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マイドライブ\営業・サポート共有\CSチーム\Excelツール\05_Excelツール_圃場別収穫量集計\"/>
    </mc:Choice>
  </mc:AlternateContent>
  <xr:revisionPtr revIDLastSave="0" documentId="13_ncr:1_{F7E4C048-4014-4197-B22A-D5F0AB853300}" xr6:coauthVersionLast="47" xr6:coauthVersionMax="47" xr10:uidLastSave="{00000000-0000-0000-0000-000000000000}"/>
  <bookViews>
    <workbookView xWindow="-120" yWindow="-120" windowWidth="29040" windowHeight="16440" tabRatio="731" xr2:uid="{00000000-000D-0000-FFFF-FFFF00000000}"/>
  </bookViews>
  <sheets>
    <sheet name="はじめに" sheetId="1" r:id="rId1"/>
    <sheet name="バージョン" sheetId="2" r:id="rId2"/>
    <sheet name="収穫記録" sheetId="3" r:id="rId3"/>
    <sheet name="圃場別収穫量集計（月別集計）" sheetId="7" r:id="rId4"/>
    <sheet name="圃場別収穫量集計（週別集計）" sheetId="8" r:id="rId5"/>
    <sheet name="圃場別収穫量集計（品質・規格別集計）" sheetId="14" r:id="rId6"/>
    <sheet name="圃場別収穫量集計（作付別集計）" sheetId="12" r:id="rId7"/>
  </sheets>
  <definedNames>
    <definedName name="_xlnm._FilterDatabase" localSheetId="2" hidden="1">収穫記録!$A$1:$R$301</definedName>
    <definedName name="_xlnm._FilterDatabase" localSheetId="3" hidden="1">'圃場別収穫量集計（月別集計）'!$I$1:$J$7</definedName>
    <definedName name="_xlnm._FilterDatabase" localSheetId="4" hidden="1">'圃場別収穫量集計（週別集計）'!$I$1:$J$7</definedName>
    <definedName name="_xlnm._FilterDatabase" localSheetId="5" hidden="1">'圃場別収穫量集計（品質・規格別集計）'!$I$1:$J$6</definedName>
    <definedName name="_xlnm.Print_Titles" localSheetId="3">'圃場別収穫量集計（月別集計）'!$I:$L,'圃場別収穫量集計（月別集計）'!$1:$12</definedName>
    <definedName name="_xlnm.Print_Titles" localSheetId="6">'圃場別収穫量集計（作付別集計）'!$A:$K,'圃場別収穫量集計（作付別集計）'!$1:$12</definedName>
    <definedName name="_xlnm.Print_Titles" localSheetId="4">'圃場別収穫量集計（週別集計）'!$I:$L,'圃場別収穫量集計（週別集計）'!$1:$12</definedName>
    <definedName name="_xlnm.Print_Titles" localSheetId="5">'圃場別収穫量集計（品質・規格別集計）'!$I:$L,'圃場別収穫量集計（品質・規格別集計）'!$1:$10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4" l="1" a="1"/>
  <c r="X10" i="14" s="1"/>
  <c r="O10" i="14" a="1"/>
  <c r="O10" i="14" s="1"/>
  <c r="P10" i="14" a="1"/>
  <c r="P10" i="14" s="1"/>
  <c r="Q10" i="14" a="1"/>
  <c r="Q10" i="14" s="1"/>
  <c r="R10" i="14" a="1"/>
  <c r="R10" i="14" s="1"/>
  <c r="S10" i="14" a="1"/>
  <c r="S10" i="14" s="1"/>
  <c r="T10" i="14" a="1"/>
  <c r="T10" i="14" s="1"/>
  <c r="U10" i="14" a="1"/>
  <c r="U10" i="14" s="1"/>
  <c r="V10" i="14" a="1"/>
  <c r="V10" i="14" s="1"/>
  <c r="W10" i="14" a="1"/>
  <c r="W10" i="14" s="1"/>
  <c r="L510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L232" i="14"/>
  <c r="L233" i="14"/>
  <c r="L234" i="14"/>
  <c r="L235" i="14"/>
  <c r="L236" i="14"/>
  <c r="L237" i="14"/>
  <c r="L238" i="14"/>
  <c r="L239" i="14"/>
  <c r="L240" i="14"/>
  <c r="L241" i="14"/>
  <c r="L242" i="14"/>
  <c r="L243" i="14"/>
  <c r="L244" i="14"/>
  <c r="L245" i="14"/>
  <c r="L246" i="14"/>
  <c r="L247" i="14"/>
  <c r="L248" i="14"/>
  <c r="L249" i="14"/>
  <c r="L250" i="14"/>
  <c r="L251" i="14"/>
  <c r="L252" i="14"/>
  <c r="L253" i="14"/>
  <c r="L254" i="14"/>
  <c r="L255" i="14"/>
  <c r="L256" i="14"/>
  <c r="L257" i="14"/>
  <c r="L258" i="14"/>
  <c r="L259" i="14"/>
  <c r="L260" i="14"/>
  <c r="L261" i="14"/>
  <c r="L262" i="14"/>
  <c r="L263" i="14"/>
  <c r="L264" i="14"/>
  <c r="L265" i="14"/>
  <c r="L266" i="14"/>
  <c r="L267" i="14"/>
  <c r="L268" i="14"/>
  <c r="L269" i="14"/>
  <c r="L270" i="14"/>
  <c r="L271" i="14"/>
  <c r="L272" i="14"/>
  <c r="L273" i="14"/>
  <c r="L274" i="14"/>
  <c r="L275" i="14"/>
  <c r="L276" i="14"/>
  <c r="L277" i="14"/>
  <c r="L278" i="14"/>
  <c r="L279" i="14"/>
  <c r="L280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L293" i="14"/>
  <c r="L294" i="14"/>
  <c r="L295" i="14"/>
  <c r="L296" i="14"/>
  <c r="L297" i="14"/>
  <c r="L298" i="14"/>
  <c r="L299" i="14"/>
  <c r="L300" i="14"/>
  <c r="L301" i="14"/>
  <c r="L302" i="14"/>
  <c r="L303" i="14"/>
  <c r="L304" i="14"/>
  <c r="L305" i="14"/>
  <c r="L306" i="14"/>
  <c r="L307" i="14"/>
  <c r="L308" i="14"/>
  <c r="L309" i="14"/>
  <c r="L310" i="14"/>
  <c r="L311" i="14"/>
  <c r="L312" i="14"/>
  <c r="L313" i="14"/>
  <c r="L314" i="14"/>
  <c r="L315" i="14"/>
  <c r="L316" i="14"/>
  <c r="L317" i="14"/>
  <c r="L318" i="14"/>
  <c r="L319" i="14"/>
  <c r="L320" i="14"/>
  <c r="L321" i="14"/>
  <c r="L322" i="14"/>
  <c r="L323" i="14"/>
  <c r="L324" i="14"/>
  <c r="L325" i="14"/>
  <c r="L326" i="14"/>
  <c r="L327" i="14"/>
  <c r="L328" i="14"/>
  <c r="L329" i="14"/>
  <c r="L330" i="14"/>
  <c r="L331" i="14"/>
  <c r="L332" i="14"/>
  <c r="L333" i="14"/>
  <c r="L334" i="14"/>
  <c r="L335" i="14"/>
  <c r="L336" i="14"/>
  <c r="L337" i="14"/>
  <c r="L338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357" i="14"/>
  <c r="L358" i="14"/>
  <c r="L359" i="14"/>
  <c r="L360" i="14"/>
  <c r="L361" i="14"/>
  <c r="L362" i="14"/>
  <c r="L363" i="14"/>
  <c r="L364" i="14"/>
  <c r="L365" i="14"/>
  <c r="L366" i="14"/>
  <c r="L367" i="14"/>
  <c r="L368" i="14"/>
  <c r="L369" i="14"/>
  <c r="L370" i="14"/>
  <c r="L371" i="14"/>
  <c r="L372" i="14"/>
  <c r="L373" i="14"/>
  <c r="L374" i="14"/>
  <c r="L375" i="14"/>
  <c r="L376" i="14"/>
  <c r="L377" i="14"/>
  <c r="L378" i="14"/>
  <c r="L379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O16" i="14" a="1"/>
  <c r="O16" i="14" s="1"/>
  <c r="P16" i="14" a="1"/>
  <c r="P16" i="14" s="1"/>
  <c r="Q16" i="14" a="1"/>
  <c r="Q16" i="14" s="1"/>
  <c r="R16" i="14" a="1"/>
  <c r="R16" i="14" s="1"/>
  <c r="S16" i="14" a="1"/>
  <c r="S16" i="14" s="1"/>
  <c r="T16" i="14" a="1"/>
  <c r="T16" i="14" s="1"/>
  <c r="U16" i="14" a="1"/>
  <c r="U16" i="14" s="1"/>
  <c r="V16" i="14" a="1"/>
  <c r="V16" i="14" s="1"/>
  <c r="W16" i="14" a="1"/>
  <c r="W16" i="14" s="1"/>
  <c r="X16" i="14" a="1"/>
  <c r="X16" i="14" s="1"/>
  <c r="O17" i="14" a="1"/>
  <c r="O17" i="14" s="1"/>
  <c r="P17" i="14" a="1"/>
  <c r="P17" i="14" s="1"/>
  <c r="Q17" i="14" a="1"/>
  <c r="Q17" i="14" s="1"/>
  <c r="R17" i="14" a="1"/>
  <c r="R17" i="14" s="1"/>
  <c r="S17" i="14" a="1"/>
  <c r="S17" i="14" s="1"/>
  <c r="T17" i="14" a="1"/>
  <c r="T17" i="14" s="1"/>
  <c r="U17" i="14" a="1"/>
  <c r="U17" i="14" s="1"/>
  <c r="V17" i="14" a="1"/>
  <c r="V17" i="14" s="1"/>
  <c r="W17" i="14" a="1"/>
  <c r="W17" i="14" s="1"/>
  <c r="X17" i="14" a="1"/>
  <c r="X17" i="14" s="1"/>
  <c r="O18" i="14" a="1"/>
  <c r="O18" i="14" s="1"/>
  <c r="P18" i="14" a="1"/>
  <c r="P18" i="14" s="1"/>
  <c r="Q18" i="14" a="1"/>
  <c r="Q18" i="14" s="1"/>
  <c r="R18" i="14" a="1"/>
  <c r="R18" i="14" s="1"/>
  <c r="S18" i="14" a="1"/>
  <c r="S18" i="14" s="1"/>
  <c r="T18" i="14" a="1"/>
  <c r="T18" i="14" s="1"/>
  <c r="U18" i="14" a="1"/>
  <c r="U18" i="14" s="1"/>
  <c r="V18" i="14" a="1"/>
  <c r="V18" i="14" s="1"/>
  <c r="W18" i="14" a="1"/>
  <c r="W18" i="14" s="1"/>
  <c r="X18" i="14" a="1"/>
  <c r="X18" i="14" s="1"/>
  <c r="O19" i="14" a="1"/>
  <c r="O19" i="14" s="1"/>
  <c r="P19" i="14" a="1"/>
  <c r="P19" i="14" s="1"/>
  <c r="Q19" i="14" a="1"/>
  <c r="Q19" i="14" s="1"/>
  <c r="R19" i="14" a="1"/>
  <c r="R19" i="14" s="1"/>
  <c r="S19" i="14" a="1"/>
  <c r="S19" i="14" s="1"/>
  <c r="T19" i="14" a="1"/>
  <c r="T19" i="14" s="1"/>
  <c r="U19" i="14" a="1"/>
  <c r="U19" i="14" s="1"/>
  <c r="V19" i="14" a="1"/>
  <c r="V19" i="14" s="1"/>
  <c r="W19" i="14" a="1"/>
  <c r="W19" i="14" s="1"/>
  <c r="X19" i="14" a="1"/>
  <c r="X19" i="14" s="1"/>
  <c r="O20" i="14" a="1"/>
  <c r="O20" i="14" s="1"/>
  <c r="P20" i="14" a="1"/>
  <c r="P20" i="14" s="1"/>
  <c r="Q20" i="14" a="1"/>
  <c r="Q20" i="14" s="1"/>
  <c r="R20" i="14" a="1"/>
  <c r="R20" i="14" s="1"/>
  <c r="S20" i="14" a="1"/>
  <c r="S20" i="14" s="1"/>
  <c r="T20" i="14" a="1"/>
  <c r="T20" i="14" s="1"/>
  <c r="U20" i="14" a="1"/>
  <c r="U20" i="14" s="1"/>
  <c r="V20" i="14" a="1"/>
  <c r="V20" i="14" s="1"/>
  <c r="W20" i="14" a="1"/>
  <c r="W20" i="14" s="1"/>
  <c r="X20" i="14" a="1"/>
  <c r="X20" i="14" s="1"/>
  <c r="O21" i="14" a="1"/>
  <c r="O21" i="14" s="1"/>
  <c r="P21" i="14" a="1"/>
  <c r="P21" i="14" s="1"/>
  <c r="Q21" i="14" a="1"/>
  <c r="Q21" i="14" s="1"/>
  <c r="R21" i="14" a="1"/>
  <c r="R21" i="14" s="1"/>
  <c r="S21" i="14" a="1"/>
  <c r="S21" i="14" s="1"/>
  <c r="T21" i="14" a="1"/>
  <c r="T21" i="14" s="1"/>
  <c r="U21" i="14" a="1"/>
  <c r="U21" i="14" s="1"/>
  <c r="V21" i="14" a="1"/>
  <c r="V21" i="14" s="1"/>
  <c r="W21" i="14" a="1"/>
  <c r="W21" i="14" s="1"/>
  <c r="X21" i="14" a="1"/>
  <c r="X21" i="14" s="1"/>
  <c r="O22" i="14" a="1"/>
  <c r="O22" i="14" s="1"/>
  <c r="P22" i="14" a="1"/>
  <c r="P22" i="14" s="1"/>
  <c r="Q22" i="14" a="1"/>
  <c r="Q22" i="14" s="1"/>
  <c r="R22" i="14" a="1"/>
  <c r="R22" i="14" s="1"/>
  <c r="S22" i="14" a="1"/>
  <c r="S22" i="14" s="1"/>
  <c r="T22" i="14" a="1"/>
  <c r="T22" i="14" s="1"/>
  <c r="U22" i="14" a="1"/>
  <c r="U22" i="14" s="1"/>
  <c r="V22" i="14" a="1"/>
  <c r="V22" i="14" s="1"/>
  <c r="W22" i="14" a="1"/>
  <c r="W22" i="14" s="1"/>
  <c r="X22" i="14" a="1"/>
  <c r="X22" i="14" s="1"/>
  <c r="O23" i="14" a="1"/>
  <c r="O23" i="14" s="1"/>
  <c r="P23" i="14" a="1"/>
  <c r="P23" i="14" s="1"/>
  <c r="Q23" i="14" a="1"/>
  <c r="Q23" i="14" s="1"/>
  <c r="R23" i="14" a="1"/>
  <c r="R23" i="14" s="1"/>
  <c r="S23" i="14" a="1"/>
  <c r="S23" i="14" s="1"/>
  <c r="T23" i="14" a="1"/>
  <c r="T23" i="14" s="1"/>
  <c r="U23" i="14" a="1"/>
  <c r="U23" i="14" s="1"/>
  <c r="V23" i="14" a="1"/>
  <c r="V23" i="14" s="1"/>
  <c r="W23" i="14" a="1"/>
  <c r="W23" i="14" s="1"/>
  <c r="X23" i="14" a="1"/>
  <c r="X23" i="14" s="1"/>
  <c r="O24" i="14" a="1"/>
  <c r="O24" i="14" s="1"/>
  <c r="P24" i="14" a="1"/>
  <c r="P24" i="14" s="1"/>
  <c r="Q24" i="14" a="1"/>
  <c r="Q24" i="14" s="1"/>
  <c r="R24" i="14" a="1"/>
  <c r="R24" i="14" s="1"/>
  <c r="S24" i="14" a="1"/>
  <c r="S24" i="14" s="1"/>
  <c r="T24" i="14" a="1"/>
  <c r="T24" i="14" s="1"/>
  <c r="U24" i="14" a="1"/>
  <c r="U24" i="14" s="1"/>
  <c r="V24" i="14" a="1"/>
  <c r="V24" i="14" s="1"/>
  <c r="W24" i="14" a="1"/>
  <c r="W24" i="14" s="1"/>
  <c r="X24" i="14" a="1"/>
  <c r="X24" i="14" s="1"/>
  <c r="O25" i="14" a="1"/>
  <c r="O25" i="14" s="1"/>
  <c r="P25" i="14" a="1"/>
  <c r="P25" i="14" s="1"/>
  <c r="Q25" i="14" a="1"/>
  <c r="Q25" i="14" s="1"/>
  <c r="R25" i="14" a="1"/>
  <c r="R25" i="14" s="1"/>
  <c r="S25" i="14" a="1"/>
  <c r="S25" i="14" s="1"/>
  <c r="T25" i="14" a="1"/>
  <c r="T25" i="14" s="1"/>
  <c r="U25" i="14" a="1"/>
  <c r="U25" i="14" s="1"/>
  <c r="V25" i="14" a="1"/>
  <c r="V25" i="14" s="1"/>
  <c r="W25" i="14" a="1"/>
  <c r="W25" i="14" s="1"/>
  <c r="X25" i="14" a="1"/>
  <c r="X25" i="14" s="1"/>
  <c r="O26" i="14" a="1"/>
  <c r="O26" i="14" s="1"/>
  <c r="P26" i="14" a="1"/>
  <c r="P26" i="14" s="1"/>
  <c r="Q26" i="14" a="1"/>
  <c r="Q26" i="14" s="1"/>
  <c r="R26" i="14" a="1"/>
  <c r="R26" i="14" s="1"/>
  <c r="S26" i="14" a="1"/>
  <c r="S26" i="14" s="1"/>
  <c r="T26" i="14" a="1"/>
  <c r="T26" i="14" s="1"/>
  <c r="U26" i="14" a="1"/>
  <c r="U26" i="14" s="1"/>
  <c r="V26" i="14" a="1"/>
  <c r="V26" i="14" s="1"/>
  <c r="W26" i="14" a="1"/>
  <c r="W26" i="14" s="1"/>
  <c r="X26" i="14" a="1"/>
  <c r="X26" i="14" s="1"/>
  <c r="O27" i="14" a="1"/>
  <c r="O27" i="14" s="1"/>
  <c r="P27" i="14" a="1"/>
  <c r="P27" i="14" s="1"/>
  <c r="Q27" i="14" a="1"/>
  <c r="Q27" i="14" s="1"/>
  <c r="R27" i="14" a="1"/>
  <c r="R27" i="14" s="1"/>
  <c r="S27" i="14" a="1"/>
  <c r="S27" i="14" s="1"/>
  <c r="T27" i="14" a="1"/>
  <c r="T27" i="14" s="1"/>
  <c r="U27" i="14" a="1"/>
  <c r="U27" i="14" s="1"/>
  <c r="V27" i="14" a="1"/>
  <c r="V27" i="14" s="1"/>
  <c r="W27" i="14" a="1"/>
  <c r="W27" i="14" s="1"/>
  <c r="X27" i="14" a="1"/>
  <c r="X27" i="14" s="1"/>
  <c r="O28" i="14" a="1"/>
  <c r="O28" i="14" s="1"/>
  <c r="P28" i="14" a="1"/>
  <c r="P28" i="14" s="1"/>
  <c r="Q28" i="14" a="1"/>
  <c r="Q28" i="14" s="1"/>
  <c r="R28" i="14" a="1"/>
  <c r="R28" i="14" s="1"/>
  <c r="S28" i="14" a="1"/>
  <c r="S28" i="14" s="1"/>
  <c r="T28" i="14" a="1"/>
  <c r="T28" i="14" s="1"/>
  <c r="U28" i="14" a="1"/>
  <c r="U28" i="14" s="1"/>
  <c r="V28" i="14" a="1"/>
  <c r="V28" i="14" s="1"/>
  <c r="W28" i="14" a="1"/>
  <c r="W28" i="14" s="1"/>
  <c r="X28" i="14" a="1"/>
  <c r="X28" i="14" s="1"/>
  <c r="O29" i="14" a="1"/>
  <c r="O29" i="14" s="1"/>
  <c r="P29" i="14" a="1"/>
  <c r="P29" i="14" s="1"/>
  <c r="Q29" i="14" a="1"/>
  <c r="Q29" i="14" s="1"/>
  <c r="R29" i="14" a="1"/>
  <c r="R29" i="14" s="1"/>
  <c r="S29" i="14" a="1"/>
  <c r="S29" i="14" s="1"/>
  <c r="T29" i="14" a="1"/>
  <c r="T29" i="14" s="1"/>
  <c r="U29" i="14" a="1"/>
  <c r="U29" i="14" s="1"/>
  <c r="V29" i="14" a="1"/>
  <c r="V29" i="14" s="1"/>
  <c r="W29" i="14" a="1"/>
  <c r="W29" i="14" s="1"/>
  <c r="X29" i="14" a="1"/>
  <c r="X29" i="14" s="1"/>
  <c r="O30" i="14" a="1"/>
  <c r="O30" i="14" s="1"/>
  <c r="P30" i="14" a="1"/>
  <c r="P30" i="14" s="1"/>
  <c r="Q30" i="14" a="1"/>
  <c r="Q30" i="14" s="1"/>
  <c r="R30" i="14" a="1"/>
  <c r="R30" i="14" s="1"/>
  <c r="S30" i="14" a="1"/>
  <c r="S30" i="14" s="1"/>
  <c r="T30" i="14" a="1"/>
  <c r="T30" i="14" s="1"/>
  <c r="U30" i="14" a="1"/>
  <c r="U30" i="14" s="1"/>
  <c r="V30" i="14" a="1"/>
  <c r="V30" i="14" s="1"/>
  <c r="W30" i="14" a="1"/>
  <c r="W30" i="14" s="1"/>
  <c r="X30" i="14" a="1"/>
  <c r="X30" i="14" s="1"/>
  <c r="O31" i="14" a="1"/>
  <c r="O31" i="14" s="1"/>
  <c r="P31" i="14" a="1"/>
  <c r="P31" i="14" s="1"/>
  <c r="Q31" i="14" a="1"/>
  <c r="Q31" i="14" s="1"/>
  <c r="R31" i="14" a="1"/>
  <c r="R31" i="14" s="1"/>
  <c r="S31" i="14" a="1"/>
  <c r="S31" i="14" s="1"/>
  <c r="T31" i="14" a="1"/>
  <c r="T31" i="14" s="1"/>
  <c r="U31" i="14" a="1"/>
  <c r="U31" i="14" s="1"/>
  <c r="V31" i="14" a="1"/>
  <c r="V31" i="14" s="1"/>
  <c r="W31" i="14" a="1"/>
  <c r="W31" i="14" s="1"/>
  <c r="X31" i="14" a="1"/>
  <c r="X31" i="14" s="1"/>
  <c r="O32" i="14" a="1"/>
  <c r="O32" i="14" s="1"/>
  <c r="P32" i="14" a="1"/>
  <c r="P32" i="14" s="1"/>
  <c r="Q32" i="14" a="1"/>
  <c r="Q32" i="14" s="1"/>
  <c r="R32" i="14" a="1"/>
  <c r="R32" i="14" s="1"/>
  <c r="S32" i="14" a="1"/>
  <c r="S32" i="14" s="1"/>
  <c r="T32" i="14" a="1"/>
  <c r="T32" i="14" s="1"/>
  <c r="U32" i="14" a="1"/>
  <c r="U32" i="14" s="1"/>
  <c r="V32" i="14" a="1"/>
  <c r="V32" i="14" s="1"/>
  <c r="W32" i="14" a="1"/>
  <c r="W32" i="14" s="1"/>
  <c r="X32" i="14" a="1"/>
  <c r="X32" i="14" s="1"/>
  <c r="O33" i="14" a="1"/>
  <c r="O33" i="14" s="1"/>
  <c r="P33" i="14" a="1"/>
  <c r="P33" i="14" s="1"/>
  <c r="Q33" i="14" a="1"/>
  <c r="Q33" i="14" s="1"/>
  <c r="R33" i="14" a="1"/>
  <c r="R33" i="14" s="1"/>
  <c r="S33" i="14" a="1"/>
  <c r="S33" i="14" s="1"/>
  <c r="T33" i="14" a="1"/>
  <c r="T33" i="14" s="1"/>
  <c r="U33" i="14" a="1"/>
  <c r="U33" i="14" s="1"/>
  <c r="V33" i="14" a="1"/>
  <c r="V33" i="14" s="1"/>
  <c r="W33" i="14" a="1"/>
  <c r="W33" i="14" s="1"/>
  <c r="X33" i="14" a="1"/>
  <c r="X33" i="14" s="1"/>
  <c r="O34" i="14" a="1"/>
  <c r="O34" i="14" s="1"/>
  <c r="P34" i="14" a="1"/>
  <c r="P34" i="14" s="1"/>
  <c r="Q34" i="14" a="1"/>
  <c r="Q34" i="14" s="1"/>
  <c r="R34" i="14" a="1"/>
  <c r="R34" i="14" s="1"/>
  <c r="S34" i="14" a="1"/>
  <c r="S34" i="14" s="1"/>
  <c r="T34" i="14" a="1"/>
  <c r="T34" i="14" s="1"/>
  <c r="U34" i="14" a="1"/>
  <c r="U34" i="14" s="1"/>
  <c r="V34" i="14" a="1"/>
  <c r="V34" i="14" s="1"/>
  <c r="W34" i="14" a="1"/>
  <c r="W34" i="14" s="1"/>
  <c r="X34" i="14" a="1"/>
  <c r="X34" i="14" s="1"/>
  <c r="O35" i="14" a="1"/>
  <c r="O35" i="14" s="1"/>
  <c r="P35" i="14" a="1"/>
  <c r="P35" i="14" s="1"/>
  <c r="Q35" i="14" a="1"/>
  <c r="Q35" i="14" s="1"/>
  <c r="R35" i="14" a="1"/>
  <c r="R35" i="14" s="1"/>
  <c r="S35" i="14" a="1"/>
  <c r="S35" i="14" s="1"/>
  <c r="T35" i="14" a="1"/>
  <c r="T35" i="14" s="1"/>
  <c r="U35" i="14" a="1"/>
  <c r="U35" i="14" s="1"/>
  <c r="V35" i="14" a="1"/>
  <c r="V35" i="14" s="1"/>
  <c r="W35" i="14" a="1"/>
  <c r="W35" i="14" s="1"/>
  <c r="X35" i="14" a="1"/>
  <c r="X35" i="14" s="1"/>
  <c r="O36" i="14" a="1"/>
  <c r="O36" i="14" s="1"/>
  <c r="P36" i="14" a="1"/>
  <c r="P36" i="14" s="1"/>
  <c r="Q36" i="14" a="1"/>
  <c r="Q36" i="14" s="1"/>
  <c r="R36" i="14" a="1"/>
  <c r="R36" i="14" s="1"/>
  <c r="S36" i="14" a="1"/>
  <c r="S36" i="14" s="1"/>
  <c r="T36" i="14" a="1"/>
  <c r="T36" i="14" s="1"/>
  <c r="U36" i="14" a="1"/>
  <c r="U36" i="14" s="1"/>
  <c r="V36" i="14" a="1"/>
  <c r="V36" i="14" s="1"/>
  <c r="W36" i="14" a="1"/>
  <c r="W36" i="14" s="1"/>
  <c r="X36" i="14" a="1"/>
  <c r="X36" i="14" s="1"/>
  <c r="O37" i="14" a="1"/>
  <c r="O37" i="14" s="1"/>
  <c r="P37" i="14" a="1"/>
  <c r="P37" i="14" s="1"/>
  <c r="Q37" i="14" a="1"/>
  <c r="Q37" i="14" s="1"/>
  <c r="R37" i="14" a="1"/>
  <c r="R37" i="14" s="1"/>
  <c r="S37" i="14" a="1"/>
  <c r="S37" i="14" s="1"/>
  <c r="T37" i="14" a="1"/>
  <c r="T37" i="14" s="1"/>
  <c r="U37" i="14" a="1"/>
  <c r="U37" i="14" s="1"/>
  <c r="V37" i="14" a="1"/>
  <c r="V37" i="14" s="1"/>
  <c r="W37" i="14" a="1"/>
  <c r="W37" i="14" s="1"/>
  <c r="X37" i="14" a="1"/>
  <c r="X37" i="14" s="1"/>
  <c r="O38" i="14" a="1"/>
  <c r="O38" i="14" s="1"/>
  <c r="P38" i="14" a="1"/>
  <c r="P38" i="14" s="1"/>
  <c r="Q38" i="14" a="1"/>
  <c r="Q38" i="14" s="1"/>
  <c r="R38" i="14" a="1"/>
  <c r="R38" i="14" s="1"/>
  <c r="S38" i="14" a="1"/>
  <c r="S38" i="14" s="1"/>
  <c r="T38" i="14" a="1"/>
  <c r="T38" i="14" s="1"/>
  <c r="U38" i="14" a="1"/>
  <c r="U38" i="14" s="1"/>
  <c r="V38" i="14" a="1"/>
  <c r="V38" i="14" s="1"/>
  <c r="W38" i="14" a="1"/>
  <c r="W38" i="14" s="1"/>
  <c r="X38" i="14" a="1"/>
  <c r="X38" i="14" s="1"/>
  <c r="O39" i="14" a="1"/>
  <c r="O39" i="14" s="1"/>
  <c r="P39" i="14" a="1"/>
  <c r="P39" i="14" s="1"/>
  <c r="Q39" i="14" a="1"/>
  <c r="Q39" i="14" s="1"/>
  <c r="R39" i="14" a="1"/>
  <c r="R39" i="14" s="1"/>
  <c r="S39" i="14" a="1"/>
  <c r="S39" i="14" s="1"/>
  <c r="T39" i="14" a="1"/>
  <c r="T39" i="14" s="1"/>
  <c r="U39" i="14" a="1"/>
  <c r="U39" i="14" s="1"/>
  <c r="V39" i="14" a="1"/>
  <c r="V39" i="14" s="1"/>
  <c r="W39" i="14" a="1"/>
  <c r="W39" i="14" s="1"/>
  <c r="X39" i="14" a="1"/>
  <c r="X39" i="14" s="1"/>
  <c r="O40" i="14" a="1"/>
  <c r="O40" i="14" s="1"/>
  <c r="P40" i="14" a="1"/>
  <c r="P40" i="14" s="1"/>
  <c r="Q40" i="14" a="1"/>
  <c r="Q40" i="14" s="1"/>
  <c r="R40" i="14" a="1"/>
  <c r="R40" i="14" s="1"/>
  <c r="S40" i="14" a="1"/>
  <c r="S40" i="14" s="1"/>
  <c r="T40" i="14" a="1"/>
  <c r="T40" i="14" s="1"/>
  <c r="U40" i="14" a="1"/>
  <c r="U40" i="14" s="1"/>
  <c r="V40" i="14" a="1"/>
  <c r="V40" i="14" s="1"/>
  <c r="W40" i="14" a="1"/>
  <c r="W40" i="14" s="1"/>
  <c r="X40" i="14" a="1"/>
  <c r="X40" i="14" s="1"/>
  <c r="O41" i="14" a="1"/>
  <c r="O41" i="14" s="1"/>
  <c r="P41" i="14" a="1"/>
  <c r="P41" i="14" s="1"/>
  <c r="Q41" i="14" a="1"/>
  <c r="Q41" i="14" s="1"/>
  <c r="R41" i="14" a="1"/>
  <c r="R41" i="14" s="1"/>
  <c r="S41" i="14" a="1"/>
  <c r="S41" i="14" s="1"/>
  <c r="T41" i="14" a="1"/>
  <c r="T41" i="14" s="1"/>
  <c r="U41" i="14" a="1"/>
  <c r="U41" i="14" s="1"/>
  <c r="V41" i="14" a="1"/>
  <c r="V41" i="14" s="1"/>
  <c r="W41" i="14" a="1"/>
  <c r="W41" i="14" s="1"/>
  <c r="X41" i="14" a="1"/>
  <c r="X41" i="14" s="1"/>
  <c r="O42" i="14" a="1"/>
  <c r="O42" i="14" s="1"/>
  <c r="P42" i="14" a="1"/>
  <c r="P42" i="14" s="1"/>
  <c r="Q42" i="14" a="1"/>
  <c r="Q42" i="14" s="1"/>
  <c r="R42" i="14" a="1"/>
  <c r="R42" i="14" s="1"/>
  <c r="S42" i="14" a="1"/>
  <c r="S42" i="14" s="1"/>
  <c r="T42" i="14" a="1"/>
  <c r="T42" i="14" s="1"/>
  <c r="U42" i="14" a="1"/>
  <c r="U42" i="14" s="1"/>
  <c r="V42" i="14" a="1"/>
  <c r="V42" i="14" s="1"/>
  <c r="W42" i="14" a="1"/>
  <c r="W42" i="14" s="1"/>
  <c r="X42" i="14" a="1"/>
  <c r="X42" i="14" s="1"/>
  <c r="O43" i="14" a="1"/>
  <c r="O43" i="14" s="1"/>
  <c r="P43" i="14" a="1"/>
  <c r="P43" i="14" s="1"/>
  <c r="Q43" i="14" a="1"/>
  <c r="Q43" i="14" s="1"/>
  <c r="R43" i="14" a="1"/>
  <c r="R43" i="14" s="1"/>
  <c r="S43" i="14" a="1"/>
  <c r="S43" i="14" s="1"/>
  <c r="T43" i="14" a="1"/>
  <c r="T43" i="14" s="1"/>
  <c r="U43" i="14" a="1"/>
  <c r="U43" i="14" s="1"/>
  <c r="V43" i="14" a="1"/>
  <c r="V43" i="14" s="1"/>
  <c r="W43" i="14" a="1"/>
  <c r="W43" i="14" s="1"/>
  <c r="X43" i="14" a="1"/>
  <c r="X43" i="14" s="1"/>
  <c r="O44" i="14" a="1"/>
  <c r="O44" i="14" s="1"/>
  <c r="P44" i="14" a="1"/>
  <c r="P44" i="14" s="1"/>
  <c r="Q44" i="14" a="1"/>
  <c r="Q44" i="14" s="1"/>
  <c r="R44" i="14" a="1"/>
  <c r="R44" i="14" s="1"/>
  <c r="S44" i="14" a="1"/>
  <c r="S44" i="14" s="1"/>
  <c r="T44" i="14" a="1"/>
  <c r="T44" i="14" s="1"/>
  <c r="U44" i="14" a="1"/>
  <c r="U44" i="14" s="1"/>
  <c r="V44" i="14" a="1"/>
  <c r="V44" i="14" s="1"/>
  <c r="W44" i="14" a="1"/>
  <c r="W44" i="14" s="1"/>
  <c r="X44" i="14" a="1"/>
  <c r="X44" i="14" s="1"/>
  <c r="O45" i="14" a="1"/>
  <c r="O45" i="14" s="1"/>
  <c r="P45" i="14" a="1"/>
  <c r="P45" i="14" s="1"/>
  <c r="Q45" i="14" a="1"/>
  <c r="Q45" i="14" s="1"/>
  <c r="R45" i="14" a="1"/>
  <c r="R45" i="14" s="1"/>
  <c r="S45" i="14" a="1"/>
  <c r="S45" i="14" s="1"/>
  <c r="T45" i="14" a="1"/>
  <c r="T45" i="14" s="1"/>
  <c r="U45" i="14" a="1"/>
  <c r="U45" i="14" s="1"/>
  <c r="V45" i="14" a="1"/>
  <c r="V45" i="14" s="1"/>
  <c r="W45" i="14" a="1"/>
  <c r="W45" i="14" s="1"/>
  <c r="X45" i="14" a="1"/>
  <c r="X45" i="14" s="1"/>
  <c r="O46" i="14" a="1"/>
  <c r="O46" i="14" s="1"/>
  <c r="P46" i="14" a="1"/>
  <c r="P46" i="14" s="1"/>
  <c r="Q46" i="14" a="1"/>
  <c r="Q46" i="14" s="1"/>
  <c r="R46" i="14" a="1"/>
  <c r="R46" i="14" s="1"/>
  <c r="S46" i="14" a="1"/>
  <c r="S46" i="14" s="1"/>
  <c r="T46" i="14" a="1"/>
  <c r="T46" i="14" s="1"/>
  <c r="U46" i="14" a="1"/>
  <c r="U46" i="14" s="1"/>
  <c r="V46" i="14" a="1"/>
  <c r="V46" i="14" s="1"/>
  <c r="W46" i="14" a="1"/>
  <c r="W46" i="14" s="1"/>
  <c r="X46" i="14" a="1"/>
  <c r="X46" i="14" s="1"/>
  <c r="O47" i="14" a="1"/>
  <c r="O47" i="14" s="1"/>
  <c r="P47" i="14" a="1"/>
  <c r="P47" i="14" s="1"/>
  <c r="Q47" i="14" a="1"/>
  <c r="Q47" i="14" s="1"/>
  <c r="R47" i="14" a="1"/>
  <c r="R47" i="14" s="1"/>
  <c r="S47" i="14" a="1"/>
  <c r="S47" i="14" s="1"/>
  <c r="T47" i="14" a="1"/>
  <c r="T47" i="14" s="1"/>
  <c r="U47" i="14" a="1"/>
  <c r="U47" i="14" s="1"/>
  <c r="V47" i="14" a="1"/>
  <c r="V47" i="14" s="1"/>
  <c r="W47" i="14" a="1"/>
  <c r="W47" i="14" s="1"/>
  <c r="X47" i="14" a="1"/>
  <c r="X47" i="14" s="1"/>
  <c r="O48" i="14" a="1"/>
  <c r="O48" i="14" s="1"/>
  <c r="P48" i="14" a="1"/>
  <c r="P48" i="14" s="1"/>
  <c r="Q48" i="14" a="1"/>
  <c r="Q48" i="14" s="1"/>
  <c r="R48" i="14" a="1"/>
  <c r="R48" i="14" s="1"/>
  <c r="S48" i="14" a="1"/>
  <c r="S48" i="14" s="1"/>
  <c r="T48" i="14" a="1"/>
  <c r="T48" i="14" s="1"/>
  <c r="U48" i="14" a="1"/>
  <c r="U48" i="14" s="1"/>
  <c r="V48" i="14" a="1"/>
  <c r="V48" i="14" s="1"/>
  <c r="W48" i="14" a="1"/>
  <c r="W48" i="14" s="1"/>
  <c r="X48" i="14" a="1"/>
  <c r="X48" i="14" s="1"/>
  <c r="O49" i="14" a="1"/>
  <c r="O49" i="14" s="1"/>
  <c r="P49" i="14" a="1"/>
  <c r="P49" i="14" s="1"/>
  <c r="Q49" i="14" a="1"/>
  <c r="Q49" i="14" s="1"/>
  <c r="R49" i="14" a="1"/>
  <c r="R49" i="14" s="1"/>
  <c r="S49" i="14" a="1"/>
  <c r="S49" i="14" s="1"/>
  <c r="T49" i="14" a="1"/>
  <c r="T49" i="14" s="1"/>
  <c r="U49" i="14" a="1"/>
  <c r="U49" i="14" s="1"/>
  <c r="V49" i="14" a="1"/>
  <c r="V49" i="14" s="1"/>
  <c r="W49" i="14" a="1"/>
  <c r="W49" i="14" s="1"/>
  <c r="X49" i="14" a="1"/>
  <c r="X49" i="14" s="1"/>
  <c r="O50" i="14" a="1"/>
  <c r="O50" i="14" s="1"/>
  <c r="P50" i="14" a="1"/>
  <c r="P50" i="14" s="1"/>
  <c r="Q50" i="14" a="1"/>
  <c r="Q50" i="14" s="1"/>
  <c r="R50" i="14" a="1"/>
  <c r="R50" i="14" s="1"/>
  <c r="S50" i="14" a="1"/>
  <c r="S50" i="14" s="1"/>
  <c r="T50" i="14" a="1"/>
  <c r="T50" i="14" s="1"/>
  <c r="U50" i="14" a="1"/>
  <c r="U50" i="14" s="1"/>
  <c r="V50" i="14" a="1"/>
  <c r="V50" i="14" s="1"/>
  <c r="W50" i="14" a="1"/>
  <c r="W50" i="14" s="1"/>
  <c r="X50" i="14" a="1"/>
  <c r="X50" i="14" s="1"/>
  <c r="O51" i="14" a="1"/>
  <c r="O51" i="14" s="1"/>
  <c r="P51" i="14" a="1"/>
  <c r="P51" i="14" s="1"/>
  <c r="Q51" i="14" a="1"/>
  <c r="Q51" i="14" s="1"/>
  <c r="R51" i="14" a="1"/>
  <c r="R51" i="14" s="1"/>
  <c r="S51" i="14" a="1"/>
  <c r="S51" i="14" s="1"/>
  <c r="T51" i="14" a="1"/>
  <c r="T51" i="14" s="1"/>
  <c r="U51" i="14" a="1"/>
  <c r="U51" i="14" s="1"/>
  <c r="V51" i="14" a="1"/>
  <c r="V51" i="14" s="1"/>
  <c r="W51" i="14" a="1"/>
  <c r="W51" i="14" s="1"/>
  <c r="X51" i="14" a="1"/>
  <c r="X51" i="14" s="1"/>
  <c r="O52" i="14" a="1"/>
  <c r="O52" i="14" s="1"/>
  <c r="P52" i="14" a="1"/>
  <c r="P52" i="14" s="1"/>
  <c r="Q52" i="14" a="1"/>
  <c r="Q52" i="14" s="1"/>
  <c r="R52" i="14" a="1"/>
  <c r="R52" i="14" s="1"/>
  <c r="S52" i="14" a="1"/>
  <c r="S52" i="14" s="1"/>
  <c r="T52" i="14" a="1"/>
  <c r="T52" i="14" s="1"/>
  <c r="U52" i="14" a="1"/>
  <c r="U52" i="14" s="1"/>
  <c r="V52" i="14" a="1"/>
  <c r="V52" i="14" s="1"/>
  <c r="W52" i="14" a="1"/>
  <c r="W52" i="14" s="1"/>
  <c r="X52" i="14" a="1"/>
  <c r="X52" i="14" s="1"/>
  <c r="O53" i="14" a="1"/>
  <c r="O53" i="14" s="1"/>
  <c r="P53" i="14" a="1"/>
  <c r="P53" i="14" s="1"/>
  <c r="Q53" i="14" a="1"/>
  <c r="Q53" i="14" s="1"/>
  <c r="R53" i="14" a="1"/>
  <c r="R53" i="14" s="1"/>
  <c r="S53" i="14" a="1"/>
  <c r="S53" i="14" s="1"/>
  <c r="T53" i="14" a="1"/>
  <c r="T53" i="14" s="1"/>
  <c r="U53" i="14" a="1"/>
  <c r="U53" i="14" s="1"/>
  <c r="V53" i="14" a="1"/>
  <c r="V53" i="14" s="1"/>
  <c r="W53" i="14" a="1"/>
  <c r="W53" i="14" s="1"/>
  <c r="X53" i="14" a="1"/>
  <c r="X53" i="14" s="1"/>
  <c r="O54" i="14" a="1"/>
  <c r="O54" i="14" s="1"/>
  <c r="P54" i="14" a="1"/>
  <c r="P54" i="14" s="1"/>
  <c r="Q54" i="14" a="1"/>
  <c r="Q54" i="14" s="1"/>
  <c r="R54" i="14" a="1"/>
  <c r="R54" i="14" s="1"/>
  <c r="S54" i="14" a="1"/>
  <c r="S54" i="14" s="1"/>
  <c r="T54" i="14" a="1"/>
  <c r="T54" i="14" s="1"/>
  <c r="U54" i="14" a="1"/>
  <c r="U54" i="14" s="1"/>
  <c r="V54" i="14" a="1"/>
  <c r="V54" i="14" s="1"/>
  <c r="W54" i="14" a="1"/>
  <c r="W54" i="14" s="1"/>
  <c r="X54" i="14" a="1"/>
  <c r="X54" i="14" s="1"/>
  <c r="O55" i="14" a="1"/>
  <c r="O55" i="14" s="1"/>
  <c r="P55" i="14" a="1"/>
  <c r="P55" i="14" s="1"/>
  <c r="Q55" i="14" a="1"/>
  <c r="Q55" i="14" s="1"/>
  <c r="R55" i="14" a="1"/>
  <c r="R55" i="14" s="1"/>
  <c r="S55" i="14" a="1"/>
  <c r="S55" i="14" s="1"/>
  <c r="T55" i="14" a="1"/>
  <c r="T55" i="14" s="1"/>
  <c r="U55" i="14" a="1"/>
  <c r="U55" i="14" s="1"/>
  <c r="V55" i="14" a="1"/>
  <c r="V55" i="14" s="1"/>
  <c r="W55" i="14" a="1"/>
  <c r="W55" i="14" s="1"/>
  <c r="X55" i="14" a="1"/>
  <c r="X55" i="14" s="1"/>
  <c r="O56" i="14" a="1"/>
  <c r="O56" i="14" s="1"/>
  <c r="P56" i="14" a="1"/>
  <c r="P56" i="14" s="1"/>
  <c r="Q56" i="14" a="1"/>
  <c r="Q56" i="14" s="1"/>
  <c r="R56" i="14" a="1"/>
  <c r="R56" i="14" s="1"/>
  <c r="S56" i="14" a="1"/>
  <c r="S56" i="14" s="1"/>
  <c r="T56" i="14" a="1"/>
  <c r="T56" i="14" s="1"/>
  <c r="U56" i="14" a="1"/>
  <c r="U56" i="14" s="1"/>
  <c r="V56" i="14" a="1"/>
  <c r="V56" i="14" s="1"/>
  <c r="W56" i="14" a="1"/>
  <c r="W56" i="14" s="1"/>
  <c r="X56" i="14" a="1"/>
  <c r="X56" i="14" s="1"/>
  <c r="O57" i="14" a="1"/>
  <c r="O57" i="14" s="1"/>
  <c r="P57" i="14" a="1"/>
  <c r="P57" i="14" s="1"/>
  <c r="Q57" i="14" a="1"/>
  <c r="Q57" i="14" s="1"/>
  <c r="R57" i="14" a="1"/>
  <c r="R57" i="14" s="1"/>
  <c r="S57" i="14" a="1"/>
  <c r="S57" i="14" s="1"/>
  <c r="T57" i="14" a="1"/>
  <c r="T57" i="14" s="1"/>
  <c r="U57" i="14" a="1"/>
  <c r="U57" i="14" s="1"/>
  <c r="V57" i="14" a="1"/>
  <c r="V57" i="14" s="1"/>
  <c r="W57" i="14" a="1"/>
  <c r="W57" i="14" s="1"/>
  <c r="X57" i="14" a="1"/>
  <c r="X57" i="14" s="1"/>
  <c r="O58" i="14" a="1"/>
  <c r="O58" i="14" s="1"/>
  <c r="P58" i="14" a="1"/>
  <c r="P58" i="14" s="1"/>
  <c r="Q58" i="14" a="1"/>
  <c r="Q58" i="14" s="1"/>
  <c r="R58" i="14" a="1"/>
  <c r="R58" i="14" s="1"/>
  <c r="S58" i="14" a="1"/>
  <c r="S58" i="14" s="1"/>
  <c r="T58" i="14" a="1"/>
  <c r="T58" i="14" s="1"/>
  <c r="U58" i="14" a="1"/>
  <c r="U58" i="14" s="1"/>
  <c r="V58" i="14" a="1"/>
  <c r="V58" i="14" s="1"/>
  <c r="W58" i="14" a="1"/>
  <c r="W58" i="14" s="1"/>
  <c r="X58" i="14" a="1"/>
  <c r="X58" i="14" s="1"/>
  <c r="O59" i="14" a="1"/>
  <c r="O59" i="14" s="1"/>
  <c r="P59" i="14" a="1"/>
  <c r="P59" i="14" s="1"/>
  <c r="Q59" i="14" a="1"/>
  <c r="Q59" i="14" s="1"/>
  <c r="R59" i="14" a="1"/>
  <c r="R59" i="14" s="1"/>
  <c r="S59" i="14" a="1"/>
  <c r="S59" i="14" s="1"/>
  <c r="T59" i="14" a="1"/>
  <c r="T59" i="14" s="1"/>
  <c r="U59" i="14" a="1"/>
  <c r="U59" i="14" s="1"/>
  <c r="V59" i="14" a="1"/>
  <c r="V59" i="14" s="1"/>
  <c r="W59" i="14" a="1"/>
  <c r="W59" i="14" s="1"/>
  <c r="X59" i="14" a="1"/>
  <c r="X59" i="14" s="1"/>
  <c r="O60" i="14" a="1"/>
  <c r="O60" i="14" s="1"/>
  <c r="P60" i="14" a="1"/>
  <c r="P60" i="14" s="1"/>
  <c r="Q60" i="14" a="1"/>
  <c r="Q60" i="14" s="1"/>
  <c r="R60" i="14" a="1"/>
  <c r="R60" i="14" s="1"/>
  <c r="S60" i="14" a="1"/>
  <c r="S60" i="14" s="1"/>
  <c r="T60" i="14" a="1"/>
  <c r="T60" i="14" s="1"/>
  <c r="U60" i="14" a="1"/>
  <c r="U60" i="14" s="1"/>
  <c r="V60" i="14" a="1"/>
  <c r="V60" i="14" s="1"/>
  <c r="W60" i="14" a="1"/>
  <c r="W60" i="14" s="1"/>
  <c r="X60" i="14" a="1"/>
  <c r="X60" i="14" s="1"/>
  <c r="O61" i="14" a="1"/>
  <c r="O61" i="14" s="1"/>
  <c r="P61" i="14" a="1"/>
  <c r="P61" i="14" s="1"/>
  <c r="Q61" i="14" a="1"/>
  <c r="Q61" i="14" s="1"/>
  <c r="R61" i="14" a="1"/>
  <c r="R61" i="14" s="1"/>
  <c r="S61" i="14" a="1"/>
  <c r="S61" i="14" s="1"/>
  <c r="T61" i="14" a="1"/>
  <c r="T61" i="14" s="1"/>
  <c r="U61" i="14" a="1"/>
  <c r="U61" i="14" s="1"/>
  <c r="V61" i="14" a="1"/>
  <c r="V61" i="14" s="1"/>
  <c r="W61" i="14" a="1"/>
  <c r="W61" i="14" s="1"/>
  <c r="X61" i="14" a="1"/>
  <c r="X61" i="14" s="1"/>
  <c r="O62" i="14" a="1"/>
  <c r="O62" i="14" s="1"/>
  <c r="P62" i="14" a="1"/>
  <c r="P62" i="14" s="1"/>
  <c r="Q62" i="14" a="1"/>
  <c r="Q62" i="14" s="1"/>
  <c r="R62" i="14" a="1"/>
  <c r="R62" i="14" s="1"/>
  <c r="S62" i="14" a="1"/>
  <c r="S62" i="14" s="1"/>
  <c r="T62" i="14" a="1"/>
  <c r="T62" i="14" s="1"/>
  <c r="U62" i="14" a="1"/>
  <c r="U62" i="14" s="1"/>
  <c r="V62" i="14" a="1"/>
  <c r="V62" i="14" s="1"/>
  <c r="W62" i="14" a="1"/>
  <c r="W62" i="14" s="1"/>
  <c r="X62" i="14" a="1"/>
  <c r="X62" i="14" s="1"/>
  <c r="O63" i="14" a="1"/>
  <c r="O63" i="14" s="1"/>
  <c r="P63" i="14" a="1"/>
  <c r="P63" i="14" s="1"/>
  <c r="Q63" i="14" a="1"/>
  <c r="Q63" i="14" s="1"/>
  <c r="R63" i="14" a="1"/>
  <c r="R63" i="14" s="1"/>
  <c r="S63" i="14" a="1"/>
  <c r="S63" i="14" s="1"/>
  <c r="T63" i="14" a="1"/>
  <c r="T63" i="14" s="1"/>
  <c r="U63" i="14" a="1"/>
  <c r="U63" i="14" s="1"/>
  <c r="V63" i="14" a="1"/>
  <c r="V63" i="14" s="1"/>
  <c r="W63" i="14" a="1"/>
  <c r="W63" i="14" s="1"/>
  <c r="X63" i="14" a="1"/>
  <c r="X63" i="14" s="1"/>
  <c r="O64" i="14" a="1"/>
  <c r="O64" i="14" s="1"/>
  <c r="P64" i="14" a="1"/>
  <c r="P64" i="14" s="1"/>
  <c r="Q64" i="14" a="1"/>
  <c r="Q64" i="14" s="1"/>
  <c r="R64" i="14" a="1"/>
  <c r="R64" i="14" s="1"/>
  <c r="S64" i="14" a="1"/>
  <c r="S64" i="14" s="1"/>
  <c r="T64" i="14" a="1"/>
  <c r="T64" i="14" s="1"/>
  <c r="U64" i="14" a="1"/>
  <c r="U64" i="14" s="1"/>
  <c r="V64" i="14" a="1"/>
  <c r="V64" i="14" s="1"/>
  <c r="W64" i="14" a="1"/>
  <c r="W64" i="14" s="1"/>
  <c r="X64" i="14" a="1"/>
  <c r="X64" i="14" s="1"/>
  <c r="O65" i="14" a="1"/>
  <c r="O65" i="14" s="1"/>
  <c r="P65" i="14" a="1"/>
  <c r="P65" i="14" s="1"/>
  <c r="Q65" i="14" a="1"/>
  <c r="Q65" i="14" s="1"/>
  <c r="R65" i="14" a="1"/>
  <c r="R65" i="14" s="1"/>
  <c r="S65" i="14" a="1"/>
  <c r="S65" i="14" s="1"/>
  <c r="T65" i="14" a="1"/>
  <c r="T65" i="14" s="1"/>
  <c r="U65" i="14" a="1"/>
  <c r="U65" i="14" s="1"/>
  <c r="V65" i="14" a="1"/>
  <c r="V65" i="14" s="1"/>
  <c r="W65" i="14" a="1"/>
  <c r="W65" i="14" s="1"/>
  <c r="X65" i="14" a="1"/>
  <c r="X65" i="14" s="1"/>
  <c r="O66" i="14" a="1"/>
  <c r="O66" i="14" s="1"/>
  <c r="P66" i="14" a="1"/>
  <c r="P66" i="14" s="1"/>
  <c r="Q66" i="14" a="1"/>
  <c r="Q66" i="14" s="1"/>
  <c r="R66" i="14" a="1"/>
  <c r="R66" i="14" s="1"/>
  <c r="S66" i="14" a="1"/>
  <c r="S66" i="14" s="1"/>
  <c r="T66" i="14" a="1"/>
  <c r="T66" i="14" s="1"/>
  <c r="U66" i="14" a="1"/>
  <c r="U66" i="14" s="1"/>
  <c r="V66" i="14" a="1"/>
  <c r="V66" i="14" s="1"/>
  <c r="W66" i="14" a="1"/>
  <c r="W66" i="14" s="1"/>
  <c r="X66" i="14" a="1"/>
  <c r="X66" i="14" s="1"/>
  <c r="O67" i="14" a="1"/>
  <c r="O67" i="14" s="1"/>
  <c r="P67" i="14" a="1"/>
  <c r="P67" i="14" s="1"/>
  <c r="Q67" i="14" a="1"/>
  <c r="Q67" i="14" s="1"/>
  <c r="R67" i="14" a="1"/>
  <c r="R67" i="14" s="1"/>
  <c r="S67" i="14" a="1"/>
  <c r="S67" i="14" s="1"/>
  <c r="T67" i="14" a="1"/>
  <c r="T67" i="14" s="1"/>
  <c r="U67" i="14" a="1"/>
  <c r="U67" i="14" s="1"/>
  <c r="V67" i="14" a="1"/>
  <c r="V67" i="14" s="1"/>
  <c r="W67" i="14" a="1"/>
  <c r="W67" i="14" s="1"/>
  <c r="X67" i="14" a="1"/>
  <c r="X67" i="14" s="1"/>
  <c r="O68" i="14" a="1"/>
  <c r="O68" i="14" s="1"/>
  <c r="P68" i="14" a="1"/>
  <c r="P68" i="14" s="1"/>
  <c r="Q68" i="14" a="1"/>
  <c r="Q68" i="14" s="1"/>
  <c r="R68" i="14" a="1"/>
  <c r="R68" i="14" s="1"/>
  <c r="S68" i="14" a="1"/>
  <c r="S68" i="14" s="1"/>
  <c r="T68" i="14" a="1"/>
  <c r="T68" i="14" s="1"/>
  <c r="U68" i="14" a="1"/>
  <c r="U68" i="14" s="1"/>
  <c r="V68" i="14" a="1"/>
  <c r="V68" i="14" s="1"/>
  <c r="W68" i="14" a="1"/>
  <c r="W68" i="14" s="1"/>
  <c r="X68" i="14" a="1"/>
  <c r="X68" i="14" s="1"/>
  <c r="O69" i="14" a="1"/>
  <c r="O69" i="14" s="1"/>
  <c r="P69" i="14" a="1"/>
  <c r="P69" i="14" s="1"/>
  <c r="Q69" i="14" a="1"/>
  <c r="Q69" i="14" s="1"/>
  <c r="R69" i="14" a="1"/>
  <c r="R69" i="14" s="1"/>
  <c r="S69" i="14" a="1"/>
  <c r="S69" i="14" s="1"/>
  <c r="T69" i="14" a="1"/>
  <c r="T69" i="14" s="1"/>
  <c r="U69" i="14" a="1"/>
  <c r="U69" i="14" s="1"/>
  <c r="V69" i="14" a="1"/>
  <c r="V69" i="14" s="1"/>
  <c r="W69" i="14" a="1"/>
  <c r="W69" i="14" s="1"/>
  <c r="X69" i="14" a="1"/>
  <c r="X69" i="14" s="1"/>
  <c r="O70" i="14" a="1"/>
  <c r="O70" i="14" s="1"/>
  <c r="P70" i="14" a="1"/>
  <c r="P70" i="14" s="1"/>
  <c r="Q70" i="14" a="1"/>
  <c r="Q70" i="14" s="1"/>
  <c r="R70" i="14" a="1"/>
  <c r="R70" i="14" s="1"/>
  <c r="S70" i="14" a="1"/>
  <c r="S70" i="14" s="1"/>
  <c r="T70" i="14" a="1"/>
  <c r="T70" i="14" s="1"/>
  <c r="U70" i="14" a="1"/>
  <c r="U70" i="14" s="1"/>
  <c r="V70" i="14" a="1"/>
  <c r="V70" i="14" s="1"/>
  <c r="W70" i="14" a="1"/>
  <c r="W70" i="14" s="1"/>
  <c r="X70" i="14" a="1"/>
  <c r="X70" i="14" s="1"/>
  <c r="O71" i="14" a="1"/>
  <c r="O71" i="14" s="1"/>
  <c r="P71" i="14" a="1"/>
  <c r="P71" i="14" s="1"/>
  <c r="Q71" i="14" a="1"/>
  <c r="Q71" i="14" s="1"/>
  <c r="R71" i="14" a="1"/>
  <c r="R71" i="14" s="1"/>
  <c r="S71" i="14" a="1"/>
  <c r="S71" i="14" s="1"/>
  <c r="T71" i="14" a="1"/>
  <c r="T71" i="14" s="1"/>
  <c r="U71" i="14" a="1"/>
  <c r="U71" i="14" s="1"/>
  <c r="V71" i="14" a="1"/>
  <c r="V71" i="14" s="1"/>
  <c r="W71" i="14" a="1"/>
  <c r="W71" i="14" s="1"/>
  <c r="X71" i="14" a="1"/>
  <c r="X71" i="14" s="1"/>
  <c r="O72" i="14" a="1"/>
  <c r="O72" i="14" s="1"/>
  <c r="P72" i="14" a="1"/>
  <c r="P72" i="14" s="1"/>
  <c r="Q72" i="14" a="1"/>
  <c r="Q72" i="14" s="1"/>
  <c r="R72" i="14" a="1"/>
  <c r="R72" i="14" s="1"/>
  <c r="S72" i="14" a="1"/>
  <c r="S72" i="14" s="1"/>
  <c r="T72" i="14" a="1"/>
  <c r="T72" i="14" s="1"/>
  <c r="U72" i="14" a="1"/>
  <c r="U72" i="14" s="1"/>
  <c r="V72" i="14" a="1"/>
  <c r="V72" i="14" s="1"/>
  <c r="W72" i="14" a="1"/>
  <c r="W72" i="14" s="1"/>
  <c r="X72" i="14" a="1"/>
  <c r="X72" i="14" s="1"/>
  <c r="O73" i="14" a="1"/>
  <c r="O73" i="14" s="1"/>
  <c r="P73" i="14" a="1"/>
  <c r="P73" i="14" s="1"/>
  <c r="Q73" i="14" a="1"/>
  <c r="Q73" i="14" s="1"/>
  <c r="R73" i="14" a="1"/>
  <c r="R73" i="14" s="1"/>
  <c r="S73" i="14" a="1"/>
  <c r="S73" i="14" s="1"/>
  <c r="T73" i="14" a="1"/>
  <c r="T73" i="14" s="1"/>
  <c r="U73" i="14" a="1"/>
  <c r="U73" i="14" s="1"/>
  <c r="V73" i="14" a="1"/>
  <c r="V73" i="14" s="1"/>
  <c r="W73" i="14" a="1"/>
  <c r="W73" i="14" s="1"/>
  <c r="X73" i="14" a="1"/>
  <c r="X73" i="14" s="1"/>
  <c r="O74" i="14" a="1"/>
  <c r="O74" i="14" s="1"/>
  <c r="P74" i="14" a="1"/>
  <c r="P74" i="14" s="1"/>
  <c r="Q74" i="14" a="1"/>
  <c r="Q74" i="14" s="1"/>
  <c r="R74" i="14" a="1"/>
  <c r="R74" i="14" s="1"/>
  <c r="S74" i="14" a="1"/>
  <c r="S74" i="14" s="1"/>
  <c r="T74" i="14" a="1"/>
  <c r="T74" i="14" s="1"/>
  <c r="U74" i="14" a="1"/>
  <c r="U74" i="14" s="1"/>
  <c r="V74" i="14" a="1"/>
  <c r="V74" i="14" s="1"/>
  <c r="W74" i="14" a="1"/>
  <c r="W74" i="14" s="1"/>
  <c r="X74" i="14" a="1"/>
  <c r="X74" i="14" s="1"/>
  <c r="O75" i="14" a="1"/>
  <c r="O75" i="14" s="1"/>
  <c r="P75" i="14" a="1"/>
  <c r="P75" i="14" s="1"/>
  <c r="Q75" i="14" a="1"/>
  <c r="Q75" i="14" s="1"/>
  <c r="R75" i="14" a="1"/>
  <c r="R75" i="14" s="1"/>
  <c r="S75" i="14" a="1"/>
  <c r="S75" i="14" s="1"/>
  <c r="T75" i="14" a="1"/>
  <c r="T75" i="14" s="1"/>
  <c r="U75" i="14" a="1"/>
  <c r="U75" i="14" s="1"/>
  <c r="V75" i="14" a="1"/>
  <c r="V75" i="14" s="1"/>
  <c r="W75" i="14" a="1"/>
  <c r="W75" i="14" s="1"/>
  <c r="X75" i="14" a="1"/>
  <c r="X75" i="14" s="1"/>
  <c r="O76" i="14" a="1"/>
  <c r="O76" i="14" s="1"/>
  <c r="P76" i="14" a="1"/>
  <c r="P76" i="14" s="1"/>
  <c r="Q76" i="14" a="1"/>
  <c r="Q76" i="14" s="1"/>
  <c r="R76" i="14" a="1"/>
  <c r="R76" i="14" s="1"/>
  <c r="S76" i="14" a="1"/>
  <c r="S76" i="14" s="1"/>
  <c r="T76" i="14" a="1"/>
  <c r="T76" i="14" s="1"/>
  <c r="U76" i="14" a="1"/>
  <c r="U76" i="14" s="1"/>
  <c r="V76" i="14" a="1"/>
  <c r="V76" i="14" s="1"/>
  <c r="W76" i="14" a="1"/>
  <c r="W76" i="14" s="1"/>
  <c r="X76" i="14" a="1"/>
  <c r="X76" i="14" s="1"/>
  <c r="O77" i="14" a="1"/>
  <c r="O77" i="14" s="1"/>
  <c r="P77" i="14" a="1"/>
  <c r="P77" i="14" s="1"/>
  <c r="Q77" i="14" a="1"/>
  <c r="Q77" i="14" s="1"/>
  <c r="R77" i="14" a="1"/>
  <c r="R77" i="14" s="1"/>
  <c r="S77" i="14" a="1"/>
  <c r="S77" i="14" s="1"/>
  <c r="T77" i="14" a="1"/>
  <c r="T77" i="14" s="1"/>
  <c r="U77" i="14" a="1"/>
  <c r="U77" i="14" s="1"/>
  <c r="V77" i="14" a="1"/>
  <c r="V77" i="14" s="1"/>
  <c r="W77" i="14" a="1"/>
  <c r="W77" i="14" s="1"/>
  <c r="X77" i="14" a="1"/>
  <c r="X77" i="14" s="1"/>
  <c r="O78" i="14" a="1"/>
  <c r="O78" i="14" s="1"/>
  <c r="P78" i="14" a="1"/>
  <c r="P78" i="14" s="1"/>
  <c r="Q78" i="14" a="1"/>
  <c r="Q78" i="14" s="1"/>
  <c r="R78" i="14" a="1"/>
  <c r="R78" i="14" s="1"/>
  <c r="S78" i="14" a="1"/>
  <c r="S78" i="14" s="1"/>
  <c r="T78" i="14" a="1"/>
  <c r="T78" i="14" s="1"/>
  <c r="U78" i="14" a="1"/>
  <c r="U78" i="14" s="1"/>
  <c r="V78" i="14" a="1"/>
  <c r="V78" i="14" s="1"/>
  <c r="W78" i="14" a="1"/>
  <c r="W78" i="14" s="1"/>
  <c r="X78" i="14" a="1"/>
  <c r="X78" i="14" s="1"/>
  <c r="O79" i="14" a="1"/>
  <c r="O79" i="14" s="1"/>
  <c r="P79" i="14" a="1"/>
  <c r="P79" i="14" s="1"/>
  <c r="Q79" i="14" a="1"/>
  <c r="Q79" i="14" s="1"/>
  <c r="R79" i="14" a="1"/>
  <c r="R79" i="14" s="1"/>
  <c r="S79" i="14" a="1"/>
  <c r="S79" i="14" s="1"/>
  <c r="T79" i="14" a="1"/>
  <c r="T79" i="14" s="1"/>
  <c r="U79" i="14" a="1"/>
  <c r="U79" i="14" s="1"/>
  <c r="V79" i="14" a="1"/>
  <c r="V79" i="14" s="1"/>
  <c r="W79" i="14" a="1"/>
  <c r="W79" i="14" s="1"/>
  <c r="X79" i="14" a="1"/>
  <c r="X79" i="14" s="1"/>
  <c r="O80" i="14" a="1"/>
  <c r="O80" i="14" s="1"/>
  <c r="P80" i="14" a="1"/>
  <c r="P80" i="14" s="1"/>
  <c r="Q80" i="14" a="1"/>
  <c r="Q80" i="14" s="1"/>
  <c r="R80" i="14" a="1"/>
  <c r="R80" i="14" s="1"/>
  <c r="S80" i="14" a="1"/>
  <c r="S80" i="14" s="1"/>
  <c r="T80" i="14" a="1"/>
  <c r="T80" i="14" s="1"/>
  <c r="U80" i="14" a="1"/>
  <c r="U80" i="14" s="1"/>
  <c r="V80" i="14" a="1"/>
  <c r="V80" i="14" s="1"/>
  <c r="W80" i="14" a="1"/>
  <c r="W80" i="14" s="1"/>
  <c r="X80" i="14" a="1"/>
  <c r="X80" i="14" s="1"/>
  <c r="O81" i="14" a="1"/>
  <c r="O81" i="14" s="1"/>
  <c r="P81" i="14" a="1"/>
  <c r="P81" i="14" s="1"/>
  <c r="Q81" i="14" a="1"/>
  <c r="Q81" i="14" s="1"/>
  <c r="R81" i="14" a="1"/>
  <c r="R81" i="14" s="1"/>
  <c r="S81" i="14" a="1"/>
  <c r="S81" i="14" s="1"/>
  <c r="T81" i="14" a="1"/>
  <c r="T81" i="14" s="1"/>
  <c r="U81" i="14" a="1"/>
  <c r="U81" i="14" s="1"/>
  <c r="V81" i="14" a="1"/>
  <c r="V81" i="14" s="1"/>
  <c r="W81" i="14" a="1"/>
  <c r="W81" i="14" s="1"/>
  <c r="X81" i="14" a="1"/>
  <c r="X81" i="14" s="1"/>
  <c r="O82" i="14" a="1"/>
  <c r="O82" i="14" s="1"/>
  <c r="P82" i="14" a="1"/>
  <c r="P82" i="14" s="1"/>
  <c r="Q82" i="14" a="1"/>
  <c r="Q82" i="14" s="1"/>
  <c r="R82" i="14" a="1"/>
  <c r="R82" i="14" s="1"/>
  <c r="S82" i="14" a="1"/>
  <c r="S82" i="14" s="1"/>
  <c r="T82" i="14" a="1"/>
  <c r="T82" i="14" s="1"/>
  <c r="U82" i="14" a="1"/>
  <c r="U82" i="14" s="1"/>
  <c r="V82" i="14" a="1"/>
  <c r="V82" i="14" s="1"/>
  <c r="W82" i="14" a="1"/>
  <c r="W82" i="14" s="1"/>
  <c r="X82" i="14" a="1"/>
  <c r="X82" i="14" s="1"/>
  <c r="O83" i="14" a="1"/>
  <c r="O83" i="14" s="1"/>
  <c r="P83" i="14" a="1"/>
  <c r="P83" i="14" s="1"/>
  <c r="Q83" i="14" a="1"/>
  <c r="Q83" i="14" s="1"/>
  <c r="R83" i="14" a="1"/>
  <c r="R83" i="14" s="1"/>
  <c r="S83" i="14" a="1"/>
  <c r="S83" i="14" s="1"/>
  <c r="T83" i="14" a="1"/>
  <c r="T83" i="14" s="1"/>
  <c r="U83" i="14" a="1"/>
  <c r="U83" i="14" s="1"/>
  <c r="V83" i="14" a="1"/>
  <c r="V83" i="14" s="1"/>
  <c r="W83" i="14" a="1"/>
  <c r="W83" i="14" s="1"/>
  <c r="X83" i="14" a="1"/>
  <c r="X83" i="14" s="1"/>
  <c r="O84" i="14" a="1"/>
  <c r="O84" i="14" s="1"/>
  <c r="P84" i="14" a="1"/>
  <c r="P84" i="14" s="1"/>
  <c r="Q84" i="14" a="1"/>
  <c r="Q84" i="14" s="1"/>
  <c r="R84" i="14" a="1"/>
  <c r="R84" i="14" s="1"/>
  <c r="S84" i="14" a="1"/>
  <c r="S84" i="14" s="1"/>
  <c r="T84" i="14" a="1"/>
  <c r="T84" i="14" s="1"/>
  <c r="U84" i="14" a="1"/>
  <c r="U84" i="14" s="1"/>
  <c r="V84" i="14" a="1"/>
  <c r="V84" i="14" s="1"/>
  <c r="W84" i="14" a="1"/>
  <c r="W84" i="14" s="1"/>
  <c r="X84" i="14" a="1"/>
  <c r="X84" i="14" s="1"/>
  <c r="O85" i="14" a="1"/>
  <c r="O85" i="14" s="1"/>
  <c r="P85" i="14" a="1"/>
  <c r="P85" i="14" s="1"/>
  <c r="Q85" i="14" a="1"/>
  <c r="Q85" i="14" s="1"/>
  <c r="R85" i="14" a="1"/>
  <c r="R85" i="14" s="1"/>
  <c r="S85" i="14" a="1"/>
  <c r="S85" i="14" s="1"/>
  <c r="T85" i="14" a="1"/>
  <c r="T85" i="14" s="1"/>
  <c r="U85" i="14" a="1"/>
  <c r="U85" i="14" s="1"/>
  <c r="V85" i="14" a="1"/>
  <c r="V85" i="14" s="1"/>
  <c r="W85" i="14" a="1"/>
  <c r="W85" i="14" s="1"/>
  <c r="X85" i="14" a="1"/>
  <c r="X85" i="14" s="1"/>
  <c r="O86" i="14" a="1"/>
  <c r="O86" i="14" s="1"/>
  <c r="P86" i="14" a="1"/>
  <c r="P86" i="14" s="1"/>
  <c r="Q86" i="14" a="1"/>
  <c r="Q86" i="14" s="1"/>
  <c r="R86" i="14" a="1"/>
  <c r="R86" i="14" s="1"/>
  <c r="S86" i="14" a="1"/>
  <c r="S86" i="14" s="1"/>
  <c r="T86" i="14" a="1"/>
  <c r="T86" i="14" s="1"/>
  <c r="U86" i="14" a="1"/>
  <c r="U86" i="14" s="1"/>
  <c r="V86" i="14" a="1"/>
  <c r="V86" i="14" s="1"/>
  <c r="W86" i="14" a="1"/>
  <c r="W86" i="14" s="1"/>
  <c r="X86" i="14" a="1"/>
  <c r="X86" i="14" s="1"/>
  <c r="O87" i="14" a="1"/>
  <c r="O87" i="14" s="1"/>
  <c r="P87" i="14" a="1"/>
  <c r="P87" i="14" s="1"/>
  <c r="Q87" i="14" a="1"/>
  <c r="Q87" i="14" s="1"/>
  <c r="R87" i="14" a="1"/>
  <c r="R87" i="14" s="1"/>
  <c r="S87" i="14" a="1"/>
  <c r="S87" i="14" s="1"/>
  <c r="T87" i="14" a="1"/>
  <c r="T87" i="14" s="1"/>
  <c r="U87" i="14" a="1"/>
  <c r="U87" i="14" s="1"/>
  <c r="V87" i="14" a="1"/>
  <c r="V87" i="14" s="1"/>
  <c r="W87" i="14" a="1"/>
  <c r="W87" i="14" s="1"/>
  <c r="X87" i="14" a="1"/>
  <c r="X87" i="14" s="1"/>
  <c r="O88" i="14" a="1"/>
  <c r="O88" i="14" s="1"/>
  <c r="P88" i="14" a="1"/>
  <c r="P88" i="14" s="1"/>
  <c r="Q88" i="14" a="1"/>
  <c r="Q88" i="14" s="1"/>
  <c r="R88" i="14" a="1"/>
  <c r="R88" i="14" s="1"/>
  <c r="S88" i="14" a="1"/>
  <c r="S88" i="14" s="1"/>
  <c r="T88" i="14" a="1"/>
  <c r="T88" i="14" s="1"/>
  <c r="U88" i="14" a="1"/>
  <c r="U88" i="14" s="1"/>
  <c r="V88" i="14" a="1"/>
  <c r="V88" i="14" s="1"/>
  <c r="W88" i="14" a="1"/>
  <c r="W88" i="14" s="1"/>
  <c r="X88" i="14" a="1"/>
  <c r="X88" i="14" s="1"/>
  <c r="O89" i="14" a="1"/>
  <c r="O89" i="14" s="1"/>
  <c r="P89" i="14" a="1"/>
  <c r="P89" i="14" s="1"/>
  <c r="Q89" i="14" a="1"/>
  <c r="Q89" i="14" s="1"/>
  <c r="R89" i="14" a="1"/>
  <c r="R89" i="14" s="1"/>
  <c r="S89" i="14" a="1"/>
  <c r="S89" i="14" s="1"/>
  <c r="T89" i="14" a="1"/>
  <c r="T89" i="14" s="1"/>
  <c r="U89" i="14" a="1"/>
  <c r="U89" i="14" s="1"/>
  <c r="V89" i="14" a="1"/>
  <c r="V89" i="14" s="1"/>
  <c r="W89" i="14" a="1"/>
  <c r="W89" i="14" s="1"/>
  <c r="X89" i="14" a="1"/>
  <c r="X89" i="14" s="1"/>
  <c r="O90" i="14" a="1"/>
  <c r="O90" i="14" s="1"/>
  <c r="P90" i="14" a="1"/>
  <c r="P90" i="14" s="1"/>
  <c r="Q90" i="14" a="1"/>
  <c r="Q90" i="14" s="1"/>
  <c r="R90" i="14" a="1"/>
  <c r="R90" i="14" s="1"/>
  <c r="S90" i="14" a="1"/>
  <c r="S90" i="14" s="1"/>
  <c r="T90" i="14" a="1"/>
  <c r="T90" i="14" s="1"/>
  <c r="U90" i="14" a="1"/>
  <c r="U90" i="14" s="1"/>
  <c r="V90" i="14" a="1"/>
  <c r="V90" i="14" s="1"/>
  <c r="W90" i="14" a="1"/>
  <c r="W90" i="14" s="1"/>
  <c r="X90" i="14" a="1"/>
  <c r="X90" i="14" s="1"/>
  <c r="O91" i="14" a="1"/>
  <c r="O91" i="14" s="1"/>
  <c r="P91" i="14" a="1"/>
  <c r="P91" i="14" s="1"/>
  <c r="Q91" i="14" a="1"/>
  <c r="Q91" i="14" s="1"/>
  <c r="R91" i="14" a="1"/>
  <c r="R91" i="14" s="1"/>
  <c r="S91" i="14" a="1"/>
  <c r="S91" i="14" s="1"/>
  <c r="T91" i="14" a="1"/>
  <c r="T91" i="14" s="1"/>
  <c r="U91" i="14" a="1"/>
  <c r="U91" i="14" s="1"/>
  <c r="V91" i="14" a="1"/>
  <c r="V91" i="14" s="1"/>
  <c r="W91" i="14" a="1"/>
  <c r="W91" i="14" s="1"/>
  <c r="X91" i="14" a="1"/>
  <c r="X91" i="14" s="1"/>
  <c r="O92" i="14" a="1"/>
  <c r="O92" i="14" s="1"/>
  <c r="P92" i="14" a="1"/>
  <c r="P92" i="14" s="1"/>
  <c r="Q92" i="14" a="1"/>
  <c r="Q92" i="14" s="1"/>
  <c r="R92" i="14" a="1"/>
  <c r="R92" i="14" s="1"/>
  <c r="S92" i="14" a="1"/>
  <c r="S92" i="14" s="1"/>
  <c r="T92" i="14" a="1"/>
  <c r="T92" i="14" s="1"/>
  <c r="U92" i="14" a="1"/>
  <c r="U92" i="14" s="1"/>
  <c r="V92" i="14" a="1"/>
  <c r="V92" i="14" s="1"/>
  <c r="W92" i="14" a="1"/>
  <c r="W92" i="14" s="1"/>
  <c r="X92" i="14" a="1"/>
  <c r="X92" i="14" s="1"/>
  <c r="O93" i="14" a="1"/>
  <c r="O93" i="14" s="1"/>
  <c r="P93" i="14" a="1"/>
  <c r="P93" i="14" s="1"/>
  <c r="Q93" i="14" a="1"/>
  <c r="Q93" i="14" s="1"/>
  <c r="R93" i="14" a="1"/>
  <c r="R93" i="14" s="1"/>
  <c r="S93" i="14" a="1"/>
  <c r="S93" i="14" s="1"/>
  <c r="T93" i="14" a="1"/>
  <c r="T93" i="14" s="1"/>
  <c r="U93" i="14" a="1"/>
  <c r="U93" i="14" s="1"/>
  <c r="V93" i="14" a="1"/>
  <c r="V93" i="14" s="1"/>
  <c r="W93" i="14" a="1"/>
  <c r="W93" i="14" s="1"/>
  <c r="X93" i="14" a="1"/>
  <c r="X93" i="14" s="1"/>
  <c r="O94" i="14" a="1"/>
  <c r="O94" i="14" s="1"/>
  <c r="P94" i="14" a="1"/>
  <c r="P94" i="14" s="1"/>
  <c r="Q94" i="14" a="1"/>
  <c r="Q94" i="14" s="1"/>
  <c r="R94" i="14" a="1"/>
  <c r="R94" i="14" s="1"/>
  <c r="S94" i="14" a="1"/>
  <c r="S94" i="14" s="1"/>
  <c r="T94" i="14" a="1"/>
  <c r="T94" i="14" s="1"/>
  <c r="U94" i="14" a="1"/>
  <c r="U94" i="14" s="1"/>
  <c r="V94" i="14" a="1"/>
  <c r="V94" i="14" s="1"/>
  <c r="W94" i="14" a="1"/>
  <c r="W94" i="14" s="1"/>
  <c r="X94" i="14" a="1"/>
  <c r="X94" i="14" s="1"/>
  <c r="O95" i="14" a="1"/>
  <c r="O95" i="14" s="1"/>
  <c r="P95" i="14" a="1"/>
  <c r="P95" i="14" s="1"/>
  <c r="Q95" i="14" a="1"/>
  <c r="Q95" i="14" s="1"/>
  <c r="R95" i="14" a="1"/>
  <c r="R95" i="14" s="1"/>
  <c r="S95" i="14" a="1"/>
  <c r="S95" i="14" s="1"/>
  <c r="T95" i="14" a="1"/>
  <c r="T95" i="14" s="1"/>
  <c r="U95" i="14" a="1"/>
  <c r="U95" i="14" s="1"/>
  <c r="V95" i="14" a="1"/>
  <c r="V95" i="14" s="1"/>
  <c r="W95" i="14" a="1"/>
  <c r="W95" i="14" s="1"/>
  <c r="X95" i="14" a="1"/>
  <c r="X95" i="14" s="1"/>
  <c r="O96" i="14" a="1"/>
  <c r="O96" i="14" s="1"/>
  <c r="P96" i="14" a="1"/>
  <c r="P96" i="14" s="1"/>
  <c r="Q96" i="14" a="1"/>
  <c r="Q96" i="14" s="1"/>
  <c r="R96" i="14" a="1"/>
  <c r="R96" i="14" s="1"/>
  <c r="S96" i="14" a="1"/>
  <c r="S96" i="14" s="1"/>
  <c r="T96" i="14" a="1"/>
  <c r="T96" i="14" s="1"/>
  <c r="U96" i="14" a="1"/>
  <c r="U96" i="14" s="1"/>
  <c r="V96" i="14" a="1"/>
  <c r="V96" i="14" s="1"/>
  <c r="W96" i="14" a="1"/>
  <c r="W96" i="14" s="1"/>
  <c r="X96" i="14" a="1"/>
  <c r="X96" i="14" s="1"/>
  <c r="O97" i="14" a="1"/>
  <c r="O97" i="14" s="1"/>
  <c r="P97" i="14" a="1"/>
  <c r="P97" i="14" s="1"/>
  <c r="Q97" i="14" a="1"/>
  <c r="Q97" i="14" s="1"/>
  <c r="R97" i="14" a="1"/>
  <c r="R97" i="14" s="1"/>
  <c r="S97" i="14" a="1"/>
  <c r="S97" i="14" s="1"/>
  <c r="T97" i="14" a="1"/>
  <c r="T97" i="14" s="1"/>
  <c r="U97" i="14" a="1"/>
  <c r="U97" i="14" s="1"/>
  <c r="V97" i="14" a="1"/>
  <c r="V97" i="14" s="1"/>
  <c r="W97" i="14" a="1"/>
  <c r="W97" i="14" s="1"/>
  <c r="X97" i="14" a="1"/>
  <c r="X97" i="14" s="1"/>
  <c r="O98" i="14" a="1"/>
  <c r="O98" i="14" s="1"/>
  <c r="P98" i="14" a="1"/>
  <c r="P98" i="14" s="1"/>
  <c r="Q98" i="14" a="1"/>
  <c r="Q98" i="14" s="1"/>
  <c r="R98" i="14" a="1"/>
  <c r="R98" i="14" s="1"/>
  <c r="S98" i="14" a="1"/>
  <c r="S98" i="14" s="1"/>
  <c r="T98" i="14" a="1"/>
  <c r="T98" i="14" s="1"/>
  <c r="U98" i="14" a="1"/>
  <c r="U98" i="14" s="1"/>
  <c r="V98" i="14" a="1"/>
  <c r="V98" i="14" s="1"/>
  <c r="W98" i="14" a="1"/>
  <c r="W98" i="14" s="1"/>
  <c r="X98" i="14" a="1"/>
  <c r="X98" i="14" s="1"/>
  <c r="O99" i="14" a="1"/>
  <c r="O99" i="14" s="1"/>
  <c r="P99" i="14" a="1"/>
  <c r="P99" i="14" s="1"/>
  <c r="Q99" i="14" a="1"/>
  <c r="Q99" i="14" s="1"/>
  <c r="R99" i="14" a="1"/>
  <c r="R99" i="14" s="1"/>
  <c r="S99" i="14" a="1"/>
  <c r="S99" i="14" s="1"/>
  <c r="T99" i="14" a="1"/>
  <c r="T99" i="14" s="1"/>
  <c r="U99" i="14" a="1"/>
  <c r="U99" i="14" s="1"/>
  <c r="V99" i="14" a="1"/>
  <c r="V99" i="14" s="1"/>
  <c r="W99" i="14" a="1"/>
  <c r="W99" i="14" s="1"/>
  <c r="X99" i="14" a="1"/>
  <c r="X99" i="14" s="1"/>
  <c r="O100" i="14" a="1"/>
  <c r="O100" i="14" s="1"/>
  <c r="P100" i="14" a="1"/>
  <c r="P100" i="14" s="1"/>
  <c r="Q100" i="14" a="1"/>
  <c r="Q100" i="14" s="1"/>
  <c r="R100" i="14" a="1"/>
  <c r="R100" i="14" s="1"/>
  <c r="S100" i="14" a="1"/>
  <c r="S100" i="14" s="1"/>
  <c r="T100" i="14" a="1"/>
  <c r="T100" i="14" s="1"/>
  <c r="U100" i="14" a="1"/>
  <c r="U100" i="14" s="1"/>
  <c r="V100" i="14" a="1"/>
  <c r="V100" i="14" s="1"/>
  <c r="W100" i="14" a="1"/>
  <c r="W100" i="14" s="1"/>
  <c r="X100" i="14" a="1"/>
  <c r="X100" i="14" s="1"/>
  <c r="O101" i="14" a="1"/>
  <c r="O101" i="14" s="1"/>
  <c r="P101" i="14" a="1"/>
  <c r="P101" i="14" s="1"/>
  <c r="Q101" i="14" a="1"/>
  <c r="Q101" i="14" s="1"/>
  <c r="R101" i="14" a="1"/>
  <c r="R101" i="14" s="1"/>
  <c r="S101" i="14" a="1"/>
  <c r="S101" i="14" s="1"/>
  <c r="T101" i="14" a="1"/>
  <c r="T101" i="14" s="1"/>
  <c r="U101" i="14" a="1"/>
  <c r="U101" i="14" s="1"/>
  <c r="V101" i="14" a="1"/>
  <c r="V101" i="14" s="1"/>
  <c r="W101" i="14" a="1"/>
  <c r="W101" i="14" s="1"/>
  <c r="X101" i="14" a="1"/>
  <c r="X101" i="14" s="1"/>
  <c r="O102" i="14" a="1"/>
  <c r="O102" i="14" s="1"/>
  <c r="P102" i="14" a="1"/>
  <c r="P102" i="14" s="1"/>
  <c r="Q102" i="14" a="1"/>
  <c r="Q102" i="14" s="1"/>
  <c r="R102" i="14" a="1"/>
  <c r="R102" i="14" s="1"/>
  <c r="S102" i="14" a="1"/>
  <c r="S102" i="14" s="1"/>
  <c r="T102" i="14" a="1"/>
  <c r="T102" i="14" s="1"/>
  <c r="U102" i="14" a="1"/>
  <c r="U102" i="14" s="1"/>
  <c r="V102" i="14" a="1"/>
  <c r="V102" i="14" s="1"/>
  <c r="W102" i="14" a="1"/>
  <c r="W102" i="14" s="1"/>
  <c r="X102" i="14" a="1"/>
  <c r="X102" i="14" s="1"/>
  <c r="O103" i="14" a="1"/>
  <c r="O103" i="14" s="1"/>
  <c r="P103" i="14" a="1"/>
  <c r="P103" i="14" s="1"/>
  <c r="Q103" i="14" a="1"/>
  <c r="Q103" i="14" s="1"/>
  <c r="R103" i="14" a="1"/>
  <c r="R103" i="14" s="1"/>
  <c r="S103" i="14" a="1"/>
  <c r="S103" i="14" s="1"/>
  <c r="T103" i="14" a="1"/>
  <c r="T103" i="14" s="1"/>
  <c r="U103" i="14" a="1"/>
  <c r="U103" i="14" s="1"/>
  <c r="V103" i="14" a="1"/>
  <c r="V103" i="14" s="1"/>
  <c r="W103" i="14" a="1"/>
  <c r="W103" i="14" s="1"/>
  <c r="X103" i="14" a="1"/>
  <c r="X103" i="14" s="1"/>
  <c r="O104" i="14" a="1"/>
  <c r="O104" i="14" s="1"/>
  <c r="P104" i="14" a="1"/>
  <c r="P104" i="14" s="1"/>
  <c r="Q104" i="14" a="1"/>
  <c r="Q104" i="14" s="1"/>
  <c r="R104" i="14" a="1"/>
  <c r="R104" i="14" s="1"/>
  <c r="S104" i="14" a="1"/>
  <c r="S104" i="14" s="1"/>
  <c r="T104" i="14" a="1"/>
  <c r="T104" i="14" s="1"/>
  <c r="U104" i="14" a="1"/>
  <c r="U104" i="14" s="1"/>
  <c r="V104" i="14" a="1"/>
  <c r="V104" i="14" s="1"/>
  <c r="W104" i="14" a="1"/>
  <c r="W104" i="14" s="1"/>
  <c r="X104" i="14" a="1"/>
  <c r="X104" i="14" s="1"/>
  <c r="O105" i="14" a="1"/>
  <c r="O105" i="14" s="1"/>
  <c r="P105" i="14" a="1"/>
  <c r="P105" i="14" s="1"/>
  <c r="Q105" i="14" a="1"/>
  <c r="Q105" i="14" s="1"/>
  <c r="R105" i="14" a="1"/>
  <c r="R105" i="14" s="1"/>
  <c r="S105" i="14" a="1"/>
  <c r="S105" i="14" s="1"/>
  <c r="T105" i="14" a="1"/>
  <c r="T105" i="14" s="1"/>
  <c r="U105" i="14" a="1"/>
  <c r="U105" i="14" s="1"/>
  <c r="V105" i="14" a="1"/>
  <c r="V105" i="14" s="1"/>
  <c r="W105" i="14" a="1"/>
  <c r="W105" i="14" s="1"/>
  <c r="X105" i="14" a="1"/>
  <c r="X105" i="14" s="1"/>
  <c r="O106" i="14" a="1"/>
  <c r="O106" i="14" s="1"/>
  <c r="P106" i="14" a="1"/>
  <c r="P106" i="14" s="1"/>
  <c r="Q106" i="14" a="1"/>
  <c r="Q106" i="14" s="1"/>
  <c r="R106" i="14" a="1"/>
  <c r="R106" i="14" s="1"/>
  <c r="S106" i="14" a="1"/>
  <c r="S106" i="14" s="1"/>
  <c r="T106" i="14" a="1"/>
  <c r="T106" i="14" s="1"/>
  <c r="U106" i="14" a="1"/>
  <c r="U106" i="14" s="1"/>
  <c r="V106" i="14" a="1"/>
  <c r="V106" i="14" s="1"/>
  <c r="W106" i="14" a="1"/>
  <c r="W106" i="14" s="1"/>
  <c r="X106" i="14" a="1"/>
  <c r="X106" i="14" s="1"/>
  <c r="O107" i="14" a="1"/>
  <c r="O107" i="14" s="1"/>
  <c r="P107" i="14" a="1"/>
  <c r="P107" i="14" s="1"/>
  <c r="Q107" i="14" a="1"/>
  <c r="Q107" i="14" s="1"/>
  <c r="R107" i="14" a="1"/>
  <c r="R107" i="14" s="1"/>
  <c r="S107" i="14" a="1"/>
  <c r="S107" i="14" s="1"/>
  <c r="T107" i="14" a="1"/>
  <c r="T107" i="14" s="1"/>
  <c r="U107" i="14" a="1"/>
  <c r="U107" i="14" s="1"/>
  <c r="V107" i="14" a="1"/>
  <c r="V107" i="14" s="1"/>
  <c r="W107" i="14" a="1"/>
  <c r="W107" i="14" s="1"/>
  <c r="X107" i="14" a="1"/>
  <c r="X107" i="14" s="1"/>
  <c r="O108" i="14" a="1"/>
  <c r="O108" i="14" s="1"/>
  <c r="P108" i="14" a="1"/>
  <c r="P108" i="14" s="1"/>
  <c r="Q108" i="14" a="1"/>
  <c r="Q108" i="14" s="1"/>
  <c r="R108" i="14" a="1"/>
  <c r="R108" i="14" s="1"/>
  <c r="S108" i="14" a="1"/>
  <c r="S108" i="14" s="1"/>
  <c r="T108" i="14" a="1"/>
  <c r="T108" i="14" s="1"/>
  <c r="U108" i="14" a="1"/>
  <c r="U108" i="14" s="1"/>
  <c r="V108" i="14" a="1"/>
  <c r="V108" i="14" s="1"/>
  <c r="W108" i="14" a="1"/>
  <c r="W108" i="14" s="1"/>
  <c r="X108" i="14" a="1"/>
  <c r="X108" i="14" s="1"/>
  <c r="O109" i="14" a="1"/>
  <c r="O109" i="14" s="1"/>
  <c r="P109" i="14" a="1"/>
  <c r="P109" i="14" s="1"/>
  <c r="Q109" i="14" a="1"/>
  <c r="Q109" i="14" s="1"/>
  <c r="R109" i="14" a="1"/>
  <c r="R109" i="14" s="1"/>
  <c r="S109" i="14" a="1"/>
  <c r="S109" i="14" s="1"/>
  <c r="T109" i="14" a="1"/>
  <c r="T109" i="14" s="1"/>
  <c r="U109" i="14" a="1"/>
  <c r="U109" i="14" s="1"/>
  <c r="V109" i="14" a="1"/>
  <c r="V109" i="14" s="1"/>
  <c r="W109" i="14" a="1"/>
  <c r="W109" i="14" s="1"/>
  <c r="X109" i="14" a="1"/>
  <c r="X109" i="14" s="1"/>
  <c r="O110" i="14" a="1"/>
  <c r="O110" i="14" s="1"/>
  <c r="P110" i="14" a="1"/>
  <c r="P110" i="14" s="1"/>
  <c r="Q110" i="14" a="1"/>
  <c r="Q110" i="14" s="1"/>
  <c r="R110" i="14" a="1"/>
  <c r="R110" i="14" s="1"/>
  <c r="S110" i="14" a="1"/>
  <c r="S110" i="14" s="1"/>
  <c r="T110" i="14" a="1"/>
  <c r="T110" i="14" s="1"/>
  <c r="U110" i="14" a="1"/>
  <c r="U110" i="14" s="1"/>
  <c r="V110" i="14" a="1"/>
  <c r="V110" i="14" s="1"/>
  <c r="W110" i="14" a="1"/>
  <c r="W110" i="14" s="1"/>
  <c r="X110" i="14" a="1"/>
  <c r="X110" i="14" s="1"/>
  <c r="O111" i="14" a="1"/>
  <c r="O111" i="14" s="1"/>
  <c r="P111" i="14" a="1"/>
  <c r="P111" i="14" s="1"/>
  <c r="Q111" i="14" a="1"/>
  <c r="Q111" i="14" s="1"/>
  <c r="R111" i="14" a="1"/>
  <c r="R111" i="14" s="1"/>
  <c r="S111" i="14" a="1"/>
  <c r="S111" i="14" s="1"/>
  <c r="T111" i="14" a="1"/>
  <c r="T111" i="14" s="1"/>
  <c r="U111" i="14" a="1"/>
  <c r="U111" i="14" s="1"/>
  <c r="V111" i="14" a="1"/>
  <c r="V111" i="14" s="1"/>
  <c r="W111" i="14" a="1"/>
  <c r="W111" i="14" s="1"/>
  <c r="X111" i="14" a="1"/>
  <c r="X111" i="14" s="1"/>
  <c r="O112" i="14" a="1"/>
  <c r="O112" i="14" s="1"/>
  <c r="P112" i="14" a="1"/>
  <c r="P112" i="14" s="1"/>
  <c r="Q112" i="14" a="1"/>
  <c r="Q112" i="14" s="1"/>
  <c r="R112" i="14" a="1"/>
  <c r="R112" i="14" s="1"/>
  <c r="S112" i="14" a="1"/>
  <c r="S112" i="14" s="1"/>
  <c r="T112" i="14" a="1"/>
  <c r="T112" i="14" s="1"/>
  <c r="U112" i="14" a="1"/>
  <c r="U112" i="14" s="1"/>
  <c r="V112" i="14" a="1"/>
  <c r="V112" i="14" s="1"/>
  <c r="W112" i="14" a="1"/>
  <c r="W112" i="14" s="1"/>
  <c r="X112" i="14" a="1"/>
  <c r="X112" i="14" s="1"/>
  <c r="O113" i="14" a="1"/>
  <c r="O113" i="14" s="1"/>
  <c r="P113" i="14" a="1"/>
  <c r="P113" i="14" s="1"/>
  <c r="Q113" i="14" a="1"/>
  <c r="Q113" i="14" s="1"/>
  <c r="R113" i="14" a="1"/>
  <c r="R113" i="14" s="1"/>
  <c r="S113" i="14" a="1"/>
  <c r="S113" i="14" s="1"/>
  <c r="T113" i="14" a="1"/>
  <c r="T113" i="14" s="1"/>
  <c r="U113" i="14" a="1"/>
  <c r="U113" i="14" s="1"/>
  <c r="V113" i="14" a="1"/>
  <c r="V113" i="14" s="1"/>
  <c r="W113" i="14" a="1"/>
  <c r="W113" i="14" s="1"/>
  <c r="X113" i="14" a="1"/>
  <c r="X113" i="14" s="1"/>
  <c r="O114" i="14" a="1"/>
  <c r="O114" i="14" s="1"/>
  <c r="P114" i="14" a="1"/>
  <c r="P114" i="14" s="1"/>
  <c r="Q114" i="14" a="1"/>
  <c r="Q114" i="14" s="1"/>
  <c r="R114" i="14" a="1"/>
  <c r="R114" i="14" s="1"/>
  <c r="S114" i="14" a="1"/>
  <c r="S114" i="14" s="1"/>
  <c r="T114" i="14" a="1"/>
  <c r="T114" i="14" s="1"/>
  <c r="U114" i="14" a="1"/>
  <c r="U114" i="14" s="1"/>
  <c r="V114" i="14" a="1"/>
  <c r="V114" i="14" s="1"/>
  <c r="W114" i="14" a="1"/>
  <c r="W114" i="14" s="1"/>
  <c r="X114" i="14" a="1"/>
  <c r="X114" i="14" s="1"/>
  <c r="O115" i="14" a="1"/>
  <c r="O115" i="14" s="1"/>
  <c r="P115" i="14" a="1"/>
  <c r="P115" i="14" s="1"/>
  <c r="Q115" i="14" a="1"/>
  <c r="Q115" i="14" s="1"/>
  <c r="R115" i="14" a="1"/>
  <c r="R115" i="14" s="1"/>
  <c r="S115" i="14" a="1"/>
  <c r="S115" i="14" s="1"/>
  <c r="T115" i="14" a="1"/>
  <c r="T115" i="14" s="1"/>
  <c r="U115" i="14" a="1"/>
  <c r="U115" i="14" s="1"/>
  <c r="V115" i="14" a="1"/>
  <c r="V115" i="14" s="1"/>
  <c r="W115" i="14" a="1"/>
  <c r="W115" i="14" s="1"/>
  <c r="X115" i="14" a="1"/>
  <c r="X115" i="14" s="1"/>
  <c r="O116" i="14" a="1"/>
  <c r="O116" i="14" s="1"/>
  <c r="P116" i="14" a="1"/>
  <c r="P116" i="14" s="1"/>
  <c r="Q116" i="14" a="1"/>
  <c r="Q116" i="14" s="1"/>
  <c r="R116" i="14" a="1"/>
  <c r="R116" i="14" s="1"/>
  <c r="S116" i="14" a="1"/>
  <c r="S116" i="14" s="1"/>
  <c r="T116" i="14" a="1"/>
  <c r="T116" i="14" s="1"/>
  <c r="U116" i="14" a="1"/>
  <c r="U116" i="14" s="1"/>
  <c r="V116" i="14" a="1"/>
  <c r="V116" i="14" s="1"/>
  <c r="W116" i="14" a="1"/>
  <c r="W116" i="14" s="1"/>
  <c r="X116" i="14" a="1"/>
  <c r="X116" i="14" s="1"/>
  <c r="O117" i="14" a="1"/>
  <c r="O117" i="14" s="1"/>
  <c r="P117" i="14" a="1"/>
  <c r="P117" i="14" s="1"/>
  <c r="Q117" i="14" a="1"/>
  <c r="Q117" i="14" s="1"/>
  <c r="R117" i="14" a="1"/>
  <c r="R117" i="14" s="1"/>
  <c r="S117" i="14" a="1"/>
  <c r="S117" i="14" s="1"/>
  <c r="T117" i="14" a="1"/>
  <c r="T117" i="14" s="1"/>
  <c r="U117" i="14" a="1"/>
  <c r="U117" i="14" s="1"/>
  <c r="V117" i="14" a="1"/>
  <c r="V117" i="14" s="1"/>
  <c r="W117" i="14" a="1"/>
  <c r="W117" i="14" s="1"/>
  <c r="X117" i="14" a="1"/>
  <c r="X117" i="14" s="1"/>
  <c r="O118" i="14" a="1"/>
  <c r="O118" i="14" s="1"/>
  <c r="P118" i="14" a="1"/>
  <c r="P118" i="14" s="1"/>
  <c r="Q118" i="14" a="1"/>
  <c r="Q118" i="14" s="1"/>
  <c r="R118" i="14" a="1"/>
  <c r="R118" i="14" s="1"/>
  <c r="S118" i="14" a="1"/>
  <c r="S118" i="14" s="1"/>
  <c r="T118" i="14" a="1"/>
  <c r="T118" i="14" s="1"/>
  <c r="U118" i="14" a="1"/>
  <c r="U118" i="14" s="1"/>
  <c r="V118" i="14" a="1"/>
  <c r="V118" i="14" s="1"/>
  <c r="W118" i="14" a="1"/>
  <c r="W118" i="14" s="1"/>
  <c r="X118" i="14" a="1"/>
  <c r="X118" i="14" s="1"/>
  <c r="O119" i="14" a="1"/>
  <c r="O119" i="14" s="1"/>
  <c r="P119" i="14" a="1"/>
  <c r="P119" i="14" s="1"/>
  <c r="Q119" i="14" a="1"/>
  <c r="Q119" i="14" s="1"/>
  <c r="R119" i="14" a="1"/>
  <c r="R119" i="14" s="1"/>
  <c r="S119" i="14" a="1"/>
  <c r="S119" i="14" s="1"/>
  <c r="T119" i="14" a="1"/>
  <c r="T119" i="14" s="1"/>
  <c r="U119" i="14" a="1"/>
  <c r="U119" i="14" s="1"/>
  <c r="V119" i="14" a="1"/>
  <c r="V119" i="14" s="1"/>
  <c r="W119" i="14" a="1"/>
  <c r="W119" i="14" s="1"/>
  <c r="X119" i="14" a="1"/>
  <c r="X119" i="14" s="1"/>
  <c r="O120" i="14" a="1"/>
  <c r="O120" i="14" s="1"/>
  <c r="P120" i="14" a="1"/>
  <c r="P120" i="14" s="1"/>
  <c r="Q120" i="14" a="1"/>
  <c r="Q120" i="14" s="1"/>
  <c r="R120" i="14" a="1"/>
  <c r="R120" i="14" s="1"/>
  <c r="S120" i="14" a="1"/>
  <c r="S120" i="14" s="1"/>
  <c r="T120" i="14" a="1"/>
  <c r="T120" i="14" s="1"/>
  <c r="U120" i="14" a="1"/>
  <c r="U120" i="14" s="1"/>
  <c r="V120" i="14" a="1"/>
  <c r="V120" i="14" s="1"/>
  <c r="W120" i="14" a="1"/>
  <c r="W120" i="14" s="1"/>
  <c r="X120" i="14" a="1"/>
  <c r="X120" i="14" s="1"/>
  <c r="O121" i="14" a="1"/>
  <c r="O121" i="14" s="1"/>
  <c r="P121" i="14" a="1"/>
  <c r="P121" i="14" s="1"/>
  <c r="Q121" i="14" a="1"/>
  <c r="Q121" i="14" s="1"/>
  <c r="R121" i="14" a="1"/>
  <c r="R121" i="14" s="1"/>
  <c r="S121" i="14" a="1"/>
  <c r="S121" i="14" s="1"/>
  <c r="T121" i="14" a="1"/>
  <c r="T121" i="14" s="1"/>
  <c r="U121" i="14" a="1"/>
  <c r="U121" i="14" s="1"/>
  <c r="V121" i="14" a="1"/>
  <c r="V121" i="14" s="1"/>
  <c r="W121" i="14" a="1"/>
  <c r="W121" i="14" s="1"/>
  <c r="X121" i="14" a="1"/>
  <c r="X121" i="14" s="1"/>
  <c r="O122" i="14" a="1"/>
  <c r="O122" i="14" s="1"/>
  <c r="P122" i="14" a="1"/>
  <c r="P122" i="14" s="1"/>
  <c r="Q122" i="14" a="1"/>
  <c r="Q122" i="14" s="1"/>
  <c r="R122" i="14" a="1"/>
  <c r="R122" i="14" s="1"/>
  <c r="S122" i="14" a="1"/>
  <c r="S122" i="14" s="1"/>
  <c r="T122" i="14" a="1"/>
  <c r="T122" i="14" s="1"/>
  <c r="U122" i="14" a="1"/>
  <c r="U122" i="14" s="1"/>
  <c r="V122" i="14" a="1"/>
  <c r="V122" i="14" s="1"/>
  <c r="W122" i="14" a="1"/>
  <c r="W122" i="14" s="1"/>
  <c r="X122" i="14" a="1"/>
  <c r="X122" i="14" s="1"/>
  <c r="O123" i="14" a="1"/>
  <c r="O123" i="14" s="1"/>
  <c r="P123" i="14" a="1"/>
  <c r="P123" i="14" s="1"/>
  <c r="Q123" i="14" a="1"/>
  <c r="Q123" i="14" s="1"/>
  <c r="R123" i="14" a="1"/>
  <c r="R123" i="14" s="1"/>
  <c r="S123" i="14" a="1"/>
  <c r="S123" i="14" s="1"/>
  <c r="T123" i="14" a="1"/>
  <c r="T123" i="14" s="1"/>
  <c r="U123" i="14" a="1"/>
  <c r="U123" i="14" s="1"/>
  <c r="V123" i="14" a="1"/>
  <c r="V123" i="14" s="1"/>
  <c r="W123" i="14" a="1"/>
  <c r="W123" i="14" s="1"/>
  <c r="X123" i="14" a="1"/>
  <c r="X123" i="14" s="1"/>
  <c r="O124" i="14" a="1"/>
  <c r="O124" i="14" s="1"/>
  <c r="P124" i="14" a="1"/>
  <c r="P124" i="14" s="1"/>
  <c r="Q124" i="14" a="1"/>
  <c r="Q124" i="14" s="1"/>
  <c r="R124" i="14" a="1"/>
  <c r="R124" i="14" s="1"/>
  <c r="S124" i="14" a="1"/>
  <c r="S124" i="14" s="1"/>
  <c r="T124" i="14" a="1"/>
  <c r="T124" i="14" s="1"/>
  <c r="U124" i="14" a="1"/>
  <c r="U124" i="14" s="1"/>
  <c r="V124" i="14" a="1"/>
  <c r="V124" i="14" s="1"/>
  <c r="W124" i="14" a="1"/>
  <c r="W124" i="14" s="1"/>
  <c r="X124" i="14" a="1"/>
  <c r="X124" i="14" s="1"/>
  <c r="O125" i="14" a="1"/>
  <c r="O125" i="14" s="1"/>
  <c r="P125" i="14" a="1"/>
  <c r="P125" i="14" s="1"/>
  <c r="Q125" i="14" a="1"/>
  <c r="Q125" i="14" s="1"/>
  <c r="R125" i="14" a="1"/>
  <c r="R125" i="14" s="1"/>
  <c r="S125" i="14" a="1"/>
  <c r="S125" i="14" s="1"/>
  <c r="T125" i="14" a="1"/>
  <c r="T125" i="14" s="1"/>
  <c r="U125" i="14" a="1"/>
  <c r="U125" i="14" s="1"/>
  <c r="V125" i="14" a="1"/>
  <c r="V125" i="14" s="1"/>
  <c r="W125" i="14" a="1"/>
  <c r="W125" i="14" s="1"/>
  <c r="X125" i="14" a="1"/>
  <c r="X125" i="14" s="1"/>
  <c r="O126" i="14" a="1"/>
  <c r="O126" i="14" s="1"/>
  <c r="P126" i="14" a="1"/>
  <c r="P126" i="14" s="1"/>
  <c r="Q126" i="14" a="1"/>
  <c r="Q126" i="14" s="1"/>
  <c r="R126" i="14" a="1"/>
  <c r="R126" i="14" s="1"/>
  <c r="S126" i="14" a="1"/>
  <c r="S126" i="14" s="1"/>
  <c r="T126" i="14" a="1"/>
  <c r="T126" i="14" s="1"/>
  <c r="U126" i="14" a="1"/>
  <c r="U126" i="14" s="1"/>
  <c r="V126" i="14" a="1"/>
  <c r="V126" i="14" s="1"/>
  <c r="W126" i="14" a="1"/>
  <c r="W126" i="14" s="1"/>
  <c r="X126" i="14" a="1"/>
  <c r="X126" i="14" s="1"/>
  <c r="O127" i="14" a="1"/>
  <c r="O127" i="14" s="1"/>
  <c r="P127" i="14" a="1"/>
  <c r="P127" i="14" s="1"/>
  <c r="Q127" i="14" a="1"/>
  <c r="Q127" i="14" s="1"/>
  <c r="R127" i="14" a="1"/>
  <c r="R127" i="14" s="1"/>
  <c r="S127" i="14" a="1"/>
  <c r="S127" i="14" s="1"/>
  <c r="T127" i="14" a="1"/>
  <c r="T127" i="14" s="1"/>
  <c r="U127" i="14" a="1"/>
  <c r="U127" i="14" s="1"/>
  <c r="V127" i="14" a="1"/>
  <c r="V127" i="14" s="1"/>
  <c r="W127" i="14" a="1"/>
  <c r="W127" i="14" s="1"/>
  <c r="X127" i="14" a="1"/>
  <c r="X127" i="14" s="1"/>
  <c r="O128" i="14" a="1"/>
  <c r="O128" i="14" s="1"/>
  <c r="P128" i="14" a="1"/>
  <c r="P128" i="14" s="1"/>
  <c r="Q128" i="14" a="1"/>
  <c r="Q128" i="14" s="1"/>
  <c r="R128" i="14" a="1"/>
  <c r="R128" i="14" s="1"/>
  <c r="S128" i="14" a="1"/>
  <c r="S128" i="14" s="1"/>
  <c r="T128" i="14" a="1"/>
  <c r="T128" i="14" s="1"/>
  <c r="U128" i="14" a="1"/>
  <c r="U128" i="14" s="1"/>
  <c r="V128" i="14" a="1"/>
  <c r="V128" i="14" s="1"/>
  <c r="W128" i="14" a="1"/>
  <c r="W128" i="14" s="1"/>
  <c r="X128" i="14" a="1"/>
  <c r="X128" i="14" s="1"/>
  <c r="O129" i="14" a="1"/>
  <c r="O129" i="14" s="1"/>
  <c r="P129" i="14" a="1"/>
  <c r="P129" i="14" s="1"/>
  <c r="Q129" i="14" a="1"/>
  <c r="Q129" i="14" s="1"/>
  <c r="R129" i="14" a="1"/>
  <c r="R129" i="14" s="1"/>
  <c r="S129" i="14" a="1"/>
  <c r="S129" i="14" s="1"/>
  <c r="T129" i="14" a="1"/>
  <c r="T129" i="14" s="1"/>
  <c r="U129" i="14" a="1"/>
  <c r="U129" i="14" s="1"/>
  <c r="V129" i="14" a="1"/>
  <c r="V129" i="14" s="1"/>
  <c r="W129" i="14" a="1"/>
  <c r="W129" i="14" s="1"/>
  <c r="X129" i="14" a="1"/>
  <c r="X129" i="14" s="1"/>
  <c r="O130" i="14" a="1"/>
  <c r="O130" i="14" s="1"/>
  <c r="P130" i="14" a="1"/>
  <c r="P130" i="14" s="1"/>
  <c r="Q130" i="14" a="1"/>
  <c r="Q130" i="14" s="1"/>
  <c r="R130" i="14" a="1"/>
  <c r="R130" i="14" s="1"/>
  <c r="S130" i="14" a="1"/>
  <c r="S130" i="14" s="1"/>
  <c r="T130" i="14" a="1"/>
  <c r="T130" i="14" s="1"/>
  <c r="U130" i="14" a="1"/>
  <c r="U130" i="14" s="1"/>
  <c r="V130" i="14" a="1"/>
  <c r="V130" i="14" s="1"/>
  <c r="W130" i="14" a="1"/>
  <c r="W130" i="14" s="1"/>
  <c r="X130" i="14" a="1"/>
  <c r="X130" i="14" s="1"/>
  <c r="O131" i="14" a="1"/>
  <c r="O131" i="14" s="1"/>
  <c r="P131" i="14" a="1"/>
  <c r="P131" i="14" s="1"/>
  <c r="Q131" i="14" a="1"/>
  <c r="Q131" i="14" s="1"/>
  <c r="R131" i="14" a="1"/>
  <c r="R131" i="14" s="1"/>
  <c r="S131" i="14" a="1"/>
  <c r="S131" i="14" s="1"/>
  <c r="T131" i="14" a="1"/>
  <c r="T131" i="14" s="1"/>
  <c r="U131" i="14" a="1"/>
  <c r="U131" i="14" s="1"/>
  <c r="V131" i="14" a="1"/>
  <c r="V131" i="14" s="1"/>
  <c r="W131" i="14" a="1"/>
  <c r="W131" i="14" s="1"/>
  <c r="X131" i="14" a="1"/>
  <c r="X131" i="14" s="1"/>
  <c r="O132" i="14" a="1"/>
  <c r="O132" i="14" s="1"/>
  <c r="P132" i="14" a="1"/>
  <c r="P132" i="14" s="1"/>
  <c r="Q132" i="14" a="1"/>
  <c r="Q132" i="14" s="1"/>
  <c r="R132" i="14" a="1"/>
  <c r="R132" i="14" s="1"/>
  <c r="S132" i="14" a="1"/>
  <c r="S132" i="14" s="1"/>
  <c r="T132" i="14" a="1"/>
  <c r="T132" i="14" s="1"/>
  <c r="U132" i="14" a="1"/>
  <c r="U132" i="14" s="1"/>
  <c r="V132" i="14" a="1"/>
  <c r="V132" i="14" s="1"/>
  <c r="W132" i="14" a="1"/>
  <c r="W132" i="14" s="1"/>
  <c r="X132" i="14" a="1"/>
  <c r="X132" i="14" s="1"/>
  <c r="O133" i="14" a="1"/>
  <c r="O133" i="14" s="1"/>
  <c r="P133" i="14" a="1"/>
  <c r="P133" i="14" s="1"/>
  <c r="Q133" i="14" a="1"/>
  <c r="Q133" i="14" s="1"/>
  <c r="R133" i="14" a="1"/>
  <c r="R133" i="14" s="1"/>
  <c r="S133" i="14" a="1"/>
  <c r="S133" i="14" s="1"/>
  <c r="T133" i="14" a="1"/>
  <c r="T133" i="14" s="1"/>
  <c r="U133" i="14" a="1"/>
  <c r="U133" i="14" s="1"/>
  <c r="V133" i="14" a="1"/>
  <c r="V133" i="14" s="1"/>
  <c r="W133" i="14" a="1"/>
  <c r="W133" i="14" s="1"/>
  <c r="X133" i="14" a="1"/>
  <c r="X133" i="14" s="1"/>
  <c r="O134" i="14" a="1"/>
  <c r="O134" i="14" s="1"/>
  <c r="P134" i="14" a="1"/>
  <c r="P134" i="14" s="1"/>
  <c r="Q134" i="14" a="1"/>
  <c r="Q134" i="14" s="1"/>
  <c r="R134" i="14" a="1"/>
  <c r="R134" i="14" s="1"/>
  <c r="S134" i="14" a="1"/>
  <c r="S134" i="14" s="1"/>
  <c r="T134" i="14" a="1"/>
  <c r="T134" i="14" s="1"/>
  <c r="U134" i="14" a="1"/>
  <c r="U134" i="14" s="1"/>
  <c r="V134" i="14" a="1"/>
  <c r="V134" i="14" s="1"/>
  <c r="W134" i="14" a="1"/>
  <c r="W134" i="14" s="1"/>
  <c r="X134" i="14" a="1"/>
  <c r="X134" i="14" s="1"/>
  <c r="O135" i="14" a="1"/>
  <c r="O135" i="14" s="1"/>
  <c r="P135" i="14" a="1"/>
  <c r="P135" i="14" s="1"/>
  <c r="Q135" i="14" a="1"/>
  <c r="Q135" i="14" s="1"/>
  <c r="R135" i="14" a="1"/>
  <c r="R135" i="14" s="1"/>
  <c r="S135" i="14" a="1"/>
  <c r="S135" i="14" s="1"/>
  <c r="T135" i="14" a="1"/>
  <c r="T135" i="14" s="1"/>
  <c r="U135" i="14" a="1"/>
  <c r="U135" i="14" s="1"/>
  <c r="V135" i="14" a="1"/>
  <c r="V135" i="14" s="1"/>
  <c r="W135" i="14" a="1"/>
  <c r="W135" i="14" s="1"/>
  <c r="X135" i="14" a="1"/>
  <c r="X135" i="14" s="1"/>
  <c r="O136" i="14" a="1"/>
  <c r="O136" i="14" s="1"/>
  <c r="P136" i="14" a="1"/>
  <c r="P136" i="14" s="1"/>
  <c r="Q136" i="14" a="1"/>
  <c r="Q136" i="14" s="1"/>
  <c r="R136" i="14" a="1"/>
  <c r="R136" i="14" s="1"/>
  <c r="S136" i="14" a="1"/>
  <c r="S136" i="14" s="1"/>
  <c r="T136" i="14" a="1"/>
  <c r="T136" i="14" s="1"/>
  <c r="U136" i="14" a="1"/>
  <c r="U136" i="14" s="1"/>
  <c r="V136" i="14" a="1"/>
  <c r="V136" i="14" s="1"/>
  <c r="W136" i="14" a="1"/>
  <c r="W136" i="14" s="1"/>
  <c r="X136" i="14" a="1"/>
  <c r="X136" i="14" s="1"/>
  <c r="O137" i="14" a="1"/>
  <c r="O137" i="14" s="1"/>
  <c r="P137" i="14" a="1"/>
  <c r="P137" i="14" s="1"/>
  <c r="Q137" i="14" a="1"/>
  <c r="Q137" i="14" s="1"/>
  <c r="R137" i="14" a="1"/>
  <c r="R137" i="14" s="1"/>
  <c r="S137" i="14" a="1"/>
  <c r="S137" i="14" s="1"/>
  <c r="T137" i="14" a="1"/>
  <c r="T137" i="14" s="1"/>
  <c r="U137" i="14" a="1"/>
  <c r="U137" i="14" s="1"/>
  <c r="V137" i="14" a="1"/>
  <c r="V137" i="14" s="1"/>
  <c r="W137" i="14" a="1"/>
  <c r="W137" i="14" s="1"/>
  <c r="X137" i="14" a="1"/>
  <c r="X137" i="14" s="1"/>
  <c r="O138" i="14" a="1"/>
  <c r="O138" i="14" s="1"/>
  <c r="P138" i="14" a="1"/>
  <c r="P138" i="14" s="1"/>
  <c r="Q138" i="14" a="1"/>
  <c r="Q138" i="14" s="1"/>
  <c r="R138" i="14" a="1"/>
  <c r="R138" i="14" s="1"/>
  <c r="S138" i="14" a="1"/>
  <c r="S138" i="14" s="1"/>
  <c r="T138" i="14" a="1"/>
  <c r="T138" i="14" s="1"/>
  <c r="U138" i="14" a="1"/>
  <c r="U138" i="14" s="1"/>
  <c r="V138" i="14" a="1"/>
  <c r="V138" i="14" s="1"/>
  <c r="W138" i="14" a="1"/>
  <c r="W138" i="14" s="1"/>
  <c r="X138" i="14" a="1"/>
  <c r="X138" i="14" s="1"/>
  <c r="O139" i="14" a="1"/>
  <c r="O139" i="14" s="1"/>
  <c r="P139" i="14" a="1"/>
  <c r="P139" i="14" s="1"/>
  <c r="Q139" i="14" a="1"/>
  <c r="Q139" i="14" s="1"/>
  <c r="R139" i="14" a="1"/>
  <c r="R139" i="14" s="1"/>
  <c r="S139" i="14" a="1"/>
  <c r="S139" i="14" s="1"/>
  <c r="T139" i="14" a="1"/>
  <c r="T139" i="14" s="1"/>
  <c r="U139" i="14" a="1"/>
  <c r="U139" i="14" s="1"/>
  <c r="V139" i="14" a="1"/>
  <c r="V139" i="14" s="1"/>
  <c r="W139" i="14" a="1"/>
  <c r="W139" i="14" s="1"/>
  <c r="X139" i="14" a="1"/>
  <c r="X139" i="14" s="1"/>
  <c r="O140" i="14" a="1"/>
  <c r="O140" i="14" s="1"/>
  <c r="P140" i="14" a="1"/>
  <c r="P140" i="14" s="1"/>
  <c r="Q140" i="14" a="1"/>
  <c r="Q140" i="14" s="1"/>
  <c r="R140" i="14" a="1"/>
  <c r="R140" i="14" s="1"/>
  <c r="S140" i="14" a="1"/>
  <c r="S140" i="14" s="1"/>
  <c r="T140" i="14" a="1"/>
  <c r="T140" i="14" s="1"/>
  <c r="U140" i="14" a="1"/>
  <c r="U140" i="14" s="1"/>
  <c r="V140" i="14" a="1"/>
  <c r="V140" i="14" s="1"/>
  <c r="W140" i="14" a="1"/>
  <c r="W140" i="14" s="1"/>
  <c r="X140" i="14" a="1"/>
  <c r="X140" i="14" s="1"/>
  <c r="O141" i="14" a="1"/>
  <c r="O141" i="14" s="1"/>
  <c r="P141" i="14" a="1"/>
  <c r="P141" i="14" s="1"/>
  <c r="Q141" i="14" a="1"/>
  <c r="Q141" i="14" s="1"/>
  <c r="R141" i="14" a="1"/>
  <c r="R141" i="14" s="1"/>
  <c r="S141" i="14" a="1"/>
  <c r="S141" i="14" s="1"/>
  <c r="T141" i="14" a="1"/>
  <c r="T141" i="14" s="1"/>
  <c r="U141" i="14" a="1"/>
  <c r="U141" i="14" s="1"/>
  <c r="V141" i="14" a="1"/>
  <c r="V141" i="14" s="1"/>
  <c r="W141" i="14" a="1"/>
  <c r="W141" i="14" s="1"/>
  <c r="X141" i="14" a="1"/>
  <c r="X141" i="14" s="1"/>
  <c r="O142" i="14" a="1"/>
  <c r="O142" i="14" s="1"/>
  <c r="P142" i="14" a="1"/>
  <c r="P142" i="14" s="1"/>
  <c r="Q142" i="14" a="1"/>
  <c r="Q142" i="14" s="1"/>
  <c r="R142" i="14" a="1"/>
  <c r="R142" i="14" s="1"/>
  <c r="S142" i="14" a="1"/>
  <c r="S142" i="14" s="1"/>
  <c r="T142" i="14" a="1"/>
  <c r="T142" i="14" s="1"/>
  <c r="U142" i="14" a="1"/>
  <c r="U142" i="14" s="1"/>
  <c r="V142" i="14" a="1"/>
  <c r="V142" i="14" s="1"/>
  <c r="W142" i="14" a="1"/>
  <c r="W142" i="14" s="1"/>
  <c r="X142" i="14" a="1"/>
  <c r="X142" i="14" s="1"/>
  <c r="O143" i="14" a="1"/>
  <c r="O143" i="14" s="1"/>
  <c r="P143" i="14" a="1"/>
  <c r="P143" i="14" s="1"/>
  <c r="Q143" i="14" a="1"/>
  <c r="Q143" i="14" s="1"/>
  <c r="R143" i="14" a="1"/>
  <c r="R143" i="14" s="1"/>
  <c r="S143" i="14" a="1"/>
  <c r="S143" i="14" s="1"/>
  <c r="T143" i="14" a="1"/>
  <c r="T143" i="14" s="1"/>
  <c r="U143" i="14" a="1"/>
  <c r="U143" i="14" s="1"/>
  <c r="V143" i="14" a="1"/>
  <c r="V143" i="14" s="1"/>
  <c r="W143" i="14" a="1"/>
  <c r="W143" i="14" s="1"/>
  <c r="X143" i="14" a="1"/>
  <c r="X143" i="14" s="1"/>
  <c r="O144" i="14" a="1"/>
  <c r="O144" i="14" s="1"/>
  <c r="P144" i="14" a="1"/>
  <c r="P144" i="14" s="1"/>
  <c r="Q144" i="14" a="1"/>
  <c r="Q144" i="14" s="1"/>
  <c r="R144" i="14" a="1"/>
  <c r="R144" i="14" s="1"/>
  <c r="S144" i="14" a="1"/>
  <c r="S144" i="14" s="1"/>
  <c r="T144" i="14" a="1"/>
  <c r="T144" i="14" s="1"/>
  <c r="U144" i="14" a="1"/>
  <c r="U144" i="14" s="1"/>
  <c r="V144" i="14" a="1"/>
  <c r="V144" i="14" s="1"/>
  <c r="W144" i="14" a="1"/>
  <c r="W144" i="14" s="1"/>
  <c r="X144" i="14" a="1"/>
  <c r="X144" i="14" s="1"/>
  <c r="O145" i="14" a="1"/>
  <c r="O145" i="14" s="1"/>
  <c r="P145" i="14" a="1"/>
  <c r="P145" i="14" s="1"/>
  <c r="Q145" i="14" a="1"/>
  <c r="Q145" i="14" s="1"/>
  <c r="R145" i="14" a="1"/>
  <c r="R145" i="14" s="1"/>
  <c r="S145" i="14" a="1"/>
  <c r="S145" i="14" s="1"/>
  <c r="T145" i="14" a="1"/>
  <c r="T145" i="14" s="1"/>
  <c r="U145" i="14" a="1"/>
  <c r="U145" i="14" s="1"/>
  <c r="V145" i="14" a="1"/>
  <c r="V145" i="14" s="1"/>
  <c r="W145" i="14" a="1"/>
  <c r="W145" i="14" s="1"/>
  <c r="X145" i="14" a="1"/>
  <c r="X145" i="14" s="1"/>
  <c r="O146" i="14" a="1"/>
  <c r="O146" i="14" s="1"/>
  <c r="P146" i="14" a="1"/>
  <c r="P146" i="14" s="1"/>
  <c r="Q146" i="14" a="1"/>
  <c r="Q146" i="14" s="1"/>
  <c r="R146" i="14" a="1"/>
  <c r="R146" i="14" s="1"/>
  <c r="S146" i="14" a="1"/>
  <c r="S146" i="14" s="1"/>
  <c r="T146" i="14" a="1"/>
  <c r="T146" i="14" s="1"/>
  <c r="U146" i="14" a="1"/>
  <c r="U146" i="14" s="1"/>
  <c r="V146" i="14" a="1"/>
  <c r="V146" i="14" s="1"/>
  <c r="W146" i="14" a="1"/>
  <c r="W146" i="14" s="1"/>
  <c r="X146" i="14" a="1"/>
  <c r="X146" i="14" s="1"/>
  <c r="O147" i="14" a="1"/>
  <c r="O147" i="14" s="1"/>
  <c r="P147" i="14" a="1"/>
  <c r="P147" i="14" s="1"/>
  <c r="Q147" i="14" a="1"/>
  <c r="Q147" i="14" s="1"/>
  <c r="R147" i="14" a="1"/>
  <c r="R147" i="14" s="1"/>
  <c r="S147" i="14" a="1"/>
  <c r="S147" i="14" s="1"/>
  <c r="T147" i="14" a="1"/>
  <c r="T147" i="14" s="1"/>
  <c r="U147" i="14" a="1"/>
  <c r="U147" i="14" s="1"/>
  <c r="V147" i="14" a="1"/>
  <c r="V147" i="14" s="1"/>
  <c r="W147" i="14" a="1"/>
  <c r="W147" i="14" s="1"/>
  <c r="X147" i="14" a="1"/>
  <c r="X147" i="14" s="1"/>
  <c r="O148" i="14" a="1"/>
  <c r="O148" i="14" s="1"/>
  <c r="P148" i="14" a="1"/>
  <c r="P148" i="14" s="1"/>
  <c r="Q148" i="14" a="1"/>
  <c r="Q148" i="14" s="1"/>
  <c r="R148" i="14" a="1"/>
  <c r="R148" i="14" s="1"/>
  <c r="S148" i="14" a="1"/>
  <c r="S148" i="14" s="1"/>
  <c r="T148" i="14" a="1"/>
  <c r="T148" i="14" s="1"/>
  <c r="U148" i="14" a="1"/>
  <c r="U148" i="14" s="1"/>
  <c r="V148" i="14" a="1"/>
  <c r="V148" i="14" s="1"/>
  <c r="W148" i="14" a="1"/>
  <c r="W148" i="14" s="1"/>
  <c r="X148" i="14" a="1"/>
  <c r="X148" i="14" s="1"/>
  <c r="O149" i="14" a="1"/>
  <c r="O149" i="14" s="1"/>
  <c r="P149" i="14" a="1"/>
  <c r="P149" i="14" s="1"/>
  <c r="Q149" i="14" a="1"/>
  <c r="Q149" i="14" s="1"/>
  <c r="R149" i="14" a="1"/>
  <c r="R149" i="14" s="1"/>
  <c r="S149" i="14" a="1"/>
  <c r="S149" i="14" s="1"/>
  <c r="T149" i="14" a="1"/>
  <c r="T149" i="14" s="1"/>
  <c r="U149" i="14" a="1"/>
  <c r="U149" i="14" s="1"/>
  <c r="V149" i="14" a="1"/>
  <c r="V149" i="14" s="1"/>
  <c r="W149" i="14" a="1"/>
  <c r="W149" i="14" s="1"/>
  <c r="X149" i="14" a="1"/>
  <c r="X149" i="14" s="1"/>
  <c r="O150" i="14" a="1"/>
  <c r="O150" i="14" s="1"/>
  <c r="P150" i="14" a="1"/>
  <c r="P150" i="14" s="1"/>
  <c r="Q150" i="14" a="1"/>
  <c r="Q150" i="14" s="1"/>
  <c r="R150" i="14" a="1"/>
  <c r="R150" i="14" s="1"/>
  <c r="S150" i="14" a="1"/>
  <c r="S150" i="14" s="1"/>
  <c r="T150" i="14" a="1"/>
  <c r="T150" i="14" s="1"/>
  <c r="U150" i="14" a="1"/>
  <c r="U150" i="14" s="1"/>
  <c r="V150" i="14" a="1"/>
  <c r="V150" i="14" s="1"/>
  <c r="W150" i="14" a="1"/>
  <c r="W150" i="14" s="1"/>
  <c r="X150" i="14" a="1"/>
  <c r="X150" i="14" s="1"/>
  <c r="O151" i="14" a="1"/>
  <c r="O151" i="14" s="1"/>
  <c r="P151" i="14" a="1"/>
  <c r="P151" i="14" s="1"/>
  <c r="Q151" i="14" a="1"/>
  <c r="Q151" i="14" s="1"/>
  <c r="R151" i="14" a="1"/>
  <c r="R151" i="14" s="1"/>
  <c r="S151" i="14" a="1"/>
  <c r="S151" i="14" s="1"/>
  <c r="T151" i="14" a="1"/>
  <c r="T151" i="14" s="1"/>
  <c r="U151" i="14" a="1"/>
  <c r="U151" i="14" s="1"/>
  <c r="V151" i="14" a="1"/>
  <c r="V151" i="14" s="1"/>
  <c r="W151" i="14" a="1"/>
  <c r="W151" i="14" s="1"/>
  <c r="X151" i="14" a="1"/>
  <c r="X151" i="14" s="1"/>
  <c r="O152" i="14" a="1"/>
  <c r="O152" i="14" s="1"/>
  <c r="P152" i="14" a="1"/>
  <c r="P152" i="14" s="1"/>
  <c r="Q152" i="14" a="1"/>
  <c r="Q152" i="14" s="1"/>
  <c r="R152" i="14" a="1"/>
  <c r="R152" i="14" s="1"/>
  <c r="S152" i="14" a="1"/>
  <c r="S152" i="14" s="1"/>
  <c r="T152" i="14" a="1"/>
  <c r="T152" i="14" s="1"/>
  <c r="U152" i="14" a="1"/>
  <c r="U152" i="14" s="1"/>
  <c r="V152" i="14" a="1"/>
  <c r="V152" i="14" s="1"/>
  <c r="W152" i="14" a="1"/>
  <c r="W152" i="14" s="1"/>
  <c r="X152" i="14" a="1"/>
  <c r="X152" i="14" s="1"/>
  <c r="O153" i="14" a="1"/>
  <c r="O153" i="14" s="1"/>
  <c r="P153" i="14" a="1"/>
  <c r="P153" i="14" s="1"/>
  <c r="Q153" i="14" a="1"/>
  <c r="Q153" i="14" s="1"/>
  <c r="R153" i="14" a="1"/>
  <c r="R153" i="14" s="1"/>
  <c r="S153" i="14" a="1"/>
  <c r="S153" i="14" s="1"/>
  <c r="T153" i="14" a="1"/>
  <c r="T153" i="14" s="1"/>
  <c r="U153" i="14" a="1"/>
  <c r="U153" i="14" s="1"/>
  <c r="V153" i="14" a="1"/>
  <c r="V153" i="14" s="1"/>
  <c r="W153" i="14" a="1"/>
  <c r="W153" i="14" s="1"/>
  <c r="X153" i="14" a="1"/>
  <c r="X153" i="14" s="1"/>
  <c r="O154" i="14" a="1"/>
  <c r="O154" i="14" s="1"/>
  <c r="P154" i="14" a="1"/>
  <c r="P154" i="14" s="1"/>
  <c r="Q154" i="14" a="1"/>
  <c r="Q154" i="14" s="1"/>
  <c r="R154" i="14" a="1"/>
  <c r="R154" i="14" s="1"/>
  <c r="S154" i="14" a="1"/>
  <c r="S154" i="14" s="1"/>
  <c r="T154" i="14" a="1"/>
  <c r="T154" i="14" s="1"/>
  <c r="U154" i="14" a="1"/>
  <c r="U154" i="14" s="1"/>
  <c r="V154" i="14" a="1"/>
  <c r="V154" i="14" s="1"/>
  <c r="W154" i="14" a="1"/>
  <c r="W154" i="14" s="1"/>
  <c r="X154" i="14" a="1"/>
  <c r="X154" i="14" s="1"/>
  <c r="O155" i="14" a="1"/>
  <c r="O155" i="14" s="1"/>
  <c r="P155" i="14" a="1"/>
  <c r="P155" i="14" s="1"/>
  <c r="Q155" i="14" a="1"/>
  <c r="Q155" i="14" s="1"/>
  <c r="R155" i="14" a="1"/>
  <c r="R155" i="14" s="1"/>
  <c r="S155" i="14" a="1"/>
  <c r="S155" i="14" s="1"/>
  <c r="T155" i="14" a="1"/>
  <c r="T155" i="14" s="1"/>
  <c r="U155" i="14" a="1"/>
  <c r="U155" i="14" s="1"/>
  <c r="V155" i="14" a="1"/>
  <c r="V155" i="14" s="1"/>
  <c r="W155" i="14" a="1"/>
  <c r="W155" i="14" s="1"/>
  <c r="X155" i="14" a="1"/>
  <c r="X155" i="14" s="1"/>
  <c r="O156" i="14" a="1"/>
  <c r="O156" i="14" s="1"/>
  <c r="P156" i="14" a="1"/>
  <c r="P156" i="14" s="1"/>
  <c r="Q156" i="14" a="1"/>
  <c r="Q156" i="14" s="1"/>
  <c r="R156" i="14" a="1"/>
  <c r="R156" i="14" s="1"/>
  <c r="S156" i="14" a="1"/>
  <c r="S156" i="14" s="1"/>
  <c r="T156" i="14" a="1"/>
  <c r="T156" i="14" s="1"/>
  <c r="U156" i="14" a="1"/>
  <c r="U156" i="14" s="1"/>
  <c r="V156" i="14" a="1"/>
  <c r="V156" i="14" s="1"/>
  <c r="W156" i="14" a="1"/>
  <c r="W156" i="14" s="1"/>
  <c r="X156" i="14" a="1"/>
  <c r="X156" i="14" s="1"/>
  <c r="O157" i="14" a="1"/>
  <c r="O157" i="14" s="1"/>
  <c r="P157" i="14" a="1"/>
  <c r="P157" i="14" s="1"/>
  <c r="Q157" i="14" a="1"/>
  <c r="Q157" i="14" s="1"/>
  <c r="R157" i="14" a="1"/>
  <c r="R157" i="14" s="1"/>
  <c r="S157" i="14" a="1"/>
  <c r="S157" i="14" s="1"/>
  <c r="T157" i="14" a="1"/>
  <c r="T157" i="14" s="1"/>
  <c r="U157" i="14" a="1"/>
  <c r="U157" i="14" s="1"/>
  <c r="V157" i="14" a="1"/>
  <c r="V157" i="14" s="1"/>
  <c r="W157" i="14" a="1"/>
  <c r="W157" i="14" s="1"/>
  <c r="X157" i="14" a="1"/>
  <c r="X157" i="14" s="1"/>
  <c r="O158" i="14" a="1"/>
  <c r="O158" i="14" s="1"/>
  <c r="P158" i="14" a="1"/>
  <c r="P158" i="14" s="1"/>
  <c r="Q158" i="14" a="1"/>
  <c r="Q158" i="14" s="1"/>
  <c r="R158" i="14" a="1"/>
  <c r="R158" i="14" s="1"/>
  <c r="S158" i="14" a="1"/>
  <c r="S158" i="14" s="1"/>
  <c r="T158" i="14" a="1"/>
  <c r="T158" i="14" s="1"/>
  <c r="U158" i="14" a="1"/>
  <c r="U158" i="14" s="1"/>
  <c r="V158" i="14" a="1"/>
  <c r="V158" i="14" s="1"/>
  <c r="W158" i="14" a="1"/>
  <c r="W158" i="14" s="1"/>
  <c r="X158" i="14" a="1"/>
  <c r="X158" i="14" s="1"/>
  <c r="O159" i="14" a="1"/>
  <c r="O159" i="14" s="1"/>
  <c r="P159" i="14" a="1"/>
  <c r="P159" i="14" s="1"/>
  <c r="Q159" i="14" a="1"/>
  <c r="Q159" i="14" s="1"/>
  <c r="R159" i="14" a="1"/>
  <c r="R159" i="14" s="1"/>
  <c r="S159" i="14" a="1"/>
  <c r="S159" i="14" s="1"/>
  <c r="T159" i="14" a="1"/>
  <c r="T159" i="14" s="1"/>
  <c r="U159" i="14" a="1"/>
  <c r="U159" i="14" s="1"/>
  <c r="V159" i="14" a="1"/>
  <c r="V159" i="14" s="1"/>
  <c r="W159" i="14" a="1"/>
  <c r="W159" i="14" s="1"/>
  <c r="X159" i="14" a="1"/>
  <c r="X159" i="14" s="1"/>
  <c r="O160" i="14" a="1"/>
  <c r="O160" i="14" s="1"/>
  <c r="P160" i="14" a="1"/>
  <c r="P160" i="14" s="1"/>
  <c r="Q160" i="14" a="1"/>
  <c r="Q160" i="14" s="1"/>
  <c r="R160" i="14" a="1"/>
  <c r="R160" i="14" s="1"/>
  <c r="S160" i="14" a="1"/>
  <c r="S160" i="14" s="1"/>
  <c r="T160" i="14" a="1"/>
  <c r="T160" i="14" s="1"/>
  <c r="U160" i="14" a="1"/>
  <c r="U160" i="14" s="1"/>
  <c r="V160" i="14" a="1"/>
  <c r="V160" i="14" s="1"/>
  <c r="W160" i="14" a="1"/>
  <c r="W160" i="14" s="1"/>
  <c r="X160" i="14" a="1"/>
  <c r="X160" i="14" s="1"/>
  <c r="O161" i="14" a="1"/>
  <c r="O161" i="14" s="1"/>
  <c r="P161" i="14" a="1"/>
  <c r="P161" i="14" s="1"/>
  <c r="Q161" i="14" a="1"/>
  <c r="Q161" i="14" s="1"/>
  <c r="R161" i="14" a="1"/>
  <c r="R161" i="14" s="1"/>
  <c r="S161" i="14" a="1"/>
  <c r="S161" i="14" s="1"/>
  <c r="T161" i="14" a="1"/>
  <c r="T161" i="14" s="1"/>
  <c r="U161" i="14" a="1"/>
  <c r="U161" i="14" s="1"/>
  <c r="V161" i="14" a="1"/>
  <c r="V161" i="14" s="1"/>
  <c r="W161" i="14" a="1"/>
  <c r="W161" i="14" s="1"/>
  <c r="X161" i="14" a="1"/>
  <c r="X161" i="14" s="1"/>
  <c r="O162" i="14" a="1"/>
  <c r="O162" i="14" s="1"/>
  <c r="P162" i="14" a="1"/>
  <c r="P162" i="14" s="1"/>
  <c r="Q162" i="14" a="1"/>
  <c r="Q162" i="14" s="1"/>
  <c r="R162" i="14" a="1"/>
  <c r="R162" i="14" s="1"/>
  <c r="S162" i="14" a="1"/>
  <c r="S162" i="14" s="1"/>
  <c r="T162" i="14" a="1"/>
  <c r="T162" i="14" s="1"/>
  <c r="U162" i="14" a="1"/>
  <c r="U162" i="14" s="1"/>
  <c r="V162" i="14" a="1"/>
  <c r="V162" i="14" s="1"/>
  <c r="W162" i="14" a="1"/>
  <c r="W162" i="14" s="1"/>
  <c r="X162" i="14" a="1"/>
  <c r="X162" i="14" s="1"/>
  <c r="O163" i="14" a="1"/>
  <c r="O163" i="14" s="1"/>
  <c r="P163" i="14" a="1"/>
  <c r="P163" i="14" s="1"/>
  <c r="Q163" i="14" a="1"/>
  <c r="Q163" i="14" s="1"/>
  <c r="R163" i="14" a="1"/>
  <c r="R163" i="14" s="1"/>
  <c r="S163" i="14" a="1"/>
  <c r="S163" i="14" s="1"/>
  <c r="T163" i="14" a="1"/>
  <c r="T163" i="14" s="1"/>
  <c r="U163" i="14" a="1"/>
  <c r="U163" i="14" s="1"/>
  <c r="V163" i="14" a="1"/>
  <c r="V163" i="14" s="1"/>
  <c r="W163" i="14" a="1"/>
  <c r="W163" i="14" s="1"/>
  <c r="X163" i="14" a="1"/>
  <c r="X163" i="14" s="1"/>
  <c r="O164" i="14" a="1"/>
  <c r="O164" i="14" s="1"/>
  <c r="P164" i="14" a="1"/>
  <c r="P164" i="14" s="1"/>
  <c r="Q164" i="14" a="1"/>
  <c r="Q164" i="14" s="1"/>
  <c r="R164" i="14" a="1"/>
  <c r="R164" i="14" s="1"/>
  <c r="S164" i="14" a="1"/>
  <c r="S164" i="14" s="1"/>
  <c r="T164" i="14" a="1"/>
  <c r="T164" i="14" s="1"/>
  <c r="U164" i="14" a="1"/>
  <c r="U164" i="14" s="1"/>
  <c r="V164" i="14" a="1"/>
  <c r="V164" i="14" s="1"/>
  <c r="W164" i="14" a="1"/>
  <c r="W164" i="14" s="1"/>
  <c r="X164" i="14" a="1"/>
  <c r="X164" i="14" s="1"/>
  <c r="O165" i="14" a="1"/>
  <c r="O165" i="14" s="1"/>
  <c r="P165" i="14" a="1"/>
  <c r="P165" i="14" s="1"/>
  <c r="Q165" i="14" a="1"/>
  <c r="Q165" i="14" s="1"/>
  <c r="R165" i="14" a="1"/>
  <c r="R165" i="14" s="1"/>
  <c r="S165" i="14" a="1"/>
  <c r="S165" i="14" s="1"/>
  <c r="T165" i="14" a="1"/>
  <c r="T165" i="14" s="1"/>
  <c r="U165" i="14" a="1"/>
  <c r="U165" i="14" s="1"/>
  <c r="V165" i="14" a="1"/>
  <c r="V165" i="14" s="1"/>
  <c r="W165" i="14" a="1"/>
  <c r="W165" i="14" s="1"/>
  <c r="X165" i="14" a="1"/>
  <c r="X165" i="14" s="1"/>
  <c r="O166" i="14" a="1"/>
  <c r="O166" i="14" s="1"/>
  <c r="P166" i="14" a="1"/>
  <c r="P166" i="14" s="1"/>
  <c r="Q166" i="14" a="1"/>
  <c r="Q166" i="14" s="1"/>
  <c r="R166" i="14" a="1"/>
  <c r="R166" i="14" s="1"/>
  <c r="S166" i="14" a="1"/>
  <c r="S166" i="14" s="1"/>
  <c r="T166" i="14" a="1"/>
  <c r="T166" i="14" s="1"/>
  <c r="U166" i="14" a="1"/>
  <c r="U166" i="14" s="1"/>
  <c r="V166" i="14" a="1"/>
  <c r="V166" i="14" s="1"/>
  <c r="W166" i="14" a="1"/>
  <c r="W166" i="14" s="1"/>
  <c r="X166" i="14" a="1"/>
  <c r="X166" i="14" s="1"/>
  <c r="O167" i="14" a="1"/>
  <c r="O167" i="14" s="1"/>
  <c r="P167" i="14" a="1"/>
  <c r="P167" i="14" s="1"/>
  <c r="Q167" i="14" a="1"/>
  <c r="Q167" i="14" s="1"/>
  <c r="R167" i="14" a="1"/>
  <c r="R167" i="14" s="1"/>
  <c r="S167" i="14" a="1"/>
  <c r="S167" i="14" s="1"/>
  <c r="T167" i="14" a="1"/>
  <c r="T167" i="14" s="1"/>
  <c r="U167" i="14" a="1"/>
  <c r="U167" i="14" s="1"/>
  <c r="V167" i="14" a="1"/>
  <c r="V167" i="14" s="1"/>
  <c r="W167" i="14" a="1"/>
  <c r="W167" i="14" s="1"/>
  <c r="X167" i="14" a="1"/>
  <c r="X167" i="14" s="1"/>
  <c r="O168" i="14" a="1"/>
  <c r="O168" i="14" s="1"/>
  <c r="P168" i="14" a="1"/>
  <c r="P168" i="14" s="1"/>
  <c r="Q168" i="14" a="1"/>
  <c r="Q168" i="14" s="1"/>
  <c r="R168" i="14" a="1"/>
  <c r="R168" i="14" s="1"/>
  <c r="S168" i="14" a="1"/>
  <c r="S168" i="14" s="1"/>
  <c r="T168" i="14" a="1"/>
  <c r="T168" i="14" s="1"/>
  <c r="U168" i="14" a="1"/>
  <c r="U168" i="14" s="1"/>
  <c r="V168" i="14" a="1"/>
  <c r="V168" i="14" s="1"/>
  <c r="W168" i="14" a="1"/>
  <c r="W168" i="14" s="1"/>
  <c r="X168" i="14" a="1"/>
  <c r="X168" i="14" s="1"/>
  <c r="O169" i="14" a="1"/>
  <c r="O169" i="14" s="1"/>
  <c r="P169" i="14" a="1"/>
  <c r="P169" i="14" s="1"/>
  <c r="Q169" i="14" a="1"/>
  <c r="Q169" i="14" s="1"/>
  <c r="R169" i="14" a="1"/>
  <c r="R169" i="14" s="1"/>
  <c r="S169" i="14" a="1"/>
  <c r="S169" i="14" s="1"/>
  <c r="T169" i="14" a="1"/>
  <c r="T169" i="14" s="1"/>
  <c r="U169" i="14" a="1"/>
  <c r="U169" i="14" s="1"/>
  <c r="V169" i="14" a="1"/>
  <c r="V169" i="14" s="1"/>
  <c r="W169" i="14" a="1"/>
  <c r="W169" i="14" s="1"/>
  <c r="X169" i="14" a="1"/>
  <c r="X169" i="14" s="1"/>
  <c r="O170" i="14" a="1"/>
  <c r="O170" i="14" s="1"/>
  <c r="P170" i="14" a="1"/>
  <c r="P170" i="14" s="1"/>
  <c r="Q170" i="14" a="1"/>
  <c r="Q170" i="14" s="1"/>
  <c r="R170" i="14" a="1"/>
  <c r="R170" i="14" s="1"/>
  <c r="S170" i="14" a="1"/>
  <c r="S170" i="14" s="1"/>
  <c r="T170" i="14" a="1"/>
  <c r="T170" i="14" s="1"/>
  <c r="U170" i="14" a="1"/>
  <c r="U170" i="14" s="1"/>
  <c r="V170" i="14" a="1"/>
  <c r="V170" i="14" s="1"/>
  <c r="W170" i="14" a="1"/>
  <c r="W170" i="14" s="1"/>
  <c r="X170" i="14" a="1"/>
  <c r="X170" i="14" s="1"/>
  <c r="O171" i="14" a="1"/>
  <c r="O171" i="14" s="1"/>
  <c r="P171" i="14" a="1"/>
  <c r="P171" i="14" s="1"/>
  <c r="Q171" i="14" a="1"/>
  <c r="Q171" i="14" s="1"/>
  <c r="R171" i="14" a="1"/>
  <c r="R171" i="14" s="1"/>
  <c r="S171" i="14" a="1"/>
  <c r="S171" i="14" s="1"/>
  <c r="T171" i="14" a="1"/>
  <c r="T171" i="14" s="1"/>
  <c r="U171" i="14" a="1"/>
  <c r="U171" i="14" s="1"/>
  <c r="V171" i="14" a="1"/>
  <c r="V171" i="14" s="1"/>
  <c r="W171" i="14" a="1"/>
  <c r="W171" i="14" s="1"/>
  <c r="X171" i="14" a="1"/>
  <c r="X171" i="14" s="1"/>
  <c r="O172" i="14" a="1"/>
  <c r="O172" i="14" s="1"/>
  <c r="P172" i="14" a="1"/>
  <c r="P172" i="14" s="1"/>
  <c r="Q172" i="14" a="1"/>
  <c r="Q172" i="14" s="1"/>
  <c r="R172" i="14" a="1"/>
  <c r="R172" i="14" s="1"/>
  <c r="S172" i="14" a="1"/>
  <c r="S172" i="14" s="1"/>
  <c r="T172" i="14" a="1"/>
  <c r="T172" i="14" s="1"/>
  <c r="U172" i="14" a="1"/>
  <c r="U172" i="14" s="1"/>
  <c r="V172" i="14" a="1"/>
  <c r="V172" i="14" s="1"/>
  <c r="W172" i="14" a="1"/>
  <c r="W172" i="14" s="1"/>
  <c r="X172" i="14" a="1"/>
  <c r="X172" i="14" s="1"/>
  <c r="O173" i="14" a="1"/>
  <c r="O173" i="14" s="1"/>
  <c r="P173" i="14" a="1"/>
  <c r="P173" i="14" s="1"/>
  <c r="Q173" i="14" a="1"/>
  <c r="Q173" i="14" s="1"/>
  <c r="R173" i="14" a="1"/>
  <c r="R173" i="14" s="1"/>
  <c r="S173" i="14" a="1"/>
  <c r="S173" i="14" s="1"/>
  <c r="T173" i="14" a="1"/>
  <c r="T173" i="14" s="1"/>
  <c r="U173" i="14" a="1"/>
  <c r="U173" i="14" s="1"/>
  <c r="V173" i="14" a="1"/>
  <c r="V173" i="14" s="1"/>
  <c r="W173" i="14" a="1"/>
  <c r="W173" i="14" s="1"/>
  <c r="X173" i="14" a="1"/>
  <c r="X173" i="14" s="1"/>
  <c r="O174" i="14" a="1"/>
  <c r="O174" i="14" s="1"/>
  <c r="P174" i="14" a="1"/>
  <c r="P174" i="14" s="1"/>
  <c r="Q174" i="14" a="1"/>
  <c r="Q174" i="14" s="1"/>
  <c r="R174" i="14" a="1"/>
  <c r="R174" i="14" s="1"/>
  <c r="S174" i="14" a="1"/>
  <c r="S174" i="14" s="1"/>
  <c r="T174" i="14" a="1"/>
  <c r="T174" i="14" s="1"/>
  <c r="U174" i="14" a="1"/>
  <c r="U174" i="14" s="1"/>
  <c r="V174" i="14" a="1"/>
  <c r="V174" i="14" s="1"/>
  <c r="W174" i="14" a="1"/>
  <c r="W174" i="14" s="1"/>
  <c r="X174" i="14" a="1"/>
  <c r="X174" i="14" s="1"/>
  <c r="O175" i="14" a="1"/>
  <c r="O175" i="14" s="1"/>
  <c r="P175" i="14" a="1"/>
  <c r="P175" i="14" s="1"/>
  <c r="Q175" i="14" a="1"/>
  <c r="Q175" i="14" s="1"/>
  <c r="R175" i="14" a="1"/>
  <c r="R175" i="14" s="1"/>
  <c r="S175" i="14" a="1"/>
  <c r="S175" i="14" s="1"/>
  <c r="T175" i="14" a="1"/>
  <c r="T175" i="14" s="1"/>
  <c r="U175" i="14" a="1"/>
  <c r="U175" i="14" s="1"/>
  <c r="V175" i="14" a="1"/>
  <c r="V175" i="14" s="1"/>
  <c r="W175" i="14" a="1"/>
  <c r="W175" i="14" s="1"/>
  <c r="X175" i="14" a="1"/>
  <c r="X175" i="14" s="1"/>
  <c r="O176" i="14" a="1"/>
  <c r="O176" i="14" s="1"/>
  <c r="P176" i="14" a="1"/>
  <c r="P176" i="14" s="1"/>
  <c r="Q176" i="14" a="1"/>
  <c r="Q176" i="14" s="1"/>
  <c r="R176" i="14" a="1"/>
  <c r="R176" i="14" s="1"/>
  <c r="S176" i="14" a="1"/>
  <c r="S176" i="14" s="1"/>
  <c r="T176" i="14" a="1"/>
  <c r="T176" i="14" s="1"/>
  <c r="U176" i="14" a="1"/>
  <c r="U176" i="14" s="1"/>
  <c r="V176" i="14" a="1"/>
  <c r="V176" i="14" s="1"/>
  <c r="W176" i="14" a="1"/>
  <c r="W176" i="14" s="1"/>
  <c r="X176" i="14" a="1"/>
  <c r="X176" i="14" s="1"/>
  <c r="O177" i="14" a="1"/>
  <c r="O177" i="14" s="1"/>
  <c r="P177" i="14" a="1"/>
  <c r="P177" i="14" s="1"/>
  <c r="Q177" i="14" a="1"/>
  <c r="Q177" i="14" s="1"/>
  <c r="R177" i="14" a="1"/>
  <c r="R177" i="14" s="1"/>
  <c r="S177" i="14" a="1"/>
  <c r="S177" i="14" s="1"/>
  <c r="T177" i="14" a="1"/>
  <c r="T177" i="14" s="1"/>
  <c r="U177" i="14" a="1"/>
  <c r="U177" i="14" s="1"/>
  <c r="V177" i="14" a="1"/>
  <c r="V177" i="14" s="1"/>
  <c r="W177" i="14" a="1"/>
  <c r="W177" i="14" s="1"/>
  <c r="X177" i="14" a="1"/>
  <c r="X177" i="14" s="1"/>
  <c r="O178" i="14" a="1"/>
  <c r="O178" i="14" s="1"/>
  <c r="P178" i="14" a="1"/>
  <c r="P178" i="14" s="1"/>
  <c r="Q178" i="14" a="1"/>
  <c r="Q178" i="14" s="1"/>
  <c r="R178" i="14" a="1"/>
  <c r="R178" i="14" s="1"/>
  <c r="S178" i="14" a="1"/>
  <c r="S178" i="14" s="1"/>
  <c r="T178" i="14" a="1"/>
  <c r="T178" i="14" s="1"/>
  <c r="U178" i="14" a="1"/>
  <c r="U178" i="14" s="1"/>
  <c r="V178" i="14" a="1"/>
  <c r="V178" i="14" s="1"/>
  <c r="W178" i="14" a="1"/>
  <c r="W178" i="14" s="1"/>
  <c r="X178" i="14" a="1"/>
  <c r="X178" i="14" s="1"/>
  <c r="O179" i="14" a="1"/>
  <c r="O179" i="14" s="1"/>
  <c r="P179" i="14" a="1"/>
  <c r="P179" i="14" s="1"/>
  <c r="Q179" i="14" a="1"/>
  <c r="Q179" i="14" s="1"/>
  <c r="R179" i="14" a="1"/>
  <c r="R179" i="14" s="1"/>
  <c r="S179" i="14" a="1"/>
  <c r="S179" i="14" s="1"/>
  <c r="T179" i="14" a="1"/>
  <c r="T179" i="14" s="1"/>
  <c r="U179" i="14" a="1"/>
  <c r="U179" i="14" s="1"/>
  <c r="V179" i="14" a="1"/>
  <c r="V179" i="14" s="1"/>
  <c r="W179" i="14" a="1"/>
  <c r="W179" i="14" s="1"/>
  <c r="X179" i="14" a="1"/>
  <c r="X179" i="14" s="1"/>
  <c r="O180" i="14" a="1"/>
  <c r="O180" i="14" s="1"/>
  <c r="P180" i="14" a="1"/>
  <c r="P180" i="14" s="1"/>
  <c r="Q180" i="14" a="1"/>
  <c r="Q180" i="14" s="1"/>
  <c r="R180" i="14" a="1"/>
  <c r="R180" i="14" s="1"/>
  <c r="S180" i="14" a="1"/>
  <c r="S180" i="14" s="1"/>
  <c r="T180" i="14" a="1"/>
  <c r="T180" i="14" s="1"/>
  <c r="U180" i="14" a="1"/>
  <c r="U180" i="14" s="1"/>
  <c r="V180" i="14" a="1"/>
  <c r="V180" i="14" s="1"/>
  <c r="W180" i="14" a="1"/>
  <c r="W180" i="14" s="1"/>
  <c r="X180" i="14" a="1"/>
  <c r="X180" i="14" s="1"/>
  <c r="O181" i="14" a="1"/>
  <c r="O181" i="14" s="1"/>
  <c r="P181" i="14" a="1"/>
  <c r="P181" i="14" s="1"/>
  <c r="Q181" i="14" a="1"/>
  <c r="Q181" i="14" s="1"/>
  <c r="R181" i="14" a="1"/>
  <c r="R181" i="14" s="1"/>
  <c r="S181" i="14" a="1"/>
  <c r="S181" i="14" s="1"/>
  <c r="T181" i="14" a="1"/>
  <c r="T181" i="14" s="1"/>
  <c r="U181" i="14" a="1"/>
  <c r="U181" i="14" s="1"/>
  <c r="V181" i="14" a="1"/>
  <c r="V181" i="14" s="1"/>
  <c r="W181" i="14" a="1"/>
  <c r="W181" i="14" s="1"/>
  <c r="X181" i="14" a="1"/>
  <c r="X181" i="14" s="1"/>
  <c r="O182" i="14" a="1"/>
  <c r="O182" i="14" s="1"/>
  <c r="P182" i="14" a="1"/>
  <c r="P182" i="14" s="1"/>
  <c r="Q182" i="14" a="1"/>
  <c r="Q182" i="14" s="1"/>
  <c r="R182" i="14" a="1"/>
  <c r="R182" i="14" s="1"/>
  <c r="S182" i="14" a="1"/>
  <c r="S182" i="14" s="1"/>
  <c r="T182" i="14" a="1"/>
  <c r="T182" i="14" s="1"/>
  <c r="U182" i="14" a="1"/>
  <c r="U182" i="14" s="1"/>
  <c r="V182" i="14" a="1"/>
  <c r="V182" i="14" s="1"/>
  <c r="W182" i="14" a="1"/>
  <c r="W182" i="14" s="1"/>
  <c r="X182" i="14" a="1"/>
  <c r="X182" i="14" s="1"/>
  <c r="O183" i="14" a="1"/>
  <c r="O183" i="14" s="1"/>
  <c r="P183" i="14" a="1"/>
  <c r="P183" i="14" s="1"/>
  <c r="Q183" i="14" a="1"/>
  <c r="Q183" i="14" s="1"/>
  <c r="R183" i="14" a="1"/>
  <c r="R183" i="14" s="1"/>
  <c r="S183" i="14" a="1"/>
  <c r="S183" i="14" s="1"/>
  <c r="T183" i="14" a="1"/>
  <c r="T183" i="14" s="1"/>
  <c r="U183" i="14" a="1"/>
  <c r="U183" i="14" s="1"/>
  <c r="V183" i="14" a="1"/>
  <c r="V183" i="14" s="1"/>
  <c r="W183" i="14" a="1"/>
  <c r="W183" i="14" s="1"/>
  <c r="X183" i="14" a="1"/>
  <c r="X183" i="14" s="1"/>
  <c r="O184" i="14" a="1"/>
  <c r="O184" i="14" s="1"/>
  <c r="P184" i="14" a="1"/>
  <c r="P184" i="14" s="1"/>
  <c r="Q184" i="14" a="1"/>
  <c r="Q184" i="14" s="1"/>
  <c r="R184" i="14" a="1"/>
  <c r="R184" i="14" s="1"/>
  <c r="S184" i="14" a="1"/>
  <c r="S184" i="14" s="1"/>
  <c r="T184" i="14" a="1"/>
  <c r="T184" i="14" s="1"/>
  <c r="U184" i="14" a="1"/>
  <c r="U184" i="14" s="1"/>
  <c r="V184" i="14" a="1"/>
  <c r="V184" i="14" s="1"/>
  <c r="W184" i="14" a="1"/>
  <c r="W184" i="14" s="1"/>
  <c r="X184" i="14" a="1"/>
  <c r="X184" i="14" s="1"/>
  <c r="O185" i="14" a="1"/>
  <c r="O185" i="14" s="1"/>
  <c r="P185" i="14" a="1"/>
  <c r="P185" i="14" s="1"/>
  <c r="Q185" i="14" a="1"/>
  <c r="Q185" i="14" s="1"/>
  <c r="R185" i="14" a="1"/>
  <c r="R185" i="14" s="1"/>
  <c r="S185" i="14" a="1"/>
  <c r="S185" i="14" s="1"/>
  <c r="T185" i="14" a="1"/>
  <c r="T185" i="14" s="1"/>
  <c r="U185" i="14" a="1"/>
  <c r="U185" i="14" s="1"/>
  <c r="V185" i="14" a="1"/>
  <c r="V185" i="14" s="1"/>
  <c r="W185" i="14" a="1"/>
  <c r="W185" i="14" s="1"/>
  <c r="X185" i="14" a="1"/>
  <c r="X185" i="14" s="1"/>
  <c r="O186" i="14" a="1"/>
  <c r="O186" i="14" s="1"/>
  <c r="P186" i="14" a="1"/>
  <c r="P186" i="14" s="1"/>
  <c r="Q186" i="14" a="1"/>
  <c r="Q186" i="14" s="1"/>
  <c r="R186" i="14" a="1"/>
  <c r="R186" i="14" s="1"/>
  <c r="S186" i="14" a="1"/>
  <c r="S186" i="14" s="1"/>
  <c r="T186" i="14" a="1"/>
  <c r="T186" i="14" s="1"/>
  <c r="U186" i="14" a="1"/>
  <c r="U186" i="14" s="1"/>
  <c r="V186" i="14" a="1"/>
  <c r="V186" i="14" s="1"/>
  <c r="W186" i="14" a="1"/>
  <c r="W186" i="14" s="1"/>
  <c r="X186" i="14" a="1"/>
  <c r="X186" i="14" s="1"/>
  <c r="O187" i="14" a="1"/>
  <c r="O187" i="14" s="1"/>
  <c r="P187" i="14" a="1"/>
  <c r="P187" i="14" s="1"/>
  <c r="Q187" i="14" a="1"/>
  <c r="Q187" i="14" s="1"/>
  <c r="R187" i="14" a="1"/>
  <c r="R187" i="14" s="1"/>
  <c r="S187" i="14" a="1"/>
  <c r="S187" i="14" s="1"/>
  <c r="T187" i="14" a="1"/>
  <c r="T187" i="14" s="1"/>
  <c r="U187" i="14" a="1"/>
  <c r="U187" i="14" s="1"/>
  <c r="V187" i="14" a="1"/>
  <c r="V187" i="14" s="1"/>
  <c r="W187" i="14" a="1"/>
  <c r="W187" i="14" s="1"/>
  <c r="X187" i="14" a="1"/>
  <c r="X187" i="14" s="1"/>
  <c r="O188" i="14" a="1"/>
  <c r="O188" i="14" s="1"/>
  <c r="P188" i="14" a="1"/>
  <c r="P188" i="14" s="1"/>
  <c r="Q188" i="14" a="1"/>
  <c r="Q188" i="14" s="1"/>
  <c r="R188" i="14" a="1"/>
  <c r="R188" i="14" s="1"/>
  <c r="S188" i="14" a="1"/>
  <c r="S188" i="14" s="1"/>
  <c r="T188" i="14" a="1"/>
  <c r="T188" i="14" s="1"/>
  <c r="U188" i="14" a="1"/>
  <c r="U188" i="14" s="1"/>
  <c r="V188" i="14" a="1"/>
  <c r="V188" i="14" s="1"/>
  <c r="W188" i="14" a="1"/>
  <c r="W188" i="14" s="1"/>
  <c r="X188" i="14" a="1"/>
  <c r="X188" i="14" s="1"/>
  <c r="O189" i="14" a="1"/>
  <c r="O189" i="14" s="1"/>
  <c r="P189" i="14" a="1"/>
  <c r="P189" i="14" s="1"/>
  <c r="Q189" i="14" a="1"/>
  <c r="Q189" i="14" s="1"/>
  <c r="R189" i="14" a="1"/>
  <c r="R189" i="14" s="1"/>
  <c r="S189" i="14" a="1"/>
  <c r="S189" i="14" s="1"/>
  <c r="T189" i="14" a="1"/>
  <c r="T189" i="14" s="1"/>
  <c r="U189" i="14" a="1"/>
  <c r="U189" i="14" s="1"/>
  <c r="V189" i="14" a="1"/>
  <c r="V189" i="14" s="1"/>
  <c r="W189" i="14" a="1"/>
  <c r="W189" i="14" s="1"/>
  <c r="X189" i="14" a="1"/>
  <c r="X189" i="14" s="1"/>
  <c r="O190" i="14" a="1"/>
  <c r="O190" i="14" s="1"/>
  <c r="P190" i="14" a="1"/>
  <c r="P190" i="14" s="1"/>
  <c r="Q190" i="14" a="1"/>
  <c r="Q190" i="14" s="1"/>
  <c r="R190" i="14" a="1"/>
  <c r="R190" i="14" s="1"/>
  <c r="S190" i="14" a="1"/>
  <c r="S190" i="14" s="1"/>
  <c r="T190" i="14" a="1"/>
  <c r="T190" i="14" s="1"/>
  <c r="U190" i="14" a="1"/>
  <c r="U190" i="14" s="1"/>
  <c r="V190" i="14" a="1"/>
  <c r="V190" i="14" s="1"/>
  <c r="W190" i="14" a="1"/>
  <c r="W190" i="14" s="1"/>
  <c r="X190" i="14" a="1"/>
  <c r="X190" i="14" s="1"/>
  <c r="O191" i="14" a="1"/>
  <c r="O191" i="14" s="1"/>
  <c r="P191" i="14" a="1"/>
  <c r="P191" i="14" s="1"/>
  <c r="Q191" i="14" a="1"/>
  <c r="Q191" i="14" s="1"/>
  <c r="R191" i="14" a="1"/>
  <c r="R191" i="14" s="1"/>
  <c r="S191" i="14" a="1"/>
  <c r="S191" i="14" s="1"/>
  <c r="T191" i="14" a="1"/>
  <c r="T191" i="14" s="1"/>
  <c r="U191" i="14" a="1"/>
  <c r="U191" i="14" s="1"/>
  <c r="V191" i="14" a="1"/>
  <c r="V191" i="14" s="1"/>
  <c r="W191" i="14" a="1"/>
  <c r="W191" i="14" s="1"/>
  <c r="X191" i="14" a="1"/>
  <c r="X191" i="14" s="1"/>
  <c r="O192" i="14" a="1"/>
  <c r="O192" i="14" s="1"/>
  <c r="P192" i="14" a="1"/>
  <c r="P192" i="14" s="1"/>
  <c r="Q192" i="14" a="1"/>
  <c r="Q192" i="14" s="1"/>
  <c r="R192" i="14" a="1"/>
  <c r="R192" i="14" s="1"/>
  <c r="S192" i="14" a="1"/>
  <c r="S192" i="14" s="1"/>
  <c r="T192" i="14" a="1"/>
  <c r="T192" i="14" s="1"/>
  <c r="U192" i="14" a="1"/>
  <c r="U192" i="14" s="1"/>
  <c r="V192" i="14" a="1"/>
  <c r="V192" i="14" s="1"/>
  <c r="W192" i="14" a="1"/>
  <c r="W192" i="14" s="1"/>
  <c r="X192" i="14" a="1"/>
  <c r="X192" i="14" s="1"/>
  <c r="O193" i="14" a="1"/>
  <c r="O193" i="14" s="1"/>
  <c r="P193" i="14" a="1"/>
  <c r="P193" i="14" s="1"/>
  <c r="Q193" i="14" a="1"/>
  <c r="Q193" i="14" s="1"/>
  <c r="R193" i="14" a="1"/>
  <c r="R193" i="14" s="1"/>
  <c r="S193" i="14" a="1"/>
  <c r="S193" i="14" s="1"/>
  <c r="T193" i="14" a="1"/>
  <c r="T193" i="14" s="1"/>
  <c r="U193" i="14" a="1"/>
  <c r="U193" i="14" s="1"/>
  <c r="V193" i="14" a="1"/>
  <c r="V193" i="14" s="1"/>
  <c r="W193" i="14" a="1"/>
  <c r="W193" i="14" s="1"/>
  <c r="X193" i="14" a="1"/>
  <c r="X193" i="14" s="1"/>
  <c r="O194" i="14" a="1"/>
  <c r="O194" i="14" s="1"/>
  <c r="P194" i="14" a="1"/>
  <c r="P194" i="14" s="1"/>
  <c r="Q194" i="14" a="1"/>
  <c r="Q194" i="14" s="1"/>
  <c r="R194" i="14" a="1"/>
  <c r="R194" i="14" s="1"/>
  <c r="S194" i="14" a="1"/>
  <c r="S194" i="14" s="1"/>
  <c r="T194" i="14" a="1"/>
  <c r="T194" i="14" s="1"/>
  <c r="U194" i="14" a="1"/>
  <c r="U194" i="14" s="1"/>
  <c r="V194" i="14" a="1"/>
  <c r="V194" i="14" s="1"/>
  <c r="W194" i="14" a="1"/>
  <c r="W194" i="14" s="1"/>
  <c r="X194" i="14" a="1"/>
  <c r="X194" i="14" s="1"/>
  <c r="O195" i="14" a="1"/>
  <c r="O195" i="14" s="1"/>
  <c r="P195" i="14" a="1"/>
  <c r="P195" i="14" s="1"/>
  <c r="Q195" i="14" a="1"/>
  <c r="Q195" i="14" s="1"/>
  <c r="R195" i="14" a="1"/>
  <c r="R195" i="14" s="1"/>
  <c r="S195" i="14" a="1"/>
  <c r="S195" i="14" s="1"/>
  <c r="T195" i="14" a="1"/>
  <c r="T195" i="14" s="1"/>
  <c r="U195" i="14" a="1"/>
  <c r="U195" i="14" s="1"/>
  <c r="V195" i="14" a="1"/>
  <c r="V195" i="14" s="1"/>
  <c r="W195" i="14" a="1"/>
  <c r="W195" i="14" s="1"/>
  <c r="X195" i="14" a="1"/>
  <c r="X195" i="14" s="1"/>
  <c r="O196" i="14" a="1"/>
  <c r="O196" i="14" s="1"/>
  <c r="P196" i="14" a="1"/>
  <c r="P196" i="14" s="1"/>
  <c r="Q196" i="14" a="1"/>
  <c r="Q196" i="14" s="1"/>
  <c r="R196" i="14" a="1"/>
  <c r="R196" i="14" s="1"/>
  <c r="S196" i="14" a="1"/>
  <c r="S196" i="14" s="1"/>
  <c r="T196" i="14" a="1"/>
  <c r="T196" i="14" s="1"/>
  <c r="U196" i="14" a="1"/>
  <c r="U196" i="14" s="1"/>
  <c r="V196" i="14" a="1"/>
  <c r="V196" i="14" s="1"/>
  <c r="W196" i="14" a="1"/>
  <c r="W196" i="14" s="1"/>
  <c r="X196" i="14" a="1"/>
  <c r="X196" i="14" s="1"/>
  <c r="O197" i="14" a="1"/>
  <c r="O197" i="14" s="1"/>
  <c r="P197" i="14" a="1"/>
  <c r="P197" i="14" s="1"/>
  <c r="Q197" i="14" a="1"/>
  <c r="Q197" i="14" s="1"/>
  <c r="R197" i="14" a="1"/>
  <c r="R197" i="14" s="1"/>
  <c r="S197" i="14" a="1"/>
  <c r="S197" i="14" s="1"/>
  <c r="T197" i="14" a="1"/>
  <c r="T197" i="14" s="1"/>
  <c r="U197" i="14" a="1"/>
  <c r="U197" i="14" s="1"/>
  <c r="V197" i="14" a="1"/>
  <c r="V197" i="14" s="1"/>
  <c r="W197" i="14" a="1"/>
  <c r="W197" i="14" s="1"/>
  <c r="X197" i="14" a="1"/>
  <c r="X197" i="14" s="1"/>
  <c r="O198" i="14" a="1"/>
  <c r="O198" i="14" s="1"/>
  <c r="P198" i="14" a="1"/>
  <c r="P198" i="14" s="1"/>
  <c r="Q198" i="14" a="1"/>
  <c r="Q198" i="14" s="1"/>
  <c r="R198" i="14" a="1"/>
  <c r="R198" i="14" s="1"/>
  <c r="S198" i="14" a="1"/>
  <c r="S198" i="14" s="1"/>
  <c r="T198" i="14" a="1"/>
  <c r="T198" i="14" s="1"/>
  <c r="U198" i="14" a="1"/>
  <c r="U198" i="14" s="1"/>
  <c r="V198" i="14" a="1"/>
  <c r="V198" i="14" s="1"/>
  <c r="W198" i="14" a="1"/>
  <c r="W198" i="14" s="1"/>
  <c r="X198" i="14" a="1"/>
  <c r="X198" i="14" s="1"/>
  <c r="O199" i="14" a="1"/>
  <c r="O199" i="14" s="1"/>
  <c r="P199" i="14" a="1"/>
  <c r="P199" i="14" s="1"/>
  <c r="Q199" i="14" a="1"/>
  <c r="Q199" i="14" s="1"/>
  <c r="R199" i="14" a="1"/>
  <c r="R199" i="14" s="1"/>
  <c r="S199" i="14" a="1"/>
  <c r="S199" i="14" s="1"/>
  <c r="T199" i="14" a="1"/>
  <c r="T199" i="14" s="1"/>
  <c r="U199" i="14" a="1"/>
  <c r="U199" i="14" s="1"/>
  <c r="V199" i="14" a="1"/>
  <c r="V199" i="14" s="1"/>
  <c r="W199" i="14" a="1"/>
  <c r="W199" i="14" s="1"/>
  <c r="X199" i="14" a="1"/>
  <c r="X199" i="14" s="1"/>
  <c r="O200" i="14" a="1"/>
  <c r="O200" i="14" s="1"/>
  <c r="P200" i="14" a="1"/>
  <c r="P200" i="14" s="1"/>
  <c r="Q200" i="14" a="1"/>
  <c r="Q200" i="14" s="1"/>
  <c r="R200" i="14" a="1"/>
  <c r="R200" i="14" s="1"/>
  <c r="S200" i="14" a="1"/>
  <c r="S200" i="14" s="1"/>
  <c r="T200" i="14" a="1"/>
  <c r="T200" i="14" s="1"/>
  <c r="U200" i="14" a="1"/>
  <c r="U200" i="14" s="1"/>
  <c r="V200" i="14" a="1"/>
  <c r="V200" i="14" s="1"/>
  <c r="W200" i="14" a="1"/>
  <c r="W200" i="14" s="1"/>
  <c r="X200" i="14" a="1"/>
  <c r="X200" i="14" s="1"/>
  <c r="O201" i="14" a="1"/>
  <c r="O201" i="14" s="1"/>
  <c r="P201" i="14" a="1"/>
  <c r="P201" i="14" s="1"/>
  <c r="Q201" i="14" a="1"/>
  <c r="Q201" i="14" s="1"/>
  <c r="R201" i="14" a="1"/>
  <c r="R201" i="14" s="1"/>
  <c r="S201" i="14" a="1"/>
  <c r="S201" i="14" s="1"/>
  <c r="T201" i="14" a="1"/>
  <c r="T201" i="14" s="1"/>
  <c r="U201" i="14" a="1"/>
  <c r="U201" i="14" s="1"/>
  <c r="V201" i="14" a="1"/>
  <c r="V201" i="14" s="1"/>
  <c r="W201" i="14" a="1"/>
  <c r="W201" i="14" s="1"/>
  <c r="X201" i="14" a="1"/>
  <c r="X201" i="14" s="1"/>
  <c r="O202" i="14" a="1"/>
  <c r="O202" i="14" s="1"/>
  <c r="P202" i="14" a="1"/>
  <c r="P202" i="14" s="1"/>
  <c r="Q202" i="14" a="1"/>
  <c r="Q202" i="14" s="1"/>
  <c r="R202" i="14" a="1"/>
  <c r="R202" i="14" s="1"/>
  <c r="S202" i="14" a="1"/>
  <c r="S202" i="14" s="1"/>
  <c r="T202" i="14" a="1"/>
  <c r="T202" i="14" s="1"/>
  <c r="U202" i="14" a="1"/>
  <c r="U202" i="14" s="1"/>
  <c r="V202" i="14" a="1"/>
  <c r="V202" i="14" s="1"/>
  <c r="W202" i="14" a="1"/>
  <c r="W202" i="14" s="1"/>
  <c r="X202" i="14" a="1"/>
  <c r="X202" i="14" s="1"/>
  <c r="O203" i="14" a="1"/>
  <c r="O203" i="14" s="1"/>
  <c r="P203" i="14" a="1"/>
  <c r="P203" i="14" s="1"/>
  <c r="Q203" i="14" a="1"/>
  <c r="Q203" i="14" s="1"/>
  <c r="R203" i="14" a="1"/>
  <c r="R203" i="14" s="1"/>
  <c r="S203" i="14" a="1"/>
  <c r="S203" i="14" s="1"/>
  <c r="T203" i="14" a="1"/>
  <c r="T203" i="14" s="1"/>
  <c r="U203" i="14" a="1"/>
  <c r="U203" i="14" s="1"/>
  <c r="V203" i="14" a="1"/>
  <c r="V203" i="14" s="1"/>
  <c r="W203" i="14" a="1"/>
  <c r="W203" i="14" s="1"/>
  <c r="X203" i="14" a="1"/>
  <c r="X203" i="14" s="1"/>
  <c r="O204" i="14" a="1"/>
  <c r="O204" i="14" s="1"/>
  <c r="P204" i="14" a="1"/>
  <c r="P204" i="14" s="1"/>
  <c r="Q204" i="14" a="1"/>
  <c r="Q204" i="14" s="1"/>
  <c r="R204" i="14" a="1"/>
  <c r="R204" i="14" s="1"/>
  <c r="S204" i="14" a="1"/>
  <c r="S204" i="14" s="1"/>
  <c r="T204" i="14" a="1"/>
  <c r="T204" i="14" s="1"/>
  <c r="U204" i="14" a="1"/>
  <c r="U204" i="14" s="1"/>
  <c r="V204" i="14" a="1"/>
  <c r="V204" i="14" s="1"/>
  <c r="W204" i="14" a="1"/>
  <c r="W204" i="14" s="1"/>
  <c r="X204" i="14" a="1"/>
  <c r="X204" i="14" s="1"/>
  <c r="O205" i="14" a="1"/>
  <c r="O205" i="14" s="1"/>
  <c r="P205" i="14" a="1"/>
  <c r="P205" i="14" s="1"/>
  <c r="Q205" i="14" a="1"/>
  <c r="Q205" i="14" s="1"/>
  <c r="R205" i="14" a="1"/>
  <c r="R205" i="14" s="1"/>
  <c r="S205" i="14" a="1"/>
  <c r="S205" i="14" s="1"/>
  <c r="T205" i="14" a="1"/>
  <c r="T205" i="14" s="1"/>
  <c r="U205" i="14" a="1"/>
  <c r="U205" i="14" s="1"/>
  <c r="V205" i="14" a="1"/>
  <c r="V205" i="14" s="1"/>
  <c r="W205" i="14" a="1"/>
  <c r="W205" i="14" s="1"/>
  <c r="X205" i="14" a="1"/>
  <c r="X205" i="14" s="1"/>
  <c r="O206" i="14" a="1"/>
  <c r="O206" i="14" s="1"/>
  <c r="P206" i="14" a="1"/>
  <c r="P206" i="14" s="1"/>
  <c r="Q206" i="14" a="1"/>
  <c r="Q206" i="14" s="1"/>
  <c r="R206" i="14" a="1"/>
  <c r="R206" i="14" s="1"/>
  <c r="S206" i="14" a="1"/>
  <c r="S206" i="14" s="1"/>
  <c r="T206" i="14" a="1"/>
  <c r="T206" i="14" s="1"/>
  <c r="U206" i="14" a="1"/>
  <c r="U206" i="14" s="1"/>
  <c r="V206" i="14" a="1"/>
  <c r="V206" i="14" s="1"/>
  <c r="W206" i="14" a="1"/>
  <c r="W206" i="14" s="1"/>
  <c r="X206" i="14" a="1"/>
  <c r="X206" i="14" s="1"/>
  <c r="O207" i="14" a="1"/>
  <c r="O207" i="14" s="1"/>
  <c r="P207" i="14" a="1"/>
  <c r="P207" i="14" s="1"/>
  <c r="Q207" i="14" a="1"/>
  <c r="Q207" i="14" s="1"/>
  <c r="R207" i="14" a="1"/>
  <c r="R207" i="14" s="1"/>
  <c r="S207" i="14" a="1"/>
  <c r="S207" i="14" s="1"/>
  <c r="T207" i="14" a="1"/>
  <c r="T207" i="14" s="1"/>
  <c r="U207" i="14" a="1"/>
  <c r="U207" i="14" s="1"/>
  <c r="V207" i="14" a="1"/>
  <c r="V207" i="14" s="1"/>
  <c r="W207" i="14" a="1"/>
  <c r="W207" i="14" s="1"/>
  <c r="X207" i="14" a="1"/>
  <c r="X207" i="14" s="1"/>
  <c r="O208" i="14" a="1"/>
  <c r="O208" i="14" s="1"/>
  <c r="P208" i="14" a="1"/>
  <c r="P208" i="14" s="1"/>
  <c r="Q208" i="14" a="1"/>
  <c r="Q208" i="14" s="1"/>
  <c r="R208" i="14" a="1"/>
  <c r="R208" i="14" s="1"/>
  <c r="S208" i="14" a="1"/>
  <c r="S208" i="14" s="1"/>
  <c r="T208" i="14" a="1"/>
  <c r="T208" i="14" s="1"/>
  <c r="U208" i="14" a="1"/>
  <c r="U208" i="14" s="1"/>
  <c r="V208" i="14" a="1"/>
  <c r="V208" i="14" s="1"/>
  <c r="W208" i="14" a="1"/>
  <c r="W208" i="14" s="1"/>
  <c r="X208" i="14" a="1"/>
  <c r="X208" i="14" s="1"/>
  <c r="O209" i="14" a="1"/>
  <c r="O209" i="14" s="1"/>
  <c r="P209" i="14" a="1"/>
  <c r="P209" i="14" s="1"/>
  <c r="Q209" i="14" a="1"/>
  <c r="Q209" i="14" s="1"/>
  <c r="R209" i="14" a="1"/>
  <c r="R209" i="14" s="1"/>
  <c r="S209" i="14" a="1"/>
  <c r="S209" i="14" s="1"/>
  <c r="T209" i="14" a="1"/>
  <c r="T209" i="14" s="1"/>
  <c r="U209" i="14" a="1"/>
  <c r="U209" i="14" s="1"/>
  <c r="V209" i="14" a="1"/>
  <c r="V209" i="14" s="1"/>
  <c r="W209" i="14" a="1"/>
  <c r="W209" i="14" s="1"/>
  <c r="X209" i="14" a="1"/>
  <c r="X209" i="14" s="1"/>
  <c r="O210" i="14" a="1"/>
  <c r="O210" i="14" s="1"/>
  <c r="P210" i="14" a="1"/>
  <c r="P210" i="14" s="1"/>
  <c r="Q210" i="14" a="1"/>
  <c r="Q210" i="14" s="1"/>
  <c r="R210" i="14" a="1"/>
  <c r="R210" i="14" s="1"/>
  <c r="S210" i="14" a="1"/>
  <c r="S210" i="14" s="1"/>
  <c r="T210" i="14" a="1"/>
  <c r="T210" i="14" s="1"/>
  <c r="U210" i="14" a="1"/>
  <c r="U210" i="14" s="1"/>
  <c r="V210" i="14" a="1"/>
  <c r="V210" i="14" s="1"/>
  <c r="W210" i="14" a="1"/>
  <c r="W210" i="14" s="1"/>
  <c r="X210" i="14" a="1"/>
  <c r="X210" i="14" s="1"/>
  <c r="O211" i="14" a="1"/>
  <c r="O211" i="14" s="1"/>
  <c r="P211" i="14" a="1"/>
  <c r="P211" i="14" s="1"/>
  <c r="Q211" i="14" a="1"/>
  <c r="Q211" i="14" s="1"/>
  <c r="R211" i="14" a="1"/>
  <c r="R211" i="14" s="1"/>
  <c r="S211" i="14" a="1"/>
  <c r="S211" i="14" s="1"/>
  <c r="T211" i="14" a="1"/>
  <c r="T211" i="14" s="1"/>
  <c r="U211" i="14" a="1"/>
  <c r="U211" i="14" s="1"/>
  <c r="V211" i="14" a="1"/>
  <c r="V211" i="14" s="1"/>
  <c r="W211" i="14" a="1"/>
  <c r="W211" i="14" s="1"/>
  <c r="X211" i="14" a="1"/>
  <c r="X211" i="14" s="1"/>
  <c r="O212" i="14" a="1"/>
  <c r="O212" i="14" s="1"/>
  <c r="P212" i="14" a="1"/>
  <c r="P212" i="14" s="1"/>
  <c r="Q212" i="14" a="1"/>
  <c r="Q212" i="14" s="1"/>
  <c r="R212" i="14" a="1"/>
  <c r="R212" i="14" s="1"/>
  <c r="S212" i="14" a="1"/>
  <c r="S212" i="14" s="1"/>
  <c r="T212" i="14" a="1"/>
  <c r="T212" i="14" s="1"/>
  <c r="U212" i="14" a="1"/>
  <c r="U212" i="14" s="1"/>
  <c r="V212" i="14" a="1"/>
  <c r="V212" i="14" s="1"/>
  <c r="W212" i="14" a="1"/>
  <c r="W212" i="14" s="1"/>
  <c r="X212" i="14" a="1"/>
  <c r="X212" i="14" s="1"/>
  <c r="O213" i="14" a="1"/>
  <c r="O213" i="14" s="1"/>
  <c r="P213" i="14" a="1"/>
  <c r="P213" i="14" s="1"/>
  <c r="Q213" i="14" a="1"/>
  <c r="Q213" i="14" s="1"/>
  <c r="R213" i="14" a="1"/>
  <c r="R213" i="14" s="1"/>
  <c r="S213" i="14" a="1"/>
  <c r="S213" i="14" s="1"/>
  <c r="T213" i="14" a="1"/>
  <c r="T213" i="14" s="1"/>
  <c r="U213" i="14" a="1"/>
  <c r="U213" i="14" s="1"/>
  <c r="V213" i="14" a="1"/>
  <c r="V213" i="14" s="1"/>
  <c r="W213" i="14" a="1"/>
  <c r="W213" i="14" s="1"/>
  <c r="X213" i="14" a="1"/>
  <c r="X213" i="14" s="1"/>
  <c r="O214" i="14" a="1"/>
  <c r="O214" i="14" s="1"/>
  <c r="P214" i="14" a="1"/>
  <c r="P214" i="14" s="1"/>
  <c r="Q214" i="14" a="1"/>
  <c r="Q214" i="14" s="1"/>
  <c r="R214" i="14" a="1"/>
  <c r="R214" i="14" s="1"/>
  <c r="S214" i="14" a="1"/>
  <c r="S214" i="14" s="1"/>
  <c r="T214" i="14" a="1"/>
  <c r="T214" i="14" s="1"/>
  <c r="U214" i="14" a="1"/>
  <c r="U214" i="14" s="1"/>
  <c r="V214" i="14" a="1"/>
  <c r="V214" i="14" s="1"/>
  <c r="W214" i="14" a="1"/>
  <c r="W214" i="14" s="1"/>
  <c r="X214" i="14" a="1"/>
  <c r="X214" i="14" s="1"/>
  <c r="O215" i="14" a="1"/>
  <c r="O215" i="14" s="1"/>
  <c r="P215" i="14" a="1"/>
  <c r="P215" i="14" s="1"/>
  <c r="Q215" i="14" a="1"/>
  <c r="Q215" i="14" s="1"/>
  <c r="R215" i="14" a="1"/>
  <c r="R215" i="14" s="1"/>
  <c r="S215" i="14" a="1"/>
  <c r="S215" i="14" s="1"/>
  <c r="T215" i="14" a="1"/>
  <c r="T215" i="14" s="1"/>
  <c r="U215" i="14" a="1"/>
  <c r="U215" i="14" s="1"/>
  <c r="V215" i="14" a="1"/>
  <c r="V215" i="14" s="1"/>
  <c r="W215" i="14" a="1"/>
  <c r="W215" i="14" s="1"/>
  <c r="X215" i="14" a="1"/>
  <c r="X215" i="14" s="1"/>
  <c r="O216" i="14" a="1"/>
  <c r="O216" i="14" s="1"/>
  <c r="P216" i="14" a="1"/>
  <c r="P216" i="14" s="1"/>
  <c r="Q216" i="14" a="1"/>
  <c r="Q216" i="14" s="1"/>
  <c r="R216" i="14" a="1"/>
  <c r="R216" i="14" s="1"/>
  <c r="S216" i="14" a="1"/>
  <c r="S216" i="14" s="1"/>
  <c r="T216" i="14" a="1"/>
  <c r="T216" i="14" s="1"/>
  <c r="U216" i="14" a="1"/>
  <c r="U216" i="14" s="1"/>
  <c r="V216" i="14" a="1"/>
  <c r="V216" i="14" s="1"/>
  <c r="W216" i="14" a="1"/>
  <c r="W216" i="14" s="1"/>
  <c r="X216" i="14" a="1"/>
  <c r="X216" i="14" s="1"/>
  <c r="O217" i="14" a="1"/>
  <c r="O217" i="14" s="1"/>
  <c r="P217" i="14" a="1"/>
  <c r="P217" i="14" s="1"/>
  <c r="Q217" i="14" a="1"/>
  <c r="Q217" i="14" s="1"/>
  <c r="R217" i="14" a="1"/>
  <c r="R217" i="14" s="1"/>
  <c r="S217" i="14" a="1"/>
  <c r="S217" i="14" s="1"/>
  <c r="T217" i="14" a="1"/>
  <c r="T217" i="14" s="1"/>
  <c r="U217" i="14" a="1"/>
  <c r="U217" i="14" s="1"/>
  <c r="V217" i="14" a="1"/>
  <c r="V217" i="14" s="1"/>
  <c r="W217" i="14" a="1"/>
  <c r="W217" i="14" s="1"/>
  <c r="X217" i="14" a="1"/>
  <c r="X217" i="14" s="1"/>
  <c r="O218" i="14" a="1"/>
  <c r="O218" i="14" s="1"/>
  <c r="P218" i="14" a="1"/>
  <c r="P218" i="14" s="1"/>
  <c r="Q218" i="14" a="1"/>
  <c r="Q218" i="14" s="1"/>
  <c r="R218" i="14" a="1"/>
  <c r="R218" i="14" s="1"/>
  <c r="S218" i="14" a="1"/>
  <c r="S218" i="14" s="1"/>
  <c r="T218" i="14" a="1"/>
  <c r="T218" i="14" s="1"/>
  <c r="U218" i="14" a="1"/>
  <c r="U218" i="14" s="1"/>
  <c r="V218" i="14" a="1"/>
  <c r="V218" i="14" s="1"/>
  <c r="W218" i="14" a="1"/>
  <c r="W218" i="14" s="1"/>
  <c r="X218" i="14" a="1"/>
  <c r="X218" i="14" s="1"/>
  <c r="O219" i="14" a="1"/>
  <c r="O219" i="14" s="1"/>
  <c r="P219" i="14" a="1"/>
  <c r="P219" i="14" s="1"/>
  <c r="Q219" i="14" a="1"/>
  <c r="Q219" i="14" s="1"/>
  <c r="R219" i="14" a="1"/>
  <c r="R219" i="14" s="1"/>
  <c r="S219" i="14" a="1"/>
  <c r="S219" i="14" s="1"/>
  <c r="T219" i="14" a="1"/>
  <c r="T219" i="14" s="1"/>
  <c r="U219" i="14" a="1"/>
  <c r="U219" i="14" s="1"/>
  <c r="V219" i="14" a="1"/>
  <c r="V219" i="14" s="1"/>
  <c r="W219" i="14" a="1"/>
  <c r="W219" i="14" s="1"/>
  <c r="X219" i="14" a="1"/>
  <c r="X219" i="14" s="1"/>
  <c r="O220" i="14" a="1"/>
  <c r="O220" i="14" s="1"/>
  <c r="P220" i="14" a="1"/>
  <c r="P220" i="14" s="1"/>
  <c r="Q220" i="14" a="1"/>
  <c r="Q220" i="14" s="1"/>
  <c r="R220" i="14" a="1"/>
  <c r="R220" i="14" s="1"/>
  <c r="S220" i="14" a="1"/>
  <c r="S220" i="14" s="1"/>
  <c r="T220" i="14" a="1"/>
  <c r="T220" i="14" s="1"/>
  <c r="U220" i="14" a="1"/>
  <c r="U220" i="14" s="1"/>
  <c r="V220" i="14" a="1"/>
  <c r="V220" i="14" s="1"/>
  <c r="W220" i="14" a="1"/>
  <c r="W220" i="14" s="1"/>
  <c r="X220" i="14" a="1"/>
  <c r="X220" i="14" s="1"/>
  <c r="O221" i="14" a="1"/>
  <c r="O221" i="14" s="1"/>
  <c r="P221" i="14" a="1"/>
  <c r="P221" i="14" s="1"/>
  <c r="Q221" i="14" a="1"/>
  <c r="Q221" i="14" s="1"/>
  <c r="R221" i="14" a="1"/>
  <c r="R221" i="14" s="1"/>
  <c r="S221" i="14" a="1"/>
  <c r="S221" i="14" s="1"/>
  <c r="T221" i="14" a="1"/>
  <c r="T221" i="14" s="1"/>
  <c r="U221" i="14" a="1"/>
  <c r="U221" i="14" s="1"/>
  <c r="V221" i="14" a="1"/>
  <c r="V221" i="14" s="1"/>
  <c r="W221" i="14" a="1"/>
  <c r="W221" i="14" s="1"/>
  <c r="X221" i="14" a="1"/>
  <c r="X221" i="14" s="1"/>
  <c r="O222" i="14" a="1"/>
  <c r="O222" i="14" s="1"/>
  <c r="P222" i="14" a="1"/>
  <c r="P222" i="14" s="1"/>
  <c r="Q222" i="14" a="1"/>
  <c r="Q222" i="14" s="1"/>
  <c r="R222" i="14" a="1"/>
  <c r="R222" i="14" s="1"/>
  <c r="S222" i="14" a="1"/>
  <c r="S222" i="14" s="1"/>
  <c r="T222" i="14" a="1"/>
  <c r="T222" i="14" s="1"/>
  <c r="U222" i="14" a="1"/>
  <c r="U222" i="14" s="1"/>
  <c r="V222" i="14" a="1"/>
  <c r="V222" i="14" s="1"/>
  <c r="W222" i="14" a="1"/>
  <c r="W222" i="14" s="1"/>
  <c r="X222" i="14" a="1"/>
  <c r="X222" i="14" s="1"/>
  <c r="O223" i="14" a="1"/>
  <c r="O223" i="14" s="1"/>
  <c r="P223" i="14" a="1"/>
  <c r="P223" i="14" s="1"/>
  <c r="Q223" i="14" a="1"/>
  <c r="Q223" i="14" s="1"/>
  <c r="R223" i="14" a="1"/>
  <c r="R223" i="14" s="1"/>
  <c r="S223" i="14" a="1"/>
  <c r="S223" i="14" s="1"/>
  <c r="T223" i="14" a="1"/>
  <c r="T223" i="14" s="1"/>
  <c r="U223" i="14" a="1"/>
  <c r="U223" i="14" s="1"/>
  <c r="V223" i="14" a="1"/>
  <c r="V223" i="14" s="1"/>
  <c r="W223" i="14" a="1"/>
  <c r="W223" i="14" s="1"/>
  <c r="X223" i="14" a="1"/>
  <c r="X223" i="14" s="1"/>
  <c r="O224" i="14" a="1"/>
  <c r="O224" i="14" s="1"/>
  <c r="P224" i="14" a="1"/>
  <c r="P224" i="14" s="1"/>
  <c r="Q224" i="14" a="1"/>
  <c r="Q224" i="14" s="1"/>
  <c r="R224" i="14" a="1"/>
  <c r="R224" i="14" s="1"/>
  <c r="S224" i="14" a="1"/>
  <c r="S224" i="14" s="1"/>
  <c r="T224" i="14" a="1"/>
  <c r="T224" i="14" s="1"/>
  <c r="U224" i="14" a="1"/>
  <c r="U224" i="14" s="1"/>
  <c r="V224" i="14" a="1"/>
  <c r="V224" i="14" s="1"/>
  <c r="W224" i="14" a="1"/>
  <c r="W224" i="14" s="1"/>
  <c r="X224" i="14" a="1"/>
  <c r="X224" i="14" s="1"/>
  <c r="O225" i="14" a="1"/>
  <c r="O225" i="14" s="1"/>
  <c r="P225" i="14" a="1"/>
  <c r="P225" i="14" s="1"/>
  <c r="Q225" i="14" a="1"/>
  <c r="Q225" i="14" s="1"/>
  <c r="R225" i="14" a="1"/>
  <c r="R225" i="14" s="1"/>
  <c r="S225" i="14" a="1"/>
  <c r="S225" i="14" s="1"/>
  <c r="T225" i="14" a="1"/>
  <c r="T225" i="14" s="1"/>
  <c r="U225" i="14" a="1"/>
  <c r="U225" i="14" s="1"/>
  <c r="V225" i="14" a="1"/>
  <c r="V225" i="14" s="1"/>
  <c r="W225" i="14" a="1"/>
  <c r="W225" i="14" s="1"/>
  <c r="X225" i="14" a="1"/>
  <c r="X225" i="14" s="1"/>
  <c r="O226" i="14" a="1"/>
  <c r="O226" i="14" s="1"/>
  <c r="P226" i="14" a="1"/>
  <c r="P226" i="14" s="1"/>
  <c r="Q226" i="14" a="1"/>
  <c r="Q226" i="14" s="1"/>
  <c r="R226" i="14" a="1"/>
  <c r="R226" i="14" s="1"/>
  <c r="S226" i="14" a="1"/>
  <c r="S226" i="14" s="1"/>
  <c r="T226" i="14" a="1"/>
  <c r="T226" i="14" s="1"/>
  <c r="U226" i="14" a="1"/>
  <c r="U226" i="14" s="1"/>
  <c r="V226" i="14" a="1"/>
  <c r="V226" i="14" s="1"/>
  <c r="W226" i="14" a="1"/>
  <c r="W226" i="14" s="1"/>
  <c r="X226" i="14" a="1"/>
  <c r="X226" i="14" s="1"/>
  <c r="O227" i="14" a="1"/>
  <c r="O227" i="14" s="1"/>
  <c r="P227" i="14" a="1"/>
  <c r="P227" i="14" s="1"/>
  <c r="Q227" i="14" a="1"/>
  <c r="Q227" i="14" s="1"/>
  <c r="R227" i="14" a="1"/>
  <c r="R227" i="14" s="1"/>
  <c r="S227" i="14" a="1"/>
  <c r="S227" i="14" s="1"/>
  <c r="T227" i="14" a="1"/>
  <c r="T227" i="14" s="1"/>
  <c r="U227" i="14" a="1"/>
  <c r="U227" i="14" s="1"/>
  <c r="V227" i="14" a="1"/>
  <c r="V227" i="14" s="1"/>
  <c r="W227" i="14" a="1"/>
  <c r="W227" i="14" s="1"/>
  <c r="X227" i="14" a="1"/>
  <c r="X227" i="14" s="1"/>
  <c r="O228" i="14" a="1"/>
  <c r="O228" i="14" s="1"/>
  <c r="P228" i="14" a="1"/>
  <c r="P228" i="14" s="1"/>
  <c r="Q228" i="14" a="1"/>
  <c r="Q228" i="14" s="1"/>
  <c r="R228" i="14" a="1"/>
  <c r="R228" i="14" s="1"/>
  <c r="S228" i="14" a="1"/>
  <c r="S228" i="14" s="1"/>
  <c r="T228" i="14" a="1"/>
  <c r="T228" i="14" s="1"/>
  <c r="U228" i="14" a="1"/>
  <c r="U228" i="14" s="1"/>
  <c r="V228" i="14" a="1"/>
  <c r="V228" i="14" s="1"/>
  <c r="W228" i="14" a="1"/>
  <c r="W228" i="14" s="1"/>
  <c r="X228" i="14" a="1"/>
  <c r="X228" i="14" s="1"/>
  <c r="O229" i="14" a="1"/>
  <c r="O229" i="14" s="1"/>
  <c r="P229" i="14" a="1"/>
  <c r="P229" i="14" s="1"/>
  <c r="Q229" i="14" a="1"/>
  <c r="Q229" i="14" s="1"/>
  <c r="R229" i="14" a="1"/>
  <c r="R229" i="14" s="1"/>
  <c r="S229" i="14" a="1"/>
  <c r="S229" i="14" s="1"/>
  <c r="T229" i="14" a="1"/>
  <c r="T229" i="14" s="1"/>
  <c r="U229" i="14" a="1"/>
  <c r="U229" i="14" s="1"/>
  <c r="V229" i="14" a="1"/>
  <c r="V229" i="14" s="1"/>
  <c r="W229" i="14" a="1"/>
  <c r="W229" i="14" s="1"/>
  <c r="X229" i="14" a="1"/>
  <c r="X229" i="14" s="1"/>
  <c r="O230" i="14" a="1"/>
  <c r="O230" i="14" s="1"/>
  <c r="P230" i="14" a="1"/>
  <c r="P230" i="14" s="1"/>
  <c r="Q230" i="14" a="1"/>
  <c r="Q230" i="14" s="1"/>
  <c r="R230" i="14" a="1"/>
  <c r="R230" i="14" s="1"/>
  <c r="S230" i="14" a="1"/>
  <c r="S230" i="14" s="1"/>
  <c r="T230" i="14" a="1"/>
  <c r="T230" i="14" s="1"/>
  <c r="U230" i="14" a="1"/>
  <c r="U230" i="14" s="1"/>
  <c r="V230" i="14" a="1"/>
  <c r="V230" i="14" s="1"/>
  <c r="W230" i="14" a="1"/>
  <c r="W230" i="14" s="1"/>
  <c r="X230" i="14" a="1"/>
  <c r="X230" i="14" s="1"/>
  <c r="O231" i="14" a="1"/>
  <c r="O231" i="14" s="1"/>
  <c r="P231" i="14" a="1"/>
  <c r="P231" i="14" s="1"/>
  <c r="Q231" i="14" a="1"/>
  <c r="Q231" i="14" s="1"/>
  <c r="R231" i="14" a="1"/>
  <c r="R231" i="14" s="1"/>
  <c r="S231" i="14" a="1"/>
  <c r="S231" i="14" s="1"/>
  <c r="T231" i="14" a="1"/>
  <c r="T231" i="14" s="1"/>
  <c r="U231" i="14" a="1"/>
  <c r="U231" i="14" s="1"/>
  <c r="V231" i="14" a="1"/>
  <c r="V231" i="14" s="1"/>
  <c r="W231" i="14" a="1"/>
  <c r="W231" i="14" s="1"/>
  <c r="X231" i="14" a="1"/>
  <c r="X231" i="14" s="1"/>
  <c r="O232" i="14" a="1"/>
  <c r="O232" i="14" s="1"/>
  <c r="P232" i="14" a="1"/>
  <c r="P232" i="14" s="1"/>
  <c r="Q232" i="14" a="1"/>
  <c r="Q232" i="14" s="1"/>
  <c r="R232" i="14" a="1"/>
  <c r="R232" i="14" s="1"/>
  <c r="S232" i="14" a="1"/>
  <c r="S232" i="14" s="1"/>
  <c r="T232" i="14" a="1"/>
  <c r="T232" i="14" s="1"/>
  <c r="U232" i="14" a="1"/>
  <c r="U232" i="14" s="1"/>
  <c r="V232" i="14" a="1"/>
  <c r="V232" i="14" s="1"/>
  <c r="W232" i="14" a="1"/>
  <c r="W232" i="14" s="1"/>
  <c r="X232" i="14" a="1"/>
  <c r="X232" i="14" s="1"/>
  <c r="O233" i="14" a="1"/>
  <c r="O233" i="14" s="1"/>
  <c r="P233" i="14" a="1"/>
  <c r="P233" i="14" s="1"/>
  <c r="Q233" i="14" a="1"/>
  <c r="Q233" i="14" s="1"/>
  <c r="R233" i="14" a="1"/>
  <c r="R233" i="14" s="1"/>
  <c r="S233" i="14" a="1"/>
  <c r="S233" i="14" s="1"/>
  <c r="T233" i="14" a="1"/>
  <c r="T233" i="14" s="1"/>
  <c r="U233" i="14" a="1"/>
  <c r="U233" i="14" s="1"/>
  <c r="V233" i="14" a="1"/>
  <c r="V233" i="14" s="1"/>
  <c r="W233" i="14" a="1"/>
  <c r="W233" i="14" s="1"/>
  <c r="X233" i="14" a="1"/>
  <c r="X233" i="14" s="1"/>
  <c r="O234" i="14" a="1"/>
  <c r="O234" i="14" s="1"/>
  <c r="P234" i="14" a="1"/>
  <c r="P234" i="14" s="1"/>
  <c r="Q234" i="14" a="1"/>
  <c r="Q234" i="14" s="1"/>
  <c r="R234" i="14" a="1"/>
  <c r="R234" i="14" s="1"/>
  <c r="S234" i="14" a="1"/>
  <c r="S234" i="14" s="1"/>
  <c r="T234" i="14" a="1"/>
  <c r="T234" i="14" s="1"/>
  <c r="U234" i="14" a="1"/>
  <c r="U234" i="14" s="1"/>
  <c r="V234" i="14" a="1"/>
  <c r="V234" i="14" s="1"/>
  <c r="W234" i="14" a="1"/>
  <c r="W234" i="14" s="1"/>
  <c r="X234" i="14" a="1"/>
  <c r="X234" i="14" s="1"/>
  <c r="O235" i="14" a="1"/>
  <c r="O235" i="14" s="1"/>
  <c r="P235" i="14" a="1"/>
  <c r="P235" i="14" s="1"/>
  <c r="Q235" i="14" a="1"/>
  <c r="Q235" i="14" s="1"/>
  <c r="R235" i="14" a="1"/>
  <c r="R235" i="14" s="1"/>
  <c r="S235" i="14" a="1"/>
  <c r="S235" i="14" s="1"/>
  <c r="T235" i="14" a="1"/>
  <c r="T235" i="14" s="1"/>
  <c r="U235" i="14" a="1"/>
  <c r="U235" i="14" s="1"/>
  <c r="V235" i="14" a="1"/>
  <c r="V235" i="14" s="1"/>
  <c r="W235" i="14" a="1"/>
  <c r="W235" i="14" s="1"/>
  <c r="X235" i="14" a="1"/>
  <c r="X235" i="14" s="1"/>
  <c r="O236" i="14" a="1"/>
  <c r="O236" i="14" s="1"/>
  <c r="P236" i="14" a="1"/>
  <c r="P236" i="14" s="1"/>
  <c r="Q236" i="14" a="1"/>
  <c r="Q236" i="14" s="1"/>
  <c r="R236" i="14" a="1"/>
  <c r="R236" i="14" s="1"/>
  <c r="S236" i="14" a="1"/>
  <c r="S236" i="14" s="1"/>
  <c r="T236" i="14" a="1"/>
  <c r="T236" i="14" s="1"/>
  <c r="U236" i="14" a="1"/>
  <c r="U236" i="14" s="1"/>
  <c r="V236" i="14" a="1"/>
  <c r="V236" i="14" s="1"/>
  <c r="W236" i="14" a="1"/>
  <c r="W236" i="14" s="1"/>
  <c r="X236" i="14" a="1"/>
  <c r="X236" i="14" s="1"/>
  <c r="O237" i="14" a="1"/>
  <c r="O237" i="14" s="1"/>
  <c r="P237" i="14" a="1"/>
  <c r="P237" i="14" s="1"/>
  <c r="Q237" i="14" a="1"/>
  <c r="Q237" i="14" s="1"/>
  <c r="R237" i="14" a="1"/>
  <c r="R237" i="14" s="1"/>
  <c r="S237" i="14" a="1"/>
  <c r="S237" i="14" s="1"/>
  <c r="T237" i="14" a="1"/>
  <c r="T237" i="14" s="1"/>
  <c r="U237" i="14" a="1"/>
  <c r="U237" i="14" s="1"/>
  <c r="V237" i="14" a="1"/>
  <c r="V237" i="14" s="1"/>
  <c r="W237" i="14" a="1"/>
  <c r="W237" i="14" s="1"/>
  <c r="X237" i="14" a="1"/>
  <c r="X237" i="14" s="1"/>
  <c r="O238" i="14" a="1"/>
  <c r="O238" i="14" s="1"/>
  <c r="P238" i="14" a="1"/>
  <c r="P238" i="14" s="1"/>
  <c r="Q238" i="14" a="1"/>
  <c r="Q238" i="14" s="1"/>
  <c r="R238" i="14" a="1"/>
  <c r="R238" i="14" s="1"/>
  <c r="S238" i="14" a="1"/>
  <c r="S238" i="14" s="1"/>
  <c r="T238" i="14" a="1"/>
  <c r="T238" i="14" s="1"/>
  <c r="U238" i="14" a="1"/>
  <c r="U238" i="14" s="1"/>
  <c r="V238" i="14" a="1"/>
  <c r="V238" i="14" s="1"/>
  <c r="W238" i="14" a="1"/>
  <c r="W238" i="14" s="1"/>
  <c r="X238" i="14" a="1"/>
  <c r="X238" i="14" s="1"/>
  <c r="O239" i="14" a="1"/>
  <c r="O239" i="14" s="1"/>
  <c r="P239" i="14" a="1"/>
  <c r="P239" i="14" s="1"/>
  <c r="Q239" i="14" a="1"/>
  <c r="Q239" i="14" s="1"/>
  <c r="R239" i="14" a="1"/>
  <c r="R239" i="14" s="1"/>
  <c r="S239" i="14" a="1"/>
  <c r="S239" i="14" s="1"/>
  <c r="T239" i="14" a="1"/>
  <c r="T239" i="14" s="1"/>
  <c r="U239" i="14" a="1"/>
  <c r="U239" i="14" s="1"/>
  <c r="V239" i="14" a="1"/>
  <c r="V239" i="14" s="1"/>
  <c r="W239" i="14" a="1"/>
  <c r="W239" i="14" s="1"/>
  <c r="X239" i="14" a="1"/>
  <c r="X239" i="14" s="1"/>
  <c r="O240" i="14" a="1"/>
  <c r="O240" i="14" s="1"/>
  <c r="P240" i="14" a="1"/>
  <c r="P240" i="14" s="1"/>
  <c r="Q240" i="14" a="1"/>
  <c r="Q240" i="14" s="1"/>
  <c r="R240" i="14" a="1"/>
  <c r="R240" i="14" s="1"/>
  <c r="S240" i="14" a="1"/>
  <c r="S240" i="14" s="1"/>
  <c r="T240" i="14" a="1"/>
  <c r="T240" i="14" s="1"/>
  <c r="U240" i="14" a="1"/>
  <c r="U240" i="14" s="1"/>
  <c r="V240" i="14" a="1"/>
  <c r="V240" i="14" s="1"/>
  <c r="W240" i="14" a="1"/>
  <c r="W240" i="14" s="1"/>
  <c r="X240" i="14" a="1"/>
  <c r="X240" i="14" s="1"/>
  <c r="O241" i="14" a="1"/>
  <c r="O241" i="14" s="1"/>
  <c r="P241" i="14" a="1"/>
  <c r="P241" i="14" s="1"/>
  <c r="Q241" i="14" a="1"/>
  <c r="Q241" i="14" s="1"/>
  <c r="R241" i="14" a="1"/>
  <c r="R241" i="14" s="1"/>
  <c r="S241" i="14" a="1"/>
  <c r="S241" i="14" s="1"/>
  <c r="T241" i="14" a="1"/>
  <c r="T241" i="14" s="1"/>
  <c r="U241" i="14" a="1"/>
  <c r="U241" i="14" s="1"/>
  <c r="V241" i="14" a="1"/>
  <c r="V241" i="14" s="1"/>
  <c r="W241" i="14" a="1"/>
  <c r="W241" i="14" s="1"/>
  <c r="X241" i="14" a="1"/>
  <c r="X241" i="14" s="1"/>
  <c r="O242" i="14" a="1"/>
  <c r="O242" i="14" s="1"/>
  <c r="P242" i="14" a="1"/>
  <c r="P242" i="14" s="1"/>
  <c r="Q242" i="14" a="1"/>
  <c r="Q242" i="14" s="1"/>
  <c r="R242" i="14" a="1"/>
  <c r="R242" i="14" s="1"/>
  <c r="S242" i="14" a="1"/>
  <c r="S242" i="14" s="1"/>
  <c r="T242" i="14" a="1"/>
  <c r="T242" i="14" s="1"/>
  <c r="U242" i="14" a="1"/>
  <c r="U242" i="14" s="1"/>
  <c r="V242" i="14" a="1"/>
  <c r="V242" i="14" s="1"/>
  <c r="W242" i="14" a="1"/>
  <c r="W242" i="14" s="1"/>
  <c r="X242" i="14" a="1"/>
  <c r="X242" i="14" s="1"/>
  <c r="O243" i="14" a="1"/>
  <c r="O243" i="14" s="1"/>
  <c r="P243" i="14" a="1"/>
  <c r="P243" i="14" s="1"/>
  <c r="Q243" i="14" a="1"/>
  <c r="Q243" i="14" s="1"/>
  <c r="R243" i="14" a="1"/>
  <c r="R243" i="14" s="1"/>
  <c r="S243" i="14" a="1"/>
  <c r="S243" i="14" s="1"/>
  <c r="T243" i="14" a="1"/>
  <c r="T243" i="14" s="1"/>
  <c r="U243" i="14" a="1"/>
  <c r="U243" i="14" s="1"/>
  <c r="V243" i="14" a="1"/>
  <c r="V243" i="14" s="1"/>
  <c r="W243" i="14" a="1"/>
  <c r="W243" i="14" s="1"/>
  <c r="X243" i="14" a="1"/>
  <c r="X243" i="14" s="1"/>
  <c r="O244" i="14" a="1"/>
  <c r="O244" i="14" s="1"/>
  <c r="P244" i="14" a="1"/>
  <c r="P244" i="14" s="1"/>
  <c r="Q244" i="14" a="1"/>
  <c r="Q244" i="14" s="1"/>
  <c r="R244" i="14" a="1"/>
  <c r="R244" i="14" s="1"/>
  <c r="S244" i="14" a="1"/>
  <c r="S244" i="14" s="1"/>
  <c r="T244" i="14" a="1"/>
  <c r="T244" i="14" s="1"/>
  <c r="U244" i="14" a="1"/>
  <c r="U244" i="14" s="1"/>
  <c r="V244" i="14" a="1"/>
  <c r="V244" i="14" s="1"/>
  <c r="W244" i="14" a="1"/>
  <c r="W244" i="14" s="1"/>
  <c r="X244" i="14" a="1"/>
  <c r="X244" i="14" s="1"/>
  <c r="O245" i="14" a="1"/>
  <c r="O245" i="14" s="1"/>
  <c r="P245" i="14" a="1"/>
  <c r="P245" i="14" s="1"/>
  <c r="Q245" i="14" a="1"/>
  <c r="Q245" i="14" s="1"/>
  <c r="R245" i="14" a="1"/>
  <c r="R245" i="14" s="1"/>
  <c r="S245" i="14" a="1"/>
  <c r="S245" i="14" s="1"/>
  <c r="T245" i="14" a="1"/>
  <c r="T245" i="14" s="1"/>
  <c r="U245" i="14" a="1"/>
  <c r="U245" i="14" s="1"/>
  <c r="V245" i="14" a="1"/>
  <c r="V245" i="14" s="1"/>
  <c r="W245" i="14" a="1"/>
  <c r="W245" i="14" s="1"/>
  <c r="X245" i="14" a="1"/>
  <c r="X245" i="14" s="1"/>
  <c r="O246" i="14" a="1"/>
  <c r="O246" i="14" s="1"/>
  <c r="P246" i="14" a="1"/>
  <c r="P246" i="14" s="1"/>
  <c r="Q246" i="14" a="1"/>
  <c r="Q246" i="14" s="1"/>
  <c r="R246" i="14" a="1"/>
  <c r="R246" i="14" s="1"/>
  <c r="S246" i="14" a="1"/>
  <c r="S246" i="14" s="1"/>
  <c r="T246" i="14" a="1"/>
  <c r="T246" i="14" s="1"/>
  <c r="U246" i="14" a="1"/>
  <c r="U246" i="14" s="1"/>
  <c r="V246" i="14" a="1"/>
  <c r="V246" i="14" s="1"/>
  <c r="W246" i="14" a="1"/>
  <c r="W246" i="14" s="1"/>
  <c r="X246" i="14" a="1"/>
  <c r="X246" i="14" s="1"/>
  <c r="O247" i="14" a="1"/>
  <c r="O247" i="14" s="1"/>
  <c r="P247" i="14" a="1"/>
  <c r="P247" i="14" s="1"/>
  <c r="Q247" i="14" a="1"/>
  <c r="Q247" i="14" s="1"/>
  <c r="R247" i="14" a="1"/>
  <c r="R247" i="14" s="1"/>
  <c r="S247" i="14" a="1"/>
  <c r="S247" i="14" s="1"/>
  <c r="T247" i="14" a="1"/>
  <c r="T247" i="14" s="1"/>
  <c r="U247" i="14" a="1"/>
  <c r="U247" i="14" s="1"/>
  <c r="V247" i="14" a="1"/>
  <c r="V247" i="14" s="1"/>
  <c r="W247" i="14" a="1"/>
  <c r="W247" i="14" s="1"/>
  <c r="X247" i="14" a="1"/>
  <c r="X247" i="14" s="1"/>
  <c r="O248" i="14" a="1"/>
  <c r="O248" i="14" s="1"/>
  <c r="P248" i="14" a="1"/>
  <c r="P248" i="14" s="1"/>
  <c r="Q248" i="14" a="1"/>
  <c r="Q248" i="14" s="1"/>
  <c r="R248" i="14" a="1"/>
  <c r="R248" i="14" s="1"/>
  <c r="S248" i="14" a="1"/>
  <c r="S248" i="14" s="1"/>
  <c r="T248" i="14" a="1"/>
  <c r="T248" i="14" s="1"/>
  <c r="U248" i="14" a="1"/>
  <c r="U248" i="14" s="1"/>
  <c r="V248" i="14" a="1"/>
  <c r="V248" i="14" s="1"/>
  <c r="W248" i="14" a="1"/>
  <c r="W248" i="14" s="1"/>
  <c r="X248" i="14" a="1"/>
  <c r="X248" i="14" s="1"/>
  <c r="O249" i="14" a="1"/>
  <c r="O249" i="14" s="1"/>
  <c r="P249" i="14" a="1"/>
  <c r="P249" i="14" s="1"/>
  <c r="Q249" i="14" a="1"/>
  <c r="Q249" i="14" s="1"/>
  <c r="R249" i="14" a="1"/>
  <c r="R249" i="14" s="1"/>
  <c r="S249" i="14" a="1"/>
  <c r="S249" i="14" s="1"/>
  <c r="T249" i="14" a="1"/>
  <c r="T249" i="14" s="1"/>
  <c r="U249" i="14" a="1"/>
  <c r="U249" i="14" s="1"/>
  <c r="V249" i="14" a="1"/>
  <c r="V249" i="14" s="1"/>
  <c r="W249" i="14" a="1"/>
  <c r="W249" i="14" s="1"/>
  <c r="X249" i="14" a="1"/>
  <c r="X249" i="14" s="1"/>
  <c r="O250" i="14" a="1"/>
  <c r="O250" i="14" s="1"/>
  <c r="P250" i="14" a="1"/>
  <c r="P250" i="14" s="1"/>
  <c r="Q250" i="14" a="1"/>
  <c r="Q250" i="14" s="1"/>
  <c r="R250" i="14" a="1"/>
  <c r="R250" i="14" s="1"/>
  <c r="S250" i="14" a="1"/>
  <c r="S250" i="14" s="1"/>
  <c r="T250" i="14" a="1"/>
  <c r="T250" i="14" s="1"/>
  <c r="U250" i="14" a="1"/>
  <c r="U250" i="14" s="1"/>
  <c r="V250" i="14" a="1"/>
  <c r="V250" i="14" s="1"/>
  <c r="W250" i="14" a="1"/>
  <c r="W250" i="14" s="1"/>
  <c r="X250" i="14" a="1"/>
  <c r="X250" i="14" s="1"/>
  <c r="O251" i="14" a="1"/>
  <c r="O251" i="14" s="1"/>
  <c r="P251" i="14" a="1"/>
  <c r="P251" i="14" s="1"/>
  <c r="Q251" i="14" a="1"/>
  <c r="Q251" i="14" s="1"/>
  <c r="R251" i="14" a="1"/>
  <c r="R251" i="14" s="1"/>
  <c r="S251" i="14" a="1"/>
  <c r="S251" i="14" s="1"/>
  <c r="T251" i="14" a="1"/>
  <c r="T251" i="14" s="1"/>
  <c r="U251" i="14" a="1"/>
  <c r="U251" i="14" s="1"/>
  <c r="V251" i="14" a="1"/>
  <c r="V251" i="14" s="1"/>
  <c r="W251" i="14" a="1"/>
  <c r="W251" i="14" s="1"/>
  <c r="X251" i="14" a="1"/>
  <c r="X251" i="14" s="1"/>
  <c r="O252" i="14" a="1"/>
  <c r="O252" i="14" s="1"/>
  <c r="P252" i="14" a="1"/>
  <c r="P252" i="14" s="1"/>
  <c r="Q252" i="14" a="1"/>
  <c r="Q252" i="14" s="1"/>
  <c r="R252" i="14" a="1"/>
  <c r="R252" i="14" s="1"/>
  <c r="S252" i="14" a="1"/>
  <c r="S252" i="14" s="1"/>
  <c r="T252" i="14" a="1"/>
  <c r="T252" i="14" s="1"/>
  <c r="U252" i="14" a="1"/>
  <c r="U252" i="14" s="1"/>
  <c r="V252" i="14" a="1"/>
  <c r="V252" i="14" s="1"/>
  <c r="W252" i="14" a="1"/>
  <c r="W252" i="14" s="1"/>
  <c r="X252" i="14" a="1"/>
  <c r="X252" i="14" s="1"/>
  <c r="O253" i="14" a="1"/>
  <c r="O253" i="14" s="1"/>
  <c r="P253" i="14" a="1"/>
  <c r="P253" i="14" s="1"/>
  <c r="Q253" i="14" a="1"/>
  <c r="Q253" i="14" s="1"/>
  <c r="R253" i="14" a="1"/>
  <c r="R253" i="14" s="1"/>
  <c r="S253" i="14" a="1"/>
  <c r="S253" i="14" s="1"/>
  <c r="T253" i="14" a="1"/>
  <c r="T253" i="14" s="1"/>
  <c r="U253" i="14" a="1"/>
  <c r="U253" i="14" s="1"/>
  <c r="V253" i="14" a="1"/>
  <c r="V253" i="14" s="1"/>
  <c r="W253" i="14" a="1"/>
  <c r="W253" i="14" s="1"/>
  <c r="X253" i="14" a="1"/>
  <c r="X253" i="14" s="1"/>
  <c r="O254" i="14" a="1"/>
  <c r="O254" i="14" s="1"/>
  <c r="P254" i="14" a="1"/>
  <c r="P254" i="14" s="1"/>
  <c r="Q254" i="14" a="1"/>
  <c r="Q254" i="14" s="1"/>
  <c r="R254" i="14" a="1"/>
  <c r="R254" i="14" s="1"/>
  <c r="S254" i="14" a="1"/>
  <c r="S254" i="14" s="1"/>
  <c r="T254" i="14" a="1"/>
  <c r="T254" i="14" s="1"/>
  <c r="U254" i="14" a="1"/>
  <c r="U254" i="14" s="1"/>
  <c r="V254" i="14" a="1"/>
  <c r="V254" i="14" s="1"/>
  <c r="W254" i="14" a="1"/>
  <c r="W254" i="14" s="1"/>
  <c r="X254" i="14" a="1"/>
  <c r="X254" i="14" s="1"/>
  <c r="O255" i="14" a="1"/>
  <c r="O255" i="14" s="1"/>
  <c r="P255" i="14" a="1"/>
  <c r="P255" i="14" s="1"/>
  <c r="Q255" i="14" a="1"/>
  <c r="Q255" i="14" s="1"/>
  <c r="R255" i="14" a="1"/>
  <c r="R255" i="14" s="1"/>
  <c r="S255" i="14" a="1"/>
  <c r="S255" i="14" s="1"/>
  <c r="T255" i="14" a="1"/>
  <c r="T255" i="14" s="1"/>
  <c r="U255" i="14" a="1"/>
  <c r="U255" i="14" s="1"/>
  <c r="V255" i="14" a="1"/>
  <c r="V255" i="14" s="1"/>
  <c r="W255" i="14" a="1"/>
  <c r="W255" i="14" s="1"/>
  <c r="X255" i="14" a="1"/>
  <c r="X255" i="14" s="1"/>
  <c r="O256" i="14" a="1"/>
  <c r="O256" i="14" s="1"/>
  <c r="P256" i="14" a="1"/>
  <c r="P256" i="14" s="1"/>
  <c r="Q256" i="14" a="1"/>
  <c r="Q256" i="14" s="1"/>
  <c r="R256" i="14" a="1"/>
  <c r="R256" i="14" s="1"/>
  <c r="S256" i="14" a="1"/>
  <c r="S256" i="14" s="1"/>
  <c r="T256" i="14" a="1"/>
  <c r="T256" i="14" s="1"/>
  <c r="U256" i="14" a="1"/>
  <c r="U256" i="14" s="1"/>
  <c r="V256" i="14" a="1"/>
  <c r="V256" i="14" s="1"/>
  <c r="W256" i="14" a="1"/>
  <c r="W256" i="14" s="1"/>
  <c r="X256" i="14" a="1"/>
  <c r="X256" i="14" s="1"/>
  <c r="O257" i="14" a="1"/>
  <c r="O257" i="14" s="1"/>
  <c r="P257" i="14" a="1"/>
  <c r="P257" i="14" s="1"/>
  <c r="Q257" i="14" a="1"/>
  <c r="Q257" i="14" s="1"/>
  <c r="R257" i="14" a="1"/>
  <c r="R257" i="14" s="1"/>
  <c r="S257" i="14" a="1"/>
  <c r="S257" i="14" s="1"/>
  <c r="T257" i="14" a="1"/>
  <c r="T257" i="14" s="1"/>
  <c r="U257" i="14" a="1"/>
  <c r="U257" i="14" s="1"/>
  <c r="V257" i="14" a="1"/>
  <c r="V257" i="14" s="1"/>
  <c r="W257" i="14" a="1"/>
  <c r="W257" i="14" s="1"/>
  <c r="X257" i="14" a="1"/>
  <c r="X257" i="14" s="1"/>
  <c r="O258" i="14" a="1"/>
  <c r="O258" i="14" s="1"/>
  <c r="P258" i="14" a="1"/>
  <c r="P258" i="14" s="1"/>
  <c r="Q258" i="14" a="1"/>
  <c r="Q258" i="14" s="1"/>
  <c r="R258" i="14" a="1"/>
  <c r="R258" i="14" s="1"/>
  <c r="S258" i="14" a="1"/>
  <c r="S258" i="14" s="1"/>
  <c r="T258" i="14" a="1"/>
  <c r="T258" i="14" s="1"/>
  <c r="U258" i="14" a="1"/>
  <c r="U258" i="14" s="1"/>
  <c r="V258" i="14" a="1"/>
  <c r="V258" i="14" s="1"/>
  <c r="W258" i="14" a="1"/>
  <c r="W258" i="14" s="1"/>
  <c r="X258" i="14" a="1"/>
  <c r="X258" i="14" s="1"/>
  <c r="O259" i="14" a="1"/>
  <c r="O259" i="14" s="1"/>
  <c r="P259" i="14" a="1"/>
  <c r="P259" i="14" s="1"/>
  <c r="Q259" i="14" a="1"/>
  <c r="Q259" i="14" s="1"/>
  <c r="R259" i="14" a="1"/>
  <c r="R259" i="14" s="1"/>
  <c r="S259" i="14" a="1"/>
  <c r="S259" i="14" s="1"/>
  <c r="T259" i="14" a="1"/>
  <c r="T259" i="14" s="1"/>
  <c r="U259" i="14" a="1"/>
  <c r="U259" i="14" s="1"/>
  <c r="V259" i="14" a="1"/>
  <c r="V259" i="14" s="1"/>
  <c r="W259" i="14" a="1"/>
  <c r="W259" i="14" s="1"/>
  <c r="X259" i="14" a="1"/>
  <c r="X259" i="14" s="1"/>
  <c r="O260" i="14" a="1"/>
  <c r="O260" i="14" s="1"/>
  <c r="P260" i="14" a="1"/>
  <c r="P260" i="14" s="1"/>
  <c r="Q260" i="14" a="1"/>
  <c r="Q260" i="14" s="1"/>
  <c r="R260" i="14" a="1"/>
  <c r="R260" i="14" s="1"/>
  <c r="S260" i="14" a="1"/>
  <c r="S260" i="14" s="1"/>
  <c r="T260" i="14" a="1"/>
  <c r="T260" i="14" s="1"/>
  <c r="U260" i="14" a="1"/>
  <c r="U260" i="14" s="1"/>
  <c r="V260" i="14" a="1"/>
  <c r="V260" i="14" s="1"/>
  <c r="W260" i="14" a="1"/>
  <c r="W260" i="14" s="1"/>
  <c r="X260" i="14" a="1"/>
  <c r="X260" i="14" s="1"/>
  <c r="O261" i="14" a="1"/>
  <c r="O261" i="14" s="1"/>
  <c r="P261" i="14" a="1"/>
  <c r="P261" i="14" s="1"/>
  <c r="Q261" i="14" a="1"/>
  <c r="Q261" i="14" s="1"/>
  <c r="R261" i="14" a="1"/>
  <c r="R261" i="14" s="1"/>
  <c r="S261" i="14" a="1"/>
  <c r="S261" i="14" s="1"/>
  <c r="T261" i="14" a="1"/>
  <c r="T261" i="14" s="1"/>
  <c r="U261" i="14" a="1"/>
  <c r="U261" i="14" s="1"/>
  <c r="V261" i="14" a="1"/>
  <c r="V261" i="14" s="1"/>
  <c r="W261" i="14" a="1"/>
  <c r="W261" i="14" s="1"/>
  <c r="X261" i="14" a="1"/>
  <c r="X261" i="14" s="1"/>
  <c r="O262" i="14" a="1"/>
  <c r="O262" i="14" s="1"/>
  <c r="P262" i="14" a="1"/>
  <c r="P262" i="14" s="1"/>
  <c r="Q262" i="14" a="1"/>
  <c r="Q262" i="14" s="1"/>
  <c r="R262" i="14" a="1"/>
  <c r="R262" i="14" s="1"/>
  <c r="S262" i="14" a="1"/>
  <c r="S262" i="14" s="1"/>
  <c r="T262" i="14" a="1"/>
  <c r="T262" i="14" s="1"/>
  <c r="U262" i="14" a="1"/>
  <c r="U262" i="14" s="1"/>
  <c r="V262" i="14" a="1"/>
  <c r="V262" i="14" s="1"/>
  <c r="W262" i="14" a="1"/>
  <c r="W262" i="14" s="1"/>
  <c r="X262" i="14" a="1"/>
  <c r="X262" i="14" s="1"/>
  <c r="O263" i="14" a="1"/>
  <c r="O263" i="14" s="1"/>
  <c r="P263" i="14" a="1"/>
  <c r="P263" i="14" s="1"/>
  <c r="Q263" i="14" a="1"/>
  <c r="Q263" i="14" s="1"/>
  <c r="R263" i="14" a="1"/>
  <c r="R263" i="14" s="1"/>
  <c r="S263" i="14" a="1"/>
  <c r="S263" i="14" s="1"/>
  <c r="T263" i="14" a="1"/>
  <c r="T263" i="14" s="1"/>
  <c r="U263" i="14" a="1"/>
  <c r="U263" i="14" s="1"/>
  <c r="V263" i="14" a="1"/>
  <c r="V263" i="14" s="1"/>
  <c r="W263" i="14" a="1"/>
  <c r="W263" i="14" s="1"/>
  <c r="X263" i="14" a="1"/>
  <c r="X263" i="14" s="1"/>
  <c r="O264" i="14" a="1"/>
  <c r="O264" i="14" s="1"/>
  <c r="P264" i="14" a="1"/>
  <c r="P264" i="14" s="1"/>
  <c r="Q264" i="14" a="1"/>
  <c r="Q264" i="14" s="1"/>
  <c r="R264" i="14" a="1"/>
  <c r="R264" i="14" s="1"/>
  <c r="S264" i="14" a="1"/>
  <c r="S264" i="14" s="1"/>
  <c r="T264" i="14" a="1"/>
  <c r="T264" i="14" s="1"/>
  <c r="U264" i="14" a="1"/>
  <c r="U264" i="14" s="1"/>
  <c r="V264" i="14" a="1"/>
  <c r="V264" i="14" s="1"/>
  <c r="W264" i="14" a="1"/>
  <c r="W264" i="14" s="1"/>
  <c r="X264" i="14" a="1"/>
  <c r="X264" i="14" s="1"/>
  <c r="O265" i="14" a="1"/>
  <c r="O265" i="14" s="1"/>
  <c r="P265" i="14" a="1"/>
  <c r="P265" i="14" s="1"/>
  <c r="Q265" i="14" a="1"/>
  <c r="Q265" i="14" s="1"/>
  <c r="R265" i="14" a="1"/>
  <c r="R265" i="14" s="1"/>
  <c r="S265" i="14" a="1"/>
  <c r="S265" i="14" s="1"/>
  <c r="T265" i="14" a="1"/>
  <c r="T265" i="14" s="1"/>
  <c r="U265" i="14" a="1"/>
  <c r="U265" i="14" s="1"/>
  <c r="V265" i="14" a="1"/>
  <c r="V265" i="14" s="1"/>
  <c r="W265" i="14" a="1"/>
  <c r="W265" i="14" s="1"/>
  <c r="X265" i="14" a="1"/>
  <c r="X265" i="14" s="1"/>
  <c r="O266" i="14" a="1"/>
  <c r="O266" i="14" s="1"/>
  <c r="P266" i="14" a="1"/>
  <c r="P266" i="14" s="1"/>
  <c r="Q266" i="14" a="1"/>
  <c r="Q266" i="14" s="1"/>
  <c r="R266" i="14" a="1"/>
  <c r="R266" i="14" s="1"/>
  <c r="S266" i="14" a="1"/>
  <c r="S266" i="14" s="1"/>
  <c r="T266" i="14" a="1"/>
  <c r="T266" i="14" s="1"/>
  <c r="U266" i="14" a="1"/>
  <c r="U266" i="14" s="1"/>
  <c r="V266" i="14" a="1"/>
  <c r="V266" i="14" s="1"/>
  <c r="W266" i="14" a="1"/>
  <c r="W266" i="14" s="1"/>
  <c r="X266" i="14" a="1"/>
  <c r="X266" i="14" s="1"/>
  <c r="O267" i="14" a="1"/>
  <c r="O267" i="14" s="1"/>
  <c r="P267" i="14" a="1"/>
  <c r="P267" i="14" s="1"/>
  <c r="Q267" i="14" a="1"/>
  <c r="Q267" i="14" s="1"/>
  <c r="R267" i="14" a="1"/>
  <c r="R267" i="14" s="1"/>
  <c r="S267" i="14" a="1"/>
  <c r="S267" i="14" s="1"/>
  <c r="T267" i="14" a="1"/>
  <c r="T267" i="14" s="1"/>
  <c r="U267" i="14" a="1"/>
  <c r="U267" i="14" s="1"/>
  <c r="V267" i="14" a="1"/>
  <c r="V267" i="14" s="1"/>
  <c r="W267" i="14" a="1"/>
  <c r="W267" i="14" s="1"/>
  <c r="X267" i="14" a="1"/>
  <c r="X267" i="14" s="1"/>
  <c r="O268" i="14" a="1"/>
  <c r="O268" i="14" s="1"/>
  <c r="P268" i="14" a="1"/>
  <c r="P268" i="14" s="1"/>
  <c r="Q268" i="14" a="1"/>
  <c r="Q268" i="14" s="1"/>
  <c r="R268" i="14" a="1"/>
  <c r="R268" i="14" s="1"/>
  <c r="S268" i="14" a="1"/>
  <c r="S268" i="14" s="1"/>
  <c r="T268" i="14" a="1"/>
  <c r="T268" i="14" s="1"/>
  <c r="U268" i="14" a="1"/>
  <c r="U268" i="14" s="1"/>
  <c r="V268" i="14" a="1"/>
  <c r="V268" i="14" s="1"/>
  <c r="W268" i="14" a="1"/>
  <c r="W268" i="14" s="1"/>
  <c r="X268" i="14" a="1"/>
  <c r="X268" i="14" s="1"/>
  <c r="O269" i="14" a="1"/>
  <c r="O269" i="14" s="1"/>
  <c r="P269" i="14" a="1"/>
  <c r="P269" i="14" s="1"/>
  <c r="Q269" i="14" a="1"/>
  <c r="Q269" i="14" s="1"/>
  <c r="R269" i="14" a="1"/>
  <c r="R269" i="14" s="1"/>
  <c r="S269" i="14" a="1"/>
  <c r="S269" i="14" s="1"/>
  <c r="T269" i="14" a="1"/>
  <c r="T269" i="14" s="1"/>
  <c r="U269" i="14" a="1"/>
  <c r="U269" i="14" s="1"/>
  <c r="V269" i="14" a="1"/>
  <c r="V269" i="14" s="1"/>
  <c r="W269" i="14" a="1"/>
  <c r="W269" i="14" s="1"/>
  <c r="X269" i="14" a="1"/>
  <c r="X269" i="14" s="1"/>
  <c r="O270" i="14" a="1"/>
  <c r="O270" i="14" s="1"/>
  <c r="P270" i="14" a="1"/>
  <c r="P270" i="14" s="1"/>
  <c r="Q270" i="14" a="1"/>
  <c r="Q270" i="14" s="1"/>
  <c r="R270" i="14" a="1"/>
  <c r="R270" i="14" s="1"/>
  <c r="S270" i="14" a="1"/>
  <c r="S270" i="14" s="1"/>
  <c r="T270" i="14" a="1"/>
  <c r="T270" i="14" s="1"/>
  <c r="U270" i="14" a="1"/>
  <c r="U270" i="14" s="1"/>
  <c r="V270" i="14" a="1"/>
  <c r="V270" i="14" s="1"/>
  <c r="W270" i="14" a="1"/>
  <c r="W270" i="14" s="1"/>
  <c r="X270" i="14" a="1"/>
  <c r="X270" i="14" s="1"/>
  <c r="O271" i="14" a="1"/>
  <c r="O271" i="14" s="1"/>
  <c r="P271" i="14" a="1"/>
  <c r="P271" i="14" s="1"/>
  <c r="Q271" i="14" a="1"/>
  <c r="Q271" i="14" s="1"/>
  <c r="R271" i="14" a="1"/>
  <c r="R271" i="14" s="1"/>
  <c r="S271" i="14" a="1"/>
  <c r="S271" i="14" s="1"/>
  <c r="T271" i="14" a="1"/>
  <c r="T271" i="14" s="1"/>
  <c r="U271" i="14" a="1"/>
  <c r="U271" i="14" s="1"/>
  <c r="V271" i="14" a="1"/>
  <c r="V271" i="14" s="1"/>
  <c r="W271" i="14" a="1"/>
  <c r="W271" i="14" s="1"/>
  <c r="X271" i="14" a="1"/>
  <c r="X271" i="14" s="1"/>
  <c r="O272" i="14" a="1"/>
  <c r="O272" i="14" s="1"/>
  <c r="P272" i="14" a="1"/>
  <c r="P272" i="14" s="1"/>
  <c r="Q272" i="14" a="1"/>
  <c r="Q272" i="14" s="1"/>
  <c r="R272" i="14" a="1"/>
  <c r="R272" i="14" s="1"/>
  <c r="S272" i="14" a="1"/>
  <c r="S272" i="14" s="1"/>
  <c r="T272" i="14" a="1"/>
  <c r="T272" i="14" s="1"/>
  <c r="U272" i="14" a="1"/>
  <c r="U272" i="14" s="1"/>
  <c r="V272" i="14" a="1"/>
  <c r="V272" i="14" s="1"/>
  <c r="W272" i="14" a="1"/>
  <c r="W272" i="14" s="1"/>
  <c r="X272" i="14" a="1"/>
  <c r="X272" i="14" s="1"/>
  <c r="O273" i="14" a="1"/>
  <c r="O273" i="14" s="1"/>
  <c r="P273" i="14" a="1"/>
  <c r="P273" i="14" s="1"/>
  <c r="Q273" i="14" a="1"/>
  <c r="Q273" i="14" s="1"/>
  <c r="R273" i="14" a="1"/>
  <c r="R273" i="14" s="1"/>
  <c r="S273" i="14" a="1"/>
  <c r="S273" i="14" s="1"/>
  <c r="T273" i="14" a="1"/>
  <c r="T273" i="14" s="1"/>
  <c r="U273" i="14" a="1"/>
  <c r="U273" i="14" s="1"/>
  <c r="V273" i="14" a="1"/>
  <c r="V273" i="14" s="1"/>
  <c r="W273" i="14" a="1"/>
  <c r="W273" i="14" s="1"/>
  <c r="X273" i="14" a="1"/>
  <c r="X273" i="14" s="1"/>
  <c r="O274" i="14" a="1"/>
  <c r="O274" i="14" s="1"/>
  <c r="P274" i="14" a="1"/>
  <c r="P274" i="14" s="1"/>
  <c r="Q274" i="14" a="1"/>
  <c r="Q274" i="14" s="1"/>
  <c r="R274" i="14" a="1"/>
  <c r="R274" i="14" s="1"/>
  <c r="S274" i="14" a="1"/>
  <c r="S274" i="14" s="1"/>
  <c r="T274" i="14" a="1"/>
  <c r="T274" i="14" s="1"/>
  <c r="U274" i="14" a="1"/>
  <c r="U274" i="14" s="1"/>
  <c r="V274" i="14" a="1"/>
  <c r="V274" i="14" s="1"/>
  <c r="W274" i="14" a="1"/>
  <c r="W274" i="14" s="1"/>
  <c r="X274" i="14" a="1"/>
  <c r="X274" i="14" s="1"/>
  <c r="O275" i="14" a="1"/>
  <c r="O275" i="14" s="1"/>
  <c r="P275" i="14" a="1"/>
  <c r="P275" i="14" s="1"/>
  <c r="Q275" i="14" a="1"/>
  <c r="Q275" i="14" s="1"/>
  <c r="R275" i="14" a="1"/>
  <c r="R275" i="14" s="1"/>
  <c r="S275" i="14" a="1"/>
  <c r="S275" i="14" s="1"/>
  <c r="T275" i="14" a="1"/>
  <c r="T275" i="14" s="1"/>
  <c r="U275" i="14" a="1"/>
  <c r="U275" i="14" s="1"/>
  <c r="V275" i="14" a="1"/>
  <c r="V275" i="14" s="1"/>
  <c r="W275" i="14" a="1"/>
  <c r="W275" i="14" s="1"/>
  <c r="X275" i="14" a="1"/>
  <c r="X275" i="14" s="1"/>
  <c r="O276" i="14" a="1"/>
  <c r="O276" i="14" s="1"/>
  <c r="P276" i="14" a="1"/>
  <c r="P276" i="14" s="1"/>
  <c r="Q276" i="14" a="1"/>
  <c r="Q276" i="14" s="1"/>
  <c r="R276" i="14" a="1"/>
  <c r="R276" i="14" s="1"/>
  <c r="S276" i="14" a="1"/>
  <c r="S276" i="14" s="1"/>
  <c r="T276" i="14" a="1"/>
  <c r="T276" i="14" s="1"/>
  <c r="U276" i="14" a="1"/>
  <c r="U276" i="14" s="1"/>
  <c r="V276" i="14" a="1"/>
  <c r="V276" i="14" s="1"/>
  <c r="W276" i="14" a="1"/>
  <c r="W276" i="14" s="1"/>
  <c r="X276" i="14" a="1"/>
  <c r="X276" i="14" s="1"/>
  <c r="O277" i="14" a="1"/>
  <c r="O277" i="14" s="1"/>
  <c r="P277" i="14" a="1"/>
  <c r="P277" i="14" s="1"/>
  <c r="Q277" i="14" a="1"/>
  <c r="Q277" i="14" s="1"/>
  <c r="R277" i="14" a="1"/>
  <c r="R277" i="14" s="1"/>
  <c r="S277" i="14" a="1"/>
  <c r="S277" i="14" s="1"/>
  <c r="T277" i="14" a="1"/>
  <c r="T277" i="14" s="1"/>
  <c r="U277" i="14" a="1"/>
  <c r="U277" i="14" s="1"/>
  <c r="V277" i="14" a="1"/>
  <c r="V277" i="14" s="1"/>
  <c r="W277" i="14" a="1"/>
  <c r="W277" i="14" s="1"/>
  <c r="X277" i="14" a="1"/>
  <c r="X277" i="14" s="1"/>
  <c r="O278" i="14" a="1"/>
  <c r="O278" i="14" s="1"/>
  <c r="P278" i="14" a="1"/>
  <c r="P278" i="14" s="1"/>
  <c r="Q278" i="14" a="1"/>
  <c r="Q278" i="14" s="1"/>
  <c r="R278" i="14" a="1"/>
  <c r="R278" i="14" s="1"/>
  <c r="S278" i="14" a="1"/>
  <c r="S278" i="14" s="1"/>
  <c r="T278" i="14" a="1"/>
  <c r="T278" i="14" s="1"/>
  <c r="U278" i="14" a="1"/>
  <c r="U278" i="14" s="1"/>
  <c r="V278" i="14" a="1"/>
  <c r="V278" i="14" s="1"/>
  <c r="W278" i="14" a="1"/>
  <c r="W278" i="14" s="1"/>
  <c r="X278" i="14" a="1"/>
  <c r="X278" i="14" s="1"/>
  <c r="O279" i="14" a="1"/>
  <c r="O279" i="14" s="1"/>
  <c r="P279" i="14" a="1"/>
  <c r="P279" i="14" s="1"/>
  <c r="Q279" i="14" a="1"/>
  <c r="Q279" i="14" s="1"/>
  <c r="R279" i="14" a="1"/>
  <c r="R279" i="14" s="1"/>
  <c r="S279" i="14" a="1"/>
  <c r="S279" i="14" s="1"/>
  <c r="T279" i="14" a="1"/>
  <c r="T279" i="14" s="1"/>
  <c r="U279" i="14" a="1"/>
  <c r="U279" i="14" s="1"/>
  <c r="V279" i="14" a="1"/>
  <c r="V279" i="14" s="1"/>
  <c r="W279" i="14" a="1"/>
  <c r="W279" i="14" s="1"/>
  <c r="X279" i="14" a="1"/>
  <c r="X279" i="14" s="1"/>
  <c r="O280" i="14" a="1"/>
  <c r="O280" i="14" s="1"/>
  <c r="P280" i="14" a="1"/>
  <c r="P280" i="14" s="1"/>
  <c r="Q280" i="14" a="1"/>
  <c r="Q280" i="14" s="1"/>
  <c r="R280" i="14" a="1"/>
  <c r="R280" i="14" s="1"/>
  <c r="S280" i="14" a="1"/>
  <c r="S280" i="14" s="1"/>
  <c r="T280" i="14" a="1"/>
  <c r="T280" i="14" s="1"/>
  <c r="U280" i="14" a="1"/>
  <c r="U280" i="14" s="1"/>
  <c r="V280" i="14" a="1"/>
  <c r="V280" i="14" s="1"/>
  <c r="W280" i="14" a="1"/>
  <c r="W280" i="14" s="1"/>
  <c r="X280" i="14" a="1"/>
  <c r="X280" i="14" s="1"/>
  <c r="O281" i="14" a="1"/>
  <c r="O281" i="14" s="1"/>
  <c r="P281" i="14" a="1"/>
  <c r="P281" i="14" s="1"/>
  <c r="Q281" i="14" a="1"/>
  <c r="Q281" i="14" s="1"/>
  <c r="R281" i="14" a="1"/>
  <c r="R281" i="14" s="1"/>
  <c r="S281" i="14" a="1"/>
  <c r="S281" i="14" s="1"/>
  <c r="T281" i="14" a="1"/>
  <c r="T281" i="14" s="1"/>
  <c r="U281" i="14" a="1"/>
  <c r="U281" i="14" s="1"/>
  <c r="V281" i="14" a="1"/>
  <c r="V281" i="14" s="1"/>
  <c r="W281" i="14" a="1"/>
  <c r="W281" i="14" s="1"/>
  <c r="X281" i="14" a="1"/>
  <c r="X281" i="14" s="1"/>
  <c r="O282" i="14" a="1"/>
  <c r="O282" i="14" s="1"/>
  <c r="P282" i="14" a="1"/>
  <c r="P282" i="14" s="1"/>
  <c r="Q282" i="14" a="1"/>
  <c r="Q282" i="14" s="1"/>
  <c r="R282" i="14" a="1"/>
  <c r="R282" i="14" s="1"/>
  <c r="S282" i="14" a="1"/>
  <c r="S282" i="14" s="1"/>
  <c r="T282" i="14" a="1"/>
  <c r="T282" i="14" s="1"/>
  <c r="U282" i="14" a="1"/>
  <c r="U282" i="14" s="1"/>
  <c r="V282" i="14" a="1"/>
  <c r="V282" i="14" s="1"/>
  <c r="W282" i="14" a="1"/>
  <c r="W282" i="14" s="1"/>
  <c r="X282" i="14" a="1"/>
  <c r="X282" i="14" s="1"/>
  <c r="O283" i="14" a="1"/>
  <c r="O283" i="14" s="1"/>
  <c r="P283" i="14" a="1"/>
  <c r="P283" i="14" s="1"/>
  <c r="Q283" i="14" a="1"/>
  <c r="Q283" i="14" s="1"/>
  <c r="R283" i="14" a="1"/>
  <c r="R283" i="14" s="1"/>
  <c r="S283" i="14" a="1"/>
  <c r="S283" i="14" s="1"/>
  <c r="T283" i="14" a="1"/>
  <c r="T283" i="14" s="1"/>
  <c r="U283" i="14" a="1"/>
  <c r="U283" i="14" s="1"/>
  <c r="V283" i="14" a="1"/>
  <c r="V283" i="14" s="1"/>
  <c r="W283" i="14" a="1"/>
  <c r="W283" i="14" s="1"/>
  <c r="X283" i="14" a="1"/>
  <c r="X283" i="14" s="1"/>
  <c r="O284" i="14" a="1"/>
  <c r="O284" i="14" s="1"/>
  <c r="P284" i="14" a="1"/>
  <c r="P284" i="14" s="1"/>
  <c r="Q284" i="14" a="1"/>
  <c r="Q284" i="14" s="1"/>
  <c r="R284" i="14" a="1"/>
  <c r="R284" i="14" s="1"/>
  <c r="S284" i="14" a="1"/>
  <c r="S284" i="14" s="1"/>
  <c r="T284" i="14" a="1"/>
  <c r="T284" i="14" s="1"/>
  <c r="U284" i="14" a="1"/>
  <c r="U284" i="14" s="1"/>
  <c r="V284" i="14" a="1"/>
  <c r="V284" i="14" s="1"/>
  <c r="W284" i="14" a="1"/>
  <c r="W284" i="14" s="1"/>
  <c r="X284" i="14" a="1"/>
  <c r="X284" i="14" s="1"/>
  <c r="O285" i="14" a="1"/>
  <c r="O285" i="14" s="1"/>
  <c r="P285" i="14" a="1"/>
  <c r="P285" i="14" s="1"/>
  <c r="Q285" i="14" a="1"/>
  <c r="Q285" i="14" s="1"/>
  <c r="R285" i="14" a="1"/>
  <c r="R285" i="14" s="1"/>
  <c r="S285" i="14" a="1"/>
  <c r="S285" i="14" s="1"/>
  <c r="T285" i="14" a="1"/>
  <c r="T285" i="14" s="1"/>
  <c r="U285" i="14" a="1"/>
  <c r="U285" i="14" s="1"/>
  <c r="V285" i="14" a="1"/>
  <c r="V285" i="14" s="1"/>
  <c r="W285" i="14" a="1"/>
  <c r="W285" i="14" s="1"/>
  <c r="X285" i="14" a="1"/>
  <c r="X285" i="14" s="1"/>
  <c r="O286" i="14" a="1"/>
  <c r="O286" i="14" s="1"/>
  <c r="P286" i="14" a="1"/>
  <c r="P286" i="14" s="1"/>
  <c r="Q286" i="14" a="1"/>
  <c r="Q286" i="14" s="1"/>
  <c r="R286" i="14" a="1"/>
  <c r="R286" i="14" s="1"/>
  <c r="S286" i="14" a="1"/>
  <c r="S286" i="14" s="1"/>
  <c r="T286" i="14" a="1"/>
  <c r="T286" i="14" s="1"/>
  <c r="U286" i="14" a="1"/>
  <c r="U286" i="14" s="1"/>
  <c r="V286" i="14" a="1"/>
  <c r="V286" i="14" s="1"/>
  <c r="W286" i="14" a="1"/>
  <c r="W286" i="14" s="1"/>
  <c r="X286" i="14" a="1"/>
  <c r="X286" i="14" s="1"/>
  <c r="O287" i="14" a="1"/>
  <c r="O287" i="14" s="1"/>
  <c r="P287" i="14" a="1"/>
  <c r="P287" i="14" s="1"/>
  <c r="Q287" i="14" a="1"/>
  <c r="Q287" i="14" s="1"/>
  <c r="R287" i="14" a="1"/>
  <c r="R287" i="14" s="1"/>
  <c r="S287" i="14" a="1"/>
  <c r="S287" i="14" s="1"/>
  <c r="T287" i="14" a="1"/>
  <c r="T287" i="14" s="1"/>
  <c r="U287" i="14" a="1"/>
  <c r="U287" i="14" s="1"/>
  <c r="V287" i="14" a="1"/>
  <c r="V287" i="14" s="1"/>
  <c r="W287" i="14" a="1"/>
  <c r="W287" i="14" s="1"/>
  <c r="X287" i="14" a="1"/>
  <c r="X287" i="14" s="1"/>
  <c r="O288" i="14" a="1"/>
  <c r="O288" i="14" s="1"/>
  <c r="P288" i="14" a="1"/>
  <c r="P288" i="14" s="1"/>
  <c r="Q288" i="14" a="1"/>
  <c r="Q288" i="14" s="1"/>
  <c r="R288" i="14" a="1"/>
  <c r="R288" i="14" s="1"/>
  <c r="S288" i="14" a="1"/>
  <c r="S288" i="14" s="1"/>
  <c r="T288" i="14" a="1"/>
  <c r="T288" i="14" s="1"/>
  <c r="U288" i="14" a="1"/>
  <c r="U288" i="14" s="1"/>
  <c r="V288" i="14" a="1"/>
  <c r="V288" i="14" s="1"/>
  <c r="W288" i="14" a="1"/>
  <c r="W288" i="14" s="1"/>
  <c r="X288" i="14" a="1"/>
  <c r="X288" i="14" s="1"/>
  <c r="O289" i="14" a="1"/>
  <c r="O289" i="14" s="1"/>
  <c r="P289" i="14" a="1"/>
  <c r="P289" i="14" s="1"/>
  <c r="Q289" i="14" a="1"/>
  <c r="Q289" i="14" s="1"/>
  <c r="R289" i="14" a="1"/>
  <c r="R289" i="14" s="1"/>
  <c r="S289" i="14" a="1"/>
  <c r="S289" i="14" s="1"/>
  <c r="T289" i="14" a="1"/>
  <c r="T289" i="14" s="1"/>
  <c r="U289" i="14" a="1"/>
  <c r="U289" i="14" s="1"/>
  <c r="V289" i="14" a="1"/>
  <c r="V289" i="14" s="1"/>
  <c r="W289" i="14" a="1"/>
  <c r="W289" i="14" s="1"/>
  <c r="X289" i="14" a="1"/>
  <c r="X289" i="14" s="1"/>
  <c r="O290" i="14" a="1"/>
  <c r="O290" i="14" s="1"/>
  <c r="P290" i="14" a="1"/>
  <c r="P290" i="14" s="1"/>
  <c r="Q290" i="14" a="1"/>
  <c r="Q290" i="14" s="1"/>
  <c r="R290" i="14" a="1"/>
  <c r="R290" i="14" s="1"/>
  <c r="S290" i="14" a="1"/>
  <c r="S290" i="14" s="1"/>
  <c r="T290" i="14" a="1"/>
  <c r="T290" i="14" s="1"/>
  <c r="U290" i="14" a="1"/>
  <c r="U290" i="14" s="1"/>
  <c r="V290" i="14" a="1"/>
  <c r="V290" i="14" s="1"/>
  <c r="W290" i="14" a="1"/>
  <c r="W290" i="14" s="1"/>
  <c r="X290" i="14" a="1"/>
  <c r="X290" i="14" s="1"/>
  <c r="O291" i="14" a="1"/>
  <c r="O291" i="14" s="1"/>
  <c r="P291" i="14" a="1"/>
  <c r="P291" i="14" s="1"/>
  <c r="Q291" i="14" a="1"/>
  <c r="Q291" i="14" s="1"/>
  <c r="R291" i="14" a="1"/>
  <c r="R291" i="14" s="1"/>
  <c r="S291" i="14" a="1"/>
  <c r="S291" i="14" s="1"/>
  <c r="T291" i="14" a="1"/>
  <c r="T291" i="14" s="1"/>
  <c r="U291" i="14" a="1"/>
  <c r="U291" i="14" s="1"/>
  <c r="V291" i="14" a="1"/>
  <c r="V291" i="14" s="1"/>
  <c r="W291" i="14" a="1"/>
  <c r="W291" i="14" s="1"/>
  <c r="X291" i="14" a="1"/>
  <c r="X291" i="14" s="1"/>
  <c r="O292" i="14" a="1"/>
  <c r="O292" i="14" s="1"/>
  <c r="P292" i="14" a="1"/>
  <c r="P292" i="14" s="1"/>
  <c r="Q292" i="14" a="1"/>
  <c r="Q292" i="14" s="1"/>
  <c r="R292" i="14" a="1"/>
  <c r="R292" i="14" s="1"/>
  <c r="S292" i="14" a="1"/>
  <c r="S292" i="14" s="1"/>
  <c r="T292" i="14" a="1"/>
  <c r="T292" i="14" s="1"/>
  <c r="U292" i="14" a="1"/>
  <c r="U292" i="14" s="1"/>
  <c r="V292" i="14" a="1"/>
  <c r="V292" i="14" s="1"/>
  <c r="W292" i="14" a="1"/>
  <c r="W292" i="14" s="1"/>
  <c r="X292" i="14" a="1"/>
  <c r="X292" i="14" s="1"/>
  <c r="O293" i="14" a="1"/>
  <c r="O293" i="14" s="1"/>
  <c r="P293" i="14" a="1"/>
  <c r="P293" i="14" s="1"/>
  <c r="Q293" i="14" a="1"/>
  <c r="Q293" i="14" s="1"/>
  <c r="R293" i="14" a="1"/>
  <c r="R293" i="14" s="1"/>
  <c r="S293" i="14" a="1"/>
  <c r="S293" i="14" s="1"/>
  <c r="T293" i="14" a="1"/>
  <c r="T293" i="14" s="1"/>
  <c r="U293" i="14" a="1"/>
  <c r="U293" i="14" s="1"/>
  <c r="V293" i="14" a="1"/>
  <c r="V293" i="14" s="1"/>
  <c r="W293" i="14" a="1"/>
  <c r="W293" i="14" s="1"/>
  <c r="X293" i="14" a="1"/>
  <c r="X293" i="14" s="1"/>
  <c r="O294" i="14" a="1"/>
  <c r="O294" i="14" s="1"/>
  <c r="P294" i="14" a="1"/>
  <c r="P294" i="14" s="1"/>
  <c r="Q294" i="14" a="1"/>
  <c r="Q294" i="14" s="1"/>
  <c r="R294" i="14" a="1"/>
  <c r="R294" i="14" s="1"/>
  <c r="S294" i="14" a="1"/>
  <c r="S294" i="14" s="1"/>
  <c r="T294" i="14" a="1"/>
  <c r="T294" i="14" s="1"/>
  <c r="U294" i="14" a="1"/>
  <c r="U294" i="14" s="1"/>
  <c r="V294" i="14" a="1"/>
  <c r="V294" i="14" s="1"/>
  <c r="W294" i="14" a="1"/>
  <c r="W294" i="14" s="1"/>
  <c r="X294" i="14" a="1"/>
  <c r="X294" i="14" s="1"/>
  <c r="O295" i="14" a="1"/>
  <c r="O295" i="14" s="1"/>
  <c r="P295" i="14" a="1"/>
  <c r="P295" i="14" s="1"/>
  <c r="Q295" i="14" a="1"/>
  <c r="Q295" i="14" s="1"/>
  <c r="R295" i="14" a="1"/>
  <c r="R295" i="14" s="1"/>
  <c r="S295" i="14" a="1"/>
  <c r="S295" i="14" s="1"/>
  <c r="T295" i="14" a="1"/>
  <c r="T295" i="14" s="1"/>
  <c r="U295" i="14" a="1"/>
  <c r="U295" i="14" s="1"/>
  <c r="V295" i="14" a="1"/>
  <c r="V295" i="14" s="1"/>
  <c r="W295" i="14" a="1"/>
  <c r="W295" i="14" s="1"/>
  <c r="X295" i="14" a="1"/>
  <c r="X295" i="14" s="1"/>
  <c r="O296" i="14" a="1"/>
  <c r="O296" i="14" s="1"/>
  <c r="P296" i="14" a="1"/>
  <c r="P296" i="14" s="1"/>
  <c r="Q296" i="14" a="1"/>
  <c r="Q296" i="14" s="1"/>
  <c r="R296" i="14" a="1"/>
  <c r="R296" i="14" s="1"/>
  <c r="S296" i="14" a="1"/>
  <c r="S296" i="14" s="1"/>
  <c r="T296" i="14" a="1"/>
  <c r="T296" i="14" s="1"/>
  <c r="U296" i="14" a="1"/>
  <c r="U296" i="14" s="1"/>
  <c r="V296" i="14" a="1"/>
  <c r="V296" i="14" s="1"/>
  <c r="W296" i="14" a="1"/>
  <c r="W296" i="14" s="1"/>
  <c r="X296" i="14" a="1"/>
  <c r="X296" i="14" s="1"/>
  <c r="O297" i="14" a="1"/>
  <c r="O297" i="14" s="1"/>
  <c r="P297" i="14" a="1"/>
  <c r="P297" i="14" s="1"/>
  <c r="Q297" i="14" a="1"/>
  <c r="Q297" i="14" s="1"/>
  <c r="R297" i="14" a="1"/>
  <c r="R297" i="14" s="1"/>
  <c r="S297" i="14" a="1"/>
  <c r="S297" i="14" s="1"/>
  <c r="T297" i="14" a="1"/>
  <c r="T297" i="14" s="1"/>
  <c r="U297" i="14" a="1"/>
  <c r="U297" i="14" s="1"/>
  <c r="V297" i="14" a="1"/>
  <c r="V297" i="14" s="1"/>
  <c r="W297" i="14" a="1"/>
  <c r="W297" i="14" s="1"/>
  <c r="X297" i="14" a="1"/>
  <c r="X297" i="14" s="1"/>
  <c r="O298" i="14" a="1"/>
  <c r="O298" i="14" s="1"/>
  <c r="P298" i="14" a="1"/>
  <c r="P298" i="14" s="1"/>
  <c r="Q298" i="14" a="1"/>
  <c r="Q298" i="14" s="1"/>
  <c r="R298" i="14" a="1"/>
  <c r="R298" i="14" s="1"/>
  <c r="S298" i="14" a="1"/>
  <c r="S298" i="14" s="1"/>
  <c r="T298" i="14" a="1"/>
  <c r="T298" i="14" s="1"/>
  <c r="U298" i="14" a="1"/>
  <c r="U298" i="14" s="1"/>
  <c r="V298" i="14" a="1"/>
  <c r="V298" i="14" s="1"/>
  <c r="W298" i="14" a="1"/>
  <c r="W298" i="14" s="1"/>
  <c r="X298" i="14" a="1"/>
  <c r="X298" i="14" s="1"/>
  <c r="O299" i="14" a="1"/>
  <c r="O299" i="14" s="1"/>
  <c r="P299" i="14" a="1"/>
  <c r="P299" i="14" s="1"/>
  <c r="Q299" i="14" a="1"/>
  <c r="Q299" i="14" s="1"/>
  <c r="R299" i="14" a="1"/>
  <c r="R299" i="14" s="1"/>
  <c r="S299" i="14" a="1"/>
  <c r="S299" i="14" s="1"/>
  <c r="T299" i="14" a="1"/>
  <c r="T299" i="14" s="1"/>
  <c r="U299" i="14" a="1"/>
  <c r="U299" i="14" s="1"/>
  <c r="V299" i="14" a="1"/>
  <c r="V299" i="14" s="1"/>
  <c r="W299" i="14" a="1"/>
  <c r="W299" i="14" s="1"/>
  <c r="X299" i="14" a="1"/>
  <c r="X299" i="14" s="1"/>
  <c r="O300" i="14" a="1"/>
  <c r="O300" i="14" s="1"/>
  <c r="P300" i="14" a="1"/>
  <c r="P300" i="14" s="1"/>
  <c r="Q300" i="14" a="1"/>
  <c r="Q300" i="14" s="1"/>
  <c r="R300" i="14" a="1"/>
  <c r="R300" i="14" s="1"/>
  <c r="S300" i="14" a="1"/>
  <c r="S300" i="14" s="1"/>
  <c r="T300" i="14" a="1"/>
  <c r="T300" i="14" s="1"/>
  <c r="U300" i="14" a="1"/>
  <c r="U300" i="14" s="1"/>
  <c r="V300" i="14" a="1"/>
  <c r="V300" i="14" s="1"/>
  <c r="W300" i="14" a="1"/>
  <c r="W300" i="14" s="1"/>
  <c r="X300" i="14" a="1"/>
  <c r="X300" i="14" s="1"/>
  <c r="O301" i="14" a="1"/>
  <c r="O301" i="14" s="1"/>
  <c r="P301" i="14" a="1"/>
  <c r="P301" i="14" s="1"/>
  <c r="Q301" i="14" a="1"/>
  <c r="Q301" i="14" s="1"/>
  <c r="R301" i="14" a="1"/>
  <c r="R301" i="14" s="1"/>
  <c r="S301" i="14" a="1"/>
  <c r="S301" i="14" s="1"/>
  <c r="T301" i="14" a="1"/>
  <c r="T301" i="14" s="1"/>
  <c r="U301" i="14" a="1"/>
  <c r="U301" i="14" s="1"/>
  <c r="V301" i="14" a="1"/>
  <c r="V301" i="14" s="1"/>
  <c r="W301" i="14" a="1"/>
  <c r="W301" i="14" s="1"/>
  <c r="X301" i="14" a="1"/>
  <c r="X301" i="14" s="1"/>
  <c r="O302" i="14" a="1"/>
  <c r="O302" i="14" s="1"/>
  <c r="P302" i="14" a="1"/>
  <c r="P302" i="14" s="1"/>
  <c r="Q302" i="14" a="1"/>
  <c r="Q302" i="14" s="1"/>
  <c r="R302" i="14" a="1"/>
  <c r="R302" i="14" s="1"/>
  <c r="S302" i="14" a="1"/>
  <c r="S302" i="14" s="1"/>
  <c r="T302" i="14" a="1"/>
  <c r="T302" i="14" s="1"/>
  <c r="U302" i="14" a="1"/>
  <c r="U302" i="14" s="1"/>
  <c r="V302" i="14" a="1"/>
  <c r="V302" i="14" s="1"/>
  <c r="W302" i="14" a="1"/>
  <c r="W302" i="14" s="1"/>
  <c r="X302" i="14" a="1"/>
  <c r="X302" i="14" s="1"/>
  <c r="O303" i="14" a="1"/>
  <c r="O303" i="14" s="1"/>
  <c r="P303" i="14" a="1"/>
  <c r="P303" i="14" s="1"/>
  <c r="Q303" i="14" a="1"/>
  <c r="Q303" i="14" s="1"/>
  <c r="R303" i="14" a="1"/>
  <c r="R303" i="14" s="1"/>
  <c r="S303" i="14" a="1"/>
  <c r="S303" i="14" s="1"/>
  <c r="T303" i="14" a="1"/>
  <c r="T303" i="14" s="1"/>
  <c r="U303" i="14" a="1"/>
  <c r="U303" i="14" s="1"/>
  <c r="V303" i="14" a="1"/>
  <c r="V303" i="14" s="1"/>
  <c r="W303" i="14" a="1"/>
  <c r="W303" i="14" s="1"/>
  <c r="X303" i="14" a="1"/>
  <c r="X303" i="14" s="1"/>
  <c r="O304" i="14" a="1"/>
  <c r="O304" i="14" s="1"/>
  <c r="P304" i="14" a="1"/>
  <c r="P304" i="14" s="1"/>
  <c r="Q304" i="14" a="1"/>
  <c r="Q304" i="14" s="1"/>
  <c r="R304" i="14" a="1"/>
  <c r="R304" i="14" s="1"/>
  <c r="S304" i="14" a="1"/>
  <c r="S304" i="14" s="1"/>
  <c r="T304" i="14" a="1"/>
  <c r="T304" i="14" s="1"/>
  <c r="U304" i="14" a="1"/>
  <c r="U304" i="14" s="1"/>
  <c r="V304" i="14" a="1"/>
  <c r="V304" i="14" s="1"/>
  <c r="W304" i="14" a="1"/>
  <c r="W304" i="14" s="1"/>
  <c r="X304" i="14" a="1"/>
  <c r="X304" i="14" s="1"/>
  <c r="O305" i="14" a="1"/>
  <c r="O305" i="14" s="1"/>
  <c r="P305" i="14" a="1"/>
  <c r="P305" i="14" s="1"/>
  <c r="Q305" i="14" a="1"/>
  <c r="Q305" i="14" s="1"/>
  <c r="R305" i="14" a="1"/>
  <c r="R305" i="14" s="1"/>
  <c r="S305" i="14" a="1"/>
  <c r="S305" i="14" s="1"/>
  <c r="T305" i="14" a="1"/>
  <c r="T305" i="14" s="1"/>
  <c r="U305" i="14" a="1"/>
  <c r="U305" i="14" s="1"/>
  <c r="V305" i="14" a="1"/>
  <c r="V305" i="14" s="1"/>
  <c r="W305" i="14" a="1"/>
  <c r="W305" i="14" s="1"/>
  <c r="X305" i="14" a="1"/>
  <c r="X305" i="14" s="1"/>
  <c r="O306" i="14" a="1"/>
  <c r="O306" i="14" s="1"/>
  <c r="P306" i="14" a="1"/>
  <c r="P306" i="14" s="1"/>
  <c r="Q306" i="14" a="1"/>
  <c r="Q306" i="14" s="1"/>
  <c r="R306" i="14" a="1"/>
  <c r="R306" i="14" s="1"/>
  <c r="S306" i="14" a="1"/>
  <c r="S306" i="14" s="1"/>
  <c r="T306" i="14" a="1"/>
  <c r="T306" i="14" s="1"/>
  <c r="U306" i="14" a="1"/>
  <c r="U306" i="14" s="1"/>
  <c r="V306" i="14" a="1"/>
  <c r="V306" i="14" s="1"/>
  <c r="W306" i="14" a="1"/>
  <c r="W306" i="14" s="1"/>
  <c r="X306" i="14" a="1"/>
  <c r="X306" i="14" s="1"/>
  <c r="O307" i="14" a="1"/>
  <c r="O307" i="14" s="1"/>
  <c r="P307" i="14" a="1"/>
  <c r="P307" i="14" s="1"/>
  <c r="Q307" i="14" a="1"/>
  <c r="Q307" i="14" s="1"/>
  <c r="R307" i="14" a="1"/>
  <c r="R307" i="14" s="1"/>
  <c r="S307" i="14" a="1"/>
  <c r="S307" i="14" s="1"/>
  <c r="T307" i="14" a="1"/>
  <c r="T307" i="14" s="1"/>
  <c r="U307" i="14" a="1"/>
  <c r="U307" i="14" s="1"/>
  <c r="V307" i="14" a="1"/>
  <c r="V307" i="14" s="1"/>
  <c r="W307" i="14" a="1"/>
  <c r="W307" i="14" s="1"/>
  <c r="X307" i="14" a="1"/>
  <c r="X307" i="14" s="1"/>
  <c r="O308" i="14" a="1"/>
  <c r="O308" i="14" s="1"/>
  <c r="P308" i="14" a="1"/>
  <c r="P308" i="14" s="1"/>
  <c r="Q308" i="14" a="1"/>
  <c r="Q308" i="14" s="1"/>
  <c r="R308" i="14" a="1"/>
  <c r="R308" i="14" s="1"/>
  <c r="S308" i="14" a="1"/>
  <c r="S308" i="14" s="1"/>
  <c r="T308" i="14" a="1"/>
  <c r="T308" i="14" s="1"/>
  <c r="U308" i="14" a="1"/>
  <c r="U308" i="14" s="1"/>
  <c r="V308" i="14" a="1"/>
  <c r="V308" i="14" s="1"/>
  <c r="W308" i="14" a="1"/>
  <c r="W308" i="14" s="1"/>
  <c r="X308" i="14" a="1"/>
  <c r="X308" i="14" s="1"/>
  <c r="O309" i="14" a="1"/>
  <c r="O309" i="14" s="1"/>
  <c r="P309" i="14" a="1"/>
  <c r="P309" i="14" s="1"/>
  <c r="Q309" i="14" a="1"/>
  <c r="Q309" i="14" s="1"/>
  <c r="R309" i="14" a="1"/>
  <c r="R309" i="14" s="1"/>
  <c r="S309" i="14" a="1"/>
  <c r="S309" i="14" s="1"/>
  <c r="T309" i="14" a="1"/>
  <c r="T309" i="14" s="1"/>
  <c r="U309" i="14" a="1"/>
  <c r="U309" i="14" s="1"/>
  <c r="V309" i="14" a="1"/>
  <c r="V309" i="14" s="1"/>
  <c r="W309" i="14" a="1"/>
  <c r="W309" i="14" s="1"/>
  <c r="X309" i="14" a="1"/>
  <c r="X309" i="14" s="1"/>
  <c r="O310" i="14" a="1"/>
  <c r="O310" i="14" s="1"/>
  <c r="P310" i="14" a="1"/>
  <c r="P310" i="14" s="1"/>
  <c r="Q310" i="14" a="1"/>
  <c r="Q310" i="14" s="1"/>
  <c r="R310" i="14" a="1"/>
  <c r="R310" i="14" s="1"/>
  <c r="S310" i="14" a="1"/>
  <c r="S310" i="14" s="1"/>
  <c r="T310" i="14" a="1"/>
  <c r="T310" i="14" s="1"/>
  <c r="U310" i="14" a="1"/>
  <c r="U310" i="14" s="1"/>
  <c r="V310" i="14" a="1"/>
  <c r="V310" i="14" s="1"/>
  <c r="W310" i="14" a="1"/>
  <c r="W310" i="14" s="1"/>
  <c r="X310" i="14" a="1"/>
  <c r="X310" i="14" s="1"/>
  <c r="O311" i="14" a="1"/>
  <c r="O311" i="14" s="1"/>
  <c r="P311" i="14" a="1"/>
  <c r="P311" i="14" s="1"/>
  <c r="Q311" i="14" a="1"/>
  <c r="Q311" i="14" s="1"/>
  <c r="R311" i="14" a="1"/>
  <c r="R311" i="14" s="1"/>
  <c r="S311" i="14" a="1"/>
  <c r="S311" i="14" s="1"/>
  <c r="T311" i="14" a="1"/>
  <c r="T311" i="14" s="1"/>
  <c r="U311" i="14" a="1"/>
  <c r="U311" i="14" s="1"/>
  <c r="V311" i="14" a="1"/>
  <c r="V311" i="14" s="1"/>
  <c r="W311" i="14" a="1"/>
  <c r="W311" i="14" s="1"/>
  <c r="X311" i="14" a="1"/>
  <c r="X311" i="14" s="1"/>
  <c r="O312" i="14" a="1"/>
  <c r="O312" i="14" s="1"/>
  <c r="P312" i="14" a="1"/>
  <c r="P312" i="14" s="1"/>
  <c r="Q312" i="14" a="1"/>
  <c r="Q312" i="14" s="1"/>
  <c r="R312" i="14" a="1"/>
  <c r="R312" i="14" s="1"/>
  <c r="S312" i="14" a="1"/>
  <c r="S312" i="14" s="1"/>
  <c r="T312" i="14" a="1"/>
  <c r="T312" i="14" s="1"/>
  <c r="U312" i="14" a="1"/>
  <c r="U312" i="14" s="1"/>
  <c r="V312" i="14" a="1"/>
  <c r="V312" i="14" s="1"/>
  <c r="W312" i="14" a="1"/>
  <c r="W312" i="14" s="1"/>
  <c r="X312" i="14" a="1"/>
  <c r="X312" i="14" s="1"/>
  <c r="O313" i="14" a="1"/>
  <c r="O313" i="14" s="1"/>
  <c r="P313" i="14" a="1"/>
  <c r="P313" i="14" s="1"/>
  <c r="Q313" i="14" a="1"/>
  <c r="Q313" i="14" s="1"/>
  <c r="R313" i="14" a="1"/>
  <c r="R313" i="14" s="1"/>
  <c r="S313" i="14" a="1"/>
  <c r="S313" i="14" s="1"/>
  <c r="T313" i="14" a="1"/>
  <c r="T313" i="14" s="1"/>
  <c r="U313" i="14" a="1"/>
  <c r="U313" i="14" s="1"/>
  <c r="V313" i="14" a="1"/>
  <c r="V313" i="14" s="1"/>
  <c r="W313" i="14" a="1"/>
  <c r="W313" i="14" s="1"/>
  <c r="X313" i="14" a="1"/>
  <c r="X313" i="14" s="1"/>
  <c r="O314" i="14" a="1"/>
  <c r="O314" i="14" s="1"/>
  <c r="P314" i="14" a="1"/>
  <c r="P314" i="14" s="1"/>
  <c r="Q314" i="14" a="1"/>
  <c r="Q314" i="14" s="1"/>
  <c r="R314" i="14" a="1"/>
  <c r="R314" i="14" s="1"/>
  <c r="S314" i="14" a="1"/>
  <c r="S314" i="14" s="1"/>
  <c r="T314" i="14" a="1"/>
  <c r="T314" i="14" s="1"/>
  <c r="U314" i="14" a="1"/>
  <c r="U314" i="14" s="1"/>
  <c r="V314" i="14" a="1"/>
  <c r="V314" i="14" s="1"/>
  <c r="W314" i="14" a="1"/>
  <c r="W314" i="14" s="1"/>
  <c r="X314" i="14" a="1"/>
  <c r="X314" i="14" s="1"/>
  <c r="O315" i="14" a="1"/>
  <c r="O315" i="14" s="1"/>
  <c r="P315" i="14" a="1"/>
  <c r="P315" i="14" s="1"/>
  <c r="Q315" i="14" a="1"/>
  <c r="Q315" i="14" s="1"/>
  <c r="R315" i="14" a="1"/>
  <c r="R315" i="14" s="1"/>
  <c r="S315" i="14" a="1"/>
  <c r="S315" i="14" s="1"/>
  <c r="T315" i="14" a="1"/>
  <c r="T315" i="14" s="1"/>
  <c r="U315" i="14" a="1"/>
  <c r="U315" i="14" s="1"/>
  <c r="V315" i="14" a="1"/>
  <c r="V315" i="14" s="1"/>
  <c r="W315" i="14" a="1"/>
  <c r="W315" i="14" s="1"/>
  <c r="X315" i="14" a="1"/>
  <c r="X315" i="14" s="1"/>
  <c r="O316" i="14" a="1"/>
  <c r="O316" i="14" s="1"/>
  <c r="P316" i="14" a="1"/>
  <c r="P316" i="14" s="1"/>
  <c r="Q316" i="14" a="1"/>
  <c r="Q316" i="14" s="1"/>
  <c r="R316" i="14" a="1"/>
  <c r="R316" i="14" s="1"/>
  <c r="S316" i="14" a="1"/>
  <c r="S316" i="14" s="1"/>
  <c r="T316" i="14" a="1"/>
  <c r="T316" i="14" s="1"/>
  <c r="U316" i="14" a="1"/>
  <c r="U316" i="14" s="1"/>
  <c r="V316" i="14" a="1"/>
  <c r="V316" i="14" s="1"/>
  <c r="W316" i="14" a="1"/>
  <c r="W316" i="14" s="1"/>
  <c r="X316" i="14" a="1"/>
  <c r="X316" i="14" s="1"/>
  <c r="O317" i="14" a="1"/>
  <c r="O317" i="14" s="1"/>
  <c r="P317" i="14" a="1"/>
  <c r="P317" i="14" s="1"/>
  <c r="Q317" i="14" a="1"/>
  <c r="Q317" i="14" s="1"/>
  <c r="R317" i="14" a="1"/>
  <c r="R317" i="14" s="1"/>
  <c r="S317" i="14" a="1"/>
  <c r="S317" i="14" s="1"/>
  <c r="T317" i="14" a="1"/>
  <c r="T317" i="14" s="1"/>
  <c r="U317" i="14" a="1"/>
  <c r="U317" i="14" s="1"/>
  <c r="V317" i="14" a="1"/>
  <c r="V317" i="14" s="1"/>
  <c r="W317" i="14" a="1"/>
  <c r="W317" i="14" s="1"/>
  <c r="X317" i="14" a="1"/>
  <c r="X317" i="14" s="1"/>
  <c r="O318" i="14" a="1"/>
  <c r="O318" i="14" s="1"/>
  <c r="P318" i="14" a="1"/>
  <c r="P318" i="14" s="1"/>
  <c r="Q318" i="14" a="1"/>
  <c r="Q318" i="14" s="1"/>
  <c r="R318" i="14" a="1"/>
  <c r="R318" i="14" s="1"/>
  <c r="S318" i="14" a="1"/>
  <c r="S318" i="14" s="1"/>
  <c r="T318" i="14" a="1"/>
  <c r="T318" i="14" s="1"/>
  <c r="U318" i="14" a="1"/>
  <c r="U318" i="14" s="1"/>
  <c r="V318" i="14" a="1"/>
  <c r="V318" i="14" s="1"/>
  <c r="W318" i="14" a="1"/>
  <c r="W318" i="14" s="1"/>
  <c r="X318" i="14" a="1"/>
  <c r="X318" i="14" s="1"/>
  <c r="O319" i="14" a="1"/>
  <c r="O319" i="14" s="1"/>
  <c r="P319" i="14" a="1"/>
  <c r="P319" i="14" s="1"/>
  <c r="Q319" i="14" a="1"/>
  <c r="Q319" i="14" s="1"/>
  <c r="R319" i="14" a="1"/>
  <c r="R319" i="14" s="1"/>
  <c r="S319" i="14" a="1"/>
  <c r="S319" i="14" s="1"/>
  <c r="T319" i="14" a="1"/>
  <c r="T319" i="14" s="1"/>
  <c r="U319" i="14" a="1"/>
  <c r="U319" i="14" s="1"/>
  <c r="V319" i="14" a="1"/>
  <c r="V319" i="14" s="1"/>
  <c r="W319" i="14" a="1"/>
  <c r="W319" i="14" s="1"/>
  <c r="X319" i="14" a="1"/>
  <c r="X319" i="14" s="1"/>
  <c r="O320" i="14" a="1"/>
  <c r="O320" i="14" s="1"/>
  <c r="P320" i="14" a="1"/>
  <c r="P320" i="14" s="1"/>
  <c r="Q320" i="14" a="1"/>
  <c r="Q320" i="14" s="1"/>
  <c r="R320" i="14" a="1"/>
  <c r="R320" i="14" s="1"/>
  <c r="S320" i="14" a="1"/>
  <c r="S320" i="14" s="1"/>
  <c r="T320" i="14" a="1"/>
  <c r="T320" i="14" s="1"/>
  <c r="U320" i="14" a="1"/>
  <c r="U320" i="14" s="1"/>
  <c r="V320" i="14" a="1"/>
  <c r="V320" i="14" s="1"/>
  <c r="W320" i="14" a="1"/>
  <c r="W320" i="14" s="1"/>
  <c r="X320" i="14" a="1"/>
  <c r="X320" i="14" s="1"/>
  <c r="O321" i="14" a="1"/>
  <c r="O321" i="14" s="1"/>
  <c r="P321" i="14" a="1"/>
  <c r="P321" i="14" s="1"/>
  <c r="Q321" i="14" a="1"/>
  <c r="Q321" i="14" s="1"/>
  <c r="R321" i="14" a="1"/>
  <c r="R321" i="14" s="1"/>
  <c r="S321" i="14" a="1"/>
  <c r="S321" i="14" s="1"/>
  <c r="T321" i="14" a="1"/>
  <c r="T321" i="14" s="1"/>
  <c r="U321" i="14" a="1"/>
  <c r="U321" i="14" s="1"/>
  <c r="V321" i="14" a="1"/>
  <c r="V321" i="14" s="1"/>
  <c r="W321" i="14" a="1"/>
  <c r="W321" i="14" s="1"/>
  <c r="X321" i="14" a="1"/>
  <c r="X321" i="14" s="1"/>
  <c r="O322" i="14" a="1"/>
  <c r="O322" i="14" s="1"/>
  <c r="P322" i="14" a="1"/>
  <c r="P322" i="14" s="1"/>
  <c r="Q322" i="14" a="1"/>
  <c r="Q322" i="14" s="1"/>
  <c r="R322" i="14" a="1"/>
  <c r="R322" i="14" s="1"/>
  <c r="S322" i="14" a="1"/>
  <c r="S322" i="14" s="1"/>
  <c r="T322" i="14" a="1"/>
  <c r="T322" i="14" s="1"/>
  <c r="U322" i="14" a="1"/>
  <c r="U322" i="14" s="1"/>
  <c r="V322" i="14" a="1"/>
  <c r="V322" i="14" s="1"/>
  <c r="W322" i="14" a="1"/>
  <c r="W322" i="14" s="1"/>
  <c r="X322" i="14" a="1"/>
  <c r="X322" i="14" s="1"/>
  <c r="O323" i="14" a="1"/>
  <c r="O323" i="14" s="1"/>
  <c r="P323" i="14" a="1"/>
  <c r="P323" i="14" s="1"/>
  <c r="Q323" i="14" a="1"/>
  <c r="Q323" i="14" s="1"/>
  <c r="R323" i="14" a="1"/>
  <c r="R323" i="14" s="1"/>
  <c r="S323" i="14" a="1"/>
  <c r="S323" i="14" s="1"/>
  <c r="T323" i="14" a="1"/>
  <c r="T323" i="14" s="1"/>
  <c r="U323" i="14" a="1"/>
  <c r="U323" i="14" s="1"/>
  <c r="V323" i="14" a="1"/>
  <c r="V323" i="14" s="1"/>
  <c r="W323" i="14" a="1"/>
  <c r="W323" i="14" s="1"/>
  <c r="X323" i="14" a="1"/>
  <c r="X323" i="14" s="1"/>
  <c r="O324" i="14" a="1"/>
  <c r="O324" i="14" s="1"/>
  <c r="P324" i="14" a="1"/>
  <c r="P324" i="14" s="1"/>
  <c r="Q324" i="14" a="1"/>
  <c r="Q324" i="14" s="1"/>
  <c r="R324" i="14" a="1"/>
  <c r="R324" i="14" s="1"/>
  <c r="S324" i="14" a="1"/>
  <c r="S324" i="14" s="1"/>
  <c r="T324" i="14" a="1"/>
  <c r="T324" i="14" s="1"/>
  <c r="U324" i="14" a="1"/>
  <c r="U324" i="14" s="1"/>
  <c r="V324" i="14" a="1"/>
  <c r="V324" i="14" s="1"/>
  <c r="W324" i="14" a="1"/>
  <c r="W324" i="14" s="1"/>
  <c r="X324" i="14" a="1"/>
  <c r="X324" i="14" s="1"/>
  <c r="O325" i="14" a="1"/>
  <c r="O325" i="14" s="1"/>
  <c r="P325" i="14" a="1"/>
  <c r="P325" i="14" s="1"/>
  <c r="Q325" i="14" a="1"/>
  <c r="Q325" i="14" s="1"/>
  <c r="R325" i="14" a="1"/>
  <c r="R325" i="14" s="1"/>
  <c r="S325" i="14" a="1"/>
  <c r="S325" i="14" s="1"/>
  <c r="T325" i="14" a="1"/>
  <c r="T325" i="14" s="1"/>
  <c r="U325" i="14" a="1"/>
  <c r="U325" i="14" s="1"/>
  <c r="V325" i="14" a="1"/>
  <c r="V325" i="14" s="1"/>
  <c r="W325" i="14" a="1"/>
  <c r="W325" i="14" s="1"/>
  <c r="X325" i="14" a="1"/>
  <c r="X325" i="14" s="1"/>
  <c r="O326" i="14" a="1"/>
  <c r="O326" i="14" s="1"/>
  <c r="P326" i="14" a="1"/>
  <c r="P326" i="14" s="1"/>
  <c r="Q326" i="14" a="1"/>
  <c r="Q326" i="14" s="1"/>
  <c r="R326" i="14" a="1"/>
  <c r="R326" i="14" s="1"/>
  <c r="S326" i="14" a="1"/>
  <c r="S326" i="14" s="1"/>
  <c r="T326" i="14" a="1"/>
  <c r="T326" i="14" s="1"/>
  <c r="U326" i="14" a="1"/>
  <c r="U326" i="14" s="1"/>
  <c r="V326" i="14" a="1"/>
  <c r="V326" i="14" s="1"/>
  <c r="W326" i="14" a="1"/>
  <c r="W326" i="14" s="1"/>
  <c r="X326" i="14" a="1"/>
  <c r="X326" i="14" s="1"/>
  <c r="O327" i="14" a="1"/>
  <c r="O327" i="14" s="1"/>
  <c r="P327" i="14" a="1"/>
  <c r="P327" i="14" s="1"/>
  <c r="Q327" i="14" a="1"/>
  <c r="Q327" i="14" s="1"/>
  <c r="R327" i="14" a="1"/>
  <c r="R327" i="14" s="1"/>
  <c r="S327" i="14" a="1"/>
  <c r="S327" i="14" s="1"/>
  <c r="T327" i="14" a="1"/>
  <c r="T327" i="14" s="1"/>
  <c r="U327" i="14" a="1"/>
  <c r="U327" i="14" s="1"/>
  <c r="V327" i="14" a="1"/>
  <c r="V327" i="14" s="1"/>
  <c r="W327" i="14" a="1"/>
  <c r="W327" i="14" s="1"/>
  <c r="X327" i="14" a="1"/>
  <c r="X327" i="14" s="1"/>
  <c r="O328" i="14" a="1"/>
  <c r="O328" i="14" s="1"/>
  <c r="P328" i="14" a="1"/>
  <c r="P328" i="14" s="1"/>
  <c r="Q328" i="14" a="1"/>
  <c r="Q328" i="14" s="1"/>
  <c r="R328" i="14" a="1"/>
  <c r="R328" i="14" s="1"/>
  <c r="S328" i="14" a="1"/>
  <c r="S328" i="14" s="1"/>
  <c r="T328" i="14" a="1"/>
  <c r="T328" i="14" s="1"/>
  <c r="U328" i="14" a="1"/>
  <c r="U328" i="14" s="1"/>
  <c r="V328" i="14" a="1"/>
  <c r="V328" i="14" s="1"/>
  <c r="W328" i="14" a="1"/>
  <c r="W328" i="14" s="1"/>
  <c r="X328" i="14" a="1"/>
  <c r="X328" i="14" s="1"/>
  <c r="O329" i="14" a="1"/>
  <c r="O329" i="14" s="1"/>
  <c r="P329" i="14" a="1"/>
  <c r="P329" i="14" s="1"/>
  <c r="Q329" i="14" a="1"/>
  <c r="Q329" i="14" s="1"/>
  <c r="R329" i="14" a="1"/>
  <c r="R329" i="14" s="1"/>
  <c r="S329" i="14" a="1"/>
  <c r="S329" i="14" s="1"/>
  <c r="T329" i="14" a="1"/>
  <c r="T329" i="14" s="1"/>
  <c r="U329" i="14" a="1"/>
  <c r="U329" i="14" s="1"/>
  <c r="V329" i="14" a="1"/>
  <c r="V329" i="14" s="1"/>
  <c r="W329" i="14" a="1"/>
  <c r="W329" i="14" s="1"/>
  <c r="X329" i="14" a="1"/>
  <c r="X329" i="14" s="1"/>
  <c r="O330" i="14" a="1"/>
  <c r="O330" i="14" s="1"/>
  <c r="P330" i="14" a="1"/>
  <c r="P330" i="14" s="1"/>
  <c r="Q330" i="14" a="1"/>
  <c r="Q330" i="14" s="1"/>
  <c r="R330" i="14" a="1"/>
  <c r="R330" i="14" s="1"/>
  <c r="S330" i="14" a="1"/>
  <c r="S330" i="14" s="1"/>
  <c r="T330" i="14" a="1"/>
  <c r="T330" i="14" s="1"/>
  <c r="U330" i="14" a="1"/>
  <c r="U330" i="14" s="1"/>
  <c r="V330" i="14" a="1"/>
  <c r="V330" i="14" s="1"/>
  <c r="W330" i="14" a="1"/>
  <c r="W330" i="14" s="1"/>
  <c r="X330" i="14" a="1"/>
  <c r="X330" i="14" s="1"/>
  <c r="O331" i="14" a="1"/>
  <c r="O331" i="14" s="1"/>
  <c r="P331" i="14" a="1"/>
  <c r="P331" i="14" s="1"/>
  <c r="Q331" i="14" a="1"/>
  <c r="Q331" i="14" s="1"/>
  <c r="R331" i="14" a="1"/>
  <c r="R331" i="14" s="1"/>
  <c r="S331" i="14" a="1"/>
  <c r="S331" i="14" s="1"/>
  <c r="T331" i="14" a="1"/>
  <c r="T331" i="14" s="1"/>
  <c r="U331" i="14" a="1"/>
  <c r="U331" i="14" s="1"/>
  <c r="V331" i="14" a="1"/>
  <c r="V331" i="14" s="1"/>
  <c r="W331" i="14" a="1"/>
  <c r="W331" i="14" s="1"/>
  <c r="X331" i="14" a="1"/>
  <c r="X331" i="14" s="1"/>
  <c r="O332" i="14" a="1"/>
  <c r="O332" i="14" s="1"/>
  <c r="P332" i="14" a="1"/>
  <c r="P332" i="14" s="1"/>
  <c r="Q332" i="14" a="1"/>
  <c r="Q332" i="14" s="1"/>
  <c r="R332" i="14" a="1"/>
  <c r="R332" i="14" s="1"/>
  <c r="S332" i="14" a="1"/>
  <c r="S332" i="14" s="1"/>
  <c r="T332" i="14" a="1"/>
  <c r="T332" i="14" s="1"/>
  <c r="U332" i="14" a="1"/>
  <c r="U332" i="14" s="1"/>
  <c r="V332" i="14" a="1"/>
  <c r="V332" i="14" s="1"/>
  <c r="W332" i="14" a="1"/>
  <c r="W332" i="14" s="1"/>
  <c r="X332" i="14" a="1"/>
  <c r="X332" i="14" s="1"/>
  <c r="O333" i="14" a="1"/>
  <c r="O333" i="14" s="1"/>
  <c r="P333" i="14" a="1"/>
  <c r="P333" i="14" s="1"/>
  <c r="Q333" i="14" a="1"/>
  <c r="Q333" i="14" s="1"/>
  <c r="R333" i="14" a="1"/>
  <c r="R333" i="14" s="1"/>
  <c r="S333" i="14" a="1"/>
  <c r="S333" i="14" s="1"/>
  <c r="T333" i="14" a="1"/>
  <c r="T333" i="14" s="1"/>
  <c r="U333" i="14" a="1"/>
  <c r="U333" i="14" s="1"/>
  <c r="V333" i="14" a="1"/>
  <c r="V333" i="14" s="1"/>
  <c r="W333" i="14" a="1"/>
  <c r="W333" i="14" s="1"/>
  <c r="X333" i="14" a="1"/>
  <c r="X333" i="14" s="1"/>
  <c r="O334" i="14" a="1"/>
  <c r="O334" i="14" s="1"/>
  <c r="P334" i="14" a="1"/>
  <c r="P334" i="14" s="1"/>
  <c r="Q334" i="14" a="1"/>
  <c r="Q334" i="14" s="1"/>
  <c r="R334" i="14" a="1"/>
  <c r="R334" i="14" s="1"/>
  <c r="S334" i="14" a="1"/>
  <c r="S334" i="14" s="1"/>
  <c r="T334" i="14" a="1"/>
  <c r="T334" i="14" s="1"/>
  <c r="U334" i="14" a="1"/>
  <c r="U334" i="14" s="1"/>
  <c r="V334" i="14" a="1"/>
  <c r="V334" i="14" s="1"/>
  <c r="W334" i="14" a="1"/>
  <c r="W334" i="14" s="1"/>
  <c r="X334" i="14" a="1"/>
  <c r="X334" i="14" s="1"/>
  <c r="O335" i="14" a="1"/>
  <c r="O335" i="14" s="1"/>
  <c r="P335" i="14" a="1"/>
  <c r="P335" i="14" s="1"/>
  <c r="Q335" i="14" a="1"/>
  <c r="Q335" i="14" s="1"/>
  <c r="R335" i="14" a="1"/>
  <c r="R335" i="14" s="1"/>
  <c r="S335" i="14" a="1"/>
  <c r="S335" i="14" s="1"/>
  <c r="T335" i="14" a="1"/>
  <c r="T335" i="14" s="1"/>
  <c r="U335" i="14" a="1"/>
  <c r="U335" i="14" s="1"/>
  <c r="V335" i="14" a="1"/>
  <c r="V335" i="14" s="1"/>
  <c r="W335" i="14" a="1"/>
  <c r="W335" i="14" s="1"/>
  <c r="X335" i="14" a="1"/>
  <c r="X335" i="14" s="1"/>
  <c r="O336" i="14" a="1"/>
  <c r="O336" i="14" s="1"/>
  <c r="P336" i="14" a="1"/>
  <c r="P336" i="14" s="1"/>
  <c r="Q336" i="14" a="1"/>
  <c r="Q336" i="14" s="1"/>
  <c r="R336" i="14" a="1"/>
  <c r="R336" i="14" s="1"/>
  <c r="S336" i="14" a="1"/>
  <c r="S336" i="14" s="1"/>
  <c r="T336" i="14" a="1"/>
  <c r="T336" i="14" s="1"/>
  <c r="U336" i="14" a="1"/>
  <c r="U336" i="14" s="1"/>
  <c r="V336" i="14" a="1"/>
  <c r="V336" i="14" s="1"/>
  <c r="W336" i="14" a="1"/>
  <c r="W336" i="14" s="1"/>
  <c r="X336" i="14" a="1"/>
  <c r="X336" i="14" s="1"/>
  <c r="O337" i="14" a="1"/>
  <c r="O337" i="14" s="1"/>
  <c r="P337" i="14" a="1"/>
  <c r="P337" i="14" s="1"/>
  <c r="Q337" i="14" a="1"/>
  <c r="Q337" i="14" s="1"/>
  <c r="R337" i="14" a="1"/>
  <c r="R337" i="14" s="1"/>
  <c r="S337" i="14" a="1"/>
  <c r="S337" i="14" s="1"/>
  <c r="T337" i="14" a="1"/>
  <c r="T337" i="14" s="1"/>
  <c r="U337" i="14" a="1"/>
  <c r="U337" i="14" s="1"/>
  <c r="V337" i="14" a="1"/>
  <c r="V337" i="14" s="1"/>
  <c r="W337" i="14" a="1"/>
  <c r="W337" i="14" s="1"/>
  <c r="X337" i="14" a="1"/>
  <c r="X337" i="14" s="1"/>
  <c r="O338" i="14" a="1"/>
  <c r="O338" i="14" s="1"/>
  <c r="P338" i="14" a="1"/>
  <c r="P338" i="14" s="1"/>
  <c r="Q338" i="14" a="1"/>
  <c r="Q338" i="14" s="1"/>
  <c r="R338" i="14" a="1"/>
  <c r="R338" i="14" s="1"/>
  <c r="S338" i="14" a="1"/>
  <c r="S338" i="14" s="1"/>
  <c r="T338" i="14" a="1"/>
  <c r="T338" i="14" s="1"/>
  <c r="U338" i="14" a="1"/>
  <c r="U338" i="14" s="1"/>
  <c r="V338" i="14" a="1"/>
  <c r="V338" i="14" s="1"/>
  <c r="W338" i="14" a="1"/>
  <c r="W338" i="14" s="1"/>
  <c r="X338" i="14" a="1"/>
  <c r="X338" i="14" s="1"/>
  <c r="O339" i="14" a="1"/>
  <c r="O339" i="14" s="1"/>
  <c r="P339" i="14" a="1"/>
  <c r="P339" i="14" s="1"/>
  <c r="Q339" i="14" a="1"/>
  <c r="Q339" i="14" s="1"/>
  <c r="R339" i="14" a="1"/>
  <c r="R339" i="14" s="1"/>
  <c r="S339" i="14" a="1"/>
  <c r="S339" i="14" s="1"/>
  <c r="T339" i="14" a="1"/>
  <c r="T339" i="14" s="1"/>
  <c r="U339" i="14" a="1"/>
  <c r="U339" i="14" s="1"/>
  <c r="V339" i="14" a="1"/>
  <c r="V339" i="14" s="1"/>
  <c r="W339" i="14" a="1"/>
  <c r="W339" i="14" s="1"/>
  <c r="X339" i="14" a="1"/>
  <c r="X339" i="14" s="1"/>
  <c r="O340" i="14" a="1"/>
  <c r="O340" i="14" s="1"/>
  <c r="P340" i="14" a="1"/>
  <c r="P340" i="14" s="1"/>
  <c r="Q340" i="14" a="1"/>
  <c r="Q340" i="14" s="1"/>
  <c r="R340" i="14" a="1"/>
  <c r="R340" i="14" s="1"/>
  <c r="S340" i="14" a="1"/>
  <c r="S340" i="14" s="1"/>
  <c r="T340" i="14" a="1"/>
  <c r="T340" i="14" s="1"/>
  <c r="U340" i="14" a="1"/>
  <c r="U340" i="14" s="1"/>
  <c r="V340" i="14" a="1"/>
  <c r="V340" i="14" s="1"/>
  <c r="W340" i="14" a="1"/>
  <c r="W340" i="14" s="1"/>
  <c r="X340" i="14" a="1"/>
  <c r="X340" i="14" s="1"/>
  <c r="O341" i="14" a="1"/>
  <c r="O341" i="14" s="1"/>
  <c r="P341" i="14" a="1"/>
  <c r="P341" i="14" s="1"/>
  <c r="Q341" i="14" a="1"/>
  <c r="Q341" i="14" s="1"/>
  <c r="R341" i="14" a="1"/>
  <c r="R341" i="14" s="1"/>
  <c r="S341" i="14" a="1"/>
  <c r="S341" i="14" s="1"/>
  <c r="T341" i="14" a="1"/>
  <c r="T341" i="14" s="1"/>
  <c r="U341" i="14" a="1"/>
  <c r="U341" i="14" s="1"/>
  <c r="V341" i="14" a="1"/>
  <c r="V341" i="14" s="1"/>
  <c r="W341" i="14" a="1"/>
  <c r="W341" i="14" s="1"/>
  <c r="X341" i="14" a="1"/>
  <c r="X341" i="14" s="1"/>
  <c r="O342" i="14" a="1"/>
  <c r="O342" i="14" s="1"/>
  <c r="P342" i="14" a="1"/>
  <c r="P342" i="14" s="1"/>
  <c r="Q342" i="14" a="1"/>
  <c r="Q342" i="14" s="1"/>
  <c r="R342" i="14" a="1"/>
  <c r="R342" i="14" s="1"/>
  <c r="S342" i="14" a="1"/>
  <c r="S342" i="14" s="1"/>
  <c r="T342" i="14" a="1"/>
  <c r="T342" i="14" s="1"/>
  <c r="U342" i="14" a="1"/>
  <c r="U342" i="14" s="1"/>
  <c r="V342" i="14" a="1"/>
  <c r="V342" i="14" s="1"/>
  <c r="W342" i="14" a="1"/>
  <c r="W342" i="14" s="1"/>
  <c r="X342" i="14" a="1"/>
  <c r="X342" i="14" s="1"/>
  <c r="O343" i="14" a="1"/>
  <c r="O343" i="14" s="1"/>
  <c r="P343" i="14" a="1"/>
  <c r="P343" i="14" s="1"/>
  <c r="Q343" i="14" a="1"/>
  <c r="Q343" i="14" s="1"/>
  <c r="R343" i="14" a="1"/>
  <c r="R343" i="14" s="1"/>
  <c r="S343" i="14" a="1"/>
  <c r="S343" i="14" s="1"/>
  <c r="T343" i="14" a="1"/>
  <c r="T343" i="14" s="1"/>
  <c r="U343" i="14" a="1"/>
  <c r="U343" i="14" s="1"/>
  <c r="V343" i="14" a="1"/>
  <c r="V343" i="14" s="1"/>
  <c r="W343" i="14" a="1"/>
  <c r="W343" i="14" s="1"/>
  <c r="X343" i="14" a="1"/>
  <c r="X343" i="14" s="1"/>
  <c r="O344" i="14" a="1"/>
  <c r="O344" i="14" s="1"/>
  <c r="P344" i="14" a="1"/>
  <c r="P344" i="14" s="1"/>
  <c r="Q344" i="14" a="1"/>
  <c r="Q344" i="14" s="1"/>
  <c r="R344" i="14" a="1"/>
  <c r="R344" i="14" s="1"/>
  <c r="S344" i="14" a="1"/>
  <c r="S344" i="14" s="1"/>
  <c r="T344" i="14" a="1"/>
  <c r="T344" i="14" s="1"/>
  <c r="U344" i="14" a="1"/>
  <c r="U344" i="14" s="1"/>
  <c r="V344" i="14" a="1"/>
  <c r="V344" i="14" s="1"/>
  <c r="W344" i="14" a="1"/>
  <c r="W344" i="14" s="1"/>
  <c r="X344" i="14" a="1"/>
  <c r="X344" i="14" s="1"/>
  <c r="O345" i="14" a="1"/>
  <c r="O345" i="14" s="1"/>
  <c r="P345" i="14" a="1"/>
  <c r="P345" i="14" s="1"/>
  <c r="Q345" i="14" a="1"/>
  <c r="Q345" i="14" s="1"/>
  <c r="R345" i="14" a="1"/>
  <c r="R345" i="14" s="1"/>
  <c r="S345" i="14" a="1"/>
  <c r="S345" i="14" s="1"/>
  <c r="T345" i="14" a="1"/>
  <c r="T345" i="14" s="1"/>
  <c r="U345" i="14" a="1"/>
  <c r="U345" i="14" s="1"/>
  <c r="V345" i="14" a="1"/>
  <c r="V345" i="14" s="1"/>
  <c r="W345" i="14" a="1"/>
  <c r="W345" i="14" s="1"/>
  <c r="X345" i="14" a="1"/>
  <c r="X345" i="14" s="1"/>
  <c r="O346" i="14" a="1"/>
  <c r="O346" i="14" s="1"/>
  <c r="P346" i="14" a="1"/>
  <c r="P346" i="14" s="1"/>
  <c r="Q346" i="14" a="1"/>
  <c r="Q346" i="14" s="1"/>
  <c r="R346" i="14" a="1"/>
  <c r="R346" i="14" s="1"/>
  <c r="S346" i="14" a="1"/>
  <c r="S346" i="14" s="1"/>
  <c r="T346" i="14" a="1"/>
  <c r="T346" i="14" s="1"/>
  <c r="U346" i="14" a="1"/>
  <c r="U346" i="14" s="1"/>
  <c r="V346" i="14" a="1"/>
  <c r="V346" i="14" s="1"/>
  <c r="W346" i="14" a="1"/>
  <c r="W346" i="14" s="1"/>
  <c r="X346" i="14" a="1"/>
  <c r="X346" i="14" s="1"/>
  <c r="O347" i="14" a="1"/>
  <c r="O347" i="14" s="1"/>
  <c r="P347" i="14" a="1"/>
  <c r="P347" i="14" s="1"/>
  <c r="Q347" i="14" a="1"/>
  <c r="Q347" i="14" s="1"/>
  <c r="R347" i="14" a="1"/>
  <c r="R347" i="14" s="1"/>
  <c r="S347" i="14" a="1"/>
  <c r="S347" i="14" s="1"/>
  <c r="T347" i="14" a="1"/>
  <c r="T347" i="14" s="1"/>
  <c r="U347" i="14" a="1"/>
  <c r="U347" i="14" s="1"/>
  <c r="V347" i="14" a="1"/>
  <c r="V347" i="14" s="1"/>
  <c r="W347" i="14" a="1"/>
  <c r="W347" i="14" s="1"/>
  <c r="X347" i="14" a="1"/>
  <c r="X347" i="14" s="1"/>
  <c r="O348" i="14" a="1"/>
  <c r="O348" i="14" s="1"/>
  <c r="P348" i="14" a="1"/>
  <c r="P348" i="14" s="1"/>
  <c r="Q348" i="14" a="1"/>
  <c r="Q348" i="14" s="1"/>
  <c r="R348" i="14" a="1"/>
  <c r="R348" i="14" s="1"/>
  <c r="S348" i="14" a="1"/>
  <c r="S348" i="14" s="1"/>
  <c r="T348" i="14" a="1"/>
  <c r="T348" i="14" s="1"/>
  <c r="U348" i="14" a="1"/>
  <c r="U348" i="14" s="1"/>
  <c r="V348" i="14" a="1"/>
  <c r="V348" i="14" s="1"/>
  <c r="W348" i="14" a="1"/>
  <c r="W348" i="14" s="1"/>
  <c r="X348" i="14" a="1"/>
  <c r="X348" i="14" s="1"/>
  <c r="O349" i="14" a="1"/>
  <c r="O349" i="14" s="1"/>
  <c r="P349" i="14" a="1"/>
  <c r="P349" i="14" s="1"/>
  <c r="Q349" i="14" a="1"/>
  <c r="Q349" i="14" s="1"/>
  <c r="R349" i="14" a="1"/>
  <c r="R349" i="14" s="1"/>
  <c r="S349" i="14" a="1"/>
  <c r="S349" i="14" s="1"/>
  <c r="T349" i="14" a="1"/>
  <c r="T349" i="14" s="1"/>
  <c r="U349" i="14" a="1"/>
  <c r="U349" i="14" s="1"/>
  <c r="V349" i="14" a="1"/>
  <c r="V349" i="14" s="1"/>
  <c r="W349" i="14" a="1"/>
  <c r="W349" i="14" s="1"/>
  <c r="X349" i="14" a="1"/>
  <c r="X349" i="14" s="1"/>
  <c r="O350" i="14" a="1"/>
  <c r="O350" i="14" s="1"/>
  <c r="P350" i="14" a="1"/>
  <c r="P350" i="14" s="1"/>
  <c r="Q350" i="14" a="1"/>
  <c r="Q350" i="14" s="1"/>
  <c r="R350" i="14" a="1"/>
  <c r="R350" i="14" s="1"/>
  <c r="S350" i="14" a="1"/>
  <c r="S350" i="14" s="1"/>
  <c r="T350" i="14" a="1"/>
  <c r="T350" i="14" s="1"/>
  <c r="U350" i="14" a="1"/>
  <c r="U350" i="14" s="1"/>
  <c r="V350" i="14" a="1"/>
  <c r="V350" i="14" s="1"/>
  <c r="W350" i="14" a="1"/>
  <c r="W350" i="14" s="1"/>
  <c r="X350" i="14" a="1"/>
  <c r="X350" i="14" s="1"/>
  <c r="O351" i="14" a="1"/>
  <c r="O351" i="14" s="1"/>
  <c r="P351" i="14" a="1"/>
  <c r="P351" i="14" s="1"/>
  <c r="Q351" i="14" a="1"/>
  <c r="Q351" i="14" s="1"/>
  <c r="R351" i="14" a="1"/>
  <c r="R351" i="14" s="1"/>
  <c r="S351" i="14" a="1"/>
  <c r="S351" i="14" s="1"/>
  <c r="T351" i="14" a="1"/>
  <c r="T351" i="14" s="1"/>
  <c r="U351" i="14" a="1"/>
  <c r="U351" i="14" s="1"/>
  <c r="V351" i="14" a="1"/>
  <c r="V351" i="14" s="1"/>
  <c r="W351" i="14" a="1"/>
  <c r="W351" i="14" s="1"/>
  <c r="X351" i="14" a="1"/>
  <c r="X351" i="14" s="1"/>
  <c r="O352" i="14" a="1"/>
  <c r="O352" i="14" s="1"/>
  <c r="P352" i="14" a="1"/>
  <c r="P352" i="14" s="1"/>
  <c r="Q352" i="14" a="1"/>
  <c r="Q352" i="14" s="1"/>
  <c r="R352" i="14" a="1"/>
  <c r="R352" i="14" s="1"/>
  <c r="S352" i="14" a="1"/>
  <c r="S352" i="14" s="1"/>
  <c r="T352" i="14" a="1"/>
  <c r="T352" i="14" s="1"/>
  <c r="U352" i="14" a="1"/>
  <c r="U352" i="14" s="1"/>
  <c r="V352" i="14" a="1"/>
  <c r="V352" i="14" s="1"/>
  <c r="W352" i="14" a="1"/>
  <c r="W352" i="14" s="1"/>
  <c r="X352" i="14" a="1"/>
  <c r="X352" i="14" s="1"/>
  <c r="O353" i="14" a="1"/>
  <c r="O353" i="14" s="1"/>
  <c r="P353" i="14" a="1"/>
  <c r="P353" i="14" s="1"/>
  <c r="Q353" i="14" a="1"/>
  <c r="Q353" i="14" s="1"/>
  <c r="R353" i="14" a="1"/>
  <c r="R353" i="14" s="1"/>
  <c r="S353" i="14" a="1"/>
  <c r="S353" i="14" s="1"/>
  <c r="T353" i="14" a="1"/>
  <c r="T353" i="14" s="1"/>
  <c r="U353" i="14" a="1"/>
  <c r="U353" i="14" s="1"/>
  <c r="V353" i="14" a="1"/>
  <c r="V353" i="14" s="1"/>
  <c r="W353" i="14" a="1"/>
  <c r="W353" i="14" s="1"/>
  <c r="X353" i="14" a="1"/>
  <c r="X353" i="14" s="1"/>
  <c r="O354" i="14" a="1"/>
  <c r="O354" i="14" s="1"/>
  <c r="P354" i="14" a="1"/>
  <c r="P354" i="14" s="1"/>
  <c r="Q354" i="14" a="1"/>
  <c r="Q354" i="14" s="1"/>
  <c r="R354" i="14" a="1"/>
  <c r="R354" i="14" s="1"/>
  <c r="S354" i="14" a="1"/>
  <c r="S354" i="14" s="1"/>
  <c r="T354" i="14" a="1"/>
  <c r="T354" i="14" s="1"/>
  <c r="U354" i="14" a="1"/>
  <c r="U354" i="14" s="1"/>
  <c r="V354" i="14" a="1"/>
  <c r="V354" i="14" s="1"/>
  <c r="W354" i="14" a="1"/>
  <c r="W354" i="14" s="1"/>
  <c r="X354" i="14" a="1"/>
  <c r="X354" i="14" s="1"/>
  <c r="O355" i="14" a="1"/>
  <c r="O355" i="14" s="1"/>
  <c r="P355" i="14" a="1"/>
  <c r="P355" i="14" s="1"/>
  <c r="Q355" i="14" a="1"/>
  <c r="Q355" i="14" s="1"/>
  <c r="R355" i="14" a="1"/>
  <c r="R355" i="14" s="1"/>
  <c r="S355" i="14" a="1"/>
  <c r="S355" i="14" s="1"/>
  <c r="T355" i="14" a="1"/>
  <c r="T355" i="14" s="1"/>
  <c r="U355" i="14" a="1"/>
  <c r="U355" i="14" s="1"/>
  <c r="V355" i="14" a="1"/>
  <c r="V355" i="14" s="1"/>
  <c r="W355" i="14" a="1"/>
  <c r="W355" i="14" s="1"/>
  <c r="X355" i="14" a="1"/>
  <c r="X355" i="14" s="1"/>
  <c r="O356" i="14" a="1"/>
  <c r="O356" i="14" s="1"/>
  <c r="P356" i="14" a="1"/>
  <c r="P356" i="14" s="1"/>
  <c r="Q356" i="14" a="1"/>
  <c r="Q356" i="14" s="1"/>
  <c r="R356" i="14" a="1"/>
  <c r="R356" i="14" s="1"/>
  <c r="S356" i="14" a="1"/>
  <c r="S356" i="14" s="1"/>
  <c r="T356" i="14" a="1"/>
  <c r="T356" i="14" s="1"/>
  <c r="U356" i="14" a="1"/>
  <c r="U356" i="14" s="1"/>
  <c r="V356" i="14" a="1"/>
  <c r="V356" i="14" s="1"/>
  <c r="W356" i="14" a="1"/>
  <c r="W356" i="14" s="1"/>
  <c r="X356" i="14" a="1"/>
  <c r="X356" i="14" s="1"/>
  <c r="O357" i="14" a="1"/>
  <c r="O357" i="14" s="1"/>
  <c r="P357" i="14" a="1"/>
  <c r="P357" i="14" s="1"/>
  <c r="Q357" i="14" a="1"/>
  <c r="Q357" i="14" s="1"/>
  <c r="R357" i="14" a="1"/>
  <c r="R357" i="14" s="1"/>
  <c r="S357" i="14" a="1"/>
  <c r="S357" i="14" s="1"/>
  <c r="T357" i="14" a="1"/>
  <c r="T357" i="14" s="1"/>
  <c r="U357" i="14" a="1"/>
  <c r="U357" i="14" s="1"/>
  <c r="V357" i="14" a="1"/>
  <c r="V357" i="14" s="1"/>
  <c r="W357" i="14" a="1"/>
  <c r="W357" i="14" s="1"/>
  <c r="X357" i="14" a="1"/>
  <c r="X357" i="14" s="1"/>
  <c r="O358" i="14" a="1"/>
  <c r="O358" i="14" s="1"/>
  <c r="P358" i="14" a="1"/>
  <c r="P358" i="14" s="1"/>
  <c r="Q358" i="14" a="1"/>
  <c r="Q358" i="14" s="1"/>
  <c r="R358" i="14" a="1"/>
  <c r="R358" i="14" s="1"/>
  <c r="S358" i="14" a="1"/>
  <c r="S358" i="14" s="1"/>
  <c r="T358" i="14" a="1"/>
  <c r="T358" i="14" s="1"/>
  <c r="U358" i="14" a="1"/>
  <c r="U358" i="14" s="1"/>
  <c r="V358" i="14" a="1"/>
  <c r="V358" i="14" s="1"/>
  <c r="W358" i="14" a="1"/>
  <c r="W358" i="14" s="1"/>
  <c r="X358" i="14" a="1"/>
  <c r="X358" i="14" s="1"/>
  <c r="O359" i="14" a="1"/>
  <c r="O359" i="14" s="1"/>
  <c r="P359" i="14" a="1"/>
  <c r="P359" i="14" s="1"/>
  <c r="Q359" i="14" a="1"/>
  <c r="Q359" i="14" s="1"/>
  <c r="R359" i="14" a="1"/>
  <c r="R359" i="14" s="1"/>
  <c r="S359" i="14" a="1"/>
  <c r="S359" i="14" s="1"/>
  <c r="T359" i="14" a="1"/>
  <c r="T359" i="14" s="1"/>
  <c r="U359" i="14" a="1"/>
  <c r="U359" i="14" s="1"/>
  <c r="V359" i="14" a="1"/>
  <c r="V359" i="14" s="1"/>
  <c r="W359" i="14" a="1"/>
  <c r="W359" i="14" s="1"/>
  <c r="X359" i="14" a="1"/>
  <c r="X359" i="14" s="1"/>
  <c r="O360" i="14" a="1"/>
  <c r="O360" i="14" s="1"/>
  <c r="P360" i="14" a="1"/>
  <c r="P360" i="14" s="1"/>
  <c r="Q360" i="14" a="1"/>
  <c r="Q360" i="14" s="1"/>
  <c r="R360" i="14" a="1"/>
  <c r="R360" i="14" s="1"/>
  <c r="S360" i="14" a="1"/>
  <c r="S360" i="14" s="1"/>
  <c r="T360" i="14" a="1"/>
  <c r="T360" i="14" s="1"/>
  <c r="U360" i="14" a="1"/>
  <c r="U360" i="14" s="1"/>
  <c r="V360" i="14" a="1"/>
  <c r="V360" i="14" s="1"/>
  <c r="W360" i="14" a="1"/>
  <c r="W360" i="14" s="1"/>
  <c r="X360" i="14" a="1"/>
  <c r="X360" i="14" s="1"/>
  <c r="O361" i="14" a="1"/>
  <c r="O361" i="14" s="1"/>
  <c r="P361" i="14" a="1"/>
  <c r="P361" i="14" s="1"/>
  <c r="Q361" i="14" a="1"/>
  <c r="Q361" i="14" s="1"/>
  <c r="R361" i="14" a="1"/>
  <c r="R361" i="14" s="1"/>
  <c r="S361" i="14" a="1"/>
  <c r="S361" i="14" s="1"/>
  <c r="T361" i="14" a="1"/>
  <c r="T361" i="14" s="1"/>
  <c r="U361" i="14" a="1"/>
  <c r="U361" i="14" s="1"/>
  <c r="V361" i="14" a="1"/>
  <c r="V361" i="14" s="1"/>
  <c r="W361" i="14" a="1"/>
  <c r="W361" i="14" s="1"/>
  <c r="X361" i="14" a="1"/>
  <c r="X361" i="14" s="1"/>
  <c r="O362" i="14" a="1"/>
  <c r="O362" i="14" s="1"/>
  <c r="P362" i="14" a="1"/>
  <c r="P362" i="14" s="1"/>
  <c r="Q362" i="14" a="1"/>
  <c r="Q362" i="14" s="1"/>
  <c r="R362" i="14" a="1"/>
  <c r="R362" i="14" s="1"/>
  <c r="S362" i="14" a="1"/>
  <c r="S362" i="14" s="1"/>
  <c r="T362" i="14" a="1"/>
  <c r="T362" i="14" s="1"/>
  <c r="U362" i="14" a="1"/>
  <c r="U362" i="14" s="1"/>
  <c r="V362" i="14" a="1"/>
  <c r="V362" i="14" s="1"/>
  <c r="W362" i="14" a="1"/>
  <c r="W362" i="14" s="1"/>
  <c r="X362" i="14" a="1"/>
  <c r="X362" i="14" s="1"/>
  <c r="O363" i="14" a="1"/>
  <c r="O363" i="14" s="1"/>
  <c r="P363" i="14" a="1"/>
  <c r="P363" i="14" s="1"/>
  <c r="Q363" i="14" a="1"/>
  <c r="Q363" i="14" s="1"/>
  <c r="R363" i="14" a="1"/>
  <c r="R363" i="14" s="1"/>
  <c r="S363" i="14" a="1"/>
  <c r="S363" i="14" s="1"/>
  <c r="T363" i="14" a="1"/>
  <c r="T363" i="14" s="1"/>
  <c r="U363" i="14" a="1"/>
  <c r="U363" i="14" s="1"/>
  <c r="V363" i="14" a="1"/>
  <c r="V363" i="14" s="1"/>
  <c r="W363" i="14" a="1"/>
  <c r="W363" i="14" s="1"/>
  <c r="X363" i="14" a="1"/>
  <c r="X363" i="14" s="1"/>
  <c r="O364" i="14" a="1"/>
  <c r="O364" i="14" s="1"/>
  <c r="P364" i="14" a="1"/>
  <c r="P364" i="14" s="1"/>
  <c r="Q364" i="14" a="1"/>
  <c r="Q364" i="14" s="1"/>
  <c r="R364" i="14" a="1"/>
  <c r="R364" i="14" s="1"/>
  <c r="S364" i="14" a="1"/>
  <c r="S364" i="14" s="1"/>
  <c r="T364" i="14" a="1"/>
  <c r="T364" i="14" s="1"/>
  <c r="U364" i="14" a="1"/>
  <c r="U364" i="14" s="1"/>
  <c r="V364" i="14" a="1"/>
  <c r="V364" i="14" s="1"/>
  <c r="W364" i="14" a="1"/>
  <c r="W364" i="14" s="1"/>
  <c r="X364" i="14" a="1"/>
  <c r="X364" i="14" s="1"/>
  <c r="O365" i="14" a="1"/>
  <c r="O365" i="14" s="1"/>
  <c r="P365" i="14" a="1"/>
  <c r="P365" i="14" s="1"/>
  <c r="Q365" i="14" a="1"/>
  <c r="Q365" i="14" s="1"/>
  <c r="R365" i="14" a="1"/>
  <c r="R365" i="14" s="1"/>
  <c r="S365" i="14" a="1"/>
  <c r="S365" i="14" s="1"/>
  <c r="T365" i="14" a="1"/>
  <c r="T365" i="14" s="1"/>
  <c r="U365" i="14" a="1"/>
  <c r="U365" i="14" s="1"/>
  <c r="V365" i="14" a="1"/>
  <c r="V365" i="14" s="1"/>
  <c r="W365" i="14" a="1"/>
  <c r="W365" i="14" s="1"/>
  <c r="X365" i="14" a="1"/>
  <c r="X365" i="14" s="1"/>
  <c r="O366" i="14" a="1"/>
  <c r="O366" i="14" s="1"/>
  <c r="P366" i="14" a="1"/>
  <c r="P366" i="14" s="1"/>
  <c r="Q366" i="14" a="1"/>
  <c r="Q366" i="14" s="1"/>
  <c r="R366" i="14" a="1"/>
  <c r="R366" i="14" s="1"/>
  <c r="S366" i="14" a="1"/>
  <c r="S366" i="14" s="1"/>
  <c r="T366" i="14" a="1"/>
  <c r="T366" i="14" s="1"/>
  <c r="U366" i="14" a="1"/>
  <c r="U366" i="14" s="1"/>
  <c r="V366" i="14" a="1"/>
  <c r="V366" i="14" s="1"/>
  <c r="W366" i="14" a="1"/>
  <c r="W366" i="14" s="1"/>
  <c r="X366" i="14" a="1"/>
  <c r="X366" i="14" s="1"/>
  <c r="O367" i="14" a="1"/>
  <c r="O367" i="14" s="1"/>
  <c r="P367" i="14" a="1"/>
  <c r="P367" i="14" s="1"/>
  <c r="Q367" i="14" a="1"/>
  <c r="Q367" i="14" s="1"/>
  <c r="R367" i="14" a="1"/>
  <c r="R367" i="14" s="1"/>
  <c r="S367" i="14" a="1"/>
  <c r="S367" i="14" s="1"/>
  <c r="T367" i="14" a="1"/>
  <c r="T367" i="14" s="1"/>
  <c r="U367" i="14" a="1"/>
  <c r="U367" i="14" s="1"/>
  <c r="V367" i="14" a="1"/>
  <c r="V367" i="14" s="1"/>
  <c r="W367" i="14" a="1"/>
  <c r="W367" i="14" s="1"/>
  <c r="X367" i="14" a="1"/>
  <c r="X367" i="14" s="1"/>
  <c r="O368" i="14" a="1"/>
  <c r="O368" i="14" s="1"/>
  <c r="P368" i="14" a="1"/>
  <c r="P368" i="14" s="1"/>
  <c r="Q368" i="14" a="1"/>
  <c r="Q368" i="14" s="1"/>
  <c r="R368" i="14" a="1"/>
  <c r="R368" i="14" s="1"/>
  <c r="S368" i="14" a="1"/>
  <c r="S368" i="14" s="1"/>
  <c r="T368" i="14" a="1"/>
  <c r="T368" i="14" s="1"/>
  <c r="U368" i="14" a="1"/>
  <c r="U368" i="14" s="1"/>
  <c r="V368" i="14" a="1"/>
  <c r="V368" i="14" s="1"/>
  <c r="W368" i="14" a="1"/>
  <c r="W368" i="14" s="1"/>
  <c r="X368" i="14" a="1"/>
  <c r="X368" i="14" s="1"/>
  <c r="O369" i="14" a="1"/>
  <c r="O369" i="14" s="1"/>
  <c r="P369" i="14" a="1"/>
  <c r="P369" i="14" s="1"/>
  <c r="Q369" i="14" a="1"/>
  <c r="Q369" i="14" s="1"/>
  <c r="R369" i="14" a="1"/>
  <c r="R369" i="14" s="1"/>
  <c r="S369" i="14" a="1"/>
  <c r="S369" i="14" s="1"/>
  <c r="T369" i="14" a="1"/>
  <c r="T369" i="14" s="1"/>
  <c r="U369" i="14" a="1"/>
  <c r="U369" i="14" s="1"/>
  <c r="V369" i="14" a="1"/>
  <c r="V369" i="14" s="1"/>
  <c r="W369" i="14" a="1"/>
  <c r="W369" i="14" s="1"/>
  <c r="X369" i="14" a="1"/>
  <c r="X369" i="14" s="1"/>
  <c r="O370" i="14" a="1"/>
  <c r="O370" i="14" s="1"/>
  <c r="P370" i="14" a="1"/>
  <c r="P370" i="14" s="1"/>
  <c r="Q370" i="14" a="1"/>
  <c r="Q370" i="14" s="1"/>
  <c r="R370" i="14" a="1"/>
  <c r="R370" i="14" s="1"/>
  <c r="S370" i="14" a="1"/>
  <c r="S370" i="14" s="1"/>
  <c r="T370" i="14" a="1"/>
  <c r="T370" i="14" s="1"/>
  <c r="U370" i="14" a="1"/>
  <c r="U370" i="14" s="1"/>
  <c r="V370" i="14" a="1"/>
  <c r="V370" i="14" s="1"/>
  <c r="W370" i="14" a="1"/>
  <c r="W370" i="14" s="1"/>
  <c r="X370" i="14" a="1"/>
  <c r="X370" i="14" s="1"/>
  <c r="O371" i="14" a="1"/>
  <c r="O371" i="14" s="1"/>
  <c r="P371" i="14" a="1"/>
  <c r="P371" i="14" s="1"/>
  <c r="Q371" i="14" a="1"/>
  <c r="Q371" i="14" s="1"/>
  <c r="R371" i="14" a="1"/>
  <c r="R371" i="14" s="1"/>
  <c r="S371" i="14" a="1"/>
  <c r="S371" i="14" s="1"/>
  <c r="T371" i="14" a="1"/>
  <c r="T371" i="14" s="1"/>
  <c r="U371" i="14" a="1"/>
  <c r="U371" i="14" s="1"/>
  <c r="V371" i="14" a="1"/>
  <c r="V371" i="14" s="1"/>
  <c r="W371" i="14" a="1"/>
  <c r="W371" i="14" s="1"/>
  <c r="X371" i="14" a="1"/>
  <c r="X371" i="14" s="1"/>
  <c r="O372" i="14" a="1"/>
  <c r="O372" i="14" s="1"/>
  <c r="P372" i="14" a="1"/>
  <c r="P372" i="14" s="1"/>
  <c r="Q372" i="14" a="1"/>
  <c r="Q372" i="14" s="1"/>
  <c r="R372" i="14" a="1"/>
  <c r="R372" i="14" s="1"/>
  <c r="S372" i="14" a="1"/>
  <c r="S372" i="14" s="1"/>
  <c r="T372" i="14" a="1"/>
  <c r="T372" i="14" s="1"/>
  <c r="U372" i="14" a="1"/>
  <c r="U372" i="14" s="1"/>
  <c r="V372" i="14" a="1"/>
  <c r="V372" i="14" s="1"/>
  <c r="W372" i="14" a="1"/>
  <c r="W372" i="14" s="1"/>
  <c r="X372" i="14" a="1"/>
  <c r="X372" i="14" s="1"/>
  <c r="O373" i="14" a="1"/>
  <c r="O373" i="14" s="1"/>
  <c r="P373" i="14" a="1"/>
  <c r="P373" i="14" s="1"/>
  <c r="Q373" i="14" a="1"/>
  <c r="Q373" i="14" s="1"/>
  <c r="R373" i="14" a="1"/>
  <c r="R373" i="14" s="1"/>
  <c r="S373" i="14" a="1"/>
  <c r="S373" i="14" s="1"/>
  <c r="T373" i="14" a="1"/>
  <c r="T373" i="14" s="1"/>
  <c r="U373" i="14" a="1"/>
  <c r="U373" i="14" s="1"/>
  <c r="V373" i="14" a="1"/>
  <c r="V373" i="14" s="1"/>
  <c r="W373" i="14" a="1"/>
  <c r="W373" i="14" s="1"/>
  <c r="X373" i="14" a="1"/>
  <c r="X373" i="14" s="1"/>
  <c r="O374" i="14" a="1"/>
  <c r="O374" i="14" s="1"/>
  <c r="P374" i="14" a="1"/>
  <c r="P374" i="14" s="1"/>
  <c r="Q374" i="14" a="1"/>
  <c r="Q374" i="14" s="1"/>
  <c r="R374" i="14" a="1"/>
  <c r="R374" i="14" s="1"/>
  <c r="S374" i="14" a="1"/>
  <c r="S374" i="14" s="1"/>
  <c r="T374" i="14" a="1"/>
  <c r="T374" i="14" s="1"/>
  <c r="U374" i="14" a="1"/>
  <c r="U374" i="14" s="1"/>
  <c r="V374" i="14" a="1"/>
  <c r="V374" i="14" s="1"/>
  <c r="W374" i="14" a="1"/>
  <c r="W374" i="14" s="1"/>
  <c r="X374" i="14" a="1"/>
  <c r="X374" i="14" s="1"/>
  <c r="O375" i="14" a="1"/>
  <c r="O375" i="14" s="1"/>
  <c r="P375" i="14" a="1"/>
  <c r="P375" i="14" s="1"/>
  <c r="Q375" i="14" a="1"/>
  <c r="Q375" i="14" s="1"/>
  <c r="R375" i="14" a="1"/>
  <c r="R375" i="14" s="1"/>
  <c r="S375" i="14" a="1"/>
  <c r="S375" i="14" s="1"/>
  <c r="T375" i="14" a="1"/>
  <c r="T375" i="14" s="1"/>
  <c r="U375" i="14" a="1"/>
  <c r="U375" i="14" s="1"/>
  <c r="V375" i="14" a="1"/>
  <c r="V375" i="14" s="1"/>
  <c r="W375" i="14" a="1"/>
  <c r="W375" i="14" s="1"/>
  <c r="X375" i="14" a="1"/>
  <c r="X375" i="14" s="1"/>
  <c r="O376" i="14" a="1"/>
  <c r="O376" i="14" s="1"/>
  <c r="P376" i="14" a="1"/>
  <c r="P376" i="14" s="1"/>
  <c r="Q376" i="14" a="1"/>
  <c r="Q376" i="14" s="1"/>
  <c r="R376" i="14" a="1"/>
  <c r="R376" i="14" s="1"/>
  <c r="S376" i="14" a="1"/>
  <c r="S376" i="14" s="1"/>
  <c r="T376" i="14" a="1"/>
  <c r="T376" i="14" s="1"/>
  <c r="U376" i="14" a="1"/>
  <c r="U376" i="14" s="1"/>
  <c r="V376" i="14" a="1"/>
  <c r="V376" i="14" s="1"/>
  <c r="W376" i="14" a="1"/>
  <c r="W376" i="14" s="1"/>
  <c r="X376" i="14" a="1"/>
  <c r="X376" i="14" s="1"/>
  <c r="O377" i="14" a="1"/>
  <c r="O377" i="14" s="1"/>
  <c r="P377" i="14" a="1"/>
  <c r="P377" i="14" s="1"/>
  <c r="Q377" i="14" a="1"/>
  <c r="Q377" i="14" s="1"/>
  <c r="R377" i="14" a="1"/>
  <c r="R377" i="14" s="1"/>
  <c r="S377" i="14" a="1"/>
  <c r="S377" i="14" s="1"/>
  <c r="T377" i="14" a="1"/>
  <c r="T377" i="14" s="1"/>
  <c r="U377" i="14" a="1"/>
  <c r="U377" i="14" s="1"/>
  <c r="V377" i="14" a="1"/>
  <c r="V377" i="14" s="1"/>
  <c r="W377" i="14" a="1"/>
  <c r="W377" i="14" s="1"/>
  <c r="X377" i="14" a="1"/>
  <c r="X377" i="14" s="1"/>
  <c r="O378" i="14" a="1"/>
  <c r="O378" i="14" s="1"/>
  <c r="P378" i="14" a="1"/>
  <c r="P378" i="14" s="1"/>
  <c r="Q378" i="14" a="1"/>
  <c r="Q378" i="14" s="1"/>
  <c r="R378" i="14" a="1"/>
  <c r="R378" i="14" s="1"/>
  <c r="S378" i="14" a="1"/>
  <c r="S378" i="14" s="1"/>
  <c r="T378" i="14" a="1"/>
  <c r="T378" i="14" s="1"/>
  <c r="U378" i="14" a="1"/>
  <c r="U378" i="14" s="1"/>
  <c r="V378" i="14" a="1"/>
  <c r="V378" i="14" s="1"/>
  <c r="W378" i="14" a="1"/>
  <c r="W378" i="14" s="1"/>
  <c r="X378" i="14" a="1"/>
  <c r="X378" i="14" s="1"/>
  <c r="O379" i="14" a="1"/>
  <c r="O379" i="14" s="1"/>
  <c r="P379" i="14" a="1"/>
  <c r="P379" i="14" s="1"/>
  <c r="Q379" i="14" a="1"/>
  <c r="Q379" i="14" s="1"/>
  <c r="R379" i="14" a="1"/>
  <c r="R379" i="14" s="1"/>
  <c r="S379" i="14" a="1"/>
  <c r="S379" i="14" s="1"/>
  <c r="T379" i="14" a="1"/>
  <c r="T379" i="14" s="1"/>
  <c r="U379" i="14" a="1"/>
  <c r="U379" i="14" s="1"/>
  <c r="V379" i="14" a="1"/>
  <c r="V379" i="14" s="1"/>
  <c r="W379" i="14" a="1"/>
  <c r="W379" i="14" s="1"/>
  <c r="X379" i="14" a="1"/>
  <c r="X379" i="14" s="1"/>
  <c r="O380" i="14" a="1"/>
  <c r="O380" i="14" s="1"/>
  <c r="P380" i="14" a="1"/>
  <c r="P380" i="14" s="1"/>
  <c r="Q380" i="14" a="1"/>
  <c r="Q380" i="14" s="1"/>
  <c r="R380" i="14" a="1"/>
  <c r="R380" i="14" s="1"/>
  <c r="S380" i="14" a="1"/>
  <c r="S380" i="14" s="1"/>
  <c r="T380" i="14" a="1"/>
  <c r="T380" i="14" s="1"/>
  <c r="U380" i="14" a="1"/>
  <c r="U380" i="14" s="1"/>
  <c r="V380" i="14" a="1"/>
  <c r="V380" i="14" s="1"/>
  <c r="W380" i="14" a="1"/>
  <c r="W380" i="14" s="1"/>
  <c r="X380" i="14" a="1"/>
  <c r="X380" i="14" s="1"/>
  <c r="O381" i="14" a="1"/>
  <c r="O381" i="14" s="1"/>
  <c r="P381" i="14" a="1"/>
  <c r="P381" i="14" s="1"/>
  <c r="Q381" i="14" a="1"/>
  <c r="Q381" i="14" s="1"/>
  <c r="R381" i="14" a="1"/>
  <c r="R381" i="14" s="1"/>
  <c r="S381" i="14" a="1"/>
  <c r="S381" i="14" s="1"/>
  <c r="T381" i="14" a="1"/>
  <c r="T381" i="14" s="1"/>
  <c r="U381" i="14" a="1"/>
  <c r="U381" i="14" s="1"/>
  <c r="V381" i="14" a="1"/>
  <c r="V381" i="14" s="1"/>
  <c r="W381" i="14" a="1"/>
  <c r="W381" i="14" s="1"/>
  <c r="X381" i="14" a="1"/>
  <c r="X381" i="14" s="1"/>
  <c r="O382" i="14" a="1"/>
  <c r="O382" i="14" s="1"/>
  <c r="P382" i="14" a="1"/>
  <c r="P382" i="14" s="1"/>
  <c r="Q382" i="14" a="1"/>
  <c r="Q382" i="14" s="1"/>
  <c r="R382" i="14" a="1"/>
  <c r="R382" i="14" s="1"/>
  <c r="S382" i="14" a="1"/>
  <c r="S382" i="14" s="1"/>
  <c r="T382" i="14" a="1"/>
  <c r="T382" i="14" s="1"/>
  <c r="U382" i="14" a="1"/>
  <c r="U382" i="14" s="1"/>
  <c r="V382" i="14" a="1"/>
  <c r="V382" i="14" s="1"/>
  <c r="W382" i="14" a="1"/>
  <c r="W382" i="14" s="1"/>
  <c r="X382" i="14" a="1"/>
  <c r="X382" i="14" s="1"/>
  <c r="O383" i="14" a="1"/>
  <c r="O383" i="14" s="1"/>
  <c r="P383" i="14" a="1"/>
  <c r="P383" i="14" s="1"/>
  <c r="Q383" i="14" a="1"/>
  <c r="Q383" i="14" s="1"/>
  <c r="R383" i="14" a="1"/>
  <c r="R383" i="14" s="1"/>
  <c r="S383" i="14" a="1"/>
  <c r="S383" i="14" s="1"/>
  <c r="T383" i="14" a="1"/>
  <c r="T383" i="14" s="1"/>
  <c r="U383" i="14" a="1"/>
  <c r="U383" i="14" s="1"/>
  <c r="V383" i="14" a="1"/>
  <c r="V383" i="14" s="1"/>
  <c r="W383" i="14" a="1"/>
  <c r="W383" i="14" s="1"/>
  <c r="X383" i="14" a="1"/>
  <c r="X383" i="14" s="1"/>
  <c r="O384" i="14" a="1"/>
  <c r="O384" i="14" s="1"/>
  <c r="P384" i="14" a="1"/>
  <c r="P384" i="14" s="1"/>
  <c r="Q384" i="14" a="1"/>
  <c r="Q384" i="14" s="1"/>
  <c r="R384" i="14" a="1"/>
  <c r="R384" i="14" s="1"/>
  <c r="S384" i="14" a="1"/>
  <c r="S384" i="14" s="1"/>
  <c r="T384" i="14" a="1"/>
  <c r="T384" i="14" s="1"/>
  <c r="U384" i="14" a="1"/>
  <c r="U384" i="14" s="1"/>
  <c r="V384" i="14" a="1"/>
  <c r="V384" i="14" s="1"/>
  <c r="W384" i="14" a="1"/>
  <c r="W384" i="14" s="1"/>
  <c r="X384" i="14" a="1"/>
  <c r="X384" i="14" s="1"/>
  <c r="O385" i="14" a="1"/>
  <c r="O385" i="14" s="1"/>
  <c r="P385" i="14" a="1"/>
  <c r="P385" i="14" s="1"/>
  <c r="Q385" i="14" a="1"/>
  <c r="Q385" i="14" s="1"/>
  <c r="R385" i="14" a="1"/>
  <c r="R385" i="14" s="1"/>
  <c r="S385" i="14" a="1"/>
  <c r="S385" i="14" s="1"/>
  <c r="T385" i="14" a="1"/>
  <c r="T385" i="14" s="1"/>
  <c r="U385" i="14" a="1"/>
  <c r="U385" i="14" s="1"/>
  <c r="V385" i="14" a="1"/>
  <c r="V385" i="14" s="1"/>
  <c r="W385" i="14" a="1"/>
  <c r="W385" i="14" s="1"/>
  <c r="X385" i="14" a="1"/>
  <c r="X385" i="14" s="1"/>
  <c r="O386" i="14" a="1"/>
  <c r="O386" i="14" s="1"/>
  <c r="P386" i="14" a="1"/>
  <c r="P386" i="14" s="1"/>
  <c r="Q386" i="14" a="1"/>
  <c r="Q386" i="14" s="1"/>
  <c r="R386" i="14" a="1"/>
  <c r="R386" i="14" s="1"/>
  <c r="S386" i="14" a="1"/>
  <c r="S386" i="14" s="1"/>
  <c r="T386" i="14" a="1"/>
  <c r="T386" i="14" s="1"/>
  <c r="U386" i="14" a="1"/>
  <c r="U386" i="14" s="1"/>
  <c r="V386" i="14" a="1"/>
  <c r="V386" i="14" s="1"/>
  <c r="W386" i="14" a="1"/>
  <c r="W386" i="14" s="1"/>
  <c r="X386" i="14" a="1"/>
  <c r="X386" i="14" s="1"/>
  <c r="O387" i="14" a="1"/>
  <c r="O387" i="14" s="1"/>
  <c r="P387" i="14" a="1"/>
  <c r="P387" i="14" s="1"/>
  <c r="Q387" i="14" a="1"/>
  <c r="Q387" i="14" s="1"/>
  <c r="R387" i="14" a="1"/>
  <c r="R387" i="14" s="1"/>
  <c r="S387" i="14" a="1"/>
  <c r="S387" i="14" s="1"/>
  <c r="T387" i="14" a="1"/>
  <c r="T387" i="14" s="1"/>
  <c r="U387" i="14" a="1"/>
  <c r="U387" i="14" s="1"/>
  <c r="V387" i="14" a="1"/>
  <c r="V387" i="14" s="1"/>
  <c r="W387" i="14" a="1"/>
  <c r="W387" i="14" s="1"/>
  <c r="X387" i="14" a="1"/>
  <c r="X387" i="14" s="1"/>
  <c r="O388" i="14" a="1"/>
  <c r="O388" i="14" s="1"/>
  <c r="P388" i="14" a="1"/>
  <c r="P388" i="14" s="1"/>
  <c r="Q388" i="14" a="1"/>
  <c r="Q388" i="14" s="1"/>
  <c r="R388" i="14" a="1"/>
  <c r="R388" i="14" s="1"/>
  <c r="S388" i="14" a="1"/>
  <c r="S388" i="14" s="1"/>
  <c r="T388" i="14" a="1"/>
  <c r="T388" i="14" s="1"/>
  <c r="U388" i="14" a="1"/>
  <c r="U388" i="14" s="1"/>
  <c r="V388" i="14" a="1"/>
  <c r="V388" i="14" s="1"/>
  <c r="W388" i="14" a="1"/>
  <c r="W388" i="14" s="1"/>
  <c r="X388" i="14" a="1"/>
  <c r="X388" i="14" s="1"/>
  <c r="O389" i="14" a="1"/>
  <c r="O389" i="14" s="1"/>
  <c r="P389" i="14" a="1"/>
  <c r="P389" i="14" s="1"/>
  <c r="Q389" i="14" a="1"/>
  <c r="Q389" i="14" s="1"/>
  <c r="R389" i="14" a="1"/>
  <c r="R389" i="14" s="1"/>
  <c r="S389" i="14" a="1"/>
  <c r="S389" i="14" s="1"/>
  <c r="T389" i="14" a="1"/>
  <c r="T389" i="14" s="1"/>
  <c r="U389" i="14" a="1"/>
  <c r="U389" i="14" s="1"/>
  <c r="V389" i="14" a="1"/>
  <c r="V389" i="14" s="1"/>
  <c r="W389" i="14" a="1"/>
  <c r="W389" i="14" s="1"/>
  <c r="X389" i="14" a="1"/>
  <c r="X389" i="14" s="1"/>
  <c r="O390" i="14" a="1"/>
  <c r="O390" i="14" s="1"/>
  <c r="P390" i="14" a="1"/>
  <c r="P390" i="14" s="1"/>
  <c r="Q390" i="14" a="1"/>
  <c r="Q390" i="14" s="1"/>
  <c r="R390" i="14" a="1"/>
  <c r="R390" i="14" s="1"/>
  <c r="S390" i="14" a="1"/>
  <c r="S390" i="14" s="1"/>
  <c r="T390" i="14" a="1"/>
  <c r="T390" i="14" s="1"/>
  <c r="U390" i="14" a="1"/>
  <c r="U390" i="14" s="1"/>
  <c r="V390" i="14" a="1"/>
  <c r="V390" i="14" s="1"/>
  <c r="W390" i="14" a="1"/>
  <c r="W390" i="14" s="1"/>
  <c r="X390" i="14" a="1"/>
  <c r="X390" i="14" s="1"/>
  <c r="O391" i="14" a="1"/>
  <c r="O391" i="14" s="1"/>
  <c r="P391" i="14" a="1"/>
  <c r="P391" i="14" s="1"/>
  <c r="Q391" i="14" a="1"/>
  <c r="Q391" i="14" s="1"/>
  <c r="R391" i="14" a="1"/>
  <c r="R391" i="14" s="1"/>
  <c r="S391" i="14" a="1"/>
  <c r="S391" i="14" s="1"/>
  <c r="T391" i="14" a="1"/>
  <c r="T391" i="14" s="1"/>
  <c r="U391" i="14" a="1"/>
  <c r="U391" i="14" s="1"/>
  <c r="V391" i="14" a="1"/>
  <c r="V391" i="14" s="1"/>
  <c r="W391" i="14" a="1"/>
  <c r="W391" i="14" s="1"/>
  <c r="X391" i="14" a="1"/>
  <c r="X391" i="14" s="1"/>
  <c r="O392" i="14" a="1"/>
  <c r="O392" i="14" s="1"/>
  <c r="P392" i="14" a="1"/>
  <c r="P392" i="14" s="1"/>
  <c r="Q392" i="14" a="1"/>
  <c r="Q392" i="14" s="1"/>
  <c r="R392" i="14" a="1"/>
  <c r="R392" i="14" s="1"/>
  <c r="S392" i="14" a="1"/>
  <c r="S392" i="14" s="1"/>
  <c r="T392" i="14" a="1"/>
  <c r="T392" i="14" s="1"/>
  <c r="U392" i="14" a="1"/>
  <c r="U392" i="14" s="1"/>
  <c r="V392" i="14" a="1"/>
  <c r="V392" i="14" s="1"/>
  <c r="W392" i="14" a="1"/>
  <c r="W392" i="14" s="1"/>
  <c r="X392" i="14" a="1"/>
  <c r="X392" i="14" s="1"/>
  <c r="O393" i="14" a="1"/>
  <c r="O393" i="14" s="1"/>
  <c r="P393" i="14" a="1"/>
  <c r="P393" i="14" s="1"/>
  <c r="Q393" i="14" a="1"/>
  <c r="Q393" i="14" s="1"/>
  <c r="R393" i="14" a="1"/>
  <c r="R393" i="14" s="1"/>
  <c r="S393" i="14" a="1"/>
  <c r="S393" i="14" s="1"/>
  <c r="T393" i="14" a="1"/>
  <c r="T393" i="14" s="1"/>
  <c r="U393" i="14" a="1"/>
  <c r="U393" i="14" s="1"/>
  <c r="V393" i="14" a="1"/>
  <c r="V393" i="14" s="1"/>
  <c r="W393" i="14" a="1"/>
  <c r="W393" i="14" s="1"/>
  <c r="X393" i="14" a="1"/>
  <c r="X393" i="14" s="1"/>
  <c r="O394" i="14" a="1"/>
  <c r="O394" i="14" s="1"/>
  <c r="P394" i="14" a="1"/>
  <c r="P394" i="14" s="1"/>
  <c r="Q394" i="14" a="1"/>
  <c r="Q394" i="14" s="1"/>
  <c r="R394" i="14" a="1"/>
  <c r="R394" i="14" s="1"/>
  <c r="S394" i="14" a="1"/>
  <c r="S394" i="14" s="1"/>
  <c r="T394" i="14" a="1"/>
  <c r="T394" i="14" s="1"/>
  <c r="U394" i="14" a="1"/>
  <c r="U394" i="14" s="1"/>
  <c r="V394" i="14" a="1"/>
  <c r="V394" i="14" s="1"/>
  <c r="W394" i="14" a="1"/>
  <c r="W394" i="14" s="1"/>
  <c r="X394" i="14" a="1"/>
  <c r="X394" i="14" s="1"/>
  <c r="O395" i="14" a="1"/>
  <c r="O395" i="14" s="1"/>
  <c r="P395" i="14" a="1"/>
  <c r="P395" i="14" s="1"/>
  <c r="Q395" i="14" a="1"/>
  <c r="Q395" i="14" s="1"/>
  <c r="R395" i="14" a="1"/>
  <c r="R395" i="14" s="1"/>
  <c r="S395" i="14" a="1"/>
  <c r="S395" i="14" s="1"/>
  <c r="T395" i="14" a="1"/>
  <c r="T395" i="14" s="1"/>
  <c r="U395" i="14" a="1"/>
  <c r="U395" i="14" s="1"/>
  <c r="V395" i="14" a="1"/>
  <c r="V395" i="14" s="1"/>
  <c r="W395" i="14" a="1"/>
  <c r="W395" i="14" s="1"/>
  <c r="X395" i="14" a="1"/>
  <c r="X395" i="14" s="1"/>
  <c r="O396" i="14" a="1"/>
  <c r="O396" i="14" s="1"/>
  <c r="P396" i="14" a="1"/>
  <c r="P396" i="14" s="1"/>
  <c r="Q396" i="14" a="1"/>
  <c r="Q396" i="14" s="1"/>
  <c r="R396" i="14" a="1"/>
  <c r="R396" i="14" s="1"/>
  <c r="S396" i="14" a="1"/>
  <c r="S396" i="14" s="1"/>
  <c r="T396" i="14" a="1"/>
  <c r="T396" i="14" s="1"/>
  <c r="U396" i="14" a="1"/>
  <c r="U396" i="14" s="1"/>
  <c r="V396" i="14" a="1"/>
  <c r="V396" i="14" s="1"/>
  <c r="W396" i="14" a="1"/>
  <c r="W396" i="14" s="1"/>
  <c r="X396" i="14" a="1"/>
  <c r="X396" i="14" s="1"/>
  <c r="O397" i="14" a="1"/>
  <c r="O397" i="14" s="1"/>
  <c r="P397" i="14" a="1"/>
  <c r="P397" i="14" s="1"/>
  <c r="Q397" i="14" a="1"/>
  <c r="Q397" i="14" s="1"/>
  <c r="R397" i="14" a="1"/>
  <c r="R397" i="14" s="1"/>
  <c r="S397" i="14" a="1"/>
  <c r="S397" i="14" s="1"/>
  <c r="T397" i="14" a="1"/>
  <c r="T397" i="14" s="1"/>
  <c r="U397" i="14" a="1"/>
  <c r="U397" i="14" s="1"/>
  <c r="V397" i="14" a="1"/>
  <c r="V397" i="14" s="1"/>
  <c r="W397" i="14" a="1"/>
  <c r="W397" i="14" s="1"/>
  <c r="X397" i="14" a="1"/>
  <c r="X397" i="14" s="1"/>
  <c r="O398" i="14" a="1"/>
  <c r="O398" i="14" s="1"/>
  <c r="P398" i="14" a="1"/>
  <c r="P398" i="14" s="1"/>
  <c r="Q398" i="14" a="1"/>
  <c r="Q398" i="14" s="1"/>
  <c r="R398" i="14" a="1"/>
  <c r="R398" i="14" s="1"/>
  <c r="S398" i="14" a="1"/>
  <c r="S398" i="14" s="1"/>
  <c r="T398" i="14" a="1"/>
  <c r="T398" i="14" s="1"/>
  <c r="U398" i="14" a="1"/>
  <c r="U398" i="14" s="1"/>
  <c r="V398" i="14" a="1"/>
  <c r="V398" i="14" s="1"/>
  <c r="W398" i="14" a="1"/>
  <c r="W398" i="14" s="1"/>
  <c r="X398" i="14" a="1"/>
  <c r="X398" i="14" s="1"/>
  <c r="O399" i="14" a="1"/>
  <c r="O399" i="14" s="1"/>
  <c r="P399" i="14" a="1"/>
  <c r="P399" i="14" s="1"/>
  <c r="Q399" i="14" a="1"/>
  <c r="Q399" i="14" s="1"/>
  <c r="R399" i="14" a="1"/>
  <c r="R399" i="14" s="1"/>
  <c r="S399" i="14" a="1"/>
  <c r="S399" i="14" s="1"/>
  <c r="T399" i="14" a="1"/>
  <c r="T399" i="14" s="1"/>
  <c r="U399" i="14" a="1"/>
  <c r="U399" i="14" s="1"/>
  <c r="V399" i="14" a="1"/>
  <c r="V399" i="14" s="1"/>
  <c r="W399" i="14" a="1"/>
  <c r="W399" i="14" s="1"/>
  <c r="X399" i="14" a="1"/>
  <c r="X399" i="14" s="1"/>
  <c r="O400" i="14" a="1"/>
  <c r="O400" i="14" s="1"/>
  <c r="P400" i="14" a="1"/>
  <c r="P400" i="14" s="1"/>
  <c r="Q400" i="14" a="1"/>
  <c r="Q400" i="14" s="1"/>
  <c r="R400" i="14" a="1"/>
  <c r="R400" i="14" s="1"/>
  <c r="S400" i="14" a="1"/>
  <c r="S400" i="14" s="1"/>
  <c r="T400" i="14" a="1"/>
  <c r="T400" i="14" s="1"/>
  <c r="U400" i="14" a="1"/>
  <c r="U400" i="14" s="1"/>
  <c r="V400" i="14" a="1"/>
  <c r="V400" i="14" s="1"/>
  <c r="W400" i="14" a="1"/>
  <c r="W400" i="14" s="1"/>
  <c r="X400" i="14" a="1"/>
  <c r="X400" i="14" s="1"/>
  <c r="O401" i="14" a="1"/>
  <c r="O401" i="14" s="1"/>
  <c r="P401" i="14" a="1"/>
  <c r="P401" i="14" s="1"/>
  <c r="Q401" i="14" a="1"/>
  <c r="Q401" i="14" s="1"/>
  <c r="R401" i="14" a="1"/>
  <c r="R401" i="14" s="1"/>
  <c r="S401" i="14" a="1"/>
  <c r="S401" i="14" s="1"/>
  <c r="T401" i="14" a="1"/>
  <c r="T401" i="14" s="1"/>
  <c r="U401" i="14" a="1"/>
  <c r="U401" i="14" s="1"/>
  <c r="V401" i="14" a="1"/>
  <c r="V401" i="14" s="1"/>
  <c r="W401" i="14" a="1"/>
  <c r="W401" i="14" s="1"/>
  <c r="X401" i="14" a="1"/>
  <c r="X401" i="14" s="1"/>
  <c r="O402" i="14" a="1"/>
  <c r="O402" i="14" s="1"/>
  <c r="P402" i="14" a="1"/>
  <c r="P402" i="14" s="1"/>
  <c r="Q402" i="14" a="1"/>
  <c r="Q402" i="14" s="1"/>
  <c r="R402" i="14" a="1"/>
  <c r="R402" i="14" s="1"/>
  <c r="S402" i="14" a="1"/>
  <c r="S402" i="14" s="1"/>
  <c r="T402" i="14" a="1"/>
  <c r="T402" i="14" s="1"/>
  <c r="U402" i="14" a="1"/>
  <c r="U402" i="14" s="1"/>
  <c r="V402" i="14" a="1"/>
  <c r="V402" i="14" s="1"/>
  <c r="W402" i="14" a="1"/>
  <c r="W402" i="14" s="1"/>
  <c r="X402" i="14" a="1"/>
  <c r="X402" i="14" s="1"/>
  <c r="O403" i="14" a="1"/>
  <c r="O403" i="14" s="1"/>
  <c r="P403" i="14" a="1"/>
  <c r="P403" i="14" s="1"/>
  <c r="Q403" i="14" a="1"/>
  <c r="Q403" i="14" s="1"/>
  <c r="R403" i="14" a="1"/>
  <c r="R403" i="14" s="1"/>
  <c r="S403" i="14" a="1"/>
  <c r="S403" i="14" s="1"/>
  <c r="T403" i="14" a="1"/>
  <c r="T403" i="14" s="1"/>
  <c r="U403" i="14" a="1"/>
  <c r="U403" i="14" s="1"/>
  <c r="V403" i="14" a="1"/>
  <c r="V403" i="14" s="1"/>
  <c r="W403" i="14" a="1"/>
  <c r="W403" i="14" s="1"/>
  <c r="X403" i="14" a="1"/>
  <c r="X403" i="14" s="1"/>
  <c r="O404" i="14" a="1"/>
  <c r="O404" i="14" s="1"/>
  <c r="P404" i="14" a="1"/>
  <c r="P404" i="14" s="1"/>
  <c r="Q404" i="14" a="1"/>
  <c r="Q404" i="14" s="1"/>
  <c r="R404" i="14" a="1"/>
  <c r="R404" i="14" s="1"/>
  <c r="S404" i="14" a="1"/>
  <c r="S404" i="14" s="1"/>
  <c r="T404" i="14" a="1"/>
  <c r="T404" i="14" s="1"/>
  <c r="U404" i="14" a="1"/>
  <c r="U404" i="14" s="1"/>
  <c r="V404" i="14" a="1"/>
  <c r="V404" i="14" s="1"/>
  <c r="W404" i="14" a="1"/>
  <c r="W404" i="14" s="1"/>
  <c r="X404" i="14" a="1"/>
  <c r="X404" i="14" s="1"/>
  <c r="O405" i="14" a="1"/>
  <c r="O405" i="14" s="1"/>
  <c r="P405" i="14" a="1"/>
  <c r="P405" i="14" s="1"/>
  <c r="Q405" i="14" a="1"/>
  <c r="Q405" i="14" s="1"/>
  <c r="R405" i="14" a="1"/>
  <c r="R405" i="14" s="1"/>
  <c r="S405" i="14" a="1"/>
  <c r="S405" i="14" s="1"/>
  <c r="T405" i="14" a="1"/>
  <c r="T405" i="14" s="1"/>
  <c r="U405" i="14" a="1"/>
  <c r="U405" i="14" s="1"/>
  <c r="V405" i="14" a="1"/>
  <c r="V405" i="14" s="1"/>
  <c r="W405" i="14" a="1"/>
  <c r="W405" i="14" s="1"/>
  <c r="X405" i="14" a="1"/>
  <c r="X405" i="14" s="1"/>
  <c r="O406" i="14" a="1"/>
  <c r="O406" i="14" s="1"/>
  <c r="P406" i="14" a="1"/>
  <c r="P406" i="14" s="1"/>
  <c r="Q406" i="14" a="1"/>
  <c r="Q406" i="14" s="1"/>
  <c r="R406" i="14" a="1"/>
  <c r="R406" i="14" s="1"/>
  <c r="S406" i="14" a="1"/>
  <c r="S406" i="14" s="1"/>
  <c r="T406" i="14" a="1"/>
  <c r="T406" i="14" s="1"/>
  <c r="U406" i="14" a="1"/>
  <c r="U406" i="14" s="1"/>
  <c r="V406" i="14" a="1"/>
  <c r="V406" i="14" s="1"/>
  <c r="W406" i="14" a="1"/>
  <c r="W406" i="14" s="1"/>
  <c r="X406" i="14" a="1"/>
  <c r="X406" i="14" s="1"/>
  <c r="O407" i="14" a="1"/>
  <c r="O407" i="14" s="1"/>
  <c r="P407" i="14" a="1"/>
  <c r="P407" i="14" s="1"/>
  <c r="Q407" i="14" a="1"/>
  <c r="Q407" i="14" s="1"/>
  <c r="R407" i="14" a="1"/>
  <c r="R407" i="14" s="1"/>
  <c r="S407" i="14" a="1"/>
  <c r="S407" i="14" s="1"/>
  <c r="T407" i="14" a="1"/>
  <c r="T407" i="14" s="1"/>
  <c r="U407" i="14" a="1"/>
  <c r="U407" i="14" s="1"/>
  <c r="V407" i="14" a="1"/>
  <c r="V407" i="14" s="1"/>
  <c r="W407" i="14" a="1"/>
  <c r="W407" i="14" s="1"/>
  <c r="X407" i="14" a="1"/>
  <c r="X407" i="14" s="1"/>
  <c r="O408" i="14" a="1"/>
  <c r="O408" i="14" s="1"/>
  <c r="P408" i="14" a="1"/>
  <c r="P408" i="14" s="1"/>
  <c r="Q408" i="14" a="1"/>
  <c r="Q408" i="14" s="1"/>
  <c r="R408" i="14" a="1"/>
  <c r="R408" i="14" s="1"/>
  <c r="S408" i="14" a="1"/>
  <c r="S408" i="14" s="1"/>
  <c r="T408" i="14" a="1"/>
  <c r="T408" i="14" s="1"/>
  <c r="U408" i="14" a="1"/>
  <c r="U408" i="14" s="1"/>
  <c r="V408" i="14" a="1"/>
  <c r="V408" i="14" s="1"/>
  <c r="W408" i="14" a="1"/>
  <c r="W408" i="14" s="1"/>
  <c r="X408" i="14" a="1"/>
  <c r="X408" i="14" s="1"/>
  <c r="O409" i="14" a="1"/>
  <c r="O409" i="14" s="1"/>
  <c r="P409" i="14" a="1"/>
  <c r="P409" i="14" s="1"/>
  <c r="Q409" i="14" a="1"/>
  <c r="Q409" i="14" s="1"/>
  <c r="R409" i="14" a="1"/>
  <c r="R409" i="14" s="1"/>
  <c r="S409" i="14" a="1"/>
  <c r="S409" i="14" s="1"/>
  <c r="T409" i="14" a="1"/>
  <c r="T409" i="14" s="1"/>
  <c r="U409" i="14" a="1"/>
  <c r="U409" i="14" s="1"/>
  <c r="V409" i="14" a="1"/>
  <c r="V409" i="14" s="1"/>
  <c r="W409" i="14" a="1"/>
  <c r="W409" i="14" s="1"/>
  <c r="X409" i="14" a="1"/>
  <c r="X409" i="14" s="1"/>
  <c r="O410" i="14" a="1"/>
  <c r="O410" i="14" s="1"/>
  <c r="P410" i="14" a="1"/>
  <c r="P410" i="14" s="1"/>
  <c r="Q410" i="14" a="1"/>
  <c r="Q410" i="14" s="1"/>
  <c r="R410" i="14" a="1"/>
  <c r="R410" i="14" s="1"/>
  <c r="S410" i="14" a="1"/>
  <c r="S410" i="14" s="1"/>
  <c r="T410" i="14" a="1"/>
  <c r="T410" i="14" s="1"/>
  <c r="U410" i="14" a="1"/>
  <c r="U410" i="14" s="1"/>
  <c r="V410" i="14" a="1"/>
  <c r="V410" i="14" s="1"/>
  <c r="W410" i="14" a="1"/>
  <c r="W410" i="14" s="1"/>
  <c r="X410" i="14" a="1"/>
  <c r="X410" i="14" s="1"/>
  <c r="O411" i="14" a="1"/>
  <c r="O411" i="14" s="1"/>
  <c r="P411" i="14" a="1"/>
  <c r="P411" i="14" s="1"/>
  <c r="Q411" i="14" a="1"/>
  <c r="Q411" i="14" s="1"/>
  <c r="R411" i="14" a="1"/>
  <c r="R411" i="14" s="1"/>
  <c r="S411" i="14" a="1"/>
  <c r="S411" i="14" s="1"/>
  <c r="T411" i="14" a="1"/>
  <c r="T411" i="14" s="1"/>
  <c r="U411" i="14" a="1"/>
  <c r="U411" i="14" s="1"/>
  <c r="V411" i="14" a="1"/>
  <c r="V411" i="14" s="1"/>
  <c r="W411" i="14" a="1"/>
  <c r="W411" i="14" s="1"/>
  <c r="X411" i="14" a="1"/>
  <c r="X411" i="14" s="1"/>
  <c r="O412" i="14" a="1"/>
  <c r="O412" i="14" s="1"/>
  <c r="P412" i="14" a="1"/>
  <c r="P412" i="14" s="1"/>
  <c r="Q412" i="14" a="1"/>
  <c r="Q412" i="14" s="1"/>
  <c r="R412" i="14" a="1"/>
  <c r="R412" i="14" s="1"/>
  <c r="S412" i="14" a="1"/>
  <c r="S412" i="14" s="1"/>
  <c r="T412" i="14" a="1"/>
  <c r="T412" i="14" s="1"/>
  <c r="U412" i="14" a="1"/>
  <c r="U412" i="14" s="1"/>
  <c r="V412" i="14" a="1"/>
  <c r="V412" i="14" s="1"/>
  <c r="W412" i="14" a="1"/>
  <c r="W412" i="14" s="1"/>
  <c r="X412" i="14" a="1"/>
  <c r="X412" i="14" s="1"/>
  <c r="O413" i="14" a="1"/>
  <c r="O413" i="14" s="1"/>
  <c r="P413" i="14" a="1"/>
  <c r="P413" i="14" s="1"/>
  <c r="Q413" i="14" a="1"/>
  <c r="Q413" i="14" s="1"/>
  <c r="R413" i="14" a="1"/>
  <c r="R413" i="14" s="1"/>
  <c r="S413" i="14" a="1"/>
  <c r="S413" i="14" s="1"/>
  <c r="T413" i="14" a="1"/>
  <c r="T413" i="14" s="1"/>
  <c r="U413" i="14" a="1"/>
  <c r="U413" i="14" s="1"/>
  <c r="V413" i="14" a="1"/>
  <c r="V413" i="14" s="1"/>
  <c r="W413" i="14" a="1"/>
  <c r="W413" i="14" s="1"/>
  <c r="X413" i="14" a="1"/>
  <c r="X413" i="14" s="1"/>
  <c r="O414" i="14" a="1"/>
  <c r="O414" i="14" s="1"/>
  <c r="P414" i="14" a="1"/>
  <c r="P414" i="14" s="1"/>
  <c r="Q414" i="14" a="1"/>
  <c r="Q414" i="14" s="1"/>
  <c r="R414" i="14" a="1"/>
  <c r="R414" i="14" s="1"/>
  <c r="S414" i="14" a="1"/>
  <c r="S414" i="14" s="1"/>
  <c r="T414" i="14" a="1"/>
  <c r="T414" i="14" s="1"/>
  <c r="U414" i="14" a="1"/>
  <c r="U414" i="14" s="1"/>
  <c r="V414" i="14" a="1"/>
  <c r="V414" i="14" s="1"/>
  <c r="W414" i="14" a="1"/>
  <c r="W414" i="14" s="1"/>
  <c r="X414" i="14" a="1"/>
  <c r="X414" i="14" s="1"/>
  <c r="O415" i="14" a="1"/>
  <c r="O415" i="14" s="1"/>
  <c r="P415" i="14" a="1"/>
  <c r="P415" i="14" s="1"/>
  <c r="Q415" i="14" a="1"/>
  <c r="Q415" i="14" s="1"/>
  <c r="R415" i="14" a="1"/>
  <c r="R415" i="14" s="1"/>
  <c r="S415" i="14" a="1"/>
  <c r="S415" i="14" s="1"/>
  <c r="T415" i="14" a="1"/>
  <c r="T415" i="14" s="1"/>
  <c r="U415" i="14" a="1"/>
  <c r="U415" i="14" s="1"/>
  <c r="V415" i="14" a="1"/>
  <c r="V415" i="14" s="1"/>
  <c r="W415" i="14" a="1"/>
  <c r="W415" i="14" s="1"/>
  <c r="X415" i="14" a="1"/>
  <c r="X415" i="14" s="1"/>
  <c r="O416" i="14" a="1"/>
  <c r="O416" i="14" s="1"/>
  <c r="P416" i="14" a="1"/>
  <c r="P416" i="14" s="1"/>
  <c r="Q416" i="14" a="1"/>
  <c r="Q416" i="14" s="1"/>
  <c r="R416" i="14" a="1"/>
  <c r="R416" i="14" s="1"/>
  <c r="S416" i="14" a="1"/>
  <c r="S416" i="14" s="1"/>
  <c r="T416" i="14" a="1"/>
  <c r="T416" i="14" s="1"/>
  <c r="U416" i="14" a="1"/>
  <c r="U416" i="14" s="1"/>
  <c r="V416" i="14" a="1"/>
  <c r="V416" i="14" s="1"/>
  <c r="W416" i="14" a="1"/>
  <c r="W416" i="14" s="1"/>
  <c r="X416" i="14" a="1"/>
  <c r="X416" i="14" s="1"/>
  <c r="O417" i="14" a="1"/>
  <c r="O417" i="14" s="1"/>
  <c r="P417" i="14" a="1"/>
  <c r="P417" i="14" s="1"/>
  <c r="Q417" i="14" a="1"/>
  <c r="Q417" i="14" s="1"/>
  <c r="R417" i="14" a="1"/>
  <c r="R417" i="14" s="1"/>
  <c r="S417" i="14" a="1"/>
  <c r="S417" i="14" s="1"/>
  <c r="T417" i="14" a="1"/>
  <c r="T417" i="14" s="1"/>
  <c r="U417" i="14" a="1"/>
  <c r="U417" i="14" s="1"/>
  <c r="V417" i="14" a="1"/>
  <c r="V417" i="14" s="1"/>
  <c r="W417" i="14" a="1"/>
  <c r="W417" i="14" s="1"/>
  <c r="X417" i="14" a="1"/>
  <c r="X417" i="14" s="1"/>
  <c r="O418" i="14" a="1"/>
  <c r="O418" i="14" s="1"/>
  <c r="P418" i="14" a="1"/>
  <c r="P418" i="14" s="1"/>
  <c r="Q418" i="14" a="1"/>
  <c r="Q418" i="14" s="1"/>
  <c r="R418" i="14" a="1"/>
  <c r="R418" i="14" s="1"/>
  <c r="S418" i="14" a="1"/>
  <c r="S418" i="14" s="1"/>
  <c r="T418" i="14" a="1"/>
  <c r="T418" i="14" s="1"/>
  <c r="U418" i="14" a="1"/>
  <c r="U418" i="14" s="1"/>
  <c r="V418" i="14" a="1"/>
  <c r="V418" i="14" s="1"/>
  <c r="W418" i="14" a="1"/>
  <c r="W418" i="14" s="1"/>
  <c r="X418" i="14" a="1"/>
  <c r="X418" i="14" s="1"/>
  <c r="O419" i="14" a="1"/>
  <c r="O419" i="14" s="1"/>
  <c r="P419" i="14" a="1"/>
  <c r="P419" i="14" s="1"/>
  <c r="Q419" i="14" a="1"/>
  <c r="Q419" i="14" s="1"/>
  <c r="R419" i="14" a="1"/>
  <c r="R419" i="14" s="1"/>
  <c r="S419" i="14" a="1"/>
  <c r="S419" i="14" s="1"/>
  <c r="T419" i="14" a="1"/>
  <c r="T419" i="14" s="1"/>
  <c r="U419" i="14" a="1"/>
  <c r="U419" i="14" s="1"/>
  <c r="V419" i="14" a="1"/>
  <c r="V419" i="14" s="1"/>
  <c r="W419" i="14" a="1"/>
  <c r="W419" i="14" s="1"/>
  <c r="X419" i="14" a="1"/>
  <c r="X419" i="14" s="1"/>
  <c r="O420" i="14" a="1"/>
  <c r="O420" i="14" s="1"/>
  <c r="P420" i="14" a="1"/>
  <c r="P420" i="14" s="1"/>
  <c r="Q420" i="14" a="1"/>
  <c r="Q420" i="14" s="1"/>
  <c r="R420" i="14" a="1"/>
  <c r="R420" i="14" s="1"/>
  <c r="S420" i="14" a="1"/>
  <c r="S420" i="14" s="1"/>
  <c r="T420" i="14" a="1"/>
  <c r="T420" i="14" s="1"/>
  <c r="U420" i="14" a="1"/>
  <c r="U420" i="14" s="1"/>
  <c r="V420" i="14" a="1"/>
  <c r="V420" i="14" s="1"/>
  <c r="W420" i="14" a="1"/>
  <c r="W420" i="14" s="1"/>
  <c r="X420" i="14" a="1"/>
  <c r="X420" i="14" s="1"/>
  <c r="O421" i="14" a="1"/>
  <c r="O421" i="14" s="1"/>
  <c r="P421" i="14" a="1"/>
  <c r="P421" i="14" s="1"/>
  <c r="Q421" i="14" a="1"/>
  <c r="Q421" i="14" s="1"/>
  <c r="R421" i="14" a="1"/>
  <c r="R421" i="14" s="1"/>
  <c r="S421" i="14" a="1"/>
  <c r="S421" i="14" s="1"/>
  <c r="T421" i="14" a="1"/>
  <c r="T421" i="14" s="1"/>
  <c r="U421" i="14" a="1"/>
  <c r="U421" i="14" s="1"/>
  <c r="V421" i="14" a="1"/>
  <c r="V421" i="14" s="1"/>
  <c r="W421" i="14" a="1"/>
  <c r="W421" i="14" s="1"/>
  <c r="X421" i="14" a="1"/>
  <c r="X421" i="14" s="1"/>
  <c r="O422" i="14" a="1"/>
  <c r="O422" i="14" s="1"/>
  <c r="P422" i="14" a="1"/>
  <c r="P422" i="14" s="1"/>
  <c r="Q422" i="14" a="1"/>
  <c r="Q422" i="14" s="1"/>
  <c r="R422" i="14" a="1"/>
  <c r="R422" i="14" s="1"/>
  <c r="S422" i="14" a="1"/>
  <c r="S422" i="14" s="1"/>
  <c r="T422" i="14" a="1"/>
  <c r="T422" i="14" s="1"/>
  <c r="U422" i="14" a="1"/>
  <c r="U422" i="14" s="1"/>
  <c r="V422" i="14" a="1"/>
  <c r="V422" i="14" s="1"/>
  <c r="W422" i="14" a="1"/>
  <c r="W422" i="14" s="1"/>
  <c r="X422" i="14" a="1"/>
  <c r="X422" i="14" s="1"/>
  <c r="O423" i="14" a="1"/>
  <c r="O423" i="14" s="1"/>
  <c r="P423" i="14" a="1"/>
  <c r="P423" i="14" s="1"/>
  <c r="Q423" i="14" a="1"/>
  <c r="Q423" i="14" s="1"/>
  <c r="R423" i="14" a="1"/>
  <c r="R423" i="14" s="1"/>
  <c r="S423" i="14" a="1"/>
  <c r="S423" i="14" s="1"/>
  <c r="T423" i="14" a="1"/>
  <c r="T423" i="14" s="1"/>
  <c r="U423" i="14" a="1"/>
  <c r="U423" i="14" s="1"/>
  <c r="V423" i="14" a="1"/>
  <c r="V423" i="14" s="1"/>
  <c r="W423" i="14" a="1"/>
  <c r="W423" i="14" s="1"/>
  <c r="X423" i="14" a="1"/>
  <c r="X423" i="14" s="1"/>
  <c r="O424" i="14" a="1"/>
  <c r="O424" i="14" s="1"/>
  <c r="P424" i="14" a="1"/>
  <c r="P424" i="14" s="1"/>
  <c r="Q424" i="14" a="1"/>
  <c r="Q424" i="14" s="1"/>
  <c r="R424" i="14" a="1"/>
  <c r="R424" i="14" s="1"/>
  <c r="S424" i="14" a="1"/>
  <c r="S424" i="14" s="1"/>
  <c r="T424" i="14" a="1"/>
  <c r="T424" i="14" s="1"/>
  <c r="U424" i="14" a="1"/>
  <c r="U424" i="14" s="1"/>
  <c r="V424" i="14" a="1"/>
  <c r="V424" i="14" s="1"/>
  <c r="W424" i="14" a="1"/>
  <c r="W424" i="14" s="1"/>
  <c r="X424" i="14" a="1"/>
  <c r="X424" i="14" s="1"/>
  <c r="O425" i="14" a="1"/>
  <c r="O425" i="14" s="1"/>
  <c r="P425" i="14" a="1"/>
  <c r="P425" i="14" s="1"/>
  <c r="Q425" i="14" a="1"/>
  <c r="Q425" i="14" s="1"/>
  <c r="R425" i="14" a="1"/>
  <c r="R425" i="14" s="1"/>
  <c r="S425" i="14" a="1"/>
  <c r="S425" i="14" s="1"/>
  <c r="T425" i="14" a="1"/>
  <c r="T425" i="14" s="1"/>
  <c r="U425" i="14" a="1"/>
  <c r="U425" i="14" s="1"/>
  <c r="V425" i="14" a="1"/>
  <c r="V425" i="14" s="1"/>
  <c r="W425" i="14" a="1"/>
  <c r="W425" i="14" s="1"/>
  <c r="X425" i="14" a="1"/>
  <c r="X425" i="14" s="1"/>
  <c r="O426" i="14" a="1"/>
  <c r="O426" i="14" s="1"/>
  <c r="P426" i="14" a="1"/>
  <c r="P426" i="14" s="1"/>
  <c r="Q426" i="14" a="1"/>
  <c r="Q426" i="14" s="1"/>
  <c r="R426" i="14" a="1"/>
  <c r="R426" i="14" s="1"/>
  <c r="S426" i="14" a="1"/>
  <c r="S426" i="14" s="1"/>
  <c r="T426" i="14" a="1"/>
  <c r="T426" i="14" s="1"/>
  <c r="U426" i="14" a="1"/>
  <c r="U426" i="14" s="1"/>
  <c r="V426" i="14" a="1"/>
  <c r="V426" i="14" s="1"/>
  <c r="W426" i="14" a="1"/>
  <c r="W426" i="14" s="1"/>
  <c r="X426" i="14" a="1"/>
  <c r="X426" i="14" s="1"/>
  <c r="O427" i="14" a="1"/>
  <c r="O427" i="14" s="1"/>
  <c r="P427" i="14" a="1"/>
  <c r="P427" i="14" s="1"/>
  <c r="Q427" i="14" a="1"/>
  <c r="Q427" i="14" s="1"/>
  <c r="R427" i="14" a="1"/>
  <c r="R427" i="14" s="1"/>
  <c r="S427" i="14" a="1"/>
  <c r="S427" i="14" s="1"/>
  <c r="T427" i="14" a="1"/>
  <c r="T427" i="14" s="1"/>
  <c r="U427" i="14" a="1"/>
  <c r="U427" i="14" s="1"/>
  <c r="V427" i="14" a="1"/>
  <c r="V427" i="14" s="1"/>
  <c r="W427" i="14" a="1"/>
  <c r="W427" i="14" s="1"/>
  <c r="X427" i="14" a="1"/>
  <c r="X427" i="14" s="1"/>
  <c r="O428" i="14" a="1"/>
  <c r="O428" i="14" s="1"/>
  <c r="P428" i="14" a="1"/>
  <c r="P428" i="14" s="1"/>
  <c r="Q428" i="14" a="1"/>
  <c r="Q428" i="14" s="1"/>
  <c r="R428" i="14" a="1"/>
  <c r="R428" i="14" s="1"/>
  <c r="S428" i="14" a="1"/>
  <c r="S428" i="14" s="1"/>
  <c r="T428" i="14" a="1"/>
  <c r="T428" i="14" s="1"/>
  <c r="U428" i="14" a="1"/>
  <c r="U428" i="14" s="1"/>
  <c r="V428" i="14" a="1"/>
  <c r="V428" i="14" s="1"/>
  <c r="W428" i="14" a="1"/>
  <c r="W428" i="14" s="1"/>
  <c r="X428" i="14" a="1"/>
  <c r="X428" i="14" s="1"/>
  <c r="O429" i="14" a="1"/>
  <c r="O429" i="14" s="1"/>
  <c r="P429" i="14" a="1"/>
  <c r="P429" i="14" s="1"/>
  <c r="Q429" i="14" a="1"/>
  <c r="Q429" i="14" s="1"/>
  <c r="R429" i="14" a="1"/>
  <c r="R429" i="14" s="1"/>
  <c r="S429" i="14" a="1"/>
  <c r="S429" i="14" s="1"/>
  <c r="T429" i="14" a="1"/>
  <c r="T429" i="14" s="1"/>
  <c r="U429" i="14" a="1"/>
  <c r="U429" i="14" s="1"/>
  <c r="V429" i="14" a="1"/>
  <c r="V429" i="14" s="1"/>
  <c r="W429" i="14" a="1"/>
  <c r="W429" i="14" s="1"/>
  <c r="X429" i="14" a="1"/>
  <c r="X429" i="14" s="1"/>
  <c r="O430" i="14" a="1"/>
  <c r="O430" i="14" s="1"/>
  <c r="P430" i="14" a="1"/>
  <c r="P430" i="14" s="1"/>
  <c r="Q430" i="14" a="1"/>
  <c r="Q430" i="14" s="1"/>
  <c r="R430" i="14" a="1"/>
  <c r="R430" i="14" s="1"/>
  <c r="S430" i="14" a="1"/>
  <c r="S430" i="14" s="1"/>
  <c r="T430" i="14" a="1"/>
  <c r="T430" i="14" s="1"/>
  <c r="U430" i="14" a="1"/>
  <c r="U430" i="14" s="1"/>
  <c r="V430" i="14" a="1"/>
  <c r="V430" i="14" s="1"/>
  <c r="W430" i="14" a="1"/>
  <c r="W430" i="14" s="1"/>
  <c r="X430" i="14" a="1"/>
  <c r="X430" i="14" s="1"/>
  <c r="O431" i="14" a="1"/>
  <c r="O431" i="14" s="1"/>
  <c r="P431" i="14" a="1"/>
  <c r="P431" i="14" s="1"/>
  <c r="Q431" i="14" a="1"/>
  <c r="Q431" i="14" s="1"/>
  <c r="R431" i="14" a="1"/>
  <c r="R431" i="14" s="1"/>
  <c r="S431" i="14" a="1"/>
  <c r="S431" i="14" s="1"/>
  <c r="T431" i="14" a="1"/>
  <c r="T431" i="14" s="1"/>
  <c r="U431" i="14" a="1"/>
  <c r="U431" i="14" s="1"/>
  <c r="V431" i="14" a="1"/>
  <c r="V431" i="14" s="1"/>
  <c r="W431" i="14" a="1"/>
  <c r="W431" i="14" s="1"/>
  <c r="X431" i="14" a="1"/>
  <c r="X431" i="14" s="1"/>
  <c r="O432" i="14" a="1"/>
  <c r="O432" i="14" s="1"/>
  <c r="P432" i="14" a="1"/>
  <c r="P432" i="14" s="1"/>
  <c r="Q432" i="14" a="1"/>
  <c r="Q432" i="14" s="1"/>
  <c r="R432" i="14" a="1"/>
  <c r="R432" i="14" s="1"/>
  <c r="S432" i="14" a="1"/>
  <c r="S432" i="14" s="1"/>
  <c r="T432" i="14" a="1"/>
  <c r="T432" i="14" s="1"/>
  <c r="U432" i="14" a="1"/>
  <c r="U432" i="14" s="1"/>
  <c r="V432" i="14" a="1"/>
  <c r="V432" i="14" s="1"/>
  <c r="W432" i="14" a="1"/>
  <c r="W432" i="14" s="1"/>
  <c r="X432" i="14" a="1"/>
  <c r="X432" i="14" s="1"/>
  <c r="O433" i="14" a="1"/>
  <c r="O433" i="14" s="1"/>
  <c r="P433" i="14" a="1"/>
  <c r="P433" i="14" s="1"/>
  <c r="Q433" i="14" a="1"/>
  <c r="Q433" i="14" s="1"/>
  <c r="R433" i="14" a="1"/>
  <c r="R433" i="14" s="1"/>
  <c r="S433" i="14" a="1"/>
  <c r="S433" i="14" s="1"/>
  <c r="T433" i="14" a="1"/>
  <c r="T433" i="14" s="1"/>
  <c r="U433" i="14" a="1"/>
  <c r="U433" i="14" s="1"/>
  <c r="V433" i="14" a="1"/>
  <c r="V433" i="14" s="1"/>
  <c r="W433" i="14" a="1"/>
  <c r="W433" i="14" s="1"/>
  <c r="X433" i="14" a="1"/>
  <c r="X433" i="14" s="1"/>
  <c r="O434" i="14" a="1"/>
  <c r="O434" i="14" s="1"/>
  <c r="P434" i="14" a="1"/>
  <c r="P434" i="14" s="1"/>
  <c r="Q434" i="14" a="1"/>
  <c r="Q434" i="14" s="1"/>
  <c r="R434" i="14" a="1"/>
  <c r="R434" i="14" s="1"/>
  <c r="S434" i="14" a="1"/>
  <c r="S434" i="14" s="1"/>
  <c r="T434" i="14" a="1"/>
  <c r="T434" i="14" s="1"/>
  <c r="U434" i="14" a="1"/>
  <c r="U434" i="14" s="1"/>
  <c r="V434" i="14" a="1"/>
  <c r="V434" i="14" s="1"/>
  <c r="W434" i="14" a="1"/>
  <c r="W434" i="14" s="1"/>
  <c r="X434" i="14" a="1"/>
  <c r="X434" i="14" s="1"/>
  <c r="O435" i="14" a="1"/>
  <c r="O435" i="14" s="1"/>
  <c r="P435" i="14" a="1"/>
  <c r="P435" i="14" s="1"/>
  <c r="Q435" i="14" a="1"/>
  <c r="Q435" i="14" s="1"/>
  <c r="R435" i="14" a="1"/>
  <c r="R435" i="14" s="1"/>
  <c r="S435" i="14" a="1"/>
  <c r="S435" i="14" s="1"/>
  <c r="T435" i="14" a="1"/>
  <c r="T435" i="14" s="1"/>
  <c r="U435" i="14" a="1"/>
  <c r="U435" i="14" s="1"/>
  <c r="V435" i="14" a="1"/>
  <c r="V435" i="14" s="1"/>
  <c r="W435" i="14" a="1"/>
  <c r="W435" i="14" s="1"/>
  <c r="X435" i="14" a="1"/>
  <c r="X435" i="14" s="1"/>
  <c r="O436" i="14" a="1"/>
  <c r="O436" i="14" s="1"/>
  <c r="P436" i="14" a="1"/>
  <c r="P436" i="14" s="1"/>
  <c r="Q436" i="14" a="1"/>
  <c r="Q436" i="14" s="1"/>
  <c r="R436" i="14" a="1"/>
  <c r="R436" i="14" s="1"/>
  <c r="S436" i="14" a="1"/>
  <c r="S436" i="14" s="1"/>
  <c r="T436" i="14" a="1"/>
  <c r="T436" i="14" s="1"/>
  <c r="U436" i="14" a="1"/>
  <c r="U436" i="14" s="1"/>
  <c r="V436" i="14" a="1"/>
  <c r="V436" i="14" s="1"/>
  <c r="W436" i="14" a="1"/>
  <c r="W436" i="14" s="1"/>
  <c r="X436" i="14" a="1"/>
  <c r="X436" i="14" s="1"/>
  <c r="O437" i="14" a="1"/>
  <c r="O437" i="14" s="1"/>
  <c r="P437" i="14" a="1"/>
  <c r="P437" i="14" s="1"/>
  <c r="Q437" i="14" a="1"/>
  <c r="Q437" i="14" s="1"/>
  <c r="R437" i="14" a="1"/>
  <c r="R437" i="14" s="1"/>
  <c r="S437" i="14" a="1"/>
  <c r="S437" i="14" s="1"/>
  <c r="T437" i="14" a="1"/>
  <c r="T437" i="14" s="1"/>
  <c r="U437" i="14" a="1"/>
  <c r="U437" i="14" s="1"/>
  <c r="V437" i="14" a="1"/>
  <c r="V437" i="14" s="1"/>
  <c r="W437" i="14" a="1"/>
  <c r="W437" i="14" s="1"/>
  <c r="X437" i="14" a="1"/>
  <c r="X437" i="14" s="1"/>
  <c r="O438" i="14" a="1"/>
  <c r="O438" i="14" s="1"/>
  <c r="P438" i="14" a="1"/>
  <c r="P438" i="14" s="1"/>
  <c r="Q438" i="14" a="1"/>
  <c r="Q438" i="14" s="1"/>
  <c r="R438" i="14" a="1"/>
  <c r="R438" i="14" s="1"/>
  <c r="S438" i="14" a="1"/>
  <c r="S438" i="14" s="1"/>
  <c r="T438" i="14" a="1"/>
  <c r="T438" i="14" s="1"/>
  <c r="U438" i="14" a="1"/>
  <c r="U438" i="14" s="1"/>
  <c r="V438" i="14" a="1"/>
  <c r="V438" i="14" s="1"/>
  <c r="W438" i="14" a="1"/>
  <c r="W438" i="14" s="1"/>
  <c r="X438" i="14" a="1"/>
  <c r="X438" i="14" s="1"/>
  <c r="O439" i="14" a="1"/>
  <c r="O439" i="14" s="1"/>
  <c r="P439" i="14" a="1"/>
  <c r="P439" i="14" s="1"/>
  <c r="Q439" i="14" a="1"/>
  <c r="Q439" i="14" s="1"/>
  <c r="R439" i="14" a="1"/>
  <c r="R439" i="14" s="1"/>
  <c r="S439" i="14" a="1"/>
  <c r="S439" i="14" s="1"/>
  <c r="T439" i="14" a="1"/>
  <c r="T439" i="14" s="1"/>
  <c r="U439" i="14" a="1"/>
  <c r="U439" i="14" s="1"/>
  <c r="V439" i="14" a="1"/>
  <c r="V439" i="14" s="1"/>
  <c r="W439" i="14" a="1"/>
  <c r="W439" i="14" s="1"/>
  <c r="X439" i="14" a="1"/>
  <c r="X439" i="14" s="1"/>
  <c r="O440" i="14" a="1"/>
  <c r="O440" i="14" s="1"/>
  <c r="P440" i="14" a="1"/>
  <c r="P440" i="14" s="1"/>
  <c r="Q440" i="14" a="1"/>
  <c r="Q440" i="14" s="1"/>
  <c r="R440" i="14" a="1"/>
  <c r="R440" i="14" s="1"/>
  <c r="S440" i="14" a="1"/>
  <c r="S440" i="14" s="1"/>
  <c r="T440" i="14" a="1"/>
  <c r="T440" i="14" s="1"/>
  <c r="U440" i="14" a="1"/>
  <c r="U440" i="14" s="1"/>
  <c r="V440" i="14" a="1"/>
  <c r="V440" i="14" s="1"/>
  <c r="W440" i="14" a="1"/>
  <c r="W440" i="14" s="1"/>
  <c r="X440" i="14" a="1"/>
  <c r="X440" i="14" s="1"/>
  <c r="O441" i="14" a="1"/>
  <c r="O441" i="14" s="1"/>
  <c r="P441" i="14" a="1"/>
  <c r="P441" i="14" s="1"/>
  <c r="Q441" i="14" a="1"/>
  <c r="Q441" i="14" s="1"/>
  <c r="R441" i="14" a="1"/>
  <c r="R441" i="14" s="1"/>
  <c r="S441" i="14" a="1"/>
  <c r="S441" i="14" s="1"/>
  <c r="T441" i="14" a="1"/>
  <c r="T441" i="14" s="1"/>
  <c r="U441" i="14" a="1"/>
  <c r="U441" i="14" s="1"/>
  <c r="V441" i="14" a="1"/>
  <c r="V441" i="14" s="1"/>
  <c r="W441" i="14" a="1"/>
  <c r="W441" i="14" s="1"/>
  <c r="X441" i="14" a="1"/>
  <c r="X441" i="14" s="1"/>
  <c r="O442" i="14" a="1"/>
  <c r="O442" i="14" s="1"/>
  <c r="P442" i="14" a="1"/>
  <c r="P442" i="14" s="1"/>
  <c r="Q442" i="14" a="1"/>
  <c r="Q442" i="14" s="1"/>
  <c r="R442" i="14" a="1"/>
  <c r="R442" i="14" s="1"/>
  <c r="S442" i="14" a="1"/>
  <c r="S442" i="14" s="1"/>
  <c r="T442" i="14" a="1"/>
  <c r="T442" i="14" s="1"/>
  <c r="U442" i="14" a="1"/>
  <c r="U442" i="14" s="1"/>
  <c r="V442" i="14" a="1"/>
  <c r="V442" i="14" s="1"/>
  <c r="W442" i="14" a="1"/>
  <c r="W442" i="14" s="1"/>
  <c r="X442" i="14" a="1"/>
  <c r="X442" i="14" s="1"/>
  <c r="O443" i="14" a="1"/>
  <c r="O443" i="14" s="1"/>
  <c r="P443" i="14" a="1"/>
  <c r="P443" i="14" s="1"/>
  <c r="Q443" i="14" a="1"/>
  <c r="Q443" i="14" s="1"/>
  <c r="R443" i="14" a="1"/>
  <c r="R443" i="14" s="1"/>
  <c r="S443" i="14" a="1"/>
  <c r="S443" i="14" s="1"/>
  <c r="T443" i="14" a="1"/>
  <c r="T443" i="14" s="1"/>
  <c r="U443" i="14" a="1"/>
  <c r="U443" i="14" s="1"/>
  <c r="V443" i="14" a="1"/>
  <c r="V443" i="14" s="1"/>
  <c r="W443" i="14" a="1"/>
  <c r="W443" i="14" s="1"/>
  <c r="X443" i="14" a="1"/>
  <c r="X443" i="14" s="1"/>
  <c r="O444" i="14" a="1"/>
  <c r="O444" i="14" s="1"/>
  <c r="P444" i="14" a="1"/>
  <c r="P444" i="14" s="1"/>
  <c r="Q444" i="14" a="1"/>
  <c r="Q444" i="14" s="1"/>
  <c r="R444" i="14" a="1"/>
  <c r="R444" i="14" s="1"/>
  <c r="S444" i="14" a="1"/>
  <c r="S444" i="14" s="1"/>
  <c r="T444" i="14" a="1"/>
  <c r="T444" i="14" s="1"/>
  <c r="U444" i="14" a="1"/>
  <c r="U444" i="14" s="1"/>
  <c r="V444" i="14" a="1"/>
  <c r="V444" i="14" s="1"/>
  <c r="W444" i="14" a="1"/>
  <c r="W444" i="14" s="1"/>
  <c r="X444" i="14" a="1"/>
  <c r="X444" i="14" s="1"/>
  <c r="O445" i="14" a="1"/>
  <c r="O445" i="14" s="1"/>
  <c r="P445" i="14" a="1"/>
  <c r="P445" i="14" s="1"/>
  <c r="Q445" i="14" a="1"/>
  <c r="Q445" i="14" s="1"/>
  <c r="R445" i="14" a="1"/>
  <c r="R445" i="14" s="1"/>
  <c r="S445" i="14" a="1"/>
  <c r="S445" i="14" s="1"/>
  <c r="T445" i="14" a="1"/>
  <c r="T445" i="14" s="1"/>
  <c r="U445" i="14" a="1"/>
  <c r="U445" i="14" s="1"/>
  <c r="V445" i="14" a="1"/>
  <c r="V445" i="14" s="1"/>
  <c r="W445" i="14" a="1"/>
  <c r="W445" i="14" s="1"/>
  <c r="X445" i="14" a="1"/>
  <c r="X445" i="14" s="1"/>
  <c r="O446" i="14" a="1"/>
  <c r="O446" i="14" s="1"/>
  <c r="P446" i="14" a="1"/>
  <c r="P446" i="14" s="1"/>
  <c r="Q446" i="14" a="1"/>
  <c r="Q446" i="14" s="1"/>
  <c r="R446" i="14" a="1"/>
  <c r="R446" i="14" s="1"/>
  <c r="S446" i="14" a="1"/>
  <c r="S446" i="14" s="1"/>
  <c r="T446" i="14" a="1"/>
  <c r="T446" i="14" s="1"/>
  <c r="U446" i="14" a="1"/>
  <c r="U446" i="14" s="1"/>
  <c r="V446" i="14" a="1"/>
  <c r="V446" i="14" s="1"/>
  <c r="W446" i="14" a="1"/>
  <c r="W446" i="14" s="1"/>
  <c r="X446" i="14" a="1"/>
  <c r="X446" i="14" s="1"/>
  <c r="O447" i="14" a="1"/>
  <c r="O447" i="14" s="1"/>
  <c r="P447" i="14" a="1"/>
  <c r="P447" i="14" s="1"/>
  <c r="Q447" i="14" a="1"/>
  <c r="Q447" i="14" s="1"/>
  <c r="R447" i="14" a="1"/>
  <c r="R447" i="14" s="1"/>
  <c r="S447" i="14" a="1"/>
  <c r="S447" i="14" s="1"/>
  <c r="T447" i="14" a="1"/>
  <c r="T447" i="14" s="1"/>
  <c r="U447" i="14" a="1"/>
  <c r="U447" i="14" s="1"/>
  <c r="V447" i="14" a="1"/>
  <c r="V447" i="14" s="1"/>
  <c r="W447" i="14" a="1"/>
  <c r="W447" i="14" s="1"/>
  <c r="X447" i="14" a="1"/>
  <c r="X447" i="14" s="1"/>
  <c r="O448" i="14" a="1"/>
  <c r="O448" i="14" s="1"/>
  <c r="P448" i="14" a="1"/>
  <c r="P448" i="14" s="1"/>
  <c r="Q448" i="14" a="1"/>
  <c r="Q448" i="14" s="1"/>
  <c r="R448" i="14" a="1"/>
  <c r="R448" i="14" s="1"/>
  <c r="S448" i="14" a="1"/>
  <c r="S448" i="14" s="1"/>
  <c r="T448" i="14" a="1"/>
  <c r="T448" i="14" s="1"/>
  <c r="U448" i="14" a="1"/>
  <c r="U448" i="14" s="1"/>
  <c r="V448" i="14" a="1"/>
  <c r="V448" i="14" s="1"/>
  <c r="W448" i="14" a="1"/>
  <c r="W448" i="14" s="1"/>
  <c r="X448" i="14" a="1"/>
  <c r="X448" i="14" s="1"/>
  <c r="O449" i="14" a="1"/>
  <c r="O449" i="14" s="1"/>
  <c r="P449" i="14" a="1"/>
  <c r="P449" i="14" s="1"/>
  <c r="Q449" i="14" a="1"/>
  <c r="Q449" i="14" s="1"/>
  <c r="R449" i="14" a="1"/>
  <c r="R449" i="14" s="1"/>
  <c r="S449" i="14" a="1"/>
  <c r="S449" i="14" s="1"/>
  <c r="T449" i="14" a="1"/>
  <c r="T449" i="14" s="1"/>
  <c r="U449" i="14" a="1"/>
  <c r="U449" i="14" s="1"/>
  <c r="V449" i="14" a="1"/>
  <c r="V449" i="14" s="1"/>
  <c r="W449" i="14" a="1"/>
  <c r="W449" i="14" s="1"/>
  <c r="X449" i="14" a="1"/>
  <c r="X449" i="14" s="1"/>
  <c r="O450" i="14" a="1"/>
  <c r="O450" i="14" s="1"/>
  <c r="P450" i="14" a="1"/>
  <c r="P450" i="14" s="1"/>
  <c r="Q450" i="14" a="1"/>
  <c r="Q450" i="14" s="1"/>
  <c r="R450" i="14" a="1"/>
  <c r="R450" i="14" s="1"/>
  <c r="S450" i="14" a="1"/>
  <c r="S450" i="14" s="1"/>
  <c r="T450" i="14" a="1"/>
  <c r="T450" i="14" s="1"/>
  <c r="U450" i="14" a="1"/>
  <c r="U450" i="14" s="1"/>
  <c r="V450" i="14" a="1"/>
  <c r="V450" i="14" s="1"/>
  <c r="W450" i="14" a="1"/>
  <c r="W450" i="14" s="1"/>
  <c r="X450" i="14" a="1"/>
  <c r="X450" i="14" s="1"/>
  <c r="O451" i="14" a="1"/>
  <c r="O451" i="14" s="1"/>
  <c r="P451" i="14" a="1"/>
  <c r="P451" i="14" s="1"/>
  <c r="Q451" i="14" a="1"/>
  <c r="Q451" i="14" s="1"/>
  <c r="R451" i="14" a="1"/>
  <c r="R451" i="14" s="1"/>
  <c r="S451" i="14" a="1"/>
  <c r="S451" i="14" s="1"/>
  <c r="T451" i="14" a="1"/>
  <c r="T451" i="14" s="1"/>
  <c r="U451" i="14" a="1"/>
  <c r="U451" i="14" s="1"/>
  <c r="V451" i="14" a="1"/>
  <c r="V451" i="14" s="1"/>
  <c r="W451" i="14" a="1"/>
  <c r="W451" i="14" s="1"/>
  <c r="X451" i="14" a="1"/>
  <c r="X451" i="14" s="1"/>
  <c r="O452" i="14" a="1"/>
  <c r="O452" i="14" s="1"/>
  <c r="P452" i="14" a="1"/>
  <c r="P452" i="14" s="1"/>
  <c r="Q452" i="14" a="1"/>
  <c r="Q452" i="14" s="1"/>
  <c r="R452" i="14" a="1"/>
  <c r="R452" i="14" s="1"/>
  <c r="S452" i="14" a="1"/>
  <c r="S452" i="14" s="1"/>
  <c r="T452" i="14" a="1"/>
  <c r="T452" i="14" s="1"/>
  <c r="U452" i="14" a="1"/>
  <c r="U452" i="14" s="1"/>
  <c r="V452" i="14" a="1"/>
  <c r="V452" i="14" s="1"/>
  <c r="W452" i="14" a="1"/>
  <c r="W452" i="14" s="1"/>
  <c r="X452" i="14" a="1"/>
  <c r="X452" i="14" s="1"/>
  <c r="O453" i="14" a="1"/>
  <c r="O453" i="14" s="1"/>
  <c r="P453" i="14" a="1"/>
  <c r="P453" i="14" s="1"/>
  <c r="Q453" i="14" a="1"/>
  <c r="Q453" i="14" s="1"/>
  <c r="R453" i="14" a="1"/>
  <c r="R453" i="14" s="1"/>
  <c r="S453" i="14" a="1"/>
  <c r="S453" i="14" s="1"/>
  <c r="T453" i="14" a="1"/>
  <c r="T453" i="14" s="1"/>
  <c r="U453" i="14" a="1"/>
  <c r="U453" i="14" s="1"/>
  <c r="V453" i="14" a="1"/>
  <c r="V453" i="14" s="1"/>
  <c r="W453" i="14" a="1"/>
  <c r="W453" i="14" s="1"/>
  <c r="X453" i="14" a="1"/>
  <c r="X453" i="14" s="1"/>
  <c r="O454" i="14" a="1"/>
  <c r="O454" i="14" s="1"/>
  <c r="P454" i="14" a="1"/>
  <c r="P454" i="14" s="1"/>
  <c r="Q454" i="14" a="1"/>
  <c r="Q454" i="14" s="1"/>
  <c r="R454" i="14" a="1"/>
  <c r="R454" i="14" s="1"/>
  <c r="S454" i="14" a="1"/>
  <c r="S454" i="14" s="1"/>
  <c r="T454" i="14" a="1"/>
  <c r="T454" i="14" s="1"/>
  <c r="U454" i="14" a="1"/>
  <c r="U454" i="14" s="1"/>
  <c r="V454" i="14" a="1"/>
  <c r="V454" i="14" s="1"/>
  <c r="W454" i="14" a="1"/>
  <c r="W454" i="14" s="1"/>
  <c r="X454" i="14" a="1"/>
  <c r="X454" i="14" s="1"/>
  <c r="O455" i="14" a="1"/>
  <c r="O455" i="14" s="1"/>
  <c r="P455" i="14" a="1"/>
  <c r="P455" i="14" s="1"/>
  <c r="Q455" i="14" a="1"/>
  <c r="Q455" i="14" s="1"/>
  <c r="R455" i="14" a="1"/>
  <c r="R455" i="14" s="1"/>
  <c r="S455" i="14" a="1"/>
  <c r="S455" i="14" s="1"/>
  <c r="T455" i="14" a="1"/>
  <c r="T455" i="14" s="1"/>
  <c r="U455" i="14" a="1"/>
  <c r="U455" i="14" s="1"/>
  <c r="V455" i="14" a="1"/>
  <c r="V455" i="14" s="1"/>
  <c r="W455" i="14" a="1"/>
  <c r="W455" i="14" s="1"/>
  <c r="X455" i="14" a="1"/>
  <c r="X455" i="14" s="1"/>
  <c r="O456" i="14" a="1"/>
  <c r="O456" i="14" s="1"/>
  <c r="P456" i="14" a="1"/>
  <c r="P456" i="14" s="1"/>
  <c r="Q456" i="14" a="1"/>
  <c r="Q456" i="14" s="1"/>
  <c r="R456" i="14" a="1"/>
  <c r="R456" i="14" s="1"/>
  <c r="S456" i="14" a="1"/>
  <c r="S456" i="14" s="1"/>
  <c r="T456" i="14" a="1"/>
  <c r="T456" i="14" s="1"/>
  <c r="U456" i="14" a="1"/>
  <c r="U456" i="14" s="1"/>
  <c r="V456" i="14" a="1"/>
  <c r="V456" i="14" s="1"/>
  <c r="W456" i="14" a="1"/>
  <c r="W456" i="14" s="1"/>
  <c r="X456" i="14" a="1"/>
  <c r="X456" i="14" s="1"/>
  <c r="O457" i="14" a="1"/>
  <c r="O457" i="14" s="1"/>
  <c r="P457" i="14" a="1"/>
  <c r="P457" i="14" s="1"/>
  <c r="Q457" i="14" a="1"/>
  <c r="Q457" i="14" s="1"/>
  <c r="R457" i="14" a="1"/>
  <c r="R457" i="14" s="1"/>
  <c r="S457" i="14" a="1"/>
  <c r="S457" i="14" s="1"/>
  <c r="T457" i="14" a="1"/>
  <c r="T457" i="14" s="1"/>
  <c r="U457" i="14" a="1"/>
  <c r="U457" i="14" s="1"/>
  <c r="V457" i="14" a="1"/>
  <c r="V457" i="14" s="1"/>
  <c r="W457" i="14" a="1"/>
  <c r="W457" i="14" s="1"/>
  <c r="X457" i="14" a="1"/>
  <c r="X457" i="14" s="1"/>
  <c r="O458" i="14" a="1"/>
  <c r="O458" i="14" s="1"/>
  <c r="P458" i="14" a="1"/>
  <c r="P458" i="14" s="1"/>
  <c r="Q458" i="14" a="1"/>
  <c r="Q458" i="14" s="1"/>
  <c r="R458" i="14" a="1"/>
  <c r="R458" i="14" s="1"/>
  <c r="S458" i="14" a="1"/>
  <c r="S458" i="14" s="1"/>
  <c r="T458" i="14" a="1"/>
  <c r="T458" i="14" s="1"/>
  <c r="U458" i="14" a="1"/>
  <c r="U458" i="14" s="1"/>
  <c r="V458" i="14" a="1"/>
  <c r="V458" i="14" s="1"/>
  <c r="W458" i="14" a="1"/>
  <c r="W458" i="14" s="1"/>
  <c r="X458" i="14" a="1"/>
  <c r="X458" i="14" s="1"/>
  <c r="O459" i="14" a="1"/>
  <c r="O459" i="14" s="1"/>
  <c r="P459" i="14" a="1"/>
  <c r="P459" i="14" s="1"/>
  <c r="Q459" i="14" a="1"/>
  <c r="Q459" i="14" s="1"/>
  <c r="R459" i="14" a="1"/>
  <c r="R459" i="14" s="1"/>
  <c r="S459" i="14" a="1"/>
  <c r="S459" i="14" s="1"/>
  <c r="T459" i="14" a="1"/>
  <c r="T459" i="14" s="1"/>
  <c r="U459" i="14" a="1"/>
  <c r="U459" i="14" s="1"/>
  <c r="V459" i="14" a="1"/>
  <c r="V459" i="14" s="1"/>
  <c r="W459" i="14" a="1"/>
  <c r="W459" i="14" s="1"/>
  <c r="X459" i="14" a="1"/>
  <c r="X459" i="14" s="1"/>
  <c r="O460" i="14" a="1"/>
  <c r="O460" i="14" s="1"/>
  <c r="P460" i="14" a="1"/>
  <c r="P460" i="14" s="1"/>
  <c r="Q460" i="14" a="1"/>
  <c r="Q460" i="14" s="1"/>
  <c r="R460" i="14" a="1"/>
  <c r="R460" i="14" s="1"/>
  <c r="S460" i="14" a="1"/>
  <c r="S460" i="14" s="1"/>
  <c r="T460" i="14" a="1"/>
  <c r="T460" i="14" s="1"/>
  <c r="U460" i="14" a="1"/>
  <c r="U460" i="14" s="1"/>
  <c r="V460" i="14" a="1"/>
  <c r="V460" i="14" s="1"/>
  <c r="W460" i="14" a="1"/>
  <c r="W460" i="14" s="1"/>
  <c r="X460" i="14" a="1"/>
  <c r="X460" i="14" s="1"/>
  <c r="O461" i="14" a="1"/>
  <c r="O461" i="14" s="1"/>
  <c r="P461" i="14" a="1"/>
  <c r="P461" i="14" s="1"/>
  <c r="Q461" i="14" a="1"/>
  <c r="Q461" i="14" s="1"/>
  <c r="R461" i="14" a="1"/>
  <c r="R461" i="14" s="1"/>
  <c r="S461" i="14" a="1"/>
  <c r="S461" i="14" s="1"/>
  <c r="T461" i="14" a="1"/>
  <c r="T461" i="14" s="1"/>
  <c r="U461" i="14" a="1"/>
  <c r="U461" i="14" s="1"/>
  <c r="V461" i="14" a="1"/>
  <c r="V461" i="14" s="1"/>
  <c r="W461" i="14" a="1"/>
  <c r="W461" i="14" s="1"/>
  <c r="X461" i="14" a="1"/>
  <c r="X461" i="14" s="1"/>
  <c r="O462" i="14" a="1"/>
  <c r="O462" i="14" s="1"/>
  <c r="P462" i="14" a="1"/>
  <c r="P462" i="14" s="1"/>
  <c r="Q462" i="14" a="1"/>
  <c r="Q462" i="14" s="1"/>
  <c r="R462" i="14" a="1"/>
  <c r="R462" i="14" s="1"/>
  <c r="S462" i="14" a="1"/>
  <c r="S462" i="14" s="1"/>
  <c r="T462" i="14" a="1"/>
  <c r="T462" i="14" s="1"/>
  <c r="U462" i="14" a="1"/>
  <c r="U462" i="14" s="1"/>
  <c r="V462" i="14" a="1"/>
  <c r="V462" i="14" s="1"/>
  <c r="W462" i="14" a="1"/>
  <c r="W462" i="14" s="1"/>
  <c r="X462" i="14" a="1"/>
  <c r="X462" i="14" s="1"/>
  <c r="O463" i="14" a="1"/>
  <c r="O463" i="14" s="1"/>
  <c r="P463" i="14" a="1"/>
  <c r="P463" i="14" s="1"/>
  <c r="Q463" i="14" a="1"/>
  <c r="Q463" i="14" s="1"/>
  <c r="R463" i="14" a="1"/>
  <c r="R463" i="14" s="1"/>
  <c r="S463" i="14" a="1"/>
  <c r="S463" i="14" s="1"/>
  <c r="T463" i="14" a="1"/>
  <c r="T463" i="14" s="1"/>
  <c r="U463" i="14" a="1"/>
  <c r="U463" i="14" s="1"/>
  <c r="V463" i="14" a="1"/>
  <c r="V463" i="14" s="1"/>
  <c r="W463" i="14" a="1"/>
  <c r="W463" i="14" s="1"/>
  <c r="X463" i="14" a="1"/>
  <c r="X463" i="14" s="1"/>
  <c r="O464" i="14" a="1"/>
  <c r="O464" i="14" s="1"/>
  <c r="P464" i="14" a="1"/>
  <c r="P464" i="14" s="1"/>
  <c r="Q464" i="14" a="1"/>
  <c r="Q464" i="14" s="1"/>
  <c r="R464" i="14" a="1"/>
  <c r="R464" i="14" s="1"/>
  <c r="S464" i="14" a="1"/>
  <c r="S464" i="14" s="1"/>
  <c r="T464" i="14" a="1"/>
  <c r="T464" i="14" s="1"/>
  <c r="U464" i="14" a="1"/>
  <c r="U464" i="14" s="1"/>
  <c r="V464" i="14" a="1"/>
  <c r="V464" i="14" s="1"/>
  <c r="W464" i="14" a="1"/>
  <c r="W464" i="14" s="1"/>
  <c r="X464" i="14" a="1"/>
  <c r="X464" i="14" s="1"/>
  <c r="O465" i="14" a="1"/>
  <c r="O465" i="14" s="1"/>
  <c r="P465" i="14" a="1"/>
  <c r="P465" i="14" s="1"/>
  <c r="Q465" i="14" a="1"/>
  <c r="Q465" i="14" s="1"/>
  <c r="R465" i="14" a="1"/>
  <c r="R465" i="14" s="1"/>
  <c r="S465" i="14" a="1"/>
  <c r="S465" i="14" s="1"/>
  <c r="T465" i="14" a="1"/>
  <c r="T465" i="14" s="1"/>
  <c r="U465" i="14" a="1"/>
  <c r="U465" i="14" s="1"/>
  <c r="V465" i="14" a="1"/>
  <c r="V465" i="14" s="1"/>
  <c r="W465" i="14" a="1"/>
  <c r="W465" i="14" s="1"/>
  <c r="X465" i="14" a="1"/>
  <c r="X465" i="14" s="1"/>
  <c r="O466" i="14" a="1"/>
  <c r="O466" i="14" s="1"/>
  <c r="P466" i="14" a="1"/>
  <c r="P466" i="14" s="1"/>
  <c r="Q466" i="14" a="1"/>
  <c r="Q466" i="14" s="1"/>
  <c r="R466" i="14" a="1"/>
  <c r="R466" i="14" s="1"/>
  <c r="S466" i="14" a="1"/>
  <c r="S466" i="14" s="1"/>
  <c r="T466" i="14" a="1"/>
  <c r="T466" i="14" s="1"/>
  <c r="U466" i="14" a="1"/>
  <c r="U466" i="14" s="1"/>
  <c r="V466" i="14" a="1"/>
  <c r="V466" i="14" s="1"/>
  <c r="W466" i="14" a="1"/>
  <c r="W466" i="14" s="1"/>
  <c r="X466" i="14" a="1"/>
  <c r="X466" i="14" s="1"/>
  <c r="O467" i="14" a="1"/>
  <c r="O467" i="14" s="1"/>
  <c r="P467" i="14" a="1"/>
  <c r="P467" i="14" s="1"/>
  <c r="Q467" i="14" a="1"/>
  <c r="Q467" i="14" s="1"/>
  <c r="R467" i="14" a="1"/>
  <c r="R467" i="14" s="1"/>
  <c r="S467" i="14" a="1"/>
  <c r="S467" i="14" s="1"/>
  <c r="T467" i="14" a="1"/>
  <c r="T467" i="14" s="1"/>
  <c r="U467" i="14" a="1"/>
  <c r="U467" i="14" s="1"/>
  <c r="V467" i="14" a="1"/>
  <c r="V467" i="14" s="1"/>
  <c r="W467" i="14" a="1"/>
  <c r="W467" i="14" s="1"/>
  <c r="X467" i="14" a="1"/>
  <c r="X467" i="14" s="1"/>
  <c r="O468" i="14" a="1"/>
  <c r="O468" i="14" s="1"/>
  <c r="P468" i="14" a="1"/>
  <c r="P468" i="14" s="1"/>
  <c r="Q468" i="14" a="1"/>
  <c r="Q468" i="14" s="1"/>
  <c r="R468" i="14" a="1"/>
  <c r="R468" i="14" s="1"/>
  <c r="S468" i="14" a="1"/>
  <c r="S468" i="14" s="1"/>
  <c r="T468" i="14" a="1"/>
  <c r="T468" i="14" s="1"/>
  <c r="U468" i="14" a="1"/>
  <c r="U468" i="14" s="1"/>
  <c r="V468" i="14" a="1"/>
  <c r="V468" i="14" s="1"/>
  <c r="W468" i="14" a="1"/>
  <c r="W468" i="14" s="1"/>
  <c r="X468" i="14" a="1"/>
  <c r="X468" i="14" s="1"/>
  <c r="O469" i="14" a="1"/>
  <c r="O469" i="14" s="1"/>
  <c r="P469" i="14" a="1"/>
  <c r="P469" i="14" s="1"/>
  <c r="Q469" i="14" a="1"/>
  <c r="Q469" i="14" s="1"/>
  <c r="R469" i="14" a="1"/>
  <c r="R469" i="14" s="1"/>
  <c r="S469" i="14" a="1"/>
  <c r="S469" i="14" s="1"/>
  <c r="T469" i="14" a="1"/>
  <c r="T469" i="14" s="1"/>
  <c r="U469" i="14" a="1"/>
  <c r="U469" i="14" s="1"/>
  <c r="V469" i="14" a="1"/>
  <c r="V469" i="14" s="1"/>
  <c r="W469" i="14" a="1"/>
  <c r="W469" i="14" s="1"/>
  <c r="X469" i="14" a="1"/>
  <c r="X469" i="14" s="1"/>
  <c r="O470" i="14" a="1"/>
  <c r="O470" i="14" s="1"/>
  <c r="P470" i="14" a="1"/>
  <c r="P470" i="14" s="1"/>
  <c r="Q470" i="14" a="1"/>
  <c r="Q470" i="14" s="1"/>
  <c r="R470" i="14" a="1"/>
  <c r="R470" i="14" s="1"/>
  <c r="S470" i="14" a="1"/>
  <c r="S470" i="14" s="1"/>
  <c r="T470" i="14" a="1"/>
  <c r="T470" i="14" s="1"/>
  <c r="U470" i="14" a="1"/>
  <c r="U470" i="14" s="1"/>
  <c r="V470" i="14" a="1"/>
  <c r="V470" i="14" s="1"/>
  <c r="W470" i="14" a="1"/>
  <c r="W470" i="14" s="1"/>
  <c r="X470" i="14" a="1"/>
  <c r="X470" i="14" s="1"/>
  <c r="O471" i="14" a="1"/>
  <c r="O471" i="14" s="1"/>
  <c r="P471" i="14" a="1"/>
  <c r="P471" i="14" s="1"/>
  <c r="Q471" i="14" a="1"/>
  <c r="Q471" i="14" s="1"/>
  <c r="R471" i="14" a="1"/>
  <c r="R471" i="14" s="1"/>
  <c r="S471" i="14" a="1"/>
  <c r="S471" i="14" s="1"/>
  <c r="T471" i="14" a="1"/>
  <c r="T471" i="14" s="1"/>
  <c r="U471" i="14" a="1"/>
  <c r="U471" i="14" s="1"/>
  <c r="V471" i="14" a="1"/>
  <c r="V471" i="14" s="1"/>
  <c r="W471" i="14" a="1"/>
  <c r="W471" i="14" s="1"/>
  <c r="X471" i="14" a="1"/>
  <c r="X471" i="14" s="1"/>
  <c r="O472" i="14" a="1"/>
  <c r="O472" i="14" s="1"/>
  <c r="P472" i="14" a="1"/>
  <c r="P472" i="14" s="1"/>
  <c r="Q472" i="14" a="1"/>
  <c r="Q472" i="14" s="1"/>
  <c r="R472" i="14" a="1"/>
  <c r="R472" i="14" s="1"/>
  <c r="S472" i="14" a="1"/>
  <c r="S472" i="14" s="1"/>
  <c r="T472" i="14" a="1"/>
  <c r="T472" i="14" s="1"/>
  <c r="U472" i="14" a="1"/>
  <c r="U472" i="14" s="1"/>
  <c r="V472" i="14" a="1"/>
  <c r="V472" i="14" s="1"/>
  <c r="W472" i="14" a="1"/>
  <c r="W472" i="14" s="1"/>
  <c r="X472" i="14" a="1"/>
  <c r="X472" i="14" s="1"/>
  <c r="O473" i="14" a="1"/>
  <c r="O473" i="14" s="1"/>
  <c r="P473" i="14" a="1"/>
  <c r="P473" i="14" s="1"/>
  <c r="Q473" i="14" a="1"/>
  <c r="Q473" i="14" s="1"/>
  <c r="R473" i="14" a="1"/>
  <c r="R473" i="14" s="1"/>
  <c r="S473" i="14" a="1"/>
  <c r="S473" i="14" s="1"/>
  <c r="T473" i="14" a="1"/>
  <c r="T473" i="14" s="1"/>
  <c r="U473" i="14" a="1"/>
  <c r="U473" i="14" s="1"/>
  <c r="V473" i="14" a="1"/>
  <c r="V473" i="14" s="1"/>
  <c r="W473" i="14" a="1"/>
  <c r="W473" i="14" s="1"/>
  <c r="X473" i="14" a="1"/>
  <c r="X473" i="14" s="1"/>
  <c r="O474" i="14" a="1"/>
  <c r="O474" i="14" s="1"/>
  <c r="P474" i="14" a="1"/>
  <c r="P474" i="14" s="1"/>
  <c r="Q474" i="14" a="1"/>
  <c r="Q474" i="14" s="1"/>
  <c r="R474" i="14" a="1"/>
  <c r="R474" i="14" s="1"/>
  <c r="S474" i="14" a="1"/>
  <c r="S474" i="14" s="1"/>
  <c r="T474" i="14" a="1"/>
  <c r="T474" i="14" s="1"/>
  <c r="U474" i="14" a="1"/>
  <c r="U474" i="14" s="1"/>
  <c r="V474" i="14" a="1"/>
  <c r="V474" i="14" s="1"/>
  <c r="W474" i="14" a="1"/>
  <c r="W474" i="14" s="1"/>
  <c r="X474" i="14" a="1"/>
  <c r="X474" i="14" s="1"/>
  <c r="O475" i="14" a="1"/>
  <c r="O475" i="14" s="1"/>
  <c r="P475" i="14" a="1"/>
  <c r="P475" i="14" s="1"/>
  <c r="Q475" i="14" a="1"/>
  <c r="Q475" i="14" s="1"/>
  <c r="R475" i="14" a="1"/>
  <c r="R475" i="14" s="1"/>
  <c r="S475" i="14" a="1"/>
  <c r="S475" i="14" s="1"/>
  <c r="T475" i="14" a="1"/>
  <c r="T475" i="14" s="1"/>
  <c r="U475" i="14" a="1"/>
  <c r="U475" i="14" s="1"/>
  <c r="V475" i="14" a="1"/>
  <c r="V475" i="14" s="1"/>
  <c r="W475" i="14" a="1"/>
  <c r="W475" i="14" s="1"/>
  <c r="X475" i="14" a="1"/>
  <c r="X475" i="14" s="1"/>
  <c r="O476" i="14" a="1"/>
  <c r="O476" i="14" s="1"/>
  <c r="P476" i="14" a="1"/>
  <c r="P476" i="14" s="1"/>
  <c r="Q476" i="14" a="1"/>
  <c r="Q476" i="14" s="1"/>
  <c r="R476" i="14" a="1"/>
  <c r="R476" i="14" s="1"/>
  <c r="S476" i="14" a="1"/>
  <c r="S476" i="14" s="1"/>
  <c r="T476" i="14" a="1"/>
  <c r="T476" i="14" s="1"/>
  <c r="U476" i="14" a="1"/>
  <c r="U476" i="14" s="1"/>
  <c r="V476" i="14" a="1"/>
  <c r="V476" i="14" s="1"/>
  <c r="W476" i="14" a="1"/>
  <c r="W476" i="14" s="1"/>
  <c r="X476" i="14" a="1"/>
  <c r="X476" i="14" s="1"/>
  <c r="O477" i="14" a="1"/>
  <c r="O477" i="14" s="1"/>
  <c r="P477" i="14" a="1"/>
  <c r="P477" i="14" s="1"/>
  <c r="Q477" i="14" a="1"/>
  <c r="Q477" i="14" s="1"/>
  <c r="R477" i="14" a="1"/>
  <c r="R477" i="14" s="1"/>
  <c r="S477" i="14" a="1"/>
  <c r="S477" i="14" s="1"/>
  <c r="T477" i="14" a="1"/>
  <c r="T477" i="14" s="1"/>
  <c r="U477" i="14" a="1"/>
  <c r="U477" i="14" s="1"/>
  <c r="V477" i="14" a="1"/>
  <c r="V477" i="14" s="1"/>
  <c r="W477" i="14" a="1"/>
  <c r="W477" i="14" s="1"/>
  <c r="X477" i="14" a="1"/>
  <c r="X477" i="14" s="1"/>
  <c r="O478" i="14" a="1"/>
  <c r="O478" i="14" s="1"/>
  <c r="P478" i="14" a="1"/>
  <c r="P478" i="14" s="1"/>
  <c r="Q478" i="14" a="1"/>
  <c r="Q478" i="14" s="1"/>
  <c r="R478" i="14" a="1"/>
  <c r="R478" i="14" s="1"/>
  <c r="S478" i="14" a="1"/>
  <c r="S478" i="14" s="1"/>
  <c r="T478" i="14" a="1"/>
  <c r="T478" i="14" s="1"/>
  <c r="U478" i="14" a="1"/>
  <c r="U478" i="14" s="1"/>
  <c r="V478" i="14" a="1"/>
  <c r="V478" i="14" s="1"/>
  <c r="W478" i="14" a="1"/>
  <c r="W478" i="14" s="1"/>
  <c r="X478" i="14" a="1"/>
  <c r="X478" i="14" s="1"/>
  <c r="O479" i="14" a="1"/>
  <c r="O479" i="14" s="1"/>
  <c r="P479" i="14" a="1"/>
  <c r="P479" i="14" s="1"/>
  <c r="Q479" i="14" a="1"/>
  <c r="Q479" i="14" s="1"/>
  <c r="R479" i="14" a="1"/>
  <c r="R479" i="14" s="1"/>
  <c r="S479" i="14" a="1"/>
  <c r="S479" i="14" s="1"/>
  <c r="T479" i="14" a="1"/>
  <c r="T479" i="14" s="1"/>
  <c r="U479" i="14" a="1"/>
  <c r="U479" i="14" s="1"/>
  <c r="V479" i="14" a="1"/>
  <c r="V479" i="14" s="1"/>
  <c r="W479" i="14" a="1"/>
  <c r="W479" i="14" s="1"/>
  <c r="X479" i="14" a="1"/>
  <c r="X479" i="14" s="1"/>
  <c r="O480" i="14" a="1"/>
  <c r="O480" i="14" s="1"/>
  <c r="P480" i="14" a="1"/>
  <c r="P480" i="14" s="1"/>
  <c r="Q480" i="14" a="1"/>
  <c r="Q480" i="14" s="1"/>
  <c r="R480" i="14" a="1"/>
  <c r="R480" i="14" s="1"/>
  <c r="S480" i="14" a="1"/>
  <c r="S480" i="14" s="1"/>
  <c r="T480" i="14" a="1"/>
  <c r="T480" i="14" s="1"/>
  <c r="U480" i="14" a="1"/>
  <c r="U480" i="14" s="1"/>
  <c r="V480" i="14" a="1"/>
  <c r="V480" i="14" s="1"/>
  <c r="W480" i="14" a="1"/>
  <c r="W480" i="14" s="1"/>
  <c r="X480" i="14" a="1"/>
  <c r="X480" i="14" s="1"/>
  <c r="O481" i="14" a="1"/>
  <c r="O481" i="14" s="1"/>
  <c r="P481" i="14" a="1"/>
  <c r="P481" i="14" s="1"/>
  <c r="Q481" i="14" a="1"/>
  <c r="Q481" i="14" s="1"/>
  <c r="R481" i="14" a="1"/>
  <c r="R481" i="14" s="1"/>
  <c r="S481" i="14" a="1"/>
  <c r="S481" i="14" s="1"/>
  <c r="T481" i="14" a="1"/>
  <c r="T481" i="14" s="1"/>
  <c r="U481" i="14" a="1"/>
  <c r="U481" i="14" s="1"/>
  <c r="V481" i="14" a="1"/>
  <c r="V481" i="14" s="1"/>
  <c r="W481" i="14" a="1"/>
  <c r="W481" i="14" s="1"/>
  <c r="X481" i="14" a="1"/>
  <c r="X481" i="14" s="1"/>
  <c r="O482" i="14" a="1"/>
  <c r="O482" i="14" s="1"/>
  <c r="P482" i="14" a="1"/>
  <c r="P482" i="14" s="1"/>
  <c r="Q482" i="14" a="1"/>
  <c r="Q482" i="14" s="1"/>
  <c r="R482" i="14" a="1"/>
  <c r="R482" i="14" s="1"/>
  <c r="S482" i="14" a="1"/>
  <c r="S482" i="14" s="1"/>
  <c r="T482" i="14" a="1"/>
  <c r="T482" i="14" s="1"/>
  <c r="U482" i="14" a="1"/>
  <c r="U482" i="14" s="1"/>
  <c r="V482" i="14" a="1"/>
  <c r="V482" i="14" s="1"/>
  <c r="W482" i="14" a="1"/>
  <c r="W482" i="14" s="1"/>
  <c r="X482" i="14" a="1"/>
  <c r="X482" i="14" s="1"/>
  <c r="O483" i="14" a="1"/>
  <c r="O483" i="14" s="1"/>
  <c r="P483" i="14" a="1"/>
  <c r="P483" i="14" s="1"/>
  <c r="Q483" i="14" a="1"/>
  <c r="Q483" i="14" s="1"/>
  <c r="R483" i="14" a="1"/>
  <c r="R483" i="14" s="1"/>
  <c r="S483" i="14" a="1"/>
  <c r="S483" i="14" s="1"/>
  <c r="T483" i="14" a="1"/>
  <c r="T483" i="14" s="1"/>
  <c r="U483" i="14" a="1"/>
  <c r="U483" i="14" s="1"/>
  <c r="V483" i="14" a="1"/>
  <c r="V483" i="14" s="1"/>
  <c r="W483" i="14" a="1"/>
  <c r="W483" i="14" s="1"/>
  <c r="X483" i="14" a="1"/>
  <c r="X483" i="14" s="1"/>
  <c r="O484" i="14" a="1"/>
  <c r="O484" i="14" s="1"/>
  <c r="P484" i="14" a="1"/>
  <c r="P484" i="14" s="1"/>
  <c r="Q484" i="14" a="1"/>
  <c r="Q484" i="14" s="1"/>
  <c r="R484" i="14" a="1"/>
  <c r="R484" i="14" s="1"/>
  <c r="S484" i="14" a="1"/>
  <c r="S484" i="14" s="1"/>
  <c r="T484" i="14" a="1"/>
  <c r="T484" i="14" s="1"/>
  <c r="U484" i="14" a="1"/>
  <c r="U484" i="14" s="1"/>
  <c r="V484" i="14" a="1"/>
  <c r="V484" i="14" s="1"/>
  <c r="W484" i="14" a="1"/>
  <c r="W484" i="14" s="1"/>
  <c r="X484" i="14" a="1"/>
  <c r="X484" i="14" s="1"/>
  <c r="O485" i="14" a="1"/>
  <c r="O485" i="14" s="1"/>
  <c r="P485" i="14" a="1"/>
  <c r="P485" i="14" s="1"/>
  <c r="Q485" i="14" a="1"/>
  <c r="Q485" i="14" s="1"/>
  <c r="R485" i="14" a="1"/>
  <c r="R485" i="14" s="1"/>
  <c r="S485" i="14" a="1"/>
  <c r="S485" i="14" s="1"/>
  <c r="T485" i="14" a="1"/>
  <c r="T485" i="14" s="1"/>
  <c r="U485" i="14" a="1"/>
  <c r="U485" i="14" s="1"/>
  <c r="V485" i="14" a="1"/>
  <c r="V485" i="14" s="1"/>
  <c r="W485" i="14" a="1"/>
  <c r="W485" i="14" s="1"/>
  <c r="X485" i="14" a="1"/>
  <c r="X485" i="14" s="1"/>
  <c r="O486" i="14" a="1"/>
  <c r="O486" i="14" s="1"/>
  <c r="P486" i="14" a="1"/>
  <c r="P486" i="14" s="1"/>
  <c r="Q486" i="14" a="1"/>
  <c r="Q486" i="14" s="1"/>
  <c r="R486" i="14" a="1"/>
  <c r="R486" i="14" s="1"/>
  <c r="S486" i="14" a="1"/>
  <c r="S486" i="14" s="1"/>
  <c r="T486" i="14" a="1"/>
  <c r="T486" i="14" s="1"/>
  <c r="U486" i="14" a="1"/>
  <c r="U486" i="14" s="1"/>
  <c r="V486" i="14" a="1"/>
  <c r="V486" i="14" s="1"/>
  <c r="W486" i="14" a="1"/>
  <c r="W486" i="14" s="1"/>
  <c r="X486" i="14" a="1"/>
  <c r="X486" i="14" s="1"/>
  <c r="O487" i="14" a="1"/>
  <c r="O487" i="14" s="1"/>
  <c r="P487" i="14" a="1"/>
  <c r="P487" i="14" s="1"/>
  <c r="Q487" i="14" a="1"/>
  <c r="Q487" i="14" s="1"/>
  <c r="R487" i="14" a="1"/>
  <c r="R487" i="14" s="1"/>
  <c r="S487" i="14" a="1"/>
  <c r="S487" i="14" s="1"/>
  <c r="T487" i="14" a="1"/>
  <c r="T487" i="14" s="1"/>
  <c r="U487" i="14" a="1"/>
  <c r="U487" i="14" s="1"/>
  <c r="V487" i="14" a="1"/>
  <c r="V487" i="14" s="1"/>
  <c r="W487" i="14" a="1"/>
  <c r="W487" i="14" s="1"/>
  <c r="X487" i="14" a="1"/>
  <c r="X487" i="14" s="1"/>
  <c r="O488" i="14" a="1"/>
  <c r="O488" i="14" s="1"/>
  <c r="P488" i="14" a="1"/>
  <c r="P488" i="14" s="1"/>
  <c r="Q488" i="14" a="1"/>
  <c r="Q488" i="14" s="1"/>
  <c r="R488" i="14" a="1"/>
  <c r="R488" i="14" s="1"/>
  <c r="S488" i="14" a="1"/>
  <c r="S488" i="14" s="1"/>
  <c r="T488" i="14" a="1"/>
  <c r="T488" i="14" s="1"/>
  <c r="U488" i="14" a="1"/>
  <c r="U488" i="14" s="1"/>
  <c r="V488" i="14" a="1"/>
  <c r="V488" i="14" s="1"/>
  <c r="W488" i="14" a="1"/>
  <c r="W488" i="14" s="1"/>
  <c r="X488" i="14" a="1"/>
  <c r="X488" i="14" s="1"/>
  <c r="O489" i="14" a="1"/>
  <c r="O489" i="14" s="1"/>
  <c r="P489" i="14" a="1"/>
  <c r="P489" i="14" s="1"/>
  <c r="Q489" i="14" a="1"/>
  <c r="Q489" i="14" s="1"/>
  <c r="R489" i="14" a="1"/>
  <c r="R489" i="14" s="1"/>
  <c r="S489" i="14" a="1"/>
  <c r="S489" i="14" s="1"/>
  <c r="T489" i="14" a="1"/>
  <c r="T489" i="14" s="1"/>
  <c r="U489" i="14" a="1"/>
  <c r="U489" i="14" s="1"/>
  <c r="V489" i="14" a="1"/>
  <c r="V489" i="14" s="1"/>
  <c r="W489" i="14" a="1"/>
  <c r="W489" i="14" s="1"/>
  <c r="X489" i="14" a="1"/>
  <c r="X489" i="14" s="1"/>
  <c r="O490" i="14" a="1"/>
  <c r="O490" i="14" s="1"/>
  <c r="P490" i="14" a="1"/>
  <c r="P490" i="14" s="1"/>
  <c r="Q490" i="14" a="1"/>
  <c r="Q490" i="14" s="1"/>
  <c r="R490" i="14" a="1"/>
  <c r="R490" i="14" s="1"/>
  <c r="S490" i="14" a="1"/>
  <c r="S490" i="14" s="1"/>
  <c r="T490" i="14" a="1"/>
  <c r="T490" i="14" s="1"/>
  <c r="U490" i="14" a="1"/>
  <c r="U490" i="14" s="1"/>
  <c r="V490" i="14" a="1"/>
  <c r="V490" i="14" s="1"/>
  <c r="W490" i="14" a="1"/>
  <c r="W490" i="14" s="1"/>
  <c r="X490" i="14" a="1"/>
  <c r="X490" i="14" s="1"/>
  <c r="O491" i="14" a="1"/>
  <c r="O491" i="14" s="1"/>
  <c r="P491" i="14" a="1"/>
  <c r="P491" i="14" s="1"/>
  <c r="Q491" i="14" a="1"/>
  <c r="Q491" i="14" s="1"/>
  <c r="R491" i="14" a="1"/>
  <c r="R491" i="14" s="1"/>
  <c r="S491" i="14" a="1"/>
  <c r="S491" i="14" s="1"/>
  <c r="T491" i="14" a="1"/>
  <c r="T491" i="14" s="1"/>
  <c r="U491" i="14" a="1"/>
  <c r="U491" i="14" s="1"/>
  <c r="V491" i="14" a="1"/>
  <c r="V491" i="14" s="1"/>
  <c r="W491" i="14" a="1"/>
  <c r="W491" i="14" s="1"/>
  <c r="X491" i="14" a="1"/>
  <c r="X491" i="14" s="1"/>
  <c r="O492" i="14" a="1"/>
  <c r="O492" i="14" s="1"/>
  <c r="P492" i="14" a="1"/>
  <c r="P492" i="14" s="1"/>
  <c r="Q492" i="14" a="1"/>
  <c r="Q492" i="14" s="1"/>
  <c r="R492" i="14" a="1"/>
  <c r="R492" i="14" s="1"/>
  <c r="S492" i="14" a="1"/>
  <c r="S492" i="14" s="1"/>
  <c r="T492" i="14" a="1"/>
  <c r="T492" i="14" s="1"/>
  <c r="U492" i="14" a="1"/>
  <c r="U492" i="14" s="1"/>
  <c r="V492" i="14" a="1"/>
  <c r="V492" i="14" s="1"/>
  <c r="W492" i="14" a="1"/>
  <c r="W492" i="14" s="1"/>
  <c r="X492" i="14" a="1"/>
  <c r="X492" i="14" s="1"/>
  <c r="O493" i="14" a="1"/>
  <c r="O493" i="14" s="1"/>
  <c r="P493" i="14" a="1"/>
  <c r="P493" i="14" s="1"/>
  <c r="Q493" i="14" a="1"/>
  <c r="Q493" i="14" s="1"/>
  <c r="R493" i="14" a="1"/>
  <c r="R493" i="14" s="1"/>
  <c r="S493" i="14" a="1"/>
  <c r="S493" i="14" s="1"/>
  <c r="T493" i="14" a="1"/>
  <c r="T493" i="14" s="1"/>
  <c r="U493" i="14" a="1"/>
  <c r="U493" i="14" s="1"/>
  <c r="V493" i="14" a="1"/>
  <c r="V493" i="14" s="1"/>
  <c r="W493" i="14" a="1"/>
  <c r="W493" i="14" s="1"/>
  <c r="X493" i="14" a="1"/>
  <c r="X493" i="14" s="1"/>
  <c r="O494" i="14" a="1"/>
  <c r="O494" i="14" s="1"/>
  <c r="P494" i="14" a="1"/>
  <c r="P494" i="14" s="1"/>
  <c r="Q494" i="14" a="1"/>
  <c r="Q494" i="14" s="1"/>
  <c r="R494" i="14" a="1"/>
  <c r="R494" i="14" s="1"/>
  <c r="S494" i="14" a="1"/>
  <c r="S494" i="14" s="1"/>
  <c r="T494" i="14" a="1"/>
  <c r="T494" i="14" s="1"/>
  <c r="U494" i="14" a="1"/>
  <c r="U494" i="14" s="1"/>
  <c r="V494" i="14" a="1"/>
  <c r="V494" i="14" s="1"/>
  <c r="W494" i="14" a="1"/>
  <c r="W494" i="14" s="1"/>
  <c r="X494" i="14" a="1"/>
  <c r="X494" i="14" s="1"/>
  <c r="O495" i="14" a="1"/>
  <c r="O495" i="14" s="1"/>
  <c r="P495" i="14" a="1"/>
  <c r="P495" i="14" s="1"/>
  <c r="Q495" i="14" a="1"/>
  <c r="Q495" i="14" s="1"/>
  <c r="R495" i="14" a="1"/>
  <c r="R495" i="14" s="1"/>
  <c r="S495" i="14" a="1"/>
  <c r="S495" i="14" s="1"/>
  <c r="T495" i="14" a="1"/>
  <c r="T495" i="14" s="1"/>
  <c r="U495" i="14" a="1"/>
  <c r="U495" i="14" s="1"/>
  <c r="V495" i="14" a="1"/>
  <c r="V495" i="14" s="1"/>
  <c r="W495" i="14" a="1"/>
  <c r="W495" i="14" s="1"/>
  <c r="X495" i="14" a="1"/>
  <c r="X495" i="14" s="1"/>
  <c r="O496" i="14" a="1"/>
  <c r="O496" i="14" s="1"/>
  <c r="P496" i="14" a="1"/>
  <c r="P496" i="14" s="1"/>
  <c r="Q496" i="14" a="1"/>
  <c r="Q496" i="14" s="1"/>
  <c r="R496" i="14" a="1"/>
  <c r="R496" i="14" s="1"/>
  <c r="S496" i="14" a="1"/>
  <c r="S496" i="14" s="1"/>
  <c r="T496" i="14" a="1"/>
  <c r="T496" i="14" s="1"/>
  <c r="U496" i="14" a="1"/>
  <c r="U496" i="14" s="1"/>
  <c r="V496" i="14" a="1"/>
  <c r="V496" i="14" s="1"/>
  <c r="W496" i="14" a="1"/>
  <c r="W496" i="14" s="1"/>
  <c r="X496" i="14" a="1"/>
  <c r="X496" i="14" s="1"/>
  <c r="O497" i="14" a="1"/>
  <c r="O497" i="14" s="1"/>
  <c r="P497" i="14" a="1"/>
  <c r="P497" i="14" s="1"/>
  <c r="Q497" i="14" a="1"/>
  <c r="Q497" i="14" s="1"/>
  <c r="R497" i="14" a="1"/>
  <c r="R497" i="14" s="1"/>
  <c r="S497" i="14" a="1"/>
  <c r="S497" i="14" s="1"/>
  <c r="T497" i="14" a="1"/>
  <c r="T497" i="14" s="1"/>
  <c r="U497" i="14" a="1"/>
  <c r="U497" i="14" s="1"/>
  <c r="V497" i="14" a="1"/>
  <c r="V497" i="14" s="1"/>
  <c r="W497" i="14" a="1"/>
  <c r="W497" i="14" s="1"/>
  <c r="X497" i="14" a="1"/>
  <c r="X497" i="14" s="1"/>
  <c r="O498" i="14" a="1"/>
  <c r="O498" i="14" s="1"/>
  <c r="P498" i="14" a="1"/>
  <c r="P498" i="14" s="1"/>
  <c r="Q498" i="14" a="1"/>
  <c r="Q498" i="14" s="1"/>
  <c r="R498" i="14" a="1"/>
  <c r="R498" i="14" s="1"/>
  <c r="S498" i="14" a="1"/>
  <c r="S498" i="14" s="1"/>
  <c r="T498" i="14" a="1"/>
  <c r="T498" i="14" s="1"/>
  <c r="U498" i="14" a="1"/>
  <c r="U498" i="14" s="1"/>
  <c r="V498" i="14" a="1"/>
  <c r="V498" i="14" s="1"/>
  <c r="W498" i="14" a="1"/>
  <c r="W498" i="14" s="1"/>
  <c r="X498" i="14" a="1"/>
  <c r="X498" i="14" s="1"/>
  <c r="O499" i="14" a="1"/>
  <c r="O499" i="14" s="1"/>
  <c r="P499" i="14" a="1"/>
  <c r="P499" i="14" s="1"/>
  <c r="Q499" i="14" a="1"/>
  <c r="Q499" i="14" s="1"/>
  <c r="R499" i="14" a="1"/>
  <c r="R499" i="14" s="1"/>
  <c r="S499" i="14" a="1"/>
  <c r="S499" i="14" s="1"/>
  <c r="T499" i="14" a="1"/>
  <c r="T499" i="14" s="1"/>
  <c r="U499" i="14" a="1"/>
  <c r="U499" i="14" s="1"/>
  <c r="V499" i="14" a="1"/>
  <c r="V499" i="14" s="1"/>
  <c r="W499" i="14" a="1"/>
  <c r="W499" i="14" s="1"/>
  <c r="X499" i="14" a="1"/>
  <c r="X499" i="14" s="1"/>
  <c r="O500" i="14" a="1"/>
  <c r="O500" i="14" s="1"/>
  <c r="P500" i="14" a="1"/>
  <c r="P500" i="14" s="1"/>
  <c r="Q500" i="14" a="1"/>
  <c r="Q500" i="14" s="1"/>
  <c r="R500" i="14" a="1"/>
  <c r="R500" i="14" s="1"/>
  <c r="S500" i="14" a="1"/>
  <c r="S500" i="14" s="1"/>
  <c r="T500" i="14" a="1"/>
  <c r="T500" i="14" s="1"/>
  <c r="U500" i="14" a="1"/>
  <c r="U500" i="14" s="1"/>
  <c r="V500" i="14" a="1"/>
  <c r="V500" i="14" s="1"/>
  <c r="W500" i="14" a="1"/>
  <c r="W500" i="14" s="1"/>
  <c r="X500" i="14" a="1"/>
  <c r="X500" i="14" s="1"/>
  <c r="O501" i="14" a="1"/>
  <c r="O501" i="14" s="1"/>
  <c r="P501" i="14" a="1"/>
  <c r="P501" i="14" s="1"/>
  <c r="Q501" i="14" a="1"/>
  <c r="Q501" i="14" s="1"/>
  <c r="R501" i="14" a="1"/>
  <c r="R501" i="14" s="1"/>
  <c r="S501" i="14" a="1"/>
  <c r="S501" i="14" s="1"/>
  <c r="T501" i="14" a="1"/>
  <c r="T501" i="14" s="1"/>
  <c r="U501" i="14" a="1"/>
  <c r="U501" i="14" s="1"/>
  <c r="V501" i="14" a="1"/>
  <c r="V501" i="14" s="1"/>
  <c r="W501" i="14" a="1"/>
  <c r="W501" i="14" s="1"/>
  <c r="X501" i="14" a="1"/>
  <c r="X501" i="14" s="1"/>
  <c r="O502" i="14" a="1"/>
  <c r="O502" i="14" s="1"/>
  <c r="P502" i="14" a="1"/>
  <c r="P502" i="14" s="1"/>
  <c r="Q502" i="14" a="1"/>
  <c r="Q502" i="14" s="1"/>
  <c r="R502" i="14" a="1"/>
  <c r="R502" i="14" s="1"/>
  <c r="S502" i="14" a="1"/>
  <c r="S502" i="14" s="1"/>
  <c r="T502" i="14" a="1"/>
  <c r="T502" i="14" s="1"/>
  <c r="U502" i="14" a="1"/>
  <c r="U502" i="14" s="1"/>
  <c r="V502" i="14" a="1"/>
  <c r="V502" i="14" s="1"/>
  <c r="W502" i="14" a="1"/>
  <c r="W502" i="14" s="1"/>
  <c r="X502" i="14" a="1"/>
  <c r="X502" i="14" s="1"/>
  <c r="O503" i="14" a="1"/>
  <c r="O503" i="14" s="1"/>
  <c r="P503" i="14" a="1"/>
  <c r="P503" i="14" s="1"/>
  <c r="Q503" i="14" a="1"/>
  <c r="Q503" i="14" s="1"/>
  <c r="R503" i="14" a="1"/>
  <c r="R503" i="14" s="1"/>
  <c r="S503" i="14" a="1"/>
  <c r="S503" i="14" s="1"/>
  <c r="T503" i="14" a="1"/>
  <c r="T503" i="14" s="1"/>
  <c r="U503" i="14" a="1"/>
  <c r="U503" i="14" s="1"/>
  <c r="V503" i="14" a="1"/>
  <c r="V503" i="14" s="1"/>
  <c r="W503" i="14" a="1"/>
  <c r="W503" i="14" s="1"/>
  <c r="X503" i="14" a="1"/>
  <c r="X503" i="14" s="1"/>
  <c r="O504" i="14" a="1"/>
  <c r="O504" i="14" s="1"/>
  <c r="P504" i="14" a="1"/>
  <c r="P504" i="14" s="1"/>
  <c r="Q504" i="14" a="1"/>
  <c r="Q504" i="14" s="1"/>
  <c r="R504" i="14" a="1"/>
  <c r="R504" i="14" s="1"/>
  <c r="S504" i="14" a="1"/>
  <c r="S504" i="14" s="1"/>
  <c r="T504" i="14" a="1"/>
  <c r="T504" i="14" s="1"/>
  <c r="U504" i="14" a="1"/>
  <c r="U504" i="14" s="1"/>
  <c r="V504" i="14" a="1"/>
  <c r="V504" i="14" s="1"/>
  <c r="W504" i="14" a="1"/>
  <c r="W504" i="14" s="1"/>
  <c r="X504" i="14" a="1"/>
  <c r="X504" i="14" s="1"/>
  <c r="O505" i="14" a="1"/>
  <c r="O505" i="14" s="1"/>
  <c r="P505" i="14" a="1"/>
  <c r="P505" i="14" s="1"/>
  <c r="Q505" i="14" a="1"/>
  <c r="Q505" i="14" s="1"/>
  <c r="R505" i="14" a="1"/>
  <c r="R505" i="14" s="1"/>
  <c r="S505" i="14" a="1"/>
  <c r="S505" i="14" s="1"/>
  <c r="T505" i="14" a="1"/>
  <c r="T505" i="14" s="1"/>
  <c r="U505" i="14" a="1"/>
  <c r="U505" i="14" s="1"/>
  <c r="V505" i="14" a="1"/>
  <c r="V505" i="14" s="1"/>
  <c r="W505" i="14" a="1"/>
  <c r="W505" i="14" s="1"/>
  <c r="X505" i="14" a="1"/>
  <c r="X505" i="14" s="1"/>
  <c r="O506" i="14" a="1"/>
  <c r="O506" i="14" s="1"/>
  <c r="P506" i="14" a="1"/>
  <c r="P506" i="14" s="1"/>
  <c r="Q506" i="14" a="1"/>
  <c r="Q506" i="14" s="1"/>
  <c r="R506" i="14" a="1"/>
  <c r="R506" i="14" s="1"/>
  <c r="S506" i="14" a="1"/>
  <c r="S506" i="14" s="1"/>
  <c r="T506" i="14" a="1"/>
  <c r="T506" i="14" s="1"/>
  <c r="U506" i="14" a="1"/>
  <c r="U506" i="14" s="1"/>
  <c r="V506" i="14" a="1"/>
  <c r="V506" i="14" s="1"/>
  <c r="W506" i="14" a="1"/>
  <c r="W506" i="14" s="1"/>
  <c r="X506" i="14" a="1"/>
  <c r="X506" i="14" s="1"/>
  <c r="O507" i="14" a="1"/>
  <c r="O507" i="14" s="1"/>
  <c r="P507" i="14" a="1"/>
  <c r="P507" i="14" s="1"/>
  <c r="Q507" i="14" a="1"/>
  <c r="Q507" i="14" s="1"/>
  <c r="R507" i="14" a="1"/>
  <c r="R507" i="14" s="1"/>
  <c r="S507" i="14" a="1"/>
  <c r="S507" i="14" s="1"/>
  <c r="T507" i="14" a="1"/>
  <c r="T507" i="14" s="1"/>
  <c r="U507" i="14" a="1"/>
  <c r="U507" i="14" s="1"/>
  <c r="V507" i="14" a="1"/>
  <c r="V507" i="14" s="1"/>
  <c r="W507" i="14" a="1"/>
  <c r="W507" i="14" s="1"/>
  <c r="X507" i="14" a="1"/>
  <c r="X507" i="14" s="1"/>
  <c r="O508" i="14" a="1"/>
  <c r="O508" i="14" s="1"/>
  <c r="P508" i="14" a="1"/>
  <c r="P508" i="14" s="1"/>
  <c r="Q508" i="14" a="1"/>
  <c r="Q508" i="14" s="1"/>
  <c r="R508" i="14" a="1"/>
  <c r="R508" i="14" s="1"/>
  <c r="S508" i="14" a="1"/>
  <c r="S508" i="14" s="1"/>
  <c r="T508" i="14" a="1"/>
  <c r="T508" i="14" s="1"/>
  <c r="U508" i="14" a="1"/>
  <c r="U508" i="14" s="1"/>
  <c r="V508" i="14" a="1"/>
  <c r="V508" i="14" s="1"/>
  <c r="W508" i="14" a="1"/>
  <c r="W508" i="14" s="1"/>
  <c r="X508" i="14" a="1"/>
  <c r="X508" i="14" s="1"/>
  <c r="O509" i="14" a="1"/>
  <c r="O509" i="14" s="1"/>
  <c r="P509" i="14" a="1"/>
  <c r="P509" i="14" s="1"/>
  <c r="Q509" i="14" a="1"/>
  <c r="Q509" i="14" s="1"/>
  <c r="R509" i="14" a="1"/>
  <c r="R509" i="14" s="1"/>
  <c r="S509" i="14" a="1"/>
  <c r="S509" i="14" s="1"/>
  <c r="T509" i="14" a="1"/>
  <c r="T509" i="14" s="1"/>
  <c r="U509" i="14" a="1"/>
  <c r="U509" i="14" s="1"/>
  <c r="V509" i="14" a="1"/>
  <c r="V509" i="14" s="1"/>
  <c r="W509" i="14" a="1"/>
  <c r="W509" i="14" s="1"/>
  <c r="X509" i="14" a="1"/>
  <c r="X509" i="14" s="1"/>
  <c r="O510" i="14" a="1"/>
  <c r="O510" i="14" s="1"/>
  <c r="P510" i="14" a="1"/>
  <c r="P510" i="14" s="1"/>
  <c r="Q510" i="14" a="1"/>
  <c r="Q510" i="14" s="1"/>
  <c r="R510" i="14" a="1"/>
  <c r="R510" i="14" s="1"/>
  <c r="S510" i="14" a="1"/>
  <c r="S510" i="14" s="1"/>
  <c r="T510" i="14" a="1"/>
  <c r="T510" i="14" s="1"/>
  <c r="U510" i="14" a="1"/>
  <c r="U510" i="14" s="1"/>
  <c r="V510" i="14" a="1"/>
  <c r="V510" i="14" s="1"/>
  <c r="W510" i="14" a="1"/>
  <c r="W510" i="14" s="1"/>
  <c r="X510" i="14" a="1"/>
  <c r="X510" i="14" s="1"/>
  <c r="A2" i="14" a="1"/>
  <c r="A2" i="14" s="1"/>
  <c r="I11" i="14" a="1"/>
  <c r="J8" i="14" a="1"/>
  <c r="J8" i="14" s="1"/>
  <c r="J7" i="14" a="1"/>
  <c r="J7" i="14" s="1"/>
  <c r="A5" i="14" a="1"/>
  <c r="A5" i="14" s="1"/>
  <c r="M8" i="14" s="1"/>
  <c r="M9" i="14" a="1"/>
  <c r="N221" i="14" s="1" a="1"/>
  <c r="N221" i="14" s="1"/>
  <c r="D3" i="14" a="1"/>
  <c r="D3" i="14" s="1"/>
  <c r="C2" i="14" a="1"/>
  <c r="C2" i="14" s="1"/>
  <c r="K2" i="14" s="1"/>
  <c r="B2" i="14" a="1"/>
  <c r="B2" i="14" s="1"/>
  <c r="J9" i="8" a="1"/>
  <c r="J9" i="8" s="1"/>
  <c r="J8" i="8" a="1"/>
  <c r="J8" i="8" s="1"/>
  <c r="J9" i="7" a="1"/>
  <c r="J9" i="7" s="1"/>
  <c r="J8" i="7" a="1"/>
  <c r="J8" i="7" s="1"/>
  <c r="N452" i="14" l="1" a="1"/>
  <c r="N452" i="14" s="1"/>
  <c r="N444" i="14" a="1"/>
  <c r="N444" i="14" s="1"/>
  <c r="N436" i="14" a="1"/>
  <c r="N436" i="14" s="1"/>
  <c r="N428" i="14" a="1"/>
  <c r="N428" i="14" s="1"/>
  <c r="N420" i="14" a="1"/>
  <c r="N420" i="14" s="1"/>
  <c r="N412" i="14" a="1"/>
  <c r="N412" i="14" s="1"/>
  <c r="N404" i="14" a="1"/>
  <c r="N404" i="14" s="1"/>
  <c r="N396" i="14" a="1"/>
  <c r="N396" i="14" s="1"/>
  <c r="N388" i="14" a="1"/>
  <c r="N388" i="14" s="1"/>
  <c r="N380" i="14" a="1"/>
  <c r="N380" i="14" s="1"/>
  <c r="N372" i="14" a="1"/>
  <c r="N372" i="14" s="1"/>
  <c r="N364" i="14" a="1"/>
  <c r="N364" i="14" s="1"/>
  <c r="N356" i="14" a="1"/>
  <c r="N356" i="14" s="1"/>
  <c r="N348" i="14" a="1"/>
  <c r="N348" i="14" s="1"/>
  <c r="N340" i="14" a="1"/>
  <c r="N340" i="14" s="1"/>
  <c r="N332" i="14" a="1"/>
  <c r="N332" i="14" s="1"/>
  <c r="N324" i="14" a="1"/>
  <c r="N324" i="14" s="1"/>
  <c r="N316" i="14" a="1"/>
  <c r="N316" i="14" s="1"/>
  <c r="N265" i="14" a="1"/>
  <c r="N265" i="14" s="1"/>
  <c r="N239" i="14" a="1"/>
  <c r="N239" i="14" s="1"/>
  <c r="N17" i="14" a="1"/>
  <c r="N17" i="14" s="1"/>
  <c r="N19" i="14" a="1"/>
  <c r="N19" i="14" s="1"/>
  <c r="N21" i="14" a="1"/>
  <c r="N21" i="14" s="1"/>
  <c r="N23" i="14" a="1"/>
  <c r="N23" i="14" s="1"/>
  <c r="N25" i="14" a="1"/>
  <c r="N25" i="14" s="1"/>
  <c r="N27" i="14" a="1"/>
  <c r="N27" i="14" s="1"/>
  <c r="N29" i="14" a="1"/>
  <c r="N29" i="14" s="1"/>
  <c r="N31" i="14" a="1"/>
  <c r="N31" i="14" s="1"/>
  <c r="N33" i="14" a="1"/>
  <c r="N33" i="14" s="1"/>
  <c r="N35" i="14" a="1"/>
  <c r="N35" i="14" s="1"/>
  <c r="N37" i="14" a="1"/>
  <c r="N37" i="14" s="1"/>
  <c r="N39" i="14" a="1"/>
  <c r="N39" i="14" s="1"/>
  <c r="N41" i="14" a="1"/>
  <c r="N41" i="14" s="1"/>
  <c r="N43" i="14" a="1"/>
  <c r="N43" i="14" s="1"/>
  <c r="N45" i="14" a="1"/>
  <c r="N45" i="14" s="1"/>
  <c r="N47" i="14" a="1"/>
  <c r="N47" i="14" s="1"/>
  <c r="N49" i="14" a="1"/>
  <c r="N49" i="14" s="1"/>
  <c r="N51" i="14" a="1"/>
  <c r="N51" i="14" s="1"/>
  <c r="N53" i="14" a="1"/>
  <c r="N53" i="14" s="1"/>
  <c r="N55" i="14" a="1"/>
  <c r="N55" i="14" s="1"/>
  <c r="N57" i="14" a="1"/>
  <c r="N57" i="14" s="1"/>
  <c r="N59" i="14" a="1"/>
  <c r="N59" i="14" s="1"/>
  <c r="N61" i="14" a="1"/>
  <c r="N61" i="14" s="1"/>
  <c r="N63" i="14" a="1"/>
  <c r="N63" i="14" s="1"/>
  <c r="N65" i="14" a="1"/>
  <c r="N65" i="14" s="1"/>
  <c r="N67" i="14" a="1"/>
  <c r="N67" i="14" s="1"/>
  <c r="N69" i="14" a="1"/>
  <c r="N69" i="14" s="1"/>
  <c r="N71" i="14" a="1"/>
  <c r="N71" i="14" s="1"/>
  <c r="N73" i="14" a="1"/>
  <c r="N73" i="14" s="1"/>
  <c r="N75" i="14" a="1"/>
  <c r="N75" i="14" s="1"/>
  <c r="N77" i="14" a="1"/>
  <c r="N77" i="14" s="1"/>
  <c r="N79" i="14" a="1"/>
  <c r="N79" i="14" s="1"/>
  <c r="N81" i="14" a="1"/>
  <c r="N81" i="14" s="1"/>
  <c r="N83" i="14" a="1"/>
  <c r="N83" i="14" s="1"/>
  <c r="N85" i="14" a="1"/>
  <c r="N85" i="14" s="1"/>
  <c r="N87" i="14" a="1"/>
  <c r="N87" i="14" s="1"/>
  <c r="N89" i="14" a="1"/>
  <c r="N89" i="14" s="1"/>
  <c r="N91" i="14" a="1"/>
  <c r="N91" i="14" s="1"/>
  <c r="N93" i="14" a="1"/>
  <c r="N93" i="14" s="1"/>
  <c r="N95" i="14" a="1"/>
  <c r="N95" i="14" s="1"/>
  <c r="N97" i="14" a="1"/>
  <c r="N97" i="14" s="1"/>
  <c r="N99" i="14" a="1"/>
  <c r="N99" i="14" s="1"/>
  <c r="N101" i="14" a="1"/>
  <c r="N101" i="14" s="1"/>
  <c r="N103" i="14" a="1"/>
  <c r="N103" i="14" s="1"/>
  <c r="N105" i="14" a="1"/>
  <c r="N105" i="14" s="1"/>
  <c r="N107" i="14" a="1"/>
  <c r="N107" i="14" s="1"/>
  <c r="N109" i="14" a="1"/>
  <c r="N109" i="14" s="1"/>
  <c r="N111" i="14" a="1"/>
  <c r="N111" i="14" s="1"/>
  <c r="N113" i="14" a="1"/>
  <c r="N113" i="14" s="1"/>
  <c r="N115" i="14" a="1"/>
  <c r="N115" i="14" s="1"/>
  <c r="N117" i="14" a="1"/>
  <c r="N117" i="14" s="1"/>
  <c r="N119" i="14" a="1"/>
  <c r="N119" i="14" s="1"/>
  <c r="N121" i="14" a="1"/>
  <c r="N121" i="14" s="1"/>
  <c r="N123" i="14" a="1"/>
  <c r="N123" i="14" s="1"/>
  <c r="N125" i="14" a="1"/>
  <c r="N125" i="14" s="1"/>
  <c r="N127" i="14" a="1"/>
  <c r="N127" i="14" s="1"/>
  <c r="N129" i="14" a="1"/>
  <c r="N129" i="14" s="1"/>
  <c r="N131" i="14" a="1"/>
  <c r="N131" i="14" s="1"/>
  <c r="N133" i="14" a="1"/>
  <c r="N133" i="14" s="1"/>
  <c r="N135" i="14" a="1"/>
  <c r="N135" i="14" s="1"/>
  <c r="N137" i="14" a="1"/>
  <c r="N137" i="14" s="1"/>
  <c r="N139" i="14" a="1"/>
  <c r="N139" i="14" s="1"/>
  <c r="N141" i="14" a="1"/>
  <c r="N141" i="14" s="1"/>
  <c r="N143" i="14" a="1"/>
  <c r="N143" i="14" s="1"/>
  <c r="N145" i="14" a="1"/>
  <c r="N145" i="14" s="1"/>
  <c r="N147" i="14" a="1"/>
  <c r="N147" i="14" s="1"/>
  <c r="N149" i="14" a="1"/>
  <c r="N149" i="14" s="1"/>
  <c r="N151" i="14" a="1"/>
  <c r="N151" i="14" s="1"/>
  <c r="N153" i="14" a="1"/>
  <c r="N153" i="14" s="1"/>
  <c r="N155" i="14" a="1"/>
  <c r="N155" i="14" s="1"/>
  <c r="N157" i="14" a="1"/>
  <c r="N157" i="14" s="1"/>
  <c r="N159" i="14" a="1"/>
  <c r="N159" i="14" s="1"/>
  <c r="N161" i="14" a="1"/>
  <c r="N161" i="14" s="1"/>
  <c r="N163" i="14" a="1"/>
  <c r="N163" i="14" s="1"/>
  <c r="N165" i="14" a="1"/>
  <c r="N165" i="14" s="1"/>
  <c r="N167" i="14" a="1"/>
  <c r="N167" i="14" s="1"/>
  <c r="N169" i="14" a="1"/>
  <c r="N169" i="14" s="1"/>
  <c r="N171" i="14" a="1"/>
  <c r="N171" i="14" s="1"/>
  <c r="N173" i="14" a="1"/>
  <c r="N173" i="14" s="1"/>
  <c r="N16" i="14" a="1"/>
  <c r="N16" i="14" s="1"/>
  <c r="N18" i="14" a="1"/>
  <c r="N18" i="14" s="1"/>
  <c r="N20" i="14" a="1"/>
  <c r="N20" i="14" s="1"/>
  <c r="N22" i="14" a="1"/>
  <c r="N22" i="14" s="1"/>
  <c r="N24" i="14" a="1"/>
  <c r="N24" i="14" s="1"/>
  <c r="N26" i="14" a="1"/>
  <c r="N26" i="14" s="1"/>
  <c r="N28" i="14" a="1"/>
  <c r="N28" i="14" s="1"/>
  <c r="N30" i="14" a="1"/>
  <c r="N30" i="14" s="1"/>
  <c r="N32" i="14" a="1"/>
  <c r="N32" i="14" s="1"/>
  <c r="N34" i="14" a="1"/>
  <c r="N34" i="14" s="1"/>
  <c r="N36" i="14" a="1"/>
  <c r="N36" i="14" s="1"/>
  <c r="N38" i="14" a="1"/>
  <c r="N38" i="14" s="1"/>
  <c r="N40" i="14" a="1"/>
  <c r="N40" i="14" s="1"/>
  <c r="N42" i="14" a="1"/>
  <c r="N42" i="14" s="1"/>
  <c r="N44" i="14" a="1"/>
  <c r="N44" i="14" s="1"/>
  <c r="N46" i="14" a="1"/>
  <c r="N46" i="14" s="1"/>
  <c r="N48" i="14" a="1"/>
  <c r="N48" i="14" s="1"/>
  <c r="N50" i="14" a="1"/>
  <c r="N50" i="14" s="1"/>
  <c r="N52" i="14" a="1"/>
  <c r="N52" i="14" s="1"/>
  <c r="N54" i="14" a="1"/>
  <c r="N54" i="14" s="1"/>
  <c r="N56" i="14" a="1"/>
  <c r="N56" i="14" s="1"/>
  <c r="N58" i="14" a="1"/>
  <c r="N58" i="14" s="1"/>
  <c r="N60" i="14" a="1"/>
  <c r="N60" i="14" s="1"/>
  <c r="N62" i="14" a="1"/>
  <c r="N62" i="14" s="1"/>
  <c r="N64" i="14" a="1"/>
  <c r="N64" i="14" s="1"/>
  <c r="N66" i="14" a="1"/>
  <c r="N66" i="14" s="1"/>
  <c r="N68" i="14" a="1"/>
  <c r="N68" i="14" s="1"/>
  <c r="N70" i="14" a="1"/>
  <c r="N70" i="14" s="1"/>
  <c r="N72" i="14" a="1"/>
  <c r="N72" i="14" s="1"/>
  <c r="N74" i="14" a="1"/>
  <c r="N74" i="14" s="1"/>
  <c r="N76" i="14" a="1"/>
  <c r="N76" i="14" s="1"/>
  <c r="N78" i="14" a="1"/>
  <c r="N78" i="14" s="1"/>
  <c r="N80" i="14" a="1"/>
  <c r="N80" i="14" s="1"/>
  <c r="N82" i="14" a="1"/>
  <c r="N82" i="14" s="1"/>
  <c r="N84" i="14" a="1"/>
  <c r="N84" i="14" s="1"/>
  <c r="N86" i="14" a="1"/>
  <c r="N86" i="14" s="1"/>
  <c r="N88" i="14" a="1"/>
  <c r="N88" i="14" s="1"/>
  <c r="N90" i="14" a="1"/>
  <c r="N90" i="14" s="1"/>
  <c r="N92" i="14" a="1"/>
  <c r="N92" i="14" s="1"/>
  <c r="N94" i="14" a="1"/>
  <c r="N94" i="14" s="1"/>
  <c r="N96" i="14" a="1"/>
  <c r="N96" i="14" s="1"/>
  <c r="N98" i="14" a="1"/>
  <c r="N98" i="14" s="1"/>
  <c r="N100" i="14" a="1"/>
  <c r="N100" i="14" s="1"/>
  <c r="N102" i="14" a="1"/>
  <c r="N102" i="14" s="1"/>
  <c r="N104" i="14" a="1"/>
  <c r="N104" i="14" s="1"/>
  <c r="N106" i="14" a="1"/>
  <c r="N106" i="14" s="1"/>
  <c r="N108" i="14" a="1"/>
  <c r="N108" i="14" s="1"/>
  <c r="N110" i="14" a="1"/>
  <c r="N110" i="14" s="1"/>
  <c r="N112" i="14" a="1"/>
  <c r="N112" i="14" s="1"/>
  <c r="N114" i="14" a="1"/>
  <c r="N114" i="14" s="1"/>
  <c r="N116" i="14" a="1"/>
  <c r="N116" i="14" s="1"/>
  <c r="N118" i="14" a="1"/>
  <c r="N118" i="14" s="1"/>
  <c r="N120" i="14" a="1"/>
  <c r="N120" i="14" s="1"/>
  <c r="N122" i="14" a="1"/>
  <c r="N122" i="14" s="1"/>
  <c r="N124" i="14" a="1"/>
  <c r="N124" i="14" s="1"/>
  <c r="N126" i="14" a="1"/>
  <c r="N126" i="14" s="1"/>
  <c r="N128" i="14" a="1"/>
  <c r="N128" i="14" s="1"/>
  <c r="N130" i="14" a="1"/>
  <c r="N130" i="14" s="1"/>
  <c r="N132" i="14" a="1"/>
  <c r="N132" i="14" s="1"/>
  <c r="N134" i="14" a="1"/>
  <c r="N134" i="14" s="1"/>
  <c r="N136" i="14" a="1"/>
  <c r="N136" i="14" s="1"/>
  <c r="N138" i="14" a="1"/>
  <c r="N138" i="14" s="1"/>
  <c r="N140" i="14" a="1"/>
  <c r="N140" i="14" s="1"/>
  <c r="N142" i="14" a="1"/>
  <c r="N142" i="14" s="1"/>
  <c r="N144" i="14" a="1"/>
  <c r="N144" i="14" s="1"/>
  <c r="N146" i="14" a="1"/>
  <c r="N146" i="14" s="1"/>
  <c r="N148" i="14" a="1"/>
  <c r="N148" i="14" s="1"/>
  <c r="N150" i="14" a="1"/>
  <c r="N150" i="14" s="1"/>
  <c r="N152" i="14" a="1"/>
  <c r="N152" i="14" s="1"/>
  <c r="N154" i="14" a="1"/>
  <c r="N154" i="14" s="1"/>
  <c r="N156" i="14" a="1"/>
  <c r="N156" i="14" s="1"/>
  <c r="N158" i="14" a="1"/>
  <c r="N158" i="14" s="1"/>
  <c r="N160" i="14" a="1"/>
  <c r="N160" i="14" s="1"/>
  <c r="N162" i="14" a="1"/>
  <c r="N162" i="14" s="1"/>
  <c r="N164" i="14" a="1"/>
  <c r="N164" i="14" s="1"/>
  <c r="N166" i="14" a="1"/>
  <c r="N166" i="14" s="1"/>
  <c r="N168" i="14" a="1"/>
  <c r="N168" i="14" s="1"/>
  <c r="N170" i="14" a="1"/>
  <c r="N170" i="14" s="1"/>
  <c r="N172" i="14" a="1"/>
  <c r="N172" i="14" s="1"/>
  <c r="N174" i="14" a="1"/>
  <c r="N174" i="14" s="1"/>
  <c r="N176" i="14" a="1"/>
  <c r="N176" i="14" s="1"/>
  <c r="N178" i="14" a="1"/>
  <c r="N178" i="14" s="1"/>
  <c r="N180" i="14" a="1"/>
  <c r="N180" i="14" s="1"/>
  <c r="N182" i="14" a="1"/>
  <c r="N182" i="14" s="1"/>
  <c r="N184" i="14" a="1"/>
  <c r="N184" i="14" s="1"/>
  <c r="N186" i="14" a="1"/>
  <c r="N186" i="14" s="1"/>
  <c r="N188" i="14" a="1"/>
  <c r="N188" i="14" s="1"/>
  <c r="N190" i="14" a="1"/>
  <c r="N190" i="14" s="1"/>
  <c r="N192" i="14" a="1"/>
  <c r="N192" i="14" s="1"/>
  <c r="N194" i="14" a="1"/>
  <c r="N194" i="14" s="1"/>
  <c r="N196" i="14" a="1"/>
  <c r="N196" i="14" s="1"/>
  <c r="N198" i="14" a="1"/>
  <c r="N198" i="14" s="1"/>
  <c r="N200" i="14" a="1"/>
  <c r="N200" i="14" s="1"/>
  <c r="N202" i="14" a="1"/>
  <c r="N202" i="14" s="1"/>
  <c r="N204" i="14" a="1"/>
  <c r="N204" i="14" s="1"/>
  <c r="N206" i="14" a="1"/>
  <c r="N206" i="14" s="1"/>
  <c r="N208" i="14" a="1"/>
  <c r="N208" i="14" s="1"/>
  <c r="N210" i="14" a="1"/>
  <c r="N210" i="14" s="1"/>
  <c r="N212" i="14" a="1"/>
  <c r="N212" i="14" s="1"/>
  <c r="N214" i="14" a="1"/>
  <c r="N214" i="14" s="1"/>
  <c r="N216" i="14" a="1"/>
  <c r="N216" i="14" s="1"/>
  <c r="N218" i="14" a="1"/>
  <c r="N218" i="14" s="1"/>
  <c r="N220" i="14" a="1"/>
  <c r="N220" i="14" s="1"/>
  <c r="N222" i="14" a="1"/>
  <c r="N222" i="14" s="1"/>
  <c r="N224" i="14" a="1"/>
  <c r="N224" i="14" s="1"/>
  <c r="N226" i="14" a="1"/>
  <c r="N226" i="14" s="1"/>
  <c r="N228" i="14" a="1"/>
  <c r="N228" i="14" s="1"/>
  <c r="N230" i="14" a="1"/>
  <c r="N230" i="14" s="1"/>
  <c r="N232" i="14" a="1"/>
  <c r="N232" i="14" s="1"/>
  <c r="N234" i="14" a="1"/>
  <c r="N234" i="14" s="1"/>
  <c r="N236" i="14" a="1"/>
  <c r="N236" i="14" s="1"/>
  <c r="N238" i="14" a="1"/>
  <c r="N238" i="14" s="1"/>
  <c r="N240" i="14" a="1"/>
  <c r="N240" i="14" s="1"/>
  <c r="N242" i="14" a="1"/>
  <c r="N242" i="14" s="1"/>
  <c r="N244" i="14" a="1"/>
  <c r="N244" i="14" s="1"/>
  <c r="N246" i="14" a="1"/>
  <c r="N246" i="14" s="1"/>
  <c r="N248" i="14" a="1"/>
  <c r="N248" i="14" s="1"/>
  <c r="N250" i="14" a="1"/>
  <c r="N250" i="14" s="1"/>
  <c r="N252" i="14" a="1"/>
  <c r="N252" i="14" s="1"/>
  <c r="N254" i="14" a="1"/>
  <c r="N254" i="14" s="1"/>
  <c r="N256" i="14" a="1"/>
  <c r="N256" i="14" s="1"/>
  <c r="N258" i="14" a="1"/>
  <c r="N258" i="14" s="1"/>
  <c r="N260" i="14" a="1"/>
  <c r="N260" i="14" s="1"/>
  <c r="N262" i="14" a="1"/>
  <c r="N262" i="14" s="1"/>
  <c r="N264" i="14" a="1"/>
  <c r="N264" i="14" s="1"/>
  <c r="N266" i="14" a="1"/>
  <c r="N266" i="14" s="1"/>
  <c r="N268" i="14" a="1"/>
  <c r="N268" i="14" s="1"/>
  <c r="N270" i="14" a="1"/>
  <c r="N270" i="14" s="1"/>
  <c r="N272" i="14" a="1"/>
  <c r="N272" i="14" s="1"/>
  <c r="N274" i="14" a="1"/>
  <c r="N274" i="14" s="1"/>
  <c r="N276" i="14" a="1"/>
  <c r="N276" i="14" s="1"/>
  <c r="N278" i="14" a="1"/>
  <c r="N278" i="14" s="1"/>
  <c r="N280" i="14" a="1"/>
  <c r="N280" i="14" s="1"/>
  <c r="N282" i="14" a="1"/>
  <c r="N282" i="14" s="1"/>
  <c r="N284" i="14" a="1"/>
  <c r="N284" i="14" s="1"/>
  <c r="N286" i="14" a="1"/>
  <c r="N286" i="14" s="1"/>
  <c r="N288" i="14" a="1"/>
  <c r="N288" i="14" s="1"/>
  <c r="N290" i="14" a="1"/>
  <c r="N290" i="14" s="1"/>
  <c r="N292" i="14" a="1"/>
  <c r="N292" i="14" s="1"/>
  <c r="N294" i="14" a="1"/>
  <c r="N294" i="14" s="1"/>
  <c r="N296" i="14" a="1"/>
  <c r="N296" i="14" s="1"/>
  <c r="N298" i="14" a="1"/>
  <c r="N298" i="14" s="1"/>
  <c r="N300" i="14" a="1"/>
  <c r="N300" i="14" s="1"/>
  <c r="N302" i="14" a="1"/>
  <c r="N302" i="14" s="1"/>
  <c r="N304" i="14" a="1"/>
  <c r="N304" i="14" s="1"/>
  <c r="N306" i="14" a="1"/>
  <c r="N306" i="14" s="1"/>
  <c r="N308" i="14" a="1"/>
  <c r="N308" i="14" s="1"/>
  <c r="N310" i="14" a="1"/>
  <c r="N310" i="14" s="1"/>
  <c r="N312" i="14" a="1"/>
  <c r="N312" i="14" s="1"/>
  <c r="N314" i="14" a="1"/>
  <c r="N314" i="14" s="1"/>
  <c r="N183" i="14" a="1"/>
  <c r="N183" i="14" s="1"/>
  <c r="N199" i="14" a="1"/>
  <c r="N199" i="14" s="1"/>
  <c r="N215" i="14" a="1"/>
  <c r="N215" i="14" s="1"/>
  <c r="N231" i="14" a="1"/>
  <c r="N231" i="14" s="1"/>
  <c r="N247" i="14" a="1"/>
  <c r="N247" i="14" s="1"/>
  <c r="N263" i="14" a="1"/>
  <c r="N263" i="14" s="1"/>
  <c r="N279" i="14" a="1"/>
  <c r="N279" i="14" s="1"/>
  <c r="N295" i="14" a="1"/>
  <c r="N295" i="14" s="1"/>
  <c r="N311" i="14" a="1"/>
  <c r="N311" i="14" s="1"/>
  <c r="N177" i="14" a="1"/>
  <c r="N177" i="14" s="1"/>
  <c r="N193" i="14" a="1"/>
  <c r="N193" i="14" s="1"/>
  <c r="N209" i="14" a="1"/>
  <c r="N209" i="14" s="1"/>
  <c r="N225" i="14" a="1"/>
  <c r="N225" i="14" s="1"/>
  <c r="N241" i="14" a="1"/>
  <c r="N241" i="14" s="1"/>
  <c r="N257" i="14" a="1"/>
  <c r="N257" i="14" s="1"/>
  <c r="N273" i="14" a="1"/>
  <c r="N273" i="14" s="1"/>
  <c r="N289" i="14" a="1"/>
  <c r="N289" i="14" s="1"/>
  <c r="N305" i="14" a="1"/>
  <c r="N305" i="14" s="1"/>
  <c r="N187" i="14" a="1"/>
  <c r="N187" i="14" s="1"/>
  <c r="N203" i="14" a="1"/>
  <c r="N203" i="14" s="1"/>
  <c r="N219" i="14" a="1"/>
  <c r="N219" i="14" s="1"/>
  <c r="N235" i="14" a="1"/>
  <c r="N235" i="14" s="1"/>
  <c r="N251" i="14" a="1"/>
  <c r="N251" i="14" s="1"/>
  <c r="N267" i="14" a="1"/>
  <c r="N267" i="14" s="1"/>
  <c r="N283" i="14" a="1"/>
  <c r="N283" i="14" s="1"/>
  <c r="N299" i="14" a="1"/>
  <c r="N299" i="14" s="1"/>
  <c r="N181" i="14" a="1"/>
  <c r="N181" i="14" s="1"/>
  <c r="N197" i="14" a="1"/>
  <c r="N197" i="14" s="1"/>
  <c r="N213" i="14" a="1"/>
  <c r="N213" i="14" s="1"/>
  <c r="N229" i="14" a="1"/>
  <c r="N229" i="14" s="1"/>
  <c r="N245" i="14" a="1"/>
  <c r="N245" i="14" s="1"/>
  <c r="N261" i="14" a="1"/>
  <c r="N261" i="14" s="1"/>
  <c r="N277" i="14" a="1"/>
  <c r="N277" i="14" s="1"/>
  <c r="N293" i="14" a="1"/>
  <c r="N293" i="14" s="1"/>
  <c r="N309" i="14" a="1"/>
  <c r="N309" i="14" s="1"/>
  <c r="N315" i="14" a="1"/>
  <c r="N315" i="14" s="1"/>
  <c r="N317" i="14" a="1"/>
  <c r="N317" i="14" s="1"/>
  <c r="N319" i="14" a="1"/>
  <c r="N319" i="14" s="1"/>
  <c r="N321" i="14" a="1"/>
  <c r="N321" i="14" s="1"/>
  <c r="N323" i="14" a="1"/>
  <c r="N323" i="14" s="1"/>
  <c r="N325" i="14" a="1"/>
  <c r="N325" i="14" s="1"/>
  <c r="N327" i="14" a="1"/>
  <c r="N327" i="14" s="1"/>
  <c r="N329" i="14" a="1"/>
  <c r="N329" i="14" s="1"/>
  <c r="N331" i="14" a="1"/>
  <c r="N331" i="14" s="1"/>
  <c r="N333" i="14" a="1"/>
  <c r="N333" i="14" s="1"/>
  <c r="N335" i="14" a="1"/>
  <c r="N335" i="14" s="1"/>
  <c r="N337" i="14" a="1"/>
  <c r="N337" i="14" s="1"/>
  <c r="N339" i="14" a="1"/>
  <c r="N339" i="14" s="1"/>
  <c r="N341" i="14" a="1"/>
  <c r="N341" i="14" s="1"/>
  <c r="N343" i="14" a="1"/>
  <c r="N343" i="14" s="1"/>
  <c r="N345" i="14" a="1"/>
  <c r="N345" i="14" s="1"/>
  <c r="N347" i="14" a="1"/>
  <c r="N347" i="14" s="1"/>
  <c r="N349" i="14" a="1"/>
  <c r="N349" i="14" s="1"/>
  <c r="N351" i="14" a="1"/>
  <c r="N351" i="14" s="1"/>
  <c r="N353" i="14" a="1"/>
  <c r="N353" i="14" s="1"/>
  <c r="N355" i="14" a="1"/>
  <c r="N355" i="14" s="1"/>
  <c r="N357" i="14" a="1"/>
  <c r="N357" i="14" s="1"/>
  <c r="N359" i="14" a="1"/>
  <c r="N359" i="14" s="1"/>
  <c r="N361" i="14" a="1"/>
  <c r="N361" i="14" s="1"/>
  <c r="N363" i="14" a="1"/>
  <c r="N363" i="14" s="1"/>
  <c r="N365" i="14" a="1"/>
  <c r="N365" i="14" s="1"/>
  <c r="N367" i="14" a="1"/>
  <c r="N367" i="14" s="1"/>
  <c r="N369" i="14" a="1"/>
  <c r="N369" i="14" s="1"/>
  <c r="N371" i="14" a="1"/>
  <c r="N371" i="14" s="1"/>
  <c r="N373" i="14" a="1"/>
  <c r="N373" i="14" s="1"/>
  <c r="N375" i="14" a="1"/>
  <c r="N375" i="14" s="1"/>
  <c r="N377" i="14" a="1"/>
  <c r="N377" i="14" s="1"/>
  <c r="N379" i="14" a="1"/>
  <c r="N379" i="14" s="1"/>
  <c r="N381" i="14" a="1"/>
  <c r="N381" i="14" s="1"/>
  <c r="N383" i="14" a="1"/>
  <c r="N383" i="14" s="1"/>
  <c r="N385" i="14" a="1"/>
  <c r="N385" i="14" s="1"/>
  <c r="N387" i="14" a="1"/>
  <c r="N387" i="14" s="1"/>
  <c r="N389" i="14" a="1"/>
  <c r="N389" i="14" s="1"/>
  <c r="N391" i="14" a="1"/>
  <c r="N391" i="14" s="1"/>
  <c r="N393" i="14" a="1"/>
  <c r="N393" i="14" s="1"/>
  <c r="N395" i="14" a="1"/>
  <c r="N395" i="14" s="1"/>
  <c r="N397" i="14" a="1"/>
  <c r="N397" i="14" s="1"/>
  <c r="N399" i="14" a="1"/>
  <c r="N399" i="14" s="1"/>
  <c r="N401" i="14" a="1"/>
  <c r="N401" i="14" s="1"/>
  <c r="N403" i="14" a="1"/>
  <c r="N403" i="14" s="1"/>
  <c r="N405" i="14" a="1"/>
  <c r="N405" i="14" s="1"/>
  <c r="N407" i="14" a="1"/>
  <c r="N407" i="14" s="1"/>
  <c r="N409" i="14" a="1"/>
  <c r="N409" i="14" s="1"/>
  <c r="N411" i="14" a="1"/>
  <c r="N411" i="14" s="1"/>
  <c r="N413" i="14" a="1"/>
  <c r="N413" i="14" s="1"/>
  <c r="N415" i="14" a="1"/>
  <c r="N415" i="14" s="1"/>
  <c r="N417" i="14" a="1"/>
  <c r="N417" i="14" s="1"/>
  <c r="N419" i="14" a="1"/>
  <c r="N419" i="14" s="1"/>
  <c r="N421" i="14" a="1"/>
  <c r="N421" i="14" s="1"/>
  <c r="N423" i="14" a="1"/>
  <c r="N423" i="14" s="1"/>
  <c r="N425" i="14" a="1"/>
  <c r="N425" i="14" s="1"/>
  <c r="N427" i="14" a="1"/>
  <c r="N427" i="14" s="1"/>
  <c r="N429" i="14" a="1"/>
  <c r="N429" i="14" s="1"/>
  <c r="N431" i="14" a="1"/>
  <c r="N431" i="14" s="1"/>
  <c r="N433" i="14" a="1"/>
  <c r="N433" i="14" s="1"/>
  <c r="N435" i="14" a="1"/>
  <c r="N435" i="14" s="1"/>
  <c r="N437" i="14" a="1"/>
  <c r="N437" i="14" s="1"/>
  <c r="N439" i="14" a="1"/>
  <c r="N439" i="14" s="1"/>
  <c r="N441" i="14" a="1"/>
  <c r="N441" i="14" s="1"/>
  <c r="N443" i="14" a="1"/>
  <c r="N443" i="14" s="1"/>
  <c r="N445" i="14" a="1"/>
  <c r="N445" i="14" s="1"/>
  <c r="N447" i="14" a="1"/>
  <c r="N447" i="14" s="1"/>
  <c r="N449" i="14" a="1"/>
  <c r="N449" i="14" s="1"/>
  <c r="N451" i="14" a="1"/>
  <c r="N451" i="14" s="1"/>
  <c r="N453" i="14" a="1"/>
  <c r="N453" i="14" s="1"/>
  <c r="N179" i="14" a="1"/>
  <c r="N179" i="14" s="1"/>
  <c r="N195" i="14" a="1"/>
  <c r="N195" i="14" s="1"/>
  <c r="N211" i="14" a="1"/>
  <c r="N211" i="14" s="1"/>
  <c r="N227" i="14" a="1"/>
  <c r="N227" i="14" s="1"/>
  <c r="N243" i="14" a="1"/>
  <c r="N243" i="14" s="1"/>
  <c r="N259" i="14" a="1"/>
  <c r="N259" i="14" s="1"/>
  <c r="N275" i="14" a="1"/>
  <c r="N275" i="14" s="1"/>
  <c r="N291" i="14" a="1"/>
  <c r="N291" i="14" s="1"/>
  <c r="N307" i="14" a="1"/>
  <c r="N307" i="14" s="1"/>
  <c r="N301" i="14" a="1"/>
  <c r="N301" i="14" s="1"/>
  <c r="N217" i="14" a="1"/>
  <c r="N217" i="14" s="1"/>
  <c r="N191" i="14" a="1"/>
  <c r="N191" i="14" s="1"/>
  <c r="N454" i="14" a="1"/>
  <c r="N454" i="14" s="1"/>
  <c r="N446" i="14" a="1"/>
  <c r="N446" i="14" s="1"/>
  <c r="N438" i="14" a="1"/>
  <c r="N438" i="14" s="1"/>
  <c r="N430" i="14" a="1"/>
  <c r="N430" i="14" s="1"/>
  <c r="N422" i="14" a="1"/>
  <c r="N422" i="14" s="1"/>
  <c r="N414" i="14" a="1"/>
  <c r="N414" i="14" s="1"/>
  <c r="N406" i="14" a="1"/>
  <c r="N406" i="14" s="1"/>
  <c r="N398" i="14" a="1"/>
  <c r="N398" i="14" s="1"/>
  <c r="N390" i="14" a="1"/>
  <c r="N390" i="14" s="1"/>
  <c r="N382" i="14" a="1"/>
  <c r="N382" i="14" s="1"/>
  <c r="N374" i="14" a="1"/>
  <c r="N374" i="14" s="1"/>
  <c r="N366" i="14" a="1"/>
  <c r="N366" i="14" s="1"/>
  <c r="N358" i="14" a="1"/>
  <c r="N358" i="14" s="1"/>
  <c r="N350" i="14" a="1"/>
  <c r="N350" i="14" s="1"/>
  <c r="N342" i="14" a="1"/>
  <c r="N342" i="14" s="1"/>
  <c r="N334" i="14" a="1"/>
  <c r="N334" i="14" s="1"/>
  <c r="N326" i="14" a="1"/>
  <c r="N326" i="14" s="1"/>
  <c r="N318" i="14" a="1"/>
  <c r="N318" i="14" s="1"/>
  <c r="N297" i="14" a="1"/>
  <c r="N297" i="14" s="1"/>
  <c r="N271" i="14" a="1"/>
  <c r="N271" i="14" s="1"/>
  <c r="N253" i="14" a="1"/>
  <c r="N253" i="14" s="1"/>
  <c r="N510" i="14" a="1"/>
  <c r="N510" i="14" s="1"/>
  <c r="N508" i="14" a="1"/>
  <c r="N508" i="14" s="1"/>
  <c r="N506" i="14" a="1"/>
  <c r="N506" i="14" s="1"/>
  <c r="N504" i="14" a="1"/>
  <c r="N504" i="14" s="1"/>
  <c r="N502" i="14" a="1"/>
  <c r="N502" i="14" s="1"/>
  <c r="N500" i="14" a="1"/>
  <c r="N500" i="14" s="1"/>
  <c r="N498" i="14" a="1"/>
  <c r="N498" i="14" s="1"/>
  <c r="N496" i="14" a="1"/>
  <c r="N496" i="14" s="1"/>
  <c r="N494" i="14" a="1"/>
  <c r="N494" i="14" s="1"/>
  <c r="N492" i="14" a="1"/>
  <c r="N492" i="14" s="1"/>
  <c r="N490" i="14" a="1"/>
  <c r="N490" i="14" s="1"/>
  <c r="N488" i="14" a="1"/>
  <c r="N488" i="14" s="1"/>
  <c r="N486" i="14" a="1"/>
  <c r="N486" i="14" s="1"/>
  <c r="N484" i="14" a="1"/>
  <c r="N484" i="14" s="1"/>
  <c r="N482" i="14" a="1"/>
  <c r="N482" i="14" s="1"/>
  <c r="N480" i="14" a="1"/>
  <c r="N480" i="14" s="1"/>
  <c r="N478" i="14" a="1"/>
  <c r="N478" i="14" s="1"/>
  <c r="N476" i="14" a="1"/>
  <c r="N476" i="14" s="1"/>
  <c r="N474" i="14" a="1"/>
  <c r="N474" i="14" s="1"/>
  <c r="N472" i="14" a="1"/>
  <c r="N472" i="14" s="1"/>
  <c r="N470" i="14" a="1"/>
  <c r="N470" i="14" s="1"/>
  <c r="N468" i="14" a="1"/>
  <c r="N468" i="14" s="1"/>
  <c r="N466" i="14" a="1"/>
  <c r="N466" i="14" s="1"/>
  <c r="N464" i="14" a="1"/>
  <c r="N464" i="14" s="1"/>
  <c r="N462" i="14" a="1"/>
  <c r="N462" i="14" s="1"/>
  <c r="N460" i="14" a="1"/>
  <c r="N460" i="14" s="1"/>
  <c r="N458" i="14" a="1"/>
  <c r="N458" i="14" s="1"/>
  <c r="N456" i="14" a="1"/>
  <c r="N456" i="14" s="1"/>
  <c r="N249" i="14" a="1"/>
  <c r="N249" i="14" s="1"/>
  <c r="N223" i="14" a="1"/>
  <c r="N223" i="14" s="1"/>
  <c r="N205" i="14" a="1"/>
  <c r="N205" i="14" s="1"/>
  <c r="N448" i="14" a="1"/>
  <c r="N448" i="14" s="1"/>
  <c r="N440" i="14" a="1"/>
  <c r="N440" i="14" s="1"/>
  <c r="N432" i="14" a="1"/>
  <c r="N432" i="14" s="1"/>
  <c r="N424" i="14" a="1"/>
  <c r="N424" i="14" s="1"/>
  <c r="N416" i="14" a="1"/>
  <c r="N416" i="14" s="1"/>
  <c r="N408" i="14" a="1"/>
  <c r="N408" i="14" s="1"/>
  <c r="N400" i="14" a="1"/>
  <c r="N400" i="14" s="1"/>
  <c r="N392" i="14" a="1"/>
  <c r="N392" i="14" s="1"/>
  <c r="N384" i="14" a="1"/>
  <c r="N384" i="14" s="1"/>
  <c r="N376" i="14" a="1"/>
  <c r="N376" i="14" s="1"/>
  <c r="N368" i="14" a="1"/>
  <c r="N368" i="14" s="1"/>
  <c r="N360" i="14" a="1"/>
  <c r="N360" i="14" s="1"/>
  <c r="N352" i="14" a="1"/>
  <c r="N352" i="14" s="1"/>
  <c r="N344" i="14" a="1"/>
  <c r="N344" i="14" s="1"/>
  <c r="N336" i="14" a="1"/>
  <c r="N336" i="14" s="1"/>
  <c r="N328" i="14" a="1"/>
  <c r="N328" i="14" s="1"/>
  <c r="N320" i="14" a="1"/>
  <c r="N320" i="14" s="1"/>
  <c r="N303" i="14" a="1"/>
  <c r="N303" i="14" s="1"/>
  <c r="N285" i="14" a="1"/>
  <c r="N285" i="14" s="1"/>
  <c r="N201" i="14" a="1"/>
  <c r="N201" i="14" s="1"/>
  <c r="N175" i="14" a="1"/>
  <c r="N175" i="14" s="1"/>
  <c r="I11" i="14"/>
  <c r="T12" i="14" a="1"/>
  <c r="T12" i="14" s="1"/>
  <c r="R13" i="14" a="1"/>
  <c r="R13" i="14" s="1"/>
  <c r="P14" i="14" a="1"/>
  <c r="P14" i="14" s="1"/>
  <c r="X14" i="14" a="1"/>
  <c r="X14" i="14" s="1"/>
  <c r="V15" i="14" a="1"/>
  <c r="V15" i="14" s="1"/>
  <c r="U12" i="14" a="1"/>
  <c r="U12" i="14" s="1"/>
  <c r="S13" i="14" a="1"/>
  <c r="S13" i="14" s="1"/>
  <c r="Q14" i="14" a="1"/>
  <c r="Q14" i="14" s="1"/>
  <c r="O15" i="14" a="1"/>
  <c r="O15" i="14" s="1"/>
  <c r="W15" i="14" a="1"/>
  <c r="W15" i="14" s="1"/>
  <c r="V12" i="14" a="1"/>
  <c r="V12" i="14" s="1"/>
  <c r="T13" i="14" a="1"/>
  <c r="T13" i="14" s="1"/>
  <c r="R14" i="14" a="1"/>
  <c r="R14" i="14" s="1"/>
  <c r="P15" i="14" a="1"/>
  <c r="P15" i="14" s="1"/>
  <c r="X15" i="14" a="1"/>
  <c r="X15" i="14" s="1"/>
  <c r="O12" i="14" a="1"/>
  <c r="O12" i="14" s="1"/>
  <c r="W12" i="14" a="1"/>
  <c r="W12" i="14" s="1"/>
  <c r="U13" i="14" a="1"/>
  <c r="U13" i="14" s="1"/>
  <c r="S14" i="14" a="1"/>
  <c r="S14" i="14" s="1"/>
  <c r="Q15" i="14" a="1"/>
  <c r="Q15" i="14" s="1"/>
  <c r="P12" i="14" a="1"/>
  <c r="P12" i="14" s="1"/>
  <c r="X12" i="14" a="1"/>
  <c r="X12" i="14" s="1"/>
  <c r="V13" i="14" a="1"/>
  <c r="V13" i="14" s="1"/>
  <c r="T14" i="14" a="1"/>
  <c r="T14" i="14" s="1"/>
  <c r="R15" i="14" a="1"/>
  <c r="R15" i="14" s="1"/>
  <c r="R12" i="14" a="1"/>
  <c r="R12" i="14" s="1"/>
  <c r="P13" i="14" a="1"/>
  <c r="P13" i="14" s="1"/>
  <c r="X13" i="14" a="1"/>
  <c r="X13" i="14" s="1"/>
  <c r="V14" i="14" a="1"/>
  <c r="V14" i="14" s="1"/>
  <c r="T15" i="14" a="1"/>
  <c r="T15" i="14" s="1"/>
  <c r="U14" i="14" a="1"/>
  <c r="U14" i="14" s="1"/>
  <c r="W14" i="14" a="1"/>
  <c r="W14" i="14" s="1"/>
  <c r="Q12" i="14" a="1"/>
  <c r="Q12" i="14" s="1"/>
  <c r="S15" i="14" a="1"/>
  <c r="S15" i="14" s="1"/>
  <c r="S12" i="14" a="1"/>
  <c r="S12" i="14" s="1"/>
  <c r="U15" i="14" a="1"/>
  <c r="U15" i="14" s="1"/>
  <c r="W13" i="14" a="1"/>
  <c r="W13" i="14" s="1"/>
  <c r="O13" i="14" a="1"/>
  <c r="O13" i="14" s="1"/>
  <c r="Q13" i="14" a="1"/>
  <c r="Q13" i="14" s="1"/>
  <c r="N281" i="14" a="1"/>
  <c r="N281" i="14" s="1"/>
  <c r="N255" i="14" a="1"/>
  <c r="N255" i="14" s="1"/>
  <c r="N237" i="14" a="1"/>
  <c r="N237" i="14" s="1"/>
  <c r="O14" i="14" a="1"/>
  <c r="O14" i="14" s="1"/>
  <c r="N455" i="14" a="1"/>
  <c r="N455" i="14" s="1"/>
  <c r="N450" i="14" a="1"/>
  <c r="N450" i="14" s="1"/>
  <c r="N442" i="14" a="1"/>
  <c r="N442" i="14" s="1"/>
  <c r="N434" i="14" a="1"/>
  <c r="N434" i="14" s="1"/>
  <c r="N426" i="14" a="1"/>
  <c r="N426" i="14" s="1"/>
  <c r="N418" i="14" a="1"/>
  <c r="N418" i="14" s="1"/>
  <c r="N410" i="14" a="1"/>
  <c r="N410" i="14" s="1"/>
  <c r="N402" i="14" a="1"/>
  <c r="N402" i="14" s="1"/>
  <c r="N394" i="14" a="1"/>
  <c r="N394" i="14" s="1"/>
  <c r="N386" i="14" a="1"/>
  <c r="N386" i="14" s="1"/>
  <c r="N378" i="14" a="1"/>
  <c r="N378" i="14" s="1"/>
  <c r="N370" i="14" a="1"/>
  <c r="N370" i="14" s="1"/>
  <c r="N362" i="14" a="1"/>
  <c r="N362" i="14" s="1"/>
  <c r="N354" i="14" a="1"/>
  <c r="N354" i="14" s="1"/>
  <c r="N346" i="14" a="1"/>
  <c r="N346" i="14" s="1"/>
  <c r="N338" i="14" a="1"/>
  <c r="N338" i="14" s="1"/>
  <c r="N330" i="14" a="1"/>
  <c r="N330" i="14" s="1"/>
  <c r="N322" i="14" a="1"/>
  <c r="N322" i="14" s="1"/>
  <c r="N233" i="14" a="1"/>
  <c r="N233" i="14" s="1"/>
  <c r="N207" i="14" a="1"/>
  <c r="N207" i="14" s="1"/>
  <c r="N189" i="14" a="1"/>
  <c r="N189" i="14" s="1"/>
  <c r="N509" i="14" a="1"/>
  <c r="N509" i="14" s="1"/>
  <c r="N507" i="14" a="1"/>
  <c r="N507" i="14" s="1"/>
  <c r="N505" i="14" a="1"/>
  <c r="N505" i="14" s="1"/>
  <c r="N503" i="14" a="1"/>
  <c r="N503" i="14" s="1"/>
  <c r="N501" i="14" a="1"/>
  <c r="N501" i="14" s="1"/>
  <c r="N499" i="14" a="1"/>
  <c r="N499" i="14" s="1"/>
  <c r="N497" i="14" a="1"/>
  <c r="N497" i="14" s="1"/>
  <c r="N495" i="14" a="1"/>
  <c r="N495" i="14" s="1"/>
  <c r="N493" i="14" a="1"/>
  <c r="N493" i="14" s="1"/>
  <c r="N491" i="14" a="1"/>
  <c r="N491" i="14" s="1"/>
  <c r="N489" i="14" a="1"/>
  <c r="N489" i="14" s="1"/>
  <c r="N487" i="14" a="1"/>
  <c r="N487" i="14" s="1"/>
  <c r="N485" i="14" a="1"/>
  <c r="N485" i="14" s="1"/>
  <c r="N483" i="14" a="1"/>
  <c r="N483" i="14" s="1"/>
  <c r="N481" i="14" a="1"/>
  <c r="N481" i="14" s="1"/>
  <c r="N479" i="14" a="1"/>
  <c r="N479" i="14" s="1"/>
  <c r="N477" i="14" a="1"/>
  <c r="N477" i="14" s="1"/>
  <c r="N475" i="14" a="1"/>
  <c r="N475" i="14" s="1"/>
  <c r="N473" i="14" a="1"/>
  <c r="N473" i="14" s="1"/>
  <c r="N471" i="14" a="1"/>
  <c r="N471" i="14" s="1"/>
  <c r="N469" i="14" a="1"/>
  <c r="N469" i="14" s="1"/>
  <c r="N467" i="14" a="1"/>
  <c r="N467" i="14" s="1"/>
  <c r="N465" i="14" a="1"/>
  <c r="N465" i="14" s="1"/>
  <c r="N463" i="14" a="1"/>
  <c r="N463" i="14" s="1"/>
  <c r="N461" i="14" a="1"/>
  <c r="N461" i="14" s="1"/>
  <c r="N459" i="14" a="1"/>
  <c r="N459" i="14" s="1"/>
  <c r="N457" i="14" a="1"/>
  <c r="N457" i="14" s="1"/>
  <c r="N313" i="14" a="1"/>
  <c r="N313" i="14" s="1"/>
  <c r="N287" i="14" a="1"/>
  <c r="N287" i="14" s="1"/>
  <c r="N269" i="14" a="1"/>
  <c r="N269" i="14" s="1"/>
  <c r="N185" i="14" a="1"/>
  <c r="N185" i="14" s="1"/>
  <c r="M9" i="14"/>
  <c r="F2" i="14" a="1"/>
  <c r="F2" i="14" s="1"/>
  <c r="K5" i="14" s="1"/>
  <c r="G2" i="14" a="1"/>
  <c r="G2" i="14" s="1"/>
  <c r="K6" i="14" s="1"/>
  <c r="K8" i="14"/>
  <c r="M16" i="14" l="1" a="1"/>
  <c r="M16" i="14" s="1"/>
  <c r="M18" i="14" a="1"/>
  <c r="M18" i="14" s="1"/>
  <c r="M20" i="14" a="1"/>
  <c r="M20" i="14" s="1"/>
  <c r="M22" i="14" a="1"/>
  <c r="M22" i="14" s="1"/>
  <c r="M24" i="14" a="1"/>
  <c r="M24" i="14" s="1"/>
  <c r="M26" i="14" a="1"/>
  <c r="M26" i="14" s="1"/>
  <c r="M28" i="14" a="1"/>
  <c r="M28" i="14" s="1"/>
  <c r="M30" i="14" a="1"/>
  <c r="M30" i="14" s="1"/>
  <c r="M32" i="14" a="1"/>
  <c r="M32" i="14" s="1"/>
  <c r="M34" i="14" a="1"/>
  <c r="M34" i="14" s="1"/>
  <c r="M36" i="14" a="1"/>
  <c r="M36" i="14" s="1"/>
  <c r="M38" i="14" a="1"/>
  <c r="M38" i="14" s="1"/>
  <c r="M40" i="14" a="1"/>
  <c r="M40" i="14" s="1"/>
  <c r="M42" i="14" a="1"/>
  <c r="M42" i="14" s="1"/>
  <c r="M44" i="14" a="1"/>
  <c r="M44" i="14" s="1"/>
  <c r="M46" i="14" a="1"/>
  <c r="M46" i="14" s="1"/>
  <c r="M48" i="14" a="1"/>
  <c r="M48" i="14" s="1"/>
  <c r="M50" i="14" a="1"/>
  <c r="M50" i="14" s="1"/>
  <c r="M52" i="14" a="1"/>
  <c r="M52" i="14" s="1"/>
  <c r="M54" i="14" a="1"/>
  <c r="M54" i="14" s="1"/>
  <c r="M56" i="14" a="1"/>
  <c r="M56" i="14" s="1"/>
  <c r="M58" i="14" a="1"/>
  <c r="M58" i="14" s="1"/>
  <c r="M60" i="14" a="1"/>
  <c r="M60" i="14" s="1"/>
  <c r="M62" i="14" a="1"/>
  <c r="M62" i="14" s="1"/>
  <c r="M64" i="14" a="1"/>
  <c r="M64" i="14" s="1"/>
  <c r="M66" i="14" a="1"/>
  <c r="M66" i="14" s="1"/>
  <c r="M68" i="14" a="1"/>
  <c r="M68" i="14" s="1"/>
  <c r="M70" i="14" a="1"/>
  <c r="M70" i="14" s="1"/>
  <c r="M72" i="14" a="1"/>
  <c r="M72" i="14" s="1"/>
  <c r="M74" i="14" a="1"/>
  <c r="M74" i="14" s="1"/>
  <c r="M76" i="14" a="1"/>
  <c r="M76" i="14" s="1"/>
  <c r="M78" i="14" a="1"/>
  <c r="M78" i="14" s="1"/>
  <c r="M80" i="14" a="1"/>
  <c r="M80" i="14" s="1"/>
  <c r="M82" i="14" a="1"/>
  <c r="M82" i="14" s="1"/>
  <c r="M84" i="14" a="1"/>
  <c r="M84" i="14" s="1"/>
  <c r="M86" i="14" a="1"/>
  <c r="M86" i="14" s="1"/>
  <c r="M88" i="14" a="1"/>
  <c r="M88" i="14" s="1"/>
  <c r="M90" i="14" a="1"/>
  <c r="M90" i="14" s="1"/>
  <c r="M92" i="14" a="1"/>
  <c r="M92" i="14" s="1"/>
  <c r="M94" i="14" a="1"/>
  <c r="M94" i="14" s="1"/>
  <c r="M96" i="14" a="1"/>
  <c r="M96" i="14" s="1"/>
  <c r="M98" i="14" a="1"/>
  <c r="M98" i="14" s="1"/>
  <c r="M100" i="14" a="1"/>
  <c r="M100" i="14" s="1"/>
  <c r="M102" i="14" a="1"/>
  <c r="M102" i="14" s="1"/>
  <c r="M104" i="14" a="1"/>
  <c r="M104" i="14" s="1"/>
  <c r="M106" i="14" a="1"/>
  <c r="M106" i="14" s="1"/>
  <c r="M108" i="14" a="1"/>
  <c r="M108" i="14" s="1"/>
  <c r="M110" i="14" a="1"/>
  <c r="M110" i="14" s="1"/>
  <c r="M112" i="14" a="1"/>
  <c r="M112" i="14" s="1"/>
  <c r="M114" i="14" a="1"/>
  <c r="M114" i="14" s="1"/>
  <c r="M116" i="14" a="1"/>
  <c r="M116" i="14" s="1"/>
  <c r="M118" i="14" a="1"/>
  <c r="M118" i="14" s="1"/>
  <c r="M120" i="14" a="1"/>
  <c r="M120" i="14" s="1"/>
  <c r="M122" i="14" a="1"/>
  <c r="M122" i="14" s="1"/>
  <c r="M124" i="14" a="1"/>
  <c r="M124" i="14" s="1"/>
  <c r="M126" i="14" a="1"/>
  <c r="M126" i="14" s="1"/>
  <c r="M128" i="14" a="1"/>
  <c r="M128" i="14" s="1"/>
  <c r="M130" i="14" a="1"/>
  <c r="M130" i="14" s="1"/>
  <c r="M132" i="14" a="1"/>
  <c r="M132" i="14" s="1"/>
  <c r="M134" i="14" a="1"/>
  <c r="M134" i="14" s="1"/>
  <c r="M136" i="14" a="1"/>
  <c r="M136" i="14" s="1"/>
  <c r="M138" i="14" a="1"/>
  <c r="M138" i="14" s="1"/>
  <c r="M140" i="14" a="1"/>
  <c r="M140" i="14" s="1"/>
  <c r="M142" i="14" a="1"/>
  <c r="M142" i="14" s="1"/>
  <c r="M144" i="14" a="1"/>
  <c r="M144" i="14" s="1"/>
  <c r="M146" i="14" a="1"/>
  <c r="M146" i="14" s="1"/>
  <c r="M148" i="14" a="1"/>
  <c r="M148" i="14" s="1"/>
  <c r="M150" i="14" a="1"/>
  <c r="M150" i="14" s="1"/>
  <c r="M21" i="14" a="1"/>
  <c r="M21" i="14" s="1"/>
  <c r="M37" i="14" a="1"/>
  <c r="M37" i="14" s="1"/>
  <c r="M53" i="14" a="1"/>
  <c r="M53" i="14" s="1"/>
  <c r="M69" i="14" a="1"/>
  <c r="M69" i="14" s="1"/>
  <c r="M85" i="14" a="1"/>
  <c r="M85" i="14" s="1"/>
  <c r="M101" i="14" a="1"/>
  <c r="M101" i="14" s="1"/>
  <c r="M117" i="14" a="1"/>
  <c r="M117" i="14" s="1"/>
  <c r="M133" i="14" a="1"/>
  <c r="M133" i="14" s="1"/>
  <c r="M149" i="14" a="1"/>
  <c r="M149" i="14" s="1"/>
  <c r="M152" i="14" a="1"/>
  <c r="M152" i="14" s="1"/>
  <c r="M160" i="14" a="1"/>
  <c r="M160" i="14" s="1"/>
  <c r="M168" i="14" a="1"/>
  <c r="M168" i="14" s="1"/>
  <c r="M31" i="14" a="1"/>
  <c r="M31" i="14" s="1"/>
  <c r="M47" i="14" a="1"/>
  <c r="M47" i="14" s="1"/>
  <c r="M63" i="14" a="1"/>
  <c r="M63" i="14" s="1"/>
  <c r="M79" i="14" a="1"/>
  <c r="M79" i="14" s="1"/>
  <c r="M95" i="14" a="1"/>
  <c r="M95" i="14" s="1"/>
  <c r="M111" i="14" a="1"/>
  <c r="M111" i="14" s="1"/>
  <c r="M127" i="14" a="1"/>
  <c r="M127" i="14" s="1"/>
  <c r="M143" i="14" a="1"/>
  <c r="M143" i="14" s="1"/>
  <c r="M155" i="14" a="1"/>
  <c r="M155" i="14" s="1"/>
  <c r="M163" i="14" a="1"/>
  <c r="M163" i="14" s="1"/>
  <c r="M171" i="14" a="1"/>
  <c r="M171" i="14" s="1"/>
  <c r="M25" i="14" a="1"/>
  <c r="M25" i="14" s="1"/>
  <c r="M41" i="14" a="1"/>
  <c r="M41" i="14" s="1"/>
  <c r="M57" i="14" a="1"/>
  <c r="M57" i="14" s="1"/>
  <c r="M73" i="14" a="1"/>
  <c r="M73" i="14" s="1"/>
  <c r="M89" i="14" a="1"/>
  <c r="M89" i="14" s="1"/>
  <c r="M105" i="14" a="1"/>
  <c r="M105" i="14" s="1"/>
  <c r="M121" i="14" a="1"/>
  <c r="M121" i="14" s="1"/>
  <c r="M137" i="14" a="1"/>
  <c r="M137" i="14" s="1"/>
  <c r="M158" i="14" a="1"/>
  <c r="M158" i="14" s="1"/>
  <c r="M166" i="14" a="1"/>
  <c r="M166" i="14" s="1"/>
  <c r="M174" i="14" a="1"/>
  <c r="M174" i="14" s="1"/>
  <c r="M176" i="14" a="1"/>
  <c r="M176" i="14" s="1"/>
  <c r="M178" i="14" a="1"/>
  <c r="M178" i="14" s="1"/>
  <c r="M180" i="14" a="1"/>
  <c r="M180" i="14" s="1"/>
  <c r="M182" i="14" a="1"/>
  <c r="M182" i="14" s="1"/>
  <c r="M184" i="14" a="1"/>
  <c r="M184" i="14" s="1"/>
  <c r="M186" i="14" a="1"/>
  <c r="M186" i="14" s="1"/>
  <c r="M188" i="14" a="1"/>
  <c r="M188" i="14" s="1"/>
  <c r="M190" i="14" a="1"/>
  <c r="M190" i="14" s="1"/>
  <c r="M192" i="14" a="1"/>
  <c r="M192" i="14" s="1"/>
  <c r="M194" i="14" a="1"/>
  <c r="M194" i="14" s="1"/>
  <c r="M196" i="14" a="1"/>
  <c r="M196" i="14" s="1"/>
  <c r="M198" i="14" a="1"/>
  <c r="M198" i="14" s="1"/>
  <c r="M200" i="14" a="1"/>
  <c r="M200" i="14" s="1"/>
  <c r="M202" i="14" a="1"/>
  <c r="M202" i="14" s="1"/>
  <c r="M204" i="14" a="1"/>
  <c r="M204" i="14" s="1"/>
  <c r="M206" i="14" a="1"/>
  <c r="M206" i="14" s="1"/>
  <c r="M208" i="14" a="1"/>
  <c r="M208" i="14" s="1"/>
  <c r="M210" i="14" a="1"/>
  <c r="M210" i="14" s="1"/>
  <c r="M212" i="14" a="1"/>
  <c r="M212" i="14" s="1"/>
  <c r="M214" i="14" a="1"/>
  <c r="M214" i="14" s="1"/>
  <c r="M216" i="14" a="1"/>
  <c r="M216" i="14" s="1"/>
  <c r="M218" i="14" a="1"/>
  <c r="M218" i="14" s="1"/>
  <c r="M220" i="14" a="1"/>
  <c r="M220" i="14" s="1"/>
  <c r="M222" i="14" a="1"/>
  <c r="M222" i="14" s="1"/>
  <c r="M224" i="14" a="1"/>
  <c r="M224" i="14" s="1"/>
  <c r="M226" i="14" a="1"/>
  <c r="M226" i="14" s="1"/>
  <c r="M228" i="14" a="1"/>
  <c r="M228" i="14" s="1"/>
  <c r="M230" i="14" a="1"/>
  <c r="M230" i="14" s="1"/>
  <c r="M232" i="14" a="1"/>
  <c r="M232" i="14" s="1"/>
  <c r="M234" i="14" a="1"/>
  <c r="M234" i="14" s="1"/>
  <c r="M236" i="14" a="1"/>
  <c r="M236" i="14" s="1"/>
  <c r="M238" i="14" a="1"/>
  <c r="M238" i="14" s="1"/>
  <c r="M240" i="14" a="1"/>
  <c r="M240" i="14" s="1"/>
  <c r="M242" i="14" a="1"/>
  <c r="M242" i="14" s="1"/>
  <c r="M244" i="14" a="1"/>
  <c r="M244" i="14" s="1"/>
  <c r="M246" i="14" a="1"/>
  <c r="M246" i="14" s="1"/>
  <c r="M248" i="14" a="1"/>
  <c r="M248" i="14" s="1"/>
  <c r="M250" i="14" a="1"/>
  <c r="M250" i="14" s="1"/>
  <c r="M252" i="14" a="1"/>
  <c r="M252" i="14" s="1"/>
  <c r="M254" i="14" a="1"/>
  <c r="M254" i="14" s="1"/>
  <c r="M256" i="14" a="1"/>
  <c r="M256" i="14" s="1"/>
  <c r="M258" i="14" a="1"/>
  <c r="M258" i="14" s="1"/>
  <c r="M260" i="14" a="1"/>
  <c r="M260" i="14" s="1"/>
  <c r="M262" i="14" a="1"/>
  <c r="M262" i="14" s="1"/>
  <c r="M264" i="14" a="1"/>
  <c r="M264" i="14" s="1"/>
  <c r="M266" i="14" a="1"/>
  <c r="M266" i="14" s="1"/>
  <c r="M268" i="14" a="1"/>
  <c r="M268" i="14" s="1"/>
  <c r="M270" i="14" a="1"/>
  <c r="M270" i="14" s="1"/>
  <c r="M272" i="14" a="1"/>
  <c r="M272" i="14" s="1"/>
  <c r="M274" i="14" a="1"/>
  <c r="M274" i="14" s="1"/>
  <c r="M276" i="14" a="1"/>
  <c r="M276" i="14" s="1"/>
  <c r="M278" i="14" a="1"/>
  <c r="M278" i="14" s="1"/>
  <c r="M280" i="14" a="1"/>
  <c r="M280" i="14" s="1"/>
  <c r="M282" i="14" a="1"/>
  <c r="M282" i="14" s="1"/>
  <c r="M284" i="14" a="1"/>
  <c r="M284" i="14" s="1"/>
  <c r="M286" i="14" a="1"/>
  <c r="M286" i="14" s="1"/>
  <c r="M288" i="14" a="1"/>
  <c r="M288" i="14" s="1"/>
  <c r="M290" i="14" a="1"/>
  <c r="M290" i="14" s="1"/>
  <c r="M292" i="14" a="1"/>
  <c r="M292" i="14" s="1"/>
  <c r="M294" i="14" a="1"/>
  <c r="M294" i="14" s="1"/>
  <c r="M296" i="14" a="1"/>
  <c r="M296" i="14" s="1"/>
  <c r="M298" i="14" a="1"/>
  <c r="M298" i="14" s="1"/>
  <c r="M300" i="14" a="1"/>
  <c r="M300" i="14" s="1"/>
  <c r="M302" i="14" a="1"/>
  <c r="M302" i="14" s="1"/>
  <c r="M304" i="14" a="1"/>
  <c r="M304" i="14" s="1"/>
  <c r="M306" i="14" a="1"/>
  <c r="M306" i="14" s="1"/>
  <c r="M308" i="14" a="1"/>
  <c r="M308" i="14" s="1"/>
  <c r="M310" i="14" a="1"/>
  <c r="M310" i="14" s="1"/>
  <c r="M312" i="14" a="1"/>
  <c r="M312" i="14" s="1"/>
  <c r="M314" i="14" a="1"/>
  <c r="M314" i="14" s="1"/>
  <c r="M19" i="14" a="1"/>
  <c r="M19" i="14" s="1"/>
  <c r="M35" i="14" a="1"/>
  <c r="M35" i="14" s="1"/>
  <c r="M51" i="14" a="1"/>
  <c r="M51" i="14" s="1"/>
  <c r="M67" i="14" a="1"/>
  <c r="M67" i="14" s="1"/>
  <c r="M83" i="14" a="1"/>
  <c r="M83" i="14" s="1"/>
  <c r="M99" i="14" a="1"/>
  <c r="M99" i="14" s="1"/>
  <c r="M115" i="14" a="1"/>
  <c r="M115" i="14" s="1"/>
  <c r="M131" i="14" a="1"/>
  <c r="M131" i="14" s="1"/>
  <c r="M147" i="14" a="1"/>
  <c r="M147" i="14" s="1"/>
  <c r="M153" i="14" a="1"/>
  <c r="M153" i="14" s="1"/>
  <c r="M161" i="14" a="1"/>
  <c r="M161" i="14" s="1"/>
  <c r="M169" i="14" a="1"/>
  <c r="M169" i="14" s="1"/>
  <c r="M17" i="14" a="1"/>
  <c r="M17" i="14" s="1"/>
  <c r="M33" i="14" a="1"/>
  <c r="M33" i="14" s="1"/>
  <c r="M49" i="14" a="1"/>
  <c r="M49" i="14" s="1"/>
  <c r="M65" i="14" a="1"/>
  <c r="M65" i="14" s="1"/>
  <c r="M81" i="14" a="1"/>
  <c r="M81" i="14" s="1"/>
  <c r="M97" i="14" a="1"/>
  <c r="M97" i="14" s="1"/>
  <c r="M113" i="14" a="1"/>
  <c r="M113" i="14" s="1"/>
  <c r="M129" i="14" a="1"/>
  <c r="M129" i="14" s="1"/>
  <c r="M145" i="14" a="1"/>
  <c r="M145" i="14" s="1"/>
  <c r="M154" i="14" a="1"/>
  <c r="M154" i="14" s="1"/>
  <c r="M162" i="14" a="1"/>
  <c r="M162" i="14" s="1"/>
  <c r="M170" i="14" a="1"/>
  <c r="M170" i="14" s="1"/>
  <c r="M175" i="14" a="1"/>
  <c r="M175" i="14" s="1"/>
  <c r="M177" i="14" a="1"/>
  <c r="M177" i="14" s="1"/>
  <c r="M179" i="14" a="1"/>
  <c r="M179" i="14" s="1"/>
  <c r="M181" i="14" a="1"/>
  <c r="M181" i="14" s="1"/>
  <c r="M183" i="14" a="1"/>
  <c r="M183" i="14" s="1"/>
  <c r="M185" i="14" a="1"/>
  <c r="M185" i="14" s="1"/>
  <c r="M187" i="14" a="1"/>
  <c r="M187" i="14" s="1"/>
  <c r="M189" i="14" a="1"/>
  <c r="M189" i="14" s="1"/>
  <c r="M191" i="14" a="1"/>
  <c r="M191" i="14" s="1"/>
  <c r="M193" i="14" a="1"/>
  <c r="M193" i="14" s="1"/>
  <c r="M195" i="14" a="1"/>
  <c r="M195" i="14" s="1"/>
  <c r="M197" i="14" a="1"/>
  <c r="M197" i="14" s="1"/>
  <c r="M199" i="14" a="1"/>
  <c r="M199" i="14" s="1"/>
  <c r="M201" i="14" a="1"/>
  <c r="M201" i="14" s="1"/>
  <c r="M203" i="14" a="1"/>
  <c r="M203" i="14" s="1"/>
  <c r="M205" i="14" a="1"/>
  <c r="M205" i="14" s="1"/>
  <c r="M207" i="14" a="1"/>
  <c r="M207" i="14" s="1"/>
  <c r="M209" i="14" a="1"/>
  <c r="M209" i="14" s="1"/>
  <c r="M211" i="14" a="1"/>
  <c r="M211" i="14" s="1"/>
  <c r="M213" i="14" a="1"/>
  <c r="M213" i="14" s="1"/>
  <c r="M215" i="14" a="1"/>
  <c r="M215" i="14" s="1"/>
  <c r="M217" i="14" a="1"/>
  <c r="M217" i="14" s="1"/>
  <c r="M219" i="14" a="1"/>
  <c r="M219" i="14" s="1"/>
  <c r="M221" i="14" a="1"/>
  <c r="M221" i="14" s="1"/>
  <c r="M223" i="14" a="1"/>
  <c r="M223" i="14" s="1"/>
  <c r="M225" i="14" a="1"/>
  <c r="M225" i="14" s="1"/>
  <c r="M227" i="14" a="1"/>
  <c r="M227" i="14" s="1"/>
  <c r="M229" i="14" a="1"/>
  <c r="M229" i="14" s="1"/>
  <c r="M231" i="14" a="1"/>
  <c r="M231" i="14" s="1"/>
  <c r="M233" i="14" a="1"/>
  <c r="M233" i="14" s="1"/>
  <c r="M235" i="14" a="1"/>
  <c r="M235" i="14" s="1"/>
  <c r="M237" i="14" a="1"/>
  <c r="M237" i="14" s="1"/>
  <c r="M239" i="14" a="1"/>
  <c r="M239" i="14" s="1"/>
  <c r="M241" i="14" a="1"/>
  <c r="M241" i="14" s="1"/>
  <c r="M243" i="14" a="1"/>
  <c r="M243" i="14" s="1"/>
  <c r="M245" i="14" a="1"/>
  <c r="M245" i="14" s="1"/>
  <c r="M247" i="14" a="1"/>
  <c r="M247" i="14" s="1"/>
  <c r="M249" i="14" a="1"/>
  <c r="M249" i="14" s="1"/>
  <c r="M251" i="14" a="1"/>
  <c r="M251" i="14" s="1"/>
  <c r="M253" i="14" a="1"/>
  <c r="M253" i="14" s="1"/>
  <c r="M255" i="14" a="1"/>
  <c r="M255" i="14" s="1"/>
  <c r="M257" i="14" a="1"/>
  <c r="M257" i="14" s="1"/>
  <c r="M259" i="14" a="1"/>
  <c r="M259" i="14" s="1"/>
  <c r="M261" i="14" a="1"/>
  <c r="M261" i="14" s="1"/>
  <c r="M263" i="14" a="1"/>
  <c r="M263" i="14" s="1"/>
  <c r="M265" i="14" a="1"/>
  <c r="M265" i="14" s="1"/>
  <c r="M267" i="14" a="1"/>
  <c r="M267" i="14" s="1"/>
  <c r="M269" i="14" a="1"/>
  <c r="M269" i="14" s="1"/>
  <c r="M271" i="14" a="1"/>
  <c r="M271" i="14" s="1"/>
  <c r="M273" i="14" a="1"/>
  <c r="M273" i="14" s="1"/>
  <c r="M275" i="14" a="1"/>
  <c r="M275" i="14" s="1"/>
  <c r="M277" i="14" a="1"/>
  <c r="M277" i="14" s="1"/>
  <c r="M279" i="14" a="1"/>
  <c r="M279" i="14" s="1"/>
  <c r="M281" i="14" a="1"/>
  <c r="M281" i="14" s="1"/>
  <c r="M283" i="14" a="1"/>
  <c r="M283" i="14" s="1"/>
  <c r="M285" i="14" a="1"/>
  <c r="M285" i="14" s="1"/>
  <c r="M287" i="14" a="1"/>
  <c r="M287" i="14" s="1"/>
  <c r="M289" i="14" a="1"/>
  <c r="M289" i="14" s="1"/>
  <c r="M291" i="14" a="1"/>
  <c r="M291" i="14" s="1"/>
  <c r="M293" i="14" a="1"/>
  <c r="M293" i="14" s="1"/>
  <c r="M295" i="14" a="1"/>
  <c r="M295" i="14" s="1"/>
  <c r="M297" i="14" a="1"/>
  <c r="M297" i="14" s="1"/>
  <c r="M299" i="14" a="1"/>
  <c r="M299" i="14" s="1"/>
  <c r="M301" i="14" a="1"/>
  <c r="M301" i="14" s="1"/>
  <c r="M303" i="14" a="1"/>
  <c r="M303" i="14" s="1"/>
  <c r="M305" i="14" a="1"/>
  <c r="M305" i="14" s="1"/>
  <c r="M307" i="14" a="1"/>
  <c r="M307" i="14" s="1"/>
  <c r="M309" i="14" a="1"/>
  <c r="M309" i="14" s="1"/>
  <c r="M311" i="14" a="1"/>
  <c r="M311" i="14" s="1"/>
  <c r="M313" i="14" a="1"/>
  <c r="M313" i="14" s="1"/>
  <c r="M91" i="14" a="1"/>
  <c r="M91" i="14" s="1"/>
  <c r="M109" i="14" a="1"/>
  <c r="M109" i="14" s="1"/>
  <c r="M135" i="14" a="1"/>
  <c r="M135" i="14" s="1"/>
  <c r="M29" i="14" a="1"/>
  <c r="M29" i="14" s="1"/>
  <c r="M55" i="14" a="1"/>
  <c r="M55" i="14" s="1"/>
  <c r="M139" i="14" a="1"/>
  <c r="M139" i="14" s="1"/>
  <c r="M157" i="14" a="1"/>
  <c r="M157" i="14" s="1"/>
  <c r="M164" i="14" a="1"/>
  <c r="M164" i="14" s="1"/>
  <c r="M167" i="14" a="1"/>
  <c r="M167" i="14" s="1"/>
  <c r="M59" i="14" a="1"/>
  <c r="M59" i="14" s="1"/>
  <c r="M77" i="14" a="1"/>
  <c r="M77" i="14" s="1"/>
  <c r="M103" i="14" a="1"/>
  <c r="M103" i="14" s="1"/>
  <c r="M315" i="14" a="1"/>
  <c r="M315" i="14" s="1"/>
  <c r="M23" i="14" a="1"/>
  <c r="M23" i="14" s="1"/>
  <c r="M107" i="14" a="1"/>
  <c r="M107" i="14" s="1"/>
  <c r="M125" i="14" a="1"/>
  <c r="M125" i="14" s="1"/>
  <c r="M151" i="14" a="1"/>
  <c r="M151" i="14" s="1"/>
  <c r="M39" i="14" a="1"/>
  <c r="M39" i="14" s="1"/>
  <c r="M123" i="14" a="1"/>
  <c r="M123" i="14" s="1"/>
  <c r="M141" i="14" a="1"/>
  <c r="M141" i="14" s="1"/>
  <c r="M156" i="14" a="1"/>
  <c r="M156" i="14" s="1"/>
  <c r="M159" i="14" a="1"/>
  <c r="M159" i="14" s="1"/>
  <c r="M316" i="14" a="1"/>
  <c r="M316" i="14" s="1"/>
  <c r="M318" i="14" a="1"/>
  <c r="M318" i="14" s="1"/>
  <c r="M320" i="14" a="1"/>
  <c r="M320" i="14" s="1"/>
  <c r="M322" i="14" a="1"/>
  <c r="M322" i="14" s="1"/>
  <c r="M324" i="14" a="1"/>
  <c r="M324" i="14" s="1"/>
  <c r="M326" i="14" a="1"/>
  <c r="M326" i="14" s="1"/>
  <c r="M328" i="14" a="1"/>
  <c r="M328" i="14" s="1"/>
  <c r="M330" i="14" a="1"/>
  <c r="M330" i="14" s="1"/>
  <c r="M332" i="14" a="1"/>
  <c r="M332" i="14" s="1"/>
  <c r="M334" i="14" a="1"/>
  <c r="M334" i="14" s="1"/>
  <c r="M336" i="14" a="1"/>
  <c r="M336" i="14" s="1"/>
  <c r="M338" i="14" a="1"/>
  <c r="M338" i="14" s="1"/>
  <c r="M340" i="14" a="1"/>
  <c r="M340" i="14" s="1"/>
  <c r="M342" i="14" a="1"/>
  <c r="M342" i="14" s="1"/>
  <c r="M344" i="14" a="1"/>
  <c r="M344" i="14" s="1"/>
  <c r="M346" i="14" a="1"/>
  <c r="M346" i="14" s="1"/>
  <c r="M348" i="14" a="1"/>
  <c r="M348" i="14" s="1"/>
  <c r="M350" i="14" a="1"/>
  <c r="M350" i="14" s="1"/>
  <c r="M352" i="14" a="1"/>
  <c r="M352" i="14" s="1"/>
  <c r="M354" i="14" a="1"/>
  <c r="M354" i="14" s="1"/>
  <c r="M356" i="14" a="1"/>
  <c r="M356" i="14" s="1"/>
  <c r="M358" i="14" a="1"/>
  <c r="M358" i="14" s="1"/>
  <c r="M360" i="14" a="1"/>
  <c r="M360" i="14" s="1"/>
  <c r="M362" i="14" a="1"/>
  <c r="M362" i="14" s="1"/>
  <c r="M364" i="14" a="1"/>
  <c r="M364" i="14" s="1"/>
  <c r="M366" i="14" a="1"/>
  <c r="M366" i="14" s="1"/>
  <c r="M368" i="14" a="1"/>
  <c r="M368" i="14" s="1"/>
  <c r="M370" i="14" a="1"/>
  <c r="M370" i="14" s="1"/>
  <c r="M372" i="14" a="1"/>
  <c r="M372" i="14" s="1"/>
  <c r="M374" i="14" a="1"/>
  <c r="M374" i="14" s="1"/>
  <c r="M376" i="14" a="1"/>
  <c r="M376" i="14" s="1"/>
  <c r="M378" i="14" a="1"/>
  <c r="M378" i="14" s="1"/>
  <c r="M380" i="14" a="1"/>
  <c r="M380" i="14" s="1"/>
  <c r="M382" i="14" a="1"/>
  <c r="M382" i="14" s="1"/>
  <c r="M384" i="14" a="1"/>
  <c r="M384" i="14" s="1"/>
  <c r="M386" i="14" a="1"/>
  <c r="M386" i="14" s="1"/>
  <c r="M388" i="14" a="1"/>
  <c r="M388" i="14" s="1"/>
  <c r="M390" i="14" a="1"/>
  <c r="M390" i="14" s="1"/>
  <c r="M392" i="14" a="1"/>
  <c r="M392" i="14" s="1"/>
  <c r="M394" i="14" a="1"/>
  <c r="M394" i="14" s="1"/>
  <c r="M396" i="14" a="1"/>
  <c r="M396" i="14" s="1"/>
  <c r="M398" i="14" a="1"/>
  <c r="M398" i="14" s="1"/>
  <c r="M400" i="14" a="1"/>
  <c r="M400" i="14" s="1"/>
  <c r="M402" i="14" a="1"/>
  <c r="M402" i="14" s="1"/>
  <c r="M404" i="14" a="1"/>
  <c r="M404" i="14" s="1"/>
  <c r="M406" i="14" a="1"/>
  <c r="M406" i="14" s="1"/>
  <c r="M408" i="14" a="1"/>
  <c r="M408" i="14" s="1"/>
  <c r="M410" i="14" a="1"/>
  <c r="M410" i="14" s="1"/>
  <c r="M412" i="14" a="1"/>
  <c r="M412" i="14" s="1"/>
  <c r="M414" i="14" a="1"/>
  <c r="M414" i="14" s="1"/>
  <c r="M416" i="14" a="1"/>
  <c r="M416" i="14" s="1"/>
  <c r="M418" i="14" a="1"/>
  <c r="M418" i="14" s="1"/>
  <c r="M420" i="14" a="1"/>
  <c r="M420" i="14" s="1"/>
  <c r="M422" i="14" a="1"/>
  <c r="M422" i="14" s="1"/>
  <c r="M424" i="14" a="1"/>
  <c r="M424" i="14" s="1"/>
  <c r="M426" i="14" a="1"/>
  <c r="M426" i="14" s="1"/>
  <c r="M428" i="14" a="1"/>
  <c r="M428" i="14" s="1"/>
  <c r="M430" i="14" a="1"/>
  <c r="M430" i="14" s="1"/>
  <c r="M432" i="14" a="1"/>
  <c r="M432" i="14" s="1"/>
  <c r="M434" i="14" a="1"/>
  <c r="M434" i="14" s="1"/>
  <c r="M436" i="14" a="1"/>
  <c r="M436" i="14" s="1"/>
  <c r="M438" i="14" a="1"/>
  <c r="M438" i="14" s="1"/>
  <c r="M440" i="14" a="1"/>
  <c r="M440" i="14" s="1"/>
  <c r="M442" i="14" a="1"/>
  <c r="M442" i="14" s="1"/>
  <c r="M444" i="14" a="1"/>
  <c r="M444" i="14" s="1"/>
  <c r="M446" i="14" a="1"/>
  <c r="M446" i="14" s="1"/>
  <c r="M448" i="14" a="1"/>
  <c r="M448" i="14" s="1"/>
  <c r="M450" i="14" a="1"/>
  <c r="M450" i="14" s="1"/>
  <c r="M452" i="14" a="1"/>
  <c r="M452" i="14" s="1"/>
  <c r="M454" i="14" a="1"/>
  <c r="M454" i="14" s="1"/>
  <c r="M456" i="14" a="1"/>
  <c r="M456" i="14" s="1"/>
  <c r="M43" i="14" a="1"/>
  <c r="M43" i="14" s="1"/>
  <c r="M61" i="14" a="1"/>
  <c r="M61" i="14" s="1"/>
  <c r="M319" i="14" a="1"/>
  <c r="M319" i="14" s="1"/>
  <c r="M327" i="14" a="1"/>
  <c r="M327" i="14" s="1"/>
  <c r="M335" i="14" a="1"/>
  <c r="M335" i="14" s="1"/>
  <c r="M343" i="14" a="1"/>
  <c r="M343" i="14" s="1"/>
  <c r="M351" i="14" a="1"/>
  <c r="M351" i="14" s="1"/>
  <c r="M359" i="14" a="1"/>
  <c r="M359" i="14" s="1"/>
  <c r="M367" i="14" a="1"/>
  <c r="M367" i="14" s="1"/>
  <c r="M375" i="14" a="1"/>
  <c r="M375" i="14" s="1"/>
  <c r="M383" i="14" a="1"/>
  <c r="M383" i="14" s="1"/>
  <c r="M391" i="14" a="1"/>
  <c r="M391" i="14" s="1"/>
  <c r="M399" i="14" a="1"/>
  <c r="M399" i="14" s="1"/>
  <c r="M407" i="14" a="1"/>
  <c r="M407" i="14" s="1"/>
  <c r="M415" i="14" a="1"/>
  <c r="M415" i="14" s="1"/>
  <c r="M423" i="14" a="1"/>
  <c r="M423" i="14" s="1"/>
  <c r="M431" i="14" a="1"/>
  <c r="M431" i="14" s="1"/>
  <c r="M439" i="14" a="1"/>
  <c r="M439" i="14" s="1"/>
  <c r="M447" i="14" a="1"/>
  <c r="M447" i="14" s="1"/>
  <c r="M455" i="14" a="1"/>
  <c r="M455" i="14" s="1"/>
  <c r="M27" i="14" a="1"/>
  <c r="M27" i="14" s="1"/>
  <c r="M93" i="14" a="1"/>
  <c r="M93" i="14" s="1"/>
  <c r="M317" i="14" a="1"/>
  <c r="M317" i="14" s="1"/>
  <c r="M325" i="14" a="1"/>
  <c r="M325" i="14" s="1"/>
  <c r="M333" i="14" a="1"/>
  <c r="M333" i="14" s="1"/>
  <c r="M341" i="14" a="1"/>
  <c r="M341" i="14" s="1"/>
  <c r="M349" i="14" a="1"/>
  <c r="M349" i="14" s="1"/>
  <c r="M357" i="14" a="1"/>
  <c r="M357" i="14" s="1"/>
  <c r="M365" i="14" a="1"/>
  <c r="M365" i="14" s="1"/>
  <c r="M373" i="14" a="1"/>
  <c r="M373" i="14" s="1"/>
  <c r="M381" i="14" a="1"/>
  <c r="M381" i="14" s="1"/>
  <c r="M389" i="14" a="1"/>
  <c r="M389" i="14" s="1"/>
  <c r="M397" i="14" a="1"/>
  <c r="M397" i="14" s="1"/>
  <c r="M405" i="14" a="1"/>
  <c r="M405" i="14" s="1"/>
  <c r="M413" i="14" a="1"/>
  <c r="M413" i="14" s="1"/>
  <c r="M421" i="14" a="1"/>
  <c r="M421" i="14" s="1"/>
  <c r="M429" i="14" a="1"/>
  <c r="M429" i="14" s="1"/>
  <c r="M437" i="14" a="1"/>
  <c r="M437" i="14" s="1"/>
  <c r="M445" i="14" a="1"/>
  <c r="M445" i="14" s="1"/>
  <c r="M453" i="14" a="1"/>
  <c r="M453" i="14" s="1"/>
  <c r="M71" i="14" a="1"/>
  <c r="M71" i="14" s="1"/>
  <c r="M172" i="14" a="1"/>
  <c r="M172" i="14" s="1"/>
  <c r="M458" i="14" a="1"/>
  <c r="M458" i="14" s="1"/>
  <c r="M460" i="14" a="1"/>
  <c r="M460" i="14" s="1"/>
  <c r="M462" i="14" a="1"/>
  <c r="M462" i="14" s="1"/>
  <c r="M464" i="14" a="1"/>
  <c r="M464" i="14" s="1"/>
  <c r="M466" i="14" a="1"/>
  <c r="M466" i="14" s="1"/>
  <c r="M468" i="14" a="1"/>
  <c r="M468" i="14" s="1"/>
  <c r="M470" i="14" a="1"/>
  <c r="M470" i="14" s="1"/>
  <c r="M472" i="14" a="1"/>
  <c r="M472" i="14" s="1"/>
  <c r="M474" i="14" a="1"/>
  <c r="M474" i="14" s="1"/>
  <c r="M476" i="14" a="1"/>
  <c r="M476" i="14" s="1"/>
  <c r="M478" i="14" a="1"/>
  <c r="M478" i="14" s="1"/>
  <c r="M480" i="14" a="1"/>
  <c r="M480" i="14" s="1"/>
  <c r="M482" i="14" a="1"/>
  <c r="M482" i="14" s="1"/>
  <c r="M484" i="14" a="1"/>
  <c r="M484" i="14" s="1"/>
  <c r="M486" i="14" a="1"/>
  <c r="M486" i="14" s="1"/>
  <c r="M488" i="14" a="1"/>
  <c r="M488" i="14" s="1"/>
  <c r="M490" i="14" a="1"/>
  <c r="M490" i="14" s="1"/>
  <c r="M492" i="14" a="1"/>
  <c r="M492" i="14" s="1"/>
  <c r="M494" i="14" a="1"/>
  <c r="M494" i="14" s="1"/>
  <c r="M496" i="14" a="1"/>
  <c r="M496" i="14" s="1"/>
  <c r="M498" i="14" a="1"/>
  <c r="M498" i="14" s="1"/>
  <c r="M500" i="14" a="1"/>
  <c r="M500" i="14" s="1"/>
  <c r="M502" i="14" a="1"/>
  <c r="M502" i="14" s="1"/>
  <c r="M504" i="14" a="1"/>
  <c r="M504" i="14" s="1"/>
  <c r="M506" i="14" a="1"/>
  <c r="M506" i="14" s="1"/>
  <c r="M508" i="14" a="1"/>
  <c r="M508" i="14" s="1"/>
  <c r="M510" i="14" a="1"/>
  <c r="M510" i="14" s="1"/>
  <c r="M75" i="14" a="1"/>
  <c r="M75" i="14" s="1"/>
  <c r="M165" i="14" a="1"/>
  <c r="M165" i="14" s="1"/>
  <c r="M323" i="14" a="1"/>
  <c r="M323" i="14" s="1"/>
  <c r="M331" i="14" a="1"/>
  <c r="M331" i="14" s="1"/>
  <c r="M339" i="14" a="1"/>
  <c r="M339" i="14" s="1"/>
  <c r="M347" i="14" a="1"/>
  <c r="M347" i="14" s="1"/>
  <c r="M355" i="14" a="1"/>
  <c r="M355" i="14" s="1"/>
  <c r="M363" i="14" a="1"/>
  <c r="M363" i="14" s="1"/>
  <c r="M371" i="14" a="1"/>
  <c r="M371" i="14" s="1"/>
  <c r="M379" i="14" a="1"/>
  <c r="M379" i="14" s="1"/>
  <c r="M387" i="14" a="1"/>
  <c r="M387" i="14" s="1"/>
  <c r="M395" i="14" a="1"/>
  <c r="M395" i="14" s="1"/>
  <c r="M403" i="14" a="1"/>
  <c r="M403" i="14" s="1"/>
  <c r="M411" i="14" a="1"/>
  <c r="M411" i="14" s="1"/>
  <c r="M419" i="14" a="1"/>
  <c r="M419" i="14" s="1"/>
  <c r="M427" i="14" a="1"/>
  <c r="M427" i="14" s="1"/>
  <c r="M435" i="14" a="1"/>
  <c r="M435" i="14" s="1"/>
  <c r="M443" i="14" a="1"/>
  <c r="M443" i="14" s="1"/>
  <c r="M451" i="14" a="1"/>
  <c r="M451" i="14" s="1"/>
  <c r="M87" i="14" a="1"/>
  <c r="M87" i="14" s="1"/>
  <c r="M45" i="14" a="1"/>
  <c r="M45" i="14" s="1"/>
  <c r="M173" i="14" a="1"/>
  <c r="M173" i="14" s="1"/>
  <c r="M321" i="14" a="1"/>
  <c r="M321" i="14" s="1"/>
  <c r="M329" i="14" a="1"/>
  <c r="M329" i="14" s="1"/>
  <c r="M337" i="14" a="1"/>
  <c r="M337" i="14" s="1"/>
  <c r="M345" i="14" a="1"/>
  <c r="M345" i="14" s="1"/>
  <c r="M353" i="14" a="1"/>
  <c r="M353" i="14" s="1"/>
  <c r="M361" i="14" a="1"/>
  <c r="M361" i="14" s="1"/>
  <c r="M369" i="14" a="1"/>
  <c r="M369" i="14" s="1"/>
  <c r="M377" i="14" a="1"/>
  <c r="M377" i="14" s="1"/>
  <c r="M385" i="14" a="1"/>
  <c r="M385" i="14" s="1"/>
  <c r="M393" i="14" a="1"/>
  <c r="M393" i="14" s="1"/>
  <c r="M401" i="14" a="1"/>
  <c r="M401" i="14" s="1"/>
  <c r="M409" i="14" a="1"/>
  <c r="M409" i="14" s="1"/>
  <c r="M417" i="14" a="1"/>
  <c r="M417" i="14" s="1"/>
  <c r="M425" i="14" a="1"/>
  <c r="M425" i="14" s="1"/>
  <c r="M433" i="14" a="1"/>
  <c r="M433" i="14" s="1"/>
  <c r="M441" i="14" a="1"/>
  <c r="M441" i="14" s="1"/>
  <c r="M449" i="14" a="1"/>
  <c r="M449" i="14" s="1"/>
  <c r="M119" i="14" a="1"/>
  <c r="M119" i="14" s="1"/>
  <c r="M457" i="14" a="1"/>
  <c r="M457" i="14" s="1"/>
  <c r="M459" i="14" a="1"/>
  <c r="M459" i="14" s="1"/>
  <c r="M461" i="14" a="1"/>
  <c r="M461" i="14" s="1"/>
  <c r="M463" i="14" a="1"/>
  <c r="M463" i="14" s="1"/>
  <c r="M465" i="14" a="1"/>
  <c r="M465" i="14" s="1"/>
  <c r="M467" i="14" a="1"/>
  <c r="M467" i="14" s="1"/>
  <c r="M469" i="14" a="1"/>
  <c r="M469" i="14" s="1"/>
  <c r="M471" i="14" a="1"/>
  <c r="M471" i="14" s="1"/>
  <c r="M473" i="14" a="1"/>
  <c r="M473" i="14" s="1"/>
  <c r="M475" i="14" a="1"/>
  <c r="M475" i="14" s="1"/>
  <c r="M477" i="14" a="1"/>
  <c r="M477" i="14" s="1"/>
  <c r="M479" i="14" a="1"/>
  <c r="M479" i="14" s="1"/>
  <c r="M481" i="14" a="1"/>
  <c r="M481" i="14" s="1"/>
  <c r="M483" i="14" a="1"/>
  <c r="M483" i="14" s="1"/>
  <c r="M485" i="14" a="1"/>
  <c r="M485" i="14" s="1"/>
  <c r="M487" i="14" a="1"/>
  <c r="M487" i="14" s="1"/>
  <c r="M489" i="14" a="1"/>
  <c r="M489" i="14" s="1"/>
  <c r="M491" i="14" a="1"/>
  <c r="M491" i="14" s="1"/>
  <c r="M493" i="14" a="1"/>
  <c r="M493" i="14" s="1"/>
  <c r="M495" i="14" a="1"/>
  <c r="M495" i="14" s="1"/>
  <c r="M497" i="14" a="1"/>
  <c r="M497" i="14" s="1"/>
  <c r="M499" i="14" a="1"/>
  <c r="M499" i="14" s="1"/>
  <c r="M501" i="14" a="1"/>
  <c r="M501" i="14" s="1"/>
  <c r="M503" i="14" a="1"/>
  <c r="M503" i="14" s="1"/>
  <c r="M505" i="14" a="1"/>
  <c r="M505" i="14" s="1"/>
  <c r="M507" i="14" a="1"/>
  <c r="M507" i="14" s="1"/>
  <c r="M509" i="14" a="1"/>
  <c r="M509" i="14" s="1"/>
  <c r="P11" i="14" a="1"/>
  <c r="P11" i="14" s="1"/>
  <c r="X11" i="14" a="1"/>
  <c r="X11" i="14" s="1"/>
  <c r="Q11" i="14" a="1"/>
  <c r="Q11" i="14" s="1"/>
  <c r="R11" i="14" a="1"/>
  <c r="R11" i="14" s="1"/>
  <c r="S11" i="14" a="1"/>
  <c r="S11" i="14" s="1"/>
  <c r="T11" i="14" a="1"/>
  <c r="T11" i="14" s="1"/>
  <c r="U11" i="14" a="1"/>
  <c r="U11" i="14" s="1"/>
  <c r="V11" i="14" a="1"/>
  <c r="V11" i="14" s="1"/>
  <c r="O11" i="14" a="1"/>
  <c r="O11" i="14" s="1"/>
  <c r="W11" i="14" a="1"/>
  <c r="W11" i="14" s="1"/>
  <c r="O12" i="12" a="1"/>
  <c r="O12" i="12" s="1"/>
  <c r="P12" i="12" a="1"/>
  <c r="P12" i="12" s="1"/>
  <c r="Q12" i="12" a="1"/>
  <c r="Q12" i="12" s="1"/>
  <c r="R12" i="12" a="1"/>
  <c r="R12" i="12" s="1"/>
  <c r="S12" i="12" a="1"/>
  <c r="S12" i="12" s="1"/>
  <c r="T12" i="12" a="1"/>
  <c r="T12" i="12" s="1"/>
  <c r="U12" i="12" a="1"/>
  <c r="U12" i="12" s="1"/>
  <c r="V12" i="12" a="1"/>
  <c r="V12" i="12" s="1"/>
  <c r="W12" i="12" a="1"/>
  <c r="W12" i="12" s="1"/>
  <c r="O18" i="12" a="1"/>
  <c r="O18" i="12" s="1"/>
  <c r="P18" i="12" a="1"/>
  <c r="P18" i="12" s="1"/>
  <c r="Q18" i="12" a="1"/>
  <c r="Q18" i="12" s="1"/>
  <c r="R18" i="12" a="1"/>
  <c r="R18" i="12" s="1"/>
  <c r="S18" i="12" a="1"/>
  <c r="S18" i="12" s="1"/>
  <c r="T18" i="12" a="1"/>
  <c r="T18" i="12" s="1"/>
  <c r="U18" i="12" a="1"/>
  <c r="U18" i="12" s="1"/>
  <c r="V18" i="12" a="1"/>
  <c r="V18" i="12" s="1"/>
  <c r="W18" i="12" a="1"/>
  <c r="W18" i="12" s="1"/>
  <c r="O19" i="12" a="1"/>
  <c r="O19" i="12" s="1"/>
  <c r="P19" i="12" a="1"/>
  <c r="P19" i="12" s="1"/>
  <c r="Q19" i="12" a="1"/>
  <c r="Q19" i="12" s="1"/>
  <c r="R19" i="12" a="1"/>
  <c r="R19" i="12" s="1"/>
  <c r="S19" i="12" a="1"/>
  <c r="S19" i="12" s="1"/>
  <c r="T19" i="12" a="1"/>
  <c r="T19" i="12" s="1"/>
  <c r="U19" i="12" a="1"/>
  <c r="U19" i="12" s="1"/>
  <c r="V19" i="12" a="1"/>
  <c r="V19" i="12" s="1"/>
  <c r="W19" i="12" a="1"/>
  <c r="W19" i="12" s="1"/>
  <c r="O20" i="12" a="1"/>
  <c r="O20" i="12" s="1"/>
  <c r="P20" i="12" a="1"/>
  <c r="P20" i="12" s="1"/>
  <c r="Q20" i="12" a="1"/>
  <c r="Q20" i="12" s="1"/>
  <c r="R20" i="12" a="1"/>
  <c r="R20" i="12" s="1"/>
  <c r="S20" i="12" a="1"/>
  <c r="S20" i="12" s="1"/>
  <c r="T20" i="12" a="1"/>
  <c r="T20" i="12" s="1"/>
  <c r="U20" i="12" a="1"/>
  <c r="U20" i="12" s="1"/>
  <c r="V20" i="12" a="1"/>
  <c r="V20" i="12" s="1"/>
  <c r="W20" i="12" a="1"/>
  <c r="W20" i="12" s="1"/>
  <c r="O21" i="12" a="1"/>
  <c r="O21" i="12" s="1"/>
  <c r="P21" i="12" a="1"/>
  <c r="P21" i="12" s="1"/>
  <c r="Q21" i="12" a="1"/>
  <c r="Q21" i="12" s="1"/>
  <c r="R21" i="12" a="1"/>
  <c r="R21" i="12" s="1"/>
  <c r="S21" i="12" a="1"/>
  <c r="S21" i="12" s="1"/>
  <c r="T21" i="12" a="1"/>
  <c r="T21" i="12" s="1"/>
  <c r="U21" i="12" a="1"/>
  <c r="U21" i="12" s="1"/>
  <c r="V21" i="12" a="1"/>
  <c r="V21" i="12" s="1"/>
  <c r="W21" i="12" a="1"/>
  <c r="W21" i="12" s="1"/>
  <c r="O22" i="12" a="1"/>
  <c r="O22" i="12" s="1"/>
  <c r="P22" i="12" a="1"/>
  <c r="P22" i="12" s="1"/>
  <c r="Q22" i="12" a="1"/>
  <c r="Q22" i="12" s="1"/>
  <c r="R22" i="12" a="1"/>
  <c r="R22" i="12" s="1"/>
  <c r="S22" i="12" a="1"/>
  <c r="S22" i="12" s="1"/>
  <c r="T22" i="12" a="1"/>
  <c r="T22" i="12" s="1"/>
  <c r="U22" i="12" a="1"/>
  <c r="U22" i="12" s="1"/>
  <c r="V22" i="12" a="1"/>
  <c r="V22" i="12" s="1"/>
  <c r="W22" i="12" a="1"/>
  <c r="W22" i="12" s="1"/>
  <c r="O23" i="12" a="1"/>
  <c r="O23" i="12" s="1"/>
  <c r="P23" i="12" a="1"/>
  <c r="P23" i="12" s="1"/>
  <c r="Q23" i="12" a="1"/>
  <c r="Q23" i="12" s="1"/>
  <c r="R23" i="12" a="1"/>
  <c r="R23" i="12" s="1"/>
  <c r="S23" i="12" a="1"/>
  <c r="S23" i="12" s="1"/>
  <c r="T23" i="12" a="1"/>
  <c r="T23" i="12" s="1"/>
  <c r="U23" i="12" a="1"/>
  <c r="U23" i="12" s="1"/>
  <c r="V23" i="12" a="1"/>
  <c r="V23" i="12" s="1"/>
  <c r="W23" i="12" a="1"/>
  <c r="W23" i="12" s="1"/>
  <c r="O24" i="12" a="1"/>
  <c r="O24" i="12" s="1"/>
  <c r="P24" i="12" a="1"/>
  <c r="P24" i="12" s="1"/>
  <c r="Q24" i="12" a="1"/>
  <c r="Q24" i="12" s="1"/>
  <c r="R24" i="12" a="1"/>
  <c r="R24" i="12" s="1"/>
  <c r="S24" i="12" a="1"/>
  <c r="S24" i="12" s="1"/>
  <c r="T24" i="12" a="1"/>
  <c r="T24" i="12" s="1"/>
  <c r="U24" i="12" a="1"/>
  <c r="U24" i="12" s="1"/>
  <c r="V24" i="12" a="1"/>
  <c r="V24" i="12" s="1"/>
  <c r="W24" i="12" a="1"/>
  <c r="W24" i="12" s="1"/>
  <c r="O25" i="12" a="1"/>
  <c r="O25" i="12" s="1"/>
  <c r="P25" i="12" a="1"/>
  <c r="P25" i="12" s="1"/>
  <c r="Q25" i="12" a="1"/>
  <c r="Q25" i="12" s="1"/>
  <c r="R25" i="12" a="1"/>
  <c r="R25" i="12" s="1"/>
  <c r="S25" i="12" a="1"/>
  <c r="S25" i="12" s="1"/>
  <c r="T25" i="12" a="1"/>
  <c r="T25" i="12" s="1"/>
  <c r="U25" i="12" a="1"/>
  <c r="U25" i="12" s="1"/>
  <c r="V25" i="12" a="1"/>
  <c r="V25" i="12" s="1"/>
  <c r="W25" i="12" a="1"/>
  <c r="W25" i="12" s="1"/>
  <c r="O26" i="12" a="1"/>
  <c r="O26" i="12" s="1"/>
  <c r="P26" i="12" a="1"/>
  <c r="P26" i="12" s="1"/>
  <c r="Q26" i="12" a="1"/>
  <c r="Q26" i="12" s="1"/>
  <c r="R26" i="12" a="1"/>
  <c r="R26" i="12" s="1"/>
  <c r="S26" i="12" a="1"/>
  <c r="S26" i="12" s="1"/>
  <c r="T26" i="12" a="1"/>
  <c r="T26" i="12" s="1"/>
  <c r="U26" i="12" a="1"/>
  <c r="U26" i="12" s="1"/>
  <c r="V26" i="12" a="1"/>
  <c r="V26" i="12" s="1"/>
  <c r="W26" i="12" a="1"/>
  <c r="W26" i="12" s="1"/>
  <c r="O27" i="12" a="1"/>
  <c r="O27" i="12" s="1"/>
  <c r="P27" i="12" a="1"/>
  <c r="P27" i="12" s="1"/>
  <c r="Q27" i="12" a="1"/>
  <c r="Q27" i="12" s="1"/>
  <c r="R27" i="12" a="1"/>
  <c r="R27" i="12" s="1"/>
  <c r="S27" i="12" a="1"/>
  <c r="S27" i="12" s="1"/>
  <c r="T27" i="12" a="1"/>
  <c r="T27" i="12" s="1"/>
  <c r="U27" i="12" a="1"/>
  <c r="U27" i="12" s="1"/>
  <c r="V27" i="12" a="1"/>
  <c r="V27" i="12" s="1"/>
  <c r="W27" i="12" a="1"/>
  <c r="W27" i="12" s="1"/>
  <c r="O28" i="12" a="1"/>
  <c r="O28" i="12" s="1"/>
  <c r="P28" i="12" a="1"/>
  <c r="P28" i="12" s="1"/>
  <c r="Q28" i="12" a="1"/>
  <c r="Q28" i="12" s="1"/>
  <c r="R28" i="12" a="1"/>
  <c r="R28" i="12" s="1"/>
  <c r="S28" i="12" a="1"/>
  <c r="S28" i="12" s="1"/>
  <c r="T28" i="12" a="1"/>
  <c r="T28" i="12" s="1"/>
  <c r="U28" i="12" a="1"/>
  <c r="U28" i="12" s="1"/>
  <c r="V28" i="12" a="1"/>
  <c r="V28" i="12" s="1"/>
  <c r="W28" i="12" a="1"/>
  <c r="W28" i="12" s="1"/>
  <c r="O29" i="12" a="1"/>
  <c r="O29" i="12" s="1"/>
  <c r="P29" i="12" a="1"/>
  <c r="P29" i="12" s="1"/>
  <c r="Q29" i="12" a="1"/>
  <c r="Q29" i="12" s="1"/>
  <c r="R29" i="12" a="1"/>
  <c r="R29" i="12" s="1"/>
  <c r="S29" i="12" a="1"/>
  <c r="S29" i="12" s="1"/>
  <c r="T29" i="12" a="1"/>
  <c r="T29" i="12" s="1"/>
  <c r="U29" i="12" a="1"/>
  <c r="U29" i="12" s="1"/>
  <c r="V29" i="12" a="1"/>
  <c r="V29" i="12" s="1"/>
  <c r="W29" i="12" a="1"/>
  <c r="W29" i="12" s="1"/>
  <c r="O30" i="12" a="1"/>
  <c r="O30" i="12" s="1"/>
  <c r="P30" i="12" a="1"/>
  <c r="P30" i="12" s="1"/>
  <c r="Q30" i="12" a="1"/>
  <c r="Q30" i="12" s="1"/>
  <c r="R30" i="12" a="1"/>
  <c r="R30" i="12" s="1"/>
  <c r="S30" i="12" a="1"/>
  <c r="S30" i="12" s="1"/>
  <c r="T30" i="12" a="1"/>
  <c r="T30" i="12" s="1"/>
  <c r="U30" i="12" a="1"/>
  <c r="U30" i="12" s="1"/>
  <c r="V30" i="12" a="1"/>
  <c r="V30" i="12" s="1"/>
  <c r="W30" i="12" a="1"/>
  <c r="W30" i="12" s="1"/>
  <c r="O31" i="12" a="1"/>
  <c r="O31" i="12" s="1"/>
  <c r="P31" i="12" a="1"/>
  <c r="P31" i="12" s="1"/>
  <c r="Q31" i="12" a="1"/>
  <c r="Q31" i="12" s="1"/>
  <c r="R31" i="12" a="1"/>
  <c r="R31" i="12" s="1"/>
  <c r="S31" i="12" a="1"/>
  <c r="S31" i="12" s="1"/>
  <c r="T31" i="12" a="1"/>
  <c r="T31" i="12" s="1"/>
  <c r="U31" i="12" a="1"/>
  <c r="U31" i="12" s="1"/>
  <c r="V31" i="12" a="1"/>
  <c r="V31" i="12" s="1"/>
  <c r="W31" i="12" a="1"/>
  <c r="W31" i="12" s="1"/>
  <c r="O32" i="12" a="1"/>
  <c r="O32" i="12" s="1"/>
  <c r="P32" i="12" a="1"/>
  <c r="P32" i="12" s="1"/>
  <c r="Q32" i="12" a="1"/>
  <c r="Q32" i="12" s="1"/>
  <c r="R32" i="12" a="1"/>
  <c r="R32" i="12" s="1"/>
  <c r="S32" i="12" a="1"/>
  <c r="S32" i="12" s="1"/>
  <c r="T32" i="12" a="1"/>
  <c r="T32" i="12" s="1"/>
  <c r="U32" i="12" a="1"/>
  <c r="U32" i="12" s="1"/>
  <c r="V32" i="12" a="1"/>
  <c r="V32" i="12" s="1"/>
  <c r="W32" i="12" a="1"/>
  <c r="W32" i="12" s="1"/>
  <c r="O33" i="12" a="1"/>
  <c r="O33" i="12" s="1"/>
  <c r="P33" i="12" a="1"/>
  <c r="P33" i="12" s="1"/>
  <c r="Q33" i="12" a="1"/>
  <c r="Q33" i="12" s="1"/>
  <c r="R33" i="12" a="1"/>
  <c r="R33" i="12" s="1"/>
  <c r="S33" i="12" a="1"/>
  <c r="S33" i="12" s="1"/>
  <c r="T33" i="12" a="1"/>
  <c r="T33" i="12" s="1"/>
  <c r="U33" i="12" a="1"/>
  <c r="U33" i="12" s="1"/>
  <c r="V33" i="12" a="1"/>
  <c r="V33" i="12" s="1"/>
  <c r="W33" i="12" a="1"/>
  <c r="W33" i="12" s="1"/>
  <c r="O34" i="12" a="1"/>
  <c r="O34" i="12" s="1"/>
  <c r="P34" i="12" a="1"/>
  <c r="P34" i="12" s="1"/>
  <c r="Q34" i="12" a="1"/>
  <c r="Q34" i="12" s="1"/>
  <c r="R34" i="12" a="1"/>
  <c r="R34" i="12" s="1"/>
  <c r="S34" i="12" a="1"/>
  <c r="S34" i="12" s="1"/>
  <c r="T34" i="12" a="1"/>
  <c r="T34" i="12" s="1"/>
  <c r="U34" i="12" a="1"/>
  <c r="U34" i="12" s="1"/>
  <c r="V34" i="12" a="1"/>
  <c r="V34" i="12" s="1"/>
  <c r="W34" i="12" a="1"/>
  <c r="W34" i="12" s="1"/>
  <c r="O35" i="12" a="1"/>
  <c r="O35" i="12" s="1"/>
  <c r="P35" i="12" a="1"/>
  <c r="P35" i="12" s="1"/>
  <c r="Q35" i="12" a="1"/>
  <c r="Q35" i="12" s="1"/>
  <c r="R35" i="12" a="1"/>
  <c r="R35" i="12" s="1"/>
  <c r="S35" i="12" a="1"/>
  <c r="S35" i="12" s="1"/>
  <c r="T35" i="12" a="1"/>
  <c r="T35" i="12" s="1"/>
  <c r="U35" i="12" a="1"/>
  <c r="U35" i="12" s="1"/>
  <c r="V35" i="12" a="1"/>
  <c r="V35" i="12" s="1"/>
  <c r="W35" i="12" a="1"/>
  <c r="W35" i="12" s="1"/>
  <c r="O36" i="12" a="1"/>
  <c r="O36" i="12" s="1"/>
  <c r="P36" i="12" a="1"/>
  <c r="P36" i="12" s="1"/>
  <c r="Q36" i="12" a="1"/>
  <c r="Q36" i="12" s="1"/>
  <c r="R36" i="12" a="1"/>
  <c r="R36" i="12" s="1"/>
  <c r="S36" i="12" a="1"/>
  <c r="S36" i="12" s="1"/>
  <c r="T36" i="12" a="1"/>
  <c r="T36" i="12" s="1"/>
  <c r="U36" i="12" a="1"/>
  <c r="U36" i="12" s="1"/>
  <c r="V36" i="12" a="1"/>
  <c r="V36" i="12" s="1"/>
  <c r="W36" i="12" a="1"/>
  <c r="W36" i="12" s="1"/>
  <c r="O37" i="12" a="1"/>
  <c r="O37" i="12" s="1"/>
  <c r="P37" i="12" a="1"/>
  <c r="P37" i="12" s="1"/>
  <c r="Q37" i="12" a="1"/>
  <c r="Q37" i="12" s="1"/>
  <c r="R37" i="12" a="1"/>
  <c r="R37" i="12" s="1"/>
  <c r="S37" i="12" a="1"/>
  <c r="S37" i="12" s="1"/>
  <c r="T37" i="12" a="1"/>
  <c r="T37" i="12" s="1"/>
  <c r="U37" i="12" a="1"/>
  <c r="U37" i="12" s="1"/>
  <c r="V37" i="12" a="1"/>
  <c r="V37" i="12" s="1"/>
  <c r="W37" i="12" a="1"/>
  <c r="W37" i="12" s="1"/>
  <c r="O38" i="12" a="1"/>
  <c r="O38" i="12" s="1"/>
  <c r="P38" i="12" a="1"/>
  <c r="P38" i="12" s="1"/>
  <c r="Q38" i="12" a="1"/>
  <c r="Q38" i="12" s="1"/>
  <c r="R38" i="12" a="1"/>
  <c r="R38" i="12" s="1"/>
  <c r="S38" i="12" a="1"/>
  <c r="S38" i="12" s="1"/>
  <c r="T38" i="12" a="1"/>
  <c r="T38" i="12" s="1"/>
  <c r="U38" i="12" a="1"/>
  <c r="U38" i="12" s="1"/>
  <c r="V38" i="12" a="1"/>
  <c r="V38" i="12" s="1"/>
  <c r="W38" i="12" a="1"/>
  <c r="W38" i="12" s="1"/>
  <c r="O39" i="12" a="1"/>
  <c r="O39" i="12" s="1"/>
  <c r="P39" i="12" a="1"/>
  <c r="P39" i="12" s="1"/>
  <c r="Q39" i="12" a="1"/>
  <c r="Q39" i="12" s="1"/>
  <c r="R39" i="12" a="1"/>
  <c r="R39" i="12" s="1"/>
  <c r="S39" i="12" a="1"/>
  <c r="S39" i="12" s="1"/>
  <c r="T39" i="12" a="1"/>
  <c r="T39" i="12" s="1"/>
  <c r="U39" i="12" a="1"/>
  <c r="U39" i="12" s="1"/>
  <c r="V39" i="12" a="1"/>
  <c r="V39" i="12" s="1"/>
  <c r="W39" i="12" a="1"/>
  <c r="W39" i="12" s="1"/>
  <c r="O40" i="12" a="1"/>
  <c r="O40" i="12" s="1"/>
  <c r="P40" i="12" a="1"/>
  <c r="P40" i="12" s="1"/>
  <c r="Q40" i="12" a="1"/>
  <c r="Q40" i="12" s="1"/>
  <c r="R40" i="12" a="1"/>
  <c r="R40" i="12" s="1"/>
  <c r="S40" i="12" a="1"/>
  <c r="S40" i="12" s="1"/>
  <c r="T40" i="12" a="1"/>
  <c r="T40" i="12" s="1"/>
  <c r="U40" i="12" a="1"/>
  <c r="U40" i="12" s="1"/>
  <c r="V40" i="12" a="1"/>
  <c r="V40" i="12" s="1"/>
  <c r="W40" i="12" a="1"/>
  <c r="W40" i="12" s="1"/>
  <c r="O41" i="12" a="1"/>
  <c r="O41" i="12" s="1"/>
  <c r="P41" i="12" a="1"/>
  <c r="P41" i="12" s="1"/>
  <c r="Q41" i="12" a="1"/>
  <c r="Q41" i="12" s="1"/>
  <c r="R41" i="12" a="1"/>
  <c r="R41" i="12" s="1"/>
  <c r="S41" i="12" a="1"/>
  <c r="S41" i="12" s="1"/>
  <c r="T41" i="12" a="1"/>
  <c r="T41" i="12" s="1"/>
  <c r="U41" i="12" a="1"/>
  <c r="U41" i="12" s="1"/>
  <c r="V41" i="12" a="1"/>
  <c r="V41" i="12" s="1"/>
  <c r="W41" i="12" a="1"/>
  <c r="W41" i="12" s="1"/>
  <c r="O42" i="12" a="1"/>
  <c r="O42" i="12" s="1"/>
  <c r="P42" i="12" a="1"/>
  <c r="P42" i="12" s="1"/>
  <c r="Q42" i="12" a="1"/>
  <c r="Q42" i="12" s="1"/>
  <c r="R42" i="12" a="1"/>
  <c r="R42" i="12" s="1"/>
  <c r="S42" i="12" a="1"/>
  <c r="S42" i="12" s="1"/>
  <c r="T42" i="12" a="1"/>
  <c r="T42" i="12" s="1"/>
  <c r="U42" i="12" a="1"/>
  <c r="U42" i="12" s="1"/>
  <c r="V42" i="12" a="1"/>
  <c r="V42" i="12" s="1"/>
  <c r="W42" i="12" a="1"/>
  <c r="W42" i="12" s="1"/>
  <c r="O43" i="12" a="1"/>
  <c r="O43" i="12" s="1"/>
  <c r="P43" i="12" a="1"/>
  <c r="P43" i="12" s="1"/>
  <c r="Q43" i="12" a="1"/>
  <c r="Q43" i="12" s="1"/>
  <c r="R43" i="12" a="1"/>
  <c r="R43" i="12" s="1"/>
  <c r="S43" i="12" a="1"/>
  <c r="S43" i="12" s="1"/>
  <c r="T43" i="12" a="1"/>
  <c r="T43" i="12" s="1"/>
  <c r="U43" i="12" a="1"/>
  <c r="U43" i="12" s="1"/>
  <c r="V43" i="12" a="1"/>
  <c r="V43" i="12" s="1"/>
  <c r="W43" i="12" a="1"/>
  <c r="W43" i="12" s="1"/>
  <c r="O44" i="12" a="1"/>
  <c r="O44" i="12" s="1"/>
  <c r="P44" i="12" a="1"/>
  <c r="P44" i="12" s="1"/>
  <c r="Q44" i="12" a="1"/>
  <c r="Q44" i="12" s="1"/>
  <c r="R44" i="12" a="1"/>
  <c r="R44" i="12" s="1"/>
  <c r="S44" i="12" a="1"/>
  <c r="S44" i="12" s="1"/>
  <c r="T44" i="12" a="1"/>
  <c r="T44" i="12" s="1"/>
  <c r="U44" i="12" a="1"/>
  <c r="U44" i="12" s="1"/>
  <c r="V44" i="12" a="1"/>
  <c r="V44" i="12" s="1"/>
  <c r="W44" i="12" a="1"/>
  <c r="W44" i="12" s="1"/>
  <c r="O45" i="12" a="1"/>
  <c r="O45" i="12" s="1"/>
  <c r="P45" i="12" a="1"/>
  <c r="P45" i="12" s="1"/>
  <c r="Q45" i="12" a="1"/>
  <c r="Q45" i="12" s="1"/>
  <c r="R45" i="12" a="1"/>
  <c r="R45" i="12" s="1"/>
  <c r="S45" i="12" a="1"/>
  <c r="S45" i="12" s="1"/>
  <c r="T45" i="12" a="1"/>
  <c r="T45" i="12" s="1"/>
  <c r="U45" i="12" a="1"/>
  <c r="U45" i="12" s="1"/>
  <c r="V45" i="12" a="1"/>
  <c r="V45" i="12" s="1"/>
  <c r="W45" i="12" a="1"/>
  <c r="W45" i="12" s="1"/>
  <c r="O46" i="12" a="1"/>
  <c r="O46" i="12" s="1"/>
  <c r="P46" i="12" a="1"/>
  <c r="P46" i="12" s="1"/>
  <c r="Q46" i="12" a="1"/>
  <c r="Q46" i="12" s="1"/>
  <c r="R46" i="12" a="1"/>
  <c r="R46" i="12" s="1"/>
  <c r="S46" i="12" a="1"/>
  <c r="S46" i="12" s="1"/>
  <c r="T46" i="12" a="1"/>
  <c r="T46" i="12" s="1"/>
  <c r="U46" i="12" a="1"/>
  <c r="U46" i="12" s="1"/>
  <c r="V46" i="12" a="1"/>
  <c r="V46" i="12" s="1"/>
  <c r="W46" i="12" a="1"/>
  <c r="W46" i="12" s="1"/>
  <c r="O47" i="12" a="1"/>
  <c r="O47" i="12" s="1"/>
  <c r="P47" i="12" a="1"/>
  <c r="P47" i="12" s="1"/>
  <c r="Q47" i="12" a="1"/>
  <c r="Q47" i="12" s="1"/>
  <c r="R47" i="12" a="1"/>
  <c r="R47" i="12" s="1"/>
  <c r="S47" i="12" a="1"/>
  <c r="S47" i="12" s="1"/>
  <c r="T47" i="12" a="1"/>
  <c r="T47" i="12" s="1"/>
  <c r="U47" i="12" a="1"/>
  <c r="U47" i="12" s="1"/>
  <c r="V47" i="12" a="1"/>
  <c r="V47" i="12" s="1"/>
  <c r="W47" i="12" a="1"/>
  <c r="W47" i="12" s="1"/>
  <c r="O48" i="12" a="1"/>
  <c r="O48" i="12" s="1"/>
  <c r="P48" i="12" a="1"/>
  <c r="P48" i="12" s="1"/>
  <c r="Q48" i="12" a="1"/>
  <c r="Q48" i="12" s="1"/>
  <c r="R48" i="12" a="1"/>
  <c r="R48" i="12" s="1"/>
  <c r="S48" i="12" a="1"/>
  <c r="S48" i="12" s="1"/>
  <c r="T48" i="12" a="1"/>
  <c r="T48" i="12" s="1"/>
  <c r="U48" i="12" a="1"/>
  <c r="U48" i="12" s="1"/>
  <c r="V48" i="12" a="1"/>
  <c r="V48" i="12" s="1"/>
  <c r="W48" i="12" a="1"/>
  <c r="W48" i="12" s="1"/>
  <c r="O49" i="12" a="1"/>
  <c r="O49" i="12" s="1"/>
  <c r="P49" i="12" a="1"/>
  <c r="P49" i="12" s="1"/>
  <c r="Q49" i="12" a="1"/>
  <c r="Q49" i="12" s="1"/>
  <c r="R49" i="12" a="1"/>
  <c r="R49" i="12" s="1"/>
  <c r="S49" i="12" a="1"/>
  <c r="S49" i="12" s="1"/>
  <c r="T49" i="12" a="1"/>
  <c r="T49" i="12" s="1"/>
  <c r="U49" i="12" a="1"/>
  <c r="U49" i="12" s="1"/>
  <c r="V49" i="12" a="1"/>
  <c r="V49" i="12" s="1"/>
  <c r="W49" i="12" a="1"/>
  <c r="W49" i="12" s="1"/>
  <c r="O50" i="12" a="1"/>
  <c r="O50" i="12" s="1"/>
  <c r="P50" i="12" a="1"/>
  <c r="P50" i="12" s="1"/>
  <c r="Q50" i="12" a="1"/>
  <c r="Q50" i="12" s="1"/>
  <c r="R50" i="12" a="1"/>
  <c r="R50" i="12" s="1"/>
  <c r="S50" i="12" a="1"/>
  <c r="S50" i="12" s="1"/>
  <c r="T50" i="12" a="1"/>
  <c r="T50" i="12" s="1"/>
  <c r="U50" i="12" a="1"/>
  <c r="U50" i="12" s="1"/>
  <c r="V50" i="12" a="1"/>
  <c r="V50" i="12" s="1"/>
  <c r="W50" i="12" a="1"/>
  <c r="W50" i="12" s="1"/>
  <c r="O51" i="12" a="1"/>
  <c r="O51" i="12" s="1"/>
  <c r="P51" i="12" a="1"/>
  <c r="P51" i="12" s="1"/>
  <c r="Q51" i="12" a="1"/>
  <c r="Q51" i="12" s="1"/>
  <c r="R51" i="12" a="1"/>
  <c r="R51" i="12" s="1"/>
  <c r="S51" i="12" a="1"/>
  <c r="S51" i="12" s="1"/>
  <c r="T51" i="12" a="1"/>
  <c r="T51" i="12" s="1"/>
  <c r="U51" i="12" a="1"/>
  <c r="U51" i="12" s="1"/>
  <c r="V51" i="12" a="1"/>
  <c r="V51" i="12" s="1"/>
  <c r="W51" i="12" a="1"/>
  <c r="W51" i="12" s="1"/>
  <c r="O52" i="12" a="1"/>
  <c r="O52" i="12" s="1"/>
  <c r="P52" i="12" a="1"/>
  <c r="P52" i="12" s="1"/>
  <c r="Q52" i="12" a="1"/>
  <c r="Q52" i="12" s="1"/>
  <c r="R52" i="12" a="1"/>
  <c r="R52" i="12" s="1"/>
  <c r="S52" i="12" a="1"/>
  <c r="S52" i="12" s="1"/>
  <c r="T52" i="12" a="1"/>
  <c r="T52" i="12" s="1"/>
  <c r="U52" i="12" a="1"/>
  <c r="U52" i="12" s="1"/>
  <c r="V52" i="12" a="1"/>
  <c r="V52" i="12" s="1"/>
  <c r="W52" i="12" a="1"/>
  <c r="W52" i="12" s="1"/>
  <c r="O53" i="12" a="1"/>
  <c r="O53" i="12" s="1"/>
  <c r="P53" i="12" a="1"/>
  <c r="P53" i="12" s="1"/>
  <c r="Q53" i="12" a="1"/>
  <c r="Q53" i="12" s="1"/>
  <c r="R53" i="12" a="1"/>
  <c r="R53" i="12" s="1"/>
  <c r="S53" i="12" a="1"/>
  <c r="S53" i="12" s="1"/>
  <c r="T53" i="12" a="1"/>
  <c r="T53" i="12" s="1"/>
  <c r="U53" i="12" a="1"/>
  <c r="U53" i="12" s="1"/>
  <c r="V53" i="12" a="1"/>
  <c r="V53" i="12" s="1"/>
  <c r="W53" i="12" a="1"/>
  <c r="W53" i="12" s="1"/>
  <c r="O54" i="12" a="1"/>
  <c r="O54" i="12" s="1"/>
  <c r="P54" i="12" a="1"/>
  <c r="P54" i="12" s="1"/>
  <c r="Q54" i="12" a="1"/>
  <c r="Q54" i="12" s="1"/>
  <c r="R54" i="12" a="1"/>
  <c r="R54" i="12" s="1"/>
  <c r="S54" i="12" a="1"/>
  <c r="S54" i="12" s="1"/>
  <c r="T54" i="12" a="1"/>
  <c r="T54" i="12" s="1"/>
  <c r="U54" i="12" a="1"/>
  <c r="U54" i="12" s="1"/>
  <c r="V54" i="12" a="1"/>
  <c r="V54" i="12" s="1"/>
  <c r="W54" i="12" a="1"/>
  <c r="W54" i="12" s="1"/>
  <c r="O55" i="12" a="1"/>
  <c r="O55" i="12" s="1"/>
  <c r="P55" i="12" a="1"/>
  <c r="P55" i="12" s="1"/>
  <c r="Q55" i="12" a="1"/>
  <c r="Q55" i="12" s="1"/>
  <c r="R55" i="12" a="1"/>
  <c r="R55" i="12" s="1"/>
  <c r="S55" i="12" a="1"/>
  <c r="S55" i="12" s="1"/>
  <c r="T55" i="12" a="1"/>
  <c r="T55" i="12" s="1"/>
  <c r="U55" i="12" a="1"/>
  <c r="U55" i="12" s="1"/>
  <c r="V55" i="12" a="1"/>
  <c r="V55" i="12" s="1"/>
  <c r="W55" i="12" a="1"/>
  <c r="W55" i="12" s="1"/>
  <c r="O56" i="12" a="1"/>
  <c r="O56" i="12" s="1"/>
  <c r="P56" i="12" a="1"/>
  <c r="P56" i="12" s="1"/>
  <c r="Q56" i="12" a="1"/>
  <c r="Q56" i="12" s="1"/>
  <c r="R56" i="12" a="1"/>
  <c r="R56" i="12" s="1"/>
  <c r="S56" i="12" a="1"/>
  <c r="S56" i="12" s="1"/>
  <c r="T56" i="12" a="1"/>
  <c r="T56" i="12" s="1"/>
  <c r="U56" i="12" a="1"/>
  <c r="U56" i="12" s="1"/>
  <c r="V56" i="12" a="1"/>
  <c r="V56" i="12" s="1"/>
  <c r="W56" i="12" a="1"/>
  <c r="W56" i="12" s="1"/>
  <c r="O57" i="12" a="1"/>
  <c r="O57" i="12" s="1"/>
  <c r="P57" i="12" a="1"/>
  <c r="P57" i="12" s="1"/>
  <c r="Q57" i="12" a="1"/>
  <c r="Q57" i="12" s="1"/>
  <c r="R57" i="12" a="1"/>
  <c r="R57" i="12" s="1"/>
  <c r="S57" i="12" a="1"/>
  <c r="S57" i="12" s="1"/>
  <c r="T57" i="12" a="1"/>
  <c r="T57" i="12" s="1"/>
  <c r="U57" i="12" a="1"/>
  <c r="U57" i="12" s="1"/>
  <c r="V57" i="12" a="1"/>
  <c r="V57" i="12" s="1"/>
  <c r="W57" i="12" a="1"/>
  <c r="W57" i="12" s="1"/>
  <c r="O58" i="12" a="1"/>
  <c r="O58" i="12" s="1"/>
  <c r="P58" i="12" a="1"/>
  <c r="P58" i="12" s="1"/>
  <c r="Q58" i="12" a="1"/>
  <c r="Q58" i="12" s="1"/>
  <c r="R58" i="12" a="1"/>
  <c r="R58" i="12" s="1"/>
  <c r="S58" i="12" a="1"/>
  <c r="S58" i="12" s="1"/>
  <c r="T58" i="12" a="1"/>
  <c r="T58" i="12" s="1"/>
  <c r="U58" i="12" a="1"/>
  <c r="U58" i="12" s="1"/>
  <c r="V58" i="12" a="1"/>
  <c r="V58" i="12" s="1"/>
  <c r="W58" i="12" a="1"/>
  <c r="W58" i="12" s="1"/>
  <c r="O59" i="12" a="1"/>
  <c r="O59" i="12" s="1"/>
  <c r="P59" i="12" a="1"/>
  <c r="P59" i="12" s="1"/>
  <c r="Q59" i="12" a="1"/>
  <c r="Q59" i="12" s="1"/>
  <c r="R59" i="12" a="1"/>
  <c r="R59" i="12" s="1"/>
  <c r="S59" i="12" a="1"/>
  <c r="S59" i="12" s="1"/>
  <c r="T59" i="12" a="1"/>
  <c r="T59" i="12" s="1"/>
  <c r="U59" i="12" a="1"/>
  <c r="U59" i="12" s="1"/>
  <c r="V59" i="12" a="1"/>
  <c r="V59" i="12" s="1"/>
  <c r="W59" i="12" a="1"/>
  <c r="W59" i="12" s="1"/>
  <c r="O60" i="12" a="1"/>
  <c r="O60" i="12" s="1"/>
  <c r="P60" i="12" a="1"/>
  <c r="P60" i="12" s="1"/>
  <c r="Q60" i="12" a="1"/>
  <c r="Q60" i="12" s="1"/>
  <c r="R60" i="12" a="1"/>
  <c r="R60" i="12" s="1"/>
  <c r="S60" i="12" a="1"/>
  <c r="S60" i="12" s="1"/>
  <c r="T60" i="12" a="1"/>
  <c r="T60" i="12" s="1"/>
  <c r="U60" i="12" a="1"/>
  <c r="U60" i="12" s="1"/>
  <c r="V60" i="12" a="1"/>
  <c r="V60" i="12" s="1"/>
  <c r="W60" i="12" a="1"/>
  <c r="W60" i="12" s="1"/>
  <c r="O61" i="12" a="1"/>
  <c r="O61" i="12" s="1"/>
  <c r="P61" i="12" a="1"/>
  <c r="P61" i="12" s="1"/>
  <c r="Q61" i="12" a="1"/>
  <c r="Q61" i="12" s="1"/>
  <c r="R61" i="12" a="1"/>
  <c r="R61" i="12" s="1"/>
  <c r="S61" i="12" a="1"/>
  <c r="S61" i="12" s="1"/>
  <c r="T61" i="12" a="1"/>
  <c r="T61" i="12" s="1"/>
  <c r="U61" i="12" a="1"/>
  <c r="U61" i="12" s="1"/>
  <c r="V61" i="12" a="1"/>
  <c r="V61" i="12" s="1"/>
  <c r="W61" i="12" a="1"/>
  <c r="W61" i="12" s="1"/>
  <c r="O62" i="12" a="1"/>
  <c r="O62" i="12" s="1"/>
  <c r="P62" i="12" a="1"/>
  <c r="P62" i="12" s="1"/>
  <c r="Q62" i="12" a="1"/>
  <c r="Q62" i="12" s="1"/>
  <c r="R62" i="12" a="1"/>
  <c r="R62" i="12" s="1"/>
  <c r="S62" i="12" a="1"/>
  <c r="S62" i="12" s="1"/>
  <c r="T62" i="12" a="1"/>
  <c r="T62" i="12" s="1"/>
  <c r="U62" i="12" a="1"/>
  <c r="U62" i="12" s="1"/>
  <c r="V62" i="12" a="1"/>
  <c r="V62" i="12" s="1"/>
  <c r="W62" i="12" a="1"/>
  <c r="W62" i="12" s="1"/>
  <c r="O63" i="12" a="1"/>
  <c r="O63" i="12" s="1"/>
  <c r="P63" i="12" a="1"/>
  <c r="P63" i="12" s="1"/>
  <c r="Q63" i="12" a="1"/>
  <c r="Q63" i="12" s="1"/>
  <c r="R63" i="12" a="1"/>
  <c r="R63" i="12" s="1"/>
  <c r="S63" i="12" a="1"/>
  <c r="S63" i="12" s="1"/>
  <c r="T63" i="12" a="1"/>
  <c r="T63" i="12" s="1"/>
  <c r="U63" i="12" a="1"/>
  <c r="U63" i="12" s="1"/>
  <c r="V63" i="12" a="1"/>
  <c r="V63" i="12" s="1"/>
  <c r="W63" i="12" a="1"/>
  <c r="W63" i="12" s="1"/>
  <c r="O64" i="12" a="1"/>
  <c r="O64" i="12" s="1"/>
  <c r="P64" i="12" a="1"/>
  <c r="P64" i="12" s="1"/>
  <c r="Q64" i="12" a="1"/>
  <c r="Q64" i="12" s="1"/>
  <c r="R64" i="12" a="1"/>
  <c r="R64" i="12" s="1"/>
  <c r="S64" i="12" a="1"/>
  <c r="S64" i="12" s="1"/>
  <c r="T64" i="12" a="1"/>
  <c r="T64" i="12" s="1"/>
  <c r="U64" i="12" a="1"/>
  <c r="U64" i="12" s="1"/>
  <c r="V64" i="12" a="1"/>
  <c r="V64" i="12" s="1"/>
  <c r="W64" i="12" a="1"/>
  <c r="W64" i="12" s="1"/>
  <c r="O65" i="12" a="1"/>
  <c r="O65" i="12" s="1"/>
  <c r="P65" i="12" a="1"/>
  <c r="P65" i="12" s="1"/>
  <c r="Q65" i="12" a="1"/>
  <c r="Q65" i="12" s="1"/>
  <c r="R65" i="12" a="1"/>
  <c r="R65" i="12" s="1"/>
  <c r="S65" i="12" a="1"/>
  <c r="S65" i="12" s="1"/>
  <c r="T65" i="12" a="1"/>
  <c r="T65" i="12" s="1"/>
  <c r="U65" i="12" a="1"/>
  <c r="U65" i="12" s="1"/>
  <c r="V65" i="12" a="1"/>
  <c r="V65" i="12" s="1"/>
  <c r="W65" i="12" a="1"/>
  <c r="W65" i="12" s="1"/>
  <c r="O66" i="12" a="1"/>
  <c r="O66" i="12" s="1"/>
  <c r="P66" i="12" a="1"/>
  <c r="P66" i="12" s="1"/>
  <c r="Q66" i="12" a="1"/>
  <c r="Q66" i="12" s="1"/>
  <c r="R66" i="12" a="1"/>
  <c r="R66" i="12" s="1"/>
  <c r="S66" i="12" a="1"/>
  <c r="S66" i="12" s="1"/>
  <c r="T66" i="12" a="1"/>
  <c r="T66" i="12" s="1"/>
  <c r="U66" i="12" a="1"/>
  <c r="U66" i="12" s="1"/>
  <c r="V66" i="12" a="1"/>
  <c r="V66" i="12" s="1"/>
  <c r="W66" i="12" a="1"/>
  <c r="W66" i="12" s="1"/>
  <c r="O67" i="12" a="1"/>
  <c r="O67" i="12" s="1"/>
  <c r="P67" i="12" a="1"/>
  <c r="P67" i="12" s="1"/>
  <c r="Q67" i="12" a="1"/>
  <c r="Q67" i="12" s="1"/>
  <c r="R67" i="12" a="1"/>
  <c r="R67" i="12" s="1"/>
  <c r="S67" i="12" a="1"/>
  <c r="S67" i="12" s="1"/>
  <c r="T67" i="12" a="1"/>
  <c r="T67" i="12" s="1"/>
  <c r="U67" i="12" a="1"/>
  <c r="U67" i="12" s="1"/>
  <c r="V67" i="12" a="1"/>
  <c r="V67" i="12" s="1"/>
  <c r="W67" i="12" a="1"/>
  <c r="W67" i="12" s="1"/>
  <c r="O68" i="12" a="1"/>
  <c r="O68" i="12" s="1"/>
  <c r="P68" i="12" a="1"/>
  <c r="P68" i="12" s="1"/>
  <c r="Q68" i="12" a="1"/>
  <c r="Q68" i="12" s="1"/>
  <c r="R68" i="12" a="1"/>
  <c r="R68" i="12" s="1"/>
  <c r="S68" i="12" a="1"/>
  <c r="S68" i="12" s="1"/>
  <c r="T68" i="12" a="1"/>
  <c r="T68" i="12" s="1"/>
  <c r="U68" i="12" a="1"/>
  <c r="U68" i="12" s="1"/>
  <c r="V68" i="12" a="1"/>
  <c r="V68" i="12" s="1"/>
  <c r="W68" i="12" a="1"/>
  <c r="W68" i="12" s="1"/>
  <c r="O69" i="12" a="1"/>
  <c r="O69" i="12" s="1"/>
  <c r="P69" i="12" a="1"/>
  <c r="P69" i="12" s="1"/>
  <c r="Q69" i="12" a="1"/>
  <c r="Q69" i="12" s="1"/>
  <c r="R69" i="12" a="1"/>
  <c r="R69" i="12" s="1"/>
  <c r="S69" i="12" a="1"/>
  <c r="S69" i="12" s="1"/>
  <c r="T69" i="12" a="1"/>
  <c r="T69" i="12" s="1"/>
  <c r="U69" i="12" a="1"/>
  <c r="U69" i="12" s="1"/>
  <c r="V69" i="12" a="1"/>
  <c r="V69" i="12" s="1"/>
  <c r="W69" i="12" a="1"/>
  <c r="W69" i="12" s="1"/>
  <c r="O70" i="12" a="1"/>
  <c r="O70" i="12" s="1"/>
  <c r="P70" i="12" a="1"/>
  <c r="P70" i="12" s="1"/>
  <c r="Q70" i="12" a="1"/>
  <c r="Q70" i="12" s="1"/>
  <c r="R70" i="12" a="1"/>
  <c r="R70" i="12" s="1"/>
  <c r="S70" i="12" a="1"/>
  <c r="S70" i="12" s="1"/>
  <c r="T70" i="12" a="1"/>
  <c r="T70" i="12" s="1"/>
  <c r="U70" i="12" a="1"/>
  <c r="U70" i="12" s="1"/>
  <c r="V70" i="12" a="1"/>
  <c r="V70" i="12" s="1"/>
  <c r="W70" i="12" a="1"/>
  <c r="W70" i="12" s="1"/>
  <c r="O71" i="12" a="1"/>
  <c r="O71" i="12" s="1"/>
  <c r="P71" i="12" a="1"/>
  <c r="P71" i="12" s="1"/>
  <c r="Q71" i="12" a="1"/>
  <c r="Q71" i="12" s="1"/>
  <c r="R71" i="12" a="1"/>
  <c r="R71" i="12" s="1"/>
  <c r="S71" i="12" a="1"/>
  <c r="S71" i="12" s="1"/>
  <c r="T71" i="12" a="1"/>
  <c r="T71" i="12" s="1"/>
  <c r="U71" i="12" a="1"/>
  <c r="U71" i="12" s="1"/>
  <c r="V71" i="12" a="1"/>
  <c r="V71" i="12" s="1"/>
  <c r="W71" i="12" a="1"/>
  <c r="W71" i="12" s="1"/>
  <c r="O72" i="12" a="1"/>
  <c r="O72" i="12" s="1"/>
  <c r="P72" i="12" a="1"/>
  <c r="P72" i="12" s="1"/>
  <c r="Q72" i="12" a="1"/>
  <c r="Q72" i="12" s="1"/>
  <c r="R72" i="12" a="1"/>
  <c r="R72" i="12" s="1"/>
  <c r="S72" i="12" a="1"/>
  <c r="S72" i="12" s="1"/>
  <c r="T72" i="12" a="1"/>
  <c r="T72" i="12" s="1"/>
  <c r="U72" i="12" a="1"/>
  <c r="U72" i="12" s="1"/>
  <c r="V72" i="12" a="1"/>
  <c r="V72" i="12" s="1"/>
  <c r="W72" i="12" a="1"/>
  <c r="W72" i="12" s="1"/>
  <c r="O73" i="12" a="1"/>
  <c r="O73" i="12" s="1"/>
  <c r="P73" i="12" a="1"/>
  <c r="P73" i="12" s="1"/>
  <c r="Q73" i="12" a="1"/>
  <c r="Q73" i="12" s="1"/>
  <c r="R73" i="12" a="1"/>
  <c r="R73" i="12" s="1"/>
  <c r="S73" i="12" a="1"/>
  <c r="S73" i="12" s="1"/>
  <c r="T73" i="12" a="1"/>
  <c r="T73" i="12" s="1"/>
  <c r="U73" i="12" a="1"/>
  <c r="U73" i="12" s="1"/>
  <c r="V73" i="12" a="1"/>
  <c r="V73" i="12" s="1"/>
  <c r="W73" i="12" a="1"/>
  <c r="W73" i="12" s="1"/>
  <c r="O74" i="12" a="1"/>
  <c r="O74" i="12" s="1"/>
  <c r="P74" i="12" a="1"/>
  <c r="P74" i="12" s="1"/>
  <c r="Q74" i="12" a="1"/>
  <c r="Q74" i="12" s="1"/>
  <c r="R74" i="12" a="1"/>
  <c r="R74" i="12" s="1"/>
  <c r="S74" i="12" a="1"/>
  <c r="S74" i="12" s="1"/>
  <c r="T74" i="12" a="1"/>
  <c r="T74" i="12" s="1"/>
  <c r="U74" i="12" a="1"/>
  <c r="U74" i="12" s="1"/>
  <c r="V74" i="12" a="1"/>
  <c r="V74" i="12" s="1"/>
  <c r="W74" i="12" a="1"/>
  <c r="W74" i="12" s="1"/>
  <c r="O75" i="12" a="1"/>
  <c r="O75" i="12" s="1"/>
  <c r="P75" i="12" a="1"/>
  <c r="P75" i="12" s="1"/>
  <c r="Q75" i="12" a="1"/>
  <c r="Q75" i="12" s="1"/>
  <c r="R75" i="12" a="1"/>
  <c r="R75" i="12" s="1"/>
  <c r="S75" i="12" a="1"/>
  <c r="S75" i="12" s="1"/>
  <c r="T75" i="12" a="1"/>
  <c r="T75" i="12" s="1"/>
  <c r="U75" i="12" a="1"/>
  <c r="U75" i="12" s="1"/>
  <c r="V75" i="12" a="1"/>
  <c r="V75" i="12" s="1"/>
  <c r="W75" i="12" a="1"/>
  <c r="W75" i="12" s="1"/>
  <c r="O76" i="12" a="1"/>
  <c r="O76" i="12" s="1"/>
  <c r="P76" i="12" a="1"/>
  <c r="P76" i="12" s="1"/>
  <c r="Q76" i="12" a="1"/>
  <c r="Q76" i="12" s="1"/>
  <c r="R76" i="12" a="1"/>
  <c r="R76" i="12" s="1"/>
  <c r="S76" i="12" a="1"/>
  <c r="S76" i="12" s="1"/>
  <c r="T76" i="12" a="1"/>
  <c r="T76" i="12" s="1"/>
  <c r="U76" i="12" a="1"/>
  <c r="U76" i="12" s="1"/>
  <c r="V76" i="12" a="1"/>
  <c r="V76" i="12" s="1"/>
  <c r="W76" i="12" a="1"/>
  <c r="W76" i="12" s="1"/>
  <c r="O77" i="12" a="1"/>
  <c r="O77" i="12" s="1"/>
  <c r="P77" i="12" a="1"/>
  <c r="P77" i="12" s="1"/>
  <c r="Q77" i="12" a="1"/>
  <c r="Q77" i="12" s="1"/>
  <c r="R77" i="12" a="1"/>
  <c r="R77" i="12" s="1"/>
  <c r="S77" i="12" a="1"/>
  <c r="S77" i="12" s="1"/>
  <c r="T77" i="12" a="1"/>
  <c r="T77" i="12" s="1"/>
  <c r="U77" i="12" a="1"/>
  <c r="U77" i="12" s="1"/>
  <c r="V77" i="12" a="1"/>
  <c r="V77" i="12" s="1"/>
  <c r="W77" i="12" a="1"/>
  <c r="W77" i="12" s="1"/>
  <c r="O78" i="12" a="1"/>
  <c r="O78" i="12" s="1"/>
  <c r="P78" i="12" a="1"/>
  <c r="P78" i="12" s="1"/>
  <c r="Q78" i="12" a="1"/>
  <c r="Q78" i="12" s="1"/>
  <c r="R78" i="12" a="1"/>
  <c r="R78" i="12" s="1"/>
  <c r="S78" i="12" a="1"/>
  <c r="S78" i="12" s="1"/>
  <c r="T78" i="12" a="1"/>
  <c r="T78" i="12" s="1"/>
  <c r="U78" i="12" a="1"/>
  <c r="U78" i="12" s="1"/>
  <c r="V78" i="12" a="1"/>
  <c r="V78" i="12" s="1"/>
  <c r="W78" i="12" a="1"/>
  <c r="W78" i="12" s="1"/>
  <c r="O79" i="12" a="1"/>
  <c r="O79" i="12" s="1"/>
  <c r="P79" i="12" a="1"/>
  <c r="P79" i="12" s="1"/>
  <c r="Q79" i="12" a="1"/>
  <c r="Q79" i="12" s="1"/>
  <c r="R79" i="12" a="1"/>
  <c r="R79" i="12" s="1"/>
  <c r="S79" i="12" a="1"/>
  <c r="S79" i="12" s="1"/>
  <c r="T79" i="12" a="1"/>
  <c r="T79" i="12" s="1"/>
  <c r="U79" i="12" a="1"/>
  <c r="U79" i="12" s="1"/>
  <c r="V79" i="12" a="1"/>
  <c r="V79" i="12" s="1"/>
  <c r="W79" i="12" a="1"/>
  <c r="W79" i="12" s="1"/>
  <c r="O80" i="12" a="1"/>
  <c r="O80" i="12" s="1"/>
  <c r="P80" i="12" a="1"/>
  <c r="P80" i="12" s="1"/>
  <c r="Q80" i="12" a="1"/>
  <c r="Q80" i="12" s="1"/>
  <c r="R80" i="12" a="1"/>
  <c r="R80" i="12" s="1"/>
  <c r="S80" i="12" a="1"/>
  <c r="S80" i="12" s="1"/>
  <c r="T80" i="12" a="1"/>
  <c r="T80" i="12" s="1"/>
  <c r="U80" i="12" a="1"/>
  <c r="U80" i="12" s="1"/>
  <c r="V80" i="12" a="1"/>
  <c r="V80" i="12" s="1"/>
  <c r="W80" i="12" a="1"/>
  <c r="W80" i="12" s="1"/>
  <c r="O81" i="12" a="1"/>
  <c r="O81" i="12" s="1"/>
  <c r="P81" i="12" a="1"/>
  <c r="P81" i="12" s="1"/>
  <c r="Q81" i="12" a="1"/>
  <c r="Q81" i="12" s="1"/>
  <c r="R81" i="12" a="1"/>
  <c r="R81" i="12" s="1"/>
  <c r="S81" i="12" a="1"/>
  <c r="S81" i="12" s="1"/>
  <c r="T81" i="12" a="1"/>
  <c r="T81" i="12" s="1"/>
  <c r="U81" i="12" a="1"/>
  <c r="U81" i="12" s="1"/>
  <c r="V81" i="12" a="1"/>
  <c r="V81" i="12" s="1"/>
  <c r="W81" i="12" a="1"/>
  <c r="W81" i="12" s="1"/>
  <c r="O82" i="12" a="1"/>
  <c r="O82" i="12" s="1"/>
  <c r="P82" i="12" a="1"/>
  <c r="P82" i="12" s="1"/>
  <c r="Q82" i="12" a="1"/>
  <c r="Q82" i="12" s="1"/>
  <c r="R82" i="12" a="1"/>
  <c r="R82" i="12" s="1"/>
  <c r="S82" i="12" a="1"/>
  <c r="S82" i="12" s="1"/>
  <c r="T82" i="12" a="1"/>
  <c r="T82" i="12" s="1"/>
  <c r="U82" i="12" a="1"/>
  <c r="U82" i="12" s="1"/>
  <c r="V82" i="12" a="1"/>
  <c r="V82" i="12" s="1"/>
  <c r="W82" i="12" a="1"/>
  <c r="W82" i="12" s="1"/>
  <c r="O83" i="12" a="1"/>
  <c r="O83" i="12" s="1"/>
  <c r="P83" i="12" a="1"/>
  <c r="P83" i="12" s="1"/>
  <c r="Q83" i="12" a="1"/>
  <c r="Q83" i="12" s="1"/>
  <c r="R83" i="12" a="1"/>
  <c r="R83" i="12" s="1"/>
  <c r="S83" i="12" a="1"/>
  <c r="S83" i="12" s="1"/>
  <c r="T83" i="12" a="1"/>
  <c r="T83" i="12" s="1"/>
  <c r="U83" i="12" a="1"/>
  <c r="U83" i="12" s="1"/>
  <c r="V83" i="12" a="1"/>
  <c r="V83" i="12" s="1"/>
  <c r="W83" i="12" a="1"/>
  <c r="W83" i="12" s="1"/>
  <c r="O84" i="12" a="1"/>
  <c r="O84" i="12" s="1"/>
  <c r="P84" i="12" a="1"/>
  <c r="P84" i="12" s="1"/>
  <c r="Q84" i="12" a="1"/>
  <c r="Q84" i="12" s="1"/>
  <c r="R84" i="12" a="1"/>
  <c r="R84" i="12" s="1"/>
  <c r="S84" i="12" a="1"/>
  <c r="S84" i="12" s="1"/>
  <c r="T84" i="12" a="1"/>
  <c r="T84" i="12" s="1"/>
  <c r="U84" i="12" a="1"/>
  <c r="U84" i="12" s="1"/>
  <c r="V84" i="12" a="1"/>
  <c r="V84" i="12" s="1"/>
  <c r="W84" i="12" a="1"/>
  <c r="W84" i="12" s="1"/>
  <c r="O85" i="12" a="1"/>
  <c r="O85" i="12" s="1"/>
  <c r="P85" i="12" a="1"/>
  <c r="P85" i="12" s="1"/>
  <c r="Q85" i="12" a="1"/>
  <c r="Q85" i="12" s="1"/>
  <c r="R85" i="12" a="1"/>
  <c r="R85" i="12" s="1"/>
  <c r="S85" i="12" a="1"/>
  <c r="S85" i="12" s="1"/>
  <c r="T85" i="12" a="1"/>
  <c r="T85" i="12" s="1"/>
  <c r="U85" i="12" a="1"/>
  <c r="U85" i="12" s="1"/>
  <c r="V85" i="12" a="1"/>
  <c r="V85" i="12" s="1"/>
  <c r="W85" i="12" a="1"/>
  <c r="W85" i="12" s="1"/>
  <c r="O86" i="12" a="1"/>
  <c r="O86" i="12" s="1"/>
  <c r="P86" i="12" a="1"/>
  <c r="P86" i="12" s="1"/>
  <c r="Q86" i="12" a="1"/>
  <c r="Q86" i="12" s="1"/>
  <c r="R86" i="12" a="1"/>
  <c r="R86" i="12" s="1"/>
  <c r="S86" i="12" a="1"/>
  <c r="S86" i="12" s="1"/>
  <c r="T86" i="12" a="1"/>
  <c r="T86" i="12" s="1"/>
  <c r="U86" i="12" a="1"/>
  <c r="U86" i="12" s="1"/>
  <c r="V86" i="12" a="1"/>
  <c r="V86" i="12" s="1"/>
  <c r="W86" i="12" a="1"/>
  <c r="W86" i="12" s="1"/>
  <c r="O87" i="12" a="1"/>
  <c r="O87" i="12" s="1"/>
  <c r="P87" i="12" a="1"/>
  <c r="P87" i="12" s="1"/>
  <c r="Q87" i="12" a="1"/>
  <c r="Q87" i="12" s="1"/>
  <c r="R87" i="12" a="1"/>
  <c r="R87" i="12" s="1"/>
  <c r="S87" i="12" a="1"/>
  <c r="S87" i="12" s="1"/>
  <c r="T87" i="12" a="1"/>
  <c r="T87" i="12" s="1"/>
  <c r="U87" i="12" a="1"/>
  <c r="U87" i="12" s="1"/>
  <c r="V87" i="12" a="1"/>
  <c r="V87" i="12" s="1"/>
  <c r="W87" i="12" a="1"/>
  <c r="W87" i="12" s="1"/>
  <c r="O88" i="12" a="1"/>
  <c r="O88" i="12" s="1"/>
  <c r="P88" i="12" a="1"/>
  <c r="P88" i="12" s="1"/>
  <c r="Q88" i="12" a="1"/>
  <c r="Q88" i="12" s="1"/>
  <c r="R88" i="12" a="1"/>
  <c r="R88" i="12" s="1"/>
  <c r="S88" i="12" a="1"/>
  <c r="S88" i="12" s="1"/>
  <c r="T88" i="12" a="1"/>
  <c r="T88" i="12" s="1"/>
  <c r="U88" i="12" a="1"/>
  <c r="U88" i="12" s="1"/>
  <c r="V88" i="12" a="1"/>
  <c r="V88" i="12" s="1"/>
  <c r="W88" i="12" a="1"/>
  <c r="W88" i="12" s="1"/>
  <c r="O89" i="12" a="1"/>
  <c r="O89" i="12" s="1"/>
  <c r="P89" i="12" a="1"/>
  <c r="P89" i="12" s="1"/>
  <c r="Q89" i="12" a="1"/>
  <c r="Q89" i="12" s="1"/>
  <c r="R89" i="12" a="1"/>
  <c r="R89" i="12" s="1"/>
  <c r="S89" i="12" a="1"/>
  <c r="S89" i="12" s="1"/>
  <c r="T89" i="12" a="1"/>
  <c r="T89" i="12" s="1"/>
  <c r="U89" i="12" a="1"/>
  <c r="U89" i="12" s="1"/>
  <c r="V89" i="12" a="1"/>
  <c r="V89" i="12" s="1"/>
  <c r="W89" i="12" a="1"/>
  <c r="W89" i="12" s="1"/>
  <c r="O90" i="12" a="1"/>
  <c r="O90" i="12" s="1"/>
  <c r="P90" i="12" a="1"/>
  <c r="P90" i="12" s="1"/>
  <c r="Q90" i="12" a="1"/>
  <c r="Q90" i="12" s="1"/>
  <c r="R90" i="12" a="1"/>
  <c r="R90" i="12" s="1"/>
  <c r="S90" i="12" a="1"/>
  <c r="S90" i="12" s="1"/>
  <c r="T90" i="12" a="1"/>
  <c r="T90" i="12" s="1"/>
  <c r="U90" i="12" a="1"/>
  <c r="U90" i="12" s="1"/>
  <c r="V90" i="12" a="1"/>
  <c r="V90" i="12" s="1"/>
  <c r="W90" i="12" a="1"/>
  <c r="W90" i="12" s="1"/>
  <c r="O91" i="12" a="1"/>
  <c r="O91" i="12" s="1"/>
  <c r="P91" i="12" a="1"/>
  <c r="P91" i="12" s="1"/>
  <c r="Q91" i="12" a="1"/>
  <c r="Q91" i="12" s="1"/>
  <c r="R91" i="12" a="1"/>
  <c r="R91" i="12" s="1"/>
  <c r="S91" i="12" a="1"/>
  <c r="S91" i="12" s="1"/>
  <c r="T91" i="12" a="1"/>
  <c r="T91" i="12" s="1"/>
  <c r="U91" i="12" a="1"/>
  <c r="U91" i="12" s="1"/>
  <c r="V91" i="12" a="1"/>
  <c r="V91" i="12" s="1"/>
  <c r="W91" i="12" a="1"/>
  <c r="W91" i="12" s="1"/>
  <c r="O92" i="12" a="1"/>
  <c r="O92" i="12" s="1"/>
  <c r="P92" i="12" a="1"/>
  <c r="P92" i="12" s="1"/>
  <c r="Q92" i="12" a="1"/>
  <c r="Q92" i="12" s="1"/>
  <c r="R92" i="12" a="1"/>
  <c r="R92" i="12" s="1"/>
  <c r="S92" i="12" a="1"/>
  <c r="S92" i="12" s="1"/>
  <c r="T92" i="12" a="1"/>
  <c r="T92" i="12" s="1"/>
  <c r="U92" i="12" a="1"/>
  <c r="U92" i="12" s="1"/>
  <c r="V92" i="12" a="1"/>
  <c r="V92" i="12" s="1"/>
  <c r="W92" i="12" a="1"/>
  <c r="W92" i="12" s="1"/>
  <c r="O93" i="12" a="1"/>
  <c r="O93" i="12" s="1"/>
  <c r="P93" i="12" a="1"/>
  <c r="P93" i="12" s="1"/>
  <c r="Q93" i="12" a="1"/>
  <c r="Q93" i="12" s="1"/>
  <c r="R93" i="12" a="1"/>
  <c r="R93" i="12" s="1"/>
  <c r="S93" i="12" a="1"/>
  <c r="S93" i="12" s="1"/>
  <c r="T93" i="12" a="1"/>
  <c r="T93" i="12" s="1"/>
  <c r="U93" i="12" a="1"/>
  <c r="U93" i="12" s="1"/>
  <c r="V93" i="12" a="1"/>
  <c r="V93" i="12" s="1"/>
  <c r="W93" i="12" a="1"/>
  <c r="W93" i="12" s="1"/>
  <c r="O94" i="12" a="1"/>
  <c r="O94" i="12" s="1"/>
  <c r="P94" i="12" a="1"/>
  <c r="P94" i="12" s="1"/>
  <c r="Q94" i="12" a="1"/>
  <c r="Q94" i="12" s="1"/>
  <c r="R94" i="12" a="1"/>
  <c r="R94" i="12" s="1"/>
  <c r="S94" i="12" a="1"/>
  <c r="S94" i="12" s="1"/>
  <c r="T94" i="12" a="1"/>
  <c r="T94" i="12" s="1"/>
  <c r="U94" i="12" a="1"/>
  <c r="U94" i="12" s="1"/>
  <c r="V94" i="12" a="1"/>
  <c r="V94" i="12" s="1"/>
  <c r="W94" i="12" a="1"/>
  <c r="W94" i="12" s="1"/>
  <c r="O95" i="12" a="1"/>
  <c r="O95" i="12" s="1"/>
  <c r="P95" i="12" a="1"/>
  <c r="P95" i="12" s="1"/>
  <c r="Q95" i="12" a="1"/>
  <c r="Q95" i="12" s="1"/>
  <c r="R95" i="12" a="1"/>
  <c r="R95" i="12" s="1"/>
  <c r="S95" i="12" a="1"/>
  <c r="S95" i="12" s="1"/>
  <c r="T95" i="12" a="1"/>
  <c r="T95" i="12" s="1"/>
  <c r="U95" i="12" a="1"/>
  <c r="U95" i="12" s="1"/>
  <c r="V95" i="12" a="1"/>
  <c r="V95" i="12" s="1"/>
  <c r="W95" i="12" a="1"/>
  <c r="W95" i="12" s="1"/>
  <c r="O96" i="12" a="1"/>
  <c r="O96" i="12" s="1"/>
  <c r="P96" i="12" a="1"/>
  <c r="P96" i="12" s="1"/>
  <c r="Q96" i="12" a="1"/>
  <c r="Q96" i="12" s="1"/>
  <c r="R96" i="12" a="1"/>
  <c r="R96" i="12" s="1"/>
  <c r="S96" i="12" a="1"/>
  <c r="S96" i="12" s="1"/>
  <c r="T96" i="12" a="1"/>
  <c r="T96" i="12" s="1"/>
  <c r="U96" i="12" a="1"/>
  <c r="U96" i="12" s="1"/>
  <c r="V96" i="12" a="1"/>
  <c r="V96" i="12" s="1"/>
  <c r="W96" i="12" a="1"/>
  <c r="W96" i="12" s="1"/>
  <c r="O97" i="12" a="1"/>
  <c r="O97" i="12" s="1"/>
  <c r="P97" i="12" a="1"/>
  <c r="P97" i="12" s="1"/>
  <c r="Q97" i="12" a="1"/>
  <c r="Q97" i="12" s="1"/>
  <c r="R97" i="12" a="1"/>
  <c r="R97" i="12" s="1"/>
  <c r="S97" i="12" a="1"/>
  <c r="S97" i="12" s="1"/>
  <c r="T97" i="12" a="1"/>
  <c r="T97" i="12" s="1"/>
  <c r="U97" i="12" a="1"/>
  <c r="U97" i="12" s="1"/>
  <c r="V97" i="12" a="1"/>
  <c r="V97" i="12" s="1"/>
  <c r="W97" i="12" a="1"/>
  <c r="W97" i="12" s="1"/>
  <c r="O98" i="12" a="1"/>
  <c r="O98" i="12" s="1"/>
  <c r="P98" i="12" a="1"/>
  <c r="P98" i="12" s="1"/>
  <c r="Q98" i="12" a="1"/>
  <c r="Q98" i="12" s="1"/>
  <c r="R98" i="12" a="1"/>
  <c r="R98" i="12" s="1"/>
  <c r="S98" i="12" a="1"/>
  <c r="S98" i="12" s="1"/>
  <c r="T98" i="12" a="1"/>
  <c r="T98" i="12" s="1"/>
  <c r="U98" i="12" a="1"/>
  <c r="U98" i="12" s="1"/>
  <c r="V98" i="12" a="1"/>
  <c r="V98" i="12" s="1"/>
  <c r="W98" i="12" a="1"/>
  <c r="W98" i="12" s="1"/>
  <c r="O99" i="12" a="1"/>
  <c r="O99" i="12" s="1"/>
  <c r="P99" i="12" a="1"/>
  <c r="P99" i="12" s="1"/>
  <c r="Q99" i="12" a="1"/>
  <c r="Q99" i="12" s="1"/>
  <c r="R99" i="12" a="1"/>
  <c r="R99" i="12" s="1"/>
  <c r="S99" i="12" a="1"/>
  <c r="S99" i="12" s="1"/>
  <c r="T99" i="12" a="1"/>
  <c r="T99" i="12" s="1"/>
  <c r="U99" i="12" a="1"/>
  <c r="U99" i="12" s="1"/>
  <c r="V99" i="12" a="1"/>
  <c r="V99" i="12" s="1"/>
  <c r="W99" i="12" a="1"/>
  <c r="W99" i="12" s="1"/>
  <c r="O100" i="12" a="1"/>
  <c r="O100" i="12" s="1"/>
  <c r="P100" i="12" a="1"/>
  <c r="P100" i="12" s="1"/>
  <c r="Q100" i="12" a="1"/>
  <c r="Q100" i="12" s="1"/>
  <c r="R100" i="12" a="1"/>
  <c r="R100" i="12" s="1"/>
  <c r="S100" i="12" a="1"/>
  <c r="S100" i="12" s="1"/>
  <c r="T100" i="12" a="1"/>
  <c r="T100" i="12" s="1"/>
  <c r="U100" i="12" a="1"/>
  <c r="U100" i="12" s="1"/>
  <c r="V100" i="12" a="1"/>
  <c r="V100" i="12" s="1"/>
  <c r="W100" i="12" a="1"/>
  <c r="W100" i="12" s="1"/>
  <c r="O101" i="12" a="1"/>
  <c r="O101" i="12" s="1"/>
  <c r="P101" i="12" a="1"/>
  <c r="P101" i="12" s="1"/>
  <c r="Q101" i="12" a="1"/>
  <c r="Q101" i="12" s="1"/>
  <c r="R101" i="12" a="1"/>
  <c r="R101" i="12" s="1"/>
  <c r="S101" i="12" a="1"/>
  <c r="S101" i="12" s="1"/>
  <c r="T101" i="12" a="1"/>
  <c r="T101" i="12" s="1"/>
  <c r="U101" i="12" a="1"/>
  <c r="U101" i="12" s="1"/>
  <c r="V101" i="12" a="1"/>
  <c r="V101" i="12" s="1"/>
  <c r="W101" i="12" a="1"/>
  <c r="W101" i="12" s="1"/>
  <c r="O102" i="12" a="1"/>
  <c r="O102" i="12" s="1"/>
  <c r="P102" i="12" a="1"/>
  <c r="P102" i="12" s="1"/>
  <c r="Q102" i="12" a="1"/>
  <c r="Q102" i="12" s="1"/>
  <c r="R102" i="12" a="1"/>
  <c r="R102" i="12" s="1"/>
  <c r="S102" i="12" a="1"/>
  <c r="S102" i="12" s="1"/>
  <c r="T102" i="12" a="1"/>
  <c r="T102" i="12" s="1"/>
  <c r="U102" i="12" a="1"/>
  <c r="U102" i="12" s="1"/>
  <c r="V102" i="12" a="1"/>
  <c r="V102" i="12" s="1"/>
  <c r="W102" i="12" a="1"/>
  <c r="W102" i="12" s="1"/>
  <c r="O103" i="12" a="1"/>
  <c r="O103" i="12" s="1"/>
  <c r="P103" i="12" a="1"/>
  <c r="P103" i="12" s="1"/>
  <c r="Q103" i="12" a="1"/>
  <c r="Q103" i="12" s="1"/>
  <c r="R103" i="12" a="1"/>
  <c r="R103" i="12" s="1"/>
  <c r="S103" i="12" a="1"/>
  <c r="S103" i="12" s="1"/>
  <c r="T103" i="12" a="1"/>
  <c r="T103" i="12" s="1"/>
  <c r="U103" i="12" a="1"/>
  <c r="U103" i="12" s="1"/>
  <c r="V103" i="12" a="1"/>
  <c r="V103" i="12" s="1"/>
  <c r="W103" i="12" a="1"/>
  <c r="W103" i="12" s="1"/>
  <c r="O104" i="12" a="1"/>
  <c r="O104" i="12" s="1"/>
  <c r="P104" i="12" a="1"/>
  <c r="P104" i="12" s="1"/>
  <c r="Q104" i="12" a="1"/>
  <c r="Q104" i="12" s="1"/>
  <c r="R104" i="12" a="1"/>
  <c r="R104" i="12" s="1"/>
  <c r="S104" i="12" a="1"/>
  <c r="S104" i="12" s="1"/>
  <c r="T104" i="12" a="1"/>
  <c r="T104" i="12" s="1"/>
  <c r="U104" i="12" a="1"/>
  <c r="U104" i="12" s="1"/>
  <c r="V104" i="12" a="1"/>
  <c r="V104" i="12" s="1"/>
  <c r="W104" i="12" a="1"/>
  <c r="W104" i="12" s="1"/>
  <c r="O105" i="12" a="1"/>
  <c r="O105" i="12" s="1"/>
  <c r="P105" i="12" a="1"/>
  <c r="P105" i="12" s="1"/>
  <c r="Q105" i="12" a="1"/>
  <c r="Q105" i="12" s="1"/>
  <c r="R105" i="12" a="1"/>
  <c r="R105" i="12" s="1"/>
  <c r="S105" i="12" a="1"/>
  <c r="S105" i="12" s="1"/>
  <c r="T105" i="12" a="1"/>
  <c r="T105" i="12" s="1"/>
  <c r="U105" i="12" a="1"/>
  <c r="U105" i="12" s="1"/>
  <c r="V105" i="12" a="1"/>
  <c r="V105" i="12" s="1"/>
  <c r="W105" i="12" a="1"/>
  <c r="W105" i="12" s="1"/>
  <c r="O106" i="12" a="1"/>
  <c r="O106" i="12" s="1"/>
  <c r="P106" i="12" a="1"/>
  <c r="P106" i="12" s="1"/>
  <c r="Q106" i="12" a="1"/>
  <c r="Q106" i="12" s="1"/>
  <c r="R106" i="12" a="1"/>
  <c r="R106" i="12" s="1"/>
  <c r="S106" i="12" a="1"/>
  <c r="S106" i="12" s="1"/>
  <c r="T106" i="12" a="1"/>
  <c r="T106" i="12" s="1"/>
  <c r="U106" i="12" a="1"/>
  <c r="U106" i="12" s="1"/>
  <c r="V106" i="12" a="1"/>
  <c r="V106" i="12" s="1"/>
  <c r="W106" i="12" a="1"/>
  <c r="W106" i="12" s="1"/>
  <c r="O107" i="12" a="1"/>
  <c r="O107" i="12" s="1"/>
  <c r="P107" i="12" a="1"/>
  <c r="P107" i="12" s="1"/>
  <c r="Q107" i="12" a="1"/>
  <c r="Q107" i="12" s="1"/>
  <c r="R107" i="12" a="1"/>
  <c r="R107" i="12" s="1"/>
  <c r="S107" i="12" a="1"/>
  <c r="S107" i="12" s="1"/>
  <c r="T107" i="12" a="1"/>
  <c r="T107" i="12" s="1"/>
  <c r="U107" i="12" a="1"/>
  <c r="U107" i="12" s="1"/>
  <c r="V107" i="12" a="1"/>
  <c r="V107" i="12" s="1"/>
  <c r="W107" i="12" a="1"/>
  <c r="W107" i="12" s="1"/>
  <c r="O108" i="12" a="1"/>
  <c r="O108" i="12" s="1"/>
  <c r="P108" i="12" a="1"/>
  <c r="P108" i="12" s="1"/>
  <c r="Q108" i="12" a="1"/>
  <c r="Q108" i="12" s="1"/>
  <c r="R108" i="12" a="1"/>
  <c r="R108" i="12" s="1"/>
  <c r="S108" i="12" a="1"/>
  <c r="S108" i="12" s="1"/>
  <c r="T108" i="12" a="1"/>
  <c r="T108" i="12" s="1"/>
  <c r="U108" i="12" a="1"/>
  <c r="U108" i="12" s="1"/>
  <c r="V108" i="12" a="1"/>
  <c r="V108" i="12" s="1"/>
  <c r="W108" i="12" a="1"/>
  <c r="W108" i="12" s="1"/>
  <c r="O109" i="12" a="1"/>
  <c r="O109" i="12" s="1"/>
  <c r="P109" i="12" a="1"/>
  <c r="P109" i="12" s="1"/>
  <c r="Q109" i="12" a="1"/>
  <c r="Q109" i="12" s="1"/>
  <c r="R109" i="12" a="1"/>
  <c r="R109" i="12" s="1"/>
  <c r="S109" i="12" a="1"/>
  <c r="S109" i="12" s="1"/>
  <c r="T109" i="12" a="1"/>
  <c r="T109" i="12" s="1"/>
  <c r="U109" i="12" a="1"/>
  <c r="U109" i="12" s="1"/>
  <c r="V109" i="12" a="1"/>
  <c r="V109" i="12" s="1"/>
  <c r="W109" i="12" a="1"/>
  <c r="W109" i="12" s="1"/>
  <c r="O110" i="12" a="1"/>
  <c r="O110" i="12" s="1"/>
  <c r="P110" i="12" a="1"/>
  <c r="P110" i="12" s="1"/>
  <c r="Q110" i="12" a="1"/>
  <c r="Q110" i="12" s="1"/>
  <c r="R110" i="12" a="1"/>
  <c r="R110" i="12" s="1"/>
  <c r="S110" i="12" a="1"/>
  <c r="S110" i="12" s="1"/>
  <c r="T110" i="12" a="1"/>
  <c r="T110" i="12" s="1"/>
  <c r="U110" i="12" a="1"/>
  <c r="U110" i="12" s="1"/>
  <c r="V110" i="12" a="1"/>
  <c r="V110" i="12" s="1"/>
  <c r="W110" i="12" a="1"/>
  <c r="W110" i="12" s="1"/>
  <c r="O111" i="12" a="1"/>
  <c r="O111" i="12" s="1"/>
  <c r="P111" i="12" a="1"/>
  <c r="P111" i="12" s="1"/>
  <c r="Q111" i="12" a="1"/>
  <c r="Q111" i="12" s="1"/>
  <c r="R111" i="12" a="1"/>
  <c r="R111" i="12" s="1"/>
  <c r="S111" i="12" a="1"/>
  <c r="S111" i="12" s="1"/>
  <c r="T111" i="12" a="1"/>
  <c r="T111" i="12" s="1"/>
  <c r="U111" i="12" a="1"/>
  <c r="U111" i="12" s="1"/>
  <c r="V111" i="12" a="1"/>
  <c r="V111" i="12" s="1"/>
  <c r="W111" i="12" a="1"/>
  <c r="W111" i="12" s="1"/>
  <c r="O112" i="12" a="1"/>
  <c r="O112" i="12" s="1"/>
  <c r="P112" i="12" a="1"/>
  <c r="P112" i="12" s="1"/>
  <c r="Q112" i="12" a="1"/>
  <c r="Q112" i="12" s="1"/>
  <c r="R112" i="12" a="1"/>
  <c r="R112" i="12" s="1"/>
  <c r="S112" i="12" a="1"/>
  <c r="S112" i="12" s="1"/>
  <c r="T112" i="12" a="1"/>
  <c r="T112" i="12" s="1"/>
  <c r="U112" i="12" a="1"/>
  <c r="U112" i="12" s="1"/>
  <c r="V112" i="12" a="1"/>
  <c r="V112" i="12" s="1"/>
  <c r="W112" i="12" a="1"/>
  <c r="W112" i="12" s="1"/>
  <c r="O113" i="12" a="1"/>
  <c r="O113" i="12" s="1"/>
  <c r="P113" i="12" a="1"/>
  <c r="P113" i="12" s="1"/>
  <c r="Q113" i="12" a="1"/>
  <c r="Q113" i="12" s="1"/>
  <c r="R113" i="12" a="1"/>
  <c r="R113" i="12" s="1"/>
  <c r="S113" i="12" a="1"/>
  <c r="S113" i="12" s="1"/>
  <c r="T113" i="12" a="1"/>
  <c r="T113" i="12" s="1"/>
  <c r="U113" i="12" a="1"/>
  <c r="U113" i="12" s="1"/>
  <c r="V113" i="12" a="1"/>
  <c r="V113" i="12" s="1"/>
  <c r="W113" i="12" a="1"/>
  <c r="W113" i="12" s="1"/>
  <c r="O114" i="12" a="1"/>
  <c r="O114" i="12" s="1"/>
  <c r="P114" i="12" a="1"/>
  <c r="P114" i="12" s="1"/>
  <c r="Q114" i="12" a="1"/>
  <c r="Q114" i="12" s="1"/>
  <c r="R114" i="12" a="1"/>
  <c r="R114" i="12" s="1"/>
  <c r="S114" i="12" a="1"/>
  <c r="S114" i="12" s="1"/>
  <c r="T114" i="12" a="1"/>
  <c r="T114" i="12" s="1"/>
  <c r="U114" i="12" a="1"/>
  <c r="U114" i="12" s="1"/>
  <c r="V114" i="12" a="1"/>
  <c r="V114" i="12" s="1"/>
  <c r="W114" i="12" a="1"/>
  <c r="W114" i="12" s="1"/>
  <c r="O115" i="12" a="1"/>
  <c r="O115" i="12" s="1"/>
  <c r="P115" i="12" a="1"/>
  <c r="P115" i="12" s="1"/>
  <c r="Q115" i="12" a="1"/>
  <c r="Q115" i="12" s="1"/>
  <c r="R115" i="12" a="1"/>
  <c r="R115" i="12" s="1"/>
  <c r="S115" i="12" a="1"/>
  <c r="S115" i="12" s="1"/>
  <c r="T115" i="12" a="1"/>
  <c r="T115" i="12" s="1"/>
  <c r="U115" i="12" a="1"/>
  <c r="U115" i="12" s="1"/>
  <c r="V115" i="12" a="1"/>
  <c r="V115" i="12" s="1"/>
  <c r="W115" i="12" a="1"/>
  <c r="W115" i="12" s="1"/>
  <c r="O116" i="12" a="1"/>
  <c r="O116" i="12" s="1"/>
  <c r="P116" i="12" a="1"/>
  <c r="P116" i="12" s="1"/>
  <c r="Q116" i="12" a="1"/>
  <c r="Q116" i="12" s="1"/>
  <c r="R116" i="12" a="1"/>
  <c r="R116" i="12" s="1"/>
  <c r="S116" i="12" a="1"/>
  <c r="S116" i="12" s="1"/>
  <c r="T116" i="12" a="1"/>
  <c r="T116" i="12" s="1"/>
  <c r="U116" i="12" a="1"/>
  <c r="U116" i="12" s="1"/>
  <c r="V116" i="12" a="1"/>
  <c r="V116" i="12" s="1"/>
  <c r="W116" i="12" a="1"/>
  <c r="W116" i="12" s="1"/>
  <c r="O117" i="12" a="1"/>
  <c r="O117" i="12" s="1"/>
  <c r="P117" i="12" a="1"/>
  <c r="P117" i="12" s="1"/>
  <c r="Q117" i="12" a="1"/>
  <c r="Q117" i="12" s="1"/>
  <c r="R117" i="12" a="1"/>
  <c r="R117" i="12" s="1"/>
  <c r="S117" i="12" a="1"/>
  <c r="S117" i="12" s="1"/>
  <c r="T117" i="12" a="1"/>
  <c r="T117" i="12" s="1"/>
  <c r="U117" i="12" a="1"/>
  <c r="U117" i="12" s="1"/>
  <c r="V117" i="12" a="1"/>
  <c r="V117" i="12" s="1"/>
  <c r="W117" i="12" a="1"/>
  <c r="W117" i="12" s="1"/>
  <c r="O118" i="12" a="1"/>
  <c r="O118" i="12" s="1"/>
  <c r="P118" i="12" a="1"/>
  <c r="P118" i="12" s="1"/>
  <c r="Q118" i="12" a="1"/>
  <c r="Q118" i="12" s="1"/>
  <c r="R118" i="12" a="1"/>
  <c r="R118" i="12" s="1"/>
  <c r="S118" i="12" a="1"/>
  <c r="S118" i="12" s="1"/>
  <c r="T118" i="12" a="1"/>
  <c r="T118" i="12" s="1"/>
  <c r="U118" i="12" a="1"/>
  <c r="U118" i="12" s="1"/>
  <c r="V118" i="12" a="1"/>
  <c r="V118" i="12" s="1"/>
  <c r="W118" i="12" a="1"/>
  <c r="W118" i="12" s="1"/>
  <c r="O119" i="12" a="1"/>
  <c r="O119" i="12" s="1"/>
  <c r="P119" i="12" a="1"/>
  <c r="P119" i="12" s="1"/>
  <c r="Q119" i="12" a="1"/>
  <c r="Q119" i="12" s="1"/>
  <c r="R119" i="12" a="1"/>
  <c r="R119" i="12" s="1"/>
  <c r="S119" i="12" a="1"/>
  <c r="S119" i="12" s="1"/>
  <c r="T119" i="12" a="1"/>
  <c r="T119" i="12" s="1"/>
  <c r="U119" i="12" a="1"/>
  <c r="U119" i="12" s="1"/>
  <c r="V119" i="12" a="1"/>
  <c r="V119" i="12" s="1"/>
  <c r="W119" i="12" a="1"/>
  <c r="W119" i="12" s="1"/>
  <c r="O120" i="12" a="1"/>
  <c r="O120" i="12" s="1"/>
  <c r="P120" i="12" a="1"/>
  <c r="P120" i="12" s="1"/>
  <c r="Q120" i="12" a="1"/>
  <c r="Q120" i="12" s="1"/>
  <c r="R120" i="12" a="1"/>
  <c r="R120" i="12" s="1"/>
  <c r="S120" i="12" a="1"/>
  <c r="S120" i="12" s="1"/>
  <c r="T120" i="12" a="1"/>
  <c r="T120" i="12" s="1"/>
  <c r="U120" i="12" a="1"/>
  <c r="U120" i="12" s="1"/>
  <c r="V120" i="12" a="1"/>
  <c r="V120" i="12" s="1"/>
  <c r="W120" i="12" a="1"/>
  <c r="W120" i="12" s="1"/>
  <c r="O121" i="12" a="1"/>
  <c r="O121" i="12" s="1"/>
  <c r="P121" i="12" a="1"/>
  <c r="P121" i="12" s="1"/>
  <c r="Q121" i="12" a="1"/>
  <c r="Q121" i="12" s="1"/>
  <c r="R121" i="12" a="1"/>
  <c r="R121" i="12" s="1"/>
  <c r="S121" i="12" a="1"/>
  <c r="S121" i="12" s="1"/>
  <c r="T121" i="12" a="1"/>
  <c r="T121" i="12" s="1"/>
  <c r="U121" i="12" a="1"/>
  <c r="U121" i="12" s="1"/>
  <c r="V121" i="12" a="1"/>
  <c r="V121" i="12" s="1"/>
  <c r="W121" i="12" a="1"/>
  <c r="W121" i="12" s="1"/>
  <c r="O122" i="12" a="1"/>
  <c r="O122" i="12" s="1"/>
  <c r="P122" i="12" a="1"/>
  <c r="P122" i="12" s="1"/>
  <c r="Q122" i="12" a="1"/>
  <c r="Q122" i="12" s="1"/>
  <c r="R122" i="12" a="1"/>
  <c r="R122" i="12" s="1"/>
  <c r="S122" i="12" a="1"/>
  <c r="S122" i="12" s="1"/>
  <c r="T122" i="12" a="1"/>
  <c r="T122" i="12" s="1"/>
  <c r="U122" i="12" a="1"/>
  <c r="U122" i="12" s="1"/>
  <c r="V122" i="12" a="1"/>
  <c r="V122" i="12" s="1"/>
  <c r="W122" i="12" a="1"/>
  <c r="W122" i="12" s="1"/>
  <c r="O123" i="12" a="1"/>
  <c r="O123" i="12" s="1"/>
  <c r="P123" i="12" a="1"/>
  <c r="P123" i="12" s="1"/>
  <c r="Q123" i="12" a="1"/>
  <c r="Q123" i="12" s="1"/>
  <c r="R123" i="12" a="1"/>
  <c r="R123" i="12" s="1"/>
  <c r="S123" i="12" a="1"/>
  <c r="S123" i="12" s="1"/>
  <c r="T123" i="12" a="1"/>
  <c r="T123" i="12" s="1"/>
  <c r="U123" i="12" a="1"/>
  <c r="U123" i="12" s="1"/>
  <c r="V123" i="12" a="1"/>
  <c r="V123" i="12" s="1"/>
  <c r="W123" i="12" a="1"/>
  <c r="W123" i="12" s="1"/>
  <c r="O124" i="12" a="1"/>
  <c r="O124" i="12" s="1"/>
  <c r="P124" i="12" a="1"/>
  <c r="P124" i="12" s="1"/>
  <c r="Q124" i="12" a="1"/>
  <c r="Q124" i="12" s="1"/>
  <c r="R124" i="12" a="1"/>
  <c r="R124" i="12" s="1"/>
  <c r="S124" i="12" a="1"/>
  <c r="S124" i="12" s="1"/>
  <c r="T124" i="12" a="1"/>
  <c r="T124" i="12" s="1"/>
  <c r="U124" i="12" a="1"/>
  <c r="U124" i="12" s="1"/>
  <c r="V124" i="12" a="1"/>
  <c r="V124" i="12" s="1"/>
  <c r="W124" i="12" a="1"/>
  <c r="W124" i="12" s="1"/>
  <c r="O125" i="12" a="1"/>
  <c r="O125" i="12" s="1"/>
  <c r="P125" i="12" a="1"/>
  <c r="P125" i="12" s="1"/>
  <c r="Q125" i="12" a="1"/>
  <c r="Q125" i="12" s="1"/>
  <c r="R125" i="12" a="1"/>
  <c r="R125" i="12" s="1"/>
  <c r="S125" i="12" a="1"/>
  <c r="S125" i="12" s="1"/>
  <c r="T125" i="12" a="1"/>
  <c r="T125" i="12" s="1"/>
  <c r="U125" i="12" a="1"/>
  <c r="U125" i="12" s="1"/>
  <c r="V125" i="12" a="1"/>
  <c r="V125" i="12" s="1"/>
  <c r="W125" i="12" a="1"/>
  <c r="W125" i="12" s="1"/>
  <c r="O126" i="12" a="1"/>
  <c r="O126" i="12" s="1"/>
  <c r="P126" i="12" a="1"/>
  <c r="P126" i="12" s="1"/>
  <c r="Q126" i="12" a="1"/>
  <c r="Q126" i="12" s="1"/>
  <c r="R126" i="12" a="1"/>
  <c r="R126" i="12" s="1"/>
  <c r="S126" i="12" a="1"/>
  <c r="S126" i="12" s="1"/>
  <c r="T126" i="12" a="1"/>
  <c r="T126" i="12" s="1"/>
  <c r="U126" i="12" a="1"/>
  <c r="U126" i="12" s="1"/>
  <c r="V126" i="12" a="1"/>
  <c r="V126" i="12" s="1"/>
  <c r="W126" i="12" a="1"/>
  <c r="W126" i="12" s="1"/>
  <c r="O127" i="12" a="1"/>
  <c r="O127" i="12" s="1"/>
  <c r="P127" i="12" a="1"/>
  <c r="P127" i="12" s="1"/>
  <c r="Q127" i="12" a="1"/>
  <c r="Q127" i="12" s="1"/>
  <c r="R127" i="12" a="1"/>
  <c r="R127" i="12" s="1"/>
  <c r="S127" i="12" a="1"/>
  <c r="S127" i="12" s="1"/>
  <c r="T127" i="12" a="1"/>
  <c r="T127" i="12" s="1"/>
  <c r="U127" i="12" a="1"/>
  <c r="U127" i="12" s="1"/>
  <c r="V127" i="12" a="1"/>
  <c r="V127" i="12" s="1"/>
  <c r="W127" i="12" a="1"/>
  <c r="W127" i="12" s="1"/>
  <c r="O128" i="12" a="1"/>
  <c r="O128" i="12" s="1"/>
  <c r="P128" i="12" a="1"/>
  <c r="P128" i="12" s="1"/>
  <c r="Q128" i="12" a="1"/>
  <c r="Q128" i="12" s="1"/>
  <c r="R128" i="12" a="1"/>
  <c r="R128" i="12" s="1"/>
  <c r="S128" i="12" a="1"/>
  <c r="S128" i="12" s="1"/>
  <c r="T128" i="12" a="1"/>
  <c r="T128" i="12" s="1"/>
  <c r="U128" i="12" a="1"/>
  <c r="U128" i="12" s="1"/>
  <c r="V128" i="12" a="1"/>
  <c r="V128" i="12" s="1"/>
  <c r="W128" i="12" a="1"/>
  <c r="W128" i="12" s="1"/>
  <c r="O129" i="12" a="1"/>
  <c r="O129" i="12" s="1"/>
  <c r="P129" i="12" a="1"/>
  <c r="P129" i="12" s="1"/>
  <c r="Q129" i="12" a="1"/>
  <c r="Q129" i="12" s="1"/>
  <c r="R129" i="12" a="1"/>
  <c r="R129" i="12" s="1"/>
  <c r="S129" i="12" a="1"/>
  <c r="S129" i="12" s="1"/>
  <c r="T129" i="12" a="1"/>
  <c r="T129" i="12" s="1"/>
  <c r="U129" i="12" a="1"/>
  <c r="U129" i="12" s="1"/>
  <c r="V129" i="12" a="1"/>
  <c r="V129" i="12" s="1"/>
  <c r="W129" i="12" a="1"/>
  <c r="W129" i="12" s="1"/>
  <c r="O130" i="12" a="1"/>
  <c r="O130" i="12" s="1"/>
  <c r="P130" i="12" a="1"/>
  <c r="P130" i="12" s="1"/>
  <c r="Q130" i="12" a="1"/>
  <c r="Q130" i="12" s="1"/>
  <c r="R130" i="12" a="1"/>
  <c r="R130" i="12" s="1"/>
  <c r="S130" i="12" a="1"/>
  <c r="S130" i="12" s="1"/>
  <c r="T130" i="12" a="1"/>
  <c r="T130" i="12" s="1"/>
  <c r="U130" i="12" a="1"/>
  <c r="U130" i="12" s="1"/>
  <c r="V130" i="12" a="1"/>
  <c r="V130" i="12" s="1"/>
  <c r="W130" i="12" a="1"/>
  <c r="W130" i="12" s="1"/>
  <c r="O131" i="12" a="1"/>
  <c r="O131" i="12" s="1"/>
  <c r="P131" i="12" a="1"/>
  <c r="P131" i="12" s="1"/>
  <c r="Q131" i="12" a="1"/>
  <c r="Q131" i="12" s="1"/>
  <c r="R131" i="12" a="1"/>
  <c r="R131" i="12" s="1"/>
  <c r="S131" i="12" a="1"/>
  <c r="S131" i="12" s="1"/>
  <c r="T131" i="12" a="1"/>
  <c r="T131" i="12" s="1"/>
  <c r="U131" i="12" a="1"/>
  <c r="U131" i="12" s="1"/>
  <c r="V131" i="12" a="1"/>
  <c r="V131" i="12" s="1"/>
  <c r="W131" i="12" a="1"/>
  <c r="W131" i="12" s="1"/>
  <c r="O132" i="12" a="1"/>
  <c r="O132" i="12" s="1"/>
  <c r="P132" i="12" a="1"/>
  <c r="P132" i="12" s="1"/>
  <c r="Q132" i="12" a="1"/>
  <c r="Q132" i="12" s="1"/>
  <c r="R132" i="12" a="1"/>
  <c r="R132" i="12" s="1"/>
  <c r="S132" i="12" a="1"/>
  <c r="S132" i="12" s="1"/>
  <c r="T132" i="12" a="1"/>
  <c r="T132" i="12" s="1"/>
  <c r="U132" i="12" a="1"/>
  <c r="U132" i="12" s="1"/>
  <c r="V132" i="12" a="1"/>
  <c r="V132" i="12" s="1"/>
  <c r="W132" i="12" a="1"/>
  <c r="W132" i="12" s="1"/>
  <c r="O133" i="12" a="1"/>
  <c r="O133" i="12" s="1"/>
  <c r="P133" i="12" a="1"/>
  <c r="P133" i="12" s="1"/>
  <c r="Q133" i="12" a="1"/>
  <c r="Q133" i="12" s="1"/>
  <c r="R133" i="12" a="1"/>
  <c r="R133" i="12" s="1"/>
  <c r="S133" i="12" a="1"/>
  <c r="S133" i="12" s="1"/>
  <c r="T133" i="12" a="1"/>
  <c r="T133" i="12" s="1"/>
  <c r="U133" i="12" a="1"/>
  <c r="U133" i="12" s="1"/>
  <c r="V133" i="12" a="1"/>
  <c r="V133" i="12" s="1"/>
  <c r="W133" i="12" a="1"/>
  <c r="W133" i="12" s="1"/>
  <c r="O134" i="12" a="1"/>
  <c r="O134" i="12" s="1"/>
  <c r="P134" i="12" a="1"/>
  <c r="P134" i="12" s="1"/>
  <c r="Q134" i="12" a="1"/>
  <c r="Q134" i="12" s="1"/>
  <c r="R134" i="12" a="1"/>
  <c r="R134" i="12" s="1"/>
  <c r="S134" i="12" a="1"/>
  <c r="S134" i="12" s="1"/>
  <c r="T134" i="12" a="1"/>
  <c r="T134" i="12" s="1"/>
  <c r="U134" i="12" a="1"/>
  <c r="U134" i="12" s="1"/>
  <c r="V134" i="12" a="1"/>
  <c r="V134" i="12" s="1"/>
  <c r="W134" i="12" a="1"/>
  <c r="W134" i="12" s="1"/>
  <c r="O135" i="12" a="1"/>
  <c r="O135" i="12" s="1"/>
  <c r="P135" i="12" a="1"/>
  <c r="P135" i="12" s="1"/>
  <c r="Q135" i="12" a="1"/>
  <c r="Q135" i="12" s="1"/>
  <c r="R135" i="12" a="1"/>
  <c r="R135" i="12" s="1"/>
  <c r="S135" i="12" a="1"/>
  <c r="S135" i="12" s="1"/>
  <c r="T135" i="12" a="1"/>
  <c r="T135" i="12" s="1"/>
  <c r="U135" i="12" a="1"/>
  <c r="U135" i="12" s="1"/>
  <c r="V135" i="12" a="1"/>
  <c r="V135" i="12" s="1"/>
  <c r="W135" i="12" a="1"/>
  <c r="W135" i="12" s="1"/>
  <c r="O136" i="12" a="1"/>
  <c r="O136" i="12" s="1"/>
  <c r="P136" i="12" a="1"/>
  <c r="P136" i="12" s="1"/>
  <c r="Q136" i="12" a="1"/>
  <c r="Q136" i="12" s="1"/>
  <c r="R136" i="12" a="1"/>
  <c r="R136" i="12" s="1"/>
  <c r="S136" i="12" a="1"/>
  <c r="S136" i="12" s="1"/>
  <c r="T136" i="12" a="1"/>
  <c r="T136" i="12" s="1"/>
  <c r="U136" i="12" a="1"/>
  <c r="U136" i="12" s="1"/>
  <c r="V136" i="12" a="1"/>
  <c r="V136" i="12" s="1"/>
  <c r="W136" i="12" a="1"/>
  <c r="W136" i="12" s="1"/>
  <c r="O137" i="12" a="1"/>
  <c r="O137" i="12" s="1"/>
  <c r="P137" i="12" a="1"/>
  <c r="P137" i="12" s="1"/>
  <c r="Q137" i="12" a="1"/>
  <c r="Q137" i="12" s="1"/>
  <c r="R137" i="12" a="1"/>
  <c r="R137" i="12" s="1"/>
  <c r="S137" i="12" a="1"/>
  <c r="S137" i="12" s="1"/>
  <c r="T137" i="12" a="1"/>
  <c r="T137" i="12" s="1"/>
  <c r="U137" i="12" a="1"/>
  <c r="U137" i="12" s="1"/>
  <c r="V137" i="12" a="1"/>
  <c r="V137" i="12" s="1"/>
  <c r="W137" i="12" a="1"/>
  <c r="W137" i="12" s="1"/>
  <c r="O138" i="12" a="1"/>
  <c r="O138" i="12" s="1"/>
  <c r="P138" i="12" a="1"/>
  <c r="P138" i="12" s="1"/>
  <c r="Q138" i="12" a="1"/>
  <c r="Q138" i="12" s="1"/>
  <c r="R138" i="12" a="1"/>
  <c r="R138" i="12" s="1"/>
  <c r="S138" i="12" a="1"/>
  <c r="S138" i="12" s="1"/>
  <c r="T138" i="12" a="1"/>
  <c r="T138" i="12" s="1"/>
  <c r="U138" i="12" a="1"/>
  <c r="U138" i="12" s="1"/>
  <c r="V138" i="12" a="1"/>
  <c r="V138" i="12" s="1"/>
  <c r="W138" i="12" a="1"/>
  <c r="W138" i="12" s="1"/>
  <c r="O139" i="12" a="1"/>
  <c r="O139" i="12" s="1"/>
  <c r="P139" i="12" a="1"/>
  <c r="P139" i="12" s="1"/>
  <c r="Q139" i="12" a="1"/>
  <c r="Q139" i="12" s="1"/>
  <c r="R139" i="12" a="1"/>
  <c r="R139" i="12" s="1"/>
  <c r="S139" i="12" a="1"/>
  <c r="S139" i="12" s="1"/>
  <c r="T139" i="12" a="1"/>
  <c r="T139" i="12" s="1"/>
  <c r="U139" i="12" a="1"/>
  <c r="U139" i="12" s="1"/>
  <c r="V139" i="12" a="1"/>
  <c r="V139" i="12" s="1"/>
  <c r="W139" i="12" a="1"/>
  <c r="W139" i="12" s="1"/>
  <c r="O140" i="12" a="1"/>
  <c r="O140" i="12" s="1"/>
  <c r="P140" i="12" a="1"/>
  <c r="P140" i="12" s="1"/>
  <c r="Q140" i="12" a="1"/>
  <c r="Q140" i="12" s="1"/>
  <c r="R140" i="12" a="1"/>
  <c r="R140" i="12" s="1"/>
  <c r="S140" i="12" a="1"/>
  <c r="S140" i="12" s="1"/>
  <c r="T140" i="12" a="1"/>
  <c r="T140" i="12" s="1"/>
  <c r="U140" i="12" a="1"/>
  <c r="U140" i="12" s="1"/>
  <c r="V140" i="12" a="1"/>
  <c r="V140" i="12" s="1"/>
  <c r="W140" i="12" a="1"/>
  <c r="W140" i="12" s="1"/>
  <c r="O141" i="12" a="1"/>
  <c r="O141" i="12" s="1"/>
  <c r="P141" i="12" a="1"/>
  <c r="P141" i="12" s="1"/>
  <c r="Q141" i="12" a="1"/>
  <c r="Q141" i="12" s="1"/>
  <c r="R141" i="12" a="1"/>
  <c r="R141" i="12" s="1"/>
  <c r="S141" i="12" a="1"/>
  <c r="S141" i="12" s="1"/>
  <c r="T141" i="12" a="1"/>
  <c r="T141" i="12" s="1"/>
  <c r="U141" i="12" a="1"/>
  <c r="U141" i="12" s="1"/>
  <c r="V141" i="12" a="1"/>
  <c r="V141" i="12" s="1"/>
  <c r="W141" i="12" a="1"/>
  <c r="W141" i="12" s="1"/>
  <c r="O142" i="12" a="1"/>
  <c r="O142" i="12" s="1"/>
  <c r="P142" i="12" a="1"/>
  <c r="P142" i="12" s="1"/>
  <c r="Q142" i="12" a="1"/>
  <c r="Q142" i="12" s="1"/>
  <c r="R142" i="12" a="1"/>
  <c r="R142" i="12" s="1"/>
  <c r="S142" i="12" a="1"/>
  <c r="S142" i="12" s="1"/>
  <c r="T142" i="12" a="1"/>
  <c r="T142" i="12" s="1"/>
  <c r="U142" i="12" a="1"/>
  <c r="U142" i="12" s="1"/>
  <c r="V142" i="12" a="1"/>
  <c r="V142" i="12" s="1"/>
  <c r="W142" i="12" a="1"/>
  <c r="W142" i="12" s="1"/>
  <c r="O143" i="12" a="1"/>
  <c r="O143" i="12" s="1"/>
  <c r="P143" i="12" a="1"/>
  <c r="P143" i="12" s="1"/>
  <c r="Q143" i="12" a="1"/>
  <c r="Q143" i="12" s="1"/>
  <c r="R143" i="12" a="1"/>
  <c r="R143" i="12" s="1"/>
  <c r="S143" i="12" a="1"/>
  <c r="S143" i="12" s="1"/>
  <c r="T143" i="12" a="1"/>
  <c r="T143" i="12" s="1"/>
  <c r="U143" i="12" a="1"/>
  <c r="U143" i="12" s="1"/>
  <c r="V143" i="12" a="1"/>
  <c r="V143" i="12" s="1"/>
  <c r="W143" i="12" a="1"/>
  <c r="W143" i="12" s="1"/>
  <c r="O144" i="12" a="1"/>
  <c r="O144" i="12" s="1"/>
  <c r="P144" i="12" a="1"/>
  <c r="P144" i="12" s="1"/>
  <c r="Q144" i="12" a="1"/>
  <c r="Q144" i="12" s="1"/>
  <c r="R144" i="12" a="1"/>
  <c r="R144" i="12" s="1"/>
  <c r="S144" i="12" a="1"/>
  <c r="S144" i="12" s="1"/>
  <c r="T144" i="12" a="1"/>
  <c r="T144" i="12" s="1"/>
  <c r="U144" i="12" a="1"/>
  <c r="U144" i="12" s="1"/>
  <c r="V144" i="12" a="1"/>
  <c r="V144" i="12" s="1"/>
  <c r="W144" i="12" a="1"/>
  <c r="W144" i="12" s="1"/>
  <c r="O145" i="12" a="1"/>
  <c r="O145" i="12" s="1"/>
  <c r="P145" i="12" a="1"/>
  <c r="P145" i="12" s="1"/>
  <c r="Q145" i="12" a="1"/>
  <c r="Q145" i="12" s="1"/>
  <c r="R145" i="12" a="1"/>
  <c r="R145" i="12" s="1"/>
  <c r="S145" i="12" a="1"/>
  <c r="S145" i="12" s="1"/>
  <c r="T145" i="12" a="1"/>
  <c r="T145" i="12" s="1"/>
  <c r="U145" i="12" a="1"/>
  <c r="U145" i="12" s="1"/>
  <c r="V145" i="12" a="1"/>
  <c r="V145" i="12" s="1"/>
  <c r="W145" i="12" a="1"/>
  <c r="W145" i="12" s="1"/>
  <c r="O146" i="12" a="1"/>
  <c r="O146" i="12" s="1"/>
  <c r="P146" i="12" a="1"/>
  <c r="P146" i="12" s="1"/>
  <c r="Q146" i="12" a="1"/>
  <c r="Q146" i="12" s="1"/>
  <c r="R146" i="12" a="1"/>
  <c r="R146" i="12" s="1"/>
  <c r="S146" i="12" a="1"/>
  <c r="S146" i="12" s="1"/>
  <c r="T146" i="12" a="1"/>
  <c r="T146" i="12" s="1"/>
  <c r="U146" i="12" a="1"/>
  <c r="U146" i="12" s="1"/>
  <c r="V146" i="12" a="1"/>
  <c r="V146" i="12" s="1"/>
  <c r="W146" i="12" a="1"/>
  <c r="W146" i="12" s="1"/>
  <c r="O147" i="12" a="1"/>
  <c r="O147" i="12" s="1"/>
  <c r="P147" i="12" a="1"/>
  <c r="P147" i="12" s="1"/>
  <c r="Q147" i="12" a="1"/>
  <c r="Q147" i="12" s="1"/>
  <c r="R147" i="12" a="1"/>
  <c r="R147" i="12" s="1"/>
  <c r="S147" i="12" a="1"/>
  <c r="S147" i="12" s="1"/>
  <c r="T147" i="12" a="1"/>
  <c r="T147" i="12" s="1"/>
  <c r="U147" i="12" a="1"/>
  <c r="U147" i="12" s="1"/>
  <c r="V147" i="12" a="1"/>
  <c r="V147" i="12" s="1"/>
  <c r="W147" i="12" a="1"/>
  <c r="W147" i="12" s="1"/>
  <c r="O148" i="12" a="1"/>
  <c r="O148" i="12" s="1"/>
  <c r="P148" i="12" a="1"/>
  <c r="P148" i="12" s="1"/>
  <c r="Q148" i="12" a="1"/>
  <c r="Q148" i="12" s="1"/>
  <c r="R148" i="12" a="1"/>
  <c r="R148" i="12" s="1"/>
  <c r="S148" i="12" a="1"/>
  <c r="S148" i="12" s="1"/>
  <c r="T148" i="12" a="1"/>
  <c r="T148" i="12" s="1"/>
  <c r="U148" i="12" a="1"/>
  <c r="U148" i="12" s="1"/>
  <c r="V148" i="12" a="1"/>
  <c r="V148" i="12" s="1"/>
  <c r="W148" i="12" a="1"/>
  <c r="W148" i="12" s="1"/>
  <c r="O149" i="12" a="1"/>
  <c r="O149" i="12" s="1"/>
  <c r="P149" i="12" a="1"/>
  <c r="P149" i="12" s="1"/>
  <c r="Q149" i="12" a="1"/>
  <c r="Q149" i="12" s="1"/>
  <c r="R149" i="12" a="1"/>
  <c r="R149" i="12" s="1"/>
  <c r="S149" i="12" a="1"/>
  <c r="S149" i="12" s="1"/>
  <c r="T149" i="12" a="1"/>
  <c r="T149" i="12" s="1"/>
  <c r="U149" i="12" a="1"/>
  <c r="U149" i="12" s="1"/>
  <c r="V149" i="12" a="1"/>
  <c r="V149" i="12" s="1"/>
  <c r="W149" i="12" a="1"/>
  <c r="W149" i="12" s="1"/>
  <c r="O150" i="12" a="1"/>
  <c r="O150" i="12" s="1"/>
  <c r="P150" i="12" a="1"/>
  <c r="P150" i="12" s="1"/>
  <c r="Q150" i="12" a="1"/>
  <c r="Q150" i="12" s="1"/>
  <c r="R150" i="12" a="1"/>
  <c r="R150" i="12" s="1"/>
  <c r="S150" i="12" a="1"/>
  <c r="S150" i="12" s="1"/>
  <c r="T150" i="12" a="1"/>
  <c r="T150" i="12" s="1"/>
  <c r="U150" i="12" a="1"/>
  <c r="U150" i="12" s="1"/>
  <c r="V150" i="12" a="1"/>
  <c r="V150" i="12" s="1"/>
  <c r="W150" i="12" a="1"/>
  <c r="W150" i="12" s="1"/>
  <c r="O151" i="12" a="1"/>
  <c r="O151" i="12" s="1"/>
  <c r="P151" i="12" a="1"/>
  <c r="P151" i="12" s="1"/>
  <c r="Q151" i="12" a="1"/>
  <c r="Q151" i="12" s="1"/>
  <c r="R151" i="12" a="1"/>
  <c r="R151" i="12" s="1"/>
  <c r="S151" i="12" a="1"/>
  <c r="S151" i="12" s="1"/>
  <c r="T151" i="12" a="1"/>
  <c r="T151" i="12" s="1"/>
  <c r="U151" i="12" a="1"/>
  <c r="U151" i="12" s="1"/>
  <c r="V151" i="12" a="1"/>
  <c r="V151" i="12" s="1"/>
  <c r="W151" i="12" a="1"/>
  <c r="W151" i="12" s="1"/>
  <c r="O152" i="12" a="1"/>
  <c r="O152" i="12" s="1"/>
  <c r="P152" i="12" a="1"/>
  <c r="P152" i="12" s="1"/>
  <c r="Q152" i="12" a="1"/>
  <c r="Q152" i="12" s="1"/>
  <c r="R152" i="12" a="1"/>
  <c r="R152" i="12" s="1"/>
  <c r="S152" i="12" a="1"/>
  <c r="S152" i="12" s="1"/>
  <c r="T152" i="12" a="1"/>
  <c r="T152" i="12" s="1"/>
  <c r="U152" i="12" a="1"/>
  <c r="U152" i="12" s="1"/>
  <c r="V152" i="12" a="1"/>
  <c r="V152" i="12" s="1"/>
  <c r="W152" i="12" a="1"/>
  <c r="W152" i="12" s="1"/>
  <c r="O153" i="12" a="1"/>
  <c r="O153" i="12" s="1"/>
  <c r="P153" i="12" a="1"/>
  <c r="P153" i="12" s="1"/>
  <c r="Q153" i="12" a="1"/>
  <c r="Q153" i="12" s="1"/>
  <c r="R153" i="12" a="1"/>
  <c r="R153" i="12" s="1"/>
  <c r="S153" i="12" a="1"/>
  <c r="S153" i="12" s="1"/>
  <c r="T153" i="12" a="1"/>
  <c r="T153" i="12" s="1"/>
  <c r="U153" i="12" a="1"/>
  <c r="U153" i="12" s="1"/>
  <c r="V153" i="12" a="1"/>
  <c r="V153" i="12" s="1"/>
  <c r="W153" i="12" a="1"/>
  <c r="W153" i="12" s="1"/>
  <c r="O154" i="12" a="1"/>
  <c r="O154" i="12" s="1"/>
  <c r="P154" i="12" a="1"/>
  <c r="P154" i="12" s="1"/>
  <c r="Q154" i="12" a="1"/>
  <c r="Q154" i="12" s="1"/>
  <c r="R154" i="12" a="1"/>
  <c r="R154" i="12" s="1"/>
  <c r="S154" i="12" a="1"/>
  <c r="S154" i="12" s="1"/>
  <c r="T154" i="12" a="1"/>
  <c r="T154" i="12" s="1"/>
  <c r="U154" i="12" a="1"/>
  <c r="U154" i="12" s="1"/>
  <c r="V154" i="12" a="1"/>
  <c r="V154" i="12" s="1"/>
  <c r="W154" i="12" a="1"/>
  <c r="W154" i="12" s="1"/>
  <c r="O155" i="12" a="1"/>
  <c r="O155" i="12" s="1"/>
  <c r="P155" i="12" a="1"/>
  <c r="P155" i="12" s="1"/>
  <c r="Q155" i="12" a="1"/>
  <c r="Q155" i="12" s="1"/>
  <c r="R155" i="12" a="1"/>
  <c r="R155" i="12" s="1"/>
  <c r="S155" i="12" a="1"/>
  <c r="S155" i="12" s="1"/>
  <c r="T155" i="12" a="1"/>
  <c r="T155" i="12" s="1"/>
  <c r="U155" i="12" a="1"/>
  <c r="U155" i="12" s="1"/>
  <c r="V155" i="12" a="1"/>
  <c r="V155" i="12" s="1"/>
  <c r="W155" i="12" a="1"/>
  <c r="W155" i="12" s="1"/>
  <c r="O156" i="12" a="1"/>
  <c r="O156" i="12" s="1"/>
  <c r="P156" i="12" a="1"/>
  <c r="P156" i="12" s="1"/>
  <c r="Q156" i="12" a="1"/>
  <c r="Q156" i="12" s="1"/>
  <c r="R156" i="12" a="1"/>
  <c r="R156" i="12" s="1"/>
  <c r="S156" i="12" a="1"/>
  <c r="S156" i="12" s="1"/>
  <c r="T156" i="12" a="1"/>
  <c r="T156" i="12" s="1"/>
  <c r="U156" i="12" a="1"/>
  <c r="U156" i="12" s="1"/>
  <c r="V156" i="12" a="1"/>
  <c r="V156" i="12" s="1"/>
  <c r="W156" i="12" a="1"/>
  <c r="W156" i="12" s="1"/>
  <c r="O157" i="12" a="1"/>
  <c r="O157" i="12" s="1"/>
  <c r="P157" i="12" a="1"/>
  <c r="P157" i="12" s="1"/>
  <c r="Q157" i="12" a="1"/>
  <c r="Q157" i="12" s="1"/>
  <c r="R157" i="12" a="1"/>
  <c r="R157" i="12" s="1"/>
  <c r="S157" i="12" a="1"/>
  <c r="S157" i="12" s="1"/>
  <c r="T157" i="12" a="1"/>
  <c r="T157" i="12" s="1"/>
  <c r="U157" i="12" a="1"/>
  <c r="U157" i="12" s="1"/>
  <c r="V157" i="12" a="1"/>
  <c r="V157" i="12" s="1"/>
  <c r="W157" i="12" a="1"/>
  <c r="W157" i="12" s="1"/>
  <c r="O158" i="12" a="1"/>
  <c r="O158" i="12" s="1"/>
  <c r="P158" i="12" a="1"/>
  <c r="P158" i="12" s="1"/>
  <c r="Q158" i="12" a="1"/>
  <c r="Q158" i="12" s="1"/>
  <c r="R158" i="12" a="1"/>
  <c r="R158" i="12" s="1"/>
  <c r="S158" i="12" a="1"/>
  <c r="S158" i="12" s="1"/>
  <c r="T158" i="12" a="1"/>
  <c r="T158" i="12" s="1"/>
  <c r="U158" i="12" a="1"/>
  <c r="U158" i="12" s="1"/>
  <c r="V158" i="12" a="1"/>
  <c r="V158" i="12" s="1"/>
  <c r="W158" i="12" a="1"/>
  <c r="W158" i="12" s="1"/>
  <c r="O159" i="12" a="1"/>
  <c r="O159" i="12" s="1"/>
  <c r="P159" i="12" a="1"/>
  <c r="P159" i="12" s="1"/>
  <c r="Q159" i="12" a="1"/>
  <c r="Q159" i="12" s="1"/>
  <c r="R159" i="12" a="1"/>
  <c r="R159" i="12" s="1"/>
  <c r="S159" i="12" a="1"/>
  <c r="S159" i="12" s="1"/>
  <c r="T159" i="12" a="1"/>
  <c r="T159" i="12" s="1"/>
  <c r="U159" i="12" a="1"/>
  <c r="U159" i="12" s="1"/>
  <c r="V159" i="12" a="1"/>
  <c r="V159" i="12" s="1"/>
  <c r="W159" i="12" a="1"/>
  <c r="W159" i="12" s="1"/>
  <c r="O160" i="12" a="1"/>
  <c r="O160" i="12" s="1"/>
  <c r="P160" i="12" a="1"/>
  <c r="P160" i="12" s="1"/>
  <c r="Q160" i="12" a="1"/>
  <c r="Q160" i="12" s="1"/>
  <c r="R160" i="12" a="1"/>
  <c r="R160" i="12" s="1"/>
  <c r="S160" i="12" a="1"/>
  <c r="S160" i="12" s="1"/>
  <c r="T160" i="12" a="1"/>
  <c r="T160" i="12" s="1"/>
  <c r="U160" i="12" a="1"/>
  <c r="U160" i="12" s="1"/>
  <c r="V160" i="12" a="1"/>
  <c r="V160" i="12" s="1"/>
  <c r="W160" i="12" a="1"/>
  <c r="W160" i="12" s="1"/>
  <c r="O161" i="12" a="1"/>
  <c r="O161" i="12" s="1"/>
  <c r="P161" i="12" a="1"/>
  <c r="P161" i="12" s="1"/>
  <c r="Q161" i="12" a="1"/>
  <c r="Q161" i="12" s="1"/>
  <c r="R161" i="12" a="1"/>
  <c r="R161" i="12" s="1"/>
  <c r="S161" i="12" a="1"/>
  <c r="S161" i="12" s="1"/>
  <c r="T161" i="12" a="1"/>
  <c r="T161" i="12" s="1"/>
  <c r="U161" i="12" a="1"/>
  <c r="U161" i="12" s="1"/>
  <c r="V161" i="12" a="1"/>
  <c r="V161" i="12" s="1"/>
  <c r="W161" i="12" a="1"/>
  <c r="W161" i="12" s="1"/>
  <c r="O162" i="12" a="1"/>
  <c r="O162" i="12" s="1"/>
  <c r="P162" i="12" a="1"/>
  <c r="P162" i="12" s="1"/>
  <c r="Q162" i="12" a="1"/>
  <c r="Q162" i="12" s="1"/>
  <c r="R162" i="12" a="1"/>
  <c r="R162" i="12" s="1"/>
  <c r="S162" i="12" a="1"/>
  <c r="S162" i="12" s="1"/>
  <c r="T162" i="12" a="1"/>
  <c r="T162" i="12" s="1"/>
  <c r="U162" i="12" a="1"/>
  <c r="U162" i="12" s="1"/>
  <c r="V162" i="12" a="1"/>
  <c r="V162" i="12" s="1"/>
  <c r="W162" i="12" a="1"/>
  <c r="W162" i="12" s="1"/>
  <c r="O163" i="12" a="1"/>
  <c r="O163" i="12" s="1"/>
  <c r="P163" i="12" a="1"/>
  <c r="P163" i="12" s="1"/>
  <c r="Q163" i="12" a="1"/>
  <c r="Q163" i="12" s="1"/>
  <c r="R163" i="12" a="1"/>
  <c r="R163" i="12" s="1"/>
  <c r="S163" i="12" a="1"/>
  <c r="S163" i="12" s="1"/>
  <c r="T163" i="12" a="1"/>
  <c r="T163" i="12" s="1"/>
  <c r="U163" i="12" a="1"/>
  <c r="U163" i="12" s="1"/>
  <c r="V163" i="12" a="1"/>
  <c r="V163" i="12" s="1"/>
  <c r="W163" i="12" a="1"/>
  <c r="W163" i="12" s="1"/>
  <c r="O164" i="12" a="1"/>
  <c r="O164" i="12" s="1"/>
  <c r="P164" i="12" a="1"/>
  <c r="P164" i="12" s="1"/>
  <c r="Q164" i="12" a="1"/>
  <c r="Q164" i="12" s="1"/>
  <c r="R164" i="12" a="1"/>
  <c r="R164" i="12" s="1"/>
  <c r="S164" i="12" a="1"/>
  <c r="S164" i="12" s="1"/>
  <c r="T164" i="12" a="1"/>
  <c r="T164" i="12" s="1"/>
  <c r="U164" i="12" a="1"/>
  <c r="U164" i="12" s="1"/>
  <c r="V164" i="12" a="1"/>
  <c r="V164" i="12" s="1"/>
  <c r="W164" i="12" a="1"/>
  <c r="W164" i="12" s="1"/>
  <c r="O165" i="12" a="1"/>
  <c r="O165" i="12" s="1"/>
  <c r="P165" i="12" a="1"/>
  <c r="P165" i="12" s="1"/>
  <c r="Q165" i="12" a="1"/>
  <c r="Q165" i="12" s="1"/>
  <c r="R165" i="12" a="1"/>
  <c r="R165" i="12" s="1"/>
  <c r="S165" i="12" a="1"/>
  <c r="S165" i="12" s="1"/>
  <c r="T165" i="12" a="1"/>
  <c r="T165" i="12" s="1"/>
  <c r="U165" i="12" a="1"/>
  <c r="U165" i="12" s="1"/>
  <c r="V165" i="12" a="1"/>
  <c r="V165" i="12" s="1"/>
  <c r="W165" i="12" a="1"/>
  <c r="W165" i="12" s="1"/>
  <c r="O166" i="12" a="1"/>
  <c r="O166" i="12" s="1"/>
  <c r="P166" i="12" a="1"/>
  <c r="P166" i="12" s="1"/>
  <c r="Q166" i="12" a="1"/>
  <c r="Q166" i="12" s="1"/>
  <c r="R166" i="12" a="1"/>
  <c r="R166" i="12" s="1"/>
  <c r="S166" i="12" a="1"/>
  <c r="S166" i="12" s="1"/>
  <c r="T166" i="12" a="1"/>
  <c r="T166" i="12" s="1"/>
  <c r="U166" i="12" a="1"/>
  <c r="U166" i="12" s="1"/>
  <c r="V166" i="12" a="1"/>
  <c r="V166" i="12" s="1"/>
  <c r="W166" i="12" a="1"/>
  <c r="W166" i="12" s="1"/>
  <c r="O167" i="12" a="1"/>
  <c r="O167" i="12" s="1"/>
  <c r="P167" i="12" a="1"/>
  <c r="P167" i="12" s="1"/>
  <c r="Q167" i="12" a="1"/>
  <c r="Q167" i="12" s="1"/>
  <c r="R167" i="12" a="1"/>
  <c r="R167" i="12" s="1"/>
  <c r="S167" i="12" a="1"/>
  <c r="S167" i="12" s="1"/>
  <c r="T167" i="12" a="1"/>
  <c r="T167" i="12" s="1"/>
  <c r="U167" i="12" a="1"/>
  <c r="U167" i="12" s="1"/>
  <c r="V167" i="12" a="1"/>
  <c r="V167" i="12" s="1"/>
  <c r="W167" i="12" a="1"/>
  <c r="W167" i="12" s="1"/>
  <c r="O168" i="12" a="1"/>
  <c r="O168" i="12" s="1"/>
  <c r="P168" i="12" a="1"/>
  <c r="P168" i="12" s="1"/>
  <c r="Q168" i="12" a="1"/>
  <c r="Q168" i="12" s="1"/>
  <c r="R168" i="12" a="1"/>
  <c r="R168" i="12" s="1"/>
  <c r="S168" i="12" a="1"/>
  <c r="S168" i="12" s="1"/>
  <c r="T168" i="12" a="1"/>
  <c r="T168" i="12" s="1"/>
  <c r="U168" i="12" a="1"/>
  <c r="U168" i="12" s="1"/>
  <c r="V168" i="12" a="1"/>
  <c r="V168" i="12" s="1"/>
  <c r="W168" i="12" a="1"/>
  <c r="W168" i="12" s="1"/>
  <c r="O169" i="12" a="1"/>
  <c r="O169" i="12" s="1"/>
  <c r="P169" i="12" a="1"/>
  <c r="P169" i="12" s="1"/>
  <c r="Q169" i="12" a="1"/>
  <c r="Q169" i="12" s="1"/>
  <c r="R169" i="12" a="1"/>
  <c r="R169" i="12" s="1"/>
  <c r="S169" i="12" a="1"/>
  <c r="S169" i="12" s="1"/>
  <c r="T169" i="12" a="1"/>
  <c r="T169" i="12" s="1"/>
  <c r="U169" i="12" a="1"/>
  <c r="U169" i="12" s="1"/>
  <c r="V169" i="12" a="1"/>
  <c r="V169" i="12" s="1"/>
  <c r="W169" i="12" a="1"/>
  <c r="W169" i="12" s="1"/>
  <c r="O170" i="12" a="1"/>
  <c r="O170" i="12" s="1"/>
  <c r="P170" i="12" a="1"/>
  <c r="P170" i="12" s="1"/>
  <c r="Q170" i="12" a="1"/>
  <c r="Q170" i="12" s="1"/>
  <c r="R170" i="12" a="1"/>
  <c r="R170" i="12" s="1"/>
  <c r="S170" i="12" a="1"/>
  <c r="S170" i="12" s="1"/>
  <c r="T170" i="12" a="1"/>
  <c r="T170" i="12" s="1"/>
  <c r="U170" i="12" a="1"/>
  <c r="U170" i="12" s="1"/>
  <c r="V170" i="12" a="1"/>
  <c r="V170" i="12" s="1"/>
  <c r="W170" i="12" a="1"/>
  <c r="W170" i="12" s="1"/>
  <c r="O171" i="12" a="1"/>
  <c r="O171" i="12" s="1"/>
  <c r="P171" i="12" a="1"/>
  <c r="P171" i="12" s="1"/>
  <c r="Q171" i="12" a="1"/>
  <c r="Q171" i="12" s="1"/>
  <c r="R171" i="12" a="1"/>
  <c r="R171" i="12" s="1"/>
  <c r="S171" i="12" a="1"/>
  <c r="S171" i="12" s="1"/>
  <c r="T171" i="12" a="1"/>
  <c r="T171" i="12" s="1"/>
  <c r="U171" i="12" a="1"/>
  <c r="U171" i="12" s="1"/>
  <c r="V171" i="12" a="1"/>
  <c r="V171" i="12" s="1"/>
  <c r="W171" i="12" a="1"/>
  <c r="W171" i="12" s="1"/>
  <c r="O172" i="12" a="1"/>
  <c r="O172" i="12" s="1"/>
  <c r="P172" i="12" a="1"/>
  <c r="P172" i="12" s="1"/>
  <c r="Q172" i="12" a="1"/>
  <c r="Q172" i="12" s="1"/>
  <c r="R172" i="12" a="1"/>
  <c r="R172" i="12" s="1"/>
  <c r="S172" i="12" a="1"/>
  <c r="S172" i="12" s="1"/>
  <c r="T172" i="12" a="1"/>
  <c r="T172" i="12" s="1"/>
  <c r="U172" i="12" a="1"/>
  <c r="U172" i="12" s="1"/>
  <c r="V172" i="12" a="1"/>
  <c r="V172" i="12" s="1"/>
  <c r="W172" i="12" a="1"/>
  <c r="W172" i="12" s="1"/>
  <c r="O173" i="12" a="1"/>
  <c r="O173" i="12" s="1"/>
  <c r="P173" i="12" a="1"/>
  <c r="P173" i="12" s="1"/>
  <c r="Q173" i="12" a="1"/>
  <c r="Q173" i="12" s="1"/>
  <c r="R173" i="12" a="1"/>
  <c r="R173" i="12" s="1"/>
  <c r="S173" i="12" a="1"/>
  <c r="S173" i="12" s="1"/>
  <c r="T173" i="12" a="1"/>
  <c r="T173" i="12" s="1"/>
  <c r="U173" i="12" a="1"/>
  <c r="U173" i="12" s="1"/>
  <c r="V173" i="12" a="1"/>
  <c r="V173" i="12" s="1"/>
  <c r="W173" i="12" a="1"/>
  <c r="W173" i="12" s="1"/>
  <c r="O174" i="12" a="1"/>
  <c r="O174" i="12" s="1"/>
  <c r="P174" i="12" a="1"/>
  <c r="P174" i="12" s="1"/>
  <c r="Q174" i="12" a="1"/>
  <c r="Q174" i="12" s="1"/>
  <c r="R174" i="12" a="1"/>
  <c r="R174" i="12" s="1"/>
  <c r="S174" i="12" a="1"/>
  <c r="S174" i="12" s="1"/>
  <c r="T174" i="12" a="1"/>
  <c r="T174" i="12" s="1"/>
  <c r="U174" i="12" a="1"/>
  <c r="U174" i="12" s="1"/>
  <c r="V174" i="12" a="1"/>
  <c r="V174" i="12" s="1"/>
  <c r="W174" i="12" a="1"/>
  <c r="W174" i="12" s="1"/>
  <c r="O175" i="12" a="1"/>
  <c r="O175" i="12" s="1"/>
  <c r="P175" i="12" a="1"/>
  <c r="P175" i="12" s="1"/>
  <c r="Q175" i="12" a="1"/>
  <c r="Q175" i="12" s="1"/>
  <c r="R175" i="12" a="1"/>
  <c r="R175" i="12" s="1"/>
  <c r="S175" i="12" a="1"/>
  <c r="S175" i="12" s="1"/>
  <c r="T175" i="12" a="1"/>
  <c r="T175" i="12" s="1"/>
  <c r="U175" i="12" a="1"/>
  <c r="U175" i="12" s="1"/>
  <c r="V175" i="12" a="1"/>
  <c r="V175" i="12" s="1"/>
  <c r="W175" i="12" a="1"/>
  <c r="W175" i="12" s="1"/>
  <c r="O176" i="12" a="1"/>
  <c r="O176" i="12" s="1"/>
  <c r="P176" i="12" a="1"/>
  <c r="P176" i="12" s="1"/>
  <c r="Q176" i="12" a="1"/>
  <c r="Q176" i="12" s="1"/>
  <c r="R176" i="12" a="1"/>
  <c r="R176" i="12" s="1"/>
  <c r="S176" i="12" a="1"/>
  <c r="S176" i="12" s="1"/>
  <c r="T176" i="12" a="1"/>
  <c r="T176" i="12" s="1"/>
  <c r="U176" i="12" a="1"/>
  <c r="U176" i="12" s="1"/>
  <c r="V176" i="12" a="1"/>
  <c r="V176" i="12" s="1"/>
  <c r="W176" i="12" a="1"/>
  <c r="W176" i="12" s="1"/>
  <c r="O177" i="12" a="1"/>
  <c r="O177" i="12" s="1"/>
  <c r="P177" i="12" a="1"/>
  <c r="P177" i="12" s="1"/>
  <c r="Q177" i="12" a="1"/>
  <c r="Q177" i="12" s="1"/>
  <c r="R177" i="12" a="1"/>
  <c r="R177" i="12" s="1"/>
  <c r="S177" i="12" a="1"/>
  <c r="S177" i="12" s="1"/>
  <c r="T177" i="12" a="1"/>
  <c r="T177" i="12" s="1"/>
  <c r="U177" i="12" a="1"/>
  <c r="U177" i="12" s="1"/>
  <c r="V177" i="12" a="1"/>
  <c r="V177" i="12" s="1"/>
  <c r="W177" i="12" a="1"/>
  <c r="W177" i="12" s="1"/>
  <c r="O178" i="12" a="1"/>
  <c r="O178" i="12" s="1"/>
  <c r="P178" i="12" a="1"/>
  <c r="P178" i="12" s="1"/>
  <c r="Q178" i="12" a="1"/>
  <c r="Q178" i="12" s="1"/>
  <c r="R178" i="12" a="1"/>
  <c r="R178" i="12" s="1"/>
  <c r="S178" i="12" a="1"/>
  <c r="S178" i="12" s="1"/>
  <c r="T178" i="12" a="1"/>
  <c r="T178" i="12" s="1"/>
  <c r="U178" i="12" a="1"/>
  <c r="U178" i="12" s="1"/>
  <c r="V178" i="12" a="1"/>
  <c r="V178" i="12" s="1"/>
  <c r="W178" i="12" a="1"/>
  <c r="W178" i="12" s="1"/>
  <c r="O179" i="12" a="1"/>
  <c r="O179" i="12" s="1"/>
  <c r="P179" i="12" a="1"/>
  <c r="P179" i="12" s="1"/>
  <c r="Q179" i="12" a="1"/>
  <c r="Q179" i="12" s="1"/>
  <c r="R179" i="12" a="1"/>
  <c r="R179" i="12" s="1"/>
  <c r="S179" i="12" a="1"/>
  <c r="S179" i="12" s="1"/>
  <c r="T179" i="12" a="1"/>
  <c r="T179" i="12" s="1"/>
  <c r="U179" i="12" a="1"/>
  <c r="U179" i="12" s="1"/>
  <c r="V179" i="12" a="1"/>
  <c r="V179" i="12" s="1"/>
  <c r="W179" i="12" a="1"/>
  <c r="W179" i="12" s="1"/>
  <c r="O180" i="12" a="1"/>
  <c r="O180" i="12" s="1"/>
  <c r="P180" i="12" a="1"/>
  <c r="P180" i="12" s="1"/>
  <c r="Q180" i="12" a="1"/>
  <c r="Q180" i="12" s="1"/>
  <c r="R180" i="12" a="1"/>
  <c r="R180" i="12" s="1"/>
  <c r="S180" i="12" a="1"/>
  <c r="S180" i="12" s="1"/>
  <c r="T180" i="12" a="1"/>
  <c r="T180" i="12" s="1"/>
  <c r="U180" i="12" a="1"/>
  <c r="U180" i="12" s="1"/>
  <c r="V180" i="12" a="1"/>
  <c r="V180" i="12" s="1"/>
  <c r="W180" i="12" a="1"/>
  <c r="W180" i="12" s="1"/>
  <c r="O181" i="12" a="1"/>
  <c r="O181" i="12" s="1"/>
  <c r="P181" i="12" a="1"/>
  <c r="P181" i="12" s="1"/>
  <c r="Q181" i="12" a="1"/>
  <c r="Q181" i="12" s="1"/>
  <c r="R181" i="12" a="1"/>
  <c r="R181" i="12" s="1"/>
  <c r="S181" i="12" a="1"/>
  <c r="S181" i="12" s="1"/>
  <c r="T181" i="12" a="1"/>
  <c r="T181" i="12" s="1"/>
  <c r="U181" i="12" a="1"/>
  <c r="U181" i="12" s="1"/>
  <c r="V181" i="12" a="1"/>
  <c r="V181" i="12" s="1"/>
  <c r="W181" i="12" a="1"/>
  <c r="W181" i="12" s="1"/>
  <c r="O182" i="12" a="1"/>
  <c r="O182" i="12" s="1"/>
  <c r="P182" i="12" a="1"/>
  <c r="P182" i="12" s="1"/>
  <c r="Q182" i="12" a="1"/>
  <c r="Q182" i="12" s="1"/>
  <c r="R182" i="12" a="1"/>
  <c r="R182" i="12" s="1"/>
  <c r="S182" i="12" a="1"/>
  <c r="S182" i="12" s="1"/>
  <c r="T182" i="12" a="1"/>
  <c r="T182" i="12" s="1"/>
  <c r="U182" i="12" a="1"/>
  <c r="U182" i="12" s="1"/>
  <c r="V182" i="12" a="1"/>
  <c r="V182" i="12" s="1"/>
  <c r="W182" i="12" a="1"/>
  <c r="W182" i="12" s="1"/>
  <c r="O183" i="12" a="1"/>
  <c r="O183" i="12" s="1"/>
  <c r="P183" i="12" a="1"/>
  <c r="P183" i="12" s="1"/>
  <c r="Q183" i="12" a="1"/>
  <c r="Q183" i="12" s="1"/>
  <c r="R183" i="12" a="1"/>
  <c r="R183" i="12" s="1"/>
  <c r="S183" i="12" a="1"/>
  <c r="S183" i="12" s="1"/>
  <c r="T183" i="12" a="1"/>
  <c r="T183" i="12" s="1"/>
  <c r="U183" i="12" a="1"/>
  <c r="U183" i="12" s="1"/>
  <c r="V183" i="12" a="1"/>
  <c r="V183" i="12" s="1"/>
  <c r="W183" i="12" a="1"/>
  <c r="W183" i="12" s="1"/>
  <c r="O184" i="12" a="1"/>
  <c r="O184" i="12" s="1"/>
  <c r="P184" i="12" a="1"/>
  <c r="P184" i="12" s="1"/>
  <c r="Q184" i="12" a="1"/>
  <c r="Q184" i="12" s="1"/>
  <c r="R184" i="12" a="1"/>
  <c r="R184" i="12" s="1"/>
  <c r="S184" i="12" a="1"/>
  <c r="S184" i="12" s="1"/>
  <c r="T184" i="12" a="1"/>
  <c r="T184" i="12" s="1"/>
  <c r="U184" i="12" a="1"/>
  <c r="U184" i="12" s="1"/>
  <c r="V184" i="12" a="1"/>
  <c r="V184" i="12" s="1"/>
  <c r="W184" i="12" a="1"/>
  <c r="W184" i="12" s="1"/>
  <c r="O185" i="12" a="1"/>
  <c r="O185" i="12" s="1"/>
  <c r="P185" i="12" a="1"/>
  <c r="P185" i="12" s="1"/>
  <c r="Q185" i="12" a="1"/>
  <c r="Q185" i="12" s="1"/>
  <c r="R185" i="12" a="1"/>
  <c r="R185" i="12" s="1"/>
  <c r="S185" i="12" a="1"/>
  <c r="S185" i="12" s="1"/>
  <c r="T185" i="12" a="1"/>
  <c r="T185" i="12" s="1"/>
  <c r="U185" i="12" a="1"/>
  <c r="U185" i="12" s="1"/>
  <c r="V185" i="12" a="1"/>
  <c r="V185" i="12" s="1"/>
  <c r="W185" i="12" a="1"/>
  <c r="W185" i="12" s="1"/>
  <c r="O186" i="12" a="1"/>
  <c r="O186" i="12" s="1"/>
  <c r="P186" i="12" a="1"/>
  <c r="P186" i="12" s="1"/>
  <c r="Q186" i="12" a="1"/>
  <c r="Q186" i="12" s="1"/>
  <c r="R186" i="12" a="1"/>
  <c r="R186" i="12" s="1"/>
  <c r="S186" i="12" a="1"/>
  <c r="S186" i="12" s="1"/>
  <c r="T186" i="12" a="1"/>
  <c r="T186" i="12" s="1"/>
  <c r="U186" i="12" a="1"/>
  <c r="U186" i="12" s="1"/>
  <c r="V186" i="12" a="1"/>
  <c r="V186" i="12" s="1"/>
  <c r="W186" i="12" a="1"/>
  <c r="W186" i="12" s="1"/>
  <c r="O187" i="12" a="1"/>
  <c r="O187" i="12" s="1"/>
  <c r="P187" i="12" a="1"/>
  <c r="P187" i="12" s="1"/>
  <c r="Q187" i="12" a="1"/>
  <c r="Q187" i="12" s="1"/>
  <c r="R187" i="12" a="1"/>
  <c r="R187" i="12" s="1"/>
  <c r="S187" i="12" a="1"/>
  <c r="S187" i="12" s="1"/>
  <c r="T187" i="12" a="1"/>
  <c r="T187" i="12" s="1"/>
  <c r="U187" i="12" a="1"/>
  <c r="U187" i="12" s="1"/>
  <c r="V187" i="12" a="1"/>
  <c r="V187" i="12" s="1"/>
  <c r="W187" i="12" a="1"/>
  <c r="W187" i="12" s="1"/>
  <c r="O188" i="12" a="1"/>
  <c r="O188" i="12" s="1"/>
  <c r="P188" i="12" a="1"/>
  <c r="P188" i="12" s="1"/>
  <c r="Q188" i="12" a="1"/>
  <c r="Q188" i="12" s="1"/>
  <c r="R188" i="12" a="1"/>
  <c r="R188" i="12" s="1"/>
  <c r="S188" i="12" a="1"/>
  <c r="S188" i="12" s="1"/>
  <c r="T188" i="12" a="1"/>
  <c r="T188" i="12" s="1"/>
  <c r="U188" i="12" a="1"/>
  <c r="U188" i="12" s="1"/>
  <c r="V188" i="12" a="1"/>
  <c r="V188" i="12" s="1"/>
  <c r="W188" i="12" a="1"/>
  <c r="W188" i="12" s="1"/>
  <c r="O189" i="12" a="1"/>
  <c r="O189" i="12" s="1"/>
  <c r="P189" i="12" a="1"/>
  <c r="P189" i="12" s="1"/>
  <c r="Q189" i="12" a="1"/>
  <c r="Q189" i="12" s="1"/>
  <c r="R189" i="12" a="1"/>
  <c r="R189" i="12" s="1"/>
  <c r="S189" i="12" a="1"/>
  <c r="S189" i="12" s="1"/>
  <c r="T189" i="12" a="1"/>
  <c r="T189" i="12" s="1"/>
  <c r="U189" i="12" a="1"/>
  <c r="U189" i="12" s="1"/>
  <c r="V189" i="12" a="1"/>
  <c r="V189" i="12" s="1"/>
  <c r="W189" i="12" a="1"/>
  <c r="W189" i="12" s="1"/>
  <c r="O190" i="12" a="1"/>
  <c r="O190" i="12" s="1"/>
  <c r="P190" i="12" a="1"/>
  <c r="P190" i="12" s="1"/>
  <c r="Q190" i="12" a="1"/>
  <c r="Q190" i="12" s="1"/>
  <c r="R190" i="12" a="1"/>
  <c r="R190" i="12" s="1"/>
  <c r="S190" i="12" a="1"/>
  <c r="S190" i="12" s="1"/>
  <c r="T190" i="12" a="1"/>
  <c r="T190" i="12" s="1"/>
  <c r="U190" i="12" a="1"/>
  <c r="U190" i="12" s="1"/>
  <c r="V190" i="12" a="1"/>
  <c r="V190" i="12" s="1"/>
  <c r="W190" i="12" a="1"/>
  <c r="W190" i="12" s="1"/>
  <c r="O191" i="12" a="1"/>
  <c r="O191" i="12" s="1"/>
  <c r="P191" i="12" a="1"/>
  <c r="P191" i="12" s="1"/>
  <c r="Q191" i="12" a="1"/>
  <c r="Q191" i="12" s="1"/>
  <c r="R191" i="12" a="1"/>
  <c r="R191" i="12" s="1"/>
  <c r="S191" i="12" a="1"/>
  <c r="S191" i="12" s="1"/>
  <c r="T191" i="12" a="1"/>
  <c r="T191" i="12" s="1"/>
  <c r="U191" i="12" a="1"/>
  <c r="U191" i="12" s="1"/>
  <c r="V191" i="12" a="1"/>
  <c r="V191" i="12" s="1"/>
  <c r="W191" i="12" a="1"/>
  <c r="W191" i="12" s="1"/>
  <c r="O192" i="12" a="1"/>
  <c r="O192" i="12" s="1"/>
  <c r="P192" i="12" a="1"/>
  <c r="P192" i="12" s="1"/>
  <c r="Q192" i="12" a="1"/>
  <c r="Q192" i="12" s="1"/>
  <c r="R192" i="12" a="1"/>
  <c r="R192" i="12" s="1"/>
  <c r="S192" i="12" a="1"/>
  <c r="S192" i="12" s="1"/>
  <c r="T192" i="12" a="1"/>
  <c r="T192" i="12" s="1"/>
  <c r="U192" i="12" a="1"/>
  <c r="U192" i="12" s="1"/>
  <c r="V192" i="12" a="1"/>
  <c r="V192" i="12" s="1"/>
  <c r="W192" i="12" a="1"/>
  <c r="W192" i="12" s="1"/>
  <c r="O193" i="12" a="1"/>
  <c r="O193" i="12" s="1"/>
  <c r="P193" i="12" a="1"/>
  <c r="P193" i="12" s="1"/>
  <c r="Q193" i="12" a="1"/>
  <c r="Q193" i="12" s="1"/>
  <c r="R193" i="12" a="1"/>
  <c r="R193" i="12" s="1"/>
  <c r="S193" i="12" a="1"/>
  <c r="S193" i="12" s="1"/>
  <c r="T193" i="12" a="1"/>
  <c r="T193" i="12" s="1"/>
  <c r="U193" i="12" a="1"/>
  <c r="U193" i="12" s="1"/>
  <c r="V193" i="12" a="1"/>
  <c r="V193" i="12" s="1"/>
  <c r="W193" i="12" a="1"/>
  <c r="W193" i="12" s="1"/>
  <c r="O194" i="12" a="1"/>
  <c r="O194" i="12" s="1"/>
  <c r="P194" i="12" a="1"/>
  <c r="P194" i="12" s="1"/>
  <c r="Q194" i="12" a="1"/>
  <c r="Q194" i="12" s="1"/>
  <c r="R194" i="12" a="1"/>
  <c r="R194" i="12" s="1"/>
  <c r="S194" i="12" a="1"/>
  <c r="S194" i="12" s="1"/>
  <c r="T194" i="12" a="1"/>
  <c r="T194" i="12" s="1"/>
  <c r="U194" i="12" a="1"/>
  <c r="U194" i="12" s="1"/>
  <c r="V194" i="12" a="1"/>
  <c r="V194" i="12" s="1"/>
  <c r="W194" i="12" a="1"/>
  <c r="W194" i="12" s="1"/>
  <c r="O195" i="12" a="1"/>
  <c r="O195" i="12" s="1"/>
  <c r="P195" i="12" a="1"/>
  <c r="P195" i="12" s="1"/>
  <c r="Q195" i="12" a="1"/>
  <c r="Q195" i="12" s="1"/>
  <c r="R195" i="12" a="1"/>
  <c r="R195" i="12" s="1"/>
  <c r="S195" i="12" a="1"/>
  <c r="S195" i="12" s="1"/>
  <c r="T195" i="12" a="1"/>
  <c r="T195" i="12" s="1"/>
  <c r="U195" i="12" a="1"/>
  <c r="U195" i="12" s="1"/>
  <c r="V195" i="12" a="1"/>
  <c r="V195" i="12" s="1"/>
  <c r="W195" i="12" a="1"/>
  <c r="W195" i="12" s="1"/>
  <c r="O196" i="12" a="1"/>
  <c r="O196" i="12" s="1"/>
  <c r="P196" i="12" a="1"/>
  <c r="P196" i="12" s="1"/>
  <c r="Q196" i="12" a="1"/>
  <c r="Q196" i="12" s="1"/>
  <c r="R196" i="12" a="1"/>
  <c r="R196" i="12" s="1"/>
  <c r="S196" i="12" a="1"/>
  <c r="S196" i="12" s="1"/>
  <c r="T196" i="12" a="1"/>
  <c r="T196" i="12" s="1"/>
  <c r="U196" i="12" a="1"/>
  <c r="U196" i="12" s="1"/>
  <c r="V196" i="12" a="1"/>
  <c r="V196" i="12" s="1"/>
  <c r="W196" i="12" a="1"/>
  <c r="W196" i="12" s="1"/>
  <c r="O197" i="12" a="1"/>
  <c r="O197" i="12" s="1"/>
  <c r="P197" i="12" a="1"/>
  <c r="P197" i="12" s="1"/>
  <c r="Q197" i="12" a="1"/>
  <c r="Q197" i="12" s="1"/>
  <c r="R197" i="12" a="1"/>
  <c r="R197" i="12" s="1"/>
  <c r="S197" i="12" a="1"/>
  <c r="S197" i="12" s="1"/>
  <c r="T197" i="12" a="1"/>
  <c r="T197" i="12" s="1"/>
  <c r="U197" i="12" a="1"/>
  <c r="U197" i="12" s="1"/>
  <c r="V197" i="12" a="1"/>
  <c r="V197" i="12" s="1"/>
  <c r="W197" i="12" a="1"/>
  <c r="W197" i="12" s="1"/>
  <c r="O198" i="12" a="1"/>
  <c r="O198" i="12" s="1"/>
  <c r="P198" i="12" a="1"/>
  <c r="P198" i="12" s="1"/>
  <c r="Q198" i="12" a="1"/>
  <c r="Q198" i="12" s="1"/>
  <c r="R198" i="12" a="1"/>
  <c r="R198" i="12" s="1"/>
  <c r="S198" i="12" a="1"/>
  <c r="S198" i="12" s="1"/>
  <c r="T198" i="12" a="1"/>
  <c r="T198" i="12" s="1"/>
  <c r="U198" i="12" a="1"/>
  <c r="U198" i="12" s="1"/>
  <c r="V198" i="12" a="1"/>
  <c r="V198" i="12" s="1"/>
  <c r="W198" i="12" a="1"/>
  <c r="W198" i="12" s="1"/>
  <c r="O199" i="12" a="1"/>
  <c r="O199" i="12" s="1"/>
  <c r="P199" i="12" a="1"/>
  <c r="P199" i="12" s="1"/>
  <c r="Q199" i="12" a="1"/>
  <c r="Q199" i="12" s="1"/>
  <c r="R199" i="12" a="1"/>
  <c r="R199" i="12" s="1"/>
  <c r="S199" i="12" a="1"/>
  <c r="S199" i="12" s="1"/>
  <c r="T199" i="12" a="1"/>
  <c r="T199" i="12" s="1"/>
  <c r="U199" i="12" a="1"/>
  <c r="U199" i="12" s="1"/>
  <c r="V199" i="12" a="1"/>
  <c r="V199" i="12" s="1"/>
  <c r="W199" i="12" a="1"/>
  <c r="W199" i="12" s="1"/>
  <c r="O200" i="12" a="1"/>
  <c r="O200" i="12" s="1"/>
  <c r="P200" i="12" a="1"/>
  <c r="P200" i="12" s="1"/>
  <c r="Q200" i="12" a="1"/>
  <c r="Q200" i="12" s="1"/>
  <c r="R200" i="12" a="1"/>
  <c r="R200" i="12" s="1"/>
  <c r="S200" i="12" a="1"/>
  <c r="S200" i="12" s="1"/>
  <c r="T200" i="12" a="1"/>
  <c r="T200" i="12" s="1"/>
  <c r="U200" i="12" a="1"/>
  <c r="U200" i="12" s="1"/>
  <c r="V200" i="12" a="1"/>
  <c r="V200" i="12" s="1"/>
  <c r="W200" i="12" a="1"/>
  <c r="W200" i="12" s="1"/>
  <c r="O201" i="12" a="1"/>
  <c r="O201" i="12" s="1"/>
  <c r="P201" i="12" a="1"/>
  <c r="P201" i="12" s="1"/>
  <c r="Q201" i="12" a="1"/>
  <c r="Q201" i="12" s="1"/>
  <c r="R201" i="12" a="1"/>
  <c r="R201" i="12" s="1"/>
  <c r="S201" i="12" a="1"/>
  <c r="S201" i="12" s="1"/>
  <c r="T201" i="12" a="1"/>
  <c r="T201" i="12" s="1"/>
  <c r="U201" i="12" a="1"/>
  <c r="U201" i="12" s="1"/>
  <c r="V201" i="12" a="1"/>
  <c r="V201" i="12" s="1"/>
  <c r="W201" i="12" a="1"/>
  <c r="W201" i="12" s="1"/>
  <c r="O202" i="12" a="1"/>
  <c r="O202" i="12" s="1"/>
  <c r="P202" i="12" a="1"/>
  <c r="P202" i="12" s="1"/>
  <c r="Q202" i="12" a="1"/>
  <c r="Q202" i="12" s="1"/>
  <c r="R202" i="12" a="1"/>
  <c r="R202" i="12" s="1"/>
  <c r="S202" i="12" a="1"/>
  <c r="S202" i="12" s="1"/>
  <c r="T202" i="12" a="1"/>
  <c r="T202" i="12" s="1"/>
  <c r="U202" i="12" a="1"/>
  <c r="U202" i="12" s="1"/>
  <c r="V202" i="12" a="1"/>
  <c r="V202" i="12" s="1"/>
  <c r="W202" i="12" a="1"/>
  <c r="W202" i="12" s="1"/>
  <c r="O203" i="12" a="1"/>
  <c r="O203" i="12" s="1"/>
  <c r="P203" i="12" a="1"/>
  <c r="P203" i="12" s="1"/>
  <c r="Q203" i="12" a="1"/>
  <c r="Q203" i="12" s="1"/>
  <c r="R203" i="12" a="1"/>
  <c r="R203" i="12" s="1"/>
  <c r="S203" i="12" a="1"/>
  <c r="S203" i="12" s="1"/>
  <c r="T203" i="12" a="1"/>
  <c r="T203" i="12" s="1"/>
  <c r="U203" i="12" a="1"/>
  <c r="U203" i="12" s="1"/>
  <c r="V203" i="12" a="1"/>
  <c r="V203" i="12" s="1"/>
  <c r="W203" i="12" a="1"/>
  <c r="W203" i="12" s="1"/>
  <c r="O204" i="12" a="1"/>
  <c r="O204" i="12" s="1"/>
  <c r="P204" i="12" a="1"/>
  <c r="P204" i="12" s="1"/>
  <c r="Q204" i="12" a="1"/>
  <c r="Q204" i="12" s="1"/>
  <c r="R204" i="12" a="1"/>
  <c r="R204" i="12" s="1"/>
  <c r="S204" i="12" a="1"/>
  <c r="S204" i="12" s="1"/>
  <c r="T204" i="12" a="1"/>
  <c r="T204" i="12" s="1"/>
  <c r="U204" i="12" a="1"/>
  <c r="U204" i="12" s="1"/>
  <c r="V204" i="12" a="1"/>
  <c r="V204" i="12" s="1"/>
  <c r="W204" i="12" a="1"/>
  <c r="W204" i="12" s="1"/>
  <c r="O205" i="12" a="1"/>
  <c r="O205" i="12" s="1"/>
  <c r="P205" i="12" a="1"/>
  <c r="P205" i="12" s="1"/>
  <c r="Q205" i="12" a="1"/>
  <c r="Q205" i="12" s="1"/>
  <c r="R205" i="12" a="1"/>
  <c r="R205" i="12" s="1"/>
  <c r="S205" i="12" a="1"/>
  <c r="S205" i="12" s="1"/>
  <c r="T205" i="12" a="1"/>
  <c r="T205" i="12" s="1"/>
  <c r="U205" i="12" a="1"/>
  <c r="U205" i="12" s="1"/>
  <c r="V205" i="12" a="1"/>
  <c r="V205" i="12" s="1"/>
  <c r="W205" i="12" a="1"/>
  <c r="W205" i="12" s="1"/>
  <c r="O206" i="12" a="1"/>
  <c r="O206" i="12" s="1"/>
  <c r="P206" i="12" a="1"/>
  <c r="P206" i="12" s="1"/>
  <c r="Q206" i="12" a="1"/>
  <c r="Q206" i="12" s="1"/>
  <c r="R206" i="12" a="1"/>
  <c r="R206" i="12" s="1"/>
  <c r="S206" i="12" a="1"/>
  <c r="S206" i="12" s="1"/>
  <c r="T206" i="12" a="1"/>
  <c r="T206" i="12" s="1"/>
  <c r="U206" i="12" a="1"/>
  <c r="U206" i="12" s="1"/>
  <c r="V206" i="12" a="1"/>
  <c r="V206" i="12" s="1"/>
  <c r="W206" i="12" a="1"/>
  <c r="W206" i="12" s="1"/>
  <c r="O207" i="12" a="1"/>
  <c r="O207" i="12" s="1"/>
  <c r="P207" i="12" a="1"/>
  <c r="P207" i="12" s="1"/>
  <c r="Q207" i="12" a="1"/>
  <c r="Q207" i="12" s="1"/>
  <c r="R207" i="12" a="1"/>
  <c r="R207" i="12" s="1"/>
  <c r="S207" i="12" a="1"/>
  <c r="S207" i="12" s="1"/>
  <c r="T207" i="12" a="1"/>
  <c r="T207" i="12" s="1"/>
  <c r="U207" i="12" a="1"/>
  <c r="U207" i="12" s="1"/>
  <c r="V207" i="12" a="1"/>
  <c r="V207" i="12" s="1"/>
  <c r="W207" i="12" a="1"/>
  <c r="W207" i="12" s="1"/>
  <c r="O208" i="12" a="1"/>
  <c r="O208" i="12" s="1"/>
  <c r="P208" i="12" a="1"/>
  <c r="P208" i="12" s="1"/>
  <c r="Q208" i="12" a="1"/>
  <c r="Q208" i="12" s="1"/>
  <c r="R208" i="12" a="1"/>
  <c r="R208" i="12" s="1"/>
  <c r="S208" i="12" a="1"/>
  <c r="S208" i="12" s="1"/>
  <c r="T208" i="12" a="1"/>
  <c r="T208" i="12" s="1"/>
  <c r="U208" i="12" a="1"/>
  <c r="U208" i="12" s="1"/>
  <c r="V208" i="12" a="1"/>
  <c r="V208" i="12" s="1"/>
  <c r="W208" i="12" a="1"/>
  <c r="W208" i="12" s="1"/>
  <c r="O209" i="12" a="1"/>
  <c r="O209" i="12" s="1"/>
  <c r="P209" i="12" a="1"/>
  <c r="P209" i="12" s="1"/>
  <c r="Q209" i="12" a="1"/>
  <c r="Q209" i="12" s="1"/>
  <c r="R209" i="12" a="1"/>
  <c r="R209" i="12" s="1"/>
  <c r="S209" i="12" a="1"/>
  <c r="S209" i="12" s="1"/>
  <c r="T209" i="12" a="1"/>
  <c r="T209" i="12" s="1"/>
  <c r="U209" i="12" a="1"/>
  <c r="U209" i="12" s="1"/>
  <c r="V209" i="12" a="1"/>
  <c r="V209" i="12" s="1"/>
  <c r="W209" i="12" a="1"/>
  <c r="W209" i="12" s="1"/>
  <c r="O210" i="12" a="1"/>
  <c r="O210" i="12" s="1"/>
  <c r="P210" i="12" a="1"/>
  <c r="P210" i="12" s="1"/>
  <c r="Q210" i="12" a="1"/>
  <c r="Q210" i="12" s="1"/>
  <c r="R210" i="12" a="1"/>
  <c r="R210" i="12" s="1"/>
  <c r="S210" i="12" a="1"/>
  <c r="S210" i="12" s="1"/>
  <c r="T210" i="12" a="1"/>
  <c r="T210" i="12" s="1"/>
  <c r="U210" i="12" a="1"/>
  <c r="U210" i="12" s="1"/>
  <c r="V210" i="12" a="1"/>
  <c r="V210" i="12" s="1"/>
  <c r="W210" i="12" a="1"/>
  <c r="W210" i="12" s="1"/>
  <c r="O211" i="12" a="1"/>
  <c r="O211" i="12" s="1"/>
  <c r="P211" i="12" a="1"/>
  <c r="P211" i="12" s="1"/>
  <c r="Q211" i="12" a="1"/>
  <c r="Q211" i="12" s="1"/>
  <c r="R211" i="12" a="1"/>
  <c r="R211" i="12" s="1"/>
  <c r="S211" i="12" a="1"/>
  <c r="S211" i="12" s="1"/>
  <c r="T211" i="12" a="1"/>
  <c r="T211" i="12" s="1"/>
  <c r="U211" i="12" a="1"/>
  <c r="U211" i="12" s="1"/>
  <c r="V211" i="12" a="1"/>
  <c r="V211" i="12" s="1"/>
  <c r="W211" i="12" a="1"/>
  <c r="W211" i="12" s="1"/>
  <c r="O212" i="12" a="1"/>
  <c r="O212" i="12" s="1"/>
  <c r="P212" i="12" a="1"/>
  <c r="P212" i="12" s="1"/>
  <c r="Q212" i="12" a="1"/>
  <c r="Q212" i="12" s="1"/>
  <c r="R212" i="12" a="1"/>
  <c r="R212" i="12" s="1"/>
  <c r="S212" i="12" a="1"/>
  <c r="S212" i="12" s="1"/>
  <c r="T212" i="12" a="1"/>
  <c r="T212" i="12" s="1"/>
  <c r="U212" i="12" a="1"/>
  <c r="U212" i="12" s="1"/>
  <c r="V212" i="12" a="1"/>
  <c r="V212" i="12" s="1"/>
  <c r="W212" i="12" a="1"/>
  <c r="W212" i="12" s="1"/>
  <c r="O213" i="12" a="1"/>
  <c r="O213" i="12" s="1"/>
  <c r="P213" i="12" a="1"/>
  <c r="P213" i="12" s="1"/>
  <c r="Q213" i="12" a="1"/>
  <c r="Q213" i="12" s="1"/>
  <c r="R213" i="12" a="1"/>
  <c r="R213" i="12" s="1"/>
  <c r="S213" i="12" a="1"/>
  <c r="S213" i="12" s="1"/>
  <c r="T213" i="12" a="1"/>
  <c r="T213" i="12" s="1"/>
  <c r="U213" i="12" a="1"/>
  <c r="U213" i="12" s="1"/>
  <c r="V213" i="12" a="1"/>
  <c r="V213" i="12" s="1"/>
  <c r="W213" i="12" a="1"/>
  <c r="W213" i="12" s="1"/>
  <c r="O214" i="12" a="1"/>
  <c r="O214" i="12" s="1"/>
  <c r="P214" i="12" a="1"/>
  <c r="P214" i="12" s="1"/>
  <c r="Q214" i="12" a="1"/>
  <c r="Q214" i="12" s="1"/>
  <c r="R214" i="12" a="1"/>
  <c r="R214" i="12" s="1"/>
  <c r="S214" i="12" a="1"/>
  <c r="S214" i="12" s="1"/>
  <c r="T214" i="12" a="1"/>
  <c r="T214" i="12" s="1"/>
  <c r="U214" i="12" a="1"/>
  <c r="U214" i="12" s="1"/>
  <c r="V214" i="12" a="1"/>
  <c r="V214" i="12" s="1"/>
  <c r="W214" i="12" a="1"/>
  <c r="W214" i="12" s="1"/>
  <c r="O215" i="12" a="1"/>
  <c r="O215" i="12" s="1"/>
  <c r="P215" i="12" a="1"/>
  <c r="P215" i="12" s="1"/>
  <c r="Q215" i="12" a="1"/>
  <c r="Q215" i="12" s="1"/>
  <c r="R215" i="12" a="1"/>
  <c r="R215" i="12" s="1"/>
  <c r="S215" i="12" a="1"/>
  <c r="S215" i="12" s="1"/>
  <c r="T215" i="12" a="1"/>
  <c r="T215" i="12" s="1"/>
  <c r="U215" i="12" a="1"/>
  <c r="U215" i="12" s="1"/>
  <c r="V215" i="12" a="1"/>
  <c r="V215" i="12" s="1"/>
  <c r="W215" i="12" a="1"/>
  <c r="W215" i="12" s="1"/>
  <c r="O216" i="12" a="1"/>
  <c r="O216" i="12" s="1"/>
  <c r="P216" i="12" a="1"/>
  <c r="P216" i="12" s="1"/>
  <c r="Q216" i="12" a="1"/>
  <c r="Q216" i="12" s="1"/>
  <c r="R216" i="12" a="1"/>
  <c r="R216" i="12" s="1"/>
  <c r="S216" i="12" a="1"/>
  <c r="S216" i="12" s="1"/>
  <c r="T216" i="12" a="1"/>
  <c r="T216" i="12" s="1"/>
  <c r="U216" i="12" a="1"/>
  <c r="U216" i="12" s="1"/>
  <c r="V216" i="12" a="1"/>
  <c r="V216" i="12" s="1"/>
  <c r="W216" i="12" a="1"/>
  <c r="W216" i="12" s="1"/>
  <c r="O217" i="12" a="1"/>
  <c r="O217" i="12" s="1"/>
  <c r="P217" i="12" a="1"/>
  <c r="P217" i="12" s="1"/>
  <c r="Q217" i="12" a="1"/>
  <c r="Q217" i="12" s="1"/>
  <c r="R217" i="12" a="1"/>
  <c r="R217" i="12" s="1"/>
  <c r="S217" i="12" a="1"/>
  <c r="S217" i="12" s="1"/>
  <c r="T217" i="12" a="1"/>
  <c r="T217" i="12" s="1"/>
  <c r="U217" i="12" a="1"/>
  <c r="U217" i="12" s="1"/>
  <c r="V217" i="12" a="1"/>
  <c r="V217" i="12" s="1"/>
  <c r="W217" i="12" a="1"/>
  <c r="W217" i="12" s="1"/>
  <c r="O218" i="12" a="1"/>
  <c r="O218" i="12" s="1"/>
  <c r="P218" i="12" a="1"/>
  <c r="P218" i="12" s="1"/>
  <c r="Q218" i="12" a="1"/>
  <c r="Q218" i="12" s="1"/>
  <c r="R218" i="12" a="1"/>
  <c r="R218" i="12" s="1"/>
  <c r="S218" i="12" a="1"/>
  <c r="S218" i="12" s="1"/>
  <c r="T218" i="12" a="1"/>
  <c r="T218" i="12" s="1"/>
  <c r="U218" i="12" a="1"/>
  <c r="U218" i="12" s="1"/>
  <c r="V218" i="12" a="1"/>
  <c r="V218" i="12" s="1"/>
  <c r="W218" i="12" a="1"/>
  <c r="W218" i="12" s="1"/>
  <c r="O219" i="12" a="1"/>
  <c r="O219" i="12" s="1"/>
  <c r="P219" i="12" a="1"/>
  <c r="P219" i="12" s="1"/>
  <c r="Q219" i="12" a="1"/>
  <c r="Q219" i="12" s="1"/>
  <c r="R219" i="12" a="1"/>
  <c r="R219" i="12" s="1"/>
  <c r="S219" i="12" a="1"/>
  <c r="S219" i="12" s="1"/>
  <c r="T219" i="12" a="1"/>
  <c r="T219" i="12" s="1"/>
  <c r="U219" i="12" a="1"/>
  <c r="U219" i="12" s="1"/>
  <c r="V219" i="12" a="1"/>
  <c r="V219" i="12" s="1"/>
  <c r="W219" i="12" a="1"/>
  <c r="W219" i="12" s="1"/>
  <c r="O220" i="12" a="1"/>
  <c r="O220" i="12" s="1"/>
  <c r="P220" i="12" a="1"/>
  <c r="P220" i="12" s="1"/>
  <c r="Q220" i="12" a="1"/>
  <c r="Q220" i="12" s="1"/>
  <c r="R220" i="12" a="1"/>
  <c r="R220" i="12" s="1"/>
  <c r="S220" i="12" a="1"/>
  <c r="S220" i="12" s="1"/>
  <c r="T220" i="12" a="1"/>
  <c r="T220" i="12" s="1"/>
  <c r="U220" i="12" a="1"/>
  <c r="U220" i="12" s="1"/>
  <c r="V220" i="12" a="1"/>
  <c r="V220" i="12" s="1"/>
  <c r="W220" i="12" a="1"/>
  <c r="W220" i="12" s="1"/>
  <c r="O221" i="12" a="1"/>
  <c r="O221" i="12" s="1"/>
  <c r="P221" i="12" a="1"/>
  <c r="P221" i="12" s="1"/>
  <c r="Q221" i="12" a="1"/>
  <c r="Q221" i="12" s="1"/>
  <c r="R221" i="12" a="1"/>
  <c r="R221" i="12" s="1"/>
  <c r="S221" i="12" a="1"/>
  <c r="S221" i="12" s="1"/>
  <c r="T221" i="12" a="1"/>
  <c r="T221" i="12" s="1"/>
  <c r="U221" i="12" a="1"/>
  <c r="U221" i="12" s="1"/>
  <c r="V221" i="12" a="1"/>
  <c r="V221" i="12" s="1"/>
  <c r="W221" i="12" a="1"/>
  <c r="W221" i="12" s="1"/>
  <c r="O222" i="12" a="1"/>
  <c r="O222" i="12" s="1"/>
  <c r="P222" i="12" a="1"/>
  <c r="P222" i="12" s="1"/>
  <c r="Q222" i="12" a="1"/>
  <c r="Q222" i="12" s="1"/>
  <c r="R222" i="12" a="1"/>
  <c r="R222" i="12" s="1"/>
  <c r="S222" i="12" a="1"/>
  <c r="S222" i="12" s="1"/>
  <c r="T222" i="12" a="1"/>
  <c r="T222" i="12" s="1"/>
  <c r="U222" i="12" a="1"/>
  <c r="U222" i="12" s="1"/>
  <c r="V222" i="12" a="1"/>
  <c r="V222" i="12" s="1"/>
  <c r="W222" i="12" a="1"/>
  <c r="W222" i="12" s="1"/>
  <c r="O223" i="12" a="1"/>
  <c r="O223" i="12" s="1"/>
  <c r="P223" i="12" a="1"/>
  <c r="P223" i="12" s="1"/>
  <c r="Q223" i="12" a="1"/>
  <c r="Q223" i="12" s="1"/>
  <c r="R223" i="12" a="1"/>
  <c r="R223" i="12" s="1"/>
  <c r="S223" i="12" a="1"/>
  <c r="S223" i="12" s="1"/>
  <c r="T223" i="12" a="1"/>
  <c r="T223" i="12" s="1"/>
  <c r="U223" i="12" a="1"/>
  <c r="U223" i="12" s="1"/>
  <c r="V223" i="12" a="1"/>
  <c r="V223" i="12" s="1"/>
  <c r="W223" i="12" a="1"/>
  <c r="W223" i="12" s="1"/>
  <c r="O224" i="12" a="1"/>
  <c r="O224" i="12" s="1"/>
  <c r="P224" i="12" a="1"/>
  <c r="P224" i="12" s="1"/>
  <c r="Q224" i="12" a="1"/>
  <c r="Q224" i="12" s="1"/>
  <c r="R224" i="12" a="1"/>
  <c r="R224" i="12" s="1"/>
  <c r="S224" i="12" a="1"/>
  <c r="S224" i="12" s="1"/>
  <c r="T224" i="12" a="1"/>
  <c r="T224" i="12" s="1"/>
  <c r="U224" i="12" a="1"/>
  <c r="U224" i="12" s="1"/>
  <c r="V224" i="12" a="1"/>
  <c r="V224" i="12" s="1"/>
  <c r="W224" i="12" a="1"/>
  <c r="W224" i="12" s="1"/>
  <c r="O225" i="12" a="1"/>
  <c r="O225" i="12" s="1"/>
  <c r="P225" i="12" a="1"/>
  <c r="P225" i="12" s="1"/>
  <c r="Q225" i="12" a="1"/>
  <c r="Q225" i="12" s="1"/>
  <c r="R225" i="12" a="1"/>
  <c r="R225" i="12" s="1"/>
  <c r="S225" i="12" a="1"/>
  <c r="S225" i="12" s="1"/>
  <c r="T225" i="12" a="1"/>
  <c r="T225" i="12" s="1"/>
  <c r="U225" i="12" a="1"/>
  <c r="U225" i="12" s="1"/>
  <c r="V225" i="12" a="1"/>
  <c r="V225" i="12" s="1"/>
  <c r="W225" i="12" a="1"/>
  <c r="W225" i="12" s="1"/>
  <c r="O226" i="12" a="1"/>
  <c r="O226" i="12" s="1"/>
  <c r="P226" i="12" a="1"/>
  <c r="P226" i="12" s="1"/>
  <c r="Q226" i="12" a="1"/>
  <c r="Q226" i="12" s="1"/>
  <c r="R226" i="12" a="1"/>
  <c r="R226" i="12" s="1"/>
  <c r="S226" i="12" a="1"/>
  <c r="S226" i="12" s="1"/>
  <c r="T226" i="12" a="1"/>
  <c r="T226" i="12" s="1"/>
  <c r="U226" i="12" a="1"/>
  <c r="U226" i="12" s="1"/>
  <c r="V226" i="12" a="1"/>
  <c r="V226" i="12" s="1"/>
  <c r="W226" i="12" a="1"/>
  <c r="W226" i="12" s="1"/>
  <c r="O227" i="12" a="1"/>
  <c r="O227" i="12" s="1"/>
  <c r="P227" i="12" a="1"/>
  <c r="P227" i="12" s="1"/>
  <c r="Q227" i="12" a="1"/>
  <c r="Q227" i="12" s="1"/>
  <c r="R227" i="12" a="1"/>
  <c r="R227" i="12" s="1"/>
  <c r="S227" i="12" a="1"/>
  <c r="S227" i="12" s="1"/>
  <c r="T227" i="12" a="1"/>
  <c r="T227" i="12" s="1"/>
  <c r="U227" i="12" a="1"/>
  <c r="U227" i="12" s="1"/>
  <c r="V227" i="12" a="1"/>
  <c r="V227" i="12" s="1"/>
  <c r="W227" i="12" a="1"/>
  <c r="W227" i="12" s="1"/>
  <c r="O228" i="12" a="1"/>
  <c r="O228" i="12" s="1"/>
  <c r="P228" i="12" a="1"/>
  <c r="P228" i="12" s="1"/>
  <c r="Q228" i="12" a="1"/>
  <c r="Q228" i="12" s="1"/>
  <c r="R228" i="12" a="1"/>
  <c r="R228" i="12" s="1"/>
  <c r="S228" i="12" a="1"/>
  <c r="S228" i="12" s="1"/>
  <c r="T228" i="12" a="1"/>
  <c r="T228" i="12" s="1"/>
  <c r="U228" i="12" a="1"/>
  <c r="U228" i="12" s="1"/>
  <c r="V228" i="12" a="1"/>
  <c r="V228" i="12" s="1"/>
  <c r="W228" i="12" a="1"/>
  <c r="W228" i="12" s="1"/>
  <c r="O229" i="12" a="1"/>
  <c r="O229" i="12" s="1"/>
  <c r="P229" i="12" a="1"/>
  <c r="P229" i="12" s="1"/>
  <c r="Q229" i="12" a="1"/>
  <c r="Q229" i="12" s="1"/>
  <c r="R229" i="12" a="1"/>
  <c r="R229" i="12" s="1"/>
  <c r="S229" i="12" a="1"/>
  <c r="S229" i="12" s="1"/>
  <c r="T229" i="12" a="1"/>
  <c r="T229" i="12" s="1"/>
  <c r="U229" i="12" a="1"/>
  <c r="U229" i="12" s="1"/>
  <c r="V229" i="12" a="1"/>
  <c r="V229" i="12" s="1"/>
  <c r="W229" i="12" a="1"/>
  <c r="W229" i="12" s="1"/>
  <c r="O230" i="12" a="1"/>
  <c r="O230" i="12" s="1"/>
  <c r="P230" i="12" a="1"/>
  <c r="P230" i="12" s="1"/>
  <c r="Q230" i="12" a="1"/>
  <c r="Q230" i="12" s="1"/>
  <c r="R230" i="12" a="1"/>
  <c r="R230" i="12" s="1"/>
  <c r="S230" i="12" a="1"/>
  <c r="S230" i="12" s="1"/>
  <c r="T230" i="12" a="1"/>
  <c r="T230" i="12" s="1"/>
  <c r="U230" i="12" a="1"/>
  <c r="U230" i="12" s="1"/>
  <c r="V230" i="12" a="1"/>
  <c r="V230" i="12" s="1"/>
  <c r="W230" i="12" a="1"/>
  <c r="W230" i="12" s="1"/>
  <c r="O231" i="12" a="1"/>
  <c r="O231" i="12" s="1"/>
  <c r="P231" i="12" a="1"/>
  <c r="P231" i="12" s="1"/>
  <c r="Q231" i="12" a="1"/>
  <c r="Q231" i="12" s="1"/>
  <c r="R231" i="12" a="1"/>
  <c r="R231" i="12" s="1"/>
  <c r="S231" i="12" a="1"/>
  <c r="S231" i="12" s="1"/>
  <c r="T231" i="12" a="1"/>
  <c r="T231" i="12" s="1"/>
  <c r="U231" i="12" a="1"/>
  <c r="U231" i="12" s="1"/>
  <c r="V231" i="12" a="1"/>
  <c r="V231" i="12" s="1"/>
  <c r="W231" i="12" a="1"/>
  <c r="W231" i="12" s="1"/>
  <c r="O232" i="12" a="1"/>
  <c r="O232" i="12" s="1"/>
  <c r="P232" i="12" a="1"/>
  <c r="P232" i="12" s="1"/>
  <c r="Q232" i="12" a="1"/>
  <c r="Q232" i="12" s="1"/>
  <c r="R232" i="12" a="1"/>
  <c r="R232" i="12" s="1"/>
  <c r="S232" i="12" a="1"/>
  <c r="S232" i="12" s="1"/>
  <c r="T232" i="12" a="1"/>
  <c r="T232" i="12" s="1"/>
  <c r="U232" i="12" a="1"/>
  <c r="U232" i="12" s="1"/>
  <c r="V232" i="12" a="1"/>
  <c r="V232" i="12" s="1"/>
  <c r="W232" i="12" a="1"/>
  <c r="W232" i="12" s="1"/>
  <c r="O233" i="12" a="1"/>
  <c r="O233" i="12" s="1"/>
  <c r="P233" i="12" a="1"/>
  <c r="P233" i="12" s="1"/>
  <c r="Q233" i="12" a="1"/>
  <c r="Q233" i="12" s="1"/>
  <c r="R233" i="12" a="1"/>
  <c r="R233" i="12" s="1"/>
  <c r="S233" i="12" a="1"/>
  <c r="S233" i="12" s="1"/>
  <c r="T233" i="12" a="1"/>
  <c r="T233" i="12" s="1"/>
  <c r="U233" i="12" a="1"/>
  <c r="U233" i="12" s="1"/>
  <c r="V233" i="12" a="1"/>
  <c r="V233" i="12" s="1"/>
  <c r="W233" i="12" a="1"/>
  <c r="W233" i="12" s="1"/>
  <c r="O234" i="12" a="1"/>
  <c r="O234" i="12" s="1"/>
  <c r="P234" i="12" a="1"/>
  <c r="P234" i="12" s="1"/>
  <c r="Q234" i="12" a="1"/>
  <c r="Q234" i="12" s="1"/>
  <c r="R234" i="12" a="1"/>
  <c r="R234" i="12" s="1"/>
  <c r="S234" i="12" a="1"/>
  <c r="S234" i="12" s="1"/>
  <c r="T234" i="12" a="1"/>
  <c r="T234" i="12" s="1"/>
  <c r="U234" i="12" a="1"/>
  <c r="U234" i="12" s="1"/>
  <c r="V234" i="12" a="1"/>
  <c r="V234" i="12" s="1"/>
  <c r="W234" i="12" a="1"/>
  <c r="W234" i="12" s="1"/>
  <c r="O235" i="12" a="1"/>
  <c r="O235" i="12" s="1"/>
  <c r="P235" i="12" a="1"/>
  <c r="P235" i="12" s="1"/>
  <c r="Q235" i="12" a="1"/>
  <c r="Q235" i="12" s="1"/>
  <c r="R235" i="12" a="1"/>
  <c r="R235" i="12" s="1"/>
  <c r="S235" i="12" a="1"/>
  <c r="S235" i="12" s="1"/>
  <c r="T235" i="12" a="1"/>
  <c r="T235" i="12" s="1"/>
  <c r="U235" i="12" a="1"/>
  <c r="U235" i="12" s="1"/>
  <c r="V235" i="12" a="1"/>
  <c r="V235" i="12" s="1"/>
  <c r="W235" i="12" a="1"/>
  <c r="W235" i="12" s="1"/>
  <c r="O236" i="12" a="1"/>
  <c r="O236" i="12" s="1"/>
  <c r="P236" i="12" a="1"/>
  <c r="P236" i="12" s="1"/>
  <c r="Q236" i="12" a="1"/>
  <c r="Q236" i="12" s="1"/>
  <c r="R236" i="12" a="1"/>
  <c r="R236" i="12" s="1"/>
  <c r="S236" i="12" a="1"/>
  <c r="S236" i="12" s="1"/>
  <c r="T236" i="12" a="1"/>
  <c r="T236" i="12" s="1"/>
  <c r="U236" i="12" a="1"/>
  <c r="U236" i="12" s="1"/>
  <c r="V236" i="12" a="1"/>
  <c r="V236" i="12" s="1"/>
  <c r="W236" i="12" a="1"/>
  <c r="W236" i="12" s="1"/>
  <c r="O237" i="12" a="1"/>
  <c r="O237" i="12" s="1"/>
  <c r="P237" i="12" a="1"/>
  <c r="P237" i="12" s="1"/>
  <c r="Q237" i="12" a="1"/>
  <c r="Q237" i="12" s="1"/>
  <c r="R237" i="12" a="1"/>
  <c r="R237" i="12" s="1"/>
  <c r="S237" i="12" a="1"/>
  <c r="S237" i="12" s="1"/>
  <c r="T237" i="12" a="1"/>
  <c r="T237" i="12" s="1"/>
  <c r="U237" i="12" a="1"/>
  <c r="U237" i="12" s="1"/>
  <c r="V237" i="12" a="1"/>
  <c r="V237" i="12" s="1"/>
  <c r="W237" i="12" a="1"/>
  <c r="W237" i="12" s="1"/>
  <c r="O238" i="12" a="1"/>
  <c r="O238" i="12" s="1"/>
  <c r="P238" i="12" a="1"/>
  <c r="P238" i="12" s="1"/>
  <c r="Q238" i="12" a="1"/>
  <c r="Q238" i="12" s="1"/>
  <c r="R238" i="12" a="1"/>
  <c r="R238" i="12" s="1"/>
  <c r="S238" i="12" a="1"/>
  <c r="S238" i="12" s="1"/>
  <c r="T238" i="12" a="1"/>
  <c r="T238" i="12" s="1"/>
  <c r="U238" i="12" a="1"/>
  <c r="U238" i="12" s="1"/>
  <c r="V238" i="12" a="1"/>
  <c r="V238" i="12" s="1"/>
  <c r="W238" i="12" a="1"/>
  <c r="W238" i="12" s="1"/>
  <c r="O239" i="12" a="1"/>
  <c r="O239" i="12" s="1"/>
  <c r="P239" i="12" a="1"/>
  <c r="P239" i="12" s="1"/>
  <c r="Q239" i="12" a="1"/>
  <c r="Q239" i="12" s="1"/>
  <c r="R239" i="12" a="1"/>
  <c r="R239" i="12" s="1"/>
  <c r="S239" i="12" a="1"/>
  <c r="S239" i="12" s="1"/>
  <c r="T239" i="12" a="1"/>
  <c r="T239" i="12" s="1"/>
  <c r="U239" i="12" a="1"/>
  <c r="U239" i="12" s="1"/>
  <c r="V239" i="12" a="1"/>
  <c r="V239" i="12" s="1"/>
  <c r="W239" i="12" a="1"/>
  <c r="W239" i="12" s="1"/>
  <c r="O240" i="12" a="1"/>
  <c r="O240" i="12" s="1"/>
  <c r="P240" i="12" a="1"/>
  <c r="P240" i="12" s="1"/>
  <c r="Q240" i="12" a="1"/>
  <c r="Q240" i="12" s="1"/>
  <c r="R240" i="12" a="1"/>
  <c r="R240" i="12" s="1"/>
  <c r="S240" i="12" a="1"/>
  <c r="S240" i="12" s="1"/>
  <c r="T240" i="12" a="1"/>
  <c r="T240" i="12" s="1"/>
  <c r="U240" i="12" a="1"/>
  <c r="U240" i="12" s="1"/>
  <c r="V240" i="12" a="1"/>
  <c r="V240" i="12" s="1"/>
  <c r="W240" i="12" a="1"/>
  <c r="W240" i="12" s="1"/>
  <c r="O241" i="12" a="1"/>
  <c r="O241" i="12" s="1"/>
  <c r="P241" i="12" a="1"/>
  <c r="P241" i="12" s="1"/>
  <c r="Q241" i="12" a="1"/>
  <c r="Q241" i="12" s="1"/>
  <c r="R241" i="12" a="1"/>
  <c r="R241" i="12" s="1"/>
  <c r="S241" i="12" a="1"/>
  <c r="S241" i="12" s="1"/>
  <c r="T241" i="12" a="1"/>
  <c r="T241" i="12" s="1"/>
  <c r="U241" i="12" a="1"/>
  <c r="U241" i="12" s="1"/>
  <c r="V241" i="12" a="1"/>
  <c r="V241" i="12" s="1"/>
  <c r="W241" i="12" a="1"/>
  <c r="W241" i="12" s="1"/>
  <c r="O242" i="12" a="1"/>
  <c r="O242" i="12" s="1"/>
  <c r="P242" i="12" a="1"/>
  <c r="P242" i="12" s="1"/>
  <c r="Q242" i="12" a="1"/>
  <c r="Q242" i="12" s="1"/>
  <c r="R242" i="12" a="1"/>
  <c r="R242" i="12" s="1"/>
  <c r="S242" i="12" a="1"/>
  <c r="S242" i="12" s="1"/>
  <c r="T242" i="12" a="1"/>
  <c r="T242" i="12" s="1"/>
  <c r="U242" i="12" a="1"/>
  <c r="U242" i="12" s="1"/>
  <c r="V242" i="12" a="1"/>
  <c r="V242" i="12" s="1"/>
  <c r="W242" i="12" a="1"/>
  <c r="W242" i="12" s="1"/>
  <c r="O243" i="12" a="1"/>
  <c r="O243" i="12" s="1"/>
  <c r="P243" i="12" a="1"/>
  <c r="P243" i="12" s="1"/>
  <c r="Q243" i="12" a="1"/>
  <c r="Q243" i="12" s="1"/>
  <c r="R243" i="12" a="1"/>
  <c r="R243" i="12" s="1"/>
  <c r="S243" i="12" a="1"/>
  <c r="S243" i="12" s="1"/>
  <c r="T243" i="12" a="1"/>
  <c r="T243" i="12" s="1"/>
  <c r="U243" i="12" a="1"/>
  <c r="U243" i="12" s="1"/>
  <c r="V243" i="12" a="1"/>
  <c r="V243" i="12" s="1"/>
  <c r="W243" i="12" a="1"/>
  <c r="W243" i="12" s="1"/>
  <c r="O244" i="12" a="1"/>
  <c r="O244" i="12" s="1"/>
  <c r="P244" i="12" a="1"/>
  <c r="P244" i="12" s="1"/>
  <c r="Q244" i="12" a="1"/>
  <c r="Q244" i="12" s="1"/>
  <c r="R244" i="12" a="1"/>
  <c r="R244" i="12" s="1"/>
  <c r="S244" i="12" a="1"/>
  <c r="S244" i="12" s="1"/>
  <c r="T244" i="12" a="1"/>
  <c r="T244" i="12" s="1"/>
  <c r="U244" i="12" a="1"/>
  <c r="U244" i="12" s="1"/>
  <c r="V244" i="12" a="1"/>
  <c r="V244" i="12" s="1"/>
  <c r="W244" i="12" a="1"/>
  <c r="W244" i="12" s="1"/>
  <c r="O245" i="12" a="1"/>
  <c r="O245" i="12" s="1"/>
  <c r="P245" i="12" a="1"/>
  <c r="P245" i="12" s="1"/>
  <c r="Q245" i="12" a="1"/>
  <c r="Q245" i="12" s="1"/>
  <c r="R245" i="12" a="1"/>
  <c r="R245" i="12" s="1"/>
  <c r="S245" i="12" a="1"/>
  <c r="S245" i="12" s="1"/>
  <c r="T245" i="12" a="1"/>
  <c r="T245" i="12" s="1"/>
  <c r="U245" i="12" a="1"/>
  <c r="U245" i="12" s="1"/>
  <c r="V245" i="12" a="1"/>
  <c r="V245" i="12" s="1"/>
  <c r="W245" i="12" a="1"/>
  <c r="W245" i="12" s="1"/>
  <c r="O246" i="12" a="1"/>
  <c r="O246" i="12" s="1"/>
  <c r="P246" i="12" a="1"/>
  <c r="P246" i="12" s="1"/>
  <c r="Q246" i="12" a="1"/>
  <c r="Q246" i="12" s="1"/>
  <c r="R246" i="12" a="1"/>
  <c r="R246" i="12" s="1"/>
  <c r="S246" i="12" a="1"/>
  <c r="S246" i="12" s="1"/>
  <c r="T246" i="12" a="1"/>
  <c r="T246" i="12" s="1"/>
  <c r="U246" i="12" a="1"/>
  <c r="U246" i="12" s="1"/>
  <c r="V246" i="12" a="1"/>
  <c r="V246" i="12" s="1"/>
  <c r="W246" i="12" a="1"/>
  <c r="W246" i="12" s="1"/>
  <c r="O247" i="12" a="1"/>
  <c r="O247" i="12" s="1"/>
  <c r="P247" i="12" a="1"/>
  <c r="P247" i="12" s="1"/>
  <c r="Q247" i="12" a="1"/>
  <c r="Q247" i="12" s="1"/>
  <c r="R247" i="12" a="1"/>
  <c r="R247" i="12" s="1"/>
  <c r="S247" i="12" a="1"/>
  <c r="S247" i="12" s="1"/>
  <c r="T247" i="12" a="1"/>
  <c r="T247" i="12" s="1"/>
  <c r="U247" i="12" a="1"/>
  <c r="U247" i="12" s="1"/>
  <c r="V247" i="12" a="1"/>
  <c r="V247" i="12" s="1"/>
  <c r="W247" i="12" a="1"/>
  <c r="W247" i="12" s="1"/>
  <c r="O248" i="12" a="1"/>
  <c r="O248" i="12" s="1"/>
  <c r="P248" i="12" a="1"/>
  <c r="P248" i="12" s="1"/>
  <c r="Q248" i="12" a="1"/>
  <c r="Q248" i="12" s="1"/>
  <c r="R248" i="12" a="1"/>
  <c r="R248" i="12" s="1"/>
  <c r="S248" i="12" a="1"/>
  <c r="S248" i="12" s="1"/>
  <c r="T248" i="12" a="1"/>
  <c r="T248" i="12" s="1"/>
  <c r="U248" i="12" a="1"/>
  <c r="U248" i="12" s="1"/>
  <c r="V248" i="12" a="1"/>
  <c r="V248" i="12" s="1"/>
  <c r="W248" i="12" a="1"/>
  <c r="W248" i="12" s="1"/>
  <c r="O249" i="12" a="1"/>
  <c r="O249" i="12" s="1"/>
  <c r="P249" i="12" a="1"/>
  <c r="P249" i="12" s="1"/>
  <c r="Q249" i="12" a="1"/>
  <c r="Q249" i="12" s="1"/>
  <c r="R249" i="12" a="1"/>
  <c r="R249" i="12" s="1"/>
  <c r="S249" i="12" a="1"/>
  <c r="S249" i="12" s="1"/>
  <c r="T249" i="12" a="1"/>
  <c r="T249" i="12" s="1"/>
  <c r="U249" i="12" a="1"/>
  <c r="U249" i="12" s="1"/>
  <c r="V249" i="12" a="1"/>
  <c r="V249" i="12" s="1"/>
  <c r="W249" i="12" a="1"/>
  <c r="W249" i="12" s="1"/>
  <c r="O250" i="12" a="1"/>
  <c r="O250" i="12" s="1"/>
  <c r="P250" i="12" a="1"/>
  <c r="P250" i="12" s="1"/>
  <c r="Q250" i="12" a="1"/>
  <c r="Q250" i="12" s="1"/>
  <c r="R250" i="12" a="1"/>
  <c r="R250" i="12" s="1"/>
  <c r="S250" i="12" a="1"/>
  <c r="S250" i="12" s="1"/>
  <c r="T250" i="12" a="1"/>
  <c r="T250" i="12" s="1"/>
  <c r="U250" i="12" a="1"/>
  <c r="U250" i="12" s="1"/>
  <c r="V250" i="12" a="1"/>
  <c r="V250" i="12" s="1"/>
  <c r="W250" i="12" a="1"/>
  <c r="W250" i="12" s="1"/>
  <c r="O251" i="12" a="1"/>
  <c r="O251" i="12" s="1"/>
  <c r="P251" i="12" a="1"/>
  <c r="P251" i="12" s="1"/>
  <c r="Q251" i="12" a="1"/>
  <c r="Q251" i="12" s="1"/>
  <c r="R251" i="12" a="1"/>
  <c r="R251" i="12" s="1"/>
  <c r="S251" i="12" a="1"/>
  <c r="S251" i="12" s="1"/>
  <c r="T251" i="12" a="1"/>
  <c r="T251" i="12" s="1"/>
  <c r="U251" i="12" a="1"/>
  <c r="U251" i="12" s="1"/>
  <c r="V251" i="12" a="1"/>
  <c r="V251" i="12" s="1"/>
  <c r="W251" i="12" a="1"/>
  <c r="W251" i="12" s="1"/>
  <c r="O252" i="12" a="1"/>
  <c r="O252" i="12" s="1"/>
  <c r="P252" i="12" a="1"/>
  <c r="P252" i="12" s="1"/>
  <c r="Q252" i="12" a="1"/>
  <c r="Q252" i="12" s="1"/>
  <c r="R252" i="12" a="1"/>
  <c r="R252" i="12" s="1"/>
  <c r="S252" i="12" a="1"/>
  <c r="S252" i="12" s="1"/>
  <c r="T252" i="12" a="1"/>
  <c r="T252" i="12" s="1"/>
  <c r="U252" i="12" a="1"/>
  <c r="U252" i="12" s="1"/>
  <c r="V252" i="12" a="1"/>
  <c r="V252" i="12" s="1"/>
  <c r="W252" i="12" a="1"/>
  <c r="W252" i="12" s="1"/>
  <c r="O253" i="12" a="1"/>
  <c r="O253" i="12" s="1"/>
  <c r="P253" i="12" a="1"/>
  <c r="P253" i="12" s="1"/>
  <c r="Q253" i="12" a="1"/>
  <c r="Q253" i="12" s="1"/>
  <c r="R253" i="12" a="1"/>
  <c r="R253" i="12" s="1"/>
  <c r="S253" i="12" a="1"/>
  <c r="S253" i="12" s="1"/>
  <c r="T253" i="12" a="1"/>
  <c r="T253" i="12" s="1"/>
  <c r="U253" i="12" a="1"/>
  <c r="U253" i="12" s="1"/>
  <c r="V253" i="12" a="1"/>
  <c r="V253" i="12" s="1"/>
  <c r="W253" i="12" a="1"/>
  <c r="W253" i="12" s="1"/>
  <c r="O254" i="12" a="1"/>
  <c r="O254" i="12" s="1"/>
  <c r="P254" i="12" a="1"/>
  <c r="P254" i="12" s="1"/>
  <c r="Q254" i="12" a="1"/>
  <c r="Q254" i="12" s="1"/>
  <c r="R254" i="12" a="1"/>
  <c r="R254" i="12" s="1"/>
  <c r="S254" i="12" a="1"/>
  <c r="S254" i="12" s="1"/>
  <c r="T254" i="12" a="1"/>
  <c r="T254" i="12" s="1"/>
  <c r="U254" i="12" a="1"/>
  <c r="U254" i="12" s="1"/>
  <c r="V254" i="12" a="1"/>
  <c r="V254" i="12" s="1"/>
  <c r="W254" i="12" a="1"/>
  <c r="W254" i="12" s="1"/>
  <c r="O255" i="12" a="1"/>
  <c r="O255" i="12" s="1"/>
  <c r="P255" i="12" a="1"/>
  <c r="P255" i="12" s="1"/>
  <c r="Q255" i="12" a="1"/>
  <c r="Q255" i="12" s="1"/>
  <c r="R255" i="12" a="1"/>
  <c r="R255" i="12" s="1"/>
  <c r="S255" i="12" a="1"/>
  <c r="S255" i="12" s="1"/>
  <c r="T255" i="12" a="1"/>
  <c r="T255" i="12" s="1"/>
  <c r="U255" i="12" a="1"/>
  <c r="U255" i="12" s="1"/>
  <c r="V255" i="12" a="1"/>
  <c r="V255" i="12" s="1"/>
  <c r="W255" i="12" a="1"/>
  <c r="W255" i="12" s="1"/>
  <c r="O256" i="12" a="1"/>
  <c r="O256" i="12" s="1"/>
  <c r="P256" i="12" a="1"/>
  <c r="P256" i="12" s="1"/>
  <c r="Q256" i="12" a="1"/>
  <c r="Q256" i="12" s="1"/>
  <c r="R256" i="12" a="1"/>
  <c r="R256" i="12" s="1"/>
  <c r="S256" i="12" a="1"/>
  <c r="S256" i="12" s="1"/>
  <c r="T256" i="12" a="1"/>
  <c r="T256" i="12" s="1"/>
  <c r="U256" i="12" a="1"/>
  <c r="U256" i="12" s="1"/>
  <c r="V256" i="12" a="1"/>
  <c r="V256" i="12" s="1"/>
  <c r="W256" i="12" a="1"/>
  <c r="W256" i="12" s="1"/>
  <c r="O257" i="12" a="1"/>
  <c r="O257" i="12" s="1"/>
  <c r="P257" i="12" a="1"/>
  <c r="P257" i="12" s="1"/>
  <c r="Q257" i="12" a="1"/>
  <c r="Q257" i="12" s="1"/>
  <c r="R257" i="12" a="1"/>
  <c r="R257" i="12" s="1"/>
  <c r="S257" i="12" a="1"/>
  <c r="S257" i="12" s="1"/>
  <c r="T257" i="12" a="1"/>
  <c r="T257" i="12" s="1"/>
  <c r="U257" i="12" a="1"/>
  <c r="U257" i="12" s="1"/>
  <c r="V257" i="12" a="1"/>
  <c r="V257" i="12" s="1"/>
  <c r="W257" i="12" a="1"/>
  <c r="W257" i="12" s="1"/>
  <c r="O258" i="12" a="1"/>
  <c r="O258" i="12" s="1"/>
  <c r="P258" i="12" a="1"/>
  <c r="P258" i="12" s="1"/>
  <c r="Q258" i="12" a="1"/>
  <c r="Q258" i="12" s="1"/>
  <c r="R258" i="12" a="1"/>
  <c r="R258" i="12" s="1"/>
  <c r="S258" i="12" a="1"/>
  <c r="S258" i="12" s="1"/>
  <c r="T258" i="12" a="1"/>
  <c r="T258" i="12" s="1"/>
  <c r="U258" i="12" a="1"/>
  <c r="U258" i="12" s="1"/>
  <c r="V258" i="12" a="1"/>
  <c r="V258" i="12" s="1"/>
  <c r="W258" i="12" a="1"/>
  <c r="W258" i="12" s="1"/>
  <c r="O259" i="12" a="1"/>
  <c r="O259" i="12" s="1"/>
  <c r="P259" i="12" a="1"/>
  <c r="P259" i="12" s="1"/>
  <c r="Q259" i="12" a="1"/>
  <c r="Q259" i="12" s="1"/>
  <c r="R259" i="12" a="1"/>
  <c r="R259" i="12" s="1"/>
  <c r="S259" i="12" a="1"/>
  <c r="S259" i="12" s="1"/>
  <c r="T259" i="12" a="1"/>
  <c r="T259" i="12" s="1"/>
  <c r="U259" i="12" a="1"/>
  <c r="U259" i="12" s="1"/>
  <c r="V259" i="12" a="1"/>
  <c r="V259" i="12" s="1"/>
  <c r="W259" i="12" a="1"/>
  <c r="W259" i="12" s="1"/>
  <c r="O260" i="12" a="1"/>
  <c r="O260" i="12" s="1"/>
  <c r="P260" i="12" a="1"/>
  <c r="P260" i="12" s="1"/>
  <c r="Q260" i="12" a="1"/>
  <c r="Q260" i="12" s="1"/>
  <c r="R260" i="12" a="1"/>
  <c r="R260" i="12" s="1"/>
  <c r="S260" i="12" a="1"/>
  <c r="S260" i="12" s="1"/>
  <c r="T260" i="12" a="1"/>
  <c r="T260" i="12" s="1"/>
  <c r="U260" i="12" a="1"/>
  <c r="U260" i="12" s="1"/>
  <c r="V260" i="12" a="1"/>
  <c r="V260" i="12" s="1"/>
  <c r="W260" i="12" a="1"/>
  <c r="W260" i="12" s="1"/>
  <c r="O261" i="12" a="1"/>
  <c r="O261" i="12" s="1"/>
  <c r="P261" i="12" a="1"/>
  <c r="P261" i="12" s="1"/>
  <c r="Q261" i="12" a="1"/>
  <c r="Q261" i="12" s="1"/>
  <c r="R261" i="12" a="1"/>
  <c r="R261" i="12" s="1"/>
  <c r="S261" i="12" a="1"/>
  <c r="S261" i="12" s="1"/>
  <c r="T261" i="12" a="1"/>
  <c r="T261" i="12" s="1"/>
  <c r="U261" i="12" a="1"/>
  <c r="U261" i="12" s="1"/>
  <c r="V261" i="12" a="1"/>
  <c r="V261" i="12" s="1"/>
  <c r="W261" i="12" a="1"/>
  <c r="W261" i="12" s="1"/>
  <c r="O262" i="12" a="1"/>
  <c r="O262" i="12" s="1"/>
  <c r="P262" i="12" a="1"/>
  <c r="P262" i="12" s="1"/>
  <c r="Q262" i="12" a="1"/>
  <c r="Q262" i="12" s="1"/>
  <c r="R262" i="12" a="1"/>
  <c r="R262" i="12" s="1"/>
  <c r="S262" i="12" a="1"/>
  <c r="S262" i="12" s="1"/>
  <c r="T262" i="12" a="1"/>
  <c r="T262" i="12" s="1"/>
  <c r="U262" i="12" a="1"/>
  <c r="U262" i="12" s="1"/>
  <c r="V262" i="12" a="1"/>
  <c r="V262" i="12" s="1"/>
  <c r="W262" i="12" a="1"/>
  <c r="W262" i="12" s="1"/>
  <c r="O263" i="12" a="1"/>
  <c r="O263" i="12" s="1"/>
  <c r="P263" i="12" a="1"/>
  <c r="P263" i="12" s="1"/>
  <c r="Q263" i="12" a="1"/>
  <c r="Q263" i="12" s="1"/>
  <c r="R263" i="12" a="1"/>
  <c r="R263" i="12" s="1"/>
  <c r="S263" i="12" a="1"/>
  <c r="S263" i="12" s="1"/>
  <c r="T263" i="12" a="1"/>
  <c r="T263" i="12" s="1"/>
  <c r="U263" i="12" a="1"/>
  <c r="U263" i="12" s="1"/>
  <c r="V263" i="12" a="1"/>
  <c r="V263" i="12" s="1"/>
  <c r="W263" i="12" a="1"/>
  <c r="W263" i="12" s="1"/>
  <c r="O264" i="12" a="1"/>
  <c r="O264" i="12" s="1"/>
  <c r="P264" i="12" a="1"/>
  <c r="P264" i="12" s="1"/>
  <c r="Q264" i="12" a="1"/>
  <c r="Q264" i="12" s="1"/>
  <c r="R264" i="12" a="1"/>
  <c r="R264" i="12" s="1"/>
  <c r="S264" i="12" a="1"/>
  <c r="S264" i="12" s="1"/>
  <c r="T264" i="12" a="1"/>
  <c r="T264" i="12" s="1"/>
  <c r="U264" i="12" a="1"/>
  <c r="U264" i="12" s="1"/>
  <c r="V264" i="12" a="1"/>
  <c r="V264" i="12" s="1"/>
  <c r="W264" i="12" a="1"/>
  <c r="W264" i="12" s="1"/>
  <c r="O265" i="12" a="1"/>
  <c r="O265" i="12" s="1"/>
  <c r="P265" i="12" a="1"/>
  <c r="P265" i="12" s="1"/>
  <c r="Q265" i="12" a="1"/>
  <c r="Q265" i="12" s="1"/>
  <c r="R265" i="12" a="1"/>
  <c r="R265" i="12" s="1"/>
  <c r="S265" i="12" a="1"/>
  <c r="S265" i="12" s="1"/>
  <c r="T265" i="12" a="1"/>
  <c r="T265" i="12" s="1"/>
  <c r="U265" i="12" a="1"/>
  <c r="U265" i="12" s="1"/>
  <c r="V265" i="12" a="1"/>
  <c r="V265" i="12" s="1"/>
  <c r="W265" i="12" a="1"/>
  <c r="W265" i="12" s="1"/>
  <c r="O266" i="12" a="1"/>
  <c r="O266" i="12" s="1"/>
  <c r="P266" i="12" a="1"/>
  <c r="P266" i="12" s="1"/>
  <c r="Q266" i="12" a="1"/>
  <c r="Q266" i="12" s="1"/>
  <c r="R266" i="12" a="1"/>
  <c r="R266" i="12" s="1"/>
  <c r="S266" i="12" a="1"/>
  <c r="S266" i="12" s="1"/>
  <c r="T266" i="12" a="1"/>
  <c r="T266" i="12" s="1"/>
  <c r="U266" i="12" a="1"/>
  <c r="U266" i="12" s="1"/>
  <c r="V266" i="12" a="1"/>
  <c r="V266" i="12" s="1"/>
  <c r="W266" i="12" a="1"/>
  <c r="W266" i="12" s="1"/>
  <c r="O267" i="12" a="1"/>
  <c r="O267" i="12" s="1"/>
  <c r="P267" i="12" a="1"/>
  <c r="P267" i="12" s="1"/>
  <c r="Q267" i="12" a="1"/>
  <c r="Q267" i="12" s="1"/>
  <c r="R267" i="12" a="1"/>
  <c r="R267" i="12" s="1"/>
  <c r="S267" i="12" a="1"/>
  <c r="S267" i="12" s="1"/>
  <c r="T267" i="12" a="1"/>
  <c r="T267" i="12" s="1"/>
  <c r="U267" i="12" a="1"/>
  <c r="U267" i="12" s="1"/>
  <c r="V267" i="12" a="1"/>
  <c r="V267" i="12" s="1"/>
  <c r="W267" i="12" a="1"/>
  <c r="W267" i="12" s="1"/>
  <c r="O268" i="12" a="1"/>
  <c r="O268" i="12" s="1"/>
  <c r="P268" i="12" a="1"/>
  <c r="P268" i="12" s="1"/>
  <c r="Q268" i="12" a="1"/>
  <c r="Q268" i="12" s="1"/>
  <c r="R268" i="12" a="1"/>
  <c r="R268" i="12" s="1"/>
  <c r="S268" i="12" a="1"/>
  <c r="S268" i="12" s="1"/>
  <c r="T268" i="12" a="1"/>
  <c r="T268" i="12" s="1"/>
  <c r="U268" i="12" a="1"/>
  <c r="U268" i="12" s="1"/>
  <c r="V268" i="12" a="1"/>
  <c r="V268" i="12" s="1"/>
  <c r="W268" i="12" a="1"/>
  <c r="W268" i="12" s="1"/>
  <c r="O269" i="12" a="1"/>
  <c r="O269" i="12" s="1"/>
  <c r="P269" i="12" a="1"/>
  <c r="P269" i="12" s="1"/>
  <c r="Q269" i="12" a="1"/>
  <c r="Q269" i="12" s="1"/>
  <c r="R269" i="12" a="1"/>
  <c r="R269" i="12" s="1"/>
  <c r="S269" i="12" a="1"/>
  <c r="S269" i="12" s="1"/>
  <c r="T269" i="12" a="1"/>
  <c r="T269" i="12" s="1"/>
  <c r="U269" i="12" a="1"/>
  <c r="U269" i="12" s="1"/>
  <c r="V269" i="12" a="1"/>
  <c r="V269" i="12" s="1"/>
  <c r="W269" i="12" a="1"/>
  <c r="W269" i="12" s="1"/>
  <c r="O270" i="12" a="1"/>
  <c r="O270" i="12" s="1"/>
  <c r="P270" i="12" a="1"/>
  <c r="P270" i="12" s="1"/>
  <c r="Q270" i="12" a="1"/>
  <c r="Q270" i="12" s="1"/>
  <c r="R270" i="12" a="1"/>
  <c r="R270" i="12" s="1"/>
  <c r="S270" i="12" a="1"/>
  <c r="S270" i="12" s="1"/>
  <c r="T270" i="12" a="1"/>
  <c r="T270" i="12" s="1"/>
  <c r="U270" i="12" a="1"/>
  <c r="U270" i="12" s="1"/>
  <c r="V270" i="12" a="1"/>
  <c r="V270" i="12" s="1"/>
  <c r="W270" i="12" a="1"/>
  <c r="W270" i="12" s="1"/>
  <c r="O271" i="12" a="1"/>
  <c r="O271" i="12" s="1"/>
  <c r="P271" i="12" a="1"/>
  <c r="P271" i="12" s="1"/>
  <c r="Q271" i="12" a="1"/>
  <c r="Q271" i="12" s="1"/>
  <c r="R271" i="12" a="1"/>
  <c r="R271" i="12" s="1"/>
  <c r="S271" i="12" a="1"/>
  <c r="S271" i="12" s="1"/>
  <c r="T271" i="12" a="1"/>
  <c r="T271" i="12" s="1"/>
  <c r="U271" i="12" a="1"/>
  <c r="U271" i="12" s="1"/>
  <c r="V271" i="12" a="1"/>
  <c r="V271" i="12" s="1"/>
  <c r="W271" i="12" a="1"/>
  <c r="W271" i="12" s="1"/>
  <c r="O272" i="12" a="1"/>
  <c r="O272" i="12" s="1"/>
  <c r="P272" i="12" a="1"/>
  <c r="P272" i="12" s="1"/>
  <c r="Q272" i="12" a="1"/>
  <c r="Q272" i="12" s="1"/>
  <c r="R272" i="12" a="1"/>
  <c r="R272" i="12" s="1"/>
  <c r="S272" i="12" a="1"/>
  <c r="S272" i="12" s="1"/>
  <c r="T272" i="12" a="1"/>
  <c r="T272" i="12" s="1"/>
  <c r="U272" i="12" a="1"/>
  <c r="U272" i="12" s="1"/>
  <c r="V272" i="12" a="1"/>
  <c r="V272" i="12" s="1"/>
  <c r="W272" i="12" a="1"/>
  <c r="W272" i="12" s="1"/>
  <c r="O273" i="12" a="1"/>
  <c r="O273" i="12" s="1"/>
  <c r="P273" i="12" a="1"/>
  <c r="P273" i="12" s="1"/>
  <c r="Q273" i="12" a="1"/>
  <c r="Q273" i="12" s="1"/>
  <c r="R273" i="12" a="1"/>
  <c r="R273" i="12" s="1"/>
  <c r="S273" i="12" a="1"/>
  <c r="S273" i="12" s="1"/>
  <c r="T273" i="12" a="1"/>
  <c r="T273" i="12" s="1"/>
  <c r="U273" i="12" a="1"/>
  <c r="U273" i="12" s="1"/>
  <c r="V273" i="12" a="1"/>
  <c r="V273" i="12" s="1"/>
  <c r="W273" i="12" a="1"/>
  <c r="W273" i="12" s="1"/>
  <c r="O274" i="12" a="1"/>
  <c r="O274" i="12" s="1"/>
  <c r="P274" i="12" a="1"/>
  <c r="P274" i="12" s="1"/>
  <c r="Q274" i="12" a="1"/>
  <c r="Q274" i="12" s="1"/>
  <c r="R274" i="12" a="1"/>
  <c r="R274" i="12" s="1"/>
  <c r="S274" i="12" a="1"/>
  <c r="S274" i="12" s="1"/>
  <c r="T274" i="12" a="1"/>
  <c r="T274" i="12" s="1"/>
  <c r="U274" i="12" a="1"/>
  <c r="U274" i="12" s="1"/>
  <c r="V274" i="12" a="1"/>
  <c r="V274" i="12" s="1"/>
  <c r="W274" i="12" a="1"/>
  <c r="W274" i="12" s="1"/>
  <c r="O275" i="12" a="1"/>
  <c r="O275" i="12" s="1"/>
  <c r="P275" i="12" a="1"/>
  <c r="P275" i="12" s="1"/>
  <c r="Q275" i="12" a="1"/>
  <c r="Q275" i="12" s="1"/>
  <c r="R275" i="12" a="1"/>
  <c r="R275" i="12" s="1"/>
  <c r="S275" i="12" a="1"/>
  <c r="S275" i="12" s="1"/>
  <c r="T275" i="12" a="1"/>
  <c r="T275" i="12" s="1"/>
  <c r="U275" i="12" a="1"/>
  <c r="U275" i="12" s="1"/>
  <c r="V275" i="12" a="1"/>
  <c r="V275" i="12" s="1"/>
  <c r="W275" i="12" a="1"/>
  <c r="W275" i="12" s="1"/>
  <c r="O276" i="12" a="1"/>
  <c r="O276" i="12" s="1"/>
  <c r="P276" i="12" a="1"/>
  <c r="P276" i="12" s="1"/>
  <c r="Q276" i="12" a="1"/>
  <c r="Q276" i="12" s="1"/>
  <c r="R276" i="12" a="1"/>
  <c r="R276" i="12" s="1"/>
  <c r="S276" i="12" a="1"/>
  <c r="S276" i="12" s="1"/>
  <c r="T276" i="12" a="1"/>
  <c r="T276" i="12" s="1"/>
  <c r="U276" i="12" a="1"/>
  <c r="U276" i="12" s="1"/>
  <c r="V276" i="12" a="1"/>
  <c r="V276" i="12" s="1"/>
  <c r="W276" i="12" a="1"/>
  <c r="W276" i="12" s="1"/>
  <c r="O277" i="12" a="1"/>
  <c r="O277" i="12" s="1"/>
  <c r="P277" i="12" a="1"/>
  <c r="P277" i="12" s="1"/>
  <c r="Q277" i="12" a="1"/>
  <c r="Q277" i="12" s="1"/>
  <c r="R277" i="12" a="1"/>
  <c r="R277" i="12" s="1"/>
  <c r="S277" i="12" a="1"/>
  <c r="S277" i="12" s="1"/>
  <c r="T277" i="12" a="1"/>
  <c r="T277" i="12" s="1"/>
  <c r="U277" i="12" a="1"/>
  <c r="U277" i="12" s="1"/>
  <c r="V277" i="12" a="1"/>
  <c r="V277" i="12" s="1"/>
  <c r="W277" i="12" a="1"/>
  <c r="W277" i="12" s="1"/>
  <c r="O278" i="12" a="1"/>
  <c r="O278" i="12" s="1"/>
  <c r="P278" i="12" a="1"/>
  <c r="P278" i="12" s="1"/>
  <c r="Q278" i="12" a="1"/>
  <c r="Q278" i="12" s="1"/>
  <c r="R278" i="12" a="1"/>
  <c r="R278" i="12" s="1"/>
  <c r="S278" i="12" a="1"/>
  <c r="S278" i="12" s="1"/>
  <c r="T278" i="12" a="1"/>
  <c r="T278" i="12" s="1"/>
  <c r="U278" i="12" a="1"/>
  <c r="U278" i="12" s="1"/>
  <c r="V278" i="12" a="1"/>
  <c r="V278" i="12" s="1"/>
  <c r="W278" i="12" a="1"/>
  <c r="W278" i="12" s="1"/>
  <c r="O279" i="12" a="1"/>
  <c r="O279" i="12" s="1"/>
  <c r="P279" i="12" a="1"/>
  <c r="P279" i="12" s="1"/>
  <c r="Q279" i="12" a="1"/>
  <c r="Q279" i="12" s="1"/>
  <c r="R279" i="12" a="1"/>
  <c r="R279" i="12" s="1"/>
  <c r="S279" i="12" a="1"/>
  <c r="S279" i="12" s="1"/>
  <c r="T279" i="12" a="1"/>
  <c r="T279" i="12" s="1"/>
  <c r="U279" i="12" a="1"/>
  <c r="U279" i="12" s="1"/>
  <c r="V279" i="12" a="1"/>
  <c r="V279" i="12" s="1"/>
  <c r="W279" i="12" a="1"/>
  <c r="W279" i="12" s="1"/>
  <c r="O280" i="12" a="1"/>
  <c r="O280" i="12" s="1"/>
  <c r="P280" i="12" a="1"/>
  <c r="P280" i="12" s="1"/>
  <c r="Q280" i="12" a="1"/>
  <c r="Q280" i="12" s="1"/>
  <c r="R280" i="12" a="1"/>
  <c r="R280" i="12" s="1"/>
  <c r="S280" i="12" a="1"/>
  <c r="S280" i="12" s="1"/>
  <c r="T280" i="12" a="1"/>
  <c r="T280" i="12" s="1"/>
  <c r="U280" i="12" a="1"/>
  <c r="U280" i="12" s="1"/>
  <c r="V280" i="12" a="1"/>
  <c r="V280" i="12" s="1"/>
  <c r="W280" i="12" a="1"/>
  <c r="W280" i="12" s="1"/>
  <c r="O281" i="12" a="1"/>
  <c r="O281" i="12" s="1"/>
  <c r="P281" i="12" a="1"/>
  <c r="P281" i="12" s="1"/>
  <c r="Q281" i="12" a="1"/>
  <c r="Q281" i="12" s="1"/>
  <c r="R281" i="12" a="1"/>
  <c r="R281" i="12" s="1"/>
  <c r="S281" i="12" a="1"/>
  <c r="S281" i="12" s="1"/>
  <c r="T281" i="12" a="1"/>
  <c r="T281" i="12" s="1"/>
  <c r="U281" i="12" a="1"/>
  <c r="U281" i="12" s="1"/>
  <c r="V281" i="12" a="1"/>
  <c r="V281" i="12" s="1"/>
  <c r="W281" i="12" a="1"/>
  <c r="W281" i="12" s="1"/>
  <c r="O282" i="12" a="1"/>
  <c r="O282" i="12" s="1"/>
  <c r="P282" i="12" a="1"/>
  <c r="P282" i="12" s="1"/>
  <c r="Q282" i="12" a="1"/>
  <c r="Q282" i="12" s="1"/>
  <c r="R282" i="12" a="1"/>
  <c r="R282" i="12" s="1"/>
  <c r="S282" i="12" a="1"/>
  <c r="S282" i="12" s="1"/>
  <c r="T282" i="12" a="1"/>
  <c r="T282" i="12" s="1"/>
  <c r="U282" i="12" a="1"/>
  <c r="U282" i="12" s="1"/>
  <c r="V282" i="12" a="1"/>
  <c r="V282" i="12" s="1"/>
  <c r="W282" i="12" a="1"/>
  <c r="W282" i="12" s="1"/>
  <c r="O283" i="12" a="1"/>
  <c r="O283" i="12" s="1"/>
  <c r="P283" i="12" a="1"/>
  <c r="P283" i="12" s="1"/>
  <c r="Q283" i="12" a="1"/>
  <c r="Q283" i="12" s="1"/>
  <c r="R283" i="12" a="1"/>
  <c r="R283" i="12" s="1"/>
  <c r="S283" i="12" a="1"/>
  <c r="S283" i="12" s="1"/>
  <c r="T283" i="12" a="1"/>
  <c r="T283" i="12" s="1"/>
  <c r="U283" i="12" a="1"/>
  <c r="U283" i="12" s="1"/>
  <c r="V283" i="12" a="1"/>
  <c r="V283" i="12" s="1"/>
  <c r="W283" i="12" a="1"/>
  <c r="W283" i="12" s="1"/>
  <c r="O284" i="12" a="1"/>
  <c r="O284" i="12" s="1"/>
  <c r="P284" i="12" a="1"/>
  <c r="P284" i="12" s="1"/>
  <c r="Q284" i="12" a="1"/>
  <c r="Q284" i="12" s="1"/>
  <c r="R284" i="12" a="1"/>
  <c r="R284" i="12" s="1"/>
  <c r="S284" i="12" a="1"/>
  <c r="S284" i="12" s="1"/>
  <c r="T284" i="12" a="1"/>
  <c r="T284" i="12" s="1"/>
  <c r="U284" i="12" a="1"/>
  <c r="U284" i="12" s="1"/>
  <c r="V284" i="12" a="1"/>
  <c r="V284" i="12" s="1"/>
  <c r="W284" i="12" a="1"/>
  <c r="W284" i="12" s="1"/>
  <c r="O285" i="12" a="1"/>
  <c r="O285" i="12" s="1"/>
  <c r="P285" i="12" a="1"/>
  <c r="P285" i="12" s="1"/>
  <c r="Q285" i="12" a="1"/>
  <c r="Q285" i="12" s="1"/>
  <c r="R285" i="12" a="1"/>
  <c r="R285" i="12" s="1"/>
  <c r="S285" i="12" a="1"/>
  <c r="S285" i="12" s="1"/>
  <c r="T285" i="12" a="1"/>
  <c r="T285" i="12" s="1"/>
  <c r="U285" i="12" a="1"/>
  <c r="U285" i="12" s="1"/>
  <c r="V285" i="12" a="1"/>
  <c r="V285" i="12" s="1"/>
  <c r="W285" i="12" a="1"/>
  <c r="W285" i="12" s="1"/>
  <c r="O286" i="12" a="1"/>
  <c r="O286" i="12" s="1"/>
  <c r="P286" i="12" a="1"/>
  <c r="P286" i="12" s="1"/>
  <c r="Q286" i="12" a="1"/>
  <c r="Q286" i="12" s="1"/>
  <c r="R286" i="12" a="1"/>
  <c r="R286" i="12" s="1"/>
  <c r="S286" i="12" a="1"/>
  <c r="S286" i="12" s="1"/>
  <c r="T286" i="12" a="1"/>
  <c r="T286" i="12" s="1"/>
  <c r="U286" i="12" a="1"/>
  <c r="U286" i="12" s="1"/>
  <c r="V286" i="12" a="1"/>
  <c r="V286" i="12" s="1"/>
  <c r="W286" i="12" a="1"/>
  <c r="W286" i="12" s="1"/>
  <c r="O287" i="12" a="1"/>
  <c r="O287" i="12" s="1"/>
  <c r="P287" i="12" a="1"/>
  <c r="P287" i="12" s="1"/>
  <c r="Q287" i="12" a="1"/>
  <c r="Q287" i="12" s="1"/>
  <c r="R287" i="12" a="1"/>
  <c r="R287" i="12" s="1"/>
  <c r="S287" i="12" a="1"/>
  <c r="S287" i="12" s="1"/>
  <c r="T287" i="12" a="1"/>
  <c r="T287" i="12" s="1"/>
  <c r="U287" i="12" a="1"/>
  <c r="U287" i="12" s="1"/>
  <c r="V287" i="12" a="1"/>
  <c r="V287" i="12" s="1"/>
  <c r="W287" i="12" a="1"/>
  <c r="W287" i="12" s="1"/>
  <c r="O288" i="12" a="1"/>
  <c r="O288" i="12" s="1"/>
  <c r="P288" i="12" a="1"/>
  <c r="P288" i="12" s="1"/>
  <c r="Q288" i="12" a="1"/>
  <c r="Q288" i="12" s="1"/>
  <c r="R288" i="12" a="1"/>
  <c r="R288" i="12" s="1"/>
  <c r="S288" i="12" a="1"/>
  <c r="S288" i="12" s="1"/>
  <c r="T288" i="12" a="1"/>
  <c r="T288" i="12" s="1"/>
  <c r="U288" i="12" a="1"/>
  <c r="U288" i="12" s="1"/>
  <c r="V288" i="12" a="1"/>
  <c r="V288" i="12" s="1"/>
  <c r="W288" i="12" a="1"/>
  <c r="W288" i="12" s="1"/>
  <c r="O289" i="12" a="1"/>
  <c r="O289" i="12" s="1"/>
  <c r="P289" i="12" a="1"/>
  <c r="P289" i="12" s="1"/>
  <c r="Q289" i="12" a="1"/>
  <c r="Q289" i="12" s="1"/>
  <c r="R289" i="12" a="1"/>
  <c r="R289" i="12" s="1"/>
  <c r="S289" i="12" a="1"/>
  <c r="S289" i="12" s="1"/>
  <c r="T289" i="12" a="1"/>
  <c r="T289" i="12" s="1"/>
  <c r="U289" i="12" a="1"/>
  <c r="U289" i="12" s="1"/>
  <c r="V289" i="12" a="1"/>
  <c r="V289" i="12" s="1"/>
  <c r="W289" i="12" a="1"/>
  <c r="W289" i="12" s="1"/>
  <c r="O290" i="12" a="1"/>
  <c r="O290" i="12" s="1"/>
  <c r="P290" i="12" a="1"/>
  <c r="P290" i="12" s="1"/>
  <c r="Q290" i="12" a="1"/>
  <c r="Q290" i="12" s="1"/>
  <c r="R290" i="12" a="1"/>
  <c r="R290" i="12" s="1"/>
  <c r="S290" i="12" a="1"/>
  <c r="S290" i="12" s="1"/>
  <c r="T290" i="12" a="1"/>
  <c r="T290" i="12" s="1"/>
  <c r="U290" i="12" a="1"/>
  <c r="U290" i="12" s="1"/>
  <c r="V290" i="12" a="1"/>
  <c r="V290" i="12" s="1"/>
  <c r="W290" i="12" a="1"/>
  <c r="W290" i="12" s="1"/>
  <c r="O291" i="12" a="1"/>
  <c r="O291" i="12" s="1"/>
  <c r="P291" i="12" a="1"/>
  <c r="P291" i="12" s="1"/>
  <c r="Q291" i="12" a="1"/>
  <c r="Q291" i="12" s="1"/>
  <c r="R291" i="12" a="1"/>
  <c r="R291" i="12" s="1"/>
  <c r="S291" i="12" a="1"/>
  <c r="S291" i="12" s="1"/>
  <c r="T291" i="12" a="1"/>
  <c r="T291" i="12" s="1"/>
  <c r="U291" i="12" a="1"/>
  <c r="U291" i="12" s="1"/>
  <c r="V291" i="12" a="1"/>
  <c r="V291" i="12" s="1"/>
  <c r="W291" i="12" a="1"/>
  <c r="W291" i="12" s="1"/>
  <c r="O292" i="12" a="1"/>
  <c r="O292" i="12" s="1"/>
  <c r="P292" i="12" a="1"/>
  <c r="P292" i="12" s="1"/>
  <c r="Q292" i="12" a="1"/>
  <c r="Q292" i="12" s="1"/>
  <c r="R292" i="12" a="1"/>
  <c r="R292" i="12" s="1"/>
  <c r="S292" i="12" a="1"/>
  <c r="S292" i="12" s="1"/>
  <c r="T292" i="12" a="1"/>
  <c r="T292" i="12" s="1"/>
  <c r="U292" i="12" a="1"/>
  <c r="U292" i="12" s="1"/>
  <c r="V292" i="12" a="1"/>
  <c r="V292" i="12" s="1"/>
  <c r="W292" i="12" a="1"/>
  <c r="W292" i="12" s="1"/>
  <c r="O293" i="12" a="1"/>
  <c r="O293" i="12" s="1"/>
  <c r="P293" i="12" a="1"/>
  <c r="P293" i="12" s="1"/>
  <c r="Q293" i="12" a="1"/>
  <c r="Q293" i="12" s="1"/>
  <c r="R293" i="12" a="1"/>
  <c r="R293" i="12" s="1"/>
  <c r="S293" i="12" a="1"/>
  <c r="S293" i="12" s="1"/>
  <c r="T293" i="12" a="1"/>
  <c r="T293" i="12" s="1"/>
  <c r="U293" i="12" a="1"/>
  <c r="U293" i="12" s="1"/>
  <c r="V293" i="12" a="1"/>
  <c r="V293" i="12" s="1"/>
  <c r="W293" i="12" a="1"/>
  <c r="W293" i="12" s="1"/>
  <c r="O294" i="12" a="1"/>
  <c r="O294" i="12" s="1"/>
  <c r="P294" i="12" a="1"/>
  <c r="P294" i="12" s="1"/>
  <c r="Q294" i="12" a="1"/>
  <c r="Q294" i="12" s="1"/>
  <c r="R294" i="12" a="1"/>
  <c r="R294" i="12" s="1"/>
  <c r="S294" i="12" a="1"/>
  <c r="S294" i="12" s="1"/>
  <c r="T294" i="12" a="1"/>
  <c r="T294" i="12" s="1"/>
  <c r="U294" i="12" a="1"/>
  <c r="U294" i="12" s="1"/>
  <c r="V294" i="12" a="1"/>
  <c r="V294" i="12" s="1"/>
  <c r="W294" i="12" a="1"/>
  <c r="W294" i="12" s="1"/>
  <c r="O295" i="12" a="1"/>
  <c r="O295" i="12" s="1"/>
  <c r="P295" i="12" a="1"/>
  <c r="P295" i="12" s="1"/>
  <c r="Q295" i="12" a="1"/>
  <c r="Q295" i="12" s="1"/>
  <c r="R295" i="12" a="1"/>
  <c r="R295" i="12" s="1"/>
  <c r="S295" i="12" a="1"/>
  <c r="S295" i="12" s="1"/>
  <c r="T295" i="12" a="1"/>
  <c r="T295" i="12" s="1"/>
  <c r="U295" i="12" a="1"/>
  <c r="U295" i="12" s="1"/>
  <c r="V295" i="12" a="1"/>
  <c r="V295" i="12" s="1"/>
  <c r="W295" i="12" a="1"/>
  <c r="W295" i="12" s="1"/>
  <c r="O296" i="12" a="1"/>
  <c r="O296" i="12" s="1"/>
  <c r="P296" i="12" a="1"/>
  <c r="P296" i="12" s="1"/>
  <c r="Q296" i="12" a="1"/>
  <c r="Q296" i="12" s="1"/>
  <c r="R296" i="12" a="1"/>
  <c r="R296" i="12" s="1"/>
  <c r="S296" i="12" a="1"/>
  <c r="S296" i="12" s="1"/>
  <c r="T296" i="12" a="1"/>
  <c r="T296" i="12" s="1"/>
  <c r="U296" i="12" a="1"/>
  <c r="U296" i="12" s="1"/>
  <c r="V296" i="12" a="1"/>
  <c r="V296" i="12" s="1"/>
  <c r="W296" i="12" a="1"/>
  <c r="W296" i="12" s="1"/>
  <c r="O297" i="12" a="1"/>
  <c r="O297" i="12" s="1"/>
  <c r="P297" i="12" a="1"/>
  <c r="P297" i="12" s="1"/>
  <c r="Q297" i="12" a="1"/>
  <c r="Q297" i="12" s="1"/>
  <c r="R297" i="12" a="1"/>
  <c r="R297" i="12" s="1"/>
  <c r="S297" i="12" a="1"/>
  <c r="S297" i="12" s="1"/>
  <c r="T297" i="12" a="1"/>
  <c r="T297" i="12" s="1"/>
  <c r="U297" i="12" a="1"/>
  <c r="U297" i="12" s="1"/>
  <c r="V297" i="12" a="1"/>
  <c r="V297" i="12" s="1"/>
  <c r="W297" i="12" a="1"/>
  <c r="W297" i="12" s="1"/>
  <c r="O298" i="12" a="1"/>
  <c r="O298" i="12" s="1"/>
  <c r="P298" i="12" a="1"/>
  <c r="P298" i="12" s="1"/>
  <c r="Q298" i="12" a="1"/>
  <c r="Q298" i="12" s="1"/>
  <c r="R298" i="12" a="1"/>
  <c r="R298" i="12" s="1"/>
  <c r="S298" i="12" a="1"/>
  <c r="S298" i="12" s="1"/>
  <c r="T298" i="12" a="1"/>
  <c r="T298" i="12" s="1"/>
  <c r="U298" i="12" a="1"/>
  <c r="U298" i="12" s="1"/>
  <c r="V298" i="12" a="1"/>
  <c r="V298" i="12" s="1"/>
  <c r="W298" i="12" a="1"/>
  <c r="W298" i="12" s="1"/>
  <c r="O299" i="12" a="1"/>
  <c r="O299" i="12" s="1"/>
  <c r="P299" i="12" a="1"/>
  <c r="P299" i="12" s="1"/>
  <c r="Q299" i="12" a="1"/>
  <c r="Q299" i="12" s="1"/>
  <c r="R299" i="12" a="1"/>
  <c r="R299" i="12" s="1"/>
  <c r="S299" i="12" a="1"/>
  <c r="S299" i="12" s="1"/>
  <c r="T299" i="12" a="1"/>
  <c r="T299" i="12" s="1"/>
  <c r="U299" i="12" a="1"/>
  <c r="U299" i="12" s="1"/>
  <c r="V299" i="12" a="1"/>
  <c r="V299" i="12" s="1"/>
  <c r="W299" i="12" a="1"/>
  <c r="W299" i="12" s="1"/>
  <c r="O300" i="12" a="1"/>
  <c r="O300" i="12" s="1"/>
  <c r="P300" i="12" a="1"/>
  <c r="P300" i="12" s="1"/>
  <c r="Q300" i="12" a="1"/>
  <c r="Q300" i="12" s="1"/>
  <c r="R300" i="12" a="1"/>
  <c r="R300" i="12" s="1"/>
  <c r="S300" i="12" a="1"/>
  <c r="S300" i="12" s="1"/>
  <c r="T300" i="12" a="1"/>
  <c r="T300" i="12" s="1"/>
  <c r="U300" i="12" a="1"/>
  <c r="U300" i="12" s="1"/>
  <c r="V300" i="12" a="1"/>
  <c r="V300" i="12" s="1"/>
  <c r="W300" i="12" a="1"/>
  <c r="W300" i="12" s="1"/>
  <c r="O301" i="12" a="1"/>
  <c r="O301" i="12" s="1"/>
  <c r="P301" i="12" a="1"/>
  <c r="P301" i="12" s="1"/>
  <c r="Q301" i="12" a="1"/>
  <c r="Q301" i="12" s="1"/>
  <c r="R301" i="12" a="1"/>
  <c r="R301" i="12" s="1"/>
  <c r="S301" i="12" a="1"/>
  <c r="S301" i="12" s="1"/>
  <c r="T301" i="12" a="1"/>
  <c r="T301" i="12" s="1"/>
  <c r="U301" i="12" a="1"/>
  <c r="U301" i="12" s="1"/>
  <c r="V301" i="12" a="1"/>
  <c r="V301" i="12" s="1"/>
  <c r="W301" i="12" a="1"/>
  <c r="W301" i="12" s="1"/>
  <c r="O302" i="12" a="1"/>
  <c r="O302" i="12" s="1"/>
  <c r="P302" i="12" a="1"/>
  <c r="P302" i="12" s="1"/>
  <c r="Q302" i="12" a="1"/>
  <c r="Q302" i="12" s="1"/>
  <c r="R302" i="12" a="1"/>
  <c r="R302" i="12" s="1"/>
  <c r="S302" i="12" a="1"/>
  <c r="S302" i="12" s="1"/>
  <c r="T302" i="12" a="1"/>
  <c r="T302" i="12" s="1"/>
  <c r="U302" i="12" a="1"/>
  <c r="U302" i="12" s="1"/>
  <c r="V302" i="12" a="1"/>
  <c r="V302" i="12" s="1"/>
  <c r="W302" i="12" a="1"/>
  <c r="W302" i="12" s="1"/>
  <c r="O303" i="12" a="1"/>
  <c r="O303" i="12" s="1"/>
  <c r="P303" i="12" a="1"/>
  <c r="P303" i="12" s="1"/>
  <c r="Q303" i="12" a="1"/>
  <c r="Q303" i="12" s="1"/>
  <c r="R303" i="12" a="1"/>
  <c r="R303" i="12" s="1"/>
  <c r="S303" i="12" a="1"/>
  <c r="S303" i="12" s="1"/>
  <c r="T303" i="12" a="1"/>
  <c r="T303" i="12" s="1"/>
  <c r="U303" i="12" a="1"/>
  <c r="U303" i="12" s="1"/>
  <c r="V303" i="12" a="1"/>
  <c r="V303" i="12" s="1"/>
  <c r="W303" i="12" a="1"/>
  <c r="W303" i="12" s="1"/>
  <c r="O304" i="12" a="1"/>
  <c r="O304" i="12" s="1"/>
  <c r="P304" i="12" a="1"/>
  <c r="P304" i="12" s="1"/>
  <c r="Q304" i="12" a="1"/>
  <c r="Q304" i="12" s="1"/>
  <c r="R304" i="12" a="1"/>
  <c r="R304" i="12" s="1"/>
  <c r="S304" i="12" a="1"/>
  <c r="S304" i="12" s="1"/>
  <c r="T304" i="12" a="1"/>
  <c r="T304" i="12" s="1"/>
  <c r="U304" i="12" a="1"/>
  <c r="U304" i="12" s="1"/>
  <c r="V304" i="12" a="1"/>
  <c r="V304" i="12" s="1"/>
  <c r="W304" i="12" a="1"/>
  <c r="W304" i="12" s="1"/>
  <c r="O305" i="12" a="1"/>
  <c r="O305" i="12" s="1"/>
  <c r="P305" i="12" a="1"/>
  <c r="P305" i="12" s="1"/>
  <c r="Q305" i="12" a="1"/>
  <c r="Q305" i="12" s="1"/>
  <c r="R305" i="12" a="1"/>
  <c r="R305" i="12" s="1"/>
  <c r="S305" i="12" a="1"/>
  <c r="S305" i="12" s="1"/>
  <c r="T305" i="12" a="1"/>
  <c r="T305" i="12" s="1"/>
  <c r="U305" i="12" a="1"/>
  <c r="U305" i="12" s="1"/>
  <c r="V305" i="12" a="1"/>
  <c r="V305" i="12" s="1"/>
  <c r="W305" i="12" a="1"/>
  <c r="W305" i="12" s="1"/>
  <c r="O306" i="12" a="1"/>
  <c r="O306" i="12" s="1"/>
  <c r="P306" i="12" a="1"/>
  <c r="P306" i="12" s="1"/>
  <c r="Q306" i="12" a="1"/>
  <c r="Q306" i="12" s="1"/>
  <c r="R306" i="12" a="1"/>
  <c r="R306" i="12" s="1"/>
  <c r="S306" i="12" a="1"/>
  <c r="S306" i="12" s="1"/>
  <c r="T306" i="12" a="1"/>
  <c r="T306" i="12" s="1"/>
  <c r="U306" i="12" a="1"/>
  <c r="U306" i="12" s="1"/>
  <c r="V306" i="12" a="1"/>
  <c r="V306" i="12" s="1"/>
  <c r="W306" i="12" a="1"/>
  <c r="W306" i="12" s="1"/>
  <c r="O307" i="12" a="1"/>
  <c r="O307" i="12" s="1"/>
  <c r="P307" i="12" a="1"/>
  <c r="P307" i="12" s="1"/>
  <c r="Q307" i="12" a="1"/>
  <c r="Q307" i="12" s="1"/>
  <c r="R307" i="12" a="1"/>
  <c r="R307" i="12" s="1"/>
  <c r="S307" i="12" a="1"/>
  <c r="S307" i="12" s="1"/>
  <c r="T307" i="12" a="1"/>
  <c r="T307" i="12" s="1"/>
  <c r="U307" i="12" a="1"/>
  <c r="U307" i="12" s="1"/>
  <c r="V307" i="12" a="1"/>
  <c r="V307" i="12" s="1"/>
  <c r="W307" i="12" a="1"/>
  <c r="W307" i="12" s="1"/>
  <c r="O308" i="12" a="1"/>
  <c r="O308" i="12" s="1"/>
  <c r="P308" i="12" a="1"/>
  <c r="P308" i="12" s="1"/>
  <c r="Q308" i="12" a="1"/>
  <c r="Q308" i="12" s="1"/>
  <c r="R308" i="12" a="1"/>
  <c r="R308" i="12" s="1"/>
  <c r="S308" i="12" a="1"/>
  <c r="S308" i="12" s="1"/>
  <c r="T308" i="12" a="1"/>
  <c r="T308" i="12" s="1"/>
  <c r="U308" i="12" a="1"/>
  <c r="U308" i="12" s="1"/>
  <c r="V308" i="12" a="1"/>
  <c r="V308" i="12" s="1"/>
  <c r="W308" i="12" a="1"/>
  <c r="W308" i="12" s="1"/>
  <c r="O309" i="12" a="1"/>
  <c r="O309" i="12" s="1"/>
  <c r="P309" i="12" a="1"/>
  <c r="P309" i="12" s="1"/>
  <c r="Q309" i="12" a="1"/>
  <c r="Q309" i="12" s="1"/>
  <c r="R309" i="12" a="1"/>
  <c r="R309" i="12" s="1"/>
  <c r="S309" i="12" a="1"/>
  <c r="S309" i="12" s="1"/>
  <c r="T309" i="12" a="1"/>
  <c r="T309" i="12" s="1"/>
  <c r="U309" i="12" a="1"/>
  <c r="U309" i="12" s="1"/>
  <c r="V309" i="12" a="1"/>
  <c r="V309" i="12" s="1"/>
  <c r="W309" i="12" a="1"/>
  <c r="W309" i="12" s="1"/>
  <c r="O310" i="12" a="1"/>
  <c r="O310" i="12" s="1"/>
  <c r="P310" i="12" a="1"/>
  <c r="P310" i="12" s="1"/>
  <c r="Q310" i="12" a="1"/>
  <c r="Q310" i="12" s="1"/>
  <c r="R310" i="12" a="1"/>
  <c r="R310" i="12" s="1"/>
  <c r="S310" i="12" a="1"/>
  <c r="S310" i="12" s="1"/>
  <c r="T310" i="12" a="1"/>
  <c r="T310" i="12" s="1"/>
  <c r="U310" i="12" a="1"/>
  <c r="U310" i="12" s="1"/>
  <c r="V310" i="12" a="1"/>
  <c r="V310" i="12" s="1"/>
  <c r="W310" i="12" a="1"/>
  <c r="W310" i="12" s="1"/>
  <c r="O311" i="12" a="1"/>
  <c r="O311" i="12" s="1"/>
  <c r="P311" i="12" a="1"/>
  <c r="P311" i="12" s="1"/>
  <c r="Q311" i="12" a="1"/>
  <c r="Q311" i="12" s="1"/>
  <c r="R311" i="12" a="1"/>
  <c r="R311" i="12" s="1"/>
  <c r="S311" i="12" a="1"/>
  <c r="S311" i="12" s="1"/>
  <c r="T311" i="12" a="1"/>
  <c r="T311" i="12" s="1"/>
  <c r="U311" i="12" a="1"/>
  <c r="U311" i="12" s="1"/>
  <c r="V311" i="12" a="1"/>
  <c r="V311" i="12" s="1"/>
  <c r="W311" i="12" a="1"/>
  <c r="W311" i="12" s="1"/>
  <c r="O312" i="12" a="1"/>
  <c r="O312" i="12" s="1"/>
  <c r="P312" i="12" a="1"/>
  <c r="P312" i="12" s="1"/>
  <c r="Q312" i="12" a="1"/>
  <c r="Q312" i="12" s="1"/>
  <c r="R312" i="12" a="1"/>
  <c r="R312" i="12" s="1"/>
  <c r="S312" i="12" a="1"/>
  <c r="S312" i="12" s="1"/>
  <c r="T312" i="12" a="1"/>
  <c r="T312" i="12" s="1"/>
  <c r="U312" i="12" a="1"/>
  <c r="U312" i="12" s="1"/>
  <c r="V312" i="12" a="1"/>
  <c r="V312" i="12" s="1"/>
  <c r="W312" i="12" a="1"/>
  <c r="W312" i="12" s="1"/>
  <c r="O313" i="12" a="1"/>
  <c r="O313" i="12" s="1"/>
  <c r="P313" i="12" a="1"/>
  <c r="P313" i="12" s="1"/>
  <c r="Q313" i="12" a="1"/>
  <c r="Q313" i="12" s="1"/>
  <c r="R313" i="12" a="1"/>
  <c r="R313" i="12" s="1"/>
  <c r="S313" i="12" a="1"/>
  <c r="S313" i="12" s="1"/>
  <c r="T313" i="12" a="1"/>
  <c r="T313" i="12" s="1"/>
  <c r="U313" i="12" a="1"/>
  <c r="U313" i="12" s="1"/>
  <c r="V313" i="12" a="1"/>
  <c r="V313" i="12" s="1"/>
  <c r="W313" i="12" a="1"/>
  <c r="W313" i="12" s="1"/>
  <c r="O314" i="12" a="1"/>
  <c r="O314" i="12" s="1"/>
  <c r="P314" i="12" a="1"/>
  <c r="P314" i="12" s="1"/>
  <c r="Q314" i="12" a="1"/>
  <c r="Q314" i="12" s="1"/>
  <c r="R314" i="12" a="1"/>
  <c r="R314" i="12" s="1"/>
  <c r="S314" i="12" a="1"/>
  <c r="S314" i="12" s="1"/>
  <c r="T314" i="12" a="1"/>
  <c r="T314" i="12" s="1"/>
  <c r="U314" i="12" a="1"/>
  <c r="U314" i="12" s="1"/>
  <c r="V314" i="12" a="1"/>
  <c r="V314" i="12" s="1"/>
  <c r="W314" i="12" a="1"/>
  <c r="W314" i="12" s="1"/>
  <c r="O315" i="12" a="1"/>
  <c r="O315" i="12" s="1"/>
  <c r="P315" i="12" a="1"/>
  <c r="P315" i="12" s="1"/>
  <c r="Q315" i="12" a="1"/>
  <c r="Q315" i="12" s="1"/>
  <c r="R315" i="12" a="1"/>
  <c r="R315" i="12" s="1"/>
  <c r="S315" i="12" a="1"/>
  <c r="S315" i="12" s="1"/>
  <c r="T315" i="12" a="1"/>
  <c r="T315" i="12" s="1"/>
  <c r="U315" i="12" a="1"/>
  <c r="U315" i="12" s="1"/>
  <c r="V315" i="12" a="1"/>
  <c r="V315" i="12" s="1"/>
  <c r="W315" i="12" a="1"/>
  <c r="W315" i="12" s="1"/>
  <c r="O316" i="12" a="1"/>
  <c r="O316" i="12" s="1"/>
  <c r="P316" i="12" a="1"/>
  <c r="P316" i="12" s="1"/>
  <c r="Q316" i="12" a="1"/>
  <c r="Q316" i="12" s="1"/>
  <c r="R316" i="12" a="1"/>
  <c r="R316" i="12" s="1"/>
  <c r="S316" i="12" a="1"/>
  <c r="S316" i="12" s="1"/>
  <c r="T316" i="12" a="1"/>
  <c r="T316" i="12" s="1"/>
  <c r="U316" i="12" a="1"/>
  <c r="U316" i="12" s="1"/>
  <c r="V316" i="12" a="1"/>
  <c r="V316" i="12" s="1"/>
  <c r="W316" i="12" a="1"/>
  <c r="W316" i="12" s="1"/>
  <c r="O317" i="12" a="1"/>
  <c r="O317" i="12" s="1"/>
  <c r="P317" i="12" a="1"/>
  <c r="P317" i="12" s="1"/>
  <c r="Q317" i="12" a="1"/>
  <c r="Q317" i="12" s="1"/>
  <c r="R317" i="12" a="1"/>
  <c r="R317" i="12" s="1"/>
  <c r="S317" i="12" a="1"/>
  <c r="S317" i="12" s="1"/>
  <c r="T317" i="12" a="1"/>
  <c r="T317" i="12" s="1"/>
  <c r="U317" i="12" a="1"/>
  <c r="U317" i="12" s="1"/>
  <c r="V317" i="12" a="1"/>
  <c r="V317" i="12" s="1"/>
  <c r="W317" i="12" a="1"/>
  <c r="W317" i="12" s="1"/>
  <c r="O318" i="12" a="1"/>
  <c r="O318" i="12" s="1"/>
  <c r="P318" i="12" a="1"/>
  <c r="P318" i="12" s="1"/>
  <c r="Q318" i="12" a="1"/>
  <c r="Q318" i="12" s="1"/>
  <c r="R318" i="12" a="1"/>
  <c r="R318" i="12" s="1"/>
  <c r="S318" i="12" a="1"/>
  <c r="S318" i="12" s="1"/>
  <c r="T318" i="12" a="1"/>
  <c r="T318" i="12" s="1"/>
  <c r="U318" i="12" a="1"/>
  <c r="U318" i="12" s="1"/>
  <c r="V318" i="12" a="1"/>
  <c r="V318" i="12" s="1"/>
  <c r="W318" i="12" a="1"/>
  <c r="W318" i="12" s="1"/>
  <c r="O319" i="12" a="1"/>
  <c r="O319" i="12" s="1"/>
  <c r="P319" i="12" a="1"/>
  <c r="P319" i="12" s="1"/>
  <c r="Q319" i="12" a="1"/>
  <c r="Q319" i="12" s="1"/>
  <c r="R319" i="12" a="1"/>
  <c r="R319" i="12" s="1"/>
  <c r="S319" i="12" a="1"/>
  <c r="S319" i="12" s="1"/>
  <c r="T319" i="12" a="1"/>
  <c r="T319" i="12" s="1"/>
  <c r="U319" i="12" a="1"/>
  <c r="U319" i="12" s="1"/>
  <c r="V319" i="12" a="1"/>
  <c r="V319" i="12" s="1"/>
  <c r="W319" i="12" a="1"/>
  <c r="W319" i="12" s="1"/>
  <c r="O320" i="12" a="1"/>
  <c r="O320" i="12" s="1"/>
  <c r="P320" i="12" a="1"/>
  <c r="P320" i="12" s="1"/>
  <c r="Q320" i="12" a="1"/>
  <c r="Q320" i="12" s="1"/>
  <c r="R320" i="12" a="1"/>
  <c r="R320" i="12" s="1"/>
  <c r="S320" i="12" a="1"/>
  <c r="S320" i="12" s="1"/>
  <c r="T320" i="12" a="1"/>
  <c r="T320" i="12" s="1"/>
  <c r="U320" i="12" a="1"/>
  <c r="U320" i="12" s="1"/>
  <c r="V320" i="12" a="1"/>
  <c r="V320" i="12" s="1"/>
  <c r="W320" i="12" a="1"/>
  <c r="W320" i="12" s="1"/>
  <c r="O321" i="12" a="1"/>
  <c r="O321" i="12" s="1"/>
  <c r="P321" i="12" a="1"/>
  <c r="P321" i="12" s="1"/>
  <c r="Q321" i="12" a="1"/>
  <c r="Q321" i="12" s="1"/>
  <c r="R321" i="12" a="1"/>
  <c r="R321" i="12" s="1"/>
  <c r="S321" i="12" a="1"/>
  <c r="S321" i="12" s="1"/>
  <c r="T321" i="12" a="1"/>
  <c r="T321" i="12" s="1"/>
  <c r="U321" i="12" a="1"/>
  <c r="U321" i="12" s="1"/>
  <c r="V321" i="12" a="1"/>
  <c r="V321" i="12" s="1"/>
  <c r="W321" i="12" a="1"/>
  <c r="W321" i="12" s="1"/>
  <c r="O322" i="12" a="1"/>
  <c r="O322" i="12" s="1"/>
  <c r="P322" i="12" a="1"/>
  <c r="P322" i="12" s="1"/>
  <c r="Q322" i="12" a="1"/>
  <c r="Q322" i="12" s="1"/>
  <c r="R322" i="12" a="1"/>
  <c r="R322" i="12" s="1"/>
  <c r="S322" i="12" a="1"/>
  <c r="S322" i="12" s="1"/>
  <c r="T322" i="12" a="1"/>
  <c r="T322" i="12" s="1"/>
  <c r="U322" i="12" a="1"/>
  <c r="U322" i="12" s="1"/>
  <c r="V322" i="12" a="1"/>
  <c r="V322" i="12" s="1"/>
  <c r="W322" i="12" a="1"/>
  <c r="W322" i="12" s="1"/>
  <c r="O323" i="12" a="1"/>
  <c r="O323" i="12" s="1"/>
  <c r="P323" i="12" a="1"/>
  <c r="P323" i="12" s="1"/>
  <c r="Q323" i="12" a="1"/>
  <c r="Q323" i="12" s="1"/>
  <c r="R323" i="12" a="1"/>
  <c r="R323" i="12" s="1"/>
  <c r="S323" i="12" a="1"/>
  <c r="S323" i="12" s="1"/>
  <c r="T323" i="12" a="1"/>
  <c r="T323" i="12" s="1"/>
  <c r="U323" i="12" a="1"/>
  <c r="U323" i="12" s="1"/>
  <c r="V323" i="12" a="1"/>
  <c r="V323" i="12" s="1"/>
  <c r="W323" i="12" a="1"/>
  <c r="W323" i="12" s="1"/>
  <c r="O324" i="12" a="1"/>
  <c r="O324" i="12" s="1"/>
  <c r="P324" i="12" a="1"/>
  <c r="P324" i="12" s="1"/>
  <c r="Q324" i="12" a="1"/>
  <c r="Q324" i="12" s="1"/>
  <c r="R324" i="12" a="1"/>
  <c r="R324" i="12" s="1"/>
  <c r="S324" i="12" a="1"/>
  <c r="S324" i="12" s="1"/>
  <c r="T324" i="12" a="1"/>
  <c r="T324" i="12" s="1"/>
  <c r="U324" i="12" a="1"/>
  <c r="U324" i="12" s="1"/>
  <c r="V324" i="12" a="1"/>
  <c r="V324" i="12" s="1"/>
  <c r="W324" i="12" a="1"/>
  <c r="W324" i="12" s="1"/>
  <c r="O325" i="12" a="1"/>
  <c r="O325" i="12" s="1"/>
  <c r="P325" i="12" a="1"/>
  <c r="P325" i="12" s="1"/>
  <c r="Q325" i="12" a="1"/>
  <c r="Q325" i="12" s="1"/>
  <c r="R325" i="12" a="1"/>
  <c r="R325" i="12" s="1"/>
  <c r="S325" i="12" a="1"/>
  <c r="S325" i="12" s="1"/>
  <c r="T325" i="12" a="1"/>
  <c r="T325" i="12" s="1"/>
  <c r="U325" i="12" a="1"/>
  <c r="U325" i="12" s="1"/>
  <c r="V325" i="12" a="1"/>
  <c r="V325" i="12" s="1"/>
  <c r="W325" i="12" a="1"/>
  <c r="W325" i="12" s="1"/>
  <c r="O326" i="12" a="1"/>
  <c r="O326" i="12" s="1"/>
  <c r="P326" i="12" a="1"/>
  <c r="P326" i="12" s="1"/>
  <c r="Q326" i="12" a="1"/>
  <c r="Q326" i="12" s="1"/>
  <c r="R326" i="12" a="1"/>
  <c r="R326" i="12" s="1"/>
  <c r="S326" i="12" a="1"/>
  <c r="S326" i="12" s="1"/>
  <c r="T326" i="12" a="1"/>
  <c r="T326" i="12" s="1"/>
  <c r="U326" i="12" a="1"/>
  <c r="U326" i="12" s="1"/>
  <c r="V326" i="12" a="1"/>
  <c r="V326" i="12" s="1"/>
  <c r="W326" i="12" a="1"/>
  <c r="W326" i="12" s="1"/>
  <c r="O327" i="12" a="1"/>
  <c r="O327" i="12" s="1"/>
  <c r="P327" i="12" a="1"/>
  <c r="P327" i="12" s="1"/>
  <c r="Q327" i="12" a="1"/>
  <c r="Q327" i="12" s="1"/>
  <c r="R327" i="12" a="1"/>
  <c r="R327" i="12" s="1"/>
  <c r="S327" i="12" a="1"/>
  <c r="S327" i="12" s="1"/>
  <c r="T327" i="12" a="1"/>
  <c r="T327" i="12" s="1"/>
  <c r="U327" i="12" a="1"/>
  <c r="U327" i="12" s="1"/>
  <c r="V327" i="12" a="1"/>
  <c r="V327" i="12" s="1"/>
  <c r="W327" i="12" a="1"/>
  <c r="W327" i="12" s="1"/>
  <c r="O328" i="12" a="1"/>
  <c r="O328" i="12" s="1"/>
  <c r="P328" i="12" a="1"/>
  <c r="P328" i="12" s="1"/>
  <c r="Q328" i="12" a="1"/>
  <c r="Q328" i="12" s="1"/>
  <c r="R328" i="12" a="1"/>
  <c r="R328" i="12" s="1"/>
  <c r="S328" i="12" a="1"/>
  <c r="S328" i="12" s="1"/>
  <c r="T328" i="12" a="1"/>
  <c r="T328" i="12" s="1"/>
  <c r="U328" i="12" a="1"/>
  <c r="U328" i="12" s="1"/>
  <c r="V328" i="12" a="1"/>
  <c r="V328" i="12" s="1"/>
  <c r="W328" i="12" a="1"/>
  <c r="W328" i="12" s="1"/>
  <c r="O329" i="12" a="1"/>
  <c r="O329" i="12" s="1"/>
  <c r="P329" i="12" a="1"/>
  <c r="P329" i="12" s="1"/>
  <c r="Q329" i="12" a="1"/>
  <c r="Q329" i="12" s="1"/>
  <c r="R329" i="12" a="1"/>
  <c r="R329" i="12" s="1"/>
  <c r="S329" i="12" a="1"/>
  <c r="S329" i="12" s="1"/>
  <c r="T329" i="12" a="1"/>
  <c r="T329" i="12" s="1"/>
  <c r="U329" i="12" a="1"/>
  <c r="U329" i="12" s="1"/>
  <c r="V329" i="12" a="1"/>
  <c r="V329" i="12" s="1"/>
  <c r="W329" i="12" a="1"/>
  <c r="W329" i="12" s="1"/>
  <c r="O330" i="12" a="1"/>
  <c r="O330" i="12" s="1"/>
  <c r="P330" i="12" a="1"/>
  <c r="P330" i="12" s="1"/>
  <c r="Q330" i="12" a="1"/>
  <c r="Q330" i="12" s="1"/>
  <c r="R330" i="12" a="1"/>
  <c r="R330" i="12" s="1"/>
  <c r="S330" i="12" a="1"/>
  <c r="S330" i="12" s="1"/>
  <c r="T330" i="12" a="1"/>
  <c r="T330" i="12" s="1"/>
  <c r="U330" i="12" a="1"/>
  <c r="U330" i="12" s="1"/>
  <c r="V330" i="12" a="1"/>
  <c r="V330" i="12" s="1"/>
  <c r="W330" i="12" a="1"/>
  <c r="W330" i="12" s="1"/>
  <c r="O331" i="12" a="1"/>
  <c r="O331" i="12" s="1"/>
  <c r="P331" i="12" a="1"/>
  <c r="P331" i="12" s="1"/>
  <c r="Q331" i="12" a="1"/>
  <c r="Q331" i="12" s="1"/>
  <c r="R331" i="12" a="1"/>
  <c r="R331" i="12" s="1"/>
  <c r="S331" i="12" a="1"/>
  <c r="S331" i="12" s="1"/>
  <c r="T331" i="12" a="1"/>
  <c r="T331" i="12" s="1"/>
  <c r="U331" i="12" a="1"/>
  <c r="U331" i="12" s="1"/>
  <c r="V331" i="12" a="1"/>
  <c r="V331" i="12" s="1"/>
  <c r="W331" i="12" a="1"/>
  <c r="W331" i="12" s="1"/>
  <c r="O332" i="12" a="1"/>
  <c r="O332" i="12" s="1"/>
  <c r="P332" i="12" a="1"/>
  <c r="P332" i="12" s="1"/>
  <c r="Q332" i="12" a="1"/>
  <c r="Q332" i="12" s="1"/>
  <c r="R332" i="12" a="1"/>
  <c r="R332" i="12" s="1"/>
  <c r="S332" i="12" a="1"/>
  <c r="S332" i="12" s="1"/>
  <c r="T332" i="12" a="1"/>
  <c r="T332" i="12" s="1"/>
  <c r="U332" i="12" a="1"/>
  <c r="U332" i="12" s="1"/>
  <c r="V332" i="12" a="1"/>
  <c r="V332" i="12" s="1"/>
  <c r="W332" i="12" a="1"/>
  <c r="W332" i="12" s="1"/>
  <c r="O333" i="12" a="1"/>
  <c r="O333" i="12" s="1"/>
  <c r="P333" i="12" a="1"/>
  <c r="P333" i="12" s="1"/>
  <c r="Q333" i="12" a="1"/>
  <c r="Q333" i="12" s="1"/>
  <c r="R333" i="12" a="1"/>
  <c r="R333" i="12" s="1"/>
  <c r="S333" i="12" a="1"/>
  <c r="S333" i="12" s="1"/>
  <c r="T333" i="12" a="1"/>
  <c r="T333" i="12" s="1"/>
  <c r="U333" i="12" a="1"/>
  <c r="U333" i="12" s="1"/>
  <c r="V333" i="12" a="1"/>
  <c r="V333" i="12" s="1"/>
  <c r="W333" i="12" a="1"/>
  <c r="W333" i="12" s="1"/>
  <c r="O334" i="12" a="1"/>
  <c r="O334" i="12" s="1"/>
  <c r="P334" i="12" a="1"/>
  <c r="P334" i="12" s="1"/>
  <c r="Q334" i="12" a="1"/>
  <c r="Q334" i="12" s="1"/>
  <c r="R334" i="12" a="1"/>
  <c r="R334" i="12" s="1"/>
  <c r="S334" i="12" a="1"/>
  <c r="S334" i="12" s="1"/>
  <c r="T334" i="12" a="1"/>
  <c r="T334" i="12" s="1"/>
  <c r="U334" i="12" a="1"/>
  <c r="U334" i="12" s="1"/>
  <c r="V334" i="12" a="1"/>
  <c r="V334" i="12" s="1"/>
  <c r="W334" i="12" a="1"/>
  <c r="W334" i="12" s="1"/>
  <c r="O335" i="12" a="1"/>
  <c r="O335" i="12" s="1"/>
  <c r="P335" i="12" a="1"/>
  <c r="P335" i="12" s="1"/>
  <c r="Q335" i="12" a="1"/>
  <c r="Q335" i="12" s="1"/>
  <c r="R335" i="12" a="1"/>
  <c r="R335" i="12" s="1"/>
  <c r="S335" i="12" a="1"/>
  <c r="S335" i="12" s="1"/>
  <c r="T335" i="12" a="1"/>
  <c r="T335" i="12" s="1"/>
  <c r="U335" i="12" a="1"/>
  <c r="U335" i="12" s="1"/>
  <c r="V335" i="12" a="1"/>
  <c r="V335" i="12" s="1"/>
  <c r="W335" i="12" a="1"/>
  <c r="W335" i="12" s="1"/>
  <c r="O336" i="12" a="1"/>
  <c r="O336" i="12" s="1"/>
  <c r="P336" i="12" a="1"/>
  <c r="P336" i="12" s="1"/>
  <c r="Q336" i="12" a="1"/>
  <c r="Q336" i="12" s="1"/>
  <c r="R336" i="12" a="1"/>
  <c r="R336" i="12" s="1"/>
  <c r="S336" i="12" a="1"/>
  <c r="S336" i="12" s="1"/>
  <c r="T336" i="12" a="1"/>
  <c r="T336" i="12" s="1"/>
  <c r="U336" i="12" a="1"/>
  <c r="U336" i="12" s="1"/>
  <c r="V336" i="12" a="1"/>
  <c r="V336" i="12" s="1"/>
  <c r="W336" i="12" a="1"/>
  <c r="W336" i="12" s="1"/>
  <c r="O337" i="12" a="1"/>
  <c r="O337" i="12" s="1"/>
  <c r="P337" i="12" a="1"/>
  <c r="P337" i="12" s="1"/>
  <c r="Q337" i="12" a="1"/>
  <c r="Q337" i="12" s="1"/>
  <c r="R337" i="12" a="1"/>
  <c r="R337" i="12" s="1"/>
  <c r="S337" i="12" a="1"/>
  <c r="S337" i="12" s="1"/>
  <c r="T337" i="12" a="1"/>
  <c r="T337" i="12" s="1"/>
  <c r="U337" i="12" a="1"/>
  <c r="U337" i="12" s="1"/>
  <c r="V337" i="12" a="1"/>
  <c r="V337" i="12" s="1"/>
  <c r="W337" i="12" a="1"/>
  <c r="W337" i="12" s="1"/>
  <c r="O338" i="12" a="1"/>
  <c r="O338" i="12" s="1"/>
  <c r="P338" i="12" a="1"/>
  <c r="P338" i="12" s="1"/>
  <c r="Q338" i="12" a="1"/>
  <c r="Q338" i="12" s="1"/>
  <c r="R338" i="12" a="1"/>
  <c r="R338" i="12" s="1"/>
  <c r="S338" i="12" a="1"/>
  <c r="S338" i="12" s="1"/>
  <c r="T338" i="12" a="1"/>
  <c r="T338" i="12" s="1"/>
  <c r="U338" i="12" a="1"/>
  <c r="U338" i="12" s="1"/>
  <c r="V338" i="12" a="1"/>
  <c r="V338" i="12" s="1"/>
  <c r="W338" i="12" a="1"/>
  <c r="W338" i="12" s="1"/>
  <c r="O339" i="12" a="1"/>
  <c r="O339" i="12" s="1"/>
  <c r="P339" i="12" a="1"/>
  <c r="P339" i="12" s="1"/>
  <c r="Q339" i="12" a="1"/>
  <c r="Q339" i="12" s="1"/>
  <c r="R339" i="12" a="1"/>
  <c r="R339" i="12" s="1"/>
  <c r="S339" i="12" a="1"/>
  <c r="S339" i="12" s="1"/>
  <c r="T339" i="12" a="1"/>
  <c r="T339" i="12" s="1"/>
  <c r="U339" i="12" a="1"/>
  <c r="U339" i="12" s="1"/>
  <c r="V339" i="12" a="1"/>
  <c r="V339" i="12" s="1"/>
  <c r="W339" i="12" a="1"/>
  <c r="W339" i="12" s="1"/>
  <c r="O340" i="12" a="1"/>
  <c r="O340" i="12" s="1"/>
  <c r="P340" i="12" a="1"/>
  <c r="P340" i="12" s="1"/>
  <c r="Q340" i="12" a="1"/>
  <c r="Q340" i="12" s="1"/>
  <c r="R340" i="12" a="1"/>
  <c r="R340" i="12" s="1"/>
  <c r="S340" i="12" a="1"/>
  <c r="S340" i="12" s="1"/>
  <c r="T340" i="12" a="1"/>
  <c r="T340" i="12" s="1"/>
  <c r="U340" i="12" a="1"/>
  <c r="U340" i="12" s="1"/>
  <c r="V340" i="12" a="1"/>
  <c r="V340" i="12" s="1"/>
  <c r="W340" i="12" a="1"/>
  <c r="W340" i="12" s="1"/>
  <c r="O341" i="12" a="1"/>
  <c r="O341" i="12" s="1"/>
  <c r="P341" i="12" a="1"/>
  <c r="P341" i="12" s="1"/>
  <c r="Q341" i="12" a="1"/>
  <c r="Q341" i="12" s="1"/>
  <c r="R341" i="12" a="1"/>
  <c r="R341" i="12" s="1"/>
  <c r="S341" i="12" a="1"/>
  <c r="S341" i="12" s="1"/>
  <c r="T341" i="12" a="1"/>
  <c r="T341" i="12" s="1"/>
  <c r="U341" i="12" a="1"/>
  <c r="U341" i="12" s="1"/>
  <c r="V341" i="12" a="1"/>
  <c r="V341" i="12" s="1"/>
  <c r="W341" i="12" a="1"/>
  <c r="W341" i="12" s="1"/>
  <c r="O342" i="12" a="1"/>
  <c r="O342" i="12" s="1"/>
  <c r="P342" i="12" a="1"/>
  <c r="P342" i="12" s="1"/>
  <c r="Q342" i="12" a="1"/>
  <c r="Q342" i="12" s="1"/>
  <c r="R342" i="12" a="1"/>
  <c r="R342" i="12" s="1"/>
  <c r="S342" i="12" a="1"/>
  <c r="S342" i="12" s="1"/>
  <c r="T342" i="12" a="1"/>
  <c r="T342" i="12" s="1"/>
  <c r="U342" i="12" a="1"/>
  <c r="U342" i="12" s="1"/>
  <c r="V342" i="12" a="1"/>
  <c r="V342" i="12" s="1"/>
  <c r="W342" i="12" a="1"/>
  <c r="W342" i="12" s="1"/>
  <c r="O343" i="12" a="1"/>
  <c r="O343" i="12" s="1"/>
  <c r="P343" i="12" a="1"/>
  <c r="P343" i="12" s="1"/>
  <c r="Q343" i="12" a="1"/>
  <c r="Q343" i="12" s="1"/>
  <c r="R343" i="12" a="1"/>
  <c r="R343" i="12" s="1"/>
  <c r="S343" i="12" a="1"/>
  <c r="S343" i="12" s="1"/>
  <c r="T343" i="12" a="1"/>
  <c r="T343" i="12" s="1"/>
  <c r="U343" i="12" a="1"/>
  <c r="U343" i="12" s="1"/>
  <c r="V343" i="12" a="1"/>
  <c r="V343" i="12" s="1"/>
  <c r="W343" i="12" a="1"/>
  <c r="W343" i="12" s="1"/>
  <c r="O344" i="12" a="1"/>
  <c r="O344" i="12" s="1"/>
  <c r="P344" i="12" a="1"/>
  <c r="P344" i="12" s="1"/>
  <c r="Q344" i="12" a="1"/>
  <c r="Q344" i="12" s="1"/>
  <c r="R344" i="12" a="1"/>
  <c r="R344" i="12" s="1"/>
  <c r="S344" i="12" a="1"/>
  <c r="S344" i="12" s="1"/>
  <c r="T344" i="12" a="1"/>
  <c r="T344" i="12" s="1"/>
  <c r="U344" i="12" a="1"/>
  <c r="U344" i="12" s="1"/>
  <c r="V344" i="12" a="1"/>
  <c r="V344" i="12" s="1"/>
  <c r="W344" i="12" a="1"/>
  <c r="W344" i="12" s="1"/>
  <c r="O345" i="12" a="1"/>
  <c r="O345" i="12" s="1"/>
  <c r="P345" i="12" a="1"/>
  <c r="P345" i="12" s="1"/>
  <c r="Q345" i="12" a="1"/>
  <c r="Q345" i="12" s="1"/>
  <c r="R345" i="12" a="1"/>
  <c r="R345" i="12" s="1"/>
  <c r="S345" i="12" a="1"/>
  <c r="S345" i="12" s="1"/>
  <c r="T345" i="12" a="1"/>
  <c r="T345" i="12" s="1"/>
  <c r="U345" i="12" a="1"/>
  <c r="U345" i="12" s="1"/>
  <c r="V345" i="12" a="1"/>
  <c r="V345" i="12" s="1"/>
  <c r="W345" i="12" a="1"/>
  <c r="W345" i="12" s="1"/>
  <c r="O346" i="12" a="1"/>
  <c r="O346" i="12" s="1"/>
  <c r="P346" i="12" a="1"/>
  <c r="P346" i="12" s="1"/>
  <c r="Q346" i="12" a="1"/>
  <c r="Q346" i="12" s="1"/>
  <c r="R346" i="12" a="1"/>
  <c r="R346" i="12" s="1"/>
  <c r="S346" i="12" a="1"/>
  <c r="S346" i="12" s="1"/>
  <c r="T346" i="12" a="1"/>
  <c r="T346" i="12" s="1"/>
  <c r="U346" i="12" a="1"/>
  <c r="U346" i="12" s="1"/>
  <c r="V346" i="12" a="1"/>
  <c r="V346" i="12" s="1"/>
  <c r="W346" i="12" a="1"/>
  <c r="W346" i="12" s="1"/>
  <c r="O347" i="12" a="1"/>
  <c r="O347" i="12" s="1"/>
  <c r="P347" i="12" a="1"/>
  <c r="P347" i="12" s="1"/>
  <c r="Q347" i="12" a="1"/>
  <c r="Q347" i="12" s="1"/>
  <c r="R347" i="12" a="1"/>
  <c r="R347" i="12" s="1"/>
  <c r="S347" i="12" a="1"/>
  <c r="S347" i="12" s="1"/>
  <c r="T347" i="12" a="1"/>
  <c r="T347" i="12" s="1"/>
  <c r="U347" i="12" a="1"/>
  <c r="U347" i="12" s="1"/>
  <c r="V347" i="12" a="1"/>
  <c r="V347" i="12" s="1"/>
  <c r="W347" i="12" a="1"/>
  <c r="W347" i="12" s="1"/>
  <c r="O348" i="12" a="1"/>
  <c r="O348" i="12" s="1"/>
  <c r="P348" i="12" a="1"/>
  <c r="P348" i="12" s="1"/>
  <c r="Q348" i="12" a="1"/>
  <c r="Q348" i="12" s="1"/>
  <c r="R348" i="12" a="1"/>
  <c r="R348" i="12" s="1"/>
  <c r="S348" i="12" a="1"/>
  <c r="S348" i="12" s="1"/>
  <c r="T348" i="12" a="1"/>
  <c r="T348" i="12" s="1"/>
  <c r="U348" i="12" a="1"/>
  <c r="U348" i="12" s="1"/>
  <c r="V348" i="12" a="1"/>
  <c r="V348" i="12" s="1"/>
  <c r="W348" i="12" a="1"/>
  <c r="W348" i="12" s="1"/>
  <c r="O349" i="12" a="1"/>
  <c r="O349" i="12" s="1"/>
  <c r="P349" i="12" a="1"/>
  <c r="P349" i="12" s="1"/>
  <c r="Q349" i="12" a="1"/>
  <c r="Q349" i="12" s="1"/>
  <c r="R349" i="12" a="1"/>
  <c r="R349" i="12" s="1"/>
  <c r="S349" i="12" a="1"/>
  <c r="S349" i="12" s="1"/>
  <c r="T349" i="12" a="1"/>
  <c r="T349" i="12" s="1"/>
  <c r="U349" i="12" a="1"/>
  <c r="U349" i="12" s="1"/>
  <c r="V349" i="12" a="1"/>
  <c r="V349" i="12" s="1"/>
  <c r="W349" i="12" a="1"/>
  <c r="W349" i="12" s="1"/>
  <c r="O350" i="12" a="1"/>
  <c r="O350" i="12" s="1"/>
  <c r="P350" i="12" a="1"/>
  <c r="P350" i="12" s="1"/>
  <c r="Q350" i="12" a="1"/>
  <c r="Q350" i="12" s="1"/>
  <c r="R350" i="12" a="1"/>
  <c r="R350" i="12" s="1"/>
  <c r="S350" i="12" a="1"/>
  <c r="S350" i="12" s="1"/>
  <c r="T350" i="12" a="1"/>
  <c r="T350" i="12" s="1"/>
  <c r="U350" i="12" a="1"/>
  <c r="U350" i="12" s="1"/>
  <c r="V350" i="12" a="1"/>
  <c r="V350" i="12" s="1"/>
  <c r="W350" i="12" a="1"/>
  <c r="W350" i="12" s="1"/>
  <c r="O351" i="12" a="1"/>
  <c r="O351" i="12" s="1"/>
  <c r="P351" i="12" a="1"/>
  <c r="P351" i="12" s="1"/>
  <c r="Q351" i="12" a="1"/>
  <c r="Q351" i="12" s="1"/>
  <c r="R351" i="12" a="1"/>
  <c r="R351" i="12" s="1"/>
  <c r="S351" i="12" a="1"/>
  <c r="S351" i="12" s="1"/>
  <c r="T351" i="12" a="1"/>
  <c r="T351" i="12" s="1"/>
  <c r="U351" i="12" a="1"/>
  <c r="U351" i="12" s="1"/>
  <c r="V351" i="12" a="1"/>
  <c r="V351" i="12" s="1"/>
  <c r="W351" i="12" a="1"/>
  <c r="W351" i="12" s="1"/>
  <c r="O352" i="12" a="1"/>
  <c r="O352" i="12" s="1"/>
  <c r="P352" i="12" a="1"/>
  <c r="P352" i="12" s="1"/>
  <c r="Q352" i="12" a="1"/>
  <c r="Q352" i="12" s="1"/>
  <c r="R352" i="12" a="1"/>
  <c r="R352" i="12" s="1"/>
  <c r="S352" i="12" a="1"/>
  <c r="S352" i="12" s="1"/>
  <c r="T352" i="12" a="1"/>
  <c r="T352" i="12" s="1"/>
  <c r="U352" i="12" a="1"/>
  <c r="U352" i="12" s="1"/>
  <c r="V352" i="12" a="1"/>
  <c r="V352" i="12" s="1"/>
  <c r="W352" i="12" a="1"/>
  <c r="W352" i="12" s="1"/>
  <c r="O353" i="12" a="1"/>
  <c r="O353" i="12" s="1"/>
  <c r="P353" i="12" a="1"/>
  <c r="P353" i="12" s="1"/>
  <c r="Q353" i="12" a="1"/>
  <c r="Q353" i="12" s="1"/>
  <c r="R353" i="12" a="1"/>
  <c r="R353" i="12" s="1"/>
  <c r="S353" i="12" a="1"/>
  <c r="S353" i="12" s="1"/>
  <c r="T353" i="12" a="1"/>
  <c r="T353" i="12" s="1"/>
  <c r="U353" i="12" a="1"/>
  <c r="U353" i="12" s="1"/>
  <c r="V353" i="12" a="1"/>
  <c r="V353" i="12" s="1"/>
  <c r="W353" i="12" a="1"/>
  <c r="W353" i="12" s="1"/>
  <c r="O354" i="12" a="1"/>
  <c r="O354" i="12" s="1"/>
  <c r="P354" i="12" a="1"/>
  <c r="P354" i="12" s="1"/>
  <c r="Q354" i="12" a="1"/>
  <c r="Q354" i="12" s="1"/>
  <c r="R354" i="12" a="1"/>
  <c r="R354" i="12" s="1"/>
  <c r="S354" i="12" a="1"/>
  <c r="S354" i="12" s="1"/>
  <c r="T354" i="12" a="1"/>
  <c r="T354" i="12" s="1"/>
  <c r="U354" i="12" a="1"/>
  <c r="U354" i="12" s="1"/>
  <c r="V354" i="12" a="1"/>
  <c r="V354" i="12" s="1"/>
  <c r="W354" i="12" a="1"/>
  <c r="W354" i="12" s="1"/>
  <c r="O355" i="12" a="1"/>
  <c r="O355" i="12" s="1"/>
  <c r="P355" i="12" a="1"/>
  <c r="P355" i="12" s="1"/>
  <c r="Q355" i="12" a="1"/>
  <c r="Q355" i="12" s="1"/>
  <c r="R355" i="12" a="1"/>
  <c r="R355" i="12" s="1"/>
  <c r="S355" i="12" a="1"/>
  <c r="S355" i="12" s="1"/>
  <c r="T355" i="12" a="1"/>
  <c r="T355" i="12" s="1"/>
  <c r="U355" i="12" a="1"/>
  <c r="U355" i="12" s="1"/>
  <c r="V355" i="12" a="1"/>
  <c r="V355" i="12" s="1"/>
  <c r="W355" i="12" a="1"/>
  <c r="W355" i="12" s="1"/>
  <c r="O356" i="12" a="1"/>
  <c r="O356" i="12" s="1"/>
  <c r="P356" i="12" a="1"/>
  <c r="P356" i="12" s="1"/>
  <c r="Q356" i="12" a="1"/>
  <c r="Q356" i="12" s="1"/>
  <c r="R356" i="12" a="1"/>
  <c r="R356" i="12" s="1"/>
  <c r="S356" i="12" a="1"/>
  <c r="S356" i="12" s="1"/>
  <c r="T356" i="12" a="1"/>
  <c r="T356" i="12" s="1"/>
  <c r="U356" i="12" a="1"/>
  <c r="U356" i="12" s="1"/>
  <c r="V356" i="12" a="1"/>
  <c r="V356" i="12" s="1"/>
  <c r="W356" i="12" a="1"/>
  <c r="W356" i="12" s="1"/>
  <c r="O357" i="12" a="1"/>
  <c r="O357" i="12" s="1"/>
  <c r="P357" i="12" a="1"/>
  <c r="P357" i="12" s="1"/>
  <c r="Q357" i="12" a="1"/>
  <c r="Q357" i="12" s="1"/>
  <c r="R357" i="12" a="1"/>
  <c r="R357" i="12" s="1"/>
  <c r="S357" i="12" a="1"/>
  <c r="S357" i="12" s="1"/>
  <c r="T357" i="12" a="1"/>
  <c r="T357" i="12" s="1"/>
  <c r="U357" i="12" a="1"/>
  <c r="U357" i="12" s="1"/>
  <c r="V357" i="12" a="1"/>
  <c r="V357" i="12" s="1"/>
  <c r="W357" i="12" a="1"/>
  <c r="W357" i="12" s="1"/>
  <c r="O358" i="12" a="1"/>
  <c r="O358" i="12" s="1"/>
  <c r="P358" i="12" a="1"/>
  <c r="P358" i="12" s="1"/>
  <c r="Q358" i="12" a="1"/>
  <c r="Q358" i="12" s="1"/>
  <c r="R358" i="12" a="1"/>
  <c r="R358" i="12" s="1"/>
  <c r="S358" i="12" a="1"/>
  <c r="S358" i="12" s="1"/>
  <c r="T358" i="12" a="1"/>
  <c r="T358" i="12" s="1"/>
  <c r="U358" i="12" a="1"/>
  <c r="U358" i="12" s="1"/>
  <c r="V358" i="12" a="1"/>
  <c r="V358" i="12" s="1"/>
  <c r="W358" i="12" a="1"/>
  <c r="W358" i="12" s="1"/>
  <c r="O359" i="12" a="1"/>
  <c r="O359" i="12" s="1"/>
  <c r="P359" i="12" a="1"/>
  <c r="P359" i="12" s="1"/>
  <c r="Q359" i="12" a="1"/>
  <c r="Q359" i="12" s="1"/>
  <c r="R359" i="12" a="1"/>
  <c r="R359" i="12" s="1"/>
  <c r="S359" i="12" a="1"/>
  <c r="S359" i="12" s="1"/>
  <c r="T359" i="12" a="1"/>
  <c r="T359" i="12" s="1"/>
  <c r="U359" i="12" a="1"/>
  <c r="U359" i="12" s="1"/>
  <c r="V359" i="12" a="1"/>
  <c r="V359" i="12" s="1"/>
  <c r="W359" i="12" a="1"/>
  <c r="W359" i="12" s="1"/>
  <c r="O360" i="12" a="1"/>
  <c r="O360" i="12" s="1"/>
  <c r="P360" i="12" a="1"/>
  <c r="P360" i="12" s="1"/>
  <c r="Q360" i="12" a="1"/>
  <c r="Q360" i="12" s="1"/>
  <c r="R360" i="12" a="1"/>
  <c r="R360" i="12" s="1"/>
  <c r="S360" i="12" a="1"/>
  <c r="S360" i="12" s="1"/>
  <c r="T360" i="12" a="1"/>
  <c r="T360" i="12" s="1"/>
  <c r="U360" i="12" a="1"/>
  <c r="U360" i="12" s="1"/>
  <c r="V360" i="12" a="1"/>
  <c r="V360" i="12" s="1"/>
  <c r="W360" i="12" a="1"/>
  <c r="W360" i="12" s="1"/>
  <c r="O361" i="12" a="1"/>
  <c r="O361" i="12" s="1"/>
  <c r="P361" i="12" a="1"/>
  <c r="P361" i="12" s="1"/>
  <c r="Q361" i="12" a="1"/>
  <c r="Q361" i="12" s="1"/>
  <c r="R361" i="12" a="1"/>
  <c r="R361" i="12" s="1"/>
  <c r="S361" i="12" a="1"/>
  <c r="S361" i="12" s="1"/>
  <c r="T361" i="12" a="1"/>
  <c r="T361" i="12" s="1"/>
  <c r="U361" i="12" a="1"/>
  <c r="U361" i="12" s="1"/>
  <c r="V361" i="12" a="1"/>
  <c r="V361" i="12" s="1"/>
  <c r="W361" i="12" a="1"/>
  <c r="W361" i="12" s="1"/>
  <c r="O362" i="12" a="1"/>
  <c r="O362" i="12" s="1"/>
  <c r="P362" i="12" a="1"/>
  <c r="P362" i="12" s="1"/>
  <c r="Q362" i="12" a="1"/>
  <c r="Q362" i="12" s="1"/>
  <c r="R362" i="12" a="1"/>
  <c r="R362" i="12" s="1"/>
  <c r="S362" i="12" a="1"/>
  <c r="S362" i="12" s="1"/>
  <c r="T362" i="12" a="1"/>
  <c r="T362" i="12" s="1"/>
  <c r="U362" i="12" a="1"/>
  <c r="U362" i="12" s="1"/>
  <c r="V362" i="12" a="1"/>
  <c r="V362" i="12" s="1"/>
  <c r="W362" i="12" a="1"/>
  <c r="W362" i="12" s="1"/>
  <c r="O363" i="12" a="1"/>
  <c r="O363" i="12" s="1"/>
  <c r="P363" i="12" a="1"/>
  <c r="P363" i="12" s="1"/>
  <c r="Q363" i="12" a="1"/>
  <c r="Q363" i="12" s="1"/>
  <c r="R363" i="12" a="1"/>
  <c r="R363" i="12" s="1"/>
  <c r="S363" i="12" a="1"/>
  <c r="S363" i="12" s="1"/>
  <c r="T363" i="12" a="1"/>
  <c r="T363" i="12" s="1"/>
  <c r="U363" i="12" a="1"/>
  <c r="U363" i="12" s="1"/>
  <c r="V363" i="12" a="1"/>
  <c r="V363" i="12" s="1"/>
  <c r="W363" i="12" a="1"/>
  <c r="W363" i="12" s="1"/>
  <c r="O364" i="12" a="1"/>
  <c r="O364" i="12" s="1"/>
  <c r="P364" i="12" a="1"/>
  <c r="P364" i="12" s="1"/>
  <c r="Q364" i="12" a="1"/>
  <c r="Q364" i="12" s="1"/>
  <c r="R364" i="12" a="1"/>
  <c r="R364" i="12" s="1"/>
  <c r="S364" i="12" a="1"/>
  <c r="S364" i="12" s="1"/>
  <c r="T364" i="12" a="1"/>
  <c r="T364" i="12" s="1"/>
  <c r="U364" i="12" a="1"/>
  <c r="U364" i="12" s="1"/>
  <c r="V364" i="12" a="1"/>
  <c r="V364" i="12" s="1"/>
  <c r="W364" i="12" a="1"/>
  <c r="W364" i="12" s="1"/>
  <c r="O365" i="12" a="1"/>
  <c r="O365" i="12" s="1"/>
  <c r="P365" i="12" a="1"/>
  <c r="P365" i="12" s="1"/>
  <c r="Q365" i="12" a="1"/>
  <c r="Q365" i="12" s="1"/>
  <c r="R365" i="12" a="1"/>
  <c r="R365" i="12" s="1"/>
  <c r="S365" i="12" a="1"/>
  <c r="S365" i="12" s="1"/>
  <c r="T365" i="12" a="1"/>
  <c r="T365" i="12" s="1"/>
  <c r="U365" i="12" a="1"/>
  <c r="U365" i="12" s="1"/>
  <c r="V365" i="12" a="1"/>
  <c r="V365" i="12" s="1"/>
  <c r="W365" i="12" a="1"/>
  <c r="W365" i="12" s="1"/>
  <c r="O366" i="12" a="1"/>
  <c r="O366" i="12" s="1"/>
  <c r="P366" i="12" a="1"/>
  <c r="P366" i="12" s="1"/>
  <c r="Q366" i="12" a="1"/>
  <c r="Q366" i="12" s="1"/>
  <c r="R366" i="12" a="1"/>
  <c r="R366" i="12" s="1"/>
  <c r="S366" i="12" a="1"/>
  <c r="S366" i="12" s="1"/>
  <c r="T366" i="12" a="1"/>
  <c r="T366" i="12" s="1"/>
  <c r="U366" i="12" a="1"/>
  <c r="U366" i="12" s="1"/>
  <c r="V366" i="12" a="1"/>
  <c r="V366" i="12" s="1"/>
  <c r="W366" i="12" a="1"/>
  <c r="W366" i="12" s="1"/>
  <c r="O367" i="12" a="1"/>
  <c r="O367" i="12" s="1"/>
  <c r="P367" i="12" a="1"/>
  <c r="P367" i="12" s="1"/>
  <c r="Q367" i="12" a="1"/>
  <c r="Q367" i="12" s="1"/>
  <c r="R367" i="12" a="1"/>
  <c r="R367" i="12" s="1"/>
  <c r="S367" i="12" a="1"/>
  <c r="S367" i="12" s="1"/>
  <c r="T367" i="12" a="1"/>
  <c r="T367" i="12" s="1"/>
  <c r="U367" i="12" a="1"/>
  <c r="U367" i="12" s="1"/>
  <c r="V367" i="12" a="1"/>
  <c r="V367" i="12" s="1"/>
  <c r="W367" i="12" a="1"/>
  <c r="W367" i="12" s="1"/>
  <c r="O368" i="12" a="1"/>
  <c r="O368" i="12" s="1"/>
  <c r="P368" i="12" a="1"/>
  <c r="P368" i="12" s="1"/>
  <c r="Q368" i="12" a="1"/>
  <c r="Q368" i="12" s="1"/>
  <c r="R368" i="12" a="1"/>
  <c r="R368" i="12" s="1"/>
  <c r="S368" i="12" a="1"/>
  <c r="S368" i="12" s="1"/>
  <c r="T368" i="12" a="1"/>
  <c r="T368" i="12" s="1"/>
  <c r="U368" i="12" a="1"/>
  <c r="U368" i="12" s="1"/>
  <c r="V368" i="12" a="1"/>
  <c r="V368" i="12" s="1"/>
  <c r="W368" i="12" a="1"/>
  <c r="W368" i="12" s="1"/>
  <c r="O369" i="12" a="1"/>
  <c r="O369" i="12" s="1"/>
  <c r="P369" i="12" a="1"/>
  <c r="P369" i="12" s="1"/>
  <c r="Q369" i="12" a="1"/>
  <c r="Q369" i="12" s="1"/>
  <c r="R369" i="12" a="1"/>
  <c r="R369" i="12" s="1"/>
  <c r="S369" i="12" a="1"/>
  <c r="S369" i="12" s="1"/>
  <c r="T369" i="12" a="1"/>
  <c r="T369" i="12" s="1"/>
  <c r="U369" i="12" a="1"/>
  <c r="U369" i="12" s="1"/>
  <c r="V369" i="12" a="1"/>
  <c r="V369" i="12" s="1"/>
  <c r="W369" i="12" a="1"/>
  <c r="W369" i="12" s="1"/>
  <c r="O370" i="12" a="1"/>
  <c r="O370" i="12" s="1"/>
  <c r="P370" i="12" a="1"/>
  <c r="P370" i="12" s="1"/>
  <c r="Q370" i="12" a="1"/>
  <c r="Q370" i="12" s="1"/>
  <c r="R370" i="12" a="1"/>
  <c r="R370" i="12" s="1"/>
  <c r="S370" i="12" a="1"/>
  <c r="S370" i="12" s="1"/>
  <c r="T370" i="12" a="1"/>
  <c r="T370" i="12" s="1"/>
  <c r="U370" i="12" a="1"/>
  <c r="U370" i="12" s="1"/>
  <c r="V370" i="12" a="1"/>
  <c r="V370" i="12" s="1"/>
  <c r="W370" i="12" a="1"/>
  <c r="W370" i="12" s="1"/>
  <c r="O371" i="12" a="1"/>
  <c r="O371" i="12" s="1"/>
  <c r="P371" i="12" a="1"/>
  <c r="P371" i="12" s="1"/>
  <c r="Q371" i="12" a="1"/>
  <c r="Q371" i="12" s="1"/>
  <c r="R371" i="12" a="1"/>
  <c r="R371" i="12" s="1"/>
  <c r="S371" i="12" a="1"/>
  <c r="S371" i="12" s="1"/>
  <c r="T371" i="12" a="1"/>
  <c r="T371" i="12" s="1"/>
  <c r="U371" i="12" a="1"/>
  <c r="U371" i="12" s="1"/>
  <c r="V371" i="12" a="1"/>
  <c r="V371" i="12" s="1"/>
  <c r="W371" i="12" a="1"/>
  <c r="W371" i="12" s="1"/>
  <c r="O372" i="12" a="1"/>
  <c r="O372" i="12" s="1"/>
  <c r="P372" i="12" a="1"/>
  <c r="P372" i="12" s="1"/>
  <c r="Q372" i="12" a="1"/>
  <c r="Q372" i="12" s="1"/>
  <c r="R372" i="12" a="1"/>
  <c r="R372" i="12" s="1"/>
  <c r="S372" i="12" a="1"/>
  <c r="S372" i="12" s="1"/>
  <c r="T372" i="12" a="1"/>
  <c r="T372" i="12" s="1"/>
  <c r="U372" i="12" a="1"/>
  <c r="U372" i="12" s="1"/>
  <c r="V372" i="12" a="1"/>
  <c r="V372" i="12" s="1"/>
  <c r="W372" i="12" a="1"/>
  <c r="W372" i="12" s="1"/>
  <c r="O373" i="12" a="1"/>
  <c r="O373" i="12" s="1"/>
  <c r="P373" i="12" a="1"/>
  <c r="P373" i="12" s="1"/>
  <c r="Q373" i="12" a="1"/>
  <c r="Q373" i="12" s="1"/>
  <c r="R373" i="12" a="1"/>
  <c r="R373" i="12" s="1"/>
  <c r="S373" i="12" a="1"/>
  <c r="S373" i="12" s="1"/>
  <c r="T373" i="12" a="1"/>
  <c r="T373" i="12" s="1"/>
  <c r="U373" i="12" a="1"/>
  <c r="U373" i="12" s="1"/>
  <c r="V373" i="12" a="1"/>
  <c r="V373" i="12" s="1"/>
  <c r="W373" i="12" a="1"/>
  <c r="W373" i="12" s="1"/>
  <c r="O374" i="12" a="1"/>
  <c r="O374" i="12" s="1"/>
  <c r="P374" i="12" a="1"/>
  <c r="P374" i="12" s="1"/>
  <c r="Q374" i="12" a="1"/>
  <c r="Q374" i="12" s="1"/>
  <c r="R374" i="12" a="1"/>
  <c r="R374" i="12" s="1"/>
  <c r="S374" i="12" a="1"/>
  <c r="S374" i="12" s="1"/>
  <c r="T374" i="12" a="1"/>
  <c r="T374" i="12" s="1"/>
  <c r="U374" i="12" a="1"/>
  <c r="U374" i="12" s="1"/>
  <c r="V374" i="12" a="1"/>
  <c r="V374" i="12" s="1"/>
  <c r="W374" i="12" a="1"/>
  <c r="W374" i="12" s="1"/>
  <c r="O375" i="12" a="1"/>
  <c r="O375" i="12" s="1"/>
  <c r="P375" i="12" a="1"/>
  <c r="P375" i="12" s="1"/>
  <c r="Q375" i="12" a="1"/>
  <c r="Q375" i="12" s="1"/>
  <c r="R375" i="12" a="1"/>
  <c r="R375" i="12" s="1"/>
  <c r="S375" i="12" a="1"/>
  <c r="S375" i="12" s="1"/>
  <c r="T375" i="12" a="1"/>
  <c r="T375" i="12" s="1"/>
  <c r="U375" i="12" a="1"/>
  <c r="U375" i="12" s="1"/>
  <c r="V375" i="12" a="1"/>
  <c r="V375" i="12" s="1"/>
  <c r="W375" i="12" a="1"/>
  <c r="W375" i="12" s="1"/>
  <c r="O376" i="12" a="1"/>
  <c r="O376" i="12" s="1"/>
  <c r="P376" i="12" a="1"/>
  <c r="P376" i="12" s="1"/>
  <c r="Q376" i="12" a="1"/>
  <c r="Q376" i="12" s="1"/>
  <c r="R376" i="12" a="1"/>
  <c r="R376" i="12" s="1"/>
  <c r="S376" i="12" a="1"/>
  <c r="S376" i="12" s="1"/>
  <c r="T376" i="12" a="1"/>
  <c r="T376" i="12" s="1"/>
  <c r="U376" i="12" a="1"/>
  <c r="U376" i="12" s="1"/>
  <c r="V376" i="12" a="1"/>
  <c r="V376" i="12" s="1"/>
  <c r="W376" i="12" a="1"/>
  <c r="W376" i="12" s="1"/>
  <c r="O377" i="12" a="1"/>
  <c r="O377" i="12" s="1"/>
  <c r="P377" i="12" a="1"/>
  <c r="P377" i="12" s="1"/>
  <c r="Q377" i="12" a="1"/>
  <c r="Q377" i="12" s="1"/>
  <c r="R377" i="12" a="1"/>
  <c r="R377" i="12" s="1"/>
  <c r="S377" i="12" a="1"/>
  <c r="S377" i="12" s="1"/>
  <c r="T377" i="12" a="1"/>
  <c r="T377" i="12" s="1"/>
  <c r="U377" i="12" a="1"/>
  <c r="U377" i="12" s="1"/>
  <c r="V377" i="12" a="1"/>
  <c r="V377" i="12" s="1"/>
  <c r="W377" i="12" a="1"/>
  <c r="W377" i="12" s="1"/>
  <c r="O378" i="12" a="1"/>
  <c r="O378" i="12" s="1"/>
  <c r="P378" i="12" a="1"/>
  <c r="P378" i="12" s="1"/>
  <c r="Q378" i="12" a="1"/>
  <c r="Q378" i="12" s="1"/>
  <c r="R378" i="12" a="1"/>
  <c r="R378" i="12" s="1"/>
  <c r="S378" i="12" a="1"/>
  <c r="S378" i="12" s="1"/>
  <c r="T378" i="12" a="1"/>
  <c r="T378" i="12" s="1"/>
  <c r="U378" i="12" a="1"/>
  <c r="U378" i="12" s="1"/>
  <c r="V378" i="12" a="1"/>
  <c r="V378" i="12" s="1"/>
  <c r="W378" i="12" a="1"/>
  <c r="W378" i="12" s="1"/>
  <c r="O379" i="12" a="1"/>
  <c r="O379" i="12" s="1"/>
  <c r="P379" i="12" a="1"/>
  <c r="P379" i="12" s="1"/>
  <c r="Q379" i="12" a="1"/>
  <c r="Q379" i="12" s="1"/>
  <c r="R379" i="12" a="1"/>
  <c r="R379" i="12" s="1"/>
  <c r="S379" i="12" a="1"/>
  <c r="S379" i="12" s="1"/>
  <c r="T379" i="12" a="1"/>
  <c r="T379" i="12" s="1"/>
  <c r="U379" i="12" a="1"/>
  <c r="U379" i="12" s="1"/>
  <c r="V379" i="12" a="1"/>
  <c r="V379" i="12" s="1"/>
  <c r="W379" i="12" a="1"/>
  <c r="W379" i="12" s="1"/>
  <c r="O380" i="12" a="1"/>
  <c r="O380" i="12" s="1"/>
  <c r="P380" i="12" a="1"/>
  <c r="P380" i="12" s="1"/>
  <c r="Q380" i="12" a="1"/>
  <c r="Q380" i="12" s="1"/>
  <c r="R380" i="12" a="1"/>
  <c r="R380" i="12" s="1"/>
  <c r="S380" i="12" a="1"/>
  <c r="S380" i="12" s="1"/>
  <c r="T380" i="12" a="1"/>
  <c r="T380" i="12" s="1"/>
  <c r="U380" i="12" a="1"/>
  <c r="U380" i="12" s="1"/>
  <c r="V380" i="12" a="1"/>
  <c r="V380" i="12" s="1"/>
  <c r="W380" i="12" a="1"/>
  <c r="W380" i="12" s="1"/>
  <c r="O381" i="12" a="1"/>
  <c r="O381" i="12" s="1"/>
  <c r="P381" i="12" a="1"/>
  <c r="P381" i="12" s="1"/>
  <c r="Q381" i="12" a="1"/>
  <c r="Q381" i="12" s="1"/>
  <c r="R381" i="12" a="1"/>
  <c r="R381" i="12" s="1"/>
  <c r="S381" i="12" a="1"/>
  <c r="S381" i="12" s="1"/>
  <c r="T381" i="12" a="1"/>
  <c r="T381" i="12" s="1"/>
  <c r="U381" i="12" a="1"/>
  <c r="U381" i="12" s="1"/>
  <c r="V381" i="12" a="1"/>
  <c r="V381" i="12" s="1"/>
  <c r="W381" i="12" a="1"/>
  <c r="W381" i="12" s="1"/>
  <c r="O382" i="12" a="1"/>
  <c r="O382" i="12" s="1"/>
  <c r="P382" i="12" a="1"/>
  <c r="P382" i="12" s="1"/>
  <c r="Q382" i="12" a="1"/>
  <c r="Q382" i="12" s="1"/>
  <c r="R382" i="12" a="1"/>
  <c r="R382" i="12" s="1"/>
  <c r="S382" i="12" a="1"/>
  <c r="S382" i="12" s="1"/>
  <c r="T382" i="12" a="1"/>
  <c r="T382" i="12" s="1"/>
  <c r="U382" i="12" a="1"/>
  <c r="U382" i="12" s="1"/>
  <c r="V382" i="12" a="1"/>
  <c r="V382" i="12" s="1"/>
  <c r="W382" i="12" a="1"/>
  <c r="W382" i="12" s="1"/>
  <c r="O383" i="12" a="1"/>
  <c r="O383" i="12" s="1"/>
  <c r="P383" i="12" a="1"/>
  <c r="P383" i="12" s="1"/>
  <c r="Q383" i="12" a="1"/>
  <c r="Q383" i="12" s="1"/>
  <c r="R383" i="12" a="1"/>
  <c r="R383" i="12" s="1"/>
  <c r="S383" i="12" a="1"/>
  <c r="S383" i="12" s="1"/>
  <c r="T383" i="12" a="1"/>
  <c r="T383" i="12" s="1"/>
  <c r="U383" i="12" a="1"/>
  <c r="U383" i="12" s="1"/>
  <c r="V383" i="12" a="1"/>
  <c r="V383" i="12" s="1"/>
  <c r="W383" i="12" a="1"/>
  <c r="W383" i="12" s="1"/>
  <c r="O384" i="12" a="1"/>
  <c r="O384" i="12" s="1"/>
  <c r="P384" i="12" a="1"/>
  <c r="P384" i="12" s="1"/>
  <c r="Q384" i="12" a="1"/>
  <c r="Q384" i="12" s="1"/>
  <c r="R384" i="12" a="1"/>
  <c r="R384" i="12" s="1"/>
  <c r="S384" i="12" a="1"/>
  <c r="S384" i="12" s="1"/>
  <c r="T384" i="12" a="1"/>
  <c r="T384" i="12" s="1"/>
  <c r="U384" i="12" a="1"/>
  <c r="U384" i="12" s="1"/>
  <c r="V384" i="12" a="1"/>
  <c r="V384" i="12" s="1"/>
  <c r="W384" i="12" a="1"/>
  <c r="W384" i="12" s="1"/>
  <c r="O385" i="12" a="1"/>
  <c r="O385" i="12" s="1"/>
  <c r="P385" i="12" a="1"/>
  <c r="P385" i="12" s="1"/>
  <c r="Q385" i="12" a="1"/>
  <c r="Q385" i="12" s="1"/>
  <c r="R385" i="12" a="1"/>
  <c r="R385" i="12" s="1"/>
  <c r="S385" i="12" a="1"/>
  <c r="S385" i="12" s="1"/>
  <c r="T385" i="12" a="1"/>
  <c r="T385" i="12" s="1"/>
  <c r="U385" i="12" a="1"/>
  <c r="U385" i="12" s="1"/>
  <c r="V385" i="12" a="1"/>
  <c r="V385" i="12" s="1"/>
  <c r="W385" i="12" a="1"/>
  <c r="W385" i="12" s="1"/>
  <c r="O386" i="12" a="1"/>
  <c r="O386" i="12" s="1"/>
  <c r="P386" i="12" a="1"/>
  <c r="P386" i="12" s="1"/>
  <c r="Q386" i="12" a="1"/>
  <c r="Q386" i="12" s="1"/>
  <c r="R386" i="12" a="1"/>
  <c r="R386" i="12" s="1"/>
  <c r="S386" i="12" a="1"/>
  <c r="S386" i="12" s="1"/>
  <c r="T386" i="12" a="1"/>
  <c r="T386" i="12" s="1"/>
  <c r="U386" i="12" a="1"/>
  <c r="U386" i="12" s="1"/>
  <c r="V386" i="12" a="1"/>
  <c r="V386" i="12" s="1"/>
  <c r="W386" i="12" a="1"/>
  <c r="W386" i="12" s="1"/>
  <c r="O387" i="12" a="1"/>
  <c r="O387" i="12" s="1"/>
  <c r="P387" i="12" a="1"/>
  <c r="P387" i="12" s="1"/>
  <c r="Q387" i="12" a="1"/>
  <c r="Q387" i="12" s="1"/>
  <c r="R387" i="12" a="1"/>
  <c r="R387" i="12" s="1"/>
  <c r="S387" i="12" a="1"/>
  <c r="S387" i="12" s="1"/>
  <c r="T387" i="12" a="1"/>
  <c r="T387" i="12" s="1"/>
  <c r="U387" i="12" a="1"/>
  <c r="U387" i="12" s="1"/>
  <c r="V387" i="12" a="1"/>
  <c r="V387" i="12" s="1"/>
  <c r="W387" i="12" a="1"/>
  <c r="W387" i="12" s="1"/>
  <c r="O388" i="12" a="1"/>
  <c r="O388" i="12" s="1"/>
  <c r="P388" i="12" a="1"/>
  <c r="P388" i="12" s="1"/>
  <c r="Q388" i="12" a="1"/>
  <c r="Q388" i="12" s="1"/>
  <c r="R388" i="12" a="1"/>
  <c r="R388" i="12" s="1"/>
  <c r="S388" i="12" a="1"/>
  <c r="S388" i="12" s="1"/>
  <c r="T388" i="12" a="1"/>
  <c r="T388" i="12" s="1"/>
  <c r="U388" i="12" a="1"/>
  <c r="U388" i="12" s="1"/>
  <c r="V388" i="12" a="1"/>
  <c r="V388" i="12" s="1"/>
  <c r="W388" i="12" a="1"/>
  <c r="W388" i="12" s="1"/>
  <c r="O389" i="12" a="1"/>
  <c r="O389" i="12" s="1"/>
  <c r="P389" i="12" a="1"/>
  <c r="P389" i="12" s="1"/>
  <c r="Q389" i="12" a="1"/>
  <c r="Q389" i="12" s="1"/>
  <c r="R389" i="12" a="1"/>
  <c r="R389" i="12" s="1"/>
  <c r="S389" i="12" a="1"/>
  <c r="S389" i="12" s="1"/>
  <c r="T389" i="12" a="1"/>
  <c r="T389" i="12" s="1"/>
  <c r="U389" i="12" a="1"/>
  <c r="U389" i="12" s="1"/>
  <c r="V389" i="12" a="1"/>
  <c r="V389" i="12" s="1"/>
  <c r="W389" i="12" a="1"/>
  <c r="W389" i="12" s="1"/>
  <c r="O390" i="12" a="1"/>
  <c r="O390" i="12" s="1"/>
  <c r="P390" i="12" a="1"/>
  <c r="P390" i="12" s="1"/>
  <c r="Q390" i="12" a="1"/>
  <c r="Q390" i="12" s="1"/>
  <c r="R390" i="12" a="1"/>
  <c r="R390" i="12" s="1"/>
  <c r="S390" i="12" a="1"/>
  <c r="S390" i="12" s="1"/>
  <c r="T390" i="12" a="1"/>
  <c r="T390" i="12" s="1"/>
  <c r="U390" i="12" a="1"/>
  <c r="U390" i="12" s="1"/>
  <c r="V390" i="12" a="1"/>
  <c r="V390" i="12" s="1"/>
  <c r="W390" i="12" a="1"/>
  <c r="W390" i="12" s="1"/>
  <c r="O391" i="12" a="1"/>
  <c r="O391" i="12" s="1"/>
  <c r="P391" i="12" a="1"/>
  <c r="P391" i="12" s="1"/>
  <c r="Q391" i="12" a="1"/>
  <c r="Q391" i="12" s="1"/>
  <c r="R391" i="12" a="1"/>
  <c r="R391" i="12" s="1"/>
  <c r="S391" i="12" a="1"/>
  <c r="S391" i="12" s="1"/>
  <c r="T391" i="12" a="1"/>
  <c r="T391" i="12" s="1"/>
  <c r="U391" i="12" a="1"/>
  <c r="U391" i="12" s="1"/>
  <c r="V391" i="12" a="1"/>
  <c r="V391" i="12" s="1"/>
  <c r="W391" i="12" a="1"/>
  <c r="W391" i="12" s="1"/>
  <c r="O392" i="12" a="1"/>
  <c r="O392" i="12" s="1"/>
  <c r="P392" i="12" a="1"/>
  <c r="P392" i="12" s="1"/>
  <c r="Q392" i="12" a="1"/>
  <c r="Q392" i="12" s="1"/>
  <c r="R392" i="12" a="1"/>
  <c r="R392" i="12" s="1"/>
  <c r="S392" i="12" a="1"/>
  <c r="S392" i="12" s="1"/>
  <c r="T392" i="12" a="1"/>
  <c r="T392" i="12" s="1"/>
  <c r="U392" i="12" a="1"/>
  <c r="U392" i="12" s="1"/>
  <c r="V392" i="12" a="1"/>
  <c r="V392" i="12" s="1"/>
  <c r="W392" i="12" a="1"/>
  <c r="W392" i="12" s="1"/>
  <c r="O393" i="12" a="1"/>
  <c r="O393" i="12" s="1"/>
  <c r="P393" i="12" a="1"/>
  <c r="P393" i="12" s="1"/>
  <c r="Q393" i="12" a="1"/>
  <c r="Q393" i="12" s="1"/>
  <c r="R393" i="12" a="1"/>
  <c r="R393" i="12" s="1"/>
  <c r="S393" i="12" a="1"/>
  <c r="S393" i="12" s="1"/>
  <c r="T393" i="12" a="1"/>
  <c r="T393" i="12" s="1"/>
  <c r="U393" i="12" a="1"/>
  <c r="U393" i="12" s="1"/>
  <c r="V393" i="12" a="1"/>
  <c r="V393" i="12" s="1"/>
  <c r="W393" i="12" a="1"/>
  <c r="W393" i="12" s="1"/>
  <c r="O394" i="12" a="1"/>
  <c r="O394" i="12" s="1"/>
  <c r="P394" i="12" a="1"/>
  <c r="P394" i="12" s="1"/>
  <c r="Q394" i="12" a="1"/>
  <c r="Q394" i="12" s="1"/>
  <c r="R394" i="12" a="1"/>
  <c r="R394" i="12" s="1"/>
  <c r="S394" i="12" a="1"/>
  <c r="S394" i="12" s="1"/>
  <c r="T394" i="12" a="1"/>
  <c r="T394" i="12" s="1"/>
  <c r="U394" i="12" a="1"/>
  <c r="U394" i="12" s="1"/>
  <c r="V394" i="12" a="1"/>
  <c r="V394" i="12" s="1"/>
  <c r="W394" i="12" a="1"/>
  <c r="W394" i="12" s="1"/>
  <c r="O395" i="12" a="1"/>
  <c r="O395" i="12" s="1"/>
  <c r="P395" i="12" a="1"/>
  <c r="P395" i="12" s="1"/>
  <c r="Q395" i="12" a="1"/>
  <c r="Q395" i="12" s="1"/>
  <c r="R395" i="12" a="1"/>
  <c r="R395" i="12" s="1"/>
  <c r="S395" i="12" a="1"/>
  <c r="S395" i="12" s="1"/>
  <c r="T395" i="12" a="1"/>
  <c r="T395" i="12" s="1"/>
  <c r="U395" i="12" a="1"/>
  <c r="U395" i="12" s="1"/>
  <c r="V395" i="12" a="1"/>
  <c r="V395" i="12" s="1"/>
  <c r="W395" i="12" a="1"/>
  <c r="W395" i="12" s="1"/>
  <c r="O396" i="12" a="1"/>
  <c r="O396" i="12" s="1"/>
  <c r="P396" i="12" a="1"/>
  <c r="P396" i="12" s="1"/>
  <c r="Q396" i="12" a="1"/>
  <c r="Q396" i="12" s="1"/>
  <c r="R396" i="12" a="1"/>
  <c r="R396" i="12" s="1"/>
  <c r="S396" i="12" a="1"/>
  <c r="S396" i="12" s="1"/>
  <c r="T396" i="12" a="1"/>
  <c r="T396" i="12" s="1"/>
  <c r="U396" i="12" a="1"/>
  <c r="U396" i="12" s="1"/>
  <c r="V396" i="12" a="1"/>
  <c r="V396" i="12" s="1"/>
  <c r="W396" i="12" a="1"/>
  <c r="W396" i="12" s="1"/>
  <c r="O397" i="12" a="1"/>
  <c r="O397" i="12" s="1"/>
  <c r="P397" i="12" a="1"/>
  <c r="P397" i="12" s="1"/>
  <c r="Q397" i="12" a="1"/>
  <c r="Q397" i="12" s="1"/>
  <c r="R397" i="12" a="1"/>
  <c r="R397" i="12" s="1"/>
  <c r="S397" i="12" a="1"/>
  <c r="S397" i="12" s="1"/>
  <c r="T397" i="12" a="1"/>
  <c r="T397" i="12" s="1"/>
  <c r="U397" i="12" a="1"/>
  <c r="U397" i="12" s="1"/>
  <c r="V397" i="12" a="1"/>
  <c r="V397" i="12" s="1"/>
  <c r="W397" i="12" a="1"/>
  <c r="W397" i="12" s="1"/>
  <c r="O398" i="12" a="1"/>
  <c r="O398" i="12" s="1"/>
  <c r="P398" i="12" a="1"/>
  <c r="P398" i="12" s="1"/>
  <c r="Q398" i="12" a="1"/>
  <c r="Q398" i="12" s="1"/>
  <c r="R398" i="12" a="1"/>
  <c r="R398" i="12" s="1"/>
  <c r="S398" i="12" a="1"/>
  <c r="S398" i="12" s="1"/>
  <c r="T398" i="12" a="1"/>
  <c r="T398" i="12" s="1"/>
  <c r="U398" i="12" a="1"/>
  <c r="U398" i="12" s="1"/>
  <c r="V398" i="12" a="1"/>
  <c r="V398" i="12" s="1"/>
  <c r="W398" i="12" a="1"/>
  <c r="W398" i="12" s="1"/>
  <c r="O399" i="12" a="1"/>
  <c r="O399" i="12" s="1"/>
  <c r="P399" i="12" a="1"/>
  <c r="P399" i="12" s="1"/>
  <c r="Q399" i="12" a="1"/>
  <c r="Q399" i="12" s="1"/>
  <c r="R399" i="12" a="1"/>
  <c r="R399" i="12" s="1"/>
  <c r="S399" i="12" a="1"/>
  <c r="S399" i="12" s="1"/>
  <c r="T399" i="12" a="1"/>
  <c r="T399" i="12" s="1"/>
  <c r="U399" i="12" a="1"/>
  <c r="U399" i="12" s="1"/>
  <c r="V399" i="12" a="1"/>
  <c r="V399" i="12" s="1"/>
  <c r="W399" i="12" a="1"/>
  <c r="W399" i="12" s="1"/>
  <c r="O400" i="12" a="1"/>
  <c r="O400" i="12" s="1"/>
  <c r="P400" i="12" a="1"/>
  <c r="P400" i="12" s="1"/>
  <c r="Q400" i="12" a="1"/>
  <c r="Q400" i="12" s="1"/>
  <c r="R400" i="12" a="1"/>
  <c r="R400" i="12" s="1"/>
  <c r="S400" i="12" a="1"/>
  <c r="S400" i="12" s="1"/>
  <c r="T400" i="12" a="1"/>
  <c r="T400" i="12" s="1"/>
  <c r="U400" i="12" a="1"/>
  <c r="U400" i="12" s="1"/>
  <c r="V400" i="12" a="1"/>
  <c r="V400" i="12" s="1"/>
  <c r="W400" i="12" a="1"/>
  <c r="W400" i="12" s="1"/>
  <c r="O401" i="12" a="1"/>
  <c r="O401" i="12" s="1"/>
  <c r="P401" i="12" a="1"/>
  <c r="P401" i="12" s="1"/>
  <c r="Q401" i="12" a="1"/>
  <c r="Q401" i="12" s="1"/>
  <c r="R401" i="12" a="1"/>
  <c r="R401" i="12" s="1"/>
  <c r="S401" i="12" a="1"/>
  <c r="S401" i="12" s="1"/>
  <c r="T401" i="12" a="1"/>
  <c r="T401" i="12" s="1"/>
  <c r="U401" i="12" a="1"/>
  <c r="U401" i="12" s="1"/>
  <c r="V401" i="12" a="1"/>
  <c r="V401" i="12" s="1"/>
  <c r="W401" i="12" a="1"/>
  <c r="W401" i="12" s="1"/>
  <c r="O402" i="12" a="1"/>
  <c r="O402" i="12" s="1"/>
  <c r="P402" i="12" a="1"/>
  <c r="P402" i="12" s="1"/>
  <c r="Q402" i="12" a="1"/>
  <c r="Q402" i="12" s="1"/>
  <c r="R402" i="12" a="1"/>
  <c r="R402" i="12" s="1"/>
  <c r="S402" i="12" a="1"/>
  <c r="S402" i="12" s="1"/>
  <c r="T402" i="12" a="1"/>
  <c r="T402" i="12" s="1"/>
  <c r="U402" i="12" a="1"/>
  <c r="U402" i="12" s="1"/>
  <c r="V402" i="12" a="1"/>
  <c r="V402" i="12" s="1"/>
  <c r="W402" i="12" a="1"/>
  <c r="W402" i="12" s="1"/>
  <c r="O403" i="12" a="1"/>
  <c r="O403" i="12" s="1"/>
  <c r="P403" i="12" a="1"/>
  <c r="P403" i="12" s="1"/>
  <c r="Q403" i="12" a="1"/>
  <c r="Q403" i="12" s="1"/>
  <c r="R403" i="12" a="1"/>
  <c r="R403" i="12" s="1"/>
  <c r="S403" i="12" a="1"/>
  <c r="S403" i="12" s="1"/>
  <c r="T403" i="12" a="1"/>
  <c r="T403" i="12" s="1"/>
  <c r="U403" i="12" a="1"/>
  <c r="U403" i="12" s="1"/>
  <c r="V403" i="12" a="1"/>
  <c r="V403" i="12" s="1"/>
  <c r="W403" i="12" a="1"/>
  <c r="W403" i="12" s="1"/>
  <c r="O404" i="12" a="1"/>
  <c r="O404" i="12" s="1"/>
  <c r="P404" i="12" a="1"/>
  <c r="P404" i="12" s="1"/>
  <c r="Q404" i="12" a="1"/>
  <c r="Q404" i="12" s="1"/>
  <c r="R404" i="12" a="1"/>
  <c r="R404" i="12" s="1"/>
  <c r="S404" i="12" a="1"/>
  <c r="S404" i="12" s="1"/>
  <c r="T404" i="12" a="1"/>
  <c r="T404" i="12" s="1"/>
  <c r="U404" i="12" a="1"/>
  <c r="U404" i="12" s="1"/>
  <c r="V404" i="12" a="1"/>
  <c r="V404" i="12" s="1"/>
  <c r="W404" i="12" a="1"/>
  <c r="W404" i="12" s="1"/>
  <c r="O405" i="12" a="1"/>
  <c r="O405" i="12" s="1"/>
  <c r="P405" i="12" a="1"/>
  <c r="P405" i="12" s="1"/>
  <c r="Q405" i="12" a="1"/>
  <c r="Q405" i="12" s="1"/>
  <c r="R405" i="12" a="1"/>
  <c r="R405" i="12" s="1"/>
  <c r="S405" i="12" a="1"/>
  <c r="S405" i="12" s="1"/>
  <c r="T405" i="12" a="1"/>
  <c r="T405" i="12" s="1"/>
  <c r="U405" i="12" a="1"/>
  <c r="U405" i="12" s="1"/>
  <c r="V405" i="12" a="1"/>
  <c r="V405" i="12" s="1"/>
  <c r="W405" i="12" a="1"/>
  <c r="W405" i="12" s="1"/>
  <c r="O406" i="12" a="1"/>
  <c r="O406" i="12" s="1"/>
  <c r="P406" i="12" a="1"/>
  <c r="P406" i="12" s="1"/>
  <c r="Q406" i="12" a="1"/>
  <c r="Q406" i="12" s="1"/>
  <c r="R406" i="12" a="1"/>
  <c r="R406" i="12" s="1"/>
  <c r="S406" i="12" a="1"/>
  <c r="S406" i="12" s="1"/>
  <c r="T406" i="12" a="1"/>
  <c r="T406" i="12" s="1"/>
  <c r="U406" i="12" a="1"/>
  <c r="U406" i="12" s="1"/>
  <c r="V406" i="12" a="1"/>
  <c r="V406" i="12" s="1"/>
  <c r="W406" i="12" a="1"/>
  <c r="W406" i="12" s="1"/>
  <c r="O407" i="12" a="1"/>
  <c r="O407" i="12" s="1"/>
  <c r="P407" i="12" a="1"/>
  <c r="P407" i="12" s="1"/>
  <c r="Q407" i="12" a="1"/>
  <c r="Q407" i="12" s="1"/>
  <c r="R407" i="12" a="1"/>
  <c r="R407" i="12" s="1"/>
  <c r="S407" i="12" a="1"/>
  <c r="S407" i="12" s="1"/>
  <c r="T407" i="12" a="1"/>
  <c r="T407" i="12" s="1"/>
  <c r="U407" i="12" a="1"/>
  <c r="U407" i="12" s="1"/>
  <c r="V407" i="12" a="1"/>
  <c r="V407" i="12" s="1"/>
  <c r="W407" i="12" a="1"/>
  <c r="W407" i="12" s="1"/>
  <c r="O408" i="12" a="1"/>
  <c r="O408" i="12" s="1"/>
  <c r="P408" i="12" a="1"/>
  <c r="P408" i="12" s="1"/>
  <c r="Q408" i="12" a="1"/>
  <c r="Q408" i="12" s="1"/>
  <c r="R408" i="12" a="1"/>
  <c r="R408" i="12" s="1"/>
  <c r="S408" i="12" a="1"/>
  <c r="S408" i="12" s="1"/>
  <c r="T408" i="12" a="1"/>
  <c r="T408" i="12" s="1"/>
  <c r="U408" i="12" a="1"/>
  <c r="U408" i="12" s="1"/>
  <c r="V408" i="12" a="1"/>
  <c r="V408" i="12" s="1"/>
  <c r="W408" i="12" a="1"/>
  <c r="W408" i="12" s="1"/>
  <c r="O409" i="12" a="1"/>
  <c r="O409" i="12" s="1"/>
  <c r="P409" i="12" a="1"/>
  <c r="P409" i="12" s="1"/>
  <c r="Q409" i="12" a="1"/>
  <c r="Q409" i="12" s="1"/>
  <c r="R409" i="12" a="1"/>
  <c r="R409" i="12" s="1"/>
  <c r="S409" i="12" a="1"/>
  <c r="S409" i="12" s="1"/>
  <c r="T409" i="12" a="1"/>
  <c r="T409" i="12" s="1"/>
  <c r="U409" i="12" a="1"/>
  <c r="U409" i="12" s="1"/>
  <c r="V409" i="12" a="1"/>
  <c r="V409" i="12" s="1"/>
  <c r="W409" i="12" a="1"/>
  <c r="W409" i="12" s="1"/>
  <c r="O410" i="12" a="1"/>
  <c r="O410" i="12" s="1"/>
  <c r="P410" i="12" a="1"/>
  <c r="P410" i="12" s="1"/>
  <c r="Q410" i="12" a="1"/>
  <c r="Q410" i="12" s="1"/>
  <c r="R410" i="12" a="1"/>
  <c r="R410" i="12" s="1"/>
  <c r="S410" i="12" a="1"/>
  <c r="S410" i="12" s="1"/>
  <c r="T410" i="12" a="1"/>
  <c r="T410" i="12" s="1"/>
  <c r="U410" i="12" a="1"/>
  <c r="U410" i="12" s="1"/>
  <c r="V410" i="12" a="1"/>
  <c r="V410" i="12" s="1"/>
  <c r="W410" i="12" a="1"/>
  <c r="W410" i="12" s="1"/>
  <c r="O411" i="12" a="1"/>
  <c r="O411" i="12" s="1"/>
  <c r="P411" i="12" a="1"/>
  <c r="P411" i="12" s="1"/>
  <c r="Q411" i="12" a="1"/>
  <c r="Q411" i="12" s="1"/>
  <c r="R411" i="12" a="1"/>
  <c r="R411" i="12" s="1"/>
  <c r="S411" i="12" a="1"/>
  <c r="S411" i="12" s="1"/>
  <c r="T411" i="12" a="1"/>
  <c r="T411" i="12" s="1"/>
  <c r="U411" i="12" a="1"/>
  <c r="U411" i="12" s="1"/>
  <c r="V411" i="12" a="1"/>
  <c r="V411" i="12" s="1"/>
  <c r="W411" i="12" a="1"/>
  <c r="W411" i="12" s="1"/>
  <c r="O412" i="12" a="1"/>
  <c r="O412" i="12" s="1"/>
  <c r="P412" i="12" a="1"/>
  <c r="P412" i="12" s="1"/>
  <c r="Q412" i="12" a="1"/>
  <c r="Q412" i="12" s="1"/>
  <c r="R412" i="12" a="1"/>
  <c r="R412" i="12" s="1"/>
  <c r="S412" i="12" a="1"/>
  <c r="S412" i="12" s="1"/>
  <c r="T412" i="12" a="1"/>
  <c r="T412" i="12" s="1"/>
  <c r="U412" i="12" a="1"/>
  <c r="U412" i="12" s="1"/>
  <c r="V412" i="12" a="1"/>
  <c r="V412" i="12" s="1"/>
  <c r="W412" i="12" a="1"/>
  <c r="W412" i="12" s="1"/>
  <c r="O413" i="12" a="1"/>
  <c r="O413" i="12" s="1"/>
  <c r="P413" i="12" a="1"/>
  <c r="P413" i="12" s="1"/>
  <c r="Q413" i="12" a="1"/>
  <c r="Q413" i="12" s="1"/>
  <c r="R413" i="12" a="1"/>
  <c r="R413" i="12" s="1"/>
  <c r="S413" i="12" a="1"/>
  <c r="S413" i="12" s="1"/>
  <c r="T413" i="12" a="1"/>
  <c r="T413" i="12" s="1"/>
  <c r="U413" i="12" a="1"/>
  <c r="U413" i="12" s="1"/>
  <c r="V413" i="12" a="1"/>
  <c r="V413" i="12" s="1"/>
  <c r="W413" i="12" a="1"/>
  <c r="W413" i="12" s="1"/>
  <c r="O414" i="12" a="1"/>
  <c r="O414" i="12" s="1"/>
  <c r="P414" i="12" a="1"/>
  <c r="P414" i="12" s="1"/>
  <c r="Q414" i="12" a="1"/>
  <c r="Q414" i="12" s="1"/>
  <c r="R414" i="12" a="1"/>
  <c r="R414" i="12" s="1"/>
  <c r="S414" i="12" a="1"/>
  <c r="S414" i="12" s="1"/>
  <c r="T414" i="12" a="1"/>
  <c r="T414" i="12" s="1"/>
  <c r="U414" i="12" a="1"/>
  <c r="U414" i="12" s="1"/>
  <c r="V414" i="12" a="1"/>
  <c r="V414" i="12" s="1"/>
  <c r="W414" i="12" a="1"/>
  <c r="W414" i="12" s="1"/>
  <c r="O415" i="12" a="1"/>
  <c r="O415" i="12" s="1"/>
  <c r="P415" i="12" a="1"/>
  <c r="P415" i="12" s="1"/>
  <c r="Q415" i="12" a="1"/>
  <c r="Q415" i="12" s="1"/>
  <c r="R415" i="12" a="1"/>
  <c r="R415" i="12" s="1"/>
  <c r="S415" i="12" a="1"/>
  <c r="S415" i="12" s="1"/>
  <c r="T415" i="12" a="1"/>
  <c r="T415" i="12" s="1"/>
  <c r="U415" i="12" a="1"/>
  <c r="U415" i="12" s="1"/>
  <c r="V415" i="12" a="1"/>
  <c r="V415" i="12" s="1"/>
  <c r="W415" i="12" a="1"/>
  <c r="W415" i="12" s="1"/>
  <c r="O416" i="12" a="1"/>
  <c r="O416" i="12" s="1"/>
  <c r="P416" i="12" a="1"/>
  <c r="P416" i="12" s="1"/>
  <c r="Q416" i="12" a="1"/>
  <c r="Q416" i="12" s="1"/>
  <c r="R416" i="12" a="1"/>
  <c r="R416" i="12" s="1"/>
  <c r="S416" i="12" a="1"/>
  <c r="S416" i="12" s="1"/>
  <c r="T416" i="12" a="1"/>
  <c r="T416" i="12" s="1"/>
  <c r="U416" i="12" a="1"/>
  <c r="U416" i="12" s="1"/>
  <c r="V416" i="12" a="1"/>
  <c r="V416" i="12" s="1"/>
  <c r="W416" i="12" a="1"/>
  <c r="W416" i="12" s="1"/>
  <c r="O417" i="12" a="1"/>
  <c r="O417" i="12" s="1"/>
  <c r="P417" i="12" a="1"/>
  <c r="P417" i="12" s="1"/>
  <c r="Q417" i="12" a="1"/>
  <c r="Q417" i="12" s="1"/>
  <c r="R417" i="12" a="1"/>
  <c r="R417" i="12" s="1"/>
  <c r="S417" i="12" a="1"/>
  <c r="S417" i="12" s="1"/>
  <c r="T417" i="12" a="1"/>
  <c r="T417" i="12" s="1"/>
  <c r="U417" i="12" a="1"/>
  <c r="U417" i="12" s="1"/>
  <c r="V417" i="12" a="1"/>
  <c r="V417" i="12" s="1"/>
  <c r="W417" i="12" a="1"/>
  <c r="W417" i="12" s="1"/>
  <c r="O418" i="12" a="1"/>
  <c r="O418" i="12" s="1"/>
  <c r="P418" i="12" a="1"/>
  <c r="P418" i="12" s="1"/>
  <c r="Q418" i="12" a="1"/>
  <c r="Q418" i="12" s="1"/>
  <c r="R418" i="12" a="1"/>
  <c r="R418" i="12" s="1"/>
  <c r="S418" i="12" a="1"/>
  <c r="S418" i="12" s="1"/>
  <c r="T418" i="12" a="1"/>
  <c r="T418" i="12" s="1"/>
  <c r="U418" i="12" a="1"/>
  <c r="U418" i="12" s="1"/>
  <c r="V418" i="12" a="1"/>
  <c r="V418" i="12" s="1"/>
  <c r="W418" i="12" a="1"/>
  <c r="W418" i="12" s="1"/>
  <c r="O419" i="12" a="1"/>
  <c r="O419" i="12" s="1"/>
  <c r="P419" i="12" a="1"/>
  <c r="P419" i="12" s="1"/>
  <c r="Q419" i="12" a="1"/>
  <c r="Q419" i="12" s="1"/>
  <c r="R419" i="12" a="1"/>
  <c r="R419" i="12" s="1"/>
  <c r="S419" i="12" a="1"/>
  <c r="S419" i="12" s="1"/>
  <c r="T419" i="12" a="1"/>
  <c r="T419" i="12" s="1"/>
  <c r="U419" i="12" a="1"/>
  <c r="U419" i="12" s="1"/>
  <c r="V419" i="12" a="1"/>
  <c r="V419" i="12" s="1"/>
  <c r="W419" i="12" a="1"/>
  <c r="W419" i="12" s="1"/>
  <c r="O420" i="12" a="1"/>
  <c r="O420" i="12" s="1"/>
  <c r="P420" i="12" a="1"/>
  <c r="P420" i="12" s="1"/>
  <c r="Q420" i="12" a="1"/>
  <c r="Q420" i="12" s="1"/>
  <c r="R420" i="12" a="1"/>
  <c r="R420" i="12" s="1"/>
  <c r="S420" i="12" a="1"/>
  <c r="S420" i="12" s="1"/>
  <c r="T420" i="12" a="1"/>
  <c r="T420" i="12" s="1"/>
  <c r="U420" i="12" a="1"/>
  <c r="U420" i="12" s="1"/>
  <c r="V420" i="12" a="1"/>
  <c r="V420" i="12" s="1"/>
  <c r="W420" i="12" a="1"/>
  <c r="W420" i="12" s="1"/>
  <c r="O421" i="12" a="1"/>
  <c r="O421" i="12" s="1"/>
  <c r="P421" i="12" a="1"/>
  <c r="P421" i="12" s="1"/>
  <c r="Q421" i="12" a="1"/>
  <c r="Q421" i="12" s="1"/>
  <c r="R421" i="12" a="1"/>
  <c r="R421" i="12" s="1"/>
  <c r="S421" i="12" a="1"/>
  <c r="S421" i="12" s="1"/>
  <c r="T421" i="12" a="1"/>
  <c r="T421" i="12" s="1"/>
  <c r="U421" i="12" a="1"/>
  <c r="U421" i="12" s="1"/>
  <c r="V421" i="12" a="1"/>
  <c r="V421" i="12" s="1"/>
  <c r="W421" i="12" a="1"/>
  <c r="W421" i="12" s="1"/>
  <c r="O422" i="12" a="1"/>
  <c r="O422" i="12" s="1"/>
  <c r="P422" i="12" a="1"/>
  <c r="P422" i="12" s="1"/>
  <c r="Q422" i="12" a="1"/>
  <c r="Q422" i="12" s="1"/>
  <c r="R422" i="12" a="1"/>
  <c r="R422" i="12" s="1"/>
  <c r="S422" i="12" a="1"/>
  <c r="S422" i="12" s="1"/>
  <c r="T422" i="12" a="1"/>
  <c r="T422" i="12" s="1"/>
  <c r="U422" i="12" a="1"/>
  <c r="U422" i="12" s="1"/>
  <c r="V422" i="12" a="1"/>
  <c r="V422" i="12" s="1"/>
  <c r="W422" i="12" a="1"/>
  <c r="W422" i="12" s="1"/>
  <c r="O423" i="12" a="1"/>
  <c r="O423" i="12" s="1"/>
  <c r="P423" i="12" a="1"/>
  <c r="P423" i="12" s="1"/>
  <c r="Q423" i="12" a="1"/>
  <c r="Q423" i="12" s="1"/>
  <c r="R423" i="12" a="1"/>
  <c r="R423" i="12" s="1"/>
  <c r="S423" i="12" a="1"/>
  <c r="S423" i="12" s="1"/>
  <c r="T423" i="12" a="1"/>
  <c r="T423" i="12" s="1"/>
  <c r="U423" i="12" a="1"/>
  <c r="U423" i="12" s="1"/>
  <c r="V423" i="12" a="1"/>
  <c r="V423" i="12" s="1"/>
  <c r="W423" i="12" a="1"/>
  <c r="W423" i="12" s="1"/>
  <c r="O424" i="12" a="1"/>
  <c r="O424" i="12" s="1"/>
  <c r="P424" i="12" a="1"/>
  <c r="P424" i="12" s="1"/>
  <c r="Q424" i="12" a="1"/>
  <c r="Q424" i="12" s="1"/>
  <c r="R424" i="12" a="1"/>
  <c r="R424" i="12" s="1"/>
  <c r="S424" i="12" a="1"/>
  <c r="S424" i="12" s="1"/>
  <c r="T424" i="12" a="1"/>
  <c r="T424" i="12" s="1"/>
  <c r="U424" i="12" a="1"/>
  <c r="U424" i="12" s="1"/>
  <c r="V424" i="12" a="1"/>
  <c r="V424" i="12" s="1"/>
  <c r="W424" i="12" a="1"/>
  <c r="W424" i="12" s="1"/>
  <c r="O425" i="12" a="1"/>
  <c r="O425" i="12" s="1"/>
  <c r="P425" i="12" a="1"/>
  <c r="P425" i="12" s="1"/>
  <c r="Q425" i="12" a="1"/>
  <c r="Q425" i="12" s="1"/>
  <c r="R425" i="12" a="1"/>
  <c r="R425" i="12" s="1"/>
  <c r="S425" i="12" a="1"/>
  <c r="S425" i="12" s="1"/>
  <c r="T425" i="12" a="1"/>
  <c r="T425" i="12" s="1"/>
  <c r="U425" i="12" a="1"/>
  <c r="U425" i="12" s="1"/>
  <c r="V425" i="12" a="1"/>
  <c r="V425" i="12" s="1"/>
  <c r="W425" i="12" a="1"/>
  <c r="W425" i="12" s="1"/>
  <c r="O426" i="12" a="1"/>
  <c r="O426" i="12" s="1"/>
  <c r="P426" i="12" a="1"/>
  <c r="P426" i="12" s="1"/>
  <c r="Q426" i="12" a="1"/>
  <c r="Q426" i="12" s="1"/>
  <c r="R426" i="12" a="1"/>
  <c r="R426" i="12" s="1"/>
  <c r="S426" i="12" a="1"/>
  <c r="S426" i="12" s="1"/>
  <c r="T426" i="12" a="1"/>
  <c r="T426" i="12" s="1"/>
  <c r="U426" i="12" a="1"/>
  <c r="U426" i="12" s="1"/>
  <c r="V426" i="12" a="1"/>
  <c r="V426" i="12" s="1"/>
  <c r="W426" i="12" a="1"/>
  <c r="W426" i="12" s="1"/>
  <c r="O427" i="12" a="1"/>
  <c r="O427" i="12" s="1"/>
  <c r="P427" i="12" a="1"/>
  <c r="P427" i="12" s="1"/>
  <c r="Q427" i="12" a="1"/>
  <c r="Q427" i="12" s="1"/>
  <c r="R427" i="12" a="1"/>
  <c r="R427" i="12" s="1"/>
  <c r="S427" i="12" a="1"/>
  <c r="S427" i="12" s="1"/>
  <c r="T427" i="12" a="1"/>
  <c r="T427" i="12" s="1"/>
  <c r="U427" i="12" a="1"/>
  <c r="U427" i="12" s="1"/>
  <c r="V427" i="12" a="1"/>
  <c r="V427" i="12" s="1"/>
  <c r="W427" i="12" a="1"/>
  <c r="W427" i="12" s="1"/>
  <c r="O428" i="12" a="1"/>
  <c r="O428" i="12" s="1"/>
  <c r="P428" i="12" a="1"/>
  <c r="P428" i="12" s="1"/>
  <c r="Q428" i="12" a="1"/>
  <c r="Q428" i="12" s="1"/>
  <c r="R428" i="12" a="1"/>
  <c r="R428" i="12" s="1"/>
  <c r="S428" i="12" a="1"/>
  <c r="S428" i="12" s="1"/>
  <c r="T428" i="12" a="1"/>
  <c r="T428" i="12" s="1"/>
  <c r="U428" i="12" a="1"/>
  <c r="U428" i="12" s="1"/>
  <c r="V428" i="12" a="1"/>
  <c r="V428" i="12" s="1"/>
  <c r="W428" i="12" a="1"/>
  <c r="W428" i="12" s="1"/>
  <c r="O429" i="12" a="1"/>
  <c r="O429" i="12" s="1"/>
  <c r="P429" i="12" a="1"/>
  <c r="P429" i="12" s="1"/>
  <c r="Q429" i="12" a="1"/>
  <c r="Q429" i="12" s="1"/>
  <c r="R429" i="12" a="1"/>
  <c r="R429" i="12" s="1"/>
  <c r="S429" i="12" a="1"/>
  <c r="S429" i="12" s="1"/>
  <c r="T429" i="12" a="1"/>
  <c r="T429" i="12" s="1"/>
  <c r="U429" i="12" a="1"/>
  <c r="U429" i="12" s="1"/>
  <c r="V429" i="12" a="1"/>
  <c r="V429" i="12" s="1"/>
  <c r="W429" i="12" a="1"/>
  <c r="W429" i="12" s="1"/>
  <c r="O430" i="12" a="1"/>
  <c r="O430" i="12" s="1"/>
  <c r="P430" i="12" a="1"/>
  <c r="P430" i="12" s="1"/>
  <c r="Q430" i="12" a="1"/>
  <c r="Q430" i="12" s="1"/>
  <c r="R430" i="12" a="1"/>
  <c r="R430" i="12" s="1"/>
  <c r="S430" i="12" a="1"/>
  <c r="S430" i="12" s="1"/>
  <c r="T430" i="12" a="1"/>
  <c r="T430" i="12" s="1"/>
  <c r="U430" i="12" a="1"/>
  <c r="U430" i="12" s="1"/>
  <c r="V430" i="12" a="1"/>
  <c r="V430" i="12" s="1"/>
  <c r="W430" i="12" a="1"/>
  <c r="W430" i="12" s="1"/>
  <c r="O431" i="12" a="1"/>
  <c r="O431" i="12" s="1"/>
  <c r="P431" i="12" a="1"/>
  <c r="P431" i="12" s="1"/>
  <c r="Q431" i="12" a="1"/>
  <c r="Q431" i="12" s="1"/>
  <c r="R431" i="12" a="1"/>
  <c r="R431" i="12" s="1"/>
  <c r="S431" i="12" a="1"/>
  <c r="S431" i="12" s="1"/>
  <c r="T431" i="12" a="1"/>
  <c r="T431" i="12" s="1"/>
  <c r="U431" i="12" a="1"/>
  <c r="U431" i="12" s="1"/>
  <c r="V431" i="12" a="1"/>
  <c r="V431" i="12" s="1"/>
  <c r="W431" i="12" a="1"/>
  <c r="W431" i="12" s="1"/>
  <c r="O432" i="12" a="1"/>
  <c r="O432" i="12" s="1"/>
  <c r="P432" i="12" a="1"/>
  <c r="P432" i="12" s="1"/>
  <c r="Q432" i="12" a="1"/>
  <c r="Q432" i="12" s="1"/>
  <c r="R432" i="12" a="1"/>
  <c r="R432" i="12" s="1"/>
  <c r="S432" i="12" a="1"/>
  <c r="S432" i="12" s="1"/>
  <c r="T432" i="12" a="1"/>
  <c r="T432" i="12" s="1"/>
  <c r="U432" i="12" a="1"/>
  <c r="U432" i="12" s="1"/>
  <c r="V432" i="12" a="1"/>
  <c r="V432" i="12" s="1"/>
  <c r="W432" i="12" a="1"/>
  <c r="W432" i="12" s="1"/>
  <c r="O433" i="12" a="1"/>
  <c r="O433" i="12" s="1"/>
  <c r="P433" i="12" a="1"/>
  <c r="P433" i="12" s="1"/>
  <c r="Q433" i="12" a="1"/>
  <c r="Q433" i="12" s="1"/>
  <c r="R433" i="12" a="1"/>
  <c r="R433" i="12" s="1"/>
  <c r="S433" i="12" a="1"/>
  <c r="S433" i="12" s="1"/>
  <c r="T433" i="12" a="1"/>
  <c r="T433" i="12" s="1"/>
  <c r="U433" i="12" a="1"/>
  <c r="U433" i="12" s="1"/>
  <c r="V433" i="12" a="1"/>
  <c r="V433" i="12" s="1"/>
  <c r="W433" i="12" a="1"/>
  <c r="W433" i="12" s="1"/>
  <c r="O434" i="12" a="1"/>
  <c r="O434" i="12" s="1"/>
  <c r="P434" i="12" a="1"/>
  <c r="P434" i="12" s="1"/>
  <c r="Q434" i="12" a="1"/>
  <c r="Q434" i="12" s="1"/>
  <c r="R434" i="12" a="1"/>
  <c r="R434" i="12" s="1"/>
  <c r="S434" i="12" a="1"/>
  <c r="S434" i="12" s="1"/>
  <c r="T434" i="12" a="1"/>
  <c r="T434" i="12" s="1"/>
  <c r="U434" i="12" a="1"/>
  <c r="U434" i="12" s="1"/>
  <c r="V434" i="12" a="1"/>
  <c r="V434" i="12" s="1"/>
  <c r="W434" i="12" a="1"/>
  <c r="W434" i="12" s="1"/>
  <c r="O435" i="12" a="1"/>
  <c r="O435" i="12" s="1"/>
  <c r="P435" i="12" a="1"/>
  <c r="P435" i="12" s="1"/>
  <c r="Q435" i="12" a="1"/>
  <c r="Q435" i="12" s="1"/>
  <c r="R435" i="12" a="1"/>
  <c r="R435" i="12" s="1"/>
  <c r="S435" i="12" a="1"/>
  <c r="S435" i="12" s="1"/>
  <c r="T435" i="12" a="1"/>
  <c r="T435" i="12" s="1"/>
  <c r="U435" i="12" a="1"/>
  <c r="U435" i="12" s="1"/>
  <c r="V435" i="12" a="1"/>
  <c r="V435" i="12" s="1"/>
  <c r="W435" i="12" a="1"/>
  <c r="W435" i="12" s="1"/>
  <c r="O436" i="12" a="1"/>
  <c r="O436" i="12" s="1"/>
  <c r="P436" i="12" a="1"/>
  <c r="P436" i="12" s="1"/>
  <c r="Q436" i="12" a="1"/>
  <c r="Q436" i="12" s="1"/>
  <c r="R436" i="12" a="1"/>
  <c r="R436" i="12" s="1"/>
  <c r="S436" i="12" a="1"/>
  <c r="S436" i="12" s="1"/>
  <c r="T436" i="12" a="1"/>
  <c r="T436" i="12" s="1"/>
  <c r="U436" i="12" a="1"/>
  <c r="U436" i="12" s="1"/>
  <c r="V436" i="12" a="1"/>
  <c r="V436" i="12" s="1"/>
  <c r="W436" i="12" a="1"/>
  <c r="W436" i="12" s="1"/>
  <c r="O437" i="12" a="1"/>
  <c r="O437" i="12" s="1"/>
  <c r="P437" i="12" a="1"/>
  <c r="P437" i="12" s="1"/>
  <c r="Q437" i="12" a="1"/>
  <c r="Q437" i="12" s="1"/>
  <c r="R437" i="12" a="1"/>
  <c r="R437" i="12" s="1"/>
  <c r="S437" i="12" a="1"/>
  <c r="S437" i="12" s="1"/>
  <c r="T437" i="12" a="1"/>
  <c r="T437" i="12" s="1"/>
  <c r="U437" i="12" a="1"/>
  <c r="U437" i="12" s="1"/>
  <c r="V437" i="12" a="1"/>
  <c r="V437" i="12" s="1"/>
  <c r="W437" i="12" a="1"/>
  <c r="W437" i="12" s="1"/>
  <c r="O438" i="12" a="1"/>
  <c r="O438" i="12" s="1"/>
  <c r="P438" i="12" a="1"/>
  <c r="P438" i="12" s="1"/>
  <c r="Q438" i="12" a="1"/>
  <c r="Q438" i="12" s="1"/>
  <c r="R438" i="12" a="1"/>
  <c r="R438" i="12" s="1"/>
  <c r="S438" i="12" a="1"/>
  <c r="S438" i="12" s="1"/>
  <c r="T438" i="12" a="1"/>
  <c r="T438" i="12" s="1"/>
  <c r="U438" i="12" a="1"/>
  <c r="U438" i="12" s="1"/>
  <c r="V438" i="12" a="1"/>
  <c r="V438" i="12" s="1"/>
  <c r="W438" i="12" a="1"/>
  <c r="W438" i="12" s="1"/>
  <c r="O439" i="12" a="1"/>
  <c r="O439" i="12" s="1"/>
  <c r="P439" i="12" a="1"/>
  <c r="P439" i="12" s="1"/>
  <c r="Q439" i="12" a="1"/>
  <c r="Q439" i="12" s="1"/>
  <c r="R439" i="12" a="1"/>
  <c r="R439" i="12" s="1"/>
  <c r="S439" i="12" a="1"/>
  <c r="S439" i="12" s="1"/>
  <c r="T439" i="12" a="1"/>
  <c r="T439" i="12" s="1"/>
  <c r="U439" i="12" a="1"/>
  <c r="U439" i="12" s="1"/>
  <c r="V439" i="12" a="1"/>
  <c r="V439" i="12" s="1"/>
  <c r="W439" i="12" a="1"/>
  <c r="W439" i="12" s="1"/>
  <c r="O440" i="12" a="1"/>
  <c r="O440" i="12" s="1"/>
  <c r="P440" i="12" a="1"/>
  <c r="P440" i="12" s="1"/>
  <c r="Q440" i="12" a="1"/>
  <c r="Q440" i="12" s="1"/>
  <c r="R440" i="12" a="1"/>
  <c r="R440" i="12" s="1"/>
  <c r="S440" i="12" a="1"/>
  <c r="S440" i="12" s="1"/>
  <c r="T440" i="12" a="1"/>
  <c r="T440" i="12" s="1"/>
  <c r="U440" i="12" a="1"/>
  <c r="U440" i="12" s="1"/>
  <c r="V440" i="12" a="1"/>
  <c r="V440" i="12" s="1"/>
  <c r="W440" i="12" a="1"/>
  <c r="W440" i="12" s="1"/>
  <c r="O441" i="12" a="1"/>
  <c r="O441" i="12" s="1"/>
  <c r="P441" i="12" a="1"/>
  <c r="P441" i="12" s="1"/>
  <c r="Q441" i="12" a="1"/>
  <c r="Q441" i="12" s="1"/>
  <c r="R441" i="12" a="1"/>
  <c r="R441" i="12" s="1"/>
  <c r="S441" i="12" a="1"/>
  <c r="S441" i="12" s="1"/>
  <c r="T441" i="12" a="1"/>
  <c r="T441" i="12" s="1"/>
  <c r="U441" i="12" a="1"/>
  <c r="U441" i="12" s="1"/>
  <c r="V441" i="12" a="1"/>
  <c r="V441" i="12" s="1"/>
  <c r="W441" i="12" a="1"/>
  <c r="W441" i="12" s="1"/>
  <c r="O442" i="12" a="1"/>
  <c r="O442" i="12" s="1"/>
  <c r="P442" i="12" a="1"/>
  <c r="P442" i="12" s="1"/>
  <c r="Q442" i="12" a="1"/>
  <c r="Q442" i="12" s="1"/>
  <c r="R442" i="12" a="1"/>
  <c r="R442" i="12" s="1"/>
  <c r="S442" i="12" a="1"/>
  <c r="S442" i="12" s="1"/>
  <c r="T442" i="12" a="1"/>
  <c r="T442" i="12" s="1"/>
  <c r="U442" i="12" a="1"/>
  <c r="U442" i="12" s="1"/>
  <c r="V442" i="12" a="1"/>
  <c r="V442" i="12" s="1"/>
  <c r="W442" i="12" a="1"/>
  <c r="W442" i="12" s="1"/>
  <c r="O443" i="12" a="1"/>
  <c r="O443" i="12" s="1"/>
  <c r="P443" i="12" a="1"/>
  <c r="P443" i="12" s="1"/>
  <c r="Q443" i="12" a="1"/>
  <c r="Q443" i="12" s="1"/>
  <c r="R443" i="12" a="1"/>
  <c r="R443" i="12" s="1"/>
  <c r="S443" i="12" a="1"/>
  <c r="S443" i="12" s="1"/>
  <c r="T443" i="12" a="1"/>
  <c r="T443" i="12" s="1"/>
  <c r="U443" i="12" a="1"/>
  <c r="U443" i="12" s="1"/>
  <c r="V443" i="12" a="1"/>
  <c r="V443" i="12" s="1"/>
  <c r="W443" i="12" a="1"/>
  <c r="W443" i="12" s="1"/>
  <c r="O444" i="12" a="1"/>
  <c r="O444" i="12" s="1"/>
  <c r="P444" i="12" a="1"/>
  <c r="P444" i="12" s="1"/>
  <c r="Q444" i="12" a="1"/>
  <c r="Q444" i="12" s="1"/>
  <c r="R444" i="12" a="1"/>
  <c r="R444" i="12" s="1"/>
  <c r="S444" i="12" a="1"/>
  <c r="S444" i="12" s="1"/>
  <c r="T444" i="12" a="1"/>
  <c r="T444" i="12" s="1"/>
  <c r="U444" i="12" a="1"/>
  <c r="U444" i="12" s="1"/>
  <c r="V444" i="12" a="1"/>
  <c r="V444" i="12" s="1"/>
  <c r="W444" i="12" a="1"/>
  <c r="W444" i="12" s="1"/>
  <c r="O445" i="12" a="1"/>
  <c r="O445" i="12" s="1"/>
  <c r="P445" i="12" a="1"/>
  <c r="P445" i="12" s="1"/>
  <c r="Q445" i="12" a="1"/>
  <c r="Q445" i="12" s="1"/>
  <c r="R445" i="12" a="1"/>
  <c r="R445" i="12" s="1"/>
  <c r="S445" i="12" a="1"/>
  <c r="S445" i="12" s="1"/>
  <c r="T445" i="12" a="1"/>
  <c r="T445" i="12" s="1"/>
  <c r="U445" i="12" a="1"/>
  <c r="U445" i="12" s="1"/>
  <c r="V445" i="12" a="1"/>
  <c r="V445" i="12" s="1"/>
  <c r="W445" i="12" a="1"/>
  <c r="W445" i="12" s="1"/>
  <c r="O446" i="12" a="1"/>
  <c r="O446" i="12" s="1"/>
  <c r="P446" i="12" a="1"/>
  <c r="P446" i="12" s="1"/>
  <c r="Q446" i="12" a="1"/>
  <c r="Q446" i="12" s="1"/>
  <c r="R446" i="12" a="1"/>
  <c r="R446" i="12" s="1"/>
  <c r="S446" i="12" a="1"/>
  <c r="S446" i="12" s="1"/>
  <c r="T446" i="12" a="1"/>
  <c r="T446" i="12" s="1"/>
  <c r="U446" i="12" a="1"/>
  <c r="U446" i="12" s="1"/>
  <c r="V446" i="12" a="1"/>
  <c r="V446" i="12" s="1"/>
  <c r="W446" i="12" a="1"/>
  <c r="W446" i="12" s="1"/>
  <c r="O447" i="12" a="1"/>
  <c r="O447" i="12" s="1"/>
  <c r="P447" i="12" a="1"/>
  <c r="P447" i="12" s="1"/>
  <c r="Q447" i="12" a="1"/>
  <c r="Q447" i="12" s="1"/>
  <c r="R447" i="12" a="1"/>
  <c r="R447" i="12" s="1"/>
  <c r="S447" i="12" a="1"/>
  <c r="S447" i="12" s="1"/>
  <c r="T447" i="12" a="1"/>
  <c r="T447" i="12" s="1"/>
  <c r="U447" i="12" a="1"/>
  <c r="U447" i="12" s="1"/>
  <c r="V447" i="12" a="1"/>
  <c r="V447" i="12" s="1"/>
  <c r="W447" i="12" a="1"/>
  <c r="W447" i="12" s="1"/>
  <c r="O448" i="12" a="1"/>
  <c r="O448" i="12" s="1"/>
  <c r="P448" i="12" a="1"/>
  <c r="P448" i="12" s="1"/>
  <c r="Q448" i="12" a="1"/>
  <c r="Q448" i="12" s="1"/>
  <c r="R448" i="12" a="1"/>
  <c r="R448" i="12" s="1"/>
  <c r="S448" i="12" a="1"/>
  <c r="S448" i="12" s="1"/>
  <c r="T448" i="12" a="1"/>
  <c r="T448" i="12" s="1"/>
  <c r="U448" i="12" a="1"/>
  <c r="U448" i="12" s="1"/>
  <c r="V448" i="12" a="1"/>
  <c r="V448" i="12" s="1"/>
  <c r="W448" i="12" a="1"/>
  <c r="W448" i="12" s="1"/>
  <c r="O449" i="12" a="1"/>
  <c r="O449" i="12" s="1"/>
  <c r="P449" i="12" a="1"/>
  <c r="P449" i="12" s="1"/>
  <c r="Q449" i="12" a="1"/>
  <c r="Q449" i="12" s="1"/>
  <c r="R449" i="12" a="1"/>
  <c r="R449" i="12" s="1"/>
  <c r="S449" i="12" a="1"/>
  <c r="S449" i="12" s="1"/>
  <c r="T449" i="12" a="1"/>
  <c r="T449" i="12" s="1"/>
  <c r="U449" i="12" a="1"/>
  <c r="U449" i="12" s="1"/>
  <c r="V449" i="12" a="1"/>
  <c r="V449" i="12" s="1"/>
  <c r="W449" i="12" a="1"/>
  <c r="W449" i="12" s="1"/>
  <c r="O450" i="12" a="1"/>
  <c r="O450" i="12" s="1"/>
  <c r="P450" i="12" a="1"/>
  <c r="P450" i="12" s="1"/>
  <c r="Q450" i="12" a="1"/>
  <c r="Q450" i="12" s="1"/>
  <c r="R450" i="12" a="1"/>
  <c r="R450" i="12" s="1"/>
  <c r="S450" i="12" a="1"/>
  <c r="S450" i="12" s="1"/>
  <c r="T450" i="12" a="1"/>
  <c r="T450" i="12" s="1"/>
  <c r="U450" i="12" a="1"/>
  <c r="U450" i="12" s="1"/>
  <c r="V450" i="12" a="1"/>
  <c r="V450" i="12" s="1"/>
  <c r="W450" i="12" a="1"/>
  <c r="W450" i="12" s="1"/>
  <c r="O451" i="12" a="1"/>
  <c r="O451" i="12" s="1"/>
  <c r="P451" i="12" a="1"/>
  <c r="P451" i="12" s="1"/>
  <c r="Q451" i="12" a="1"/>
  <c r="Q451" i="12" s="1"/>
  <c r="R451" i="12" a="1"/>
  <c r="R451" i="12" s="1"/>
  <c r="S451" i="12" a="1"/>
  <c r="S451" i="12" s="1"/>
  <c r="T451" i="12" a="1"/>
  <c r="T451" i="12" s="1"/>
  <c r="U451" i="12" a="1"/>
  <c r="U451" i="12" s="1"/>
  <c r="V451" i="12" a="1"/>
  <c r="V451" i="12" s="1"/>
  <c r="W451" i="12" a="1"/>
  <c r="W451" i="12" s="1"/>
  <c r="O452" i="12" a="1"/>
  <c r="O452" i="12" s="1"/>
  <c r="P452" i="12" a="1"/>
  <c r="P452" i="12" s="1"/>
  <c r="Q452" i="12" a="1"/>
  <c r="Q452" i="12" s="1"/>
  <c r="R452" i="12" a="1"/>
  <c r="R452" i="12" s="1"/>
  <c r="S452" i="12" a="1"/>
  <c r="S452" i="12" s="1"/>
  <c r="T452" i="12" a="1"/>
  <c r="T452" i="12" s="1"/>
  <c r="U452" i="12" a="1"/>
  <c r="U452" i="12" s="1"/>
  <c r="V452" i="12" a="1"/>
  <c r="V452" i="12" s="1"/>
  <c r="W452" i="12" a="1"/>
  <c r="W452" i="12" s="1"/>
  <c r="O453" i="12" a="1"/>
  <c r="O453" i="12" s="1"/>
  <c r="P453" i="12" a="1"/>
  <c r="P453" i="12" s="1"/>
  <c r="Q453" i="12" a="1"/>
  <c r="Q453" i="12" s="1"/>
  <c r="R453" i="12" a="1"/>
  <c r="R453" i="12" s="1"/>
  <c r="S453" i="12" a="1"/>
  <c r="S453" i="12" s="1"/>
  <c r="T453" i="12" a="1"/>
  <c r="T453" i="12" s="1"/>
  <c r="U453" i="12" a="1"/>
  <c r="U453" i="12" s="1"/>
  <c r="V453" i="12" a="1"/>
  <c r="V453" i="12" s="1"/>
  <c r="W453" i="12" a="1"/>
  <c r="W453" i="12" s="1"/>
  <c r="O454" i="12" a="1"/>
  <c r="O454" i="12" s="1"/>
  <c r="P454" i="12" a="1"/>
  <c r="P454" i="12" s="1"/>
  <c r="Q454" i="12" a="1"/>
  <c r="Q454" i="12" s="1"/>
  <c r="R454" i="12" a="1"/>
  <c r="R454" i="12" s="1"/>
  <c r="S454" i="12" a="1"/>
  <c r="S454" i="12" s="1"/>
  <c r="T454" i="12" a="1"/>
  <c r="T454" i="12" s="1"/>
  <c r="U454" i="12" a="1"/>
  <c r="U454" i="12" s="1"/>
  <c r="V454" i="12" a="1"/>
  <c r="V454" i="12" s="1"/>
  <c r="W454" i="12" a="1"/>
  <c r="W454" i="12" s="1"/>
  <c r="O455" i="12" a="1"/>
  <c r="O455" i="12" s="1"/>
  <c r="P455" i="12" a="1"/>
  <c r="P455" i="12" s="1"/>
  <c r="Q455" i="12" a="1"/>
  <c r="Q455" i="12" s="1"/>
  <c r="R455" i="12" a="1"/>
  <c r="R455" i="12" s="1"/>
  <c r="S455" i="12" a="1"/>
  <c r="S455" i="12" s="1"/>
  <c r="T455" i="12" a="1"/>
  <c r="T455" i="12" s="1"/>
  <c r="U455" i="12" a="1"/>
  <c r="U455" i="12" s="1"/>
  <c r="V455" i="12" a="1"/>
  <c r="V455" i="12" s="1"/>
  <c r="W455" i="12" a="1"/>
  <c r="W455" i="12" s="1"/>
  <c r="O456" i="12" a="1"/>
  <c r="O456" i="12" s="1"/>
  <c r="P456" i="12" a="1"/>
  <c r="P456" i="12" s="1"/>
  <c r="Q456" i="12" a="1"/>
  <c r="Q456" i="12" s="1"/>
  <c r="R456" i="12" a="1"/>
  <c r="R456" i="12" s="1"/>
  <c r="S456" i="12" a="1"/>
  <c r="S456" i="12" s="1"/>
  <c r="T456" i="12" a="1"/>
  <c r="T456" i="12" s="1"/>
  <c r="U456" i="12" a="1"/>
  <c r="U456" i="12" s="1"/>
  <c r="V456" i="12" a="1"/>
  <c r="V456" i="12" s="1"/>
  <c r="W456" i="12" a="1"/>
  <c r="W456" i="12" s="1"/>
  <c r="O457" i="12" a="1"/>
  <c r="O457" i="12" s="1"/>
  <c r="P457" i="12" a="1"/>
  <c r="P457" i="12" s="1"/>
  <c r="Q457" i="12" a="1"/>
  <c r="Q457" i="12" s="1"/>
  <c r="R457" i="12" a="1"/>
  <c r="R457" i="12" s="1"/>
  <c r="S457" i="12" a="1"/>
  <c r="S457" i="12" s="1"/>
  <c r="T457" i="12" a="1"/>
  <c r="T457" i="12" s="1"/>
  <c r="U457" i="12" a="1"/>
  <c r="U457" i="12" s="1"/>
  <c r="V457" i="12" a="1"/>
  <c r="V457" i="12" s="1"/>
  <c r="W457" i="12" a="1"/>
  <c r="W457" i="12" s="1"/>
  <c r="O458" i="12" a="1"/>
  <c r="O458" i="12" s="1"/>
  <c r="P458" i="12" a="1"/>
  <c r="P458" i="12" s="1"/>
  <c r="Q458" i="12" a="1"/>
  <c r="Q458" i="12" s="1"/>
  <c r="R458" i="12" a="1"/>
  <c r="R458" i="12" s="1"/>
  <c r="S458" i="12" a="1"/>
  <c r="S458" i="12" s="1"/>
  <c r="T458" i="12" a="1"/>
  <c r="T458" i="12" s="1"/>
  <c r="U458" i="12" a="1"/>
  <c r="U458" i="12" s="1"/>
  <c r="V458" i="12" a="1"/>
  <c r="V458" i="12" s="1"/>
  <c r="W458" i="12" a="1"/>
  <c r="W458" i="12" s="1"/>
  <c r="O459" i="12" a="1"/>
  <c r="O459" i="12" s="1"/>
  <c r="P459" i="12" a="1"/>
  <c r="P459" i="12" s="1"/>
  <c r="Q459" i="12" a="1"/>
  <c r="Q459" i="12" s="1"/>
  <c r="R459" i="12" a="1"/>
  <c r="R459" i="12" s="1"/>
  <c r="S459" i="12" a="1"/>
  <c r="S459" i="12" s="1"/>
  <c r="T459" i="12" a="1"/>
  <c r="T459" i="12" s="1"/>
  <c r="U459" i="12" a="1"/>
  <c r="U459" i="12" s="1"/>
  <c r="V459" i="12" a="1"/>
  <c r="V459" i="12" s="1"/>
  <c r="W459" i="12" a="1"/>
  <c r="W459" i="12" s="1"/>
  <c r="O460" i="12" a="1"/>
  <c r="O460" i="12" s="1"/>
  <c r="P460" i="12" a="1"/>
  <c r="P460" i="12" s="1"/>
  <c r="Q460" i="12" a="1"/>
  <c r="Q460" i="12" s="1"/>
  <c r="R460" i="12" a="1"/>
  <c r="R460" i="12" s="1"/>
  <c r="S460" i="12" a="1"/>
  <c r="S460" i="12" s="1"/>
  <c r="T460" i="12" a="1"/>
  <c r="T460" i="12" s="1"/>
  <c r="U460" i="12" a="1"/>
  <c r="U460" i="12" s="1"/>
  <c r="V460" i="12" a="1"/>
  <c r="V460" i="12" s="1"/>
  <c r="W460" i="12" a="1"/>
  <c r="W460" i="12" s="1"/>
  <c r="O461" i="12" a="1"/>
  <c r="O461" i="12" s="1"/>
  <c r="P461" i="12" a="1"/>
  <c r="P461" i="12" s="1"/>
  <c r="Q461" i="12" a="1"/>
  <c r="Q461" i="12" s="1"/>
  <c r="R461" i="12" a="1"/>
  <c r="R461" i="12" s="1"/>
  <c r="S461" i="12" a="1"/>
  <c r="S461" i="12" s="1"/>
  <c r="T461" i="12" a="1"/>
  <c r="T461" i="12" s="1"/>
  <c r="U461" i="12" a="1"/>
  <c r="U461" i="12" s="1"/>
  <c r="V461" i="12" a="1"/>
  <c r="V461" i="12" s="1"/>
  <c r="W461" i="12" a="1"/>
  <c r="W461" i="12" s="1"/>
  <c r="O462" i="12" a="1"/>
  <c r="O462" i="12" s="1"/>
  <c r="P462" i="12" a="1"/>
  <c r="P462" i="12" s="1"/>
  <c r="Q462" i="12" a="1"/>
  <c r="Q462" i="12" s="1"/>
  <c r="R462" i="12" a="1"/>
  <c r="R462" i="12" s="1"/>
  <c r="S462" i="12" a="1"/>
  <c r="S462" i="12" s="1"/>
  <c r="T462" i="12" a="1"/>
  <c r="T462" i="12" s="1"/>
  <c r="U462" i="12" a="1"/>
  <c r="U462" i="12" s="1"/>
  <c r="V462" i="12" a="1"/>
  <c r="V462" i="12" s="1"/>
  <c r="W462" i="12" a="1"/>
  <c r="W462" i="12" s="1"/>
  <c r="O463" i="12" a="1"/>
  <c r="O463" i="12" s="1"/>
  <c r="P463" i="12" a="1"/>
  <c r="P463" i="12" s="1"/>
  <c r="Q463" i="12" a="1"/>
  <c r="Q463" i="12" s="1"/>
  <c r="R463" i="12" a="1"/>
  <c r="R463" i="12" s="1"/>
  <c r="S463" i="12" a="1"/>
  <c r="S463" i="12" s="1"/>
  <c r="T463" i="12" a="1"/>
  <c r="T463" i="12" s="1"/>
  <c r="U463" i="12" a="1"/>
  <c r="U463" i="12" s="1"/>
  <c r="V463" i="12" a="1"/>
  <c r="V463" i="12" s="1"/>
  <c r="W463" i="12" a="1"/>
  <c r="W463" i="12" s="1"/>
  <c r="O464" i="12" a="1"/>
  <c r="O464" i="12" s="1"/>
  <c r="P464" i="12" a="1"/>
  <c r="P464" i="12" s="1"/>
  <c r="Q464" i="12" a="1"/>
  <c r="Q464" i="12" s="1"/>
  <c r="R464" i="12" a="1"/>
  <c r="R464" i="12" s="1"/>
  <c r="S464" i="12" a="1"/>
  <c r="S464" i="12" s="1"/>
  <c r="T464" i="12" a="1"/>
  <c r="T464" i="12" s="1"/>
  <c r="U464" i="12" a="1"/>
  <c r="U464" i="12" s="1"/>
  <c r="V464" i="12" a="1"/>
  <c r="V464" i="12" s="1"/>
  <c r="W464" i="12" a="1"/>
  <c r="W464" i="12" s="1"/>
  <c r="O465" i="12" a="1"/>
  <c r="O465" i="12" s="1"/>
  <c r="P465" i="12" a="1"/>
  <c r="P465" i="12" s="1"/>
  <c r="Q465" i="12" a="1"/>
  <c r="Q465" i="12" s="1"/>
  <c r="R465" i="12" a="1"/>
  <c r="R465" i="12" s="1"/>
  <c r="S465" i="12" a="1"/>
  <c r="S465" i="12" s="1"/>
  <c r="T465" i="12" a="1"/>
  <c r="T465" i="12" s="1"/>
  <c r="U465" i="12" a="1"/>
  <c r="U465" i="12" s="1"/>
  <c r="V465" i="12" a="1"/>
  <c r="V465" i="12" s="1"/>
  <c r="W465" i="12" a="1"/>
  <c r="W465" i="12" s="1"/>
  <c r="O466" i="12" a="1"/>
  <c r="O466" i="12" s="1"/>
  <c r="P466" i="12" a="1"/>
  <c r="P466" i="12" s="1"/>
  <c r="Q466" i="12" a="1"/>
  <c r="Q466" i="12" s="1"/>
  <c r="R466" i="12" a="1"/>
  <c r="R466" i="12" s="1"/>
  <c r="S466" i="12" a="1"/>
  <c r="S466" i="12" s="1"/>
  <c r="T466" i="12" a="1"/>
  <c r="T466" i="12" s="1"/>
  <c r="U466" i="12" a="1"/>
  <c r="U466" i="12" s="1"/>
  <c r="V466" i="12" a="1"/>
  <c r="V466" i="12" s="1"/>
  <c r="W466" i="12" a="1"/>
  <c r="W466" i="12" s="1"/>
  <c r="O467" i="12" a="1"/>
  <c r="O467" i="12" s="1"/>
  <c r="P467" i="12" a="1"/>
  <c r="P467" i="12" s="1"/>
  <c r="Q467" i="12" a="1"/>
  <c r="Q467" i="12" s="1"/>
  <c r="R467" i="12" a="1"/>
  <c r="R467" i="12" s="1"/>
  <c r="S467" i="12" a="1"/>
  <c r="S467" i="12" s="1"/>
  <c r="T467" i="12" a="1"/>
  <c r="T467" i="12" s="1"/>
  <c r="U467" i="12" a="1"/>
  <c r="U467" i="12" s="1"/>
  <c r="V467" i="12" a="1"/>
  <c r="V467" i="12" s="1"/>
  <c r="W467" i="12" a="1"/>
  <c r="W467" i="12" s="1"/>
  <c r="O468" i="12" a="1"/>
  <c r="O468" i="12" s="1"/>
  <c r="P468" i="12" a="1"/>
  <c r="P468" i="12" s="1"/>
  <c r="Q468" i="12" a="1"/>
  <c r="Q468" i="12" s="1"/>
  <c r="R468" i="12" a="1"/>
  <c r="R468" i="12" s="1"/>
  <c r="S468" i="12" a="1"/>
  <c r="S468" i="12" s="1"/>
  <c r="T468" i="12" a="1"/>
  <c r="T468" i="12" s="1"/>
  <c r="U468" i="12" a="1"/>
  <c r="U468" i="12" s="1"/>
  <c r="V468" i="12" a="1"/>
  <c r="V468" i="12" s="1"/>
  <c r="W468" i="12" a="1"/>
  <c r="W468" i="12" s="1"/>
  <c r="O469" i="12" a="1"/>
  <c r="O469" i="12" s="1"/>
  <c r="P469" i="12" a="1"/>
  <c r="P469" i="12" s="1"/>
  <c r="Q469" i="12" a="1"/>
  <c r="Q469" i="12" s="1"/>
  <c r="R469" i="12" a="1"/>
  <c r="R469" i="12" s="1"/>
  <c r="S469" i="12" a="1"/>
  <c r="S469" i="12" s="1"/>
  <c r="T469" i="12" a="1"/>
  <c r="T469" i="12" s="1"/>
  <c r="U469" i="12" a="1"/>
  <c r="U469" i="12" s="1"/>
  <c r="V469" i="12" a="1"/>
  <c r="V469" i="12" s="1"/>
  <c r="W469" i="12" a="1"/>
  <c r="W469" i="12" s="1"/>
  <c r="O470" i="12" a="1"/>
  <c r="O470" i="12" s="1"/>
  <c r="P470" i="12" a="1"/>
  <c r="P470" i="12" s="1"/>
  <c r="Q470" i="12" a="1"/>
  <c r="Q470" i="12" s="1"/>
  <c r="R470" i="12" a="1"/>
  <c r="R470" i="12" s="1"/>
  <c r="S470" i="12" a="1"/>
  <c r="S470" i="12" s="1"/>
  <c r="T470" i="12" a="1"/>
  <c r="T470" i="12" s="1"/>
  <c r="U470" i="12" a="1"/>
  <c r="U470" i="12" s="1"/>
  <c r="V470" i="12" a="1"/>
  <c r="V470" i="12" s="1"/>
  <c r="W470" i="12" a="1"/>
  <c r="W470" i="12" s="1"/>
  <c r="O471" i="12" a="1"/>
  <c r="O471" i="12" s="1"/>
  <c r="P471" i="12" a="1"/>
  <c r="P471" i="12" s="1"/>
  <c r="Q471" i="12" a="1"/>
  <c r="Q471" i="12" s="1"/>
  <c r="R471" i="12" a="1"/>
  <c r="R471" i="12" s="1"/>
  <c r="S471" i="12" a="1"/>
  <c r="S471" i="12" s="1"/>
  <c r="T471" i="12" a="1"/>
  <c r="T471" i="12" s="1"/>
  <c r="U471" i="12" a="1"/>
  <c r="U471" i="12" s="1"/>
  <c r="V471" i="12" a="1"/>
  <c r="V471" i="12" s="1"/>
  <c r="W471" i="12" a="1"/>
  <c r="W471" i="12" s="1"/>
  <c r="O472" i="12" a="1"/>
  <c r="O472" i="12" s="1"/>
  <c r="P472" i="12" a="1"/>
  <c r="P472" i="12" s="1"/>
  <c r="Q472" i="12" a="1"/>
  <c r="Q472" i="12" s="1"/>
  <c r="R472" i="12" a="1"/>
  <c r="R472" i="12" s="1"/>
  <c r="S472" i="12" a="1"/>
  <c r="S472" i="12" s="1"/>
  <c r="T472" i="12" a="1"/>
  <c r="T472" i="12" s="1"/>
  <c r="U472" i="12" a="1"/>
  <c r="U472" i="12" s="1"/>
  <c r="V472" i="12" a="1"/>
  <c r="V472" i="12" s="1"/>
  <c r="W472" i="12" a="1"/>
  <c r="W472" i="12" s="1"/>
  <c r="O473" i="12" a="1"/>
  <c r="O473" i="12" s="1"/>
  <c r="P473" i="12" a="1"/>
  <c r="P473" i="12" s="1"/>
  <c r="Q473" i="12" a="1"/>
  <c r="Q473" i="12" s="1"/>
  <c r="R473" i="12" a="1"/>
  <c r="R473" i="12" s="1"/>
  <c r="S473" i="12" a="1"/>
  <c r="S473" i="12" s="1"/>
  <c r="T473" i="12" a="1"/>
  <c r="T473" i="12" s="1"/>
  <c r="U473" i="12" a="1"/>
  <c r="U473" i="12" s="1"/>
  <c r="V473" i="12" a="1"/>
  <c r="V473" i="12" s="1"/>
  <c r="W473" i="12" a="1"/>
  <c r="W473" i="12" s="1"/>
  <c r="O474" i="12" a="1"/>
  <c r="O474" i="12" s="1"/>
  <c r="P474" i="12" a="1"/>
  <c r="P474" i="12" s="1"/>
  <c r="Q474" i="12" a="1"/>
  <c r="Q474" i="12" s="1"/>
  <c r="R474" i="12" a="1"/>
  <c r="R474" i="12" s="1"/>
  <c r="S474" i="12" a="1"/>
  <c r="S474" i="12" s="1"/>
  <c r="T474" i="12" a="1"/>
  <c r="T474" i="12" s="1"/>
  <c r="U474" i="12" a="1"/>
  <c r="U474" i="12" s="1"/>
  <c r="V474" i="12" a="1"/>
  <c r="V474" i="12" s="1"/>
  <c r="W474" i="12" a="1"/>
  <c r="W474" i="12" s="1"/>
  <c r="O475" i="12" a="1"/>
  <c r="O475" i="12" s="1"/>
  <c r="P475" i="12" a="1"/>
  <c r="P475" i="12" s="1"/>
  <c r="Q475" i="12" a="1"/>
  <c r="Q475" i="12" s="1"/>
  <c r="R475" i="12" a="1"/>
  <c r="R475" i="12" s="1"/>
  <c r="S475" i="12" a="1"/>
  <c r="S475" i="12" s="1"/>
  <c r="T475" i="12" a="1"/>
  <c r="T475" i="12" s="1"/>
  <c r="U475" i="12" a="1"/>
  <c r="U475" i="12" s="1"/>
  <c r="V475" i="12" a="1"/>
  <c r="V475" i="12" s="1"/>
  <c r="W475" i="12" a="1"/>
  <c r="W475" i="12" s="1"/>
  <c r="O476" i="12" a="1"/>
  <c r="O476" i="12" s="1"/>
  <c r="P476" i="12" a="1"/>
  <c r="P476" i="12" s="1"/>
  <c r="Q476" i="12" a="1"/>
  <c r="Q476" i="12" s="1"/>
  <c r="R476" i="12" a="1"/>
  <c r="R476" i="12" s="1"/>
  <c r="S476" i="12" a="1"/>
  <c r="S476" i="12" s="1"/>
  <c r="T476" i="12" a="1"/>
  <c r="T476" i="12" s="1"/>
  <c r="U476" i="12" a="1"/>
  <c r="U476" i="12" s="1"/>
  <c r="V476" i="12" a="1"/>
  <c r="V476" i="12" s="1"/>
  <c r="W476" i="12" a="1"/>
  <c r="W476" i="12" s="1"/>
  <c r="O477" i="12" a="1"/>
  <c r="O477" i="12" s="1"/>
  <c r="P477" i="12" a="1"/>
  <c r="P477" i="12" s="1"/>
  <c r="Q477" i="12" a="1"/>
  <c r="Q477" i="12" s="1"/>
  <c r="R477" i="12" a="1"/>
  <c r="R477" i="12" s="1"/>
  <c r="S477" i="12" a="1"/>
  <c r="S477" i="12" s="1"/>
  <c r="T477" i="12" a="1"/>
  <c r="T477" i="12" s="1"/>
  <c r="U477" i="12" a="1"/>
  <c r="U477" i="12" s="1"/>
  <c r="V477" i="12" a="1"/>
  <c r="V477" i="12" s="1"/>
  <c r="W477" i="12" a="1"/>
  <c r="W477" i="12" s="1"/>
  <c r="O478" i="12" a="1"/>
  <c r="O478" i="12" s="1"/>
  <c r="P478" i="12" a="1"/>
  <c r="P478" i="12" s="1"/>
  <c r="Q478" i="12" a="1"/>
  <c r="Q478" i="12" s="1"/>
  <c r="R478" i="12" a="1"/>
  <c r="R478" i="12" s="1"/>
  <c r="S478" i="12" a="1"/>
  <c r="S478" i="12" s="1"/>
  <c r="T478" i="12" a="1"/>
  <c r="T478" i="12" s="1"/>
  <c r="U478" i="12" a="1"/>
  <c r="U478" i="12" s="1"/>
  <c r="V478" i="12" a="1"/>
  <c r="V478" i="12" s="1"/>
  <c r="W478" i="12" a="1"/>
  <c r="W478" i="12" s="1"/>
  <c r="O479" i="12" a="1"/>
  <c r="O479" i="12" s="1"/>
  <c r="P479" i="12" a="1"/>
  <c r="P479" i="12" s="1"/>
  <c r="Q479" i="12" a="1"/>
  <c r="Q479" i="12" s="1"/>
  <c r="R479" i="12" a="1"/>
  <c r="R479" i="12" s="1"/>
  <c r="S479" i="12" a="1"/>
  <c r="S479" i="12" s="1"/>
  <c r="T479" i="12" a="1"/>
  <c r="T479" i="12" s="1"/>
  <c r="U479" i="12" a="1"/>
  <c r="U479" i="12" s="1"/>
  <c r="V479" i="12" a="1"/>
  <c r="V479" i="12" s="1"/>
  <c r="W479" i="12" a="1"/>
  <c r="W479" i="12" s="1"/>
  <c r="O480" i="12" a="1"/>
  <c r="O480" i="12" s="1"/>
  <c r="P480" i="12" a="1"/>
  <c r="P480" i="12" s="1"/>
  <c r="Q480" i="12" a="1"/>
  <c r="Q480" i="12" s="1"/>
  <c r="R480" i="12" a="1"/>
  <c r="R480" i="12" s="1"/>
  <c r="S480" i="12" a="1"/>
  <c r="S480" i="12" s="1"/>
  <c r="T480" i="12" a="1"/>
  <c r="T480" i="12" s="1"/>
  <c r="U480" i="12" a="1"/>
  <c r="U480" i="12" s="1"/>
  <c r="V480" i="12" a="1"/>
  <c r="V480" i="12" s="1"/>
  <c r="W480" i="12" a="1"/>
  <c r="W480" i="12" s="1"/>
  <c r="O481" i="12" a="1"/>
  <c r="O481" i="12" s="1"/>
  <c r="P481" i="12" a="1"/>
  <c r="P481" i="12" s="1"/>
  <c r="Q481" i="12" a="1"/>
  <c r="Q481" i="12" s="1"/>
  <c r="R481" i="12" a="1"/>
  <c r="R481" i="12" s="1"/>
  <c r="S481" i="12" a="1"/>
  <c r="S481" i="12" s="1"/>
  <c r="T481" i="12" a="1"/>
  <c r="T481" i="12" s="1"/>
  <c r="U481" i="12" a="1"/>
  <c r="U481" i="12" s="1"/>
  <c r="V481" i="12" a="1"/>
  <c r="V481" i="12" s="1"/>
  <c r="W481" i="12" a="1"/>
  <c r="W481" i="12" s="1"/>
  <c r="O482" i="12" a="1"/>
  <c r="O482" i="12" s="1"/>
  <c r="P482" i="12" a="1"/>
  <c r="P482" i="12" s="1"/>
  <c r="Q482" i="12" a="1"/>
  <c r="Q482" i="12" s="1"/>
  <c r="R482" i="12" a="1"/>
  <c r="R482" i="12" s="1"/>
  <c r="S482" i="12" a="1"/>
  <c r="S482" i="12" s="1"/>
  <c r="T482" i="12" a="1"/>
  <c r="T482" i="12" s="1"/>
  <c r="U482" i="12" a="1"/>
  <c r="U482" i="12" s="1"/>
  <c r="V482" i="12" a="1"/>
  <c r="V482" i="12" s="1"/>
  <c r="W482" i="12" a="1"/>
  <c r="W482" i="12" s="1"/>
  <c r="O483" i="12" a="1"/>
  <c r="O483" i="12" s="1"/>
  <c r="P483" i="12" a="1"/>
  <c r="P483" i="12" s="1"/>
  <c r="Q483" i="12" a="1"/>
  <c r="Q483" i="12" s="1"/>
  <c r="R483" i="12" a="1"/>
  <c r="R483" i="12" s="1"/>
  <c r="S483" i="12" a="1"/>
  <c r="S483" i="12" s="1"/>
  <c r="T483" i="12" a="1"/>
  <c r="T483" i="12" s="1"/>
  <c r="U483" i="12" a="1"/>
  <c r="U483" i="12" s="1"/>
  <c r="V483" i="12" a="1"/>
  <c r="V483" i="12" s="1"/>
  <c r="W483" i="12" a="1"/>
  <c r="W483" i="12" s="1"/>
  <c r="O484" i="12" a="1"/>
  <c r="O484" i="12" s="1"/>
  <c r="P484" i="12" a="1"/>
  <c r="P484" i="12" s="1"/>
  <c r="Q484" i="12" a="1"/>
  <c r="Q484" i="12" s="1"/>
  <c r="R484" i="12" a="1"/>
  <c r="R484" i="12" s="1"/>
  <c r="S484" i="12" a="1"/>
  <c r="S484" i="12" s="1"/>
  <c r="T484" i="12" a="1"/>
  <c r="T484" i="12" s="1"/>
  <c r="U484" i="12" a="1"/>
  <c r="U484" i="12" s="1"/>
  <c r="V484" i="12" a="1"/>
  <c r="V484" i="12" s="1"/>
  <c r="W484" i="12" a="1"/>
  <c r="W484" i="12" s="1"/>
  <c r="O485" i="12" a="1"/>
  <c r="O485" i="12" s="1"/>
  <c r="P485" i="12" a="1"/>
  <c r="P485" i="12" s="1"/>
  <c r="Q485" i="12" a="1"/>
  <c r="Q485" i="12" s="1"/>
  <c r="R485" i="12" a="1"/>
  <c r="R485" i="12" s="1"/>
  <c r="S485" i="12" a="1"/>
  <c r="S485" i="12" s="1"/>
  <c r="T485" i="12" a="1"/>
  <c r="T485" i="12" s="1"/>
  <c r="U485" i="12" a="1"/>
  <c r="U485" i="12" s="1"/>
  <c r="V485" i="12" a="1"/>
  <c r="V485" i="12" s="1"/>
  <c r="W485" i="12" a="1"/>
  <c r="W485" i="12" s="1"/>
  <c r="O486" i="12" a="1"/>
  <c r="O486" i="12" s="1"/>
  <c r="P486" i="12" a="1"/>
  <c r="P486" i="12" s="1"/>
  <c r="Q486" i="12" a="1"/>
  <c r="Q486" i="12" s="1"/>
  <c r="R486" i="12" a="1"/>
  <c r="R486" i="12" s="1"/>
  <c r="S486" i="12" a="1"/>
  <c r="S486" i="12" s="1"/>
  <c r="T486" i="12" a="1"/>
  <c r="T486" i="12" s="1"/>
  <c r="U486" i="12" a="1"/>
  <c r="U486" i="12" s="1"/>
  <c r="V486" i="12" a="1"/>
  <c r="V486" i="12" s="1"/>
  <c r="W486" i="12" a="1"/>
  <c r="W486" i="12" s="1"/>
  <c r="O487" i="12" a="1"/>
  <c r="O487" i="12" s="1"/>
  <c r="P487" i="12" a="1"/>
  <c r="P487" i="12" s="1"/>
  <c r="Q487" i="12" a="1"/>
  <c r="Q487" i="12" s="1"/>
  <c r="R487" i="12" a="1"/>
  <c r="R487" i="12" s="1"/>
  <c r="S487" i="12" a="1"/>
  <c r="S487" i="12" s="1"/>
  <c r="T487" i="12" a="1"/>
  <c r="T487" i="12" s="1"/>
  <c r="U487" i="12" a="1"/>
  <c r="U487" i="12" s="1"/>
  <c r="V487" i="12" a="1"/>
  <c r="V487" i="12" s="1"/>
  <c r="W487" i="12" a="1"/>
  <c r="W487" i="12" s="1"/>
  <c r="O488" i="12" a="1"/>
  <c r="O488" i="12" s="1"/>
  <c r="P488" i="12" a="1"/>
  <c r="P488" i="12" s="1"/>
  <c r="Q488" i="12" a="1"/>
  <c r="Q488" i="12" s="1"/>
  <c r="R488" i="12" a="1"/>
  <c r="R488" i="12" s="1"/>
  <c r="S488" i="12" a="1"/>
  <c r="S488" i="12" s="1"/>
  <c r="T488" i="12" a="1"/>
  <c r="T488" i="12" s="1"/>
  <c r="U488" i="12" a="1"/>
  <c r="U488" i="12" s="1"/>
  <c r="V488" i="12" a="1"/>
  <c r="V488" i="12" s="1"/>
  <c r="W488" i="12" a="1"/>
  <c r="W488" i="12" s="1"/>
  <c r="O489" i="12" a="1"/>
  <c r="O489" i="12" s="1"/>
  <c r="P489" i="12" a="1"/>
  <c r="P489" i="12" s="1"/>
  <c r="Q489" i="12" a="1"/>
  <c r="Q489" i="12" s="1"/>
  <c r="R489" i="12" a="1"/>
  <c r="R489" i="12" s="1"/>
  <c r="S489" i="12" a="1"/>
  <c r="S489" i="12" s="1"/>
  <c r="T489" i="12" a="1"/>
  <c r="T489" i="12" s="1"/>
  <c r="U489" i="12" a="1"/>
  <c r="U489" i="12" s="1"/>
  <c r="V489" i="12" a="1"/>
  <c r="V489" i="12" s="1"/>
  <c r="W489" i="12" a="1"/>
  <c r="W489" i="12" s="1"/>
  <c r="O490" i="12" a="1"/>
  <c r="O490" i="12" s="1"/>
  <c r="P490" i="12" a="1"/>
  <c r="P490" i="12" s="1"/>
  <c r="Q490" i="12" a="1"/>
  <c r="Q490" i="12" s="1"/>
  <c r="R490" i="12" a="1"/>
  <c r="R490" i="12" s="1"/>
  <c r="S490" i="12" a="1"/>
  <c r="S490" i="12" s="1"/>
  <c r="T490" i="12" a="1"/>
  <c r="T490" i="12" s="1"/>
  <c r="U490" i="12" a="1"/>
  <c r="U490" i="12" s="1"/>
  <c r="V490" i="12" a="1"/>
  <c r="V490" i="12" s="1"/>
  <c r="W490" i="12" a="1"/>
  <c r="W490" i="12" s="1"/>
  <c r="O491" i="12" a="1"/>
  <c r="O491" i="12" s="1"/>
  <c r="P491" i="12" a="1"/>
  <c r="P491" i="12" s="1"/>
  <c r="Q491" i="12" a="1"/>
  <c r="Q491" i="12" s="1"/>
  <c r="R491" i="12" a="1"/>
  <c r="R491" i="12" s="1"/>
  <c r="S491" i="12" a="1"/>
  <c r="S491" i="12" s="1"/>
  <c r="T491" i="12" a="1"/>
  <c r="T491" i="12" s="1"/>
  <c r="U491" i="12" a="1"/>
  <c r="U491" i="12" s="1"/>
  <c r="V491" i="12" a="1"/>
  <c r="V491" i="12" s="1"/>
  <c r="W491" i="12" a="1"/>
  <c r="W491" i="12" s="1"/>
  <c r="O492" i="12" a="1"/>
  <c r="O492" i="12" s="1"/>
  <c r="P492" i="12" a="1"/>
  <c r="P492" i="12" s="1"/>
  <c r="Q492" i="12" a="1"/>
  <c r="Q492" i="12" s="1"/>
  <c r="R492" i="12" a="1"/>
  <c r="R492" i="12" s="1"/>
  <c r="S492" i="12" a="1"/>
  <c r="S492" i="12" s="1"/>
  <c r="T492" i="12" a="1"/>
  <c r="T492" i="12" s="1"/>
  <c r="U492" i="12" a="1"/>
  <c r="U492" i="12" s="1"/>
  <c r="V492" i="12" a="1"/>
  <c r="V492" i="12" s="1"/>
  <c r="W492" i="12" a="1"/>
  <c r="W492" i="12" s="1"/>
  <c r="O493" i="12" a="1"/>
  <c r="O493" i="12" s="1"/>
  <c r="P493" i="12" a="1"/>
  <c r="P493" i="12" s="1"/>
  <c r="Q493" i="12" a="1"/>
  <c r="Q493" i="12" s="1"/>
  <c r="R493" i="12" a="1"/>
  <c r="R493" i="12" s="1"/>
  <c r="S493" i="12" a="1"/>
  <c r="S493" i="12" s="1"/>
  <c r="T493" i="12" a="1"/>
  <c r="T493" i="12" s="1"/>
  <c r="U493" i="12" a="1"/>
  <c r="U493" i="12" s="1"/>
  <c r="V493" i="12" a="1"/>
  <c r="V493" i="12" s="1"/>
  <c r="W493" i="12" a="1"/>
  <c r="W493" i="12" s="1"/>
  <c r="O494" i="12" a="1"/>
  <c r="O494" i="12" s="1"/>
  <c r="P494" i="12" a="1"/>
  <c r="P494" i="12" s="1"/>
  <c r="Q494" i="12" a="1"/>
  <c r="Q494" i="12" s="1"/>
  <c r="R494" i="12" a="1"/>
  <c r="R494" i="12" s="1"/>
  <c r="S494" i="12" a="1"/>
  <c r="S494" i="12" s="1"/>
  <c r="T494" i="12" a="1"/>
  <c r="T494" i="12" s="1"/>
  <c r="U494" i="12" a="1"/>
  <c r="U494" i="12" s="1"/>
  <c r="V494" i="12" a="1"/>
  <c r="V494" i="12" s="1"/>
  <c r="W494" i="12" a="1"/>
  <c r="W494" i="12" s="1"/>
  <c r="O495" i="12" a="1"/>
  <c r="O495" i="12" s="1"/>
  <c r="P495" i="12" a="1"/>
  <c r="P495" i="12" s="1"/>
  <c r="Q495" i="12" a="1"/>
  <c r="Q495" i="12" s="1"/>
  <c r="R495" i="12" a="1"/>
  <c r="R495" i="12" s="1"/>
  <c r="S495" i="12" a="1"/>
  <c r="S495" i="12" s="1"/>
  <c r="T495" i="12" a="1"/>
  <c r="T495" i="12" s="1"/>
  <c r="U495" i="12" a="1"/>
  <c r="U495" i="12" s="1"/>
  <c r="V495" i="12" a="1"/>
  <c r="V495" i="12" s="1"/>
  <c r="W495" i="12" a="1"/>
  <c r="W495" i="12" s="1"/>
  <c r="O496" i="12" a="1"/>
  <c r="O496" i="12" s="1"/>
  <c r="P496" i="12" a="1"/>
  <c r="P496" i="12" s="1"/>
  <c r="Q496" i="12" a="1"/>
  <c r="Q496" i="12" s="1"/>
  <c r="R496" i="12" a="1"/>
  <c r="R496" i="12" s="1"/>
  <c r="S496" i="12" a="1"/>
  <c r="S496" i="12" s="1"/>
  <c r="T496" i="12" a="1"/>
  <c r="T496" i="12" s="1"/>
  <c r="U496" i="12" a="1"/>
  <c r="U496" i="12" s="1"/>
  <c r="V496" i="12" a="1"/>
  <c r="V496" i="12" s="1"/>
  <c r="W496" i="12" a="1"/>
  <c r="W496" i="12" s="1"/>
  <c r="O497" i="12" a="1"/>
  <c r="O497" i="12" s="1"/>
  <c r="P497" i="12" a="1"/>
  <c r="P497" i="12" s="1"/>
  <c r="Q497" i="12" a="1"/>
  <c r="Q497" i="12" s="1"/>
  <c r="R497" i="12" a="1"/>
  <c r="R497" i="12" s="1"/>
  <c r="S497" i="12" a="1"/>
  <c r="S497" i="12" s="1"/>
  <c r="T497" i="12" a="1"/>
  <c r="T497" i="12" s="1"/>
  <c r="U497" i="12" a="1"/>
  <c r="U497" i="12" s="1"/>
  <c r="V497" i="12" a="1"/>
  <c r="V497" i="12" s="1"/>
  <c r="W497" i="12" a="1"/>
  <c r="W497" i="12" s="1"/>
  <c r="O498" i="12" a="1"/>
  <c r="O498" i="12" s="1"/>
  <c r="P498" i="12" a="1"/>
  <c r="P498" i="12" s="1"/>
  <c r="Q498" i="12" a="1"/>
  <c r="Q498" i="12" s="1"/>
  <c r="R498" i="12" a="1"/>
  <c r="R498" i="12" s="1"/>
  <c r="S498" i="12" a="1"/>
  <c r="S498" i="12" s="1"/>
  <c r="T498" i="12" a="1"/>
  <c r="T498" i="12" s="1"/>
  <c r="U498" i="12" a="1"/>
  <c r="U498" i="12" s="1"/>
  <c r="V498" i="12" a="1"/>
  <c r="V498" i="12" s="1"/>
  <c r="W498" i="12" a="1"/>
  <c r="W498" i="12" s="1"/>
  <c r="O499" i="12" a="1"/>
  <c r="O499" i="12" s="1"/>
  <c r="P499" i="12" a="1"/>
  <c r="P499" i="12" s="1"/>
  <c r="Q499" i="12" a="1"/>
  <c r="Q499" i="12" s="1"/>
  <c r="R499" i="12" a="1"/>
  <c r="R499" i="12" s="1"/>
  <c r="S499" i="12" a="1"/>
  <c r="S499" i="12" s="1"/>
  <c r="T499" i="12" a="1"/>
  <c r="T499" i="12" s="1"/>
  <c r="U499" i="12" a="1"/>
  <c r="U499" i="12" s="1"/>
  <c r="V499" i="12" a="1"/>
  <c r="V499" i="12" s="1"/>
  <c r="W499" i="12" a="1"/>
  <c r="W499" i="12" s="1"/>
  <c r="O500" i="12" a="1"/>
  <c r="O500" i="12" s="1"/>
  <c r="P500" i="12" a="1"/>
  <c r="P500" i="12" s="1"/>
  <c r="Q500" i="12" a="1"/>
  <c r="Q500" i="12" s="1"/>
  <c r="R500" i="12" a="1"/>
  <c r="R500" i="12" s="1"/>
  <c r="S500" i="12" a="1"/>
  <c r="S500" i="12" s="1"/>
  <c r="T500" i="12" a="1"/>
  <c r="T500" i="12" s="1"/>
  <c r="U500" i="12" a="1"/>
  <c r="U500" i="12" s="1"/>
  <c r="V500" i="12" a="1"/>
  <c r="V500" i="12" s="1"/>
  <c r="W500" i="12" a="1"/>
  <c r="W500" i="12" s="1"/>
  <c r="O501" i="12" a="1"/>
  <c r="O501" i="12" s="1"/>
  <c r="P501" i="12" a="1"/>
  <c r="P501" i="12" s="1"/>
  <c r="Q501" i="12" a="1"/>
  <c r="Q501" i="12" s="1"/>
  <c r="R501" i="12" a="1"/>
  <c r="R501" i="12" s="1"/>
  <c r="S501" i="12" a="1"/>
  <c r="S501" i="12" s="1"/>
  <c r="T501" i="12" a="1"/>
  <c r="T501" i="12" s="1"/>
  <c r="U501" i="12" a="1"/>
  <c r="U501" i="12" s="1"/>
  <c r="V501" i="12" a="1"/>
  <c r="V501" i="12" s="1"/>
  <c r="W501" i="12" a="1"/>
  <c r="W501" i="12" s="1"/>
  <c r="O502" i="12" a="1"/>
  <c r="O502" i="12" s="1"/>
  <c r="P502" i="12" a="1"/>
  <c r="P502" i="12" s="1"/>
  <c r="Q502" i="12" a="1"/>
  <c r="Q502" i="12" s="1"/>
  <c r="R502" i="12" a="1"/>
  <c r="R502" i="12" s="1"/>
  <c r="S502" i="12" a="1"/>
  <c r="S502" i="12" s="1"/>
  <c r="T502" i="12" a="1"/>
  <c r="T502" i="12" s="1"/>
  <c r="U502" i="12" a="1"/>
  <c r="U502" i="12" s="1"/>
  <c r="V502" i="12" a="1"/>
  <c r="V502" i="12" s="1"/>
  <c r="W502" i="12" a="1"/>
  <c r="W502" i="12" s="1"/>
  <c r="O503" i="12" a="1"/>
  <c r="O503" i="12" s="1"/>
  <c r="P503" i="12" a="1"/>
  <c r="P503" i="12" s="1"/>
  <c r="Q503" i="12" a="1"/>
  <c r="Q503" i="12" s="1"/>
  <c r="R503" i="12" a="1"/>
  <c r="R503" i="12" s="1"/>
  <c r="S503" i="12" a="1"/>
  <c r="S503" i="12" s="1"/>
  <c r="T503" i="12" a="1"/>
  <c r="T503" i="12" s="1"/>
  <c r="U503" i="12" a="1"/>
  <c r="U503" i="12" s="1"/>
  <c r="V503" i="12" a="1"/>
  <c r="V503" i="12" s="1"/>
  <c r="W503" i="12" a="1"/>
  <c r="W503" i="12" s="1"/>
  <c r="O504" i="12" a="1"/>
  <c r="O504" i="12" s="1"/>
  <c r="P504" i="12" a="1"/>
  <c r="P504" i="12" s="1"/>
  <c r="Q504" i="12" a="1"/>
  <c r="Q504" i="12" s="1"/>
  <c r="R504" i="12" a="1"/>
  <c r="R504" i="12" s="1"/>
  <c r="S504" i="12" a="1"/>
  <c r="S504" i="12" s="1"/>
  <c r="T504" i="12" a="1"/>
  <c r="T504" i="12" s="1"/>
  <c r="U504" i="12" a="1"/>
  <c r="U504" i="12" s="1"/>
  <c r="V504" i="12" a="1"/>
  <c r="V504" i="12" s="1"/>
  <c r="W504" i="12" a="1"/>
  <c r="W504" i="12" s="1"/>
  <c r="O505" i="12" a="1"/>
  <c r="O505" i="12" s="1"/>
  <c r="P505" i="12" a="1"/>
  <c r="P505" i="12" s="1"/>
  <c r="Q505" i="12" a="1"/>
  <c r="Q505" i="12" s="1"/>
  <c r="R505" i="12" a="1"/>
  <c r="R505" i="12" s="1"/>
  <c r="S505" i="12" a="1"/>
  <c r="S505" i="12" s="1"/>
  <c r="T505" i="12" a="1"/>
  <c r="T505" i="12" s="1"/>
  <c r="U505" i="12" a="1"/>
  <c r="U505" i="12" s="1"/>
  <c r="V505" i="12" a="1"/>
  <c r="V505" i="12" s="1"/>
  <c r="W505" i="12" a="1"/>
  <c r="W505" i="12" s="1"/>
  <c r="O506" i="12" a="1"/>
  <c r="O506" i="12" s="1"/>
  <c r="P506" i="12" a="1"/>
  <c r="P506" i="12" s="1"/>
  <c r="Q506" i="12" a="1"/>
  <c r="Q506" i="12" s="1"/>
  <c r="R506" i="12" a="1"/>
  <c r="R506" i="12" s="1"/>
  <c r="S506" i="12" a="1"/>
  <c r="S506" i="12" s="1"/>
  <c r="T506" i="12" a="1"/>
  <c r="T506" i="12" s="1"/>
  <c r="U506" i="12" a="1"/>
  <c r="U506" i="12" s="1"/>
  <c r="V506" i="12" a="1"/>
  <c r="V506" i="12" s="1"/>
  <c r="W506" i="12" a="1"/>
  <c r="W506" i="12" s="1"/>
  <c r="O507" i="12" a="1"/>
  <c r="O507" i="12" s="1"/>
  <c r="P507" i="12" a="1"/>
  <c r="P507" i="12" s="1"/>
  <c r="Q507" i="12" a="1"/>
  <c r="Q507" i="12" s="1"/>
  <c r="R507" i="12" a="1"/>
  <c r="R507" i="12" s="1"/>
  <c r="S507" i="12" a="1"/>
  <c r="S507" i="12" s="1"/>
  <c r="T507" i="12" a="1"/>
  <c r="T507" i="12" s="1"/>
  <c r="U507" i="12" a="1"/>
  <c r="U507" i="12" s="1"/>
  <c r="V507" i="12" a="1"/>
  <c r="V507" i="12" s="1"/>
  <c r="W507" i="12" a="1"/>
  <c r="W507" i="12" s="1"/>
  <c r="O508" i="12" a="1"/>
  <c r="O508" i="12" s="1"/>
  <c r="P508" i="12" a="1"/>
  <c r="P508" i="12" s="1"/>
  <c r="Q508" i="12" a="1"/>
  <c r="Q508" i="12" s="1"/>
  <c r="R508" i="12" a="1"/>
  <c r="R508" i="12" s="1"/>
  <c r="S508" i="12" a="1"/>
  <c r="S508" i="12" s="1"/>
  <c r="T508" i="12" a="1"/>
  <c r="T508" i="12" s="1"/>
  <c r="U508" i="12" a="1"/>
  <c r="U508" i="12" s="1"/>
  <c r="V508" i="12" a="1"/>
  <c r="V508" i="12" s="1"/>
  <c r="W508" i="12" a="1"/>
  <c r="W508" i="12" s="1"/>
  <c r="O509" i="12" a="1"/>
  <c r="O509" i="12" s="1"/>
  <c r="P509" i="12" a="1"/>
  <c r="P509" i="12" s="1"/>
  <c r="Q509" i="12" a="1"/>
  <c r="Q509" i="12" s="1"/>
  <c r="R509" i="12" a="1"/>
  <c r="R509" i="12" s="1"/>
  <c r="S509" i="12" a="1"/>
  <c r="S509" i="12" s="1"/>
  <c r="T509" i="12" a="1"/>
  <c r="T509" i="12" s="1"/>
  <c r="U509" i="12" a="1"/>
  <c r="U509" i="12" s="1"/>
  <c r="V509" i="12" a="1"/>
  <c r="V509" i="12" s="1"/>
  <c r="W509" i="12" a="1"/>
  <c r="W509" i="12" s="1"/>
  <c r="O510" i="12" a="1"/>
  <c r="O510" i="12" s="1"/>
  <c r="P510" i="12" a="1"/>
  <c r="P510" i="12" s="1"/>
  <c r="Q510" i="12" a="1"/>
  <c r="Q510" i="12" s="1"/>
  <c r="R510" i="12" a="1"/>
  <c r="R510" i="12" s="1"/>
  <c r="S510" i="12" a="1"/>
  <c r="S510" i="12" s="1"/>
  <c r="T510" i="12" a="1"/>
  <c r="T510" i="12" s="1"/>
  <c r="U510" i="12" a="1"/>
  <c r="U510" i="12" s="1"/>
  <c r="V510" i="12" a="1"/>
  <c r="V510" i="12" s="1"/>
  <c r="W510" i="12" a="1"/>
  <c r="W510" i="12" s="1"/>
  <c r="O511" i="12" a="1"/>
  <c r="O511" i="12" s="1"/>
  <c r="P511" i="12" a="1"/>
  <c r="P511" i="12" s="1"/>
  <c r="Q511" i="12" a="1"/>
  <c r="Q511" i="12" s="1"/>
  <c r="R511" i="12" a="1"/>
  <c r="R511" i="12" s="1"/>
  <c r="S511" i="12" a="1"/>
  <c r="S511" i="12" s="1"/>
  <c r="T511" i="12" a="1"/>
  <c r="T511" i="12" s="1"/>
  <c r="U511" i="12" a="1"/>
  <c r="U511" i="12" s="1"/>
  <c r="V511" i="12" a="1"/>
  <c r="V511" i="12" s="1"/>
  <c r="W511" i="12" a="1"/>
  <c r="W511" i="12" s="1"/>
  <c r="O512" i="12" a="1"/>
  <c r="O512" i="12" s="1"/>
  <c r="P512" i="12" a="1"/>
  <c r="P512" i="12" s="1"/>
  <c r="Q512" i="12" a="1"/>
  <c r="Q512" i="12" s="1"/>
  <c r="R512" i="12" a="1"/>
  <c r="R512" i="12" s="1"/>
  <c r="S512" i="12" a="1"/>
  <c r="S512" i="12" s="1"/>
  <c r="T512" i="12" a="1"/>
  <c r="T512" i="12" s="1"/>
  <c r="U512" i="12" a="1"/>
  <c r="U512" i="12" s="1"/>
  <c r="V512" i="12" a="1"/>
  <c r="V512" i="12" s="1"/>
  <c r="W512" i="12" a="1"/>
  <c r="W512" i="12" s="1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500" i="12"/>
  <c r="K499" i="12"/>
  <c r="K498" i="12"/>
  <c r="K497" i="12"/>
  <c r="K496" i="12"/>
  <c r="K495" i="12"/>
  <c r="K494" i="12"/>
  <c r="K493" i="12"/>
  <c r="K492" i="12"/>
  <c r="K491" i="12"/>
  <c r="K490" i="12"/>
  <c r="K489" i="12"/>
  <c r="K488" i="12"/>
  <c r="K487" i="12"/>
  <c r="K486" i="12"/>
  <c r="K485" i="12"/>
  <c r="K484" i="12"/>
  <c r="K483" i="12"/>
  <c r="K482" i="12"/>
  <c r="K481" i="12"/>
  <c r="K480" i="12"/>
  <c r="K479" i="12"/>
  <c r="K478" i="12"/>
  <c r="K477" i="12"/>
  <c r="K476" i="12"/>
  <c r="K475" i="12"/>
  <c r="K474" i="12"/>
  <c r="K473" i="12"/>
  <c r="K472" i="12"/>
  <c r="K471" i="12"/>
  <c r="K470" i="12"/>
  <c r="K469" i="12"/>
  <c r="K468" i="12"/>
  <c r="K467" i="12"/>
  <c r="K466" i="12"/>
  <c r="K465" i="12"/>
  <c r="K464" i="12"/>
  <c r="K463" i="12"/>
  <c r="K462" i="12"/>
  <c r="K461" i="12"/>
  <c r="K460" i="12"/>
  <c r="K459" i="12"/>
  <c r="K458" i="12"/>
  <c r="K457" i="12"/>
  <c r="K456" i="12"/>
  <c r="K455" i="12"/>
  <c r="K454" i="12"/>
  <c r="K453" i="12"/>
  <c r="K452" i="12"/>
  <c r="K451" i="12"/>
  <c r="K450" i="12"/>
  <c r="K449" i="12"/>
  <c r="K448" i="12"/>
  <c r="K447" i="12"/>
  <c r="K446" i="12"/>
  <c r="K445" i="12"/>
  <c r="K444" i="12"/>
  <c r="K443" i="12"/>
  <c r="K442" i="12"/>
  <c r="K441" i="12"/>
  <c r="K440" i="12"/>
  <c r="K439" i="12"/>
  <c r="K438" i="12"/>
  <c r="K437" i="12"/>
  <c r="K436" i="12"/>
  <c r="K435" i="12"/>
  <c r="K434" i="12"/>
  <c r="K433" i="12"/>
  <c r="K432" i="12"/>
  <c r="K431" i="12"/>
  <c r="K430" i="12"/>
  <c r="K429" i="12"/>
  <c r="K428" i="12"/>
  <c r="K427" i="12"/>
  <c r="K426" i="12"/>
  <c r="K425" i="12"/>
  <c r="K424" i="12"/>
  <c r="K423" i="12"/>
  <c r="K422" i="12"/>
  <c r="K421" i="12"/>
  <c r="K420" i="12"/>
  <c r="K419" i="12"/>
  <c r="K418" i="12"/>
  <c r="K417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404" i="12"/>
  <c r="K403" i="12"/>
  <c r="K402" i="12"/>
  <c r="K401" i="12"/>
  <c r="K400" i="12"/>
  <c r="K399" i="12"/>
  <c r="K398" i="12"/>
  <c r="K397" i="12"/>
  <c r="K396" i="12"/>
  <c r="K395" i="12"/>
  <c r="K394" i="12"/>
  <c r="K393" i="12"/>
  <c r="K392" i="12"/>
  <c r="K391" i="12"/>
  <c r="K390" i="12"/>
  <c r="K389" i="12"/>
  <c r="K388" i="12"/>
  <c r="K387" i="12"/>
  <c r="K386" i="12"/>
  <c r="K385" i="12"/>
  <c r="K384" i="12"/>
  <c r="K383" i="12"/>
  <c r="K382" i="12"/>
  <c r="K381" i="12"/>
  <c r="K380" i="12"/>
  <c r="K379" i="12"/>
  <c r="K378" i="12"/>
  <c r="K377" i="12"/>
  <c r="K376" i="12"/>
  <c r="K375" i="12"/>
  <c r="K374" i="12"/>
  <c r="K37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60" i="12"/>
  <c r="K359" i="12"/>
  <c r="K358" i="12"/>
  <c r="K357" i="12"/>
  <c r="K356" i="12"/>
  <c r="K355" i="12"/>
  <c r="K354" i="12"/>
  <c r="K353" i="12"/>
  <c r="K352" i="12"/>
  <c r="K351" i="12"/>
  <c r="K350" i="12"/>
  <c r="K349" i="12"/>
  <c r="K348" i="12"/>
  <c r="K347" i="12"/>
  <c r="K346" i="12"/>
  <c r="K345" i="12"/>
  <c r="K344" i="12"/>
  <c r="K343" i="12"/>
  <c r="K342" i="12"/>
  <c r="K341" i="12"/>
  <c r="K340" i="12"/>
  <c r="K339" i="12"/>
  <c r="K338" i="12"/>
  <c r="K337" i="12"/>
  <c r="K336" i="12"/>
  <c r="K335" i="12"/>
  <c r="K334" i="12"/>
  <c r="K333" i="12"/>
  <c r="K332" i="12"/>
  <c r="K331" i="12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H13" i="12" a="1"/>
  <c r="L11" i="12" a="1"/>
  <c r="A5" i="12" a="1"/>
  <c r="A5" i="12" s="1"/>
  <c r="I10" i="12" s="1"/>
  <c r="F3" i="12" a="1"/>
  <c r="F3" i="12" s="1"/>
  <c r="J7" i="12" s="1"/>
  <c r="I2" i="12"/>
  <c r="E2" i="12" a="1"/>
  <c r="E2" i="12" s="1"/>
  <c r="J6" i="12" s="1"/>
  <c r="D2" i="12" a="1"/>
  <c r="D2" i="12" s="1"/>
  <c r="J5" i="12" s="1"/>
  <c r="A2" i="12" a="1"/>
  <c r="A2" i="12" s="1"/>
  <c r="I1" i="12"/>
  <c r="B2" i="12" s="1" a="1"/>
  <c r="B2" i="12" s="1"/>
  <c r="J3" i="12" s="1"/>
  <c r="N10" i="8"/>
  <c r="N416" i="8" s="1" a="1"/>
  <c r="N416" i="8" s="1"/>
  <c r="O10" i="8"/>
  <c r="O482" i="8" s="1" a="1"/>
  <c r="O482" i="8" s="1"/>
  <c r="P10" i="8"/>
  <c r="P394" i="8" s="1" a="1"/>
  <c r="P394" i="8" s="1"/>
  <c r="Q10" i="8"/>
  <c r="Q479" i="8" s="1" a="1"/>
  <c r="Q479" i="8" s="1"/>
  <c r="R10" i="8"/>
  <c r="R343" i="8" s="1" a="1"/>
  <c r="R343" i="8" s="1"/>
  <c r="S10" i="8"/>
  <c r="S233" i="8" s="1" a="1"/>
  <c r="S233" i="8" s="1"/>
  <c r="T10" i="8"/>
  <c r="T402" i="8" s="1" a="1"/>
  <c r="T402" i="8" s="1"/>
  <c r="U10" i="8"/>
  <c r="U246" i="8" s="1" a="1"/>
  <c r="U246" i="8" s="1"/>
  <c r="V10" i="8"/>
  <c r="V449" i="8" s="1" a="1"/>
  <c r="V449" i="8" s="1"/>
  <c r="W10" i="8"/>
  <c r="W488" i="8" s="1" a="1"/>
  <c r="W488" i="8" s="1"/>
  <c r="X10" i="8"/>
  <c r="X372" i="8" s="1" a="1"/>
  <c r="X372" i="8" s="1"/>
  <c r="M10" i="8"/>
  <c r="M354" i="8" s="1" a="1"/>
  <c r="M354" i="8" s="1"/>
  <c r="U12" i="8" l="1" a="1"/>
  <c r="U12" i="8" s="1"/>
  <c r="T12" i="8" a="1"/>
  <c r="T12" i="8" s="1"/>
  <c r="S12" i="8" a="1"/>
  <c r="S12" i="8" s="1"/>
  <c r="R12" i="8" a="1"/>
  <c r="R12" i="8" s="1"/>
  <c r="Q12" i="8" a="1"/>
  <c r="Q12" i="8" s="1"/>
  <c r="X12" i="8" a="1"/>
  <c r="X12" i="8" s="1"/>
  <c r="P12" i="8" a="1"/>
  <c r="P12" i="8" s="1"/>
  <c r="W12" i="8" a="1"/>
  <c r="W12" i="8" s="1"/>
  <c r="O12" i="8" a="1"/>
  <c r="O12" i="8" s="1"/>
  <c r="V12" i="8" a="1"/>
  <c r="V12" i="8" s="1"/>
  <c r="N19" i="12" a="1"/>
  <c r="N19" i="12" s="1"/>
  <c r="N21" i="12" a="1"/>
  <c r="N21" i="12" s="1"/>
  <c r="N23" i="12" a="1"/>
  <c r="N23" i="12" s="1"/>
  <c r="N25" i="12" a="1"/>
  <c r="N25" i="12" s="1"/>
  <c r="N27" i="12" a="1"/>
  <c r="N27" i="12" s="1"/>
  <c r="N29" i="12" a="1"/>
  <c r="N29" i="12" s="1"/>
  <c r="N31" i="12" a="1"/>
  <c r="N31" i="12" s="1"/>
  <c r="N33" i="12" a="1"/>
  <c r="N33" i="12" s="1"/>
  <c r="N35" i="12" a="1"/>
  <c r="N35" i="12" s="1"/>
  <c r="N37" i="12" a="1"/>
  <c r="N37" i="12" s="1"/>
  <c r="N39" i="12" a="1"/>
  <c r="N39" i="12" s="1"/>
  <c r="N41" i="12" a="1"/>
  <c r="N41" i="12" s="1"/>
  <c r="N43" i="12" a="1"/>
  <c r="N43" i="12" s="1"/>
  <c r="N45" i="12" a="1"/>
  <c r="N45" i="12" s="1"/>
  <c r="N47" i="12" a="1"/>
  <c r="N47" i="12" s="1"/>
  <c r="N49" i="12" a="1"/>
  <c r="N49" i="12" s="1"/>
  <c r="N51" i="12" a="1"/>
  <c r="N51" i="12" s="1"/>
  <c r="N53" i="12" a="1"/>
  <c r="N53" i="12" s="1"/>
  <c r="N55" i="12" a="1"/>
  <c r="N55" i="12" s="1"/>
  <c r="N57" i="12" a="1"/>
  <c r="N57" i="12" s="1"/>
  <c r="N59" i="12" a="1"/>
  <c r="N59" i="12" s="1"/>
  <c r="N61" i="12" a="1"/>
  <c r="N61" i="12" s="1"/>
  <c r="N63" i="12" a="1"/>
  <c r="N63" i="12" s="1"/>
  <c r="N65" i="12" a="1"/>
  <c r="N65" i="12" s="1"/>
  <c r="N67" i="12" a="1"/>
  <c r="N67" i="12" s="1"/>
  <c r="N69" i="12" a="1"/>
  <c r="N69" i="12" s="1"/>
  <c r="N71" i="12" a="1"/>
  <c r="N71" i="12" s="1"/>
  <c r="N73" i="12" a="1"/>
  <c r="N73" i="12" s="1"/>
  <c r="N75" i="12" a="1"/>
  <c r="N75" i="12" s="1"/>
  <c r="N77" i="12" a="1"/>
  <c r="N77" i="12" s="1"/>
  <c r="N79" i="12" a="1"/>
  <c r="N79" i="12" s="1"/>
  <c r="N81" i="12" a="1"/>
  <c r="N81" i="12" s="1"/>
  <c r="N83" i="12" a="1"/>
  <c r="N83" i="12" s="1"/>
  <c r="N85" i="12" a="1"/>
  <c r="N85" i="12" s="1"/>
  <c r="N87" i="12" a="1"/>
  <c r="N87" i="12" s="1"/>
  <c r="N89" i="12" a="1"/>
  <c r="N89" i="12" s="1"/>
  <c r="N91" i="12" a="1"/>
  <c r="N91" i="12" s="1"/>
  <c r="N93" i="12" a="1"/>
  <c r="N93" i="12" s="1"/>
  <c r="N95" i="12" a="1"/>
  <c r="N95" i="12" s="1"/>
  <c r="N97" i="12" a="1"/>
  <c r="N97" i="12" s="1"/>
  <c r="N99" i="12" a="1"/>
  <c r="N99" i="12" s="1"/>
  <c r="N101" i="12" a="1"/>
  <c r="N101" i="12" s="1"/>
  <c r="N103" i="12" a="1"/>
  <c r="N103" i="12" s="1"/>
  <c r="N105" i="12" a="1"/>
  <c r="N105" i="12" s="1"/>
  <c r="N107" i="12" a="1"/>
  <c r="N107" i="12" s="1"/>
  <c r="N109" i="12" a="1"/>
  <c r="N109" i="12" s="1"/>
  <c r="N111" i="12" a="1"/>
  <c r="N111" i="12" s="1"/>
  <c r="N113" i="12" a="1"/>
  <c r="N113" i="12" s="1"/>
  <c r="N115" i="12" a="1"/>
  <c r="N115" i="12" s="1"/>
  <c r="N117" i="12" a="1"/>
  <c r="N117" i="12" s="1"/>
  <c r="N119" i="12" a="1"/>
  <c r="N119" i="12" s="1"/>
  <c r="N121" i="12" a="1"/>
  <c r="N121" i="12" s="1"/>
  <c r="N123" i="12" a="1"/>
  <c r="N123" i="12" s="1"/>
  <c r="N125" i="12" a="1"/>
  <c r="N125" i="12" s="1"/>
  <c r="N127" i="12" a="1"/>
  <c r="N127" i="12" s="1"/>
  <c r="N129" i="12" a="1"/>
  <c r="N129" i="12" s="1"/>
  <c r="N131" i="12" a="1"/>
  <c r="N131" i="12" s="1"/>
  <c r="N133" i="12" a="1"/>
  <c r="N133" i="12" s="1"/>
  <c r="N135" i="12" a="1"/>
  <c r="N135" i="12" s="1"/>
  <c r="N137" i="12" a="1"/>
  <c r="N137" i="12" s="1"/>
  <c r="N139" i="12" a="1"/>
  <c r="N139" i="12" s="1"/>
  <c r="N141" i="12" a="1"/>
  <c r="N141" i="12" s="1"/>
  <c r="N143" i="12" a="1"/>
  <c r="N143" i="12" s="1"/>
  <c r="N145" i="12" a="1"/>
  <c r="N145" i="12" s="1"/>
  <c r="N147" i="12" a="1"/>
  <c r="N147" i="12" s="1"/>
  <c r="N149" i="12" a="1"/>
  <c r="N149" i="12" s="1"/>
  <c r="N151" i="12" a="1"/>
  <c r="N151" i="12" s="1"/>
  <c r="N153" i="12" a="1"/>
  <c r="N153" i="12" s="1"/>
  <c r="N155" i="12" a="1"/>
  <c r="N155" i="12" s="1"/>
  <c r="N157" i="12" a="1"/>
  <c r="N157" i="12" s="1"/>
  <c r="N159" i="12" a="1"/>
  <c r="N159" i="12" s="1"/>
  <c r="N161" i="12" a="1"/>
  <c r="N161" i="12" s="1"/>
  <c r="N163" i="12" a="1"/>
  <c r="N163" i="12" s="1"/>
  <c r="N165" i="12" a="1"/>
  <c r="N165" i="12" s="1"/>
  <c r="N167" i="12" a="1"/>
  <c r="N167" i="12" s="1"/>
  <c r="N169" i="12" a="1"/>
  <c r="N169" i="12" s="1"/>
  <c r="N171" i="12" a="1"/>
  <c r="N171" i="12" s="1"/>
  <c r="N173" i="12" a="1"/>
  <c r="N173" i="12" s="1"/>
  <c r="N175" i="12" a="1"/>
  <c r="N175" i="12" s="1"/>
  <c r="M18" i="12" a="1"/>
  <c r="M18" i="12" s="1"/>
  <c r="M20" i="12" a="1"/>
  <c r="M20" i="12" s="1"/>
  <c r="M22" i="12" a="1"/>
  <c r="M22" i="12" s="1"/>
  <c r="M24" i="12" a="1"/>
  <c r="M24" i="12" s="1"/>
  <c r="M26" i="12" a="1"/>
  <c r="M26" i="12" s="1"/>
  <c r="M28" i="12" a="1"/>
  <c r="M28" i="12" s="1"/>
  <c r="M30" i="12" a="1"/>
  <c r="M30" i="12" s="1"/>
  <c r="M32" i="12" a="1"/>
  <c r="M32" i="12" s="1"/>
  <c r="M34" i="12" a="1"/>
  <c r="M34" i="12" s="1"/>
  <c r="M36" i="12" a="1"/>
  <c r="M36" i="12" s="1"/>
  <c r="M38" i="12" a="1"/>
  <c r="M38" i="12" s="1"/>
  <c r="M40" i="12" a="1"/>
  <c r="M40" i="12" s="1"/>
  <c r="M42" i="12" a="1"/>
  <c r="M42" i="12" s="1"/>
  <c r="M44" i="12" a="1"/>
  <c r="M44" i="12" s="1"/>
  <c r="M46" i="12" a="1"/>
  <c r="M46" i="12" s="1"/>
  <c r="M48" i="12" a="1"/>
  <c r="M48" i="12" s="1"/>
  <c r="M50" i="12" a="1"/>
  <c r="M50" i="12" s="1"/>
  <c r="M52" i="12" a="1"/>
  <c r="M52" i="12" s="1"/>
  <c r="M54" i="12" a="1"/>
  <c r="M54" i="12" s="1"/>
  <c r="M56" i="12" a="1"/>
  <c r="M56" i="12" s="1"/>
  <c r="M58" i="12" a="1"/>
  <c r="M58" i="12" s="1"/>
  <c r="M60" i="12" a="1"/>
  <c r="M60" i="12" s="1"/>
  <c r="M62" i="12" a="1"/>
  <c r="M62" i="12" s="1"/>
  <c r="M64" i="12" a="1"/>
  <c r="M64" i="12" s="1"/>
  <c r="M66" i="12" a="1"/>
  <c r="M66" i="12" s="1"/>
  <c r="M68" i="12" a="1"/>
  <c r="M68" i="12" s="1"/>
  <c r="M70" i="12" a="1"/>
  <c r="M70" i="12" s="1"/>
  <c r="M72" i="12" a="1"/>
  <c r="M72" i="12" s="1"/>
  <c r="M74" i="12" a="1"/>
  <c r="M74" i="12" s="1"/>
  <c r="M76" i="12" a="1"/>
  <c r="M76" i="12" s="1"/>
  <c r="M78" i="12" a="1"/>
  <c r="M78" i="12" s="1"/>
  <c r="M80" i="12" a="1"/>
  <c r="M80" i="12" s="1"/>
  <c r="M82" i="12" a="1"/>
  <c r="M82" i="12" s="1"/>
  <c r="M84" i="12" a="1"/>
  <c r="M84" i="12" s="1"/>
  <c r="M86" i="12" a="1"/>
  <c r="M86" i="12" s="1"/>
  <c r="M88" i="12" a="1"/>
  <c r="M88" i="12" s="1"/>
  <c r="M90" i="12" a="1"/>
  <c r="M90" i="12" s="1"/>
  <c r="M92" i="12" a="1"/>
  <c r="M92" i="12" s="1"/>
  <c r="M94" i="12" a="1"/>
  <c r="M94" i="12" s="1"/>
  <c r="M96" i="12" a="1"/>
  <c r="M96" i="12" s="1"/>
  <c r="M98" i="12" a="1"/>
  <c r="M98" i="12" s="1"/>
  <c r="M100" i="12" a="1"/>
  <c r="M100" i="12" s="1"/>
  <c r="M102" i="12" a="1"/>
  <c r="M102" i="12" s="1"/>
  <c r="M104" i="12" a="1"/>
  <c r="M104" i="12" s="1"/>
  <c r="M106" i="12" a="1"/>
  <c r="M106" i="12" s="1"/>
  <c r="M108" i="12" a="1"/>
  <c r="M108" i="12" s="1"/>
  <c r="M110" i="12" a="1"/>
  <c r="M110" i="12" s="1"/>
  <c r="M112" i="12" a="1"/>
  <c r="M112" i="12" s="1"/>
  <c r="M114" i="12" a="1"/>
  <c r="M114" i="12" s="1"/>
  <c r="M116" i="12" a="1"/>
  <c r="M116" i="12" s="1"/>
  <c r="M118" i="12" a="1"/>
  <c r="M118" i="12" s="1"/>
  <c r="M120" i="12" a="1"/>
  <c r="M120" i="12" s="1"/>
  <c r="M122" i="12" a="1"/>
  <c r="M122" i="12" s="1"/>
  <c r="M124" i="12" a="1"/>
  <c r="M124" i="12" s="1"/>
  <c r="M126" i="12" a="1"/>
  <c r="M126" i="12" s="1"/>
  <c r="M128" i="12" a="1"/>
  <c r="M128" i="12" s="1"/>
  <c r="M130" i="12" a="1"/>
  <c r="M130" i="12" s="1"/>
  <c r="M132" i="12" a="1"/>
  <c r="M132" i="12" s="1"/>
  <c r="M134" i="12" a="1"/>
  <c r="M134" i="12" s="1"/>
  <c r="M136" i="12" a="1"/>
  <c r="M136" i="12" s="1"/>
  <c r="M138" i="12" a="1"/>
  <c r="M138" i="12" s="1"/>
  <c r="M140" i="12" a="1"/>
  <c r="M140" i="12" s="1"/>
  <c r="M142" i="12" a="1"/>
  <c r="M142" i="12" s="1"/>
  <c r="M144" i="12" a="1"/>
  <c r="M144" i="12" s="1"/>
  <c r="M146" i="12" a="1"/>
  <c r="M146" i="12" s="1"/>
  <c r="M148" i="12" a="1"/>
  <c r="M148" i="12" s="1"/>
  <c r="M150" i="12" a="1"/>
  <c r="M150" i="12" s="1"/>
  <c r="M152" i="12" a="1"/>
  <c r="M152" i="12" s="1"/>
  <c r="M154" i="12" a="1"/>
  <c r="M154" i="12" s="1"/>
  <c r="M156" i="12" a="1"/>
  <c r="M156" i="12" s="1"/>
  <c r="M158" i="12" a="1"/>
  <c r="M158" i="12" s="1"/>
  <c r="M160" i="12" a="1"/>
  <c r="M160" i="12" s="1"/>
  <c r="M162" i="12" a="1"/>
  <c r="M162" i="12" s="1"/>
  <c r="M164" i="12" a="1"/>
  <c r="M164" i="12" s="1"/>
  <c r="M166" i="12" a="1"/>
  <c r="M166" i="12" s="1"/>
  <c r="M168" i="12" a="1"/>
  <c r="M168" i="12" s="1"/>
  <c r="M170" i="12" a="1"/>
  <c r="M170" i="12" s="1"/>
  <c r="M172" i="12" a="1"/>
  <c r="M172" i="12" s="1"/>
  <c r="N18" i="12" a="1"/>
  <c r="N18" i="12" s="1"/>
  <c r="N20" i="12" a="1"/>
  <c r="N20" i="12" s="1"/>
  <c r="N22" i="12" a="1"/>
  <c r="N22" i="12" s="1"/>
  <c r="N24" i="12" a="1"/>
  <c r="N24" i="12" s="1"/>
  <c r="N26" i="12" a="1"/>
  <c r="N26" i="12" s="1"/>
  <c r="N28" i="12" a="1"/>
  <c r="N28" i="12" s="1"/>
  <c r="N30" i="12" a="1"/>
  <c r="N30" i="12" s="1"/>
  <c r="N32" i="12" a="1"/>
  <c r="N32" i="12" s="1"/>
  <c r="N34" i="12" a="1"/>
  <c r="N34" i="12" s="1"/>
  <c r="N36" i="12" a="1"/>
  <c r="N36" i="12" s="1"/>
  <c r="N38" i="12" a="1"/>
  <c r="N38" i="12" s="1"/>
  <c r="N40" i="12" a="1"/>
  <c r="N40" i="12" s="1"/>
  <c r="N42" i="12" a="1"/>
  <c r="N42" i="12" s="1"/>
  <c r="N44" i="12" a="1"/>
  <c r="N44" i="12" s="1"/>
  <c r="N46" i="12" a="1"/>
  <c r="N46" i="12" s="1"/>
  <c r="N48" i="12" a="1"/>
  <c r="N48" i="12" s="1"/>
  <c r="N50" i="12" a="1"/>
  <c r="N50" i="12" s="1"/>
  <c r="N52" i="12" a="1"/>
  <c r="N52" i="12" s="1"/>
  <c r="N54" i="12" a="1"/>
  <c r="N54" i="12" s="1"/>
  <c r="N56" i="12" a="1"/>
  <c r="N56" i="12" s="1"/>
  <c r="N58" i="12" a="1"/>
  <c r="N58" i="12" s="1"/>
  <c r="N60" i="12" a="1"/>
  <c r="N60" i="12" s="1"/>
  <c r="N62" i="12" a="1"/>
  <c r="N62" i="12" s="1"/>
  <c r="N64" i="12" a="1"/>
  <c r="N64" i="12" s="1"/>
  <c r="N66" i="12" a="1"/>
  <c r="N66" i="12" s="1"/>
  <c r="N68" i="12" a="1"/>
  <c r="N68" i="12" s="1"/>
  <c r="N70" i="12" a="1"/>
  <c r="N70" i="12" s="1"/>
  <c r="N72" i="12" a="1"/>
  <c r="N72" i="12" s="1"/>
  <c r="N74" i="12" a="1"/>
  <c r="N74" i="12" s="1"/>
  <c r="N76" i="12" a="1"/>
  <c r="N76" i="12" s="1"/>
  <c r="N78" i="12" a="1"/>
  <c r="N78" i="12" s="1"/>
  <c r="N80" i="12" a="1"/>
  <c r="N80" i="12" s="1"/>
  <c r="N82" i="12" a="1"/>
  <c r="N82" i="12" s="1"/>
  <c r="N84" i="12" a="1"/>
  <c r="N84" i="12" s="1"/>
  <c r="N86" i="12" a="1"/>
  <c r="N86" i="12" s="1"/>
  <c r="N88" i="12" a="1"/>
  <c r="N88" i="12" s="1"/>
  <c r="N90" i="12" a="1"/>
  <c r="N90" i="12" s="1"/>
  <c r="N92" i="12" a="1"/>
  <c r="N92" i="12" s="1"/>
  <c r="N94" i="12" a="1"/>
  <c r="N94" i="12" s="1"/>
  <c r="N96" i="12" a="1"/>
  <c r="N96" i="12" s="1"/>
  <c r="N98" i="12" a="1"/>
  <c r="N98" i="12" s="1"/>
  <c r="N100" i="12" a="1"/>
  <c r="N100" i="12" s="1"/>
  <c r="N102" i="12" a="1"/>
  <c r="N102" i="12" s="1"/>
  <c r="N104" i="12" a="1"/>
  <c r="N104" i="12" s="1"/>
  <c r="N106" i="12" a="1"/>
  <c r="N106" i="12" s="1"/>
  <c r="N108" i="12" a="1"/>
  <c r="N108" i="12" s="1"/>
  <c r="N110" i="12" a="1"/>
  <c r="N110" i="12" s="1"/>
  <c r="N112" i="12" a="1"/>
  <c r="N112" i="12" s="1"/>
  <c r="N114" i="12" a="1"/>
  <c r="N114" i="12" s="1"/>
  <c r="N116" i="12" a="1"/>
  <c r="N116" i="12" s="1"/>
  <c r="N118" i="12" a="1"/>
  <c r="N118" i="12" s="1"/>
  <c r="N120" i="12" a="1"/>
  <c r="N120" i="12" s="1"/>
  <c r="N122" i="12" a="1"/>
  <c r="N122" i="12" s="1"/>
  <c r="N124" i="12" a="1"/>
  <c r="N124" i="12" s="1"/>
  <c r="N126" i="12" a="1"/>
  <c r="N126" i="12" s="1"/>
  <c r="N128" i="12" a="1"/>
  <c r="N128" i="12" s="1"/>
  <c r="N130" i="12" a="1"/>
  <c r="N130" i="12" s="1"/>
  <c r="N132" i="12" a="1"/>
  <c r="N132" i="12" s="1"/>
  <c r="N134" i="12" a="1"/>
  <c r="N134" i="12" s="1"/>
  <c r="N136" i="12" a="1"/>
  <c r="N136" i="12" s="1"/>
  <c r="N138" i="12" a="1"/>
  <c r="N138" i="12" s="1"/>
  <c r="N140" i="12" a="1"/>
  <c r="N140" i="12" s="1"/>
  <c r="N142" i="12" a="1"/>
  <c r="N142" i="12" s="1"/>
  <c r="N144" i="12" a="1"/>
  <c r="N144" i="12" s="1"/>
  <c r="N146" i="12" a="1"/>
  <c r="N146" i="12" s="1"/>
  <c r="N148" i="12" a="1"/>
  <c r="N148" i="12" s="1"/>
  <c r="N150" i="12" a="1"/>
  <c r="N150" i="12" s="1"/>
  <c r="N152" i="12" a="1"/>
  <c r="N152" i="12" s="1"/>
  <c r="N154" i="12" a="1"/>
  <c r="N154" i="12" s="1"/>
  <c r="N156" i="12" a="1"/>
  <c r="N156" i="12" s="1"/>
  <c r="N158" i="12" a="1"/>
  <c r="N158" i="12" s="1"/>
  <c r="N160" i="12" a="1"/>
  <c r="N160" i="12" s="1"/>
  <c r="M29" i="12" a="1"/>
  <c r="M29" i="12" s="1"/>
  <c r="M45" i="12" a="1"/>
  <c r="M45" i="12" s="1"/>
  <c r="M61" i="12" a="1"/>
  <c r="M61" i="12" s="1"/>
  <c r="M77" i="12" a="1"/>
  <c r="M77" i="12" s="1"/>
  <c r="M93" i="12" a="1"/>
  <c r="M93" i="12" s="1"/>
  <c r="M109" i="12" a="1"/>
  <c r="M109" i="12" s="1"/>
  <c r="M125" i="12" a="1"/>
  <c r="M125" i="12" s="1"/>
  <c r="M141" i="12" a="1"/>
  <c r="M141" i="12" s="1"/>
  <c r="N162" i="12" a="1"/>
  <c r="N162" i="12" s="1"/>
  <c r="M165" i="12" a="1"/>
  <c r="M165" i="12" s="1"/>
  <c r="N250" i="12" a="1"/>
  <c r="N250" i="12" s="1"/>
  <c r="N252" i="12" a="1"/>
  <c r="N252" i="12" s="1"/>
  <c r="N254" i="12" a="1"/>
  <c r="N254" i="12" s="1"/>
  <c r="N256" i="12" a="1"/>
  <c r="N256" i="12" s="1"/>
  <c r="N258" i="12" a="1"/>
  <c r="N258" i="12" s="1"/>
  <c r="N260" i="12" a="1"/>
  <c r="N260" i="12" s="1"/>
  <c r="N262" i="12" a="1"/>
  <c r="N262" i="12" s="1"/>
  <c r="N264" i="12" a="1"/>
  <c r="N264" i="12" s="1"/>
  <c r="N266" i="12" a="1"/>
  <c r="N266" i="12" s="1"/>
  <c r="N268" i="12" a="1"/>
  <c r="N268" i="12" s="1"/>
  <c r="N270" i="12" a="1"/>
  <c r="N270" i="12" s="1"/>
  <c r="N272" i="12" a="1"/>
  <c r="N272" i="12" s="1"/>
  <c r="N274" i="12" a="1"/>
  <c r="N274" i="12" s="1"/>
  <c r="N276" i="12" a="1"/>
  <c r="N276" i="12" s="1"/>
  <c r="N278" i="12" a="1"/>
  <c r="N278" i="12" s="1"/>
  <c r="N280" i="12" a="1"/>
  <c r="N280" i="12" s="1"/>
  <c r="N282" i="12" a="1"/>
  <c r="N282" i="12" s="1"/>
  <c r="N284" i="12" a="1"/>
  <c r="N284" i="12" s="1"/>
  <c r="N286" i="12" a="1"/>
  <c r="N286" i="12" s="1"/>
  <c r="N288" i="12" a="1"/>
  <c r="N288" i="12" s="1"/>
  <c r="N290" i="12" a="1"/>
  <c r="N290" i="12" s="1"/>
  <c r="N292" i="12" a="1"/>
  <c r="N292" i="12" s="1"/>
  <c r="N294" i="12" a="1"/>
  <c r="N294" i="12" s="1"/>
  <c r="N296" i="12" a="1"/>
  <c r="N296" i="12" s="1"/>
  <c r="N298" i="12" a="1"/>
  <c r="N298" i="12" s="1"/>
  <c r="N300" i="12" a="1"/>
  <c r="N300" i="12" s="1"/>
  <c r="N302" i="12" a="1"/>
  <c r="N302" i="12" s="1"/>
  <c r="N304" i="12" a="1"/>
  <c r="N304" i="12" s="1"/>
  <c r="N306" i="12" a="1"/>
  <c r="N306" i="12" s="1"/>
  <c r="N308" i="12" a="1"/>
  <c r="N308" i="12" s="1"/>
  <c r="N310" i="12" a="1"/>
  <c r="N310" i="12" s="1"/>
  <c r="M19" i="12" a="1"/>
  <c r="M19" i="12" s="1"/>
  <c r="M35" i="12" a="1"/>
  <c r="M35" i="12" s="1"/>
  <c r="M51" i="12" a="1"/>
  <c r="M51" i="12" s="1"/>
  <c r="M67" i="12" a="1"/>
  <c r="M67" i="12" s="1"/>
  <c r="M83" i="12" a="1"/>
  <c r="M83" i="12" s="1"/>
  <c r="M99" i="12" a="1"/>
  <c r="M99" i="12" s="1"/>
  <c r="M115" i="12" a="1"/>
  <c r="M115" i="12" s="1"/>
  <c r="M131" i="12" a="1"/>
  <c r="M131" i="12" s="1"/>
  <c r="N172" i="12" a="1"/>
  <c r="N172" i="12" s="1"/>
  <c r="M177" i="12" a="1"/>
  <c r="M177" i="12" s="1"/>
  <c r="M179" i="12" a="1"/>
  <c r="M179" i="12" s="1"/>
  <c r="M181" i="12" a="1"/>
  <c r="M181" i="12" s="1"/>
  <c r="M183" i="12" a="1"/>
  <c r="M183" i="12" s="1"/>
  <c r="M185" i="12" a="1"/>
  <c r="M185" i="12" s="1"/>
  <c r="M187" i="12" a="1"/>
  <c r="M187" i="12" s="1"/>
  <c r="M189" i="12" a="1"/>
  <c r="M189" i="12" s="1"/>
  <c r="M191" i="12" a="1"/>
  <c r="M191" i="12" s="1"/>
  <c r="M193" i="12" a="1"/>
  <c r="M193" i="12" s="1"/>
  <c r="M195" i="12" a="1"/>
  <c r="M195" i="12" s="1"/>
  <c r="M197" i="12" a="1"/>
  <c r="M197" i="12" s="1"/>
  <c r="M199" i="12" a="1"/>
  <c r="M199" i="12" s="1"/>
  <c r="M25" i="12" a="1"/>
  <c r="M25" i="12" s="1"/>
  <c r="M41" i="12" a="1"/>
  <c r="M41" i="12" s="1"/>
  <c r="M57" i="12" a="1"/>
  <c r="M57" i="12" s="1"/>
  <c r="M73" i="12" a="1"/>
  <c r="M73" i="12" s="1"/>
  <c r="M89" i="12" a="1"/>
  <c r="M89" i="12" s="1"/>
  <c r="M105" i="12" a="1"/>
  <c r="M105" i="12" s="1"/>
  <c r="M121" i="12" a="1"/>
  <c r="M121" i="12" s="1"/>
  <c r="M137" i="12" a="1"/>
  <c r="M137" i="12" s="1"/>
  <c r="M147" i="12" a="1"/>
  <c r="M147" i="12" s="1"/>
  <c r="M151" i="12" a="1"/>
  <c r="M151" i="12" s="1"/>
  <c r="M155" i="12" a="1"/>
  <c r="M155" i="12" s="1"/>
  <c r="M159" i="12" a="1"/>
  <c r="M159" i="12" s="1"/>
  <c r="N166" i="12" a="1"/>
  <c r="N166" i="12" s="1"/>
  <c r="M169" i="12" a="1"/>
  <c r="M169" i="12" s="1"/>
  <c r="M175" i="12" a="1"/>
  <c r="M175" i="12" s="1"/>
  <c r="N177" i="12" a="1"/>
  <c r="N177" i="12" s="1"/>
  <c r="N179" i="12" a="1"/>
  <c r="N179" i="12" s="1"/>
  <c r="N181" i="12" a="1"/>
  <c r="N181" i="12" s="1"/>
  <c r="N183" i="12" a="1"/>
  <c r="N183" i="12" s="1"/>
  <c r="N185" i="12" a="1"/>
  <c r="N185" i="12" s="1"/>
  <c r="N187" i="12" a="1"/>
  <c r="N187" i="12" s="1"/>
  <c r="N189" i="12" a="1"/>
  <c r="N189" i="12" s="1"/>
  <c r="N191" i="12" a="1"/>
  <c r="N191" i="12" s="1"/>
  <c r="N193" i="12" a="1"/>
  <c r="N193" i="12" s="1"/>
  <c r="N195" i="12" a="1"/>
  <c r="N195" i="12" s="1"/>
  <c r="N197" i="12" a="1"/>
  <c r="N197" i="12" s="1"/>
  <c r="N199" i="12" a="1"/>
  <c r="N199" i="12" s="1"/>
  <c r="M201" i="12" a="1"/>
  <c r="M201" i="12" s="1"/>
  <c r="M203" i="12" a="1"/>
  <c r="M203" i="12" s="1"/>
  <c r="M205" i="12" a="1"/>
  <c r="M205" i="12" s="1"/>
  <c r="M207" i="12" a="1"/>
  <c r="M207" i="12" s="1"/>
  <c r="M209" i="12" a="1"/>
  <c r="M209" i="12" s="1"/>
  <c r="M211" i="12" a="1"/>
  <c r="M211" i="12" s="1"/>
  <c r="M213" i="12" a="1"/>
  <c r="M213" i="12" s="1"/>
  <c r="M215" i="12" a="1"/>
  <c r="M215" i="12" s="1"/>
  <c r="M217" i="12" a="1"/>
  <c r="M217" i="12" s="1"/>
  <c r="M219" i="12" a="1"/>
  <c r="M219" i="12" s="1"/>
  <c r="M221" i="12" a="1"/>
  <c r="M221" i="12" s="1"/>
  <c r="M223" i="12" a="1"/>
  <c r="M223" i="12" s="1"/>
  <c r="M225" i="12" a="1"/>
  <c r="M225" i="12" s="1"/>
  <c r="M227" i="12" a="1"/>
  <c r="M227" i="12" s="1"/>
  <c r="M229" i="12" a="1"/>
  <c r="M229" i="12" s="1"/>
  <c r="M231" i="12" a="1"/>
  <c r="M231" i="12" s="1"/>
  <c r="M233" i="12" a="1"/>
  <c r="M233" i="12" s="1"/>
  <c r="M235" i="12" a="1"/>
  <c r="M235" i="12" s="1"/>
  <c r="M237" i="12" a="1"/>
  <c r="M237" i="12" s="1"/>
  <c r="M239" i="12" a="1"/>
  <c r="M239" i="12" s="1"/>
  <c r="M241" i="12" a="1"/>
  <c r="M241" i="12" s="1"/>
  <c r="M243" i="12" a="1"/>
  <c r="M243" i="12" s="1"/>
  <c r="M245" i="12" a="1"/>
  <c r="M245" i="12" s="1"/>
  <c r="M247" i="12" a="1"/>
  <c r="M247" i="12" s="1"/>
  <c r="M31" i="12" a="1"/>
  <c r="M31" i="12" s="1"/>
  <c r="M47" i="12" a="1"/>
  <c r="M47" i="12" s="1"/>
  <c r="M63" i="12" a="1"/>
  <c r="M63" i="12" s="1"/>
  <c r="M79" i="12" a="1"/>
  <c r="M79" i="12" s="1"/>
  <c r="M95" i="12" a="1"/>
  <c r="M95" i="12" s="1"/>
  <c r="M111" i="12" a="1"/>
  <c r="M111" i="12" s="1"/>
  <c r="M127" i="12" a="1"/>
  <c r="M127" i="12" s="1"/>
  <c r="M143" i="12" a="1"/>
  <c r="M143" i="12" s="1"/>
  <c r="M163" i="12" a="1"/>
  <c r="M163" i="12" s="1"/>
  <c r="N201" i="12" a="1"/>
  <c r="N201" i="12" s="1"/>
  <c r="N203" i="12" a="1"/>
  <c r="N203" i="12" s="1"/>
  <c r="N205" i="12" a="1"/>
  <c r="N205" i="12" s="1"/>
  <c r="N207" i="12" a="1"/>
  <c r="N207" i="12" s="1"/>
  <c r="N209" i="12" a="1"/>
  <c r="N209" i="12" s="1"/>
  <c r="N211" i="12" a="1"/>
  <c r="N211" i="12" s="1"/>
  <c r="N213" i="12" a="1"/>
  <c r="N213" i="12" s="1"/>
  <c r="N215" i="12" a="1"/>
  <c r="N215" i="12" s="1"/>
  <c r="N217" i="12" a="1"/>
  <c r="N217" i="12" s="1"/>
  <c r="N219" i="12" a="1"/>
  <c r="N219" i="12" s="1"/>
  <c r="N221" i="12" a="1"/>
  <c r="N221" i="12" s="1"/>
  <c r="N223" i="12" a="1"/>
  <c r="N223" i="12" s="1"/>
  <c r="N225" i="12" a="1"/>
  <c r="N225" i="12" s="1"/>
  <c r="N227" i="12" a="1"/>
  <c r="N227" i="12" s="1"/>
  <c r="N229" i="12" a="1"/>
  <c r="N229" i="12" s="1"/>
  <c r="N231" i="12" a="1"/>
  <c r="N231" i="12" s="1"/>
  <c r="N233" i="12" a="1"/>
  <c r="N233" i="12" s="1"/>
  <c r="N235" i="12" a="1"/>
  <c r="N235" i="12" s="1"/>
  <c r="N237" i="12" a="1"/>
  <c r="N237" i="12" s="1"/>
  <c r="N239" i="12" a="1"/>
  <c r="N239" i="12" s="1"/>
  <c r="N241" i="12" a="1"/>
  <c r="N241" i="12" s="1"/>
  <c r="N243" i="12" a="1"/>
  <c r="N243" i="12" s="1"/>
  <c r="N245" i="12" a="1"/>
  <c r="N245" i="12" s="1"/>
  <c r="N247" i="12" a="1"/>
  <c r="N247" i="12" s="1"/>
  <c r="M249" i="12" a="1"/>
  <c r="M249" i="12" s="1"/>
  <c r="M251" i="12" a="1"/>
  <c r="M251" i="12" s="1"/>
  <c r="M253" i="12" a="1"/>
  <c r="M253" i="12" s="1"/>
  <c r="M255" i="12" a="1"/>
  <c r="M255" i="12" s="1"/>
  <c r="M257" i="12" a="1"/>
  <c r="M257" i="12" s="1"/>
  <c r="M259" i="12" a="1"/>
  <c r="M259" i="12" s="1"/>
  <c r="M261" i="12" a="1"/>
  <c r="M261" i="12" s="1"/>
  <c r="M263" i="12" a="1"/>
  <c r="M263" i="12" s="1"/>
  <c r="M265" i="12" a="1"/>
  <c r="M265" i="12" s="1"/>
  <c r="M267" i="12" a="1"/>
  <c r="M267" i="12" s="1"/>
  <c r="M269" i="12" a="1"/>
  <c r="M269" i="12" s="1"/>
  <c r="M271" i="12" a="1"/>
  <c r="M271" i="12" s="1"/>
  <c r="M273" i="12" a="1"/>
  <c r="M273" i="12" s="1"/>
  <c r="M275" i="12" a="1"/>
  <c r="M275" i="12" s="1"/>
  <c r="M277" i="12" a="1"/>
  <c r="M277" i="12" s="1"/>
  <c r="M279" i="12" a="1"/>
  <c r="M279" i="12" s="1"/>
  <c r="M281" i="12" a="1"/>
  <c r="M281" i="12" s="1"/>
  <c r="M283" i="12" a="1"/>
  <c r="M283" i="12" s="1"/>
  <c r="M285" i="12" a="1"/>
  <c r="M285" i="12" s="1"/>
  <c r="M287" i="12" a="1"/>
  <c r="M287" i="12" s="1"/>
  <c r="M289" i="12" a="1"/>
  <c r="M289" i="12" s="1"/>
  <c r="M291" i="12" a="1"/>
  <c r="M291" i="12" s="1"/>
  <c r="M293" i="12" a="1"/>
  <c r="M293" i="12" s="1"/>
  <c r="M295" i="12" a="1"/>
  <c r="M295" i="12" s="1"/>
  <c r="M297" i="12" a="1"/>
  <c r="M297" i="12" s="1"/>
  <c r="M299" i="12" a="1"/>
  <c r="M299" i="12" s="1"/>
  <c r="M301" i="12" a="1"/>
  <c r="M301" i="12" s="1"/>
  <c r="M303" i="12" a="1"/>
  <c r="M303" i="12" s="1"/>
  <c r="M305" i="12" a="1"/>
  <c r="M305" i="12" s="1"/>
  <c r="M307" i="12" a="1"/>
  <c r="M307" i="12" s="1"/>
  <c r="M309" i="12" a="1"/>
  <c r="M309" i="12" s="1"/>
  <c r="M311" i="12" a="1"/>
  <c r="M311" i="12" s="1"/>
  <c r="M313" i="12" a="1"/>
  <c r="M313" i="12" s="1"/>
  <c r="M21" i="12" a="1"/>
  <c r="M21" i="12" s="1"/>
  <c r="M37" i="12" a="1"/>
  <c r="M37" i="12" s="1"/>
  <c r="M53" i="12" a="1"/>
  <c r="M53" i="12" s="1"/>
  <c r="M69" i="12" a="1"/>
  <c r="M69" i="12" s="1"/>
  <c r="M85" i="12" a="1"/>
  <c r="M85" i="12" s="1"/>
  <c r="M101" i="12" a="1"/>
  <c r="M101" i="12" s="1"/>
  <c r="M117" i="12" a="1"/>
  <c r="M117" i="12" s="1"/>
  <c r="M133" i="12" a="1"/>
  <c r="M133" i="12" s="1"/>
  <c r="N170" i="12" a="1"/>
  <c r="N170" i="12" s="1"/>
  <c r="M173" i="12" a="1"/>
  <c r="M173" i="12" s="1"/>
  <c r="N249" i="12" a="1"/>
  <c r="N249" i="12" s="1"/>
  <c r="N251" i="12" a="1"/>
  <c r="N251" i="12" s="1"/>
  <c r="N253" i="12" a="1"/>
  <c r="N253" i="12" s="1"/>
  <c r="N255" i="12" a="1"/>
  <c r="N255" i="12" s="1"/>
  <c r="N257" i="12" a="1"/>
  <c r="N257" i="12" s="1"/>
  <c r="N259" i="12" a="1"/>
  <c r="N259" i="12" s="1"/>
  <c r="N261" i="12" a="1"/>
  <c r="N261" i="12" s="1"/>
  <c r="N263" i="12" a="1"/>
  <c r="N263" i="12" s="1"/>
  <c r="N265" i="12" a="1"/>
  <c r="N265" i="12" s="1"/>
  <c r="N267" i="12" a="1"/>
  <c r="N267" i="12" s="1"/>
  <c r="N269" i="12" a="1"/>
  <c r="N269" i="12" s="1"/>
  <c r="N271" i="12" a="1"/>
  <c r="N271" i="12" s="1"/>
  <c r="N273" i="12" a="1"/>
  <c r="N273" i="12" s="1"/>
  <c r="N275" i="12" a="1"/>
  <c r="N275" i="12" s="1"/>
  <c r="N277" i="12" a="1"/>
  <c r="N277" i="12" s="1"/>
  <c r="N279" i="12" a="1"/>
  <c r="N279" i="12" s="1"/>
  <c r="N281" i="12" a="1"/>
  <c r="N281" i="12" s="1"/>
  <c r="N283" i="12" a="1"/>
  <c r="N283" i="12" s="1"/>
  <c r="N285" i="12" a="1"/>
  <c r="N285" i="12" s="1"/>
  <c r="N287" i="12" a="1"/>
  <c r="N287" i="12" s="1"/>
  <c r="N289" i="12" a="1"/>
  <c r="N289" i="12" s="1"/>
  <c r="N291" i="12" a="1"/>
  <c r="N291" i="12" s="1"/>
  <c r="N293" i="12" a="1"/>
  <c r="N293" i="12" s="1"/>
  <c r="N295" i="12" a="1"/>
  <c r="N295" i="12" s="1"/>
  <c r="N297" i="12" a="1"/>
  <c r="N297" i="12" s="1"/>
  <c r="N299" i="12" a="1"/>
  <c r="N299" i="12" s="1"/>
  <c r="N301" i="12" a="1"/>
  <c r="N301" i="12" s="1"/>
  <c r="N303" i="12" a="1"/>
  <c r="N303" i="12" s="1"/>
  <c r="N305" i="12" a="1"/>
  <c r="N305" i="12" s="1"/>
  <c r="N307" i="12" a="1"/>
  <c r="N307" i="12" s="1"/>
  <c r="N309" i="12" a="1"/>
  <c r="N309" i="12" s="1"/>
  <c r="N311" i="12" a="1"/>
  <c r="N311" i="12" s="1"/>
  <c r="M27" i="12" a="1"/>
  <c r="M27" i="12" s="1"/>
  <c r="M43" i="12" a="1"/>
  <c r="M43" i="12" s="1"/>
  <c r="M59" i="12" a="1"/>
  <c r="M59" i="12" s="1"/>
  <c r="M75" i="12" a="1"/>
  <c r="M75" i="12" s="1"/>
  <c r="M91" i="12" a="1"/>
  <c r="M91" i="12" s="1"/>
  <c r="M107" i="12" a="1"/>
  <c r="M107" i="12" s="1"/>
  <c r="M123" i="12" a="1"/>
  <c r="M123" i="12" s="1"/>
  <c r="M139" i="12" a="1"/>
  <c r="M139" i="12" s="1"/>
  <c r="N164" i="12" a="1"/>
  <c r="N164" i="12" s="1"/>
  <c r="M167" i="12" a="1"/>
  <c r="M167" i="12" s="1"/>
  <c r="M176" i="12" a="1"/>
  <c r="M176" i="12" s="1"/>
  <c r="M178" i="12" a="1"/>
  <c r="M178" i="12" s="1"/>
  <c r="M180" i="12" a="1"/>
  <c r="M180" i="12" s="1"/>
  <c r="M182" i="12" a="1"/>
  <c r="M182" i="12" s="1"/>
  <c r="M184" i="12" a="1"/>
  <c r="M184" i="12" s="1"/>
  <c r="M186" i="12" a="1"/>
  <c r="M186" i="12" s="1"/>
  <c r="M188" i="12" a="1"/>
  <c r="M188" i="12" s="1"/>
  <c r="M190" i="12" a="1"/>
  <c r="M190" i="12" s="1"/>
  <c r="M192" i="12" a="1"/>
  <c r="M192" i="12" s="1"/>
  <c r="M194" i="12" a="1"/>
  <c r="M194" i="12" s="1"/>
  <c r="M196" i="12" a="1"/>
  <c r="M196" i="12" s="1"/>
  <c r="M198" i="12" a="1"/>
  <c r="M198" i="12" s="1"/>
  <c r="M200" i="12" a="1"/>
  <c r="M200" i="12" s="1"/>
  <c r="M33" i="12" a="1"/>
  <c r="M33" i="12" s="1"/>
  <c r="M49" i="12" a="1"/>
  <c r="M49" i="12" s="1"/>
  <c r="M65" i="12" a="1"/>
  <c r="M65" i="12" s="1"/>
  <c r="M81" i="12" a="1"/>
  <c r="M81" i="12" s="1"/>
  <c r="M97" i="12" a="1"/>
  <c r="M97" i="12" s="1"/>
  <c r="M113" i="12" a="1"/>
  <c r="M113" i="12" s="1"/>
  <c r="M129" i="12" a="1"/>
  <c r="M129" i="12" s="1"/>
  <c r="M145" i="12" a="1"/>
  <c r="M145" i="12" s="1"/>
  <c r="M149" i="12" a="1"/>
  <c r="M149" i="12" s="1"/>
  <c r="M153" i="12" a="1"/>
  <c r="M153" i="12" s="1"/>
  <c r="M157" i="12" a="1"/>
  <c r="M157" i="12" s="1"/>
  <c r="M161" i="12" a="1"/>
  <c r="M161" i="12" s="1"/>
  <c r="M174" i="12" a="1"/>
  <c r="M174" i="12" s="1"/>
  <c r="N176" i="12" a="1"/>
  <c r="N176" i="12" s="1"/>
  <c r="N178" i="12" a="1"/>
  <c r="N178" i="12" s="1"/>
  <c r="N180" i="12" a="1"/>
  <c r="N180" i="12" s="1"/>
  <c r="N182" i="12" a="1"/>
  <c r="N182" i="12" s="1"/>
  <c r="N184" i="12" a="1"/>
  <c r="N184" i="12" s="1"/>
  <c r="N186" i="12" a="1"/>
  <c r="N186" i="12" s="1"/>
  <c r="N188" i="12" a="1"/>
  <c r="N188" i="12" s="1"/>
  <c r="N190" i="12" a="1"/>
  <c r="N190" i="12" s="1"/>
  <c r="N192" i="12" a="1"/>
  <c r="N192" i="12" s="1"/>
  <c r="N194" i="12" a="1"/>
  <c r="N194" i="12" s="1"/>
  <c r="N196" i="12" a="1"/>
  <c r="N196" i="12" s="1"/>
  <c r="N198" i="12" a="1"/>
  <c r="N198" i="12" s="1"/>
  <c r="N200" i="12" a="1"/>
  <c r="N200" i="12" s="1"/>
  <c r="M202" i="12" a="1"/>
  <c r="M202" i="12" s="1"/>
  <c r="M204" i="12" a="1"/>
  <c r="M204" i="12" s="1"/>
  <c r="M206" i="12" a="1"/>
  <c r="M206" i="12" s="1"/>
  <c r="M208" i="12" a="1"/>
  <c r="M208" i="12" s="1"/>
  <c r="M210" i="12" a="1"/>
  <c r="M210" i="12" s="1"/>
  <c r="M212" i="12" a="1"/>
  <c r="M212" i="12" s="1"/>
  <c r="M214" i="12" a="1"/>
  <c r="M214" i="12" s="1"/>
  <c r="M216" i="12" a="1"/>
  <c r="M216" i="12" s="1"/>
  <c r="M218" i="12" a="1"/>
  <c r="M218" i="12" s="1"/>
  <c r="M220" i="12" a="1"/>
  <c r="M220" i="12" s="1"/>
  <c r="M222" i="12" a="1"/>
  <c r="M222" i="12" s="1"/>
  <c r="M224" i="12" a="1"/>
  <c r="M224" i="12" s="1"/>
  <c r="M226" i="12" a="1"/>
  <c r="M226" i="12" s="1"/>
  <c r="M228" i="12" a="1"/>
  <c r="M228" i="12" s="1"/>
  <c r="M230" i="12" a="1"/>
  <c r="M230" i="12" s="1"/>
  <c r="M232" i="12" a="1"/>
  <c r="M232" i="12" s="1"/>
  <c r="M234" i="12" a="1"/>
  <c r="M234" i="12" s="1"/>
  <c r="M236" i="12" a="1"/>
  <c r="M236" i="12" s="1"/>
  <c r="M238" i="12" a="1"/>
  <c r="M238" i="12" s="1"/>
  <c r="M240" i="12" a="1"/>
  <c r="M240" i="12" s="1"/>
  <c r="M242" i="12" a="1"/>
  <c r="M242" i="12" s="1"/>
  <c r="M244" i="12" a="1"/>
  <c r="M244" i="12" s="1"/>
  <c r="M246" i="12" a="1"/>
  <c r="M246" i="12" s="1"/>
  <c r="M248" i="12" a="1"/>
  <c r="M248" i="12" s="1"/>
  <c r="M135" i="12" a="1"/>
  <c r="M135" i="12" s="1"/>
  <c r="N202" i="12" a="1"/>
  <c r="N202" i="12" s="1"/>
  <c r="N218" i="12" a="1"/>
  <c r="N218" i="12" s="1"/>
  <c r="N234" i="12" a="1"/>
  <c r="N234" i="12" s="1"/>
  <c r="M250" i="12" a="1"/>
  <c r="M250" i="12" s="1"/>
  <c r="M266" i="12" a="1"/>
  <c r="M266" i="12" s="1"/>
  <c r="M282" i="12" a="1"/>
  <c r="M282" i="12" s="1"/>
  <c r="M298" i="12" a="1"/>
  <c r="M298" i="12" s="1"/>
  <c r="N313" i="12" a="1"/>
  <c r="N313" i="12" s="1"/>
  <c r="N315" i="12" a="1"/>
  <c r="N315" i="12" s="1"/>
  <c r="N317" i="12" a="1"/>
  <c r="N317" i="12" s="1"/>
  <c r="N319" i="12" a="1"/>
  <c r="N319" i="12" s="1"/>
  <c r="N321" i="12" a="1"/>
  <c r="N321" i="12" s="1"/>
  <c r="N323" i="12" a="1"/>
  <c r="N323" i="12" s="1"/>
  <c r="N325" i="12" a="1"/>
  <c r="N325" i="12" s="1"/>
  <c r="N327" i="12" a="1"/>
  <c r="N327" i="12" s="1"/>
  <c r="N329" i="12" a="1"/>
  <c r="N329" i="12" s="1"/>
  <c r="N331" i="12" a="1"/>
  <c r="N331" i="12" s="1"/>
  <c r="N333" i="12" a="1"/>
  <c r="N333" i="12" s="1"/>
  <c r="N335" i="12" a="1"/>
  <c r="N335" i="12" s="1"/>
  <c r="N337" i="12" a="1"/>
  <c r="N337" i="12" s="1"/>
  <c r="N339" i="12" a="1"/>
  <c r="N339" i="12" s="1"/>
  <c r="N341" i="12" a="1"/>
  <c r="N341" i="12" s="1"/>
  <c r="N343" i="12" a="1"/>
  <c r="N343" i="12" s="1"/>
  <c r="N345" i="12" a="1"/>
  <c r="N345" i="12" s="1"/>
  <c r="N347" i="12" a="1"/>
  <c r="N347" i="12" s="1"/>
  <c r="N349" i="12" a="1"/>
  <c r="N349" i="12" s="1"/>
  <c r="N351" i="12" a="1"/>
  <c r="N351" i="12" s="1"/>
  <c r="N353" i="12" a="1"/>
  <c r="N353" i="12" s="1"/>
  <c r="N355" i="12" a="1"/>
  <c r="N355" i="12" s="1"/>
  <c r="N357" i="12" a="1"/>
  <c r="N357" i="12" s="1"/>
  <c r="N359" i="12" a="1"/>
  <c r="N359" i="12" s="1"/>
  <c r="N361" i="12" a="1"/>
  <c r="N361" i="12" s="1"/>
  <c r="N363" i="12" a="1"/>
  <c r="N363" i="12" s="1"/>
  <c r="N365" i="12" a="1"/>
  <c r="N365" i="12" s="1"/>
  <c r="N367" i="12" a="1"/>
  <c r="N367" i="12" s="1"/>
  <c r="M369" i="12" a="1"/>
  <c r="M369" i="12" s="1"/>
  <c r="M371" i="12" a="1"/>
  <c r="M371" i="12" s="1"/>
  <c r="M373" i="12" a="1"/>
  <c r="M373" i="12" s="1"/>
  <c r="M375" i="12" a="1"/>
  <c r="M375" i="12" s="1"/>
  <c r="M377" i="12" a="1"/>
  <c r="M377" i="12" s="1"/>
  <c r="M379" i="12" a="1"/>
  <c r="M379" i="12" s="1"/>
  <c r="M381" i="12" a="1"/>
  <c r="M381" i="12" s="1"/>
  <c r="M383" i="12" a="1"/>
  <c r="M383" i="12" s="1"/>
  <c r="M385" i="12" a="1"/>
  <c r="M385" i="12" s="1"/>
  <c r="M387" i="12" a="1"/>
  <c r="M387" i="12" s="1"/>
  <c r="M389" i="12" a="1"/>
  <c r="M389" i="12" s="1"/>
  <c r="M391" i="12" a="1"/>
  <c r="M391" i="12" s="1"/>
  <c r="M393" i="12" a="1"/>
  <c r="M393" i="12" s="1"/>
  <c r="M395" i="12" a="1"/>
  <c r="M395" i="12" s="1"/>
  <c r="M397" i="12" a="1"/>
  <c r="M397" i="12" s="1"/>
  <c r="M399" i="12" a="1"/>
  <c r="M399" i="12" s="1"/>
  <c r="M401" i="12" a="1"/>
  <c r="M401" i="12" s="1"/>
  <c r="M403" i="12" a="1"/>
  <c r="M403" i="12" s="1"/>
  <c r="M405" i="12" a="1"/>
  <c r="M405" i="12" s="1"/>
  <c r="M407" i="12" a="1"/>
  <c r="M407" i="12" s="1"/>
  <c r="M409" i="12" a="1"/>
  <c r="M409" i="12" s="1"/>
  <c r="M411" i="12" a="1"/>
  <c r="M411" i="12" s="1"/>
  <c r="M413" i="12" a="1"/>
  <c r="M413" i="12" s="1"/>
  <c r="M415" i="12" a="1"/>
  <c r="M415" i="12" s="1"/>
  <c r="M417" i="12" a="1"/>
  <c r="M417" i="12" s="1"/>
  <c r="M419" i="12" a="1"/>
  <c r="M419" i="12" s="1"/>
  <c r="M421" i="12" a="1"/>
  <c r="M421" i="12" s="1"/>
  <c r="M423" i="12" a="1"/>
  <c r="M423" i="12" s="1"/>
  <c r="M425" i="12" a="1"/>
  <c r="M425" i="12" s="1"/>
  <c r="M427" i="12" a="1"/>
  <c r="M427" i="12" s="1"/>
  <c r="M429" i="12" a="1"/>
  <c r="M429" i="12" s="1"/>
  <c r="M431" i="12" a="1"/>
  <c r="M431" i="12" s="1"/>
  <c r="M433" i="12" a="1"/>
  <c r="M433" i="12" s="1"/>
  <c r="N434" i="12" a="1"/>
  <c r="N434" i="12" s="1"/>
  <c r="N436" i="12" a="1"/>
  <c r="N436" i="12" s="1"/>
  <c r="N438" i="12" a="1"/>
  <c r="N438" i="12" s="1"/>
  <c r="N440" i="12" a="1"/>
  <c r="N440" i="12" s="1"/>
  <c r="N442" i="12" a="1"/>
  <c r="N442" i="12" s="1"/>
  <c r="M444" i="12" a="1"/>
  <c r="M444" i="12" s="1"/>
  <c r="M446" i="12" a="1"/>
  <c r="M446" i="12" s="1"/>
  <c r="M448" i="12" a="1"/>
  <c r="M448" i="12" s="1"/>
  <c r="M450" i="12" a="1"/>
  <c r="M450" i="12" s="1"/>
  <c r="M452" i="12" a="1"/>
  <c r="M452" i="12" s="1"/>
  <c r="M454" i="12" a="1"/>
  <c r="M454" i="12" s="1"/>
  <c r="M456" i="12" a="1"/>
  <c r="M456" i="12" s="1"/>
  <c r="M458" i="12" a="1"/>
  <c r="M458" i="12" s="1"/>
  <c r="M460" i="12" a="1"/>
  <c r="M460" i="12" s="1"/>
  <c r="M23" i="12" a="1"/>
  <c r="M23" i="12" s="1"/>
  <c r="N208" i="12" a="1"/>
  <c r="N208" i="12" s="1"/>
  <c r="N224" i="12" a="1"/>
  <c r="N224" i="12" s="1"/>
  <c r="N240" i="12" a="1"/>
  <c r="N240" i="12" s="1"/>
  <c r="M256" i="12" a="1"/>
  <c r="M256" i="12" s="1"/>
  <c r="M272" i="12" a="1"/>
  <c r="M272" i="12" s="1"/>
  <c r="M288" i="12" a="1"/>
  <c r="M288" i="12" s="1"/>
  <c r="M304" i="12" a="1"/>
  <c r="M304" i="12" s="1"/>
  <c r="N369" i="12" a="1"/>
  <c r="N369" i="12" s="1"/>
  <c r="N371" i="12" a="1"/>
  <c r="N371" i="12" s="1"/>
  <c r="N373" i="12" a="1"/>
  <c r="N373" i="12" s="1"/>
  <c r="N375" i="12" a="1"/>
  <c r="N375" i="12" s="1"/>
  <c r="N377" i="12" a="1"/>
  <c r="N377" i="12" s="1"/>
  <c r="N379" i="12" a="1"/>
  <c r="N379" i="12" s="1"/>
  <c r="N381" i="12" a="1"/>
  <c r="N381" i="12" s="1"/>
  <c r="N383" i="12" a="1"/>
  <c r="N383" i="12" s="1"/>
  <c r="N385" i="12" a="1"/>
  <c r="N385" i="12" s="1"/>
  <c r="N387" i="12" a="1"/>
  <c r="N387" i="12" s="1"/>
  <c r="N389" i="12" a="1"/>
  <c r="N389" i="12" s="1"/>
  <c r="N391" i="12" a="1"/>
  <c r="N391" i="12" s="1"/>
  <c r="N393" i="12" a="1"/>
  <c r="N393" i="12" s="1"/>
  <c r="N395" i="12" a="1"/>
  <c r="N395" i="12" s="1"/>
  <c r="N397" i="12" a="1"/>
  <c r="N397" i="12" s="1"/>
  <c r="N399" i="12" a="1"/>
  <c r="N399" i="12" s="1"/>
  <c r="N401" i="12" a="1"/>
  <c r="N401" i="12" s="1"/>
  <c r="N403" i="12" a="1"/>
  <c r="N403" i="12" s="1"/>
  <c r="N405" i="12" a="1"/>
  <c r="N405" i="12" s="1"/>
  <c r="N407" i="12" a="1"/>
  <c r="N407" i="12" s="1"/>
  <c r="N409" i="12" a="1"/>
  <c r="N409" i="12" s="1"/>
  <c r="N411" i="12" a="1"/>
  <c r="N411" i="12" s="1"/>
  <c r="N413" i="12" a="1"/>
  <c r="N413" i="12" s="1"/>
  <c r="N415" i="12" a="1"/>
  <c r="N415" i="12" s="1"/>
  <c r="N417" i="12" a="1"/>
  <c r="N417" i="12" s="1"/>
  <c r="N419" i="12" a="1"/>
  <c r="N419" i="12" s="1"/>
  <c r="N421" i="12" a="1"/>
  <c r="N421" i="12" s="1"/>
  <c r="N423" i="12" a="1"/>
  <c r="N423" i="12" s="1"/>
  <c r="N425" i="12" a="1"/>
  <c r="N425" i="12" s="1"/>
  <c r="N427" i="12" a="1"/>
  <c r="N427" i="12" s="1"/>
  <c r="N429" i="12" a="1"/>
  <c r="N429" i="12" s="1"/>
  <c r="N431" i="12" a="1"/>
  <c r="N431" i="12" s="1"/>
  <c r="N433" i="12" a="1"/>
  <c r="N433" i="12" s="1"/>
  <c r="N444" i="12" a="1"/>
  <c r="N444" i="12" s="1"/>
  <c r="N446" i="12" a="1"/>
  <c r="N446" i="12" s="1"/>
  <c r="N448" i="12" a="1"/>
  <c r="N448" i="12" s="1"/>
  <c r="N450" i="12" a="1"/>
  <c r="N450" i="12" s="1"/>
  <c r="N452" i="12" a="1"/>
  <c r="N452" i="12" s="1"/>
  <c r="N454" i="12" a="1"/>
  <c r="N454" i="12" s="1"/>
  <c r="N456" i="12" a="1"/>
  <c r="N456" i="12" s="1"/>
  <c r="N458" i="12" a="1"/>
  <c r="N458" i="12" s="1"/>
  <c r="N460" i="12" a="1"/>
  <c r="N460" i="12" s="1"/>
  <c r="M39" i="12" a="1"/>
  <c r="M39" i="12" s="1"/>
  <c r="N214" i="12" a="1"/>
  <c r="N214" i="12" s="1"/>
  <c r="N230" i="12" a="1"/>
  <c r="N230" i="12" s="1"/>
  <c r="N246" i="12" a="1"/>
  <c r="N246" i="12" s="1"/>
  <c r="M262" i="12" a="1"/>
  <c r="M262" i="12" s="1"/>
  <c r="M278" i="12" a="1"/>
  <c r="M278" i="12" s="1"/>
  <c r="M294" i="12" a="1"/>
  <c r="M294" i="12" s="1"/>
  <c r="M310" i="12" a="1"/>
  <c r="M310" i="12" s="1"/>
  <c r="M55" i="12" a="1"/>
  <c r="M55" i="12" s="1"/>
  <c r="N168" i="12" a="1"/>
  <c r="N168" i="12" s="1"/>
  <c r="N174" i="12" a="1"/>
  <c r="N174" i="12" s="1"/>
  <c r="N204" i="12" a="1"/>
  <c r="N204" i="12" s="1"/>
  <c r="N220" i="12" a="1"/>
  <c r="N220" i="12" s="1"/>
  <c r="N236" i="12" a="1"/>
  <c r="N236" i="12" s="1"/>
  <c r="M252" i="12" a="1"/>
  <c r="M252" i="12" s="1"/>
  <c r="M268" i="12" a="1"/>
  <c r="M268" i="12" s="1"/>
  <c r="M284" i="12" a="1"/>
  <c r="M284" i="12" s="1"/>
  <c r="M300" i="12" a="1"/>
  <c r="M300" i="12" s="1"/>
  <c r="M314" i="12" a="1"/>
  <c r="M314" i="12" s="1"/>
  <c r="M316" i="12" a="1"/>
  <c r="M316" i="12" s="1"/>
  <c r="M318" i="12" a="1"/>
  <c r="M318" i="12" s="1"/>
  <c r="M320" i="12" a="1"/>
  <c r="M320" i="12" s="1"/>
  <c r="M322" i="12" a="1"/>
  <c r="M322" i="12" s="1"/>
  <c r="M324" i="12" a="1"/>
  <c r="M324" i="12" s="1"/>
  <c r="M326" i="12" a="1"/>
  <c r="M326" i="12" s="1"/>
  <c r="M328" i="12" a="1"/>
  <c r="M328" i="12" s="1"/>
  <c r="M330" i="12" a="1"/>
  <c r="M330" i="12" s="1"/>
  <c r="M332" i="12" a="1"/>
  <c r="M332" i="12" s="1"/>
  <c r="M334" i="12" a="1"/>
  <c r="M334" i="12" s="1"/>
  <c r="M336" i="12" a="1"/>
  <c r="M336" i="12" s="1"/>
  <c r="M338" i="12" a="1"/>
  <c r="M338" i="12" s="1"/>
  <c r="M340" i="12" a="1"/>
  <c r="M340" i="12" s="1"/>
  <c r="M342" i="12" a="1"/>
  <c r="M342" i="12" s="1"/>
  <c r="M344" i="12" a="1"/>
  <c r="M344" i="12" s="1"/>
  <c r="M346" i="12" a="1"/>
  <c r="M346" i="12" s="1"/>
  <c r="M348" i="12" a="1"/>
  <c r="M348" i="12" s="1"/>
  <c r="M350" i="12" a="1"/>
  <c r="M350" i="12" s="1"/>
  <c r="M352" i="12" a="1"/>
  <c r="M352" i="12" s="1"/>
  <c r="M354" i="12" a="1"/>
  <c r="M354" i="12" s="1"/>
  <c r="M356" i="12" a="1"/>
  <c r="M356" i="12" s="1"/>
  <c r="M358" i="12" a="1"/>
  <c r="M358" i="12" s="1"/>
  <c r="M360" i="12" a="1"/>
  <c r="M360" i="12" s="1"/>
  <c r="M362" i="12" a="1"/>
  <c r="M362" i="12" s="1"/>
  <c r="M364" i="12" a="1"/>
  <c r="M364" i="12" s="1"/>
  <c r="M366" i="12" a="1"/>
  <c r="M366" i="12" s="1"/>
  <c r="M368" i="12" a="1"/>
  <c r="M368" i="12" s="1"/>
  <c r="M435" i="12" a="1"/>
  <c r="M435" i="12" s="1"/>
  <c r="M437" i="12" a="1"/>
  <c r="M437" i="12" s="1"/>
  <c r="M439" i="12" a="1"/>
  <c r="M439" i="12" s="1"/>
  <c r="M441" i="12" a="1"/>
  <c r="M441" i="12" s="1"/>
  <c r="M443" i="12" a="1"/>
  <c r="M443" i="12" s="1"/>
  <c r="M71" i="12" a="1"/>
  <c r="M71" i="12" s="1"/>
  <c r="N210" i="12" a="1"/>
  <c r="N210" i="12" s="1"/>
  <c r="N226" i="12" a="1"/>
  <c r="N226" i="12" s="1"/>
  <c r="N242" i="12" a="1"/>
  <c r="N242" i="12" s="1"/>
  <c r="M258" i="12" a="1"/>
  <c r="M258" i="12" s="1"/>
  <c r="M274" i="12" a="1"/>
  <c r="M274" i="12" s="1"/>
  <c r="M290" i="12" a="1"/>
  <c r="M290" i="12" s="1"/>
  <c r="M306" i="12" a="1"/>
  <c r="M306" i="12" s="1"/>
  <c r="N314" i="12" a="1"/>
  <c r="N314" i="12" s="1"/>
  <c r="N316" i="12" a="1"/>
  <c r="N316" i="12" s="1"/>
  <c r="N318" i="12" a="1"/>
  <c r="N318" i="12" s="1"/>
  <c r="N320" i="12" a="1"/>
  <c r="N320" i="12" s="1"/>
  <c r="N322" i="12" a="1"/>
  <c r="N322" i="12" s="1"/>
  <c r="N324" i="12" a="1"/>
  <c r="N324" i="12" s="1"/>
  <c r="N326" i="12" a="1"/>
  <c r="N326" i="12" s="1"/>
  <c r="N328" i="12" a="1"/>
  <c r="N328" i="12" s="1"/>
  <c r="N330" i="12" a="1"/>
  <c r="N330" i="12" s="1"/>
  <c r="N332" i="12" a="1"/>
  <c r="N332" i="12" s="1"/>
  <c r="N334" i="12" a="1"/>
  <c r="N334" i="12" s="1"/>
  <c r="N336" i="12" a="1"/>
  <c r="N336" i="12" s="1"/>
  <c r="N338" i="12" a="1"/>
  <c r="N338" i="12" s="1"/>
  <c r="N340" i="12" a="1"/>
  <c r="N340" i="12" s="1"/>
  <c r="N342" i="12" a="1"/>
  <c r="N342" i="12" s="1"/>
  <c r="N344" i="12" a="1"/>
  <c r="N344" i="12" s="1"/>
  <c r="N346" i="12" a="1"/>
  <c r="N346" i="12" s="1"/>
  <c r="N348" i="12" a="1"/>
  <c r="N348" i="12" s="1"/>
  <c r="N350" i="12" a="1"/>
  <c r="N350" i="12" s="1"/>
  <c r="N352" i="12" a="1"/>
  <c r="N352" i="12" s="1"/>
  <c r="N354" i="12" a="1"/>
  <c r="N354" i="12" s="1"/>
  <c r="N356" i="12" a="1"/>
  <c r="N356" i="12" s="1"/>
  <c r="N358" i="12" a="1"/>
  <c r="N358" i="12" s="1"/>
  <c r="N360" i="12" a="1"/>
  <c r="N360" i="12" s="1"/>
  <c r="N362" i="12" a="1"/>
  <c r="N362" i="12" s="1"/>
  <c r="N364" i="12" a="1"/>
  <c r="N364" i="12" s="1"/>
  <c r="N366" i="12" a="1"/>
  <c r="N366" i="12" s="1"/>
  <c r="N368" i="12" a="1"/>
  <c r="N368" i="12" s="1"/>
  <c r="M370" i="12" a="1"/>
  <c r="M370" i="12" s="1"/>
  <c r="M372" i="12" a="1"/>
  <c r="M372" i="12" s="1"/>
  <c r="M374" i="12" a="1"/>
  <c r="M374" i="12" s="1"/>
  <c r="M376" i="12" a="1"/>
  <c r="M376" i="12" s="1"/>
  <c r="M378" i="12" a="1"/>
  <c r="M378" i="12" s="1"/>
  <c r="M380" i="12" a="1"/>
  <c r="M380" i="12" s="1"/>
  <c r="M382" i="12" a="1"/>
  <c r="M382" i="12" s="1"/>
  <c r="M384" i="12" a="1"/>
  <c r="M384" i="12" s="1"/>
  <c r="M386" i="12" a="1"/>
  <c r="M386" i="12" s="1"/>
  <c r="M388" i="12" a="1"/>
  <c r="M388" i="12" s="1"/>
  <c r="M390" i="12" a="1"/>
  <c r="M390" i="12" s="1"/>
  <c r="M392" i="12" a="1"/>
  <c r="M392" i="12" s="1"/>
  <c r="M394" i="12" a="1"/>
  <c r="M394" i="12" s="1"/>
  <c r="M396" i="12" a="1"/>
  <c r="M396" i="12" s="1"/>
  <c r="M398" i="12" a="1"/>
  <c r="M398" i="12" s="1"/>
  <c r="M400" i="12" a="1"/>
  <c r="M400" i="12" s="1"/>
  <c r="M402" i="12" a="1"/>
  <c r="M402" i="12" s="1"/>
  <c r="M404" i="12" a="1"/>
  <c r="M404" i="12" s="1"/>
  <c r="M406" i="12" a="1"/>
  <c r="M406" i="12" s="1"/>
  <c r="M408" i="12" a="1"/>
  <c r="M408" i="12" s="1"/>
  <c r="M410" i="12" a="1"/>
  <c r="M410" i="12" s="1"/>
  <c r="M412" i="12" a="1"/>
  <c r="M412" i="12" s="1"/>
  <c r="M414" i="12" a="1"/>
  <c r="M414" i="12" s="1"/>
  <c r="M416" i="12" a="1"/>
  <c r="M416" i="12" s="1"/>
  <c r="M418" i="12" a="1"/>
  <c r="M418" i="12" s="1"/>
  <c r="M420" i="12" a="1"/>
  <c r="M420" i="12" s="1"/>
  <c r="M422" i="12" a="1"/>
  <c r="M422" i="12" s="1"/>
  <c r="M424" i="12" a="1"/>
  <c r="M424" i="12" s="1"/>
  <c r="M426" i="12" a="1"/>
  <c r="M426" i="12" s="1"/>
  <c r="M428" i="12" a="1"/>
  <c r="M428" i="12" s="1"/>
  <c r="M430" i="12" a="1"/>
  <c r="M430" i="12" s="1"/>
  <c r="M432" i="12" a="1"/>
  <c r="M432" i="12" s="1"/>
  <c r="N435" i="12" a="1"/>
  <c r="N435" i="12" s="1"/>
  <c r="N437" i="12" a="1"/>
  <c r="N437" i="12" s="1"/>
  <c r="N439" i="12" a="1"/>
  <c r="N439" i="12" s="1"/>
  <c r="N441" i="12" a="1"/>
  <c r="N441" i="12" s="1"/>
  <c r="N443" i="12" a="1"/>
  <c r="N443" i="12" s="1"/>
  <c r="M445" i="12" a="1"/>
  <c r="M445" i="12" s="1"/>
  <c r="M447" i="12" a="1"/>
  <c r="M447" i="12" s="1"/>
  <c r="M449" i="12" a="1"/>
  <c r="M449" i="12" s="1"/>
  <c r="M451" i="12" a="1"/>
  <c r="M451" i="12" s="1"/>
  <c r="M453" i="12" a="1"/>
  <c r="M453" i="12" s="1"/>
  <c r="M455" i="12" a="1"/>
  <c r="M455" i="12" s="1"/>
  <c r="M457" i="12" a="1"/>
  <c r="M457" i="12" s="1"/>
  <c r="M459" i="12" a="1"/>
  <c r="M459" i="12" s="1"/>
  <c r="M461" i="12" a="1"/>
  <c r="M461" i="12" s="1"/>
  <c r="M87" i="12" a="1"/>
  <c r="M87" i="12" s="1"/>
  <c r="N216" i="12" a="1"/>
  <c r="N216" i="12" s="1"/>
  <c r="N232" i="12" a="1"/>
  <c r="N232" i="12" s="1"/>
  <c r="N248" i="12" a="1"/>
  <c r="N248" i="12" s="1"/>
  <c r="M264" i="12" a="1"/>
  <c r="M264" i="12" s="1"/>
  <c r="M280" i="12" a="1"/>
  <c r="M280" i="12" s="1"/>
  <c r="M296" i="12" a="1"/>
  <c r="M296" i="12" s="1"/>
  <c r="M312" i="12" a="1"/>
  <c r="M312" i="12" s="1"/>
  <c r="N370" i="12" a="1"/>
  <c r="N370" i="12" s="1"/>
  <c r="N372" i="12" a="1"/>
  <c r="N372" i="12" s="1"/>
  <c r="N374" i="12" a="1"/>
  <c r="N374" i="12" s="1"/>
  <c r="N376" i="12" a="1"/>
  <c r="N376" i="12" s="1"/>
  <c r="N378" i="12" a="1"/>
  <c r="N378" i="12" s="1"/>
  <c r="N380" i="12" a="1"/>
  <c r="N380" i="12" s="1"/>
  <c r="N382" i="12" a="1"/>
  <c r="N382" i="12" s="1"/>
  <c r="N384" i="12" a="1"/>
  <c r="N384" i="12" s="1"/>
  <c r="N386" i="12" a="1"/>
  <c r="N386" i="12" s="1"/>
  <c r="N388" i="12" a="1"/>
  <c r="N388" i="12" s="1"/>
  <c r="N390" i="12" a="1"/>
  <c r="N390" i="12" s="1"/>
  <c r="N392" i="12" a="1"/>
  <c r="N392" i="12" s="1"/>
  <c r="N394" i="12" a="1"/>
  <c r="N394" i="12" s="1"/>
  <c r="N396" i="12" a="1"/>
  <c r="N396" i="12" s="1"/>
  <c r="N398" i="12" a="1"/>
  <c r="N398" i="12" s="1"/>
  <c r="N400" i="12" a="1"/>
  <c r="N400" i="12" s="1"/>
  <c r="N402" i="12" a="1"/>
  <c r="N402" i="12" s="1"/>
  <c r="N404" i="12" a="1"/>
  <c r="N404" i="12" s="1"/>
  <c r="N406" i="12" a="1"/>
  <c r="N406" i="12" s="1"/>
  <c r="N408" i="12" a="1"/>
  <c r="N408" i="12" s="1"/>
  <c r="N410" i="12" a="1"/>
  <c r="N410" i="12" s="1"/>
  <c r="N412" i="12" a="1"/>
  <c r="N412" i="12" s="1"/>
  <c r="N414" i="12" a="1"/>
  <c r="N414" i="12" s="1"/>
  <c r="N416" i="12" a="1"/>
  <c r="N416" i="12" s="1"/>
  <c r="N418" i="12" a="1"/>
  <c r="N418" i="12" s="1"/>
  <c r="N420" i="12" a="1"/>
  <c r="N420" i="12" s="1"/>
  <c r="N422" i="12" a="1"/>
  <c r="N422" i="12" s="1"/>
  <c r="M103" i="12" a="1"/>
  <c r="M103" i="12" s="1"/>
  <c r="N206" i="12" a="1"/>
  <c r="N206" i="12" s="1"/>
  <c r="N222" i="12" a="1"/>
  <c r="N222" i="12" s="1"/>
  <c r="N238" i="12" a="1"/>
  <c r="N238" i="12" s="1"/>
  <c r="M254" i="12" a="1"/>
  <c r="M254" i="12" s="1"/>
  <c r="M270" i="12" a="1"/>
  <c r="M270" i="12" s="1"/>
  <c r="M286" i="12" a="1"/>
  <c r="M286" i="12" s="1"/>
  <c r="M302" i="12" a="1"/>
  <c r="M302" i="12" s="1"/>
  <c r="N312" i="12" a="1"/>
  <c r="N312" i="12" s="1"/>
  <c r="M119" i="12" a="1"/>
  <c r="M119" i="12" s="1"/>
  <c r="N212" i="12" a="1"/>
  <c r="N212" i="12" s="1"/>
  <c r="M327" i="12" a="1"/>
  <c r="M327" i="12" s="1"/>
  <c r="M343" i="12" a="1"/>
  <c r="M343" i="12" s="1"/>
  <c r="M359" i="12" a="1"/>
  <c r="M359" i="12" s="1"/>
  <c r="N228" i="12" a="1"/>
  <c r="N228" i="12" s="1"/>
  <c r="M317" i="12" a="1"/>
  <c r="M317" i="12" s="1"/>
  <c r="M333" i="12" a="1"/>
  <c r="M333" i="12" s="1"/>
  <c r="M349" i="12" a="1"/>
  <c r="M349" i="12" s="1"/>
  <c r="M365" i="12" a="1"/>
  <c r="M365" i="12" s="1"/>
  <c r="M434" i="12" a="1"/>
  <c r="M434" i="12" s="1"/>
  <c r="M463" i="12" a="1"/>
  <c r="M463" i="12" s="1"/>
  <c r="M465" i="12" a="1"/>
  <c r="M465" i="12" s="1"/>
  <c r="M467" i="12" a="1"/>
  <c r="M467" i="12" s="1"/>
  <c r="M469" i="12" a="1"/>
  <c r="M469" i="12" s="1"/>
  <c r="M471" i="12" a="1"/>
  <c r="M471" i="12" s="1"/>
  <c r="M473" i="12" a="1"/>
  <c r="M473" i="12" s="1"/>
  <c r="M475" i="12" a="1"/>
  <c r="M475" i="12" s="1"/>
  <c r="M477" i="12" a="1"/>
  <c r="M477" i="12" s="1"/>
  <c r="M479" i="12" a="1"/>
  <c r="M479" i="12" s="1"/>
  <c r="M481" i="12" a="1"/>
  <c r="M481" i="12" s="1"/>
  <c r="M483" i="12" a="1"/>
  <c r="M483" i="12" s="1"/>
  <c r="M485" i="12" a="1"/>
  <c r="M485" i="12" s="1"/>
  <c r="M487" i="12" a="1"/>
  <c r="M487" i="12" s="1"/>
  <c r="M489" i="12" a="1"/>
  <c r="M489" i="12" s="1"/>
  <c r="M491" i="12" a="1"/>
  <c r="M491" i="12" s="1"/>
  <c r="M493" i="12" a="1"/>
  <c r="M493" i="12" s="1"/>
  <c r="M495" i="12" a="1"/>
  <c r="M495" i="12" s="1"/>
  <c r="M497" i="12" a="1"/>
  <c r="M497" i="12" s="1"/>
  <c r="M499" i="12" a="1"/>
  <c r="M499" i="12" s="1"/>
  <c r="M501" i="12" a="1"/>
  <c r="M501" i="12" s="1"/>
  <c r="M503" i="12" a="1"/>
  <c r="M503" i="12" s="1"/>
  <c r="M505" i="12" a="1"/>
  <c r="M505" i="12" s="1"/>
  <c r="M507" i="12" a="1"/>
  <c r="M507" i="12" s="1"/>
  <c r="M509" i="12" a="1"/>
  <c r="M509" i="12" s="1"/>
  <c r="M511" i="12" a="1"/>
  <c r="M511" i="12" s="1"/>
  <c r="Q14" i="12" a="1"/>
  <c r="Q14" i="12" s="1"/>
  <c r="P15" i="12" a="1"/>
  <c r="P15" i="12" s="1"/>
  <c r="O16" i="12" a="1"/>
  <c r="O16" i="12" s="1"/>
  <c r="W16" i="12" a="1"/>
  <c r="W16" i="12" s="1"/>
  <c r="V17" i="12" a="1"/>
  <c r="V17" i="12" s="1"/>
  <c r="R14" i="12" a="1"/>
  <c r="R14" i="12" s="1"/>
  <c r="Q15" i="12" a="1"/>
  <c r="Q15" i="12" s="1"/>
  <c r="P16" i="12" a="1"/>
  <c r="P16" i="12" s="1"/>
  <c r="O17" i="12" a="1"/>
  <c r="O17" i="12" s="1"/>
  <c r="W17" i="12" a="1"/>
  <c r="W17" i="12" s="1"/>
  <c r="S14" i="12" a="1"/>
  <c r="S14" i="12" s="1"/>
  <c r="R15" i="12" a="1"/>
  <c r="R15" i="12" s="1"/>
  <c r="Q16" i="12" a="1"/>
  <c r="Q16" i="12" s="1"/>
  <c r="P17" i="12" a="1"/>
  <c r="P17" i="12" s="1"/>
  <c r="T14" i="12" a="1"/>
  <c r="T14" i="12" s="1"/>
  <c r="S15" i="12" a="1"/>
  <c r="S15" i="12" s="1"/>
  <c r="R16" i="12" a="1"/>
  <c r="R16" i="12" s="1"/>
  <c r="Q17" i="12" a="1"/>
  <c r="Q17" i="12" s="1"/>
  <c r="U14" i="12" a="1"/>
  <c r="U14" i="12" s="1"/>
  <c r="T15" i="12" a="1"/>
  <c r="T15" i="12" s="1"/>
  <c r="S16" i="12" a="1"/>
  <c r="S16" i="12" s="1"/>
  <c r="R17" i="12" a="1"/>
  <c r="R17" i="12" s="1"/>
  <c r="V14" i="12" a="1"/>
  <c r="V14" i="12" s="1"/>
  <c r="U15" i="12" a="1"/>
  <c r="U15" i="12" s="1"/>
  <c r="T16" i="12" a="1"/>
  <c r="T16" i="12" s="1"/>
  <c r="S17" i="12" a="1"/>
  <c r="S17" i="12" s="1"/>
  <c r="O14" i="12" a="1"/>
  <c r="O14" i="12" s="1"/>
  <c r="W14" i="12" a="1"/>
  <c r="W14" i="12" s="1"/>
  <c r="V15" i="12" a="1"/>
  <c r="V15" i="12" s="1"/>
  <c r="U16" i="12" a="1"/>
  <c r="U16" i="12" s="1"/>
  <c r="T17" i="12" a="1"/>
  <c r="T17" i="12" s="1"/>
  <c r="P14" i="12" a="1"/>
  <c r="P14" i="12" s="1"/>
  <c r="O15" i="12" a="1"/>
  <c r="O15" i="12" s="1"/>
  <c r="W15" i="12" a="1"/>
  <c r="W15" i="12" s="1"/>
  <c r="V16" i="12" a="1"/>
  <c r="V16" i="12" s="1"/>
  <c r="U17" i="12" a="1"/>
  <c r="U17" i="12" s="1"/>
  <c r="N512" i="12" a="1"/>
  <c r="N512" i="12" s="1"/>
  <c r="N510" i="12" a="1"/>
  <c r="N510" i="12" s="1"/>
  <c r="N508" i="12" a="1"/>
  <c r="N508" i="12" s="1"/>
  <c r="N506" i="12" a="1"/>
  <c r="N506" i="12" s="1"/>
  <c r="N504" i="12" a="1"/>
  <c r="N504" i="12" s="1"/>
  <c r="N502" i="12" a="1"/>
  <c r="N502" i="12" s="1"/>
  <c r="N500" i="12" a="1"/>
  <c r="N500" i="12" s="1"/>
  <c r="N498" i="12" a="1"/>
  <c r="N498" i="12" s="1"/>
  <c r="N496" i="12" a="1"/>
  <c r="N496" i="12" s="1"/>
  <c r="N494" i="12" a="1"/>
  <c r="N494" i="12" s="1"/>
  <c r="N492" i="12" a="1"/>
  <c r="N492" i="12" s="1"/>
  <c r="N490" i="12" a="1"/>
  <c r="N490" i="12" s="1"/>
  <c r="N488" i="12" a="1"/>
  <c r="N488" i="12" s="1"/>
  <c r="N486" i="12" a="1"/>
  <c r="N486" i="12" s="1"/>
  <c r="N484" i="12" a="1"/>
  <c r="N484" i="12" s="1"/>
  <c r="N482" i="12" a="1"/>
  <c r="N482" i="12" s="1"/>
  <c r="N480" i="12" a="1"/>
  <c r="N480" i="12" s="1"/>
  <c r="N478" i="12" a="1"/>
  <c r="N478" i="12" s="1"/>
  <c r="N476" i="12" a="1"/>
  <c r="N476" i="12" s="1"/>
  <c r="N474" i="12" a="1"/>
  <c r="N474" i="12" s="1"/>
  <c r="N472" i="12" a="1"/>
  <c r="N472" i="12" s="1"/>
  <c r="N470" i="12" a="1"/>
  <c r="N470" i="12" s="1"/>
  <c r="N468" i="12" a="1"/>
  <c r="N468" i="12" s="1"/>
  <c r="N466" i="12" a="1"/>
  <c r="N466" i="12" s="1"/>
  <c r="N464" i="12" a="1"/>
  <c r="N464" i="12" s="1"/>
  <c r="N462" i="12" a="1"/>
  <c r="N462" i="12" s="1"/>
  <c r="N459" i="12" a="1"/>
  <c r="N459" i="12" s="1"/>
  <c r="N455" i="12" a="1"/>
  <c r="N455" i="12" s="1"/>
  <c r="N451" i="12" a="1"/>
  <c r="N451" i="12" s="1"/>
  <c r="N447" i="12" a="1"/>
  <c r="N447" i="12" s="1"/>
  <c r="M363" i="12" a="1"/>
  <c r="M363" i="12" s="1"/>
  <c r="M347" i="12" a="1"/>
  <c r="M347" i="12" s="1"/>
  <c r="M331" i="12" a="1"/>
  <c r="M331" i="12" s="1"/>
  <c r="M315" i="12" a="1"/>
  <c r="M315" i="12" s="1"/>
  <c r="M308" i="12" a="1"/>
  <c r="M308" i="12" s="1"/>
  <c r="M171" i="12" a="1"/>
  <c r="M171" i="12" s="1"/>
  <c r="M512" i="12" a="1"/>
  <c r="M512" i="12" s="1"/>
  <c r="M510" i="12" a="1"/>
  <c r="M510" i="12" s="1"/>
  <c r="M508" i="12" a="1"/>
  <c r="M508" i="12" s="1"/>
  <c r="M506" i="12" a="1"/>
  <c r="M506" i="12" s="1"/>
  <c r="M504" i="12" a="1"/>
  <c r="M504" i="12" s="1"/>
  <c r="M502" i="12" a="1"/>
  <c r="M502" i="12" s="1"/>
  <c r="M500" i="12" a="1"/>
  <c r="M500" i="12" s="1"/>
  <c r="M498" i="12" a="1"/>
  <c r="M498" i="12" s="1"/>
  <c r="M496" i="12" a="1"/>
  <c r="M496" i="12" s="1"/>
  <c r="M494" i="12" a="1"/>
  <c r="M494" i="12" s="1"/>
  <c r="M492" i="12" a="1"/>
  <c r="M492" i="12" s="1"/>
  <c r="M490" i="12" a="1"/>
  <c r="M490" i="12" s="1"/>
  <c r="M488" i="12" a="1"/>
  <c r="M488" i="12" s="1"/>
  <c r="M486" i="12" a="1"/>
  <c r="M486" i="12" s="1"/>
  <c r="M484" i="12" a="1"/>
  <c r="M484" i="12" s="1"/>
  <c r="M482" i="12" a="1"/>
  <c r="M482" i="12" s="1"/>
  <c r="M480" i="12" a="1"/>
  <c r="M480" i="12" s="1"/>
  <c r="M478" i="12" a="1"/>
  <c r="M478" i="12" s="1"/>
  <c r="M476" i="12" a="1"/>
  <c r="M476" i="12" s="1"/>
  <c r="M474" i="12" a="1"/>
  <c r="M474" i="12" s="1"/>
  <c r="M472" i="12" a="1"/>
  <c r="M472" i="12" s="1"/>
  <c r="M470" i="12" a="1"/>
  <c r="M470" i="12" s="1"/>
  <c r="M468" i="12" a="1"/>
  <c r="M468" i="12" s="1"/>
  <c r="M466" i="12" a="1"/>
  <c r="M466" i="12" s="1"/>
  <c r="M464" i="12" a="1"/>
  <c r="M464" i="12" s="1"/>
  <c r="M462" i="12" a="1"/>
  <c r="M462" i="12" s="1"/>
  <c r="M442" i="12" a="1"/>
  <c r="M442" i="12" s="1"/>
  <c r="M357" i="12" a="1"/>
  <c r="M357" i="12" s="1"/>
  <c r="M341" i="12" a="1"/>
  <c r="M341" i="12" s="1"/>
  <c r="M325" i="12" a="1"/>
  <c r="M325" i="12" s="1"/>
  <c r="M292" i="12" a="1"/>
  <c r="M292" i="12" s="1"/>
  <c r="M438" i="12" a="1"/>
  <c r="M438" i="12" s="1"/>
  <c r="N430" i="12" a="1"/>
  <c r="N430" i="12" s="1"/>
  <c r="N426" i="12" a="1"/>
  <c r="N426" i="12" s="1"/>
  <c r="M353" i="12" a="1"/>
  <c r="M353" i="12" s="1"/>
  <c r="M337" i="12" a="1"/>
  <c r="M337" i="12" s="1"/>
  <c r="M321" i="12" a="1"/>
  <c r="M321" i="12" s="1"/>
  <c r="M436" i="12" a="1"/>
  <c r="M436" i="12" s="1"/>
  <c r="M367" i="12" a="1"/>
  <c r="M367" i="12" s="1"/>
  <c r="M351" i="12" a="1"/>
  <c r="M351" i="12" s="1"/>
  <c r="M335" i="12" a="1"/>
  <c r="M335" i="12" s="1"/>
  <c r="M319" i="12" a="1"/>
  <c r="M319" i="12" s="1"/>
  <c r="M276" i="12" a="1"/>
  <c r="M276" i="12" s="1"/>
  <c r="N432" i="12" a="1"/>
  <c r="N432" i="12" s="1"/>
  <c r="N428" i="12" a="1"/>
  <c r="N428" i="12" s="1"/>
  <c r="N424" i="12" a="1"/>
  <c r="N424" i="12" s="1"/>
  <c r="M361" i="12" a="1"/>
  <c r="M361" i="12" s="1"/>
  <c r="M345" i="12" a="1"/>
  <c r="M345" i="12" s="1"/>
  <c r="M329" i="12" a="1"/>
  <c r="M329" i="12" s="1"/>
  <c r="M260" i="12" a="1"/>
  <c r="M260" i="12" s="1"/>
  <c r="N511" i="12" a="1"/>
  <c r="N511" i="12" s="1"/>
  <c r="N509" i="12" a="1"/>
  <c r="N509" i="12" s="1"/>
  <c r="N507" i="12" a="1"/>
  <c r="N507" i="12" s="1"/>
  <c r="N505" i="12" a="1"/>
  <c r="N505" i="12" s="1"/>
  <c r="N503" i="12" a="1"/>
  <c r="N503" i="12" s="1"/>
  <c r="N501" i="12" a="1"/>
  <c r="N501" i="12" s="1"/>
  <c r="N499" i="12" a="1"/>
  <c r="N499" i="12" s="1"/>
  <c r="N497" i="12" a="1"/>
  <c r="N497" i="12" s="1"/>
  <c r="N495" i="12" a="1"/>
  <c r="N495" i="12" s="1"/>
  <c r="N493" i="12" a="1"/>
  <c r="N493" i="12" s="1"/>
  <c r="N491" i="12" a="1"/>
  <c r="N491" i="12" s="1"/>
  <c r="N489" i="12" a="1"/>
  <c r="N489" i="12" s="1"/>
  <c r="N487" i="12" a="1"/>
  <c r="N487" i="12" s="1"/>
  <c r="N485" i="12" a="1"/>
  <c r="N485" i="12" s="1"/>
  <c r="N483" i="12" a="1"/>
  <c r="N483" i="12" s="1"/>
  <c r="N481" i="12" a="1"/>
  <c r="N481" i="12" s="1"/>
  <c r="N479" i="12" a="1"/>
  <c r="N479" i="12" s="1"/>
  <c r="N477" i="12" a="1"/>
  <c r="N477" i="12" s="1"/>
  <c r="N475" i="12" a="1"/>
  <c r="N475" i="12" s="1"/>
  <c r="N473" i="12" a="1"/>
  <c r="N473" i="12" s="1"/>
  <c r="N471" i="12" a="1"/>
  <c r="N471" i="12" s="1"/>
  <c r="N469" i="12" a="1"/>
  <c r="N469" i="12" s="1"/>
  <c r="N467" i="12" a="1"/>
  <c r="N467" i="12" s="1"/>
  <c r="N465" i="12" a="1"/>
  <c r="N465" i="12" s="1"/>
  <c r="N463" i="12" a="1"/>
  <c r="N463" i="12" s="1"/>
  <c r="N461" i="12" a="1"/>
  <c r="N461" i="12" s="1"/>
  <c r="N457" i="12" a="1"/>
  <c r="N457" i="12" s="1"/>
  <c r="N453" i="12" a="1"/>
  <c r="N453" i="12" s="1"/>
  <c r="N449" i="12" a="1"/>
  <c r="N449" i="12" s="1"/>
  <c r="N445" i="12" a="1"/>
  <c r="N445" i="12" s="1"/>
  <c r="M440" i="12" a="1"/>
  <c r="M440" i="12" s="1"/>
  <c r="M355" i="12" a="1"/>
  <c r="M355" i="12" s="1"/>
  <c r="M339" i="12" a="1"/>
  <c r="M339" i="12" s="1"/>
  <c r="M323" i="12" a="1"/>
  <c r="M323" i="12" s="1"/>
  <c r="N244" i="12" a="1"/>
  <c r="N244" i="12" s="1"/>
  <c r="N15" i="12" a="1"/>
  <c r="N15" i="12" s="1"/>
  <c r="M14" i="12" a="1"/>
  <c r="M14" i="12" s="1"/>
  <c r="N16" i="12" a="1"/>
  <c r="N16" i="12" s="1"/>
  <c r="N14" i="12" a="1"/>
  <c r="N14" i="12" s="1"/>
  <c r="M15" i="12" a="1"/>
  <c r="M15" i="12" s="1"/>
  <c r="M16" i="12" a="1"/>
  <c r="M16" i="12" s="1"/>
  <c r="M17" i="12" a="1"/>
  <c r="M17" i="12" s="1"/>
  <c r="N17" i="12" a="1"/>
  <c r="N17" i="12" s="1"/>
  <c r="C2" i="12" a="1"/>
  <c r="C2" i="12" s="1"/>
  <c r="J4" i="12" s="1"/>
  <c r="G1" i="12" a="1"/>
  <c r="H13" i="12"/>
  <c r="L11" i="12"/>
  <c r="L17" i="12" s="1" a="1"/>
  <c r="L17" i="12" s="1"/>
  <c r="T501" i="8" a="1"/>
  <c r="T501" i="8" s="1"/>
  <c r="M498" i="8" a="1"/>
  <c r="M498" i="8" s="1"/>
  <c r="V447" i="8" a="1"/>
  <c r="V447" i="8" s="1"/>
  <c r="T494" i="8" a="1"/>
  <c r="T494" i="8" s="1"/>
  <c r="N437" i="8" a="1"/>
  <c r="N437" i="8" s="1"/>
  <c r="T491" i="8" a="1"/>
  <c r="T491" i="8" s="1"/>
  <c r="M426" i="8" a="1"/>
  <c r="M426" i="8" s="1"/>
  <c r="Q488" i="8" a="1"/>
  <c r="Q488" i="8" s="1"/>
  <c r="R415" i="8" a="1"/>
  <c r="R415" i="8" s="1"/>
  <c r="R484" i="8" a="1"/>
  <c r="R484" i="8" s="1"/>
  <c r="V404" i="8" a="1"/>
  <c r="V404" i="8" s="1"/>
  <c r="M509" i="8" a="1"/>
  <c r="M509" i="8" s="1"/>
  <c r="T477" i="8" a="1"/>
  <c r="T477" i="8" s="1"/>
  <c r="T391" i="8" a="1"/>
  <c r="T391" i="8" s="1"/>
  <c r="R458" i="8" a="1"/>
  <c r="R458" i="8" s="1"/>
  <c r="M505" i="8" a="1"/>
  <c r="M505" i="8" s="1"/>
  <c r="N469" i="8" a="1"/>
  <c r="N469" i="8" s="1"/>
  <c r="Q349" i="8" a="1"/>
  <c r="Q349" i="8" s="1"/>
  <c r="S508" i="8" a="1"/>
  <c r="S508" i="8" s="1"/>
  <c r="S504" i="8" a="1"/>
  <c r="S504" i="8" s="1"/>
  <c r="S501" i="8" a="1"/>
  <c r="S501" i="8" s="1"/>
  <c r="S497" i="8" a="1"/>
  <c r="S497" i="8" s="1"/>
  <c r="S494" i="8" a="1"/>
  <c r="S494" i="8" s="1"/>
  <c r="N491" i="8" a="1"/>
  <c r="N491" i="8" s="1"/>
  <c r="V487" i="8" a="1"/>
  <c r="V487" i="8" s="1"/>
  <c r="M484" i="8" a="1"/>
  <c r="M484" i="8" s="1"/>
  <c r="R477" i="8" a="1"/>
  <c r="R477" i="8" s="1"/>
  <c r="R468" i="8" a="1"/>
  <c r="R468" i="8" s="1"/>
  <c r="V457" i="8" a="1"/>
  <c r="V457" i="8" s="1"/>
  <c r="N447" i="8" a="1"/>
  <c r="N447" i="8" s="1"/>
  <c r="R436" i="8" a="1"/>
  <c r="R436" i="8" s="1"/>
  <c r="N424" i="8" a="1"/>
  <c r="N424" i="8" s="1"/>
  <c r="R413" i="8" a="1"/>
  <c r="R413" i="8" s="1"/>
  <c r="V402" i="8" a="1"/>
  <c r="V402" i="8" s="1"/>
  <c r="T387" i="8" a="1"/>
  <c r="T387" i="8" s="1"/>
  <c r="S346" i="8" a="1"/>
  <c r="S346" i="8" s="1"/>
  <c r="Q508" i="8" a="1"/>
  <c r="Q508" i="8" s="1"/>
  <c r="Q504" i="8" a="1"/>
  <c r="Q504" i="8" s="1"/>
  <c r="M501" i="8" a="1"/>
  <c r="M501" i="8" s="1"/>
  <c r="Q497" i="8" a="1"/>
  <c r="Q497" i="8" s="1"/>
  <c r="N494" i="8" a="1"/>
  <c r="N494" i="8" s="1"/>
  <c r="S490" i="8" a="1"/>
  <c r="S490" i="8" s="1"/>
  <c r="P487" i="8" a="1"/>
  <c r="P487" i="8" s="1"/>
  <c r="Q483" i="8" a="1"/>
  <c r="Q483" i="8" s="1"/>
  <c r="P476" i="8" a="1"/>
  <c r="P476" i="8" s="1"/>
  <c r="R466" i="8" a="1"/>
  <c r="R466" i="8" s="1"/>
  <c r="V455" i="8" a="1"/>
  <c r="V455" i="8" s="1"/>
  <c r="N445" i="8" a="1"/>
  <c r="N445" i="8" s="1"/>
  <c r="R434" i="8" a="1"/>
  <c r="R434" i="8" s="1"/>
  <c r="R423" i="8" a="1"/>
  <c r="R423" i="8" s="1"/>
  <c r="V412" i="8" a="1"/>
  <c r="V412" i="8" s="1"/>
  <c r="N402" i="8" a="1"/>
  <c r="N402" i="8" s="1"/>
  <c r="P386" i="8" a="1"/>
  <c r="P386" i="8" s="1"/>
  <c r="P337" i="8" a="1"/>
  <c r="P337" i="8" s="1"/>
  <c r="S512" i="8" a="1"/>
  <c r="S512" i="8" s="1"/>
  <c r="V507" i="8" a="1"/>
  <c r="V507" i="8" s="1"/>
  <c r="X503" i="8" a="1"/>
  <c r="X503" i="8" s="1"/>
  <c r="R500" i="8" a="1"/>
  <c r="R500" i="8" s="1"/>
  <c r="X496" i="8" a="1"/>
  <c r="X496" i="8" s="1"/>
  <c r="X493" i="8" a="1"/>
  <c r="X493" i="8" s="1"/>
  <c r="N490" i="8" a="1"/>
  <c r="N490" i="8" s="1"/>
  <c r="P486" i="8" a="1"/>
  <c r="P486" i="8" s="1"/>
  <c r="S482" i="8" a="1"/>
  <c r="S482" i="8" s="1"/>
  <c r="N476" i="8" a="1"/>
  <c r="N476" i="8" s="1"/>
  <c r="V465" i="8" a="1"/>
  <c r="V465" i="8" s="1"/>
  <c r="N455" i="8" a="1"/>
  <c r="N455" i="8" s="1"/>
  <c r="R444" i="8" a="1"/>
  <c r="R444" i="8" s="1"/>
  <c r="V433" i="8" a="1"/>
  <c r="V433" i="8" s="1"/>
  <c r="R421" i="8" a="1"/>
  <c r="R421" i="8" s="1"/>
  <c r="V410" i="8" a="1"/>
  <c r="V410" i="8" s="1"/>
  <c r="N400" i="8" a="1"/>
  <c r="N400" i="8" s="1"/>
  <c r="X380" i="8" a="1"/>
  <c r="X380" i="8" s="1"/>
  <c r="V333" i="8" a="1"/>
  <c r="V333" i="8" s="1"/>
  <c r="Q512" i="8" a="1"/>
  <c r="Q512" i="8" s="1"/>
  <c r="Q507" i="8" a="1"/>
  <c r="Q507" i="8" s="1"/>
  <c r="V503" i="8" a="1"/>
  <c r="V503" i="8" s="1"/>
  <c r="P500" i="8" a="1"/>
  <c r="P500" i="8" s="1"/>
  <c r="R496" i="8" a="1"/>
  <c r="R496" i="8" s="1"/>
  <c r="R493" i="8" a="1"/>
  <c r="R493" i="8" s="1"/>
  <c r="X489" i="8" a="1"/>
  <c r="X489" i="8" s="1"/>
  <c r="N486" i="8" a="1"/>
  <c r="N486" i="8" s="1"/>
  <c r="M482" i="8" a="1"/>
  <c r="M482" i="8" s="1"/>
  <c r="R474" i="8" a="1"/>
  <c r="R474" i="8" s="1"/>
  <c r="V463" i="8" a="1"/>
  <c r="V463" i="8" s="1"/>
  <c r="N453" i="8" a="1"/>
  <c r="N453" i="8" s="1"/>
  <c r="R442" i="8" a="1"/>
  <c r="R442" i="8" s="1"/>
  <c r="V431" i="8" a="1"/>
  <c r="V431" i="8" s="1"/>
  <c r="V420" i="8" a="1"/>
  <c r="V420" i="8" s="1"/>
  <c r="N410" i="8" a="1"/>
  <c r="N410" i="8" s="1"/>
  <c r="R399" i="8" a="1"/>
  <c r="R399" i="8" s="1"/>
  <c r="P378" i="8" a="1"/>
  <c r="P378" i="8" s="1"/>
  <c r="Q321" i="8" a="1"/>
  <c r="Q321" i="8" s="1"/>
  <c r="M511" i="8" a="1"/>
  <c r="M511" i="8" s="1"/>
  <c r="N506" i="8" a="1"/>
  <c r="N506" i="8" s="1"/>
  <c r="Q503" i="8" a="1"/>
  <c r="Q503" i="8" s="1"/>
  <c r="P499" i="8" a="1"/>
  <c r="P499" i="8" s="1"/>
  <c r="P496" i="8" a="1"/>
  <c r="P496" i="8" s="1"/>
  <c r="X492" i="8" a="1"/>
  <c r="X492" i="8" s="1"/>
  <c r="R489" i="8" a="1"/>
  <c r="R489" i="8" s="1"/>
  <c r="V485" i="8" a="1"/>
  <c r="V485" i="8" s="1"/>
  <c r="Q481" i="8" a="1"/>
  <c r="Q481" i="8" s="1"/>
  <c r="V473" i="8" a="1"/>
  <c r="V473" i="8" s="1"/>
  <c r="N463" i="8" a="1"/>
  <c r="N463" i="8" s="1"/>
  <c r="R452" i="8" a="1"/>
  <c r="R452" i="8" s="1"/>
  <c r="V441" i="8" a="1"/>
  <c r="V441" i="8" s="1"/>
  <c r="N431" i="8" a="1"/>
  <c r="N431" i="8" s="1"/>
  <c r="V418" i="8" a="1"/>
  <c r="V418" i="8" s="1"/>
  <c r="N408" i="8" a="1"/>
  <c r="N408" i="8" s="1"/>
  <c r="P397" i="8" a="1"/>
  <c r="P397" i="8" s="1"/>
  <c r="M368" i="8" a="1"/>
  <c r="M368" i="8" s="1"/>
  <c r="N317" i="8" a="1"/>
  <c r="N317" i="8" s="1"/>
  <c r="S510" i="8" a="1"/>
  <c r="S510" i="8" s="1"/>
  <c r="T505" i="8" a="1"/>
  <c r="T505" i="8" s="1"/>
  <c r="U502" i="8" a="1"/>
  <c r="U502" i="8" s="1"/>
  <c r="V498" i="8" a="1"/>
  <c r="V498" i="8" s="1"/>
  <c r="P495" i="8" a="1"/>
  <c r="P495" i="8" s="1"/>
  <c r="Q492" i="8" a="1"/>
  <c r="Q492" i="8" s="1"/>
  <c r="P489" i="8" a="1"/>
  <c r="P489" i="8" s="1"/>
  <c r="M485" i="8" a="1"/>
  <c r="M485" i="8" s="1"/>
  <c r="S480" i="8" a="1"/>
  <c r="S480" i="8" s="1"/>
  <c r="V471" i="8" a="1"/>
  <c r="V471" i="8" s="1"/>
  <c r="N461" i="8" a="1"/>
  <c r="N461" i="8" s="1"/>
  <c r="R450" i="8" a="1"/>
  <c r="R450" i="8" s="1"/>
  <c r="V439" i="8" a="1"/>
  <c r="V439" i="8" s="1"/>
  <c r="P429" i="8" a="1"/>
  <c r="P429" i="8" s="1"/>
  <c r="N418" i="8" a="1"/>
  <c r="N418" i="8" s="1"/>
  <c r="R407" i="8" a="1"/>
  <c r="R407" i="8" s="1"/>
  <c r="P396" i="8" a="1"/>
  <c r="P396" i="8" s="1"/>
  <c r="M360" i="8" a="1"/>
  <c r="M360" i="8" s="1"/>
  <c r="X282" i="8" a="1"/>
  <c r="X282" i="8" s="1"/>
  <c r="Q510" i="8" a="1"/>
  <c r="Q510" i="8" s="1"/>
  <c r="R505" i="8" a="1"/>
  <c r="R505" i="8" s="1"/>
  <c r="M502" i="8" a="1"/>
  <c r="M502" i="8" s="1"/>
  <c r="T498" i="8" a="1"/>
  <c r="T498" i="8" s="1"/>
  <c r="N495" i="8" a="1"/>
  <c r="N495" i="8" s="1"/>
  <c r="V491" i="8" a="1"/>
  <c r="V491" i="8" s="1"/>
  <c r="V488" i="8" a="1"/>
  <c r="V488" i="8" s="1"/>
  <c r="T484" i="8" a="1"/>
  <c r="T484" i="8" s="1"/>
  <c r="T479" i="8" a="1"/>
  <c r="T479" i="8" s="1"/>
  <c r="N471" i="8" a="1"/>
  <c r="N471" i="8" s="1"/>
  <c r="R460" i="8" a="1"/>
  <c r="R460" i="8" s="1"/>
  <c r="N439" i="8" a="1"/>
  <c r="N439" i="8" s="1"/>
  <c r="T428" i="8" a="1"/>
  <c r="T428" i="8" s="1"/>
  <c r="R405" i="8" a="1"/>
  <c r="R405" i="8" s="1"/>
  <c r="X392" i="8" a="1"/>
  <c r="X392" i="8" s="1"/>
  <c r="Q357" i="8" a="1"/>
  <c r="Q357" i="8" s="1"/>
  <c r="T274" i="8" a="1"/>
  <c r="T274" i="8" s="1"/>
  <c r="O498" i="8" a="1"/>
  <c r="O498" i="8" s="1"/>
  <c r="W495" i="8" a="1"/>
  <c r="W495" i="8" s="1"/>
  <c r="U490" i="8" a="1"/>
  <c r="U490" i="8" s="1"/>
  <c r="W487" i="8" a="1"/>
  <c r="W487" i="8" s="1"/>
  <c r="O485" i="8" a="1"/>
  <c r="O485" i="8" s="1"/>
  <c r="U482" i="8" a="1"/>
  <c r="U482" i="8" s="1"/>
  <c r="U480" i="8" a="1"/>
  <c r="U480" i="8" s="1"/>
  <c r="W479" i="8" a="1"/>
  <c r="W479" i="8" s="1"/>
  <c r="W478" i="8" a="1"/>
  <c r="W478" i="8" s="1"/>
  <c r="U426" i="8" a="1"/>
  <c r="U426" i="8" s="1"/>
  <c r="U370" i="8" a="1"/>
  <c r="U370" i="8" s="1"/>
  <c r="U304" i="8" a="1"/>
  <c r="U304" i="8" s="1"/>
  <c r="O249" i="8" a="1"/>
  <c r="O249" i="8" s="1"/>
  <c r="V22" i="8" a="1"/>
  <c r="V22" i="8" s="1"/>
  <c r="V27" i="8" a="1"/>
  <c r="V27" i="8" s="1"/>
  <c r="V29" i="8" a="1"/>
  <c r="V29" i="8" s="1"/>
  <c r="V31" i="8" a="1"/>
  <c r="V31" i="8" s="1"/>
  <c r="V24" i="8" a="1"/>
  <c r="V24" i="8" s="1"/>
  <c r="V26" i="8" a="1"/>
  <c r="V26" i="8" s="1"/>
  <c r="V19" i="8" a="1"/>
  <c r="V19" i="8" s="1"/>
  <c r="V21" i="8" a="1"/>
  <c r="V21" i="8" s="1"/>
  <c r="V35" i="8" a="1"/>
  <c r="V35" i="8" s="1"/>
  <c r="V37" i="8" a="1"/>
  <c r="V37" i="8" s="1"/>
  <c r="V39" i="8" a="1"/>
  <c r="V39" i="8" s="1"/>
  <c r="V28" i="8" a="1"/>
  <c r="V28" i="8" s="1"/>
  <c r="V30" i="8" a="1"/>
  <c r="V30" i="8" s="1"/>
  <c r="V44" i="8" a="1"/>
  <c r="V44" i="8" s="1"/>
  <c r="V49" i="8" a="1"/>
  <c r="V49" i="8" s="1"/>
  <c r="V57" i="8" a="1"/>
  <c r="V57" i="8" s="1"/>
  <c r="V32" i="8" a="1"/>
  <c r="V32" i="8" s="1"/>
  <c r="V18" i="8" a="1"/>
  <c r="V18" i="8" s="1"/>
  <c r="V23" i="8" a="1"/>
  <c r="V23" i="8" s="1"/>
  <c r="V25" i="8" a="1"/>
  <c r="V25" i="8" s="1"/>
  <c r="V34" i="8" a="1"/>
  <c r="V34" i="8" s="1"/>
  <c r="V53" i="8" a="1"/>
  <c r="V53" i="8" s="1"/>
  <c r="V20" i="8" a="1"/>
  <c r="V20" i="8" s="1"/>
  <c r="V40" i="8" a="1"/>
  <c r="V40" i="8" s="1"/>
  <c r="V41" i="8" a="1"/>
  <c r="V41" i="8" s="1"/>
  <c r="V45" i="8" a="1"/>
  <c r="V45" i="8" s="1"/>
  <c r="V56" i="8" a="1"/>
  <c r="V56" i="8" s="1"/>
  <c r="V78" i="8" a="1"/>
  <c r="V78" i="8" s="1"/>
  <c r="V46" i="8" a="1"/>
  <c r="V46" i="8" s="1"/>
  <c r="V50" i="8" a="1"/>
  <c r="V50" i="8" s="1"/>
  <c r="V64" i="8" a="1"/>
  <c r="V64" i="8" s="1"/>
  <c r="V67" i="8" a="1"/>
  <c r="V67" i="8" s="1"/>
  <c r="V72" i="8" a="1"/>
  <c r="V72" i="8" s="1"/>
  <c r="V75" i="8" a="1"/>
  <c r="V75" i="8" s="1"/>
  <c r="V42" i="8" a="1"/>
  <c r="V42" i="8" s="1"/>
  <c r="V61" i="8" a="1"/>
  <c r="V61" i="8" s="1"/>
  <c r="V69" i="8" a="1"/>
  <c r="V69" i="8" s="1"/>
  <c r="V43" i="8" a="1"/>
  <c r="V43" i="8" s="1"/>
  <c r="V47" i="8" a="1"/>
  <c r="V47" i="8" s="1"/>
  <c r="V48" i="8" a="1"/>
  <c r="V48" i="8" s="1"/>
  <c r="V62" i="8" a="1"/>
  <c r="V62" i="8" s="1"/>
  <c r="V77" i="8" a="1"/>
  <c r="V77" i="8" s="1"/>
  <c r="V51" i="8" a="1"/>
  <c r="V51" i="8" s="1"/>
  <c r="V54" i="8" a="1"/>
  <c r="V54" i="8" s="1"/>
  <c r="V58" i="8" a="1"/>
  <c r="V58" i="8" s="1"/>
  <c r="V65" i="8" a="1"/>
  <c r="V65" i="8" s="1"/>
  <c r="V74" i="8" a="1"/>
  <c r="V74" i="8" s="1"/>
  <c r="V38" i="8" a="1"/>
  <c r="V38" i="8" s="1"/>
  <c r="V52" i="8" a="1"/>
  <c r="V52" i="8" s="1"/>
  <c r="V63" i="8" a="1"/>
  <c r="V63" i="8" s="1"/>
  <c r="V68" i="8" a="1"/>
  <c r="V68" i="8" s="1"/>
  <c r="V73" i="8" a="1"/>
  <c r="V73" i="8" s="1"/>
  <c r="V76" i="8" a="1"/>
  <c r="V76" i="8" s="1"/>
  <c r="V55" i="8" a="1"/>
  <c r="V55" i="8" s="1"/>
  <c r="V70" i="8" a="1"/>
  <c r="V70" i="8" s="1"/>
  <c r="V83" i="8" a="1"/>
  <c r="V83" i="8" s="1"/>
  <c r="V91" i="8" a="1"/>
  <c r="V91" i="8" s="1"/>
  <c r="V59" i="8" a="1"/>
  <c r="V59" i="8" s="1"/>
  <c r="V84" i="8" a="1"/>
  <c r="V84" i="8" s="1"/>
  <c r="V92" i="8" a="1"/>
  <c r="V92" i="8" s="1"/>
  <c r="V113" i="8" a="1"/>
  <c r="V113" i="8" s="1"/>
  <c r="V117" i="8" a="1"/>
  <c r="V117" i="8" s="1"/>
  <c r="V121" i="8" a="1"/>
  <c r="V121" i="8" s="1"/>
  <c r="V125" i="8" a="1"/>
  <c r="V125" i="8" s="1"/>
  <c r="V60" i="8" a="1"/>
  <c r="V60" i="8" s="1"/>
  <c r="V87" i="8" a="1"/>
  <c r="V87" i="8" s="1"/>
  <c r="V66" i="8" a="1"/>
  <c r="V66" i="8" s="1"/>
  <c r="V90" i="8" a="1"/>
  <c r="V90" i="8" s="1"/>
  <c r="V93" i="8" a="1"/>
  <c r="V93" i="8" s="1"/>
  <c r="V106" i="8" a="1"/>
  <c r="V106" i="8" s="1"/>
  <c r="V107" i="8" a="1"/>
  <c r="V107" i="8" s="1"/>
  <c r="V112" i="8" a="1"/>
  <c r="V112" i="8" s="1"/>
  <c r="V122" i="8" a="1"/>
  <c r="V122" i="8" s="1"/>
  <c r="V124" i="8" a="1"/>
  <c r="V124" i="8" s="1"/>
  <c r="V86" i="8" a="1"/>
  <c r="V86" i="8" s="1"/>
  <c r="V104" i="8" a="1"/>
  <c r="V104" i="8" s="1"/>
  <c r="V105" i="8" a="1"/>
  <c r="V105" i="8" s="1"/>
  <c r="V33" i="8" a="1"/>
  <c r="V33" i="8" s="1"/>
  <c r="V71" i="8" a="1"/>
  <c r="V71" i="8" s="1"/>
  <c r="V89" i="8" a="1"/>
  <c r="V89" i="8" s="1"/>
  <c r="V102" i="8" a="1"/>
  <c r="V102" i="8" s="1"/>
  <c r="V103" i="8" a="1"/>
  <c r="V103" i="8" s="1"/>
  <c r="V79" i="8" a="1"/>
  <c r="V79" i="8" s="1"/>
  <c r="V82" i="8" a="1"/>
  <c r="V82" i="8" s="1"/>
  <c r="V85" i="8" a="1"/>
  <c r="V85" i="8" s="1"/>
  <c r="V100" i="8" a="1"/>
  <c r="V100" i="8" s="1"/>
  <c r="V101" i="8" a="1"/>
  <c r="V101" i="8" s="1"/>
  <c r="V118" i="8" a="1"/>
  <c r="V118" i="8" s="1"/>
  <c r="V123" i="8" a="1"/>
  <c r="V123" i="8" s="1"/>
  <c r="V126" i="8" a="1"/>
  <c r="V126" i="8" s="1"/>
  <c r="V133" i="8" a="1"/>
  <c r="V133" i="8" s="1"/>
  <c r="V36" i="8" a="1"/>
  <c r="V36" i="8" s="1"/>
  <c r="V88" i="8" a="1"/>
  <c r="V88" i="8" s="1"/>
  <c r="V98" i="8" a="1"/>
  <c r="V98" i="8" s="1"/>
  <c r="V99" i="8" a="1"/>
  <c r="V99" i="8" s="1"/>
  <c r="V128" i="8" a="1"/>
  <c r="V128" i="8" s="1"/>
  <c r="V129" i="8" a="1"/>
  <c r="V129" i="8" s="1"/>
  <c r="V140" i="8" a="1"/>
  <c r="V140" i="8" s="1"/>
  <c r="V147" i="8" a="1"/>
  <c r="V147" i="8" s="1"/>
  <c r="V154" i="8" a="1"/>
  <c r="V154" i="8" s="1"/>
  <c r="V159" i="8" a="1"/>
  <c r="V159" i="8" s="1"/>
  <c r="V166" i="8" a="1"/>
  <c r="V166" i="8" s="1"/>
  <c r="V192" i="8" a="1"/>
  <c r="V192" i="8" s="1"/>
  <c r="V81" i="8" a="1"/>
  <c r="V81" i="8" s="1"/>
  <c r="V96" i="8" a="1"/>
  <c r="V96" i="8" s="1"/>
  <c r="V97" i="8" a="1"/>
  <c r="V97" i="8" s="1"/>
  <c r="V116" i="8" a="1"/>
  <c r="V116" i="8" s="1"/>
  <c r="V94" i="8" a="1"/>
  <c r="V94" i="8" s="1"/>
  <c r="V95" i="8" a="1"/>
  <c r="V95" i="8" s="1"/>
  <c r="V110" i="8" a="1"/>
  <c r="V110" i="8" s="1"/>
  <c r="V111" i="8" a="1"/>
  <c r="V111" i="8" s="1"/>
  <c r="V114" i="8" a="1"/>
  <c r="V114" i="8" s="1"/>
  <c r="V119" i="8" a="1"/>
  <c r="V119" i="8" s="1"/>
  <c r="V135" i="8" a="1"/>
  <c r="V135" i="8" s="1"/>
  <c r="V144" i="8" a="1"/>
  <c r="V144" i="8" s="1"/>
  <c r="V151" i="8" a="1"/>
  <c r="V151" i="8" s="1"/>
  <c r="V156" i="8" a="1"/>
  <c r="V156" i="8" s="1"/>
  <c r="V158" i="8" a="1"/>
  <c r="V158" i="8" s="1"/>
  <c r="V168" i="8" a="1"/>
  <c r="V168" i="8" s="1"/>
  <c r="V170" i="8" a="1"/>
  <c r="V170" i="8" s="1"/>
  <c r="V172" i="8" a="1"/>
  <c r="V172" i="8" s="1"/>
  <c r="V174" i="8" a="1"/>
  <c r="V174" i="8" s="1"/>
  <c r="V177" i="8" a="1"/>
  <c r="V177" i="8" s="1"/>
  <c r="V184" i="8" a="1"/>
  <c r="V184" i="8" s="1"/>
  <c r="V189" i="8" a="1"/>
  <c r="V189" i="8" s="1"/>
  <c r="V108" i="8" a="1"/>
  <c r="V108" i="8" s="1"/>
  <c r="V80" i="8" a="1"/>
  <c r="V80" i="8" s="1"/>
  <c r="V115" i="8" a="1"/>
  <c r="V115" i="8" s="1"/>
  <c r="V127" i="8" a="1"/>
  <c r="V127" i="8" s="1"/>
  <c r="V109" i="8" a="1"/>
  <c r="V109" i="8" s="1"/>
  <c r="V138" i="8" a="1"/>
  <c r="V138" i="8" s="1"/>
  <c r="V150" i="8" a="1"/>
  <c r="V150" i="8" s="1"/>
  <c r="V155" i="8" a="1"/>
  <c r="V155" i="8" s="1"/>
  <c r="V194" i="8" a="1"/>
  <c r="V194" i="8" s="1"/>
  <c r="V197" i="8" a="1"/>
  <c r="V197" i="8" s="1"/>
  <c r="V200" i="8" a="1"/>
  <c r="V200" i="8" s="1"/>
  <c r="V203" i="8" a="1"/>
  <c r="V203" i="8" s="1"/>
  <c r="V139" i="8" a="1"/>
  <c r="V139" i="8" s="1"/>
  <c r="V161" i="8" a="1"/>
  <c r="V161" i="8" s="1"/>
  <c r="V173" i="8" a="1"/>
  <c r="V173" i="8" s="1"/>
  <c r="V181" i="8" a="1"/>
  <c r="V181" i="8" s="1"/>
  <c r="V190" i="8" a="1"/>
  <c r="V190" i="8" s="1"/>
  <c r="V232" i="8" a="1"/>
  <c r="V232" i="8" s="1"/>
  <c r="V234" i="8" a="1"/>
  <c r="V234" i="8" s="1"/>
  <c r="V236" i="8" a="1"/>
  <c r="V236" i="8" s="1"/>
  <c r="V238" i="8" a="1"/>
  <c r="V238" i="8" s="1"/>
  <c r="V240" i="8" a="1"/>
  <c r="V240" i="8" s="1"/>
  <c r="V242" i="8" a="1"/>
  <c r="V242" i="8" s="1"/>
  <c r="V244" i="8" a="1"/>
  <c r="V244" i="8" s="1"/>
  <c r="V246" i="8" a="1"/>
  <c r="V246" i="8" s="1"/>
  <c r="V130" i="8" a="1"/>
  <c r="V130" i="8" s="1"/>
  <c r="V131" i="8" a="1"/>
  <c r="V131" i="8" s="1"/>
  <c r="V132" i="8" a="1"/>
  <c r="V132" i="8" s="1"/>
  <c r="V141" i="8" a="1"/>
  <c r="V141" i="8" s="1"/>
  <c r="V152" i="8" a="1"/>
  <c r="V152" i="8" s="1"/>
  <c r="V157" i="8" a="1"/>
  <c r="V157" i="8" s="1"/>
  <c r="V163" i="8" a="1"/>
  <c r="V163" i="8" s="1"/>
  <c r="V167" i="8" a="1"/>
  <c r="V167" i="8" s="1"/>
  <c r="V178" i="8" a="1"/>
  <c r="V178" i="8" s="1"/>
  <c r="V182" i="8" a="1"/>
  <c r="V182" i="8" s="1"/>
  <c r="V196" i="8" a="1"/>
  <c r="V196" i="8" s="1"/>
  <c r="V199" i="8" a="1"/>
  <c r="V199" i="8" s="1"/>
  <c r="V202" i="8" a="1"/>
  <c r="V202" i="8" s="1"/>
  <c r="V229" i="8" a="1"/>
  <c r="V229" i="8" s="1"/>
  <c r="V153" i="8" a="1"/>
  <c r="V153" i="8" s="1"/>
  <c r="V165" i="8" a="1"/>
  <c r="V165" i="8" s="1"/>
  <c r="V176" i="8" a="1"/>
  <c r="V176" i="8" s="1"/>
  <c r="V215" i="8" a="1"/>
  <c r="V215" i="8" s="1"/>
  <c r="V216" i="8" a="1"/>
  <c r="V216" i="8" s="1"/>
  <c r="V120" i="8" a="1"/>
  <c r="V120" i="8" s="1"/>
  <c r="V134" i="8" a="1"/>
  <c r="V134" i="8" s="1"/>
  <c r="V145" i="8" a="1"/>
  <c r="V145" i="8" s="1"/>
  <c r="V137" i="8" a="1"/>
  <c r="V137" i="8" s="1"/>
  <c r="V148" i="8" a="1"/>
  <c r="V148" i="8" s="1"/>
  <c r="V160" i="8" a="1"/>
  <c r="V160" i="8" s="1"/>
  <c r="V164" i="8" a="1"/>
  <c r="V164" i="8" s="1"/>
  <c r="V180" i="8" a="1"/>
  <c r="V180" i="8" s="1"/>
  <c r="V211" i="8" a="1"/>
  <c r="V211" i="8" s="1"/>
  <c r="V212" i="8" a="1"/>
  <c r="V212" i="8" s="1"/>
  <c r="V171" i="8" a="1"/>
  <c r="V171" i="8" s="1"/>
  <c r="V179" i="8" a="1"/>
  <c r="V179" i="8" s="1"/>
  <c r="V183" i="8" a="1"/>
  <c r="V183" i="8" s="1"/>
  <c r="V188" i="8" a="1"/>
  <c r="V188" i="8" s="1"/>
  <c r="V209" i="8" a="1"/>
  <c r="V209" i="8" s="1"/>
  <c r="V210" i="8" a="1"/>
  <c r="V210" i="8" s="1"/>
  <c r="V225" i="8" a="1"/>
  <c r="V225" i="8" s="1"/>
  <c r="V226" i="8" a="1"/>
  <c r="V226" i="8" s="1"/>
  <c r="V260" i="8" a="1"/>
  <c r="V260" i="8" s="1"/>
  <c r="V262" i="8" a="1"/>
  <c r="V262" i="8" s="1"/>
  <c r="V264" i="8" a="1"/>
  <c r="V264" i="8" s="1"/>
  <c r="V266" i="8" a="1"/>
  <c r="V266" i="8" s="1"/>
  <c r="V268" i="8" a="1"/>
  <c r="V268" i="8" s="1"/>
  <c r="V270" i="8" a="1"/>
  <c r="V270" i="8" s="1"/>
  <c r="V272" i="8" a="1"/>
  <c r="V272" i="8" s="1"/>
  <c r="V274" i="8" a="1"/>
  <c r="V274" i="8" s="1"/>
  <c r="V276" i="8" a="1"/>
  <c r="V276" i="8" s="1"/>
  <c r="V278" i="8" a="1"/>
  <c r="V278" i="8" s="1"/>
  <c r="V280" i="8" a="1"/>
  <c r="V280" i="8" s="1"/>
  <c r="V282" i="8" a="1"/>
  <c r="V282" i="8" s="1"/>
  <c r="V284" i="8" a="1"/>
  <c r="V284" i="8" s="1"/>
  <c r="V286" i="8" a="1"/>
  <c r="V286" i="8" s="1"/>
  <c r="V288" i="8" a="1"/>
  <c r="V288" i="8" s="1"/>
  <c r="V290" i="8" a="1"/>
  <c r="V290" i="8" s="1"/>
  <c r="V292" i="8" a="1"/>
  <c r="V292" i="8" s="1"/>
  <c r="V294" i="8" a="1"/>
  <c r="V294" i="8" s="1"/>
  <c r="V296" i="8" a="1"/>
  <c r="V296" i="8" s="1"/>
  <c r="V298" i="8" a="1"/>
  <c r="V298" i="8" s="1"/>
  <c r="V300" i="8" a="1"/>
  <c r="V300" i="8" s="1"/>
  <c r="V302" i="8" a="1"/>
  <c r="V302" i="8" s="1"/>
  <c r="V304" i="8" a="1"/>
  <c r="V304" i="8" s="1"/>
  <c r="V306" i="8" a="1"/>
  <c r="V306" i="8" s="1"/>
  <c r="V308" i="8" a="1"/>
  <c r="V308" i="8" s="1"/>
  <c r="V310" i="8" a="1"/>
  <c r="V310" i="8" s="1"/>
  <c r="V315" i="8" a="1"/>
  <c r="V315" i="8" s="1"/>
  <c r="V136" i="8" a="1"/>
  <c r="V136" i="8" s="1"/>
  <c r="V187" i="8" a="1"/>
  <c r="V187" i="8" s="1"/>
  <c r="V191" i="8" a="1"/>
  <c r="V191" i="8" s="1"/>
  <c r="V207" i="8" a="1"/>
  <c r="V207" i="8" s="1"/>
  <c r="V208" i="8" a="1"/>
  <c r="V208" i="8" s="1"/>
  <c r="V223" i="8" a="1"/>
  <c r="V223" i="8" s="1"/>
  <c r="V224" i="8" a="1"/>
  <c r="V224" i="8" s="1"/>
  <c r="V243" i="8" a="1"/>
  <c r="V243" i="8" s="1"/>
  <c r="V245" i="8" a="1"/>
  <c r="V245" i="8" s="1"/>
  <c r="V312" i="8" a="1"/>
  <c r="V312" i="8" s="1"/>
  <c r="V162" i="8" a="1"/>
  <c r="V162" i="8" s="1"/>
  <c r="V195" i="8" a="1"/>
  <c r="V195" i="8" s="1"/>
  <c r="V198" i="8" a="1"/>
  <c r="V198" i="8" s="1"/>
  <c r="V201" i="8" a="1"/>
  <c r="V201" i="8" s="1"/>
  <c r="V204" i="8" a="1"/>
  <c r="V204" i="8" s="1"/>
  <c r="V205" i="8" a="1"/>
  <c r="V205" i="8" s="1"/>
  <c r="V206" i="8" a="1"/>
  <c r="V206" i="8" s="1"/>
  <c r="V221" i="8" a="1"/>
  <c r="V221" i="8" s="1"/>
  <c r="V222" i="8" a="1"/>
  <c r="V222" i="8" s="1"/>
  <c r="V143" i="8" a="1"/>
  <c r="V143" i="8" s="1"/>
  <c r="V146" i="8" a="1"/>
  <c r="V146" i="8" s="1"/>
  <c r="V186" i="8" a="1"/>
  <c r="V186" i="8" s="1"/>
  <c r="V219" i="8" a="1"/>
  <c r="V219" i="8" s="1"/>
  <c r="V220" i="8" a="1"/>
  <c r="V220" i="8" s="1"/>
  <c r="V239" i="8" a="1"/>
  <c r="V239" i="8" s="1"/>
  <c r="V247" i="8" a="1"/>
  <c r="V247" i="8" s="1"/>
  <c r="V249" i="8" a="1"/>
  <c r="V249" i="8" s="1"/>
  <c r="V251" i="8" a="1"/>
  <c r="V251" i="8" s="1"/>
  <c r="V253" i="8" a="1"/>
  <c r="V253" i="8" s="1"/>
  <c r="V255" i="8" a="1"/>
  <c r="V255" i="8" s="1"/>
  <c r="V257" i="8" a="1"/>
  <c r="V257" i="8" s="1"/>
  <c r="V314" i="8" a="1"/>
  <c r="V314" i="8" s="1"/>
  <c r="V175" i="8" a="1"/>
  <c r="V175" i="8" s="1"/>
  <c r="V185" i="8" a="1"/>
  <c r="V185" i="8" s="1"/>
  <c r="V258" i="8" a="1"/>
  <c r="V258" i="8" s="1"/>
  <c r="V273" i="8" a="1"/>
  <c r="V273" i="8" s="1"/>
  <c r="V289" i="8" a="1"/>
  <c r="V289" i="8" s="1"/>
  <c r="V142" i="8" a="1"/>
  <c r="V142" i="8" s="1"/>
  <c r="V149" i="8" a="1"/>
  <c r="V149" i="8" s="1"/>
  <c r="V213" i="8" a="1"/>
  <c r="V213" i="8" s="1"/>
  <c r="V235" i="8" a="1"/>
  <c r="V235" i="8" s="1"/>
  <c r="V254" i="8" a="1"/>
  <c r="V254" i="8" s="1"/>
  <c r="V269" i="8" a="1"/>
  <c r="V269" i="8" s="1"/>
  <c r="V218" i="8" a="1"/>
  <c r="V218" i="8" s="1"/>
  <c r="V230" i="8" a="1"/>
  <c r="V230" i="8" s="1"/>
  <c r="V237" i="8" a="1"/>
  <c r="V237" i="8" s="1"/>
  <c r="V252" i="8" a="1"/>
  <c r="V252" i="8" s="1"/>
  <c r="V267" i="8" a="1"/>
  <c r="V267" i="8" s="1"/>
  <c r="V193" i="8" a="1"/>
  <c r="V193" i="8" s="1"/>
  <c r="V214" i="8" a="1"/>
  <c r="V214" i="8" s="1"/>
  <c r="V228" i="8" a="1"/>
  <c r="V228" i="8" s="1"/>
  <c r="V250" i="8" a="1"/>
  <c r="V250" i="8" s="1"/>
  <c r="V265" i="8" a="1"/>
  <c r="V265" i="8" s="1"/>
  <c r="V281" i="8" a="1"/>
  <c r="V281" i="8" s="1"/>
  <c r="V297" i="8" a="1"/>
  <c r="V297" i="8" s="1"/>
  <c r="V217" i="8" a="1"/>
  <c r="V217" i="8" s="1"/>
  <c r="V233" i="8" a="1"/>
  <c r="V233" i="8" s="1"/>
  <c r="V303" i="8" a="1"/>
  <c r="V303" i="8" s="1"/>
  <c r="V325" i="8" a="1"/>
  <c r="V325" i="8" s="1"/>
  <c r="V326" i="8" a="1"/>
  <c r="V326" i="8" s="1"/>
  <c r="V339" i="8" a="1"/>
  <c r="V339" i="8" s="1"/>
  <c r="V342" i="8" a="1"/>
  <c r="V342" i="8" s="1"/>
  <c r="V348" i="8" a="1"/>
  <c r="V348" i="8" s="1"/>
  <c r="V350" i="8" a="1"/>
  <c r="V350" i="8" s="1"/>
  <c r="V352" i="8" a="1"/>
  <c r="V352" i="8" s="1"/>
  <c r="V354" i="8" a="1"/>
  <c r="V354" i="8" s="1"/>
  <c r="V356" i="8" a="1"/>
  <c r="V356" i="8" s="1"/>
  <c r="V358" i="8" a="1"/>
  <c r="V358" i="8" s="1"/>
  <c r="V360" i="8" a="1"/>
  <c r="V360" i="8" s="1"/>
  <c r="V362" i="8" a="1"/>
  <c r="V362" i="8" s="1"/>
  <c r="V364" i="8" a="1"/>
  <c r="V364" i="8" s="1"/>
  <c r="V366" i="8" a="1"/>
  <c r="V366" i="8" s="1"/>
  <c r="V368" i="8" a="1"/>
  <c r="V368" i="8" s="1"/>
  <c r="V370" i="8" a="1"/>
  <c r="V370" i="8" s="1"/>
  <c r="V279" i="8" a="1"/>
  <c r="V279" i="8" s="1"/>
  <c r="V291" i="8" a="1"/>
  <c r="V291" i="8" s="1"/>
  <c r="V323" i="8" a="1"/>
  <c r="V323" i="8" s="1"/>
  <c r="V324" i="8" a="1"/>
  <c r="V324" i="8" s="1"/>
  <c r="V334" i="8" a="1"/>
  <c r="V334" i="8" s="1"/>
  <c r="V335" i="8" a="1"/>
  <c r="V335" i="8" s="1"/>
  <c r="V373" i="8" a="1"/>
  <c r="V373" i="8" s="1"/>
  <c r="V375" i="8" a="1"/>
  <c r="V375" i="8" s="1"/>
  <c r="V377" i="8" a="1"/>
  <c r="V377" i="8" s="1"/>
  <c r="V379" i="8" a="1"/>
  <c r="V379" i="8" s="1"/>
  <c r="V381" i="8" a="1"/>
  <c r="V381" i="8" s="1"/>
  <c r="V383" i="8" a="1"/>
  <c r="V383" i="8" s="1"/>
  <c r="V385" i="8" a="1"/>
  <c r="V385" i="8" s="1"/>
  <c r="V387" i="8" a="1"/>
  <c r="V387" i="8" s="1"/>
  <c r="V389" i="8" a="1"/>
  <c r="V389" i="8" s="1"/>
  <c r="V391" i="8" a="1"/>
  <c r="V391" i="8" s="1"/>
  <c r="V393" i="8" a="1"/>
  <c r="V393" i="8" s="1"/>
  <c r="V395" i="8" a="1"/>
  <c r="V395" i="8" s="1"/>
  <c r="V397" i="8" a="1"/>
  <c r="V397" i="8" s="1"/>
  <c r="V241" i="8" a="1"/>
  <c r="V241" i="8" s="1"/>
  <c r="V277" i="8" a="1"/>
  <c r="V277" i="8" s="1"/>
  <c r="V287" i="8" a="1"/>
  <c r="V287" i="8" s="1"/>
  <c r="V321" i="8" a="1"/>
  <c r="V321" i="8" s="1"/>
  <c r="V322" i="8" a="1"/>
  <c r="V322" i="8" s="1"/>
  <c r="V343" i="8" a="1"/>
  <c r="V343" i="8" s="1"/>
  <c r="V346" i="8" a="1"/>
  <c r="V346" i="8" s="1"/>
  <c r="V231" i="8" a="1"/>
  <c r="V231" i="8" s="1"/>
  <c r="V275" i="8" a="1"/>
  <c r="V275" i="8" s="1"/>
  <c r="V301" i="8" a="1"/>
  <c r="V301" i="8" s="1"/>
  <c r="V311" i="8" a="1"/>
  <c r="V311" i="8" s="1"/>
  <c r="V319" i="8" a="1"/>
  <c r="V319" i="8" s="1"/>
  <c r="V320" i="8" a="1"/>
  <c r="V320" i="8" s="1"/>
  <c r="V336" i="8" a="1"/>
  <c r="V336" i="8" s="1"/>
  <c r="V337" i="8" a="1"/>
  <c r="V337" i="8" s="1"/>
  <c r="V340" i="8" a="1"/>
  <c r="V340" i="8" s="1"/>
  <c r="V227" i="8" a="1"/>
  <c r="V227" i="8" s="1"/>
  <c r="V256" i="8" a="1"/>
  <c r="V256" i="8" s="1"/>
  <c r="V271" i="8" a="1"/>
  <c r="V271" i="8" s="1"/>
  <c r="V283" i="8" a="1"/>
  <c r="V283" i="8" s="1"/>
  <c r="V293" i="8" a="1"/>
  <c r="V293" i="8" s="1"/>
  <c r="V309" i="8" a="1"/>
  <c r="V309" i="8" s="1"/>
  <c r="V313" i="8" a="1"/>
  <c r="V313" i="8" s="1"/>
  <c r="V317" i="8" a="1"/>
  <c r="V317" i="8" s="1"/>
  <c r="V318" i="8" a="1"/>
  <c r="V318" i="8" s="1"/>
  <c r="V347" i="8" a="1"/>
  <c r="V347" i="8" s="1"/>
  <c r="V349" i="8" a="1"/>
  <c r="V349" i="8" s="1"/>
  <c r="V351" i="8" a="1"/>
  <c r="V351" i="8" s="1"/>
  <c r="V353" i="8" a="1"/>
  <c r="V353" i="8" s="1"/>
  <c r="V355" i="8" a="1"/>
  <c r="V355" i="8" s="1"/>
  <c r="V357" i="8" a="1"/>
  <c r="V357" i="8" s="1"/>
  <c r="V359" i="8" a="1"/>
  <c r="V359" i="8" s="1"/>
  <c r="V361" i="8" a="1"/>
  <c r="V361" i="8" s="1"/>
  <c r="V363" i="8" a="1"/>
  <c r="V363" i="8" s="1"/>
  <c r="V365" i="8" a="1"/>
  <c r="V365" i="8" s="1"/>
  <c r="V367" i="8" a="1"/>
  <c r="V367" i="8" s="1"/>
  <c r="V369" i="8" a="1"/>
  <c r="V369" i="8" s="1"/>
  <c r="V261" i="8" a="1"/>
  <c r="V261" i="8" s="1"/>
  <c r="V299" i="8" a="1"/>
  <c r="V299" i="8" s="1"/>
  <c r="V305" i="8" a="1"/>
  <c r="V305" i="8" s="1"/>
  <c r="V329" i="8" a="1"/>
  <c r="V329" i="8" s="1"/>
  <c r="V330" i="8" a="1"/>
  <c r="V330" i="8" s="1"/>
  <c r="V338" i="8" a="1"/>
  <c r="V338" i="8" s="1"/>
  <c r="V371" i="8" a="1"/>
  <c r="V371" i="8" s="1"/>
  <c r="V378" i="8" a="1"/>
  <c r="V378" i="8" s="1"/>
  <c r="V426" i="8" a="1"/>
  <c r="V426" i="8" s="1"/>
  <c r="V259" i="8" a="1"/>
  <c r="V259" i="8" s="1"/>
  <c r="V295" i="8" a="1"/>
  <c r="V295" i="8" s="1"/>
  <c r="V428" i="8" a="1"/>
  <c r="V428" i="8" s="1"/>
  <c r="V331" i="8" a="1"/>
  <c r="V331" i="8" s="1"/>
  <c r="V341" i="8" a="1"/>
  <c r="V341" i="8" s="1"/>
  <c r="V344" i="8" a="1"/>
  <c r="V344" i="8" s="1"/>
  <c r="V376" i="8" a="1"/>
  <c r="V376" i="8" s="1"/>
  <c r="V386" i="8" a="1"/>
  <c r="V386" i="8" s="1"/>
  <c r="V390" i="8" a="1"/>
  <c r="V390" i="8" s="1"/>
  <c r="V394" i="8" a="1"/>
  <c r="V394" i="8" s="1"/>
  <c r="V285" i="8" a="1"/>
  <c r="V285" i="8" s="1"/>
  <c r="V327" i="8" a="1"/>
  <c r="V327" i="8" s="1"/>
  <c r="V396" i="8" a="1"/>
  <c r="V396" i="8" s="1"/>
  <c r="V399" i="8" a="1"/>
  <c r="V399" i="8" s="1"/>
  <c r="V401" i="8" a="1"/>
  <c r="V401" i="8" s="1"/>
  <c r="V403" i="8" a="1"/>
  <c r="V403" i="8" s="1"/>
  <c r="V405" i="8" a="1"/>
  <c r="V405" i="8" s="1"/>
  <c r="V407" i="8" a="1"/>
  <c r="V407" i="8" s="1"/>
  <c r="V409" i="8" a="1"/>
  <c r="V409" i="8" s="1"/>
  <c r="V411" i="8" a="1"/>
  <c r="V411" i="8" s="1"/>
  <c r="V413" i="8" a="1"/>
  <c r="V413" i="8" s="1"/>
  <c r="V415" i="8" a="1"/>
  <c r="V415" i="8" s="1"/>
  <c r="V417" i="8" a="1"/>
  <c r="V417" i="8" s="1"/>
  <c r="V419" i="8" a="1"/>
  <c r="V419" i="8" s="1"/>
  <c r="V421" i="8" a="1"/>
  <c r="V421" i="8" s="1"/>
  <c r="V423" i="8" a="1"/>
  <c r="V423" i="8" s="1"/>
  <c r="V430" i="8" a="1"/>
  <c r="V430" i="8" s="1"/>
  <c r="V432" i="8" a="1"/>
  <c r="V432" i="8" s="1"/>
  <c r="V434" i="8" a="1"/>
  <c r="V434" i="8" s="1"/>
  <c r="V436" i="8" a="1"/>
  <c r="V436" i="8" s="1"/>
  <c r="V438" i="8" a="1"/>
  <c r="V438" i="8" s="1"/>
  <c r="V440" i="8" a="1"/>
  <c r="V440" i="8" s="1"/>
  <c r="V442" i="8" a="1"/>
  <c r="V442" i="8" s="1"/>
  <c r="V444" i="8" a="1"/>
  <c r="V444" i="8" s="1"/>
  <c r="V446" i="8" a="1"/>
  <c r="V446" i="8" s="1"/>
  <c r="V448" i="8" a="1"/>
  <c r="V448" i="8" s="1"/>
  <c r="V450" i="8" a="1"/>
  <c r="V450" i="8" s="1"/>
  <c r="V452" i="8" a="1"/>
  <c r="V452" i="8" s="1"/>
  <c r="V454" i="8" a="1"/>
  <c r="V454" i="8" s="1"/>
  <c r="V456" i="8" a="1"/>
  <c r="V456" i="8" s="1"/>
  <c r="V458" i="8" a="1"/>
  <c r="V458" i="8" s="1"/>
  <c r="V460" i="8" a="1"/>
  <c r="V460" i="8" s="1"/>
  <c r="V462" i="8" a="1"/>
  <c r="V462" i="8" s="1"/>
  <c r="V464" i="8" a="1"/>
  <c r="V464" i="8" s="1"/>
  <c r="V466" i="8" a="1"/>
  <c r="V466" i="8" s="1"/>
  <c r="V468" i="8" a="1"/>
  <c r="V468" i="8" s="1"/>
  <c r="V470" i="8" a="1"/>
  <c r="V470" i="8" s="1"/>
  <c r="V472" i="8" a="1"/>
  <c r="V472" i="8" s="1"/>
  <c r="V474" i="8" a="1"/>
  <c r="V474" i="8" s="1"/>
  <c r="V263" i="8" a="1"/>
  <c r="V263" i="8" s="1"/>
  <c r="V307" i="8" a="1"/>
  <c r="V307" i="8" s="1"/>
  <c r="V374" i="8" a="1"/>
  <c r="V374" i="8" s="1"/>
  <c r="V382" i="8" a="1"/>
  <c r="V382" i="8" s="1"/>
  <c r="V425" i="8" a="1"/>
  <c r="V425" i="8" s="1"/>
  <c r="V248" i="8" a="1"/>
  <c r="V248" i="8" s="1"/>
  <c r="V316" i="8" a="1"/>
  <c r="V316" i="8" s="1"/>
  <c r="V372" i="8" a="1"/>
  <c r="V372" i="8" s="1"/>
  <c r="V380" i="8" a="1"/>
  <c r="V380" i="8" s="1"/>
  <c r="V384" i="8" a="1"/>
  <c r="V384" i="8" s="1"/>
  <c r="V388" i="8" a="1"/>
  <c r="V388" i="8" s="1"/>
  <c r="V392" i="8" a="1"/>
  <c r="V392" i="8" s="1"/>
  <c r="V429" i="8" a="1"/>
  <c r="V429" i="8" s="1"/>
  <c r="N29" i="8" a="1"/>
  <c r="N29" i="8" s="1"/>
  <c r="N31" i="8" a="1"/>
  <c r="N31" i="8" s="1"/>
  <c r="N19" i="8" a="1"/>
  <c r="N19" i="8" s="1"/>
  <c r="N24" i="8" a="1"/>
  <c r="N24" i="8" s="1"/>
  <c r="N26" i="8" a="1"/>
  <c r="N26" i="8" s="1"/>
  <c r="N21" i="8" a="1"/>
  <c r="N21" i="8" s="1"/>
  <c r="N35" i="8" a="1"/>
  <c r="N35" i="8" s="1"/>
  <c r="N37" i="8" a="1"/>
  <c r="N37" i="8" s="1"/>
  <c r="N39" i="8" a="1"/>
  <c r="N39" i="8" s="1"/>
  <c r="N41" i="8" a="1"/>
  <c r="N41" i="8" s="1"/>
  <c r="N23" i="8" a="1"/>
  <c r="N23" i="8" s="1"/>
  <c r="N28" i="8" a="1"/>
  <c r="N28" i="8" s="1"/>
  <c r="N30" i="8" a="1"/>
  <c r="N30" i="8" s="1"/>
  <c r="N32" i="8" a="1"/>
  <c r="N32" i="8" s="1"/>
  <c r="N57" i="8" a="1"/>
  <c r="N57" i="8" s="1"/>
  <c r="N63" i="8" a="1"/>
  <c r="N63" i="8" s="1"/>
  <c r="N67" i="8" a="1"/>
  <c r="N67" i="8" s="1"/>
  <c r="N18" i="8" a="1"/>
  <c r="N18" i="8" s="1"/>
  <c r="N25" i="8" a="1"/>
  <c r="N25" i="8" s="1"/>
  <c r="N34" i="8" a="1"/>
  <c r="N34" i="8" s="1"/>
  <c r="N43" i="8" a="1"/>
  <c r="N43" i="8" s="1"/>
  <c r="N62" i="8" a="1"/>
  <c r="N62" i="8" s="1"/>
  <c r="N66" i="8" a="1"/>
  <c r="N66" i="8" s="1"/>
  <c r="N20" i="8" a="1"/>
  <c r="N20" i="8" s="1"/>
  <c r="N22" i="8" a="1"/>
  <c r="N22" i="8" s="1"/>
  <c r="N27" i="8" a="1"/>
  <c r="N27" i="8" s="1"/>
  <c r="N45" i="8" a="1"/>
  <c r="N45" i="8" s="1"/>
  <c r="N75" i="8" a="1"/>
  <c r="N75" i="8" s="1"/>
  <c r="N80" i="8" a="1"/>
  <c r="N80" i="8" s="1"/>
  <c r="N55" i="8" a="1"/>
  <c r="N55" i="8" s="1"/>
  <c r="N60" i="8" a="1"/>
  <c r="N60" i="8" s="1"/>
  <c r="N72" i="8" a="1"/>
  <c r="N72" i="8" s="1"/>
  <c r="N36" i="8" a="1"/>
  <c r="N36" i="8" s="1"/>
  <c r="N50" i="8" a="1"/>
  <c r="N50" i="8" s="1"/>
  <c r="N53" i="8" a="1"/>
  <c r="N53" i="8" s="1"/>
  <c r="N56" i="8" a="1"/>
  <c r="N56" i="8" s="1"/>
  <c r="N64" i="8" a="1"/>
  <c r="N64" i="8" s="1"/>
  <c r="N69" i="8" a="1"/>
  <c r="N69" i="8" s="1"/>
  <c r="N38" i="8" a="1"/>
  <c r="N38" i="8" s="1"/>
  <c r="N42" i="8" a="1"/>
  <c r="N42" i="8" s="1"/>
  <c r="N46" i="8" a="1"/>
  <c r="N46" i="8" s="1"/>
  <c r="N61" i="8" a="1"/>
  <c r="N61" i="8" s="1"/>
  <c r="N71" i="8" a="1"/>
  <c r="N71" i="8" s="1"/>
  <c r="N74" i="8" a="1"/>
  <c r="N74" i="8" s="1"/>
  <c r="N77" i="8" a="1"/>
  <c r="N77" i="8" s="1"/>
  <c r="N33" i="8" a="1"/>
  <c r="N33" i="8" s="1"/>
  <c r="N40" i="8" a="1"/>
  <c r="N40" i="8" s="1"/>
  <c r="N51" i="8" a="1"/>
  <c r="N51" i="8" s="1"/>
  <c r="N58" i="8" a="1"/>
  <c r="N58" i="8" s="1"/>
  <c r="N65" i="8" a="1"/>
  <c r="N65" i="8" s="1"/>
  <c r="N68" i="8" a="1"/>
  <c r="N68" i="8" s="1"/>
  <c r="N70" i="8" a="1"/>
  <c r="N70" i="8" s="1"/>
  <c r="N73" i="8" a="1"/>
  <c r="N73" i="8" s="1"/>
  <c r="N59" i="8" a="1"/>
  <c r="N59" i="8" s="1"/>
  <c r="N78" i="8" a="1"/>
  <c r="N78" i="8" s="1"/>
  <c r="N81" i="8" a="1"/>
  <c r="N81" i="8" s="1"/>
  <c r="N89" i="8" a="1"/>
  <c r="N89" i="8" s="1"/>
  <c r="N47" i="8" a="1"/>
  <c r="N47" i="8" s="1"/>
  <c r="N76" i="8" a="1"/>
  <c r="N76" i="8" s="1"/>
  <c r="N82" i="8" a="1"/>
  <c r="N82" i="8" s="1"/>
  <c r="N90" i="8" a="1"/>
  <c r="N90" i="8" s="1"/>
  <c r="N115" i="8" a="1"/>
  <c r="N115" i="8" s="1"/>
  <c r="N119" i="8" a="1"/>
  <c r="N119" i="8" s="1"/>
  <c r="N123" i="8" a="1"/>
  <c r="N123" i="8" s="1"/>
  <c r="N127" i="8" a="1"/>
  <c r="N127" i="8" s="1"/>
  <c r="N85" i="8" a="1"/>
  <c r="N85" i="8" s="1"/>
  <c r="N93" i="8" a="1"/>
  <c r="N93" i="8" s="1"/>
  <c r="N96" i="8" a="1"/>
  <c r="N96" i="8" s="1"/>
  <c r="N97" i="8" a="1"/>
  <c r="N97" i="8" s="1"/>
  <c r="N112" i="8" a="1"/>
  <c r="N112" i="8" s="1"/>
  <c r="N117" i="8" a="1"/>
  <c r="N117" i="8" s="1"/>
  <c r="N52" i="8" a="1"/>
  <c r="N52" i="8" s="1"/>
  <c r="N79" i="8" a="1"/>
  <c r="N79" i="8" s="1"/>
  <c r="N88" i="8" a="1"/>
  <c r="N88" i="8" s="1"/>
  <c r="N91" i="8" a="1"/>
  <c r="N91" i="8" s="1"/>
  <c r="N95" i="8" a="1"/>
  <c r="N95" i="8" s="1"/>
  <c r="N48" i="8" a="1"/>
  <c r="N48" i="8" s="1"/>
  <c r="N84" i="8" a="1"/>
  <c r="N84" i="8" s="1"/>
  <c r="N94" i="8" a="1"/>
  <c r="N94" i="8" s="1"/>
  <c r="N108" i="8" a="1"/>
  <c r="N108" i="8" s="1"/>
  <c r="N87" i="8" a="1"/>
  <c r="N87" i="8" s="1"/>
  <c r="N106" i="8" a="1"/>
  <c r="N106" i="8" s="1"/>
  <c r="N107" i="8" a="1"/>
  <c r="N107" i="8" s="1"/>
  <c r="N113" i="8" a="1"/>
  <c r="N113" i="8" s="1"/>
  <c r="N128" i="8" a="1"/>
  <c r="N128" i="8" s="1"/>
  <c r="N44" i="8" a="1"/>
  <c r="N44" i="8" s="1"/>
  <c r="N49" i="8" a="1"/>
  <c r="N49" i="8" s="1"/>
  <c r="N54" i="8" a="1"/>
  <c r="N54" i="8" s="1"/>
  <c r="N83" i="8" a="1"/>
  <c r="N83" i="8" s="1"/>
  <c r="N104" i="8" a="1"/>
  <c r="N104" i="8" s="1"/>
  <c r="N105" i="8" a="1"/>
  <c r="N105" i="8" s="1"/>
  <c r="N118" i="8" a="1"/>
  <c r="N118" i="8" s="1"/>
  <c r="N125" i="8" a="1"/>
  <c r="N125" i="8" s="1"/>
  <c r="N132" i="8" a="1"/>
  <c r="N132" i="8" s="1"/>
  <c r="N140" i="8" a="1"/>
  <c r="N140" i="8" s="1"/>
  <c r="N142" i="8" a="1"/>
  <c r="N142" i="8" s="1"/>
  <c r="N154" i="8" a="1"/>
  <c r="N154" i="8" s="1"/>
  <c r="N161" i="8" a="1"/>
  <c r="N161" i="8" s="1"/>
  <c r="N166" i="8" a="1"/>
  <c r="N166" i="8" s="1"/>
  <c r="N181" i="8" a="1"/>
  <c r="N181" i="8" s="1"/>
  <c r="N86" i="8" a="1"/>
  <c r="N86" i="8" s="1"/>
  <c r="N102" i="8" a="1"/>
  <c r="N102" i="8" s="1"/>
  <c r="N103" i="8" a="1"/>
  <c r="N103" i="8" s="1"/>
  <c r="N116" i="8" a="1"/>
  <c r="N116" i="8" s="1"/>
  <c r="N121" i="8" a="1"/>
  <c r="N121" i="8" s="1"/>
  <c r="N100" i="8" a="1"/>
  <c r="N100" i="8" s="1"/>
  <c r="N101" i="8" a="1"/>
  <c r="N101" i="8" s="1"/>
  <c r="N144" i="8" a="1"/>
  <c r="N144" i="8" s="1"/>
  <c r="N151" i="8" a="1"/>
  <c r="N151" i="8" s="1"/>
  <c r="N158" i="8" a="1"/>
  <c r="N158" i="8" s="1"/>
  <c r="N168" i="8" a="1"/>
  <c r="N168" i="8" s="1"/>
  <c r="N170" i="8" a="1"/>
  <c r="N170" i="8" s="1"/>
  <c r="N172" i="8" a="1"/>
  <c r="N172" i="8" s="1"/>
  <c r="N174" i="8" a="1"/>
  <c r="N174" i="8" s="1"/>
  <c r="N183" i="8" a="1"/>
  <c r="N183" i="8" s="1"/>
  <c r="N191" i="8" a="1"/>
  <c r="N191" i="8" s="1"/>
  <c r="N92" i="8" a="1"/>
  <c r="N92" i="8" s="1"/>
  <c r="N109" i="8" a="1"/>
  <c r="N109" i="8" s="1"/>
  <c r="N114" i="8" a="1"/>
  <c r="N114" i="8" s="1"/>
  <c r="N136" i="8" a="1"/>
  <c r="N136" i="8" s="1"/>
  <c r="N137" i="8" a="1"/>
  <c r="N137" i="8" s="1"/>
  <c r="N159" i="8" a="1"/>
  <c r="N159" i="8" s="1"/>
  <c r="N176" i="8" a="1"/>
  <c r="N176" i="8" s="1"/>
  <c r="N180" i="8" a="1"/>
  <c r="N180" i="8" s="1"/>
  <c r="N188" i="8" a="1"/>
  <c r="N188" i="8" s="1"/>
  <c r="N200" i="8" a="1"/>
  <c r="N200" i="8" s="1"/>
  <c r="N110" i="8" a="1"/>
  <c r="N110" i="8" s="1"/>
  <c r="N120" i="8" a="1"/>
  <c r="N120" i="8" s="1"/>
  <c r="N122" i="8" a="1"/>
  <c r="N122" i="8" s="1"/>
  <c r="N124" i="8" a="1"/>
  <c r="N124" i="8" s="1"/>
  <c r="N143" i="8" a="1"/>
  <c r="N143" i="8" s="1"/>
  <c r="N149" i="8" a="1"/>
  <c r="N149" i="8" s="1"/>
  <c r="N155" i="8" a="1"/>
  <c r="N155" i="8" s="1"/>
  <c r="N160" i="8" a="1"/>
  <c r="N160" i="8" s="1"/>
  <c r="N165" i="8" a="1"/>
  <c r="N165" i="8" s="1"/>
  <c r="N171" i="8" a="1"/>
  <c r="N171" i="8" s="1"/>
  <c r="N177" i="8" a="1"/>
  <c r="N177" i="8" s="1"/>
  <c r="N184" i="8" a="1"/>
  <c r="N184" i="8" s="1"/>
  <c r="N189" i="8" a="1"/>
  <c r="N189" i="8" s="1"/>
  <c r="N194" i="8" a="1"/>
  <c r="N194" i="8" s="1"/>
  <c r="N232" i="8" a="1"/>
  <c r="N232" i="8" s="1"/>
  <c r="N234" i="8" a="1"/>
  <c r="N234" i="8" s="1"/>
  <c r="N236" i="8" a="1"/>
  <c r="N236" i="8" s="1"/>
  <c r="N238" i="8" a="1"/>
  <c r="N238" i="8" s="1"/>
  <c r="N240" i="8" a="1"/>
  <c r="N240" i="8" s="1"/>
  <c r="N242" i="8" a="1"/>
  <c r="N242" i="8" s="1"/>
  <c r="N244" i="8" a="1"/>
  <c r="N244" i="8" s="1"/>
  <c r="N246" i="8" a="1"/>
  <c r="N246" i="8" s="1"/>
  <c r="N98" i="8" a="1"/>
  <c r="N98" i="8" s="1"/>
  <c r="N129" i="8" a="1"/>
  <c r="N129" i="8" s="1"/>
  <c r="N145" i="8" a="1"/>
  <c r="N145" i="8" s="1"/>
  <c r="N156" i="8" a="1"/>
  <c r="N156" i="8" s="1"/>
  <c r="N173" i="8" a="1"/>
  <c r="N173" i="8" s="1"/>
  <c r="N185" i="8" a="1"/>
  <c r="N185" i="8" s="1"/>
  <c r="N190" i="8" a="1"/>
  <c r="N190" i="8" s="1"/>
  <c r="N199" i="8" a="1"/>
  <c r="N199" i="8" s="1"/>
  <c r="N229" i="8" a="1"/>
  <c r="N229" i="8" s="1"/>
  <c r="N231" i="8" a="1"/>
  <c r="N231" i="8" s="1"/>
  <c r="N178" i="8" a="1"/>
  <c r="N178" i="8" s="1"/>
  <c r="N203" i="8" a="1"/>
  <c r="N203" i="8" s="1"/>
  <c r="N205" i="8" a="1"/>
  <c r="N205" i="8" s="1"/>
  <c r="N206" i="8" a="1"/>
  <c r="N206" i="8" s="1"/>
  <c r="N221" i="8" a="1"/>
  <c r="N221" i="8" s="1"/>
  <c r="N222" i="8" a="1"/>
  <c r="N222" i="8" s="1"/>
  <c r="N139" i="8" a="1"/>
  <c r="N139" i="8" s="1"/>
  <c r="N99" i="8" a="1"/>
  <c r="N99" i="8" s="1"/>
  <c r="N130" i="8" a="1"/>
  <c r="N130" i="8" s="1"/>
  <c r="N133" i="8" a="1"/>
  <c r="N133" i="8" s="1"/>
  <c r="N146" i="8" a="1"/>
  <c r="N146" i="8" s="1"/>
  <c r="N150" i="8" a="1"/>
  <c r="N150" i="8" s="1"/>
  <c r="N182" i="8" a="1"/>
  <c r="N182" i="8" s="1"/>
  <c r="N186" i="8" a="1"/>
  <c r="N186" i="8" s="1"/>
  <c r="N217" i="8" a="1"/>
  <c r="N217" i="8" s="1"/>
  <c r="N218" i="8" a="1"/>
  <c r="N218" i="8" s="1"/>
  <c r="N215" i="8" a="1"/>
  <c r="N215" i="8" s="1"/>
  <c r="N216" i="8" a="1"/>
  <c r="N216" i="8" s="1"/>
  <c r="N235" i="8" a="1"/>
  <c r="N235" i="8" s="1"/>
  <c r="N260" i="8" a="1"/>
  <c r="N260" i="8" s="1"/>
  <c r="N262" i="8" a="1"/>
  <c r="N262" i="8" s="1"/>
  <c r="N264" i="8" a="1"/>
  <c r="N264" i="8" s="1"/>
  <c r="N266" i="8" a="1"/>
  <c r="N266" i="8" s="1"/>
  <c r="N268" i="8" a="1"/>
  <c r="N268" i="8" s="1"/>
  <c r="N270" i="8" a="1"/>
  <c r="N270" i="8" s="1"/>
  <c r="N272" i="8" a="1"/>
  <c r="N272" i="8" s="1"/>
  <c r="N274" i="8" a="1"/>
  <c r="N274" i="8" s="1"/>
  <c r="N276" i="8" a="1"/>
  <c r="N276" i="8" s="1"/>
  <c r="N278" i="8" a="1"/>
  <c r="N278" i="8" s="1"/>
  <c r="N280" i="8" a="1"/>
  <c r="N280" i="8" s="1"/>
  <c r="N282" i="8" a="1"/>
  <c r="N282" i="8" s="1"/>
  <c r="N284" i="8" a="1"/>
  <c r="N284" i="8" s="1"/>
  <c r="N286" i="8" a="1"/>
  <c r="N286" i="8" s="1"/>
  <c r="N288" i="8" a="1"/>
  <c r="N288" i="8" s="1"/>
  <c r="N290" i="8" a="1"/>
  <c r="N290" i="8" s="1"/>
  <c r="N292" i="8" a="1"/>
  <c r="N292" i="8" s="1"/>
  <c r="N294" i="8" a="1"/>
  <c r="N294" i="8" s="1"/>
  <c r="N296" i="8" a="1"/>
  <c r="N296" i="8" s="1"/>
  <c r="N298" i="8" a="1"/>
  <c r="N298" i="8" s="1"/>
  <c r="N300" i="8" a="1"/>
  <c r="N300" i="8" s="1"/>
  <c r="N302" i="8" a="1"/>
  <c r="N302" i="8" s="1"/>
  <c r="N304" i="8" a="1"/>
  <c r="N304" i="8" s="1"/>
  <c r="N306" i="8" a="1"/>
  <c r="N306" i="8" s="1"/>
  <c r="N308" i="8" a="1"/>
  <c r="N308" i="8" s="1"/>
  <c r="N310" i="8" a="1"/>
  <c r="N310" i="8" s="1"/>
  <c r="N111" i="8" a="1"/>
  <c r="N111" i="8" s="1"/>
  <c r="N126" i="8" a="1"/>
  <c r="N126" i="8" s="1"/>
  <c r="N135" i="8" a="1"/>
  <c r="N135" i="8" s="1"/>
  <c r="N138" i="8" a="1"/>
  <c r="N138" i="8" s="1"/>
  <c r="N153" i="8" a="1"/>
  <c r="N153" i="8" s="1"/>
  <c r="N157" i="8" a="1"/>
  <c r="N157" i="8" s="1"/>
  <c r="N169" i="8" a="1"/>
  <c r="N169" i="8" s="1"/>
  <c r="N213" i="8" a="1"/>
  <c r="N213" i="8" s="1"/>
  <c r="N214" i="8" a="1"/>
  <c r="N214" i="8" s="1"/>
  <c r="N233" i="8" a="1"/>
  <c r="N233" i="8" s="1"/>
  <c r="N312" i="8" a="1"/>
  <c r="N312" i="8" s="1"/>
  <c r="N141" i="8" a="1"/>
  <c r="N141" i="8" s="1"/>
  <c r="N164" i="8" a="1"/>
  <c r="N164" i="8" s="1"/>
  <c r="N175" i="8" a="1"/>
  <c r="N175" i="8" s="1"/>
  <c r="N193" i="8" a="1"/>
  <c r="N193" i="8" s="1"/>
  <c r="N211" i="8" a="1"/>
  <c r="N211" i="8" s="1"/>
  <c r="N212" i="8" a="1"/>
  <c r="N212" i="8" s="1"/>
  <c r="N227" i="8" a="1"/>
  <c r="N227" i="8" s="1"/>
  <c r="N228" i="8" a="1"/>
  <c r="N228" i="8" s="1"/>
  <c r="N230" i="8" a="1"/>
  <c r="N230" i="8" s="1"/>
  <c r="N131" i="8" a="1"/>
  <c r="N131" i="8" s="1"/>
  <c r="N152" i="8" a="1"/>
  <c r="N152" i="8" s="1"/>
  <c r="N197" i="8" a="1"/>
  <c r="N197" i="8" s="1"/>
  <c r="N198" i="8" a="1"/>
  <c r="N198" i="8" s="1"/>
  <c r="N201" i="8" a="1"/>
  <c r="N201" i="8" s="1"/>
  <c r="N209" i="8" a="1"/>
  <c r="N209" i="8" s="1"/>
  <c r="N210" i="8" a="1"/>
  <c r="N210" i="8" s="1"/>
  <c r="N225" i="8" a="1"/>
  <c r="N225" i="8" s="1"/>
  <c r="N226" i="8" a="1"/>
  <c r="N226" i="8" s="1"/>
  <c r="N245" i="8" a="1"/>
  <c r="N245" i="8" s="1"/>
  <c r="N249" i="8" a="1"/>
  <c r="N249" i="8" s="1"/>
  <c r="N251" i="8" a="1"/>
  <c r="N251" i="8" s="1"/>
  <c r="N253" i="8" a="1"/>
  <c r="N253" i="8" s="1"/>
  <c r="N255" i="8" a="1"/>
  <c r="N255" i="8" s="1"/>
  <c r="N257" i="8" a="1"/>
  <c r="N257" i="8" s="1"/>
  <c r="N259" i="8" a="1"/>
  <c r="N259" i="8" s="1"/>
  <c r="N248" i="8" a="1"/>
  <c r="N248" i="8" s="1"/>
  <c r="N263" i="8" a="1"/>
  <c r="N263" i="8" s="1"/>
  <c r="N279" i="8" a="1"/>
  <c r="N279" i="8" s="1"/>
  <c r="N295" i="8" a="1"/>
  <c r="N295" i="8" s="1"/>
  <c r="N187" i="8" a="1"/>
  <c r="N187" i="8" s="1"/>
  <c r="N239" i="8" a="1"/>
  <c r="N239" i="8" s="1"/>
  <c r="N275" i="8" a="1"/>
  <c r="N275" i="8" s="1"/>
  <c r="N167" i="8" a="1"/>
  <c r="N167" i="8" s="1"/>
  <c r="N202" i="8" a="1"/>
  <c r="N202" i="8" s="1"/>
  <c r="N223" i="8" a="1"/>
  <c r="N223" i="8" s="1"/>
  <c r="N241" i="8" a="1"/>
  <c r="N241" i="8" s="1"/>
  <c r="N258" i="8" a="1"/>
  <c r="N258" i="8" s="1"/>
  <c r="N273" i="8" a="1"/>
  <c r="N273" i="8" s="1"/>
  <c r="N134" i="8" a="1"/>
  <c r="N134" i="8" s="1"/>
  <c r="N162" i="8" a="1"/>
  <c r="N162" i="8" s="1"/>
  <c r="N219" i="8" a="1"/>
  <c r="N219" i="8" s="1"/>
  <c r="N243" i="8" a="1"/>
  <c r="N243" i="8" s="1"/>
  <c r="N256" i="8" a="1"/>
  <c r="N256" i="8" s="1"/>
  <c r="N271" i="8" a="1"/>
  <c r="N271" i="8" s="1"/>
  <c r="N287" i="8" a="1"/>
  <c r="N287" i="8" s="1"/>
  <c r="N192" i="8" a="1"/>
  <c r="N192" i="8" s="1"/>
  <c r="N237" i="8" a="1"/>
  <c r="N237" i="8" s="1"/>
  <c r="N247" i="8" a="1"/>
  <c r="N247" i="8" s="1"/>
  <c r="N277" i="8" a="1"/>
  <c r="N277" i="8" s="1"/>
  <c r="N283" i="8" a="1"/>
  <c r="N283" i="8" s="1"/>
  <c r="N293" i="8" a="1"/>
  <c r="N293" i="8" s="1"/>
  <c r="N307" i="8" a="1"/>
  <c r="N307" i="8" s="1"/>
  <c r="N331" i="8" a="1"/>
  <c r="N331" i="8" s="1"/>
  <c r="N345" i="8" a="1"/>
  <c r="N345" i="8" s="1"/>
  <c r="N348" i="8" a="1"/>
  <c r="N348" i="8" s="1"/>
  <c r="N350" i="8" a="1"/>
  <c r="N350" i="8" s="1"/>
  <c r="N352" i="8" a="1"/>
  <c r="N352" i="8" s="1"/>
  <c r="N354" i="8" a="1"/>
  <c r="N354" i="8" s="1"/>
  <c r="N356" i="8" a="1"/>
  <c r="N356" i="8" s="1"/>
  <c r="N358" i="8" a="1"/>
  <c r="N358" i="8" s="1"/>
  <c r="N360" i="8" a="1"/>
  <c r="N360" i="8" s="1"/>
  <c r="N362" i="8" a="1"/>
  <c r="N362" i="8" s="1"/>
  <c r="N364" i="8" a="1"/>
  <c r="N364" i="8" s="1"/>
  <c r="N366" i="8" a="1"/>
  <c r="N366" i="8" s="1"/>
  <c r="N368" i="8" a="1"/>
  <c r="N368" i="8" s="1"/>
  <c r="N370" i="8" a="1"/>
  <c r="N370" i="8" s="1"/>
  <c r="N163" i="8" a="1"/>
  <c r="N163" i="8" s="1"/>
  <c r="N254" i="8" a="1"/>
  <c r="N254" i="8" s="1"/>
  <c r="N269" i="8" a="1"/>
  <c r="N269" i="8" s="1"/>
  <c r="N305" i="8" a="1"/>
  <c r="N305" i="8" s="1"/>
  <c r="N329" i="8" a="1"/>
  <c r="N329" i="8" s="1"/>
  <c r="N330" i="8" a="1"/>
  <c r="N330" i="8" s="1"/>
  <c r="N332" i="8" a="1"/>
  <c r="N332" i="8" s="1"/>
  <c r="N333" i="8" a="1"/>
  <c r="N333" i="8" s="1"/>
  <c r="N339" i="8" a="1"/>
  <c r="N339" i="8" s="1"/>
  <c r="N342" i="8" a="1"/>
  <c r="N342" i="8" s="1"/>
  <c r="N373" i="8" a="1"/>
  <c r="N373" i="8" s="1"/>
  <c r="N375" i="8" a="1"/>
  <c r="N375" i="8" s="1"/>
  <c r="N377" i="8" a="1"/>
  <c r="N377" i="8" s="1"/>
  <c r="N379" i="8" a="1"/>
  <c r="N379" i="8" s="1"/>
  <c r="N381" i="8" a="1"/>
  <c r="N381" i="8" s="1"/>
  <c r="N383" i="8" a="1"/>
  <c r="N383" i="8" s="1"/>
  <c r="N385" i="8" a="1"/>
  <c r="N385" i="8" s="1"/>
  <c r="N387" i="8" a="1"/>
  <c r="N387" i="8" s="1"/>
  <c r="N389" i="8" a="1"/>
  <c r="N389" i="8" s="1"/>
  <c r="N391" i="8" a="1"/>
  <c r="N391" i="8" s="1"/>
  <c r="N393" i="8" a="1"/>
  <c r="N393" i="8" s="1"/>
  <c r="N395" i="8" a="1"/>
  <c r="N395" i="8" s="1"/>
  <c r="N397" i="8" a="1"/>
  <c r="N397" i="8" s="1"/>
  <c r="N195" i="8" a="1"/>
  <c r="N195" i="8" s="1"/>
  <c r="N220" i="8" a="1"/>
  <c r="N220" i="8" s="1"/>
  <c r="N252" i="8" a="1"/>
  <c r="N252" i="8" s="1"/>
  <c r="N267" i="8" a="1"/>
  <c r="N267" i="8" s="1"/>
  <c r="N289" i="8" a="1"/>
  <c r="N289" i="8" s="1"/>
  <c r="N299" i="8" a="1"/>
  <c r="N299" i="8" s="1"/>
  <c r="N327" i="8" a="1"/>
  <c r="N327" i="8" s="1"/>
  <c r="N328" i="8" a="1"/>
  <c r="N328" i="8" s="1"/>
  <c r="N196" i="8" a="1"/>
  <c r="N196" i="8" s="1"/>
  <c r="N204" i="8" a="1"/>
  <c r="N204" i="8" s="1"/>
  <c r="N250" i="8" a="1"/>
  <c r="N250" i="8" s="1"/>
  <c r="N265" i="8" a="1"/>
  <c r="N265" i="8" s="1"/>
  <c r="N285" i="8" a="1"/>
  <c r="N285" i="8" s="1"/>
  <c r="N325" i="8" a="1"/>
  <c r="N325" i="8" s="1"/>
  <c r="N326" i="8" a="1"/>
  <c r="N326" i="8" s="1"/>
  <c r="N334" i="8" a="1"/>
  <c r="N334" i="8" s="1"/>
  <c r="N335" i="8" a="1"/>
  <c r="N335" i="8" s="1"/>
  <c r="N343" i="8" a="1"/>
  <c r="N343" i="8" s="1"/>
  <c r="N346" i="8" a="1"/>
  <c r="N346" i="8" s="1"/>
  <c r="N372" i="8" a="1"/>
  <c r="N372" i="8" s="1"/>
  <c r="N261" i="8" a="1"/>
  <c r="N261" i="8" s="1"/>
  <c r="N303" i="8" a="1"/>
  <c r="N303" i="8" s="1"/>
  <c r="N323" i="8" a="1"/>
  <c r="N323" i="8" s="1"/>
  <c r="N324" i="8" a="1"/>
  <c r="N324" i="8" s="1"/>
  <c r="N340" i="8" a="1"/>
  <c r="N340" i="8" s="1"/>
  <c r="N349" i="8" a="1"/>
  <c r="N349" i="8" s="1"/>
  <c r="N351" i="8" a="1"/>
  <c r="N351" i="8" s="1"/>
  <c r="N353" i="8" a="1"/>
  <c r="N353" i="8" s="1"/>
  <c r="N355" i="8" a="1"/>
  <c r="N355" i="8" s="1"/>
  <c r="N357" i="8" a="1"/>
  <c r="N357" i="8" s="1"/>
  <c r="N359" i="8" a="1"/>
  <c r="N359" i="8" s="1"/>
  <c r="N361" i="8" a="1"/>
  <c r="N361" i="8" s="1"/>
  <c r="N363" i="8" a="1"/>
  <c r="N363" i="8" s="1"/>
  <c r="N365" i="8" a="1"/>
  <c r="N365" i="8" s="1"/>
  <c r="N367" i="8" a="1"/>
  <c r="N367" i="8" s="1"/>
  <c r="N369" i="8" a="1"/>
  <c r="N369" i="8" s="1"/>
  <c r="N371" i="8" a="1"/>
  <c r="N371" i="8" s="1"/>
  <c r="N147" i="8" a="1"/>
  <c r="N147" i="8" s="1"/>
  <c r="N224" i="8" a="1"/>
  <c r="N224" i="8" s="1"/>
  <c r="N311" i="8" a="1"/>
  <c r="N311" i="8" s="1"/>
  <c r="N313" i="8" a="1"/>
  <c r="N313" i="8" s="1"/>
  <c r="N314" i="8" a="1"/>
  <c r="N314" i="8" s="1"/>
  <c r="N319" i="8" a="1"/>
  <c r="N319" i="8" s="1"/>
  <c r="N320" i="8" a="1"/>
  <c r="N320" i="8" s="1"/>
  <c r="N341" i="8" a="1"/>
  <c r="N341" i="8" s="1"/>
  <c r="N344" i="8" a="1"/>
  <c r="N344" i="8" s="1"/>
  <c r="N322" i="8" a="1"/>
  <c r="N322" i="8" s="1"/>
  <c r="N347" i="8" a="1"/>
  <c r="N347" i="8" s="1"/>
  <c r="N376" i="8" a="1"/>
  <c r="N376" i="8" s="1"/>
  <c r="N426" i="8" a="1"/>
  <c r="N426" i="8" s="1"/>
  <c r="N148" i="8" a="1"/>
  <c r="N148" i="8" s="1"/>
  <c r="N301" i="8" a="1"/>
  <c r="N301" i="8" s="1"/>
  <c r="N318" i="8" a="1"/>
  <c r="N318" i="8" s="1"/>
  <c r="N338" i="8" a="1"/>
  <c r="N338" i="8" s="1"/>
  <c r="N428" i="8" a="1"/>
  <c r="N428" i="8" s="1"/>
  <c r="N291" i="8" a="1"/>
  <c r="N291" i="8" s="1"/>
  <c r="N374" i="8" a="1"/>
  <c r="N374" i="8" s="1"/>
  <c r="N382" i="8" a="1"/>
  <c r="N382" i="8" s="1"/>
  <c r="N384" i="8" a="1"/>
  <c r="N384" i="8" s="1"/>
  <c r="N388" i="8" a="1"/>
  <c r="N388" i="8" s="1"/>
  <c r="N392" i="8" a="1"/>
  <c r="N392" i="8" s="1"/>
  <c r="N297" i="8" a="1"/>
  <c r="N297" i="8" s="1"/>
  <c r="N315" i="8" a="1"/>
  <c r="N315" i="8" s="1"/>
  <c r="N399" i="8" a="1"/>
  <c r="N399" i="8" s="1"/>
  <c r="N401" i="8" a="1"/>
  <c r="N401" i="8" s="1"/>
  <c r="N403" i="8" a="1"/>
  <c r="N403" i="8" s="1"/>
  <c r="N405" i="8" a="1"/>
  <c r="N405" i="8" s="1"/>
  <c r="N407" i="8" a="1"/>
  <c r="N407" i="8" s="1"/>
  <c r="N409" i="8" a="1"/>
  <c r="N409" i="8" s="1"/>
  <c r="N411" i="8" a="1"/>
  <c r="N411" i="8" s="1"/>
  <c r="N413" i="8" a="1"/>
  <c r="N413" i="8" s="1"/>
  <c r="N415" i="8" a="1"/>
  <c r="N415" i="8" s="1"/>
  <c r="N417" i="8" a="1"/>
  <c r="N417" i="8" s="1"/>
  <c r="N419" i="8" a="1"/>
  <c r="N419" i="8" s="1"/>
  <c r="N421" i="8" a="1"/>
  <c r="N421" i="8" s="1"/>
  <c r="N423" i="8" a="1"/>
  <c r="N423" i="8" s="1"/>
  <c r="N425" i="8" a="1"/>
  <c r="N425" i="8" s="1"/>
  <c r="N430" i="8" a="1"/>
  <c r="N430" i="8" s="1"/>
  <c r="N432" i="8" a="1"/>
  <c r="N432" i="8" s="1"/>
  <c r="N434" i="8" a="1"/>
  <c r="N434" i="8" s="1"/>
  <c r="N436" i="8" a="1"/>
  <c r="N436" i="8" s="1"/>
  <c r="N438" i="8" a="1"/>
  <c r="N438" i="8" s="1"/>
  <c r="N440" i="8" a="1"/>
  <c r="N440" i="8" s="1"/>
  <c r="N442" i="8" a="1"/>
  <c r="N442" i="8" s="1"/>
  <c r="N444" i="8" a="1"/>
  <c r="N444" i="8" s="1"/>
  <c r="N446" i="8" a="1"/>
  <c r="N446" i="8" s="1"/>
  <c r="N448" i="8" a="1"/>
  <c r="N448" i="8" s="1"/>
  <c r="N450" i="8" a="1"/>
  <c r="N450" i="8" s="1"/>
  <c r="N452" i="8" a="1"/>
  <c r="N452" i="8" s="1"/>
  <c r="N454" i="8" a="1"/>
  <c r="N454" i="8" s="1"/>
  <c r="N456" i="8" a="1"/>
  <c r="N456" i="8" s="1"/>
  <c r="N458" i="8" a="1"/>
  <c r="N458" i="8" s="1"/>
  <c r="N460" i="8" a="1"/>
  <c r="N460" i="8" s="1"/>
  <c r="N462" i="8" a="1"/>
  <c r="N462" i="8" s="1"/>
  <c r="N464" i="8" a="1"/>
  <c r="N464" i="8" s="1"/>
  <c r="N466" i="8" a="1"/>
  <c r="N466" i="8" s="1"/>
  <c r="N468" i="8" a="1"/>
  <c r="N468" i="8" s="1"/>
  <c r="N470" i="8" a="1"/>
  <c r="N470" i="8" s="1"/>
  <c r="N472" i="8" a="1"/>
  <c r="N472" i="8" s="1"/>
  <c r="N474" i="8" a="1"/>
  <c r="N474" i="8" s="1"/>
  <c r="N207" i="8" a="1"/>
  <c r="N207" i="8" s="1"/>
  <c r="N336" i="8" a="1"/>
  <c r="N336" i="8" s="1"/>
  <c r="N380" i="8" a="1"/>
  <c r="N380" i="8" s="1"/>
  <c r="N427" i="8" a="1"/>
  <c r="N427" i="8" s="1"/>
  <c r="N179" i="8" a="1"/>
  <c r="N179" i="8" s="1"/>
  <c r="N321" i="8" a="1"/>
  <c r="N321" i="8" s="1"/>
  <c r="N337" i="8" a="1"/>
  <c r="N337" i="8" s="1"/>
  <c r="N378" i="8" a="1"/>
  <c r="N378" i="8" s="1"/>
  <c r="N386" i="8" a="1"/>
  <c r="N386" i="8" s="1"/>
  <c r="N390" i="8" a="1"/>
  <c r="N390" i="8" s="1"/>
  <c r="N394" i="8" a="1"/>
  <c r="N394" i="8" s="1"/>
  <c r="R512" i="8" a="1"/>
  <c r="R512" i="8" s="1"/>
  <c r="V511" i="8" a="1"/>
  <c r="V511" i="8" s="1"/>
  <c r="N511" i="8" a="1"/>
  <c r="N511" i="8" s="1"/>
  <c r="R510" i="8" a="1"/>
  <c r="R510" i="8" s="1"/>
  <c r="V509" i="8" a="1"/>
  <c r="V509" i="8" s="1"/>
  <c r="N509" i="8" a="1"/>
  <c r="N509" i="8" s="1"/>
  <c r="R508" i="8" a="1"/>
  <c r="R508" i="8" s="1"/>
  <c r="W507" i="8" a="1"/>
  <c r="W507" i="8" s="1"/>
  <c r="P507" i="8" a="1"/>
  <c r="P507" i="8" s="1"/>
  <c r="V506" i="8" a="1"/>
  <c r="V506" i="8" s="1"/>
  <c r="O506" i="8" a="1"/>
  <c r="O506" i="8" s="1"/>
  <c r="S505" i="8" a="1"/>
  <c r="S505" i="8" s="1"/>
  <c r="X504" i="8" a="1"/>
  <c r="X504" i="8" s="1"/>
  <c r="R504" i="8" a="1"/>
  <c r="R504" i="8" s="1"/>
  <c r="W503" i="8" a="1"/>
  <c r="W503" i="8" s="1"/>
  <c r="P503" i="8" a="1"/>
  <c r="P503" i="8" s="1"/>
  <c r="T502" i="8" a="1"/>
  <c r="T502" i="8" s="1"/>
  <c r="N502" i="8" a="1"/>
  <c r="N502" i="8" s="1"/>
  <c r="X500" i="8" a="1"/>
  <c r="X500" i="8" s="1"/>
  <c r="Q500" i="8" a="1"/>
  <c r="Q500" i="8" s="1"/>
  <c r="V499" i="8" a="1"/>
  <c r="V499" i="8" s="1"/>
  <c r="U498" i="8" a="1"/>
  <c r="U498" i="8" s="1"/>
  <c r="N498" i="8" a="1"/>
  <c r="N498" i="8" s="1"/>
  <c r="R497" i="8" a="1"/>
  <c r="R497" i="8" s="1"/>
  <c r="Q496" i="8" a="1"/>
  <c r="Q496" i="8" s="1"/>
  <c r="V495" i="8" a="1"/>
  <c r="V495" i="8" s="1"/>
  <c r="O495" i="8" a="1"/>
  <c r="O495" i="8" s="1"/>
  <c r="M494" i="8" a="1"/>
  <c r="M494" i="8" s="1"/>
  <c r="S493" i="8" a="1"/>
  <c r="S493" i="8" s="1"/>
  <c r="P492" i="8" a="1"/>
  <c r="P492" i="8" s="1"/>
  <c r="U491" i="8" a="1"/>
  <c r="U491" i="8" s="1"/>
  <c r="O491" i="8" a="1"/>
  <c r="O491" i="8" s="1"/>
  <c r="T490" i="8" a="1"/>
  <c r="T490" i="8" s="1"/>
  <c r="M490" i="8" a="1"/>
  <c r="M490" i="8" s="1"/>
  <c r="Q489" i="8" a="1"/>
  <c r="Q489" i="8" s="1"/>
  <c r="P488" i="8" a="1"/>
  <c r="P488" i="8" s="1"/>
  <c r="V486" i="8" a="1"/>
  <c r="V486" i="8" s="1"/>
  <c r="O486" i="8" a="1"/>
  <c r="O486" i="8" s="1"/>
  <c r="N485" i="8" a="1"/>
  <c r="N485" i="8" s="1"/>
  <c r="S484" i="8" a="1"/>
  <c r="S484" i="8" s="1"/>
  <c r="X483" i="8" a="1"/>
  <c r="X483" i="8" s="1"/>
  <c r="P483" i="8" a="1"/>
  <c r="P483" i="8" s="1"/>
  <c r="T482" i="8" a="1"/>
  <c r="T482" i="8" s="1"/>
  <c r="X481" i="8" a="1"/>
  <c r="X481" i="8" s="1"/>
  <c r="P481" i="8" a="1"/>
  <c r="P481" i="8" s="1"/>
  <c r="T480" i="8" a="1"/>
  <c r="T480" i="8" s="1"/>
  <c r="V479" i="8" a="1"/>
  <c r="V479" i="8" s="1"/>
  <c r="V478" i="8" a="1"/>
  <c r="V478" i="8" s="1"/>
  <c r="S477" i="8" a="1"/>
  <c r="S477" i="8" s="1"/>
  <c r="O476" i="8" a="1"/>
  <c r="O476" i="8" s="1"/>
  <c r="P474" i="8" a="1"/>
  <c r="P474" i="8" s="1"/>
  <c r="T471" i="8" a="1"/>
  <c r="T471" i="8" s="1"/>
  <c r="X468" i="8" a="1"/>
  <c r="X468" i="8" s="1"/>
  <c r="P466" i="8" a="1"/>
  <c r="P466" i="8" s="1"/>
  <c r="T463" i="8" a="1"/>
  <c r="T463" i="8" s="1"/>
  <c r="X460" i="8" a="1"/>
  <c r="X460" i="8" s="1"/>
  <c r="P458" i="8" a="1"/>
  <c r="P458" i="8" s="1"/>
  <c r="T455" i="8" a="1"/>
  <c r="T455" i="8" s="1"/>
  <c r="X452" i="8" a="1"/>
  <c r="X452" i="8" s="1"/>
  <c r="P450" i="8" a="1"/>
  <c r="P450" i="8" s="1"/>
  <c r="T447" i="8" a="1"/>
  <c r="T447" i="8" s="1"/>
  <c r="X444" i="8" a="1"/>
  <c r="X444" i="8" s="1"/>
  <c r="P442" i="8" a="1"/>
  <c r="P442" i="8" s="1"/>
  <c r="T439" i="8" a="1"/>
  <c r="T439" i="8" s="1"/>
  <c r="X436" i="8" a="1"/>
  <c r="X436" i="8" s="1"/>
  <c r="P434" i="8" a="1"/>
  <c r="P434" i="8" s="1"/>
  <c r="T431" i="8" a="1"/>
  <c r="T431" i="8" s="1"/>
  <c r="N429" i="8" a="1"/>
  <c r="N429" i="8" s="1"/>
  <c r="S426" i="8" a="1"/>
  <c r="S426" i="8" s="1"/>
  <c r="X423" i="8" a="1"/>
  <c r="X423" i="8" s="1"/>
  <c r="P421" i="8" a="1"/>
  <c r="P421" i="8" s="1"/>
  <c r="T418" i="8" a="1"/>
  <c r="T418" i="8" s="1"/>
  <c r="X415" i="8" a="1"/>
  <c r="X415" i="8" s="1"/>
  <c r="P413" i="8" a="1"/>
  <c r="P413" i="8" s="1"/>
  <c r="T410" i="8" a="1"/>
  <c r="T410" i="8" s="1"/>
  <c r="X407" i="8" a="1"/>
  <c r="X407" i="8" s="1"/>
  <c r="P405" i="8" a="1"/>
  <c r="P405" i="8" s="1"/>
  <c r="X399" i="8" a="1"/>
  <c r="X399" i="8" s="1"/>
  <c r="X396" i="8" a="1"/>
  <c r="X396" i="8" s="1"/>
  <c r="U392" i="8" a="1"/>
  <c r="U392" i="8" s="1"/>
  <c r="Q387" i="8" a="1"/>
  <c r="Q387" i="8" s="1"/>
  <c r="P380" i="8" a="1"/>
  <c r="P380" i="8" s="1"/>
  <c r="M370" i="8" a="1"/>
  <c r="M370" i="8" s="1"/>
  <c r="Q359" i="8" a="1"/>
  <c r="Q359" i="8" s="1"/>
  <c r="U348" i="8" a="1"/>
  <c r="U348" i="8" s="1"/>
  <c r="R336" i="8" a="1"/>
  <c r="R336" i="8" s="1"/>
  <c r="O320" i="8" a="1"/>
  <c r="O320" i="8" s="1"/>
  <c r="Q303" i="8" a="1"/>
  <c r="Q303" i="8" s="1"/>
  <c r="N281" i="8" a="1"/>
  <c r="N281" i="8" s="1"/>
  <c r="W20" i="8" a="1"/>
  <c r="W20" i="8" s="1"/>
  <c r="W36" i="8" a="1"/>
  <c r="W36" i="8" s="1"/>
  <c r="W38" i="8" a="1"/>
  <c r="W38" i="8" s="1"/>
  <c r="W24" i="8" a="1"/>
  <c r="W24" i="8" s="1"/>
  <c r="W26" i="8" a="1"/>
  <c r="W26" i="8" s="1"/>
  <c r="W19" i="8" a="1"/>
  <c r="W19" i="8" s="1"/>
  <c r="W21" i="8" a="1"/>
  <c r="W21" i="8" s="1"/>
  <c r="W35" i="8" a="1"/>
  <c r="W35" i="8" s="1"/>
  <c r="W37" i="8" a="1"/>
  <c r="W37" i="8" s="1"/>
  <c r="W39" i="8" a="1"/>
  <c r="W39" i="8" s="1"/>
  <c r="W41" i="8" a="1"/>
  <c r="W41" i="8" s="1"/>
  <c r="W47" i="8" a="1"/>
  <c r="W47" i="8" s="1"/>
  <c r="W50" i="8" a="1"/>
  <c r="W50" i="8" s="1"/>
  <c r="W55" i="8" a="1"/>
  <c r="W55" i="8" s="1"/>
  <c r="W60" i="8" a="1"/>
  <c r="W60" i="8" s="1"/>
  <c r="W64" i="8" a="1"/>
  <c r="W64" i="8" s="1"/>
  <c r="W28" i="8" a="1"/>
  <c r="W28" i="8" s="1"/>
  <c r="W30" i="8" a="1"/>
  <c r="W30" i="8" s="1"/>
  <c r="W32" i="8" a="1"/>
  <c r="W32" i="8" s="1"/>
  <c r="W49" i="8" a="1"/>
  <c r="W49" i="8" s="1"/>
  <c r="W63" i="8" a="1"/>
  <c r="W63" i="8" s="1"/>
  <c r="W18" i="8" a="1"/>
  <c r="W18" i="8" s="1"/>
  <c r="W23" i="8" a="1"/>
  <c r="W23" i="8" s="1"/>
  <c r="W25" i="8" a="1"/>
  <c r="W25" i="8" s="1"/>
  <c r="W29" i="8" a="1"/>
  <c r="W29" i="8" s="1"/>
  <c r="W33" i="8" a="1"/>
  <c r="W33" i="8" s="1"/>
  <c r="W70" i="8" a="1"/>
  <c r="W70" i="8" s="1"/>
  <c r="W40" i="8" a="1"/>
  <c r="W40" i="8" s="1"/>
  <c r="W45" i="8" a="1"/>
  <c r="W45" i="8" s="1"/>
  <c r="W53" i="8" a="1"/>
  <c r="W53" i="8" s="1"/>
  <c r="W56" i="8" a="1"/>
  <c r="W56" i="8" s="1"/>
  <c r="W78" i="8" a="1"/>
  <c r="W78" i="8" s="1"/>
  <c r="W46" i="8" a="1"/>
  <c r="W46" i="8" s="1"/>
  <c r="W57" i="8" a="1"/>
  <c r="W57" i="8" s="1"/>
  <c r="W67" i="8" a="1"/>
  <c r="W67" i="8" s="1"/>
  <c r="W72" i="8" a="1"/>
  <c r="W72" i="8" s="1"/>
  <c r="W75" i="8" a="1"/>
  <c r="W75" i="8" s="1"/>
  <c r="W42" i="8" a="1"/>
  <c r="W42" i="8" s="1"/>
  <c r="W61" i="8" a="1"/>
  <c r="W61" i="8" s="1"/>
  <c r="W69" i="8" a="1"/>
  <c r="W69" i="8" s="1"/>
  <c r="W22" i="8" a="1"/>
  <c r="W22" i="8" s="1"/>
  <c r="W27" i="8" a="1"/>
  <c r="W27" i="8" s="1"/>
  <c r="W34" i="8" a="1"/>
  <c r="W34" i="8" s="1"/>
  <c r="W43" i="8" a="1"/>
  <c r="W43" i="8" s="1"/>
  <c r="W48" i="8" a="1"/>
  <c r="W48" i="8" s="1"/>
  <c r="W77" i="8" a="1"/>
  <c r="W77" i="8" s="1"/>
  <c r="W31" i="8" a="1"/>
  <c r="W31" i="8" s="1"/>
  <c r="W44" i="8" a="1"/>
  <c r="W44" i="8" s="1"/>
  <c r="W59" i="8" a="1"/>
  <c r="W59" i="8" s="1"/>
  <c r="W66" i="8" a="1"/>
  <c r="W66" i="8" s="1"/>
  <c r="W71" i="8" a="1"/>
  <c r="W71" i="8" s="1"/>
  <c r="W52" i="8" a="1"/>
  <c r="W52" i="8" s="1"/>
  <c r="W82" i="8" a="1"/>
  <c r="W82" i="8" s="1"/>
  <c r="W90" i="8" a="1"/>
  <c r="W90" i="8" s="1"/>
  <c r="W95" i="8" a="1"/>
  <c r="W95" i="8" s="1"/>
  <c r="W97" i="8" a="1"/>
  <c r="W97" i="8" s="1"/>
  <c r="W99" i="8" a="1"/>
  <c r="W99" i="8" s="1"/>
  <c r="W101" i="8" a="1"/>
  <c r="W101" i="8" s="1"/>
  <c r="W103" i="8" a="1"/>
  <c r="W103" i="8" s="1"/>
  <c r="W105" i="8" a="1"/>
  <c r="W105" i="8" s="1"/>
  <c r="W107" i="8" a="1"/>
  <c r="W107" i="8" s="1"/>
  <c r="W109" i="8" a="1"/>
  <c r="W109" i="8" s="1"/>
  <c r="W111" i="8" a="1"/>
  <c r="W111" i="8" s="1"/>
  <c r="W112" i="8" a="1"/>
  <c r="W112" i="8" s="1"/>
  <c r="W116" i="8" a="1"/>
  <c r="W116" i="8" s="1"/>
  <c r="W120" i="8" a="1"/>
  <c r="W120" i="8" s="1"/>
  <c r="W62" i="8" a="1"/>
  <c r="W62" i="8" s="1"/>
  <c r="W65" i="8" a="1"/>
  <c r="W65" i="8" s="1"/>
  <c r="W83" i="8" a="1"/>
  <c r="W83" i="8" s="1"/>
  <c r="W91" i="8" a="1"/>
  <c r="W91" i="8" s="1"/>
  <c r="W76" i="8" a="1"/>
  <c r="W76" i="8" s="1"/>
  <c r="W86" i="8" a="1"/>
  <c r="W86" i="8" s="1"/>
  <c r="W94" i="8" a="1"/>
  <c r="W94" i="8" s="1"/>
  <c r="W96" i="8" a="1"/>
  <c r="W96" i="8" s="1"/>
  <c r="W98" i="8" a="1"/>
  <c r="W98" i="8" s="1"/>
  <c r="W100" i="8" a="1"/>
  <c r="W100" i="8" s="1"/>
  <c r="W102" i="8" a="1"/>
  <c r="W102" i="8" s="1"/>
  <c r="W104" i="8" a="1"/>
  <c r="W104" i="8" s="1"/>
  <c r="W106" i="8" a="1"/>
  <c r="W106" i="8" s="1"/>
  <c r="W108" i="8" a="1"/>
  <c r="W108" i="8" s="1"/>
  <c r="W110" i="8" a="1"/>
  <c r="W110" i="8" s="1"/>
  <c r="W114" i="8" a="1"/>
  <c r="W114" i="8" s="1"/>
  <c r="W118" i="8" a="1"/>
  <c r="W118" i="8" s="1"/>
  <c r="W122" i="8" a="1"/>
  <c r="W122" i="8" s="1"/>
  <c r="W126" i="8" a="1"/>
  <c r="W126" i="8" s="1"/>
  <c r="W127" i="8" a="1"/>
  <c r="W127" i="8" s="1"/>
  <c r="W51" i="8" a="1"/>
  <c r="W51" i="8" s="1"/>
  <c r="W74" i="8" a="1"/>
  <c r="W74" i="8" s="1"/>
  <c r="W80" i="8" a="1"/>
  <c r="W80" i="8" s="1"/>
  <c r="W117" i="8" a="1"/>
  <c r="W117" i="8" s="1"/>
  <c r="W93" i="8" a="1"/>
  <c r="W93" i="8" s="1"/>
  <c r="W89" i="8" a="1"/>
  <c r="W89" i="8" s="1"/>
  <c r="W92" i="8" a="1"/>
  <c r="W92" i="8" s="1"/>
  <c r="W113" i="8" a="1"/>
  <c r="W113" i="8" s="1"/>
  <c r="W130" i="8" a="1"/>
  <c r="W130" i="8" s="1"/>
  <c r="W58" i="8" a="1"/>
  <c r="W58" i="8" s="1"/>
  <c r="W68" i="8" a="1"/>
  <c r="W68" i="8" s="1"/>
  <c r="W79" i="8" a="1"/>
  <c r="W79" i="8" s="1"/>
  <c r="W85" i="8" a="1"/>
  <c r="W85" i="8" s="1"/>
  <c r="W123" i="8" a="1"/>
  <c r="W123" i="8" s="1"/>
  <c r="W133" i="8" a="1"/>
  <c r="W133" i="8" s="1"/>
  <c r="W138" i="8" a="1"/>
  <c r="W138" i="8" s="1"/>
  <c r="W145" i="8" a="1"/>
  <c r="W145" i="8" s="1"/>
  <c r="W164" i="8" a="1"/>
  <c r="W164" i="8" s="1"/>
  <c r="W185" i="8" a="1"/>
  <c r="W185" i="8" s="1"/>
  <c r="W187" i="8" a="1"/>
  <c r="W187" i="8" s="1"/>
  <c r="W195" i="8" a="1"/>
  <c r="W195" i="8" s="1"/>
  <c r="W54" i="8" a="1"/>
  <c r="W54" i="8" s="1"/>
  <c r="W88" i="8" a="1"/>
  <c r="W88" i="8" s="1"/>
  <c r="W121" i="8" a="1"/>
  <c r="W121" i="8" s="1"/>
  <c r="W73" i="8" a="1"/>
  <c r="W73" i="8" s="1"/>
  <c r="W81" i="8" a="1"/>
  <c r="W81" i="8" s="1"/>
  <c r="W84" i="8" a="1"/>
  <c r="W84" i="8" s="1"/>
  <c r="W125" i="8" a="1"/>
  <c r="W125" i="8" s="1"/>
  <c r="W132" i="8" a="1"/>
  <c r="W132" i="8" s="1"/>
  <c r="W142" i="8" a="1"/>
  <c r="W142" i="8" s="1"/>
  <c r="W149" i="8" a="1"/>
  <c r="W149" i="8" s="1"/>
  <c r="W161" i="8" a="1"/>
  <c r="W161" i="8" s="1"/>
  <c r="W163" i="8" a="1"/>
  <c r="W163" i="8" s="1"/>
  <c r="W178" i="8" a="1"/>
  <c r="W178" i="8" s="1"/>
  <c r="W181" i="8" a="1"/>
  <c r="W181" i="8" s="1"/>
  <c r="W124" i="8" a="1"/>
  <c r="W124" i="8" s="1"/>
  <c r="W115" i="8" a="1"/>
  <c r="W115" i="8" s="1"/>
  <c r="W119" i="8" a="1"/>
  <c r="W119" i="8" s="1"/>
  <c r="W128" i="8" a="1"/>
  <c r="W128" i="8" s="1"/>
  <c r="W143" i="8" a="1"/>
  <c r="W143" i="8" s="1"/>
  <c r="W144" i="8" a="1"/>
  <c r="W144" i="8" s="1"/>
  <c r="W160" i="8" a="1"/>
  <c r="W160" i="8" s="1"/>
  <c r="W165" i="8" a="1"/>
  <c r="W165" i="8" s="1"/>
  <c r="W171" i="8" a="1"/>
  <c r="W171" i="8" s="1"/>
  <c r="W172" i="8" a="1"/>
  <c r="W172" i="8" s="1"/>
  <c r="W180" i="8" a="1"/>
  <c r="W180" i="8" s="1"/>
  <c r="W184" i="8" a="1"/>
  <c r="W184" i="8" s="1"/>
  <c r="W189" i="8" a="1"/>
  <c r="W189" i="8" s="1"/>
  <c r="W198" i="8" a="1"/>
  <c r="W198" i="8" s="1"/>
  <c r="W228" i="8" a="1"/>
  <c r="W228" i="8" s="1"/>
  <c r="W230" i="8" a="1"/>
  <c r="W230" i="8" s="1"/>
  <c r="W150" i="8" a="1"/>
  <c r="W150" i="8" s="1"/>
  <c r="W155" i="8" a="1"/>
  <c r="W155" i="8" s="1"/>
  <c r="W166" i="8" a="1"/>
  <c r="W166" i="8" s="1"/>
  <c r="W177" i="8" a="1"/>
  <c r="W177" i="8" s="1"/>
  <c r="W194" i="8" a="1"/>
  <c r="W194" i="8" s="1"/>
  <c r="W197" i="8" a="1"/>
  <c r="W197" i="8" s="1"/>
  <c r="W200" i="8" a="1"/>
  <c r="W200" i="8" s="1"/>
  <c r="W203" i="8" a="1"/>
  <c r="W203" i="8" s="1"/>
  <c r="W87" i="8" a="1"/>
  <c r="W87" i="8" s="1"/>
  <c r="W140" i="8" a="1"/>
  <c r="W140" i="8" s="1"/>
  <c r="W146" i="8" a="1"/>
  <c r="W146" i="8" s="1"/>
  <c r="W162" i="8" a="1"/>
  <c r="W162" i="8" s="1"/>
  <c r="W186" i="8" a="1"/>
  <c r="W186" i="8" s="1"/>
  <c r="W191" i="8" a="1"/>
  <c r="W191" i="8" s="1"/>
  <c r="W205" i="8" a="1"/>
  <c r="W205" i="8" s="1"/>
  <c r="W207" i="8" a="1"/>
  <c r="W207" i="8" s="1"/>
  <c r="W209" i="8" a="1"/>
  <c r="W209" i="8" s="1"/>
  <c r="W211" i="8" a="1"/>
  <c r="W211" i="8" s="1"/>
  <c r="W213" i="8" a="1"/>
  <c r="W213" i="8" s="1"/>
  <c r="W215" i="8" a="1"/>
  <c r="W215" i="8" s="1"/>
  <c r="W217" i="8" a="1"/>
  <c r="W217" i="8" s="1"/>
  <c r="W219" i="8" a="1"/>
  <c r="W219" i="8" s="1"/>
  <c r="W221" i="8" a="1"/>
  <c r="W221" i="8" s="1"/>
  <c r="W223" i="8" a="1"/>
  <c r="W223" i="8" s="1"/>
  <c r="W225" i="8" a="1"/>
  <c r="W225" i="8" s="1"/>
  <c r="W227" i="8" a="1"/>
  <c r="W227" i="8" s="1"/>
  <c r="W157" i="8" a="1"/>
  <c r="W157" i="8" s="1"/>
  <c r="W169" i="8" a="1"/>
  <c r="W169" i="8" s="1"/>
  <c r="W218" i="8" a="1"/>
  <c r="W218" i="8" s="1"/>
  <c r="W141" i="8" a="1"/>
  <c r="W141" i="8" s="1"/>
  <c r="W131" i="8" a="1"/>
  <c r="W131" i="8" s="1"/>
  <c r="W134" i="8" a="1"/>
  <c r="W134" i="8" s="1"/>
  <c r="W152" i="8" a="1"/>
  <c r="W152" i="8" s="1"/>
  <c r="W156" i="8" a="1"/>
  <c r="W156" i="8" s="1"/>
  <c r="W175" i="8" a="1"/>
  <c r="W175" i="8" s="1"/>
  <c r="W193" i="8" a="1"/>
  <c r="W193" i="8" s="1"/>
  <c r="W214" i="8" a="1"/>
  <c r="W214" i="8" s="1"/>
  <c r="W137" i="8" a="1"/>
  <c r="W137" i="8" s="1"/>
  <c r="W148" i="8" a="1"/>
  <c r="W148" i="8" s="1"/>
  <c r="W174" i="8" a="1"/>
  <c r="W174" i="8" s="1"/>
  <c r="W192" i="8" a="1"/>
  <c r="W192" i="8" s="1"/>
  <c r="W196" i="8" a="1"/>
  <c r="W196" i="8" s="1"/>
  <c r="W212" i="8" a="1"/>
  <c r="W212" i="8" s="1"/>
  <c r="W231" i="8" a="1"/>
  <c r="W231" i="8" s="1"/>
  <c r="W248" i="8" a="1"/>
  <c r="W248" i="8" s="1"/>
  <c r="W250" i="8" a="1"/>
  <c r="W250" i="8" s="1"/>
  <c r="W252" i="8" a="1"/>
  <c r="W252" i="8" s="1"/>
  <c r="W254" i="8" a="1"/>
  <c r="W254" i="8" s="1"/>
  <c r="W256" i="8" a="1"/>
  <c r="W256" i="8" s="1"/>
  <c r="W258" i="8" a="1"/>
  <c r="W258" i="8" s="1"/>
  <c r="W151" i="8" a="1"/>
  <c r="W151" i="8" s="1"/>
  <c r="W167" i="8" a="1"/>
  <c r="W167" i="8" s="1"/>
  <c r="W179" i="8" a="1"/>
  <c r="W179" i="8" s="1"/>
  <c r="W183" i="8" a="1"/>
  <c r="W183" i="8" s="1"/>
  <c r="W188" i="8" a="1"/>
  <c r="W188" i="8" s="1"/>
  <c r="W199" i="8" a="1"/>
  <c r="W199" i="8" s="1"/>
  <c r="W210" i="8" a="1"/>
  <c r="W210" i="8" s="1"/>
  <c r="W226" i="8" a="1"/>
  <c r="W226" i="8" s="1"/>
  <c r="W244" i="8" a="1"/>
  <c r="W244" i="8" s="1"/>
  <c r="W260" i="8" a="1"/>
  <c r="W260" i="8" s="1"/>
  <c r="W262" i="8" a="1"/>
  <c r="W262" i="8" s="1"/>
  <c r="W264" i="8" a="1"/>
  <c r="W264" i="8" s="1"/>
  <c r="W266" i="8" a="1"/>
  <c r="W266" i="8" s="1"/>
  <c r="W268" i="8" a="1"/>
  <c r="W268" i="8" s="1"/>
  <c r="W270" i="8" a="1"/>
  <c r="W270" i="8" s="1"/>
  <c r="W272" i="8" a="1"/>
  <c r="W272" i="8" s="1"/>
  <c r="W274" i="8" a="1"/>
  <c r="W274" i="8" s="1"/>
  <c r="W276" i="8" a="1"/>
  <c r="W276" i="8" s="1"/>
  <c r="W278" i="8" a="1"/>
  <c r="W278" i="8" s="1"/>
  <c r="W280" i="8" a="1"/>
  <c r="W280" i="8" s="1"/>
  <c r="W282" i="8" a="1"/>
  <c r="W282" i="8" s="1"/>
  <c r="W284" i="8" a="1"/>
  <c r="W284" i="8" s="1"/>
  <c r="W286" i="8" a="1"/>
  <c r="W286" i="8" s="1"/>
  <c r="W288" i="8" a="1"/>
  <c r="W288" i="8" s="1"/>
  <c r="W290" i="8" a="1"/>
  <c r="W290" i="8" s="1"/>
  <c r="W292" i="8" a="1"/>
  <c r="W292" i="8" s="1"/>
  <c r="W294" i="8" a="1"/>
  <c r="W294" i="8" s="1"/>
  <c r="W296" i="8" a="1"/>
  <c r="W296" i="8" s="1"/>
  <c r="W298" i="8" a="1"/>
  <c r="W298" i="8" s="1"/>
  <c r="W300" i="8" a="1"/>
  <c r="W300" i="8" s="1"/>
  <c r="W302" i="8" a="1"/>
  <c r="W302" i="8" s="1"/>
  <c r="W304" i="8" a="1"/>
  <c r="W304" i="8" s="1"/>
  <c r="W306" i="8" a="1"/>
  <c r="W306" i="8" s="1"/>
  <c r="W308" i="8" a="1"/>
  <c r="W308" i="8" s="1"/>
  <c r="W310" i="8" a="1"/>
  <c r="W310" i="8" s="1"/>
  <c r="W315" i="8" a="1"/>
  <c r="W315" i="8" s="1"/>
  <c r="W136" i="8" a="1"/>
  <c r="W136" i="8" s="1"/>
  <c r="W147" i="8" a="1"/>
  <c r="W147" i="8" s="1"/>
  <c r="W158" i="8" a="1"/>
  <c r="W158" i="8" s="1"/>
  <c r="W159" i="8" a="1"/>
  <c r="W159" i="8" s="1"/>
  <c r="W170" i="8" a="1"/>
  <c r="W170" i="8" s="1"/>
  <c r="W202" i="8" a="1"/>
  <c r="W202" i="8" s="1"/>
  <c r="W208" i="8" a="1"/>
  <c r="W208" i="8" s="1"/>
  <c r="W224" i="8" a="1"/>
  <c r="W224" i="8" s="1"/>
  <c r="W139" i="8" a="1"/>
  <c r="W139" i="8" s="1"/>
  <c r="W173" i="8" a="1"/>
  <c r="W173" i="8" s="1"/>
  <c r="W182" i="8" a="1"/>
  <c r="W182" i="8" s="1"/>
  <c r="W201" i="8" a="1"/>
  <c r="W201" i="8" s="1"/>
  <c r="W204" i="8" a="1"/>
  <c r="W204" i="8" s="1"/>
  <c r="W206" i="8" a="1"/>
  <c r="W206" i="8" s="1"/>
  <c r="W222" i="8" a="1"/>
  <c r="W222" i="8" s="1"/>
  <c r="W240" i="8" a="1"/>
  <c r="W240" i="8" s="1"/>
  <c r="W241" i="8" a="1"/>
  <c r="W241" i="8" s="1"/>
  <c r="W246" i="8" a="1"/>
  <c r="W246" i="8" s="1"/>
  <c r="W317" i="8" a="1"/>
  <c r="W317" i="8" s="1"/>
  <c r="W319" i="8" a="1"/>
  <c r="W319" i="8" s="1"/>
  <c r="W321" i="8" a="1"/>
  <c r="W321" i="8" s="1"/>
  <c r="W323" i="8" a="1"/>
  <c r="W323" i="8" s="1"/>
  <c r="W325" i="8" a="1"/>
  <c r="W325" i="8" s="1"/>
  <c r="W327" i="8" a="1"/>
  <c r="W327" i="8" s="1"/>
  <c r="W329" i="8" a="1"/>
  <c r="W329" i="8" s="1"/>
  <c r="W153" i="8" a="1"/>
  <c r="W153" i="8" s="1"/>
  <c r="W216" i="8" a="1"/>
  <c r="W216" i="8" s="1"/>
  <c r="W238" i="8" a="1"/>
  <c r="W238" i="8" s="1"/>
  <c r="W243" i="8" a="1"/>
  <c r="W243" i="8" s="1"/>
  <c r="W257" i="8" a="1"/>
  <c r="W257" i="8" s="1"/>
  <c r="W259" i="8" a="1"/>
  <c r="W259" i="8" s="1"/>
  <c r="W275" i="8" a="1"/>
  <c r="W275" i="8" s="1"/>
  <c r="W291" i="8" a="1"/>
  <c r="W291" i="8" s="1"/>
  <c r="W129" i="8" a="1"/>
  <c r="W129" i="8" s="1"/>
  <c r="W176" i="8" a="1"/>
  <c r="W176" i="8" s="1"/>
  <c r="W233" i="8" a="1"/>
  <c r="W233" i="8" s="1"/>
  <c r="W245" i="8" a="1"/>
  <c r="W245" i="8" s="1"/>
  <c r="W253" i="8" a="1"/>
  <c r="W253" i="8" s="1"/>
  <c r="W271" i="8" a="1"/>
  <c r="W271" i="8" s="1"/>
  <c r="W235" i="8" a="1"/>
  <c r="W235" i="8" s="1"/>
  <c r="W242" i="8" a="1"/>
  <c r="W242" i="8" s="1"/>
  <c r="W251" i="8" a="1"/>
  <c r="W251" i="8" s="1"/>
  <c r="W269" i="8" a="1"/>
  <c r="W269" i="8" s="1"/>
  <c r="W237" i="8" a="1"/>
  <c r="W237" i="8" s="1"/>
  <c r="W249" i="8" a="1"/>
  <c r="W249" i="8" s="1"/>
  <c r="W267" i="8" a="1"/>
  <c r="W267" i="8" s="1"/>
  <c r="W283" i="8" a="1"/>
  <c r="W283" i="8" s="1"/>
  <c r="W255" i="8" a="1"/>
  <c r="W255" i="8" s="1"/>
  <c r="W285" i="8" a="1"/>
  <c r="W285" i="8" s="1"/>
  <c r="W295" i="8" a="1"/>
  <c r="W295" i="8" s="1"/>
  <c r="W328" i="8" a="1"/>
  <c r="W328" i="8" s="1"/>
  <c r="W332" i="8" a="1"/>
  <c r="W332" i="8" s="1"/>
  <c r="W333" i="8" a="1"/>
  <c r="W333" i="8" s="1"/>
  <c r="W345" i="8" a="1"/>
  <c r="W345" i="8" s="1"/>
  <c r="W371" i="8" a="1"/>
  <c r="W371" i="8" s="1"/>
  <c r="W135" i="8" a="1"/>
  <c r="W135" i="8" s="1"/>
  <c r="W247" i="8" a="1"/>
  <c r="W247" i="8" s="1"/>
  <c r="W281" i="8" a="1"/>
  <c r="W281" i="8" s="1"/>
  <c r="W303" i="8" a="1"/>
  <c r="W303" i="8" s="1"/>
  <c r="W326" i="8" a="1"/>
  <c r="W326" i="8" s="1"/>
  <c r="W339" i="8" a="1"/>
  <c r="W339" i="8" s="1"/>
  <c r="W342" i="8" a="1"/>
  <c r="W342" i="8" s="1"/>
  <c r="W348" i="8" a="1"/>
  <c r="W348" i="8" s="1"/>
  <c r="W350" i="8" a="1"/>
  <c r="W350" i="8" s="1"/>
  <c r="W352" i="8" a="1"/>
  <c r="W352" i="8" s="1"/>
  <c r="W354" i="8" a="1"/>
  <c r="W354" i="8" s="1"/>
  <c r="W356" i="8" a="1"/>
  <c r="W356" i="8" s="1"/>
  <c r="W358" i="8" a="1"/>
  <c r="W358" i="8" s="1"/>
  <c r="W360" i="8" a="1"/>
  <c r="W360" i="8" s="1"/>
  <c r="W362" i="8" a="1"/>
  <c r="W362" i="8" s="1"/>
  <c r="W364" i="8" a="1"/>
  <c r="W364" i="8" s="1"/>
  <c r="W366" i="8" a="1"/>
  <c r="W366" i="8" s="1"/>
  <c r="W368" i="8" a="1"/>
  <c r="W368" i="8" s="1"/>
  <c r="W370" i="8" a="1"/>
  <c r="W370" i="8" s="1"/>
  <c r="W234" i="8" a="1"/>
  <c r="W234" i="8" s="1"/>
  <c r="W279" i="8" a="1"/>
  <c r="W279" i="8" s="1"/>
  <c r="W324" i="8" a="1"/>
  <c r="W324" i="8" s="1"/>
  <c r="W334" i="8" a="1"/>
  <c r="W334" i="8" s="1"/>
  <c r="W335" i="8" a="1"/>
  <c r="W335" i="8" s="1"/>
  <c r="W373" i="8" a="1"/>
  <c r="W373" i="8" s="1"/>
  <c r="W375" i="8" a="1"/>
  <c r="W375" i="8" s="1"/>
  <c r="W377" i="8" a="1"/>
  <c r="W377" i="8" s="1"/>
  <c r="W379" i="8" a="1"/>
  <c r="W379" i="8" s="1"/>
  <c r="W381" i="8" a="1"/>
  <c r="W381" i="8" s="1"/>
  <c r="W383" i="8" a="1"/>
  <c r="W383" i="8" s="1"/>
  <c r="W385" i="8" a="1"/>
  <c r="W385" i="8" s="1"/>
  <c r="W387" i="8" a="1"/>
  <c r="W387" i="8" s="1"/>
  <c r="W389" i="8" a="1"/>
  <c r="W389" i="8" s="1"/>
  <c r="W391" i="8" a="1"/>
  <c r="W391" i="8" s="1"/>
  <c r="W393" i="8" a="1"/>
  <c r="W393" i="8" s="1"/>
  <c r="W220" i="8" a="1"/>
  <c r="W220" i="8" s="1"/>
  <c r="W277" i="8" a="1"/>
  <c r="W277" i="8" s="1"/>
  <c r="W287" i="8" a="1"/>
  <c r="W287" i="8" s="1"/>
  <c r="W297" i="8" a="1"/>
  <c r="W297" i="8" s="1"/>
  <c r="W322" i="8" a="1"/>
  <c r="W322" i="8" s="1"/>
  <c r="W343" i="8" a="1"/>
  <c r="W343" i="8" s="1"/>
  <c r="W346" i="8" a="1"/>
  <c r="W346" i="8" s="1"/>
  <c r="W154" i="8" a="1"/>
  <c r="W154" i="8" s="1"/>
  <c r="W273" i="8" a="1"/>
  <c r="W273" i="8" s="1"/>
  <c r="W301" i="8" a="1"/>
  <c r="W301" i="8" s="1"/>
  <c r="W311" i="8" a="1"/>
  <c r="W311" i="8" s="1"/>
  <c r="W312" i="8" a="1"/>
  <c r="W312" i="8" s="1"/>
  <c r="W314" i="8" a="1"/>
  <c r="W314" i="8" s="1"/>
  <c r="W320" i="8" a="1"/>
  <c r="W320" i="8" s="1"/>
  <c r="W336" i="8" a="1"/>
  <c r="W336" i="8" s="1"/>
  <c r="W337" i="8" a="1"/>
  <c r="W337" i="8" s="1"/>
  <c r="W340" i="8" a="1"/>
  <c r="W340" i="8" s="1"/>
  <c r="W168" i="8" a="1"/>
  <c r="W168" i="8" s="1"/>
  <c r="W263" i="8" a="1"/>
  <c r="W263" i="8" s="1"/>
  <c r="W289" i="8" a="1"/>
  <c r="W289" i="8" s="1"/>
  <c r="W307" i="8" a="1"/>
  <c r="W307" i="8" s="1"/>
  <c r="W316" i="8" a="1"/>
  <c r="W316" i="8" s="1"/>
  <c r="W331" i="8" a="1"/>
  <c r="W331" i="8" s="1"/>
  <c r="W341" i="8" a="1"/>
  <c r="W341" i="8" s="1"/>
  <c r="W344" i="8" a="1"/>
  <c r="W344" i="8" s="1"/>
  <c r="W372" i="8" a="1"/>
  <c r="W372" i="8" s="1"/>
  <c r="W374" i="8" a="1"/>
  <c r="W374" i="8" s="1"/>
  <c r="W376" i="8" a="1"/>
  <c r="W376" i="8" s="1"/>
  <c r="W378" i="8" a="1"/>
  <c r="W378" i="8" s="1"/>
  <c r="W380" i="8" a="1"/>
  <c r="W380" i="8" s="1"/>
  <c r="W382" i="8" a="1"/>
  <c r="W382" i="8" s="1"/>
  <c r="W384" i="8" a="1"/>
  <c r="W384" i="8" s="1"/>
  <c r="W386" i="8" a="1"/>
  <c r="W386" i="8" s="1"/>
  <c r="W388" i="8" a="1"/>
  <c r="W388" i="8" s="1"/>
  <c r="W390" i="8" a="1"/>
  <c r="W390" i="8" s="1"/>
  <c r="W392" i="8" a="1"/>
  <c r="W392" i="8" s="1"/>
  <c r="W239" i="8" a="1"/>
  <c r="W239" i="8" s="1"/>
  <c r="W309" i="8" a="1"/>
  <c r="W309" i="8" s="1"/>
  <c r="W313" i="8" a="1"/>
  <c r="W313" i="8" s="1"/>
  <c r="W349" i="8" a="1"/>
  <c r="W349" i="8" s="1"/>
  <c r="W357" i="8" a="1"/>
  <c r="W357" i="8" s="1"/>
  <c r="W365" i="8" a="1"/>
  <c r="W365" i="8" s="1"/>
  <c r="W398" i="8" a="1"/>
  <c r="W398" i="8" s="1"/>
  <c r="W400" i="8" a="1"/>
  <c r="W400" i="8" s="1"/>
  <c r="W402" i="8" a="1"/>
  <c r="W402" i="8" s="1"/>
  <c r="W404" i="8" a="1"/>
  <c r="W404" i="8" s="1"/>
  <c r="W406" i="8" a="1"/>
  <c r="W406" i="8" s="1"/>
  <c r="W408" i="8" a="1"/>
  <c r="W408" i="8" s="1"/>
  <c r="W410" i="8" a="1"/>
  <c r="W410" i="8" s="1"/>
  <c r="W412" i="8" a="1"/>
  <c r="W412" i="8" s="1"/>
  <c r="W414" i="8" a="1"/>
  <c r="W414" i="8" s="1"/>
  <c r="W416" i="8" a="1"/>
  <c r="W416" i="8" s="1"/>
  <c r="W418" i="8" a="1"/>
  <c r="W418" i="8" s="1"/>
  <c r="W420" i="8" a="1"/>
  <c r="W420" i="8" s="1"/>
  <c r="W422" i="8" a="1"/>
  <c r="W422" i="8" s="1"/>
  <c r="W424" i="8" a="1"/>
  <c r="W424" i="8" s="1"/>
  <c r="W431" i="8" a="1"/>
  <c r="W431" i="8" s="1"/>
  <c r="W433" i="8" a="1"/>
  <c r="W433" i="8" s="1"/>
  <c r="W435" i="8" a="1"/>
  <c r="W435" i="8" s="1"/>
  <c r="W437" i="8" a="1"/>
  <c r="W437" i="8" s="1"/>
  <c r="W439" i="8" a="1"/>
  <c r="W439" i="8" s="1"/>
  <c r="W441" i="8" a="1"/>
  <c r="W441" i="8" s="1"/>
  <c r="W443" i="8" a="1"/>
  <c r="W443" i="8" s="1"/>
  <c r="W445" i="8" a="1"/>
  <c r="W445" i="8" s="1"/>
  <c r="W447" i="8" a="1"/>
  <c r="W447" i="8" s="1"/>
  <c r="W449" i="8" a="1"/>
  <c r="W449" i="8" s="1"/>
  <c r="W451" i="8" a="1"/>
  <c r="W451" i="8" s="1"/>
  <c r="W453" i="8" a="1"/>
  <c r="W453" i="8" s="1"/>
  <c r="W455" i="8" a="1"/>
  <c r="W455" i="8" s="1"/>
  <c r="W457" i="8" a="1"/>
  <c r="W457" i="8" s="1"/>
  <c r="W459" i="8" a="1"/>
  <c r="W459" i="8" s="1"/>
  <c r="W461" i="8" a="1"/>
  <c r="W461" i="8" s="1"/>
  <c r="W463" i="8" a="1"/>
  <c r="W463" i="8" s="1"/>
  <c r="W465" i="8" a="1"/>
  <c r="W465" i="8" s="1"/>
  <c r="W467" i="8" a="1"/>
  <c r="W467" i="8" s="1"/>
  <c r="W469" i="8" a="1"/>
  <c r="W469" i="8" s="1"/>
  <c r="W471" i="8" a="1"/>
  <c r="W471" i="8" s="1"/>
  <c r="W473" i="8" a="1"/>
  <c r="W473" i="8" s="1"/>
  <c r="W475" i="8" a="1"/>
  <c r="W475" i="8" s="1"/>
  <c r="W477" i="8" a="1"/>
  <c r="W477" i="8" s="1"/>
  <c r="W190" i="8" a="1"/>
  <c r="W190" i="8" s="1"/>
  <c r="W305" i="8" a="1"/>
  <c r="W305" i="8" s="1"/>
  <c r="W330" i="8" a="1"/>
  <c r="W330" i="8" s="1"/>
  <c r="W426" i="8" a="1"/>
  <c r="W426" i="8" s="1"/>
  <c r="W318" i="8" a="1"/>
  <c r="W318" i="8" s="1"/>
  <c r="W347" i="8" a="1"/>
  <c r="W347" i="8" s="1"/>
  <c r="W355" i="8" a="1"/>
  <c r="W355" i="8" s="1"/>
  <c r="W363" i="8" a="1"/>
  <c r="W363" i="8" s="1"/>
  <c r="W395" i="8" a="1"/>
  <c r="W395" i="8" s="1"/>
  <c r="W428" i="8" a="1"/>
  <c r="W428" i="8" s="1"/>
  <c r="W229" i="8" a="1"/>
  <c r="W229" i="8" s="1"/>
  <c r="W261" i="8" a="1"/>
  <c r="W261" i="8" s="1"/>
  <c r="W338" i="8" a="1"/>
  <c r="W338" i="8" s="1"/>
  <c r="W394" i="8" a="1"/>
  <c r="W394" i="8" s="1"/>
  <c r="W232" i="8" a="1"/>
  <c r="W232" i="8" s="1"/>
  <c r="W353" i="8" a="1"/>
  <c r="W353" i="8" s="1"/>
  <c r="W361" i="8" a="1"/>
  <c r="W361" i="8" s="1"/>
  <c r="W369" i="8" a="1"/>
  <c r="W369" i="8" s="1"/>
  <c r="W396" i="8" a="1"/>
  <c r="W396" i="8" s="1"/>
  <c r="W397" i="8" a="1"/>
  <c r="W397" i="8" s="1"/>
  <c r="W399" i="8" a="1"/>
  <c r="W399" i="8" s="1"/>
  <c r="W401" i="8" a="1"/>
  <c r="W401" i="8" s="1"/>
  <c r="W403" i="8" a="1"/>
  <c r="W403" i="8" s="1"/>
  <c r="W405" i="8" a="1"/>
  <c r="W405" i="8" s="1"/>
  <c r="W407" i="8" a="1"/>
  <c r="W407" i="8" s="1"/>
  <c r="W409" i="8" a="1"/>
  <c r="W409" i="8" s="1"/>
  <c r="W411" i="8" a="1"/>
  <c r="W411" i="8" s="1"/>
  <c r="W413" i="8" a="1"/>
  <c r="W413" i="8" s="1"/>
  <c r="W415" i="8" a="1"/>
  <c r="W415" i="8" s="1"/>
  <c r="W417" i="8" a="1"/>
  <c r="W417" i="8" s="1"/>
  <c r="W419" i="8" a="1"/>
  <c r="W419" i="8" s="1"/>
  <c r="W421" i="8" a="1"/>
  <c r="W421" i="8" s="1"/>
  <c r="W423" i="8" a="1"/>
  <c r="W423" i="8" s="1"/>
  <c r="W430" i="8" a="1"/>
  <c r="W430" i="8" s="1"/>
  <c r="W432" i="8" a="1"/>
  <c r="W432" i="8" s="1"/>
  <c r="W434" i="8" a="1"/>
  <c r="W434" i="8" s="1"/>
  <c r="W436" i="8" a="1"/>
  <c r="W436" i="8" s="1"/>
  <c r="W438" i="8" a="1"/>
  <c r="W438" i="8" s="1"/>
  <c r="W440" i="8" a="1"/>
  <c r="W440" i="8" s="1"/>
  <c r="W442" i="8" a="1"/>
  <c r="W442" i="8" s="1"/>
  <c r="W444" i="8" a="1"/>
  <c r="W444" i="8" s="1"/>
  <c r="W446" i="8" a="1"/>
  <c r="W446" i="8" s="1"/>
  <c r="W448" i="8" a="1"/>
  <c r="W448" i="8" s="1"/>
  <c r="W450" i="8" a="1"/>
  <c r="W450" i="8" s="1"/>
  <c r="W452" i="8" a="1"/>
  <c r="W452" i="8" s="1"/>
  <c r="W454" i="8" a="1"/>
  <c r="W454" i="8" s="1"/>
  <c r="W456" i="8" a="1"/>
  <c r="W456" i="8" s="1"/>
  <c r="W458" i="8" a="1"/>
  <c r="W458" i="8" s="1"/>
  <c r="W460" i="8" a="1"/>
  <c r="W460" i="8" s="1"/>
  <c r="W462" i="8" a="1"/>
  <c r="W462" i="8" s="1"/>
  <c r="W464" i="8" a="1"/>
  <c r="W464" i="8" s="1"/>
  <c r="W466" i="8" a="1"/>
  <c r="W466" i="8" s="1"/>
  <c r="W468" i="8" a="1"/>
  <c r="W468" i="8" s="1"/>
  <c r="W470" i="8" a="1"/>
  <c r="W470" i="8" s="1"/>
  <c r="W472" i="8" a="1"/>
  <c r="W472" i="8" s="1"/>
  <c r="W474" i="8" a="1"/>
  <c r="W474" i="8" s="1"/>
  <c r="W265" i="8" a="1"/>
  <c r="W265" i="8" s="1"/>
  <c r="W293" i="8" a="1"/>
  <c r="W293" i="8" s="1"/>
  <c r="W351" i="8" a="1"/>
  <c r="W351" i="8" s="1"/>
  <c r="W359" i="8" a="1"/>
  <c r="W359" i="8" s="1"/>
  <c r="W367" i="8" a="1"/>
  <c r="W367" i="8" s="1"/>
  <c r="W427" i="8" a="1"/>
  <c r="W427" i="8" s="1"/>
  <c r="W511" i="8" a="1"/>
  <c r="W511" i="8" s="1"/>
  <c r="O511" i="8" a="1"/>
  <c r="O511" i="8" s="1"/>
  <c r="W509" i="8" a="1"/>
  <c r="W509" i="8" s="1"/>
  <c r="O509" i="8" a="1"/>
  <c r="O509" i="8" s="1"/>
  <c r="U33" i="8" a="1"/>
  <c r="U33" i="8" s="1"/>
  <c r="U19" i="8" a="1"/>
  <c r="U19" i="8" s="1"/>
  <c r="U21" i="8" a="1"/>
  <c r="U21" i="8" s="1"/>
  <c r="U28" i="8" a="1"/>
  <c r="U28" i="8" s="1"/>
  <c r="U30" i="8" a="1"/>
  <c r="U30" i="8" s="1"/>
  <c r="U32" i="8" a="1"/>
  <c r="U32" i="8" s="1"/>
  <c r="U54" i="8" a="1"/>
  <c r="U54" i="8" s="1"/>
  <c r="U63" i="8" a="1"/>
  <c r="U63" i="8" s="1"/>
  <c r="U18" i="8" a="1"/>
  <c r="U18" i="8" s="1"/>
  <c r="U23" i="8" a="1"/>
  <c r="U23" i="8" s="1"/>
  <c r="U25" i="8" a="1"/>
  <c r="U25" i="8" s="1"/>
  <c r="U34" i="8" a="1"/>
  <c r="U34" i="8" s="1"/>
  <c r="U20" i="8" a="1"/>
  <c r="U20" i="8" s="1"/>
  <c r="U36" i="8" a="1"/>
  <c r="U36" i="8" s="1"/>
  <c r="U38" i="8" a="1"/>
  <c r="U38" i="8" s="1"/>
  <c r="U40" i="8" a="1"/>
  <c r="U40" i="8" s="1"/>
  <c r="U43" i="8" a="1"/>
  <c r="U43" i="8" s="1"/>
  <c r="U46" i="8" a="1"/>
  <c r="U46" i="8" s="1"/>
  <c r="U48" i="8" a="1"/>
  <c r="U48" i="8" s="1"/>
  <c r="U59" i="8" a="1"/>
  <c r="U59" i="8" s="1"/>
  <c r="U62" i="8" a="1"/>
  <c r="U62" i="8" s="1"/>
  <c r="U66" i="8" a="1"/>
  <c r="U66" i="8" s="1"/>
  <c r="U22" i="8" a="1"/>
  <c r="U22" i="8" s="1"/>
  <c r="U27" i="8" a="1"/>
  <c r="U27" i="8" s="1"/>
  <c r="U29" i="8" a="1"/>
  <c r="U29" i="8" s="1"/>
  <c r="U31" i="8" a="1"/>
  <c r="U31" i="8" s="1"/>
  <c r="U50" i="8" a="1"/>
  <c r="U50" i="8" s="1"/>
  <c r="U53" i="8" a="1"/>
  <c r="U53" i="8" s="1"/>
  <c r="U64" i="8" a="1"/>
  <c r="U64" i="8" s="1"/>
  <c r="U72" i="8" a="1"/>
  <c r="U72" i="8" s="1"/>
  <c r="U75" i="8" a="1"/>
  <c r="U75" i="8" s="1"/>
  <c r="U35" i="8" a="1"/>
  <c r="U35" i="8" s="1"/>
  <c r="U42" i="8" a="1"/>
  <c r="U42" i="8" s="1"/>
  <c r="U57" i="8" a="1"/>
  <c r="U57" i="8" s="1"/>
  <c r="U61" i="8" a="1"/>
  <c r="U61" i="8" s="1"/>
  <c r="U69" i="8" a="1"/>
  <c r="U69" i="8" s="1"/>
  <c r="U26" i="8" a="1"/>
  <c r="U26" i="8" s="1"/>
  <c r="U37" i="8" a="1"/>
  <c r="U37" i="8" s="1"/>
  <c r="U47" i="8" a="1"/>
  <c r="U47" i="8" s="1"/>
  <c r="U77" i="8" a="1"/>
  <c r="U77" i="8" s="1"/>
  <c r="U39" i="8" a="1"/>
  <c r="U39" i="8" s="1"/>
  <c r="U51" i="8" a="1"/>
  <c r="U51" i="8" s="1"/>
  <c r="U58" i="8" a="1"/>
  <c r="U58" i="8" s="1"/>
  <c r="U65" i="8" a="1"/>
  <c r="U65" i="8" s="1"/>
  <c r="U74" i="8" a="1"/>
  <c r="U74" i="8" s="1"/>
  <c r="U79" i="8" a="1"/>
  <c r="U79" i="8" s="1"/>
  <c r="U81" i="8" a="1"/>
  <c r="U81" i="8" s="1"/>
  <c r="U83" i="8" a="1"/>
  <c r="U83" i="8" s="1"/>
  <c r="U85" i="8" a="1"/>
  <c r="U85" i="8" s="1"/>
  <c r="U87" i="8" a="1"/>
  <c r="U87" i="8" s="1"/>
  <c r="U89" i="8" a="1"/>
  <c r="U89" i="8" s="1"/>
  <c r="U91" i="8" a="1"/>
  <c r="U91" i="8" s="1"/>
  <c r="U93" i="8" a="1"/>
  <c r="U93" i="8" s="1"/>
  <c r="U71" i="8" a="1"/>
  <c r="U71" i="8" s="1"/>
  <c r="U55" i="8" a="1"/>
  <c r="U55" i="8" s="1"/>
  <c r="U60" i="8" a="1"/>
  <c r="U60" i="8" s="1"/>
  <c r="U70" i="8" a="1"/>
  <c r="U70" i="8" s="1"/>
  <c r="U84" i="8" a="1"/>
  <c r="U84" i="8" s="1"/>
  <c r="U92" i="8" a="1"/>
  <c r="U92" i="8" s="1"/>
  <c r="U113" i="8" a="1"/>
  <c r="U113" i="8" s="1"/>
  <c r="U117" i="8" a="1"/>
  <c r="U117" i="8" s="1"/>
  <c r="U121" i="8" a="1"/>
  <c r="U121" i="8" s="1"/>
  <c r="U68" i="8" a="1"/>
  <c r="U68" i="8" s="1"/>
  <c r="U73" i="8" a="1"/>
  <c r="U73" i="8" s="1"/>
  <c r="U41" i="8" a="1"/>
  <c r="U41" i="8" s="1"/>
  <c r="U80" i="8" a="1"/>
  <c r="U80" i="8" s="1"/>
  <c r="U88" i="8" a="1"/>
  <c r="U88" i="8" s="1"/>
  <c r="U115" i="8" a="1"/>
  <c r="U115" i="8" s="1"/>
  <c r="U119" i="8" a="1"/>
  <c r="U119" i="8" s="1"/>
  <c r="U123" i="8" a="1"/>
  <c r="U123" i="8" s="1"/>
  <c r="U56" i="8" a="1"/>
  <c r="U56" i="8" s="1"/>
  <c r="U78" i="8" a="1"/>
  <c r="U78" i="8" s="1"/>
  <c r="U86" i="8" a="1"/>
  <c r="U86" i="8" s="1"/>
  <c r="U104" i="8" a="1"/>
  <c r="U104" i="8" s="1"/>
  <c r="U105" i="8" a="1"/>
  <c r="U105" i="8" s="1"/>
  <c r="U24" i="8" a="1"/>
  <c r="U24" i="8" s="1"/>
  <c r="U102" i="8" a="1"/>
  <c r="U102" i="8" s="1"/>
  <c r="U103" i="8" a="1"/>
  <c r="U103" i="8" s="1"/>
  <c r="U52" i="8" a="1"/>
  <c r="U52" i="8" s="1"/>
  <c r="U67" i="8" a="1"/>
  <c r="U67" i="8" s="1"/>
  <c r="U82" i="8" a="1"/>
  <c r="U82" i="8" s="1"/>
  <c r="U100" i="8" a="1"/>
  <c r="U100" i="8" s="1"/>
  <c r="U101" i="8" a="1"/>
  <c r="U101" i="8" s="1"/>
  <c r="U98" i="8" a="1"/>
  <c r="U98" i="8" s="1"/>
  <c r="U99" i="8" a="1"/>
  <c r="U99" i="8" s="1"/>
  <c r="U128" i="8" a="1"/>
  <c r="U128" i="8" s="1"/>
  <c r="U129" i="8" a="1"/>
  <c r="U129" i="8" s="1"/>
  <c r="U76" i="8" a="1"/>
  <c r="U76" i="8" s="1"/>
  <c r="U96" i="8" a="1"/>
  <c r="U96" i="8" s="1"/>
  <c r="U97" i="8" a="1"/>
  <c r="U97" i="8" s="1"/>
  <c r="U116" i="8" a="1"/>
  <c r="U116" i="8" s="1"/>
  <c r="U132" i="8" a="1"/>
  <c r="U132" i="8" s="1"/>
  <c r="U142" i="8" a="1"/>
  <c r="U142" i="8" s="1"/>
  <c r="U149" i="8" a="1"/>
  <c r="U149" i="8" s="1"/>
  <c r="U161" i="8" a="1"/>
  <c r="U161" i="8" s="1"/>
  <c r="U163" i="8" a="1"/>
  <c r="U163" i="8" s="1"/>
  <c r="U178" i="8" a="1"/>
  <c r="U178" i="8" s="1"/>
  <c r="U181" i="8" a="1"/>
  <c r="U181" i="8" s="1"/>
  <c r="U44" i="8" a="1"/>
  <c r="U44" i="8" s="1"/>
  <c r="U49" i="8" a="1"/>
  <c r="U49" i="8" s="1"/>
  <c r="U94" i="8" a="1"/>
  <c r="U94" i="8" s="1"/>
  <c r="U95" i="8" a="1"/>
  <c r="U95" i="8" s="1"/>
  <c r="U110" i="8" a="1"/>
  <c r="U110" i="8" s="1"/>
  <c r="U111" i="8" a="1"/>
  <c r="U111" i="8" s="1"/>
  <c r="U114" i="8" a="1"/>
  <c r="U114" i="8" s="1"/>
  <c r="U125" i="8" a="1"/>
  <c r="U125" i="8" s="1"/>
  <c r="U108" i="8" a="1"/>
  <c r="U108" i="8" s="1"/>
  <c r="U109" i="8" a="1"/>
  <c r="U109" i="8" s="1"/>
  <c r="U127" i="8" a="1"/>
  <c r="U127" i="8" s="1"/>
  <c r="U137" i="8" a="1"/>
  <c r="U137" i="8" s="1"/>
  <c r="U146" i="8" a="1"/>
  <c r="U146" i="8" s="1"/>
  <c r="U183" i="8" a="1"/>
  <c r="U183" i="8" s="1"/>
  <c r="U186" i="8" a="1"/>
  <c r="U186" i="8" s="1"/>
  <c r="U191" i="8" a="1"/>
  <c r="U191" i="8" s="1"/>
  <c r="U90" i="8" a="1"/>
  <c r="U90" i="8" s="1"/>
  <c r="U45" i="8" a="1"/>
  <c r="U45" i="8" s="1"/>
  <c r="U126" i="8" a="1"/>
  <c r="U126" i="8" s="1"/>
  <c r="U139" i="8" a="1"/>
  <c r="U139" i="8" s="1"/>
  <c r="U166" i="8" a="1"/>
  <c r="U166" i="8" s="1"/>
  <c r="U173" i="8" a="1"/>
  <c r="U173" i="8" s="1"/>
  <c r="U190" i="8" a="1"/>
  <c r="U190" i="8" s="1"/>
  <c r="U232" i="8" a="1"/>
  <c r="U232" i="8" s="1"/>
  <c r="U234" i="8" a="1"/>
  <c r="U234" i="8" s="1"/>
  <c r="U236" i="8" a="1"/>
  <c r="U236" i="8" s="1"/>
  <c r="U238" i="8" a="1"/>
  <c r="U238" i="8" s="1"/>
  <c r="U240" i="8" a="1"/>
  <c r="U240" i="8" s="1"/>
  <c r="U242" i="8" a="1"/>
  <c r="U242" i="8" s="1"/>
  <c r="U244" i="8" a="1"/>
  <c r="U244" i="8" s="1"/>
  <c r="U112" i="8" a="1"/>
  <c r="U112" i="8" s="1"/>
  <c r="U145" i="8" a="1"/>
  <c r="U145" i="8" s="1"/>
  <c r="U151" i="8" a="1"/>
  <c r="U151" i="8" s="1"/>
  <c r="U156" i="8" a="1"/>
  <c r="U156" i="8" s="1"/>
  <c r="U162" i="8" a="1"/>
  <c r="U162" i="8" s="1"/>
  <c r="U174" i="8" a="1"/>
  <c r="U174" i="8" s="1"/>
  <c r="U185" i="8" a="1"/>
  <c r="U185" i="8" s="1"/>
  <c r="U195" i="8" a="1"/>
  <c r="U195" i="8" s="1"/>
  <c r="U202" i="8" a="1"/>
  <c r="U202" i="8" s="1"/>
  <c r="U205" i="8" a="1"/>
  <c r="U205" i="8" s="1"/>
  <c r="U207" i="8" a="1"/>
  <c r="U207" i="8" s="1"/>
  <c r="U209" i="8" a="1"/>
  <c r="U209" i="8" s="1"/>
  <c r="U211" i="8" a="1"/>
  <c r="U211" i="8" s="1"/>
  <c r="U213" i="8" a="1"/>
  <c r="U213" i="8" s="1"/>
  <c r="U215" i="8" a="1"/>
  <c r="U215" i="8" s="1"/>
  <c r="U217" i="8" a="1"/>
  <c r="U217" i="8" s="1"/>
  <c r="U219" i="8" a="1"/>
  <c r="U219" i="8" s="1"/>
  <c r="U221" i="8" a="1"/>
  <c r="U221" i="8" s="1"/>
  <c r="U223" i="8" a="1"/>
  <c r="U223" i="8" s="1"/>
  <c r="U225" i="8" a="1"/>
  <c r="U225" i="8" s="1"/>
  <c r="U227" i="8" a="1"/>
  <c r="U227" i="8" s="1"/>
  <c r="U106" i="8" a="1"/>
  <c r="U106" i="8" s="1"/>
  <c r="U118" i="8" a="1"/>
  <c r="U118" i="8" s="1"/>
  <c r="U120" i="8" a="1"/>
  <c r="U120" i="8" s="1"/>
  <c r="U122" i="8" a="1"/>
  <c r="U122" i="8" s="1"/>
  <c r="U134" i="8" a="1"/>
  <c r="U134" i="8" s="1"/>
  <c r="U158" i="8" a="1"/>
  <c r="U158" i="8" s="1"/>
  <c r="U168" i="8" a="1"/>
  <c r="U168" i="8" s="1"/>
  <c r="U175" i="8" a="1"/>
  <c r="U175" i="8" s="1"/>
  <c r="U187" i="8" a="1"/>
  <c r="U187" i="8" s="1"/>
  <c r="U231" i="8" a="1"/>
  <c r="U231" i="8" s="1"/>
  <c r="U138" i="8" a="1"/>
  <c r="U138" i="8" s="1"/>
  <c r="U141" i="8" a="1"/>
  <c r="U141" i="8" s="1"/>
  <c r="U172" i="8" a="1"/>
  <c r="U172" i="8" s="1"/>
  <c r="U193" i="8" a="1"/>
  <c r="U193" i="8" s="1"/>
  <c r="U214" i="8" a="1"/>
  <c r="U214" i="8" s="1"/>
  <c r="U131" i="8" a="1"/>
  <c r="U131" i="8" s="1"/>
  <c r="U171" i="8" a="1"/>
  <c r="U171" i="8" s="1"/>
  <c r="U179" i="8" a="1"/>
  <c r="U179" i="8" s="1"/>
  <c r="U188" i="8" a="1"/>
  <c r="U188" i="8" s="1"/>
  <c r="U192" i="8" a="1"/>
  <c r="U192" i="8" s="1"/>
  <c r="U196" i="8" a="1"/>
  <c r="U196" i="8" s="1"/>
  <c r="U210" i="8" a="1"/>
  <c r="U210" i="8" s="1"/>
  <c r="U107" i="8" a="1"/>
  <c r="U107" i="8" s="1"/>
  <c r="U124" i="8" a="1"/>
  <c r="U124" i="8" s="1"/>
  <c r="U136" i="8" a="1"/>
  <c r="U136" i="8" s="1"/>
  <c r="U140" i="8" a="1"/>
  <c r="U140" i="8" s="1"/>
  <c r="U144" i="8" a="1"/>
  <c r="U144" i="8" s="1"/>
  <c r="U167" i="8" a="1"/>
  <c r="U167" i="8" s="1"/>
  <c r="U184" i="8" a="1"/>
  <c r="U184" i="8" s="1"/>
  <c r="U197" i="8" a="1"/>
  <c r="U197" i="8" s="1"/>
  <c r="U198" i="8" a="1"/>
  <c r="U198" i="8" s="1"/>
  <c r="U199" i="8" a="1"/>
  <c r="U199" i="8" s="1"/>
  <c r="U208" i="8" a="1"/>
  <c r="U208" i="8" s="1"/>
  <c r="U224" i="8" a="1"/>
  <c r="U224" i="8" s="1"/>
  <c r="U243" i="8" a="1"/>
  <c r="U243" i="8" s="1"/>
  <c r="U245" i="8" a="1"/>
  <c r="U245" i="8" s="1"/>
  <c r="U312" i="8" a="1"/>
  <c r="U312" i="8" s="1"/>
  <c r="U130" i="8" a="1"/>
  <c r="U130" i="8" s="1"/>
  <c r="U133" i="8" a="1"/>
  <c r="U133" i="8" s="1"/>
  <c r="U147" i="8" a="1"/>
  <c r="U147" i="8" s="1"/>
  <c r="U155" i="8" a="1"/>
  <c r="U155" i="8" s="1"/>
  <c r="U159" i="8" a="1"/>
  <c r="U159" i="8" s="1"/>
  <c r="U170" i="8" a="1"/>
  <c r="U170" i="8" s="1"/>
  <c r="U200" i="8" a="1"/>
  <c r="U200" i="8" s="1"/>
  <c r="U201" i="8" a="1"/>
  <c r="U201" i="8" s="1"/>
  <c r="U204" i="8" a="1"/>
  <c r="U204" i="8" s="1"/>
  <c r="U206" i="8" a="1"/>
  <c r="U206" i="8" s="1"/>
  <c r="U222" i="8" a="1"/>
  <c r="U222" i="8" s="1"/>
  <c r="U241" i="8" a="1"/>
  <c r="U241" i="8" s="1"/>
  <c r="U317" i="8" a="1"/>
  <c r="U317" i="8" s="1"/>
  <c r="U319" i="8" a="1"/>
  <c r="U319" i="8" s="1"/>
  <c r="U321" i="8" a="1"/>
  <c r="U321" i="8" s="1"/>
  <c r="U323" i="8" a="1"/>
  <c r="U323" i="8" s="1"/>
  <c r="U325" i="8" a="1"/>
  <c r="U325" i="8" s="1"/>
  <c r="U327" i="8" a="1"/>
  <c r="U327" i="8" s="1"/>
  <c r="U329" i="8" a="1"/>
  <c r="U329" i="8" s="1"/>
  <c r="U331" i="8" a="1"/>
  <c r="U331" i="8" s="1"/>
  <c r="U333" i="8" a="1"/>
  <c r="U333" i="8" s="1"/>
  <c r="U335" i="8" a="1"/>
  <c r="U335" i="8" s="1"/>
  <c r="U337" i="8" a="1"/>
  <c r="U337" i="8" s="1"/>
  <c r="U339" i="8" a="1"/>
  <c r="U339" i="8" s="1"/>
  <c r="U341" i="8" a="1"/>
  <c r="U341" i="8" s="1"/>
  <c r="U343" i="8" a="1"/>
  <c r="U343" i="8" s="1"/>
  <c r="U345" i="8" a="1"/>
  <c r="U345" i="8" s="1"/>
  <c r="U347" i="8" a="1"/>
  <c r="U347" i="8" s="1"/>
  <c r="U143" i="8" a="1"/>
  <c r="U143" i="8" s="1"/>
  <c r="U182" i="8" a="1"/>
  <c r="U182" i="8" s="1"/>
  <c r="U203" i="8" a="1"/>
  <c r="U203" i="8" s="1"/>
  <c r="U220" i="8" a="1"/>
  <c r="U220" i="8" s="1"/>
  <c r="U135" i="8" a="1"/>
  <c r="U135" i="8" s="1"/>
  <c r="U150" i="8" a="1"/>
  <c r="U150" i="8" s="1"/>
  <c r="U154" i="8" a="1"/>
  <c r="U154" i="8" s="1"/>
  <c r="U169" i="8" a="1"/>
  <c r="U169" i="8" s="1"/>
  <c r="U177" i="8" a="1"/>
  <c r="U177" i="8" s="1"/>
  <c r="U218" i="8" a="1"/>
  <c r="U218" i="8" s="1"/>
  <c r="U237" i="8" a="1"/>
  <c r="U237" i="8" s="1"/>
  <c r="U259" i="8" a="1"/>
  <c r="U259" i="8" s="1"/>
  <c r="U261" i="8" a="1"/>
  <c r="U261" i="8" s="1"/>
  <c r="U263" i="8" a="1"/>
  <c r="U263" i="8" s="1"/>
  <c r="U265" i="8" a="1"/>
  <c r="U265" i="8" s="1"/>
  <c r="U267" i="8" a="1"/>
  <c r="U267" i="8" s="1"/>
  <c r="U269" i="8" a="1"/>
  <c r="U269" i="8" s="1"/>
  <c r="U271" i="8" a="1"/>
  <c r="U271" i="8" s="1"/>
  <c r="U273" i="8" a="1"/>
  <c r="U273" i="8" s="1"/>
  <c r="U275" i="8" a="1"/>
  <c r="U275" i="8" s="1"/>
  <c r="U277" i="8" a="1"/>
  <c r="U277" i="8" s="1"/>
  <c r="U279" i="8" a="1"/>
  <c r="U279" i="8" s="1"/>
  <c r="U281" i="8" a="1"/>
  <c r="U281" i="8" s="1"/>
  <c r="U283" i="8" a="1"/>
  <c r="U283" i="8" s="1"/>
  <c r="U285" i="8" a="1"/>
  <c r="U285" i="8" s="1"/>
  <c r="U287" i="8" a="1"/>
  <c r="U287" i="8" s="1"/>
  <c r="U289" i="8" a="1"/>
  <c r="U289" i="8" s="1"/>
  <c r="U291" i="8" a="1"/>
  <c r="U291" i="8" s="1"/>
  <c r="U293" i="8" a="1"/>
  <c r="U293" i="8" s="1"/>
  <c r="U295" i="8" a="1"/>
  <c r="U295" i="8" s="1"/>
  <c r="U297" i="8" a="1"/>
  <c r="U297" i="8" s="1"/>
  <c r="U299" i="8" a="1"/>
  <c r="U299" i="8" s="1"/>
  <c r="U301" i="8" a="1"/>
  <c r="U301" i="8" s="1"/>
  <c r="U303" i="8" a="1"/>
  <c r="U303" i="8" s="1"/>
  <c r="U305" i="8" a="1"/>
  <c r="U305" i="8" s="1"/>
  <c r="U307" i="8" a="1"/>
  <c r="U307" i="8" s="1"/>
  <c r="U309" i="8" a="1"/>
  <c r="U309" i="8" s="1"/>
  <c r="U311" i="8" a="1"/>
  <c r="U311" i="8" s="1"/>
  <c r="U148" i="8" a="1"/>
  <c r="U148" i="8" s="1"/>
  <c r="U164" i="8" a="1"/>
  <c r="U164" i="8" s="1"/>
  <c r="U180" i="8" a="1"/>
  <c r="U180" i="8" s="1"/>
  <c r="U212" i="8" a="1"/>
  <c r="U212" i="8" s="1"/>
  <c r="U233" i="8" a="1"/>
  <c r="U233" i="8" s="1"/>
  <c r="U255" i="8" a="1"/>
  <c r="U255" i="8" s="1"/>
  <c r="U256" i="8" a="1"/>
  <c r="U256" i="8" s="1"/>
  <c r="U274" i="8" a="1"/>
  <c r="U274" i="8" s="1"/>
  <c r="U290" i="8" a="1"/>
  <c r="U290" i="8" s="1"/>
  <c r="U160" i="8" a="1"/>
  <c r="U160" i="8" s="1"/>
  <c r="U230" i="8" a="1"/>
  <c r="U230" i="8" s="1"/>
  <c r="U251" i="8" a="1"/>
  <c r="U251" i="8" s="1"/>
  <c r="U252" i="8" a="1"/>
  <c r="U252" i="8" s="1"/>
  <c r="U270" i="8" a="1"/>
  <c r="U270" i="8" s="1"/>
  <c r="U228" i="8" a="1"/>
  <c r="U228" i="8" s="1"/>
  <c r="U249" i="8" a="1"/>
  <c r="U249" i="8" s="1"/>
  <c r="U250" i="8" a="1"/>
  <c r="U250" i="8" s="1"/>
  <c r="U268" i="8" a="1"/>
  <c r="U268" i="8" s="1"/>
  <c r="U239" i="8" a="1"/>
  <c r="U239" i="8" s="1"/>
  <c r="U247" i="8" a="1"/>
  <c r="U247" i="8" s="1"/>
  <c r="U248" i="8" a="1"/>
  <c r="U248" i="8" s="1"/>
  <c r="U266" i="8" a="1"/>
  <c r="U266" i="8" s="1"/>
  <c r="U282" i="8" a="1"/>
  <c r="U282" i="8" s="1"/>
  <c r="U298" i="8" a="1"/>
  <c r="U298" i="8" s="1"/>
  <c r="U253" i="8" a="1"/>
  <c r="U253" i="8" s="1"/>
  <c r="U272" i="8" a="1"/>
  <c r="U272" i="8" s="1"/>
  <c r="U288" i="8" a="1"/>
  <c r="U288" i="8" s="1"/>
  <c r="U324" i="8" a="1"/>
  <c r="U324" i="8" s="1"/>
  <c r="U334" i="8" a="1"/>
  <c r="U334" i="8" s="1"/>
  <c r="U373" i="8" a="1"/>
  <c r="U373" i="8" s="1"/>
  <c r="U375" i="8" a="1"/>
  <c r="U375" i="8" s="1"/>
  <c r="U377" i="8" a="1"/>
  <c r="U377" i="8" s="1"/>
  <c r="U379" i="8" a="1"/>
  <c r="U379" i="8" s="1"/>
  <c r="U381" i="8" a="1"/>
  <c r="U381" i="8" s="1"/>
  <c r="U383" i="8" a="1"/>
  <c r="U383" i="8" s="1"/>
  <c r="U385" i="8" a="1"/>
  <c r="U385" i="8" s="1"/>
  <c r="U387" i="8" a="1"/>
  <c r="U387" i="8" s="1"/>
  <c r="U389" i="8" a="1"/>
  <c r="U389" i="8" s="1"/>
  <c r="U391" i="8" a="1"/>
  <c r="U391" i="8" s="1"/>
  <c r="U393" i="8" a="1"/>
  <c r="U393" i="8" s="1"/>
  <c r="U395" i="8" a="1"/>
  <c r="U395" i="8" s="1"/>
  <c r="U397" i="8" a="1"/>
  <c r="U397" i="8" s="1"/>
  <c r="U194" i="8" a="1"/>
  <c r="U194" i="8" s="1"/>
  <c r="U264" i="8" a="1"/>
  <c r="U264" i="8" s="1"/>
  <c r="U322" i="8" a="1"/>
  <c r="U322" i="8" s="1"/>
  <c r="U346" i="8" a="1"/>
  <c r="U346" i="8" s="1"/>
  <c r="U152" i="8" a="1"/>
  <c r="U152" i="8" s="1"/>
  <c r="U226" i="8" a="1"/>
  <c r="U226" i="8" s="1"/>
  <c r="U262" i="8" a="1"/>
  <c r="U262" i="8" s="1"/>
  <c r="U284" i="8" a="1"/>
  <c r="U284" i="8" s="1"/>
  <c r="U294" i="8" a="1"/>
  <c r="U294" i="8" s="1"/>
  <c r="U302" i="8" a="1"/>
  <c r="U302" i="8" s="1"/>
  <c r="U320" i="8" a="1"/>
  <c r="U320" i="8" s="1"/>
  <c r="U336" i="8" a="1"/>
  <c r="U336" i="8" s="1"/>
  <c r="U340" i="8" a="1"/>
  <c r="U340" i="8" s="1"/>
  <c r="U153" i="8" a="1"/>
  <c r="U153" i="8" s="1"/>
  <c r="U258" i="8" a="1"/>
  <c r="U258" i="8" s="1"/>
  <c r="U260" i="8" a="1"/>
  <c r="U260" i="8" s="1"/>
  <c r="U313" i="8" a="1"/>
  <c r="U313" i="8" s="1"/>
  <c r="U314" i="8" a="1"/>
  <c r="U314" i="8" s="1"/>
  <c r="U318" i="8" a="1"/>
  <c r="U318" i="8" s="1"/>
  <c r="U349" i="8" a="1"/>
  <c r="U349" i="8" s="1"/>
  <c r="U351" i="8" a="1"/>
  <c r="U351" i="8" s="1"/>
  <c r="U353" i="8" a="1"/>
  <c r="U353" i="8" s="1"/>
  <c r="U355" i="8" a="1"/>
  <c r="U355" i="8" s="1"/>
  <c r="U357" i="8" a="1"/>
  <c r="U357" i="8" s="1"/>
  <c r="U359" i="8" a="1"/>
  <c r="U359" i="8" s="1"/>
  <c r="U361" i="8" a="1"/>
  <c r="U361" i="8" s="1"/>
  <c r="U363" i="8" a="1"/>
  <c r="U363" i="8" s="1"/>
  <c r="U365" i="8" a="1"/>
  <c r="U365" i="8" s="1"/>
  <c r="U367" i="8" a="1"/>
  <c r="U367" i="8" s="1"/>
  <c r="U369" i="8" a="1"/>
  <c r="U369" i="8" s="1"/>
  <c r="U165" i="8" a="1"/>
  <c r="U165" i="8" s="1"/>
  <c r="U176" i="8" a="1"/>
  <c r="U176" i="8" s="1"/>
  <c r="U235" i="8" a="1"/>
  <c r="U235" i="8" s="1"/>
  <c r="U254" i="8" a="1"/>
  <c r="U254" i="8" s="1"/>
  <c r="U310" i="8" a="1"/>
  <c r="U310" i="8" s="1"/>
  <c r="U315" i="8" a="1"/>
  <c r="U315" i="8" s="1"/>
  <c r="U316" i="8" a="1"/>
  <c r="U316" i="8" s="1"/>
  <c r="U344" i="8" a="1"/>
  <c r="U344" i="8" s="1"/>
  <c r="U372" i="8" a="1"/>
  <c r="U372" i="8" s="1"/>
  <c r="U374" i="8" a="1"/>
  <c r="U374" i="8" s="1"/>
  <c r="U376" i="8" a="1"/>
  <c r="U376" i="8" s="1"/>
  <c r="U378" i="8" a="1"/>
  <c r="U378" i="8" s="1"/>
  <c r="U380" i="8" a="1"/>
  <c r="U380" i="8" s="1"/>
  <c r="U382" i="8" a="1"/>
  <c r="U382" i="8" s="1"/>
  <c r="U189" i="8" a="1"/>
  <c r="U189" i="8" s="1"/>
  <c r="U229" i="8" a="1"/>
  <c r="U229" i="8" s="1"/>
  <c r="U278" i="8" a="1"/>
  <c r="U278" i="8" s="1"/>
  <c r="U306" i="8" a="1"/>
  <c r="U306" i="8" s="1"/>
  <c r="U328" i="8" a="1"/>
  <c r="U328" i="8" s="1"/>
  <c r="U332" i="8" a="1"/>
  <c r="U332" i="8" s="1"/>
  <c r="U300" i="8" a="1"/>
  <c r="U300" i="8" s="1"/>
  <c r="U330" i="8" a="1"/>
  <c r="U330" i="8" s="1"/>
  <c r="U428" i="8" a="1"/>
  <c r="U428" i="8" s="1"/>
  <c r="U276" i="8" a="1"/>
  <c r="U276" i="8" s="1"/>
  <c r="U326" i="8" a="1"/>
  <c r="U326" i="8" s="1"/>
  <c r="U352" i="8" a="1"/>
  <c r="U352" i="8" s="1"/>
  <c r="U360" i="8" a="1"/>
  <c r="U360" i="8" s="1"/>
  <c r="U368" i="8" a="1"/>
  <c r="U368" i="8" s="1"/>
  <c r="U386" i="8" a="1"/>
  <c r="U386" i="8" s="1"/>
  <c r="U390" i="8" a="1"/>
  <c r="U390" i="8" s="1"/>
  <c r="U394" i="8" a="1"/>
  <c r="U394" i="8" s="1"/>
  <c r="U157" i="8" a="1"/>
  <c r="U157" i="8" s="1"/>
  <c r="U296" i="8" a="1"/>
  <c r="U296" i="8" s="1"/>
  <c r="U338" i="8" a="1"/>
  <c r="U338" i="8" s="1"/>
  <c r="U371" i="8" a="1"/>
  <c r="U371" i="8" s="1"/>
  <c r="U396" i="8" a="1"/>
  <c r="U396" i="8" s="1"/>
  <c r="U399" i="8" a="1"/>
  <c r="U399" i="8" s="1"/>
  <c r="U401" i="8" a="1"/>
  <c r="U401" i="8" s="1"/>
  <c r="U403" i="8" a="1"/>
  <c r="U403" i="8" s="1"/>
  <c r="U405" i="8" a="1"/>
  <c r="U405" i="8" s="1"/>
  <c r="U407" i="8" a="1"/>
  <c r="U407" i="8" s="1"/>
  <c r="U409" i="8" a="1"/>
  <c r="U409" i="8" s="1"/>
  <c r="U411" i="8" a="1"/>
  <c r="U411" i="8" s="1"/>
  <c r="U413" i="8" a="1"/>
  <c r="U413" i="8" s="1"/>
  <c r="U415" i="8" a="1"/>
  <c r="U415" i="8" s="1"/>
  <c r="U417" i="8" a="1"/>
  <c r="U417" i="8" s="1"/>
  <c r="U419" i="8" a="1"/>
  <c r="U419" i="8" s="1"/>
  <c r="U421" i="8" a="1"/>
  <c r="U421" i="8" s="1"/>
  <c r="U423" i="8" a="1"/>
  <c r="U423" i="8" s="1"/>
  <c r="U430" i="8" a="1"/>
  <c r="U430" i="8" s="1"/>
  <c r="U432" i="8" a="1"/>
  <c r="U432" i="8" s="1"/>
  <c r="U434" i="8" a="1"/>
  <c r="U434" i="8" s="1"/>
  <c r="U436" i="8" a="1"/>
  <c r="U436" i="8" s="1"/>
  <c r="U438" i="8" a="1"/>
  <c r="U438" i="8" s="1"/>
  <c r="U440" i="8" a="1"/>
  <c r="U440" i="8" s="1"/>
  <c r="U442" i="8" a="1"/>
  <c r="U442" i="8" s="1"/>
  <c r="U444" i="8" a="1"/>
  <c r="U444" i="8" s="1"/>
  <c r="U446" i="8" a="1"/>
  <c r="U446" i="8" s="1"/>
  <c r="U448" i="8" a="1"/>
  <c r="U448" i="8" s="1"/>
  <c r="U450" i="8" a="1"/>
  <c r="U450" i="8" s="1"/>
  <c r="U452" i="8" a="1"/>
  <c r="U452" i="8" s="1"/>
  <c r="U454" i="8" a="1"/>
  <c r="U454" i="8" s="1"/>
  <c r="U456" i="8" a="1"/>
  <c r="U456" i="8" s="1"/>
  <c r="U458" i="8" a="1"/>
  <c r="U458" i="8" s="1"/>
  <c r="U460" i="8" a="1"/>
  <c r="U460" i="8" s="1"/>
  <c r="U462" i="8" a="1"/>
  <c r="U462" i="8" s="1"/>
  <c r="U464" i="8" a="1"/>
  <c r="U464" i="8" s="1"/>
  <c r="U466" i="8" a="1"/>
  <c r="U466" i="8" s="1"/>
  <c r="U468" i="8" a="1"/>
  <c r="U468" i="8" s="1"/>
  <c r="U470" i="8" a="1"/>
  <c r="U470" i="8" s="1"/>
  <c r="U472" i="8" a="1"/>
  <c r="U472" i="8" s="1"/>
  <c r="U474" i="8" a="1"/>
  <c r="U474" i="8" s="1"/>
  <c r="U476" i="8" a="1"/>
  <c r="U476" i="8" s="1"/>
  <c r="U350" i="8" a="1"/>
  <c r="U350" i="8" s="1"/>
  <c r="U358" i="8" a="1"/>
  <c r="U358" i="8" s="1"/>
  <c r="U366" i="8" a="1"/>
  <c r="U366" i="8" s="1"/>
  <c r="U425" i="8" a="1"/>
  <c r="U425" i="8" s="1"/>
  <c r="U280" i="8" a="1"/>
  <c r="U280" i="8" s="1"/>
  <c r="U286" i="8" a="1"/>
  <c r="U286" i="8" s="1"/>
  <c r="U427" i="8" a="1"/>
  <c r="U427" i="8" s="1"/>
  <c r="U308" i="8" a="1"/>
  <c r="U308" i="8" s="1"/>
  <c r="U398" i="8" a="1"/>
  <c r="U398" i="8" s="1"/>
  <c r="U400" i="8" a="1"/>
  <c r="U400" i="8" s="1"/>
  <c r="U402" i="8" a="1"/>
  <c r="U402" i="8" s="1"/>
  <c r="U404" i="8" a="1"/>
  <c r="U404" i="8" s="1"/>
  <c r="U406" i="8" a="1"/>
  <c r="U406" i="8" s="1"/>
  <c r="U408" i="8" a="1"/>
  <c r="U408" i="8" s="1"/>
  <c r="U410" i="8" a="1"/>
  <c r="U410" i="8" s="1"/>
  <c r="U412" i="8" a="1"/>
  <c r="U412" i="8" s="1"/>
  <c r="U414" i="8" a="1"/>
  <c r="U414" i="8" s="1"/>
  <c r="U416" i="8" a="1"/>
  <c r="U416" i="8" s="1"/>
  <c r="U418" i="8" a="1"/>
  <c r="U418" i="8" s="1"/>
  <c r="U420" i="8" a="1"/>
  <c r="U420" i="8" s="1"/>
  <c r="U422" i="8" a="1"/>
  <c r="U422" i="8" s="1"/>
  <c r="U424" i="8" a="1"/>
  <c r="U424" i="8" s="1"/>
  <c r="U431" i="8" a="1"/>
  <c r="U431" i="8" s="1"/>
  <c r="U433" i="8" a="1"/>
  <c r="U433" i="8" s="1"/>
  <c r="U435" i="8" a="1"/>
  <c r="U435" i="8" s="1"/>
  <c r="U437" i="8" a="1"/>
  <c r="U437" i="8" s="1"/>
  <c r="U439" i="8" a="1"/>
  <c r="U439" i="8" s="1"/>
  <c r="U441" i="8" a="1"/>
  <c r="U441" i="8" s="1"/>
  <c r="U443" i="8" a="1"/>
  <c r="U443" i="8" s="1"/>
  <c r="U445" i="8" a="1"/>
  <c r="U445" i="8" s="1"/>
  <c r="U447" i="8" a="1"/>
  <c r="U447" i="8" s="1"/>
  <c r="U449" i="8" a="1"/>
  <c r="U449" i="8" s="1"/>
  <c r="U451" i="8" a="1"/>
  <c r="U451" i="8" s="1"/>
  <c r="U453" i="8" a="1"/>
  <c r="U453" i="8" s="1"/>
  <c r="U455" i="8" a="1"/>
  <c r="U455" i="8" s="1"/>
  <c r="U457" i="8" a="1"/>
  <c r="U457" i="8" s="1"/>
  <c r="U459" i="8" a="1"/>
  <c r="U459" i="8" s="1"/>
  <c r="U461" i="8" a="1"/>
  <c r="U461" i="8" s="1"/>
  <c r="U463" i="8" a="1"/>
  <c r="U463" i="8" s="1"/>
  <c r="U465" i="8" a="1"/>
  <c r="U465" i="8" s="1"/>
  <c r="U467" i="8" a="1"/>
  <c r="U467" i="8" s="1"/>
  <c r="U469" i="8" a="1"/>
  <c r="U469" i="8" s="1"/>
  <c r="U471" i="8" a="1"/>
  <c r="U471" i="8" s="1"/>
  <c r="U473" i="8" a="1"/>
  <c r="U473" i="8" s="1"/>
  <c r="U475" i="8" a="1"/>
  <c r="U475" i="8" s="1"/>
  <c r="U477" i="8" a="1"/>
  <c r="U477" i="8" s="1"/>
  <c r="U479" i="8" a="1"/>
  <c r="U479" i="8" s="1"/>
  <c r="U499" i="8" a="1"/>
  <c r="U499" i="8" s="1"/>
  <c r="U495" i="8" a="1"/>
  <c r="U495" i="8" s="1"/>
  <c r="U486" i="8" a="1"/>
  <c r="U486" i="8" s="1"/>
  <c r="O481" i="8" a="1"/>
  <c r="O481" i="8" s="1"/>
  <c r="W236" i="8" a="1"/>
  <c r="W236" i="8" s="1"/>
  <c r="T19" i="8" a="1"/>
  <c r="T19" i="8" s="1"/>
  <c r="T24" i="8" a="1"/>
  <c r="T24" i="8" s="1"/>
  <c r="T26" i="8" a="1"/>
  <c r="T26" i="8" s="1"/>
  <c r="T28" i="8" a="1"/>
  <c r="T28" i="8" s="1"/>
  <c r="T23" i="8" a="1"/>
  <c r="T23" i="8" s="1"/>
  <c r="T32" i="8" a="1"/>
  <c r="T32" i="8" s="1"/>
  <c r="T18" i="8" a="1"/>
  <c r="T18" i="8" s="1"/>
  <c r="T25" i="8" a="1"/>
  <c r="T25" i="8" s="1"/>
  <c r="T34" i="8" a="1"/>
  <c r="T34" i="8" s="1"/>
  <c r="T53" i="8" a="1"/>
  <c r="T53" i="8" s="1"/>
  <c r="T20" i="8" a="1"/>
  <c r="T20" i="8" s="1"/>
  <c r="T27" i="8" a="1"/>
  <c r="T27" i="8" s="1"/>
  <c r="T36" i="8" a="1"/>
  <c r="T36" i="8" s="1"/>
  <c r="T38" i="8" a="1"/>
  <c r="T38" i="8" s="1"/>
  <c r="T40" i="8" a="1"/>
  <c r="T40" i="8" s="1"/>
  <c r="T22" i="8" a="1"/>
  <c r="T22" i="8" s="1"/>
  <c r="T29" i="8" a="1"/>
  <c r="T29" i="8" s="1"/>
  <c r="T31" i="8" a="1"/>
  <c r="T31" i="8" s="1"/>
  <c r="T52" i="8" a="1"/>
  <c r="T52" i="8" s="1"/>
  <c r="T56" i="8" a="1"/>
  <c r="T56" i="8" s="1"/>
  <c r="T35" i="8" a="1"/>
  <c r="T35" i="8" s="1"/>
  <c r="T42" i="8" a="1"/>
  <c r="T42" i="8" s="1"/>
  <c r="T46" i="8" a="1"/>
  <c r="T46" i="8" s="1"/>
  <c r="T57" i="8" a="1"/>
  <c r="T57" i="8" s="1"/>
  <c r="T61" i="8" a="1"/>
  <c r="T61" i="8" s="1"/>
  <c r="T69" i="8" a="1"/>
  <c r="T69" i="8" s="1"/>
  <c r="T37" i="8" a="1"/>
  <c r="T37" i="8" s="1"/>
  <c r="T47" i="8" a="1"/>
  <c r="T47" i="8" s="1"/>
  <c r="T77" i="8" a="1"/>
  <c r="T77" i="8" s="1"/>
  <c r="T21" i="8" a="1"/>
  <c r="T21" i="8" s="1"/>
  <c r="T39" i="8" a="1"/>
  <c r="T39" i="8" s="1"/>
  <c r="T43" i="8" a="1"/>
  <c r="T43" i="8" s="1"/>
  <c r="T48" i="8" a="1"/>
  <c r="T48" i="8" s="1"/>
  <c r="T51" i="8" a="1"/>
  <c r="T51" i="8" s="1"/>
  <c r="T54" i="8" a="1"/>
  <c r="T54" i="8" s="1"/>
  <c r="T58" i="8" a="1"/>
  <c r="T58" i="8" s="1"/>
  <c r="T62" i="8" a="1"/>
  <c r="T62" i="8" s="1"/>
  <c r="T65" i="8" a="1"/>
  <c r="T65" i="8" s="1"/>
  <c r="T71" i="8" a="1"/>
  <c r="T71" i="8" s="1"/>
  <c r="T74" i="8" a="1"/>
  <c r="T74" i="8" s="1"/>
  <c r="T79" i="8" a="1"/>
  <c r="T79" i="8" s="1"/>
  <c r="T30" i="8" a="1"/>
  <c r="T30" i="8" s="1"/>
  <c r="T76" i="8" a="1"/>
  <c r="T76" i="8" s="1"/>
  <c r="T44" i="8" a="1"/>
  <c r="T44" i="8" s="1"/>
  <c r="T49" i="8" a="1"/>
  <c r="T49" i="8" s="1"/>
  <c r="T59" i="8" a="1"/>
  <c r="T59" i="8" s="1"/>
  <c r="T66" i="8" a="1"/>
  <c r="T66" i="8" s="1"/>
  <c r="T68" i="8" a="1"/>
  <c r="T68" i="8" s="1"/>
  <c r="T73" i="8" a="1"/>
  <c r="T73" i="8" s="1"/>
  <c r="T33" i="8" a="1"/>
  <c r="T33" i="8" s="1"/>
  <c r="T41" i="8" a="1"/>
  <c r="T41" i="8" s="1"/>
  <c r="T45" i="8" a="1"/>
  <c r="T45" i="8" s="1"/>
  <c r="T67" i="8" a="1"/>
  <c r="T67" i="8" s="1"/>
  <c r="T75" i="8" a="1"/>
  <c r="T75" i="8" s="1"/>
  <c r="T78" i="8" a="1"/>
  <c r="T78" i="8" s="1"/>
  <c r="T80" i="8" a="1"/>
  <c r="T80" i="8" s="1"/>
  <c r="T82" i="8" a="1"/>
  <c r="T82" i="8" s="1"/>
  <c r="T84" i="8" a="1"/>
  <c r="T84" i="8" s="1"/>
  <c r="T86" i="8" a="1"/>
  <c r="T86" i="8" s="1"/>
  <c r="T88" i="8" a="1"/>
  <c r="T88" i="8" s="1"/>
  <c r="T90" i="8" a="1"/>
  <c r="T90" i="8" s="1"/>
  <c r="T92" i="8" a="1"/>
  <c r="T92" i="8" s="1"/>
  <c r="T94" i="8" a="1"/>
  <c r="T94" i="8" s="1"/>
  <c r="T114" i="8" a="1"/>
  <c r="T114" i="8" s="1"/>
  <c r="T118" i="8" a="1"/>
  <c r="T118" i="8" s="1"/>
  <c r="T122" i="8" a="1"/>
  <c r="T122" i="8" s="1"/>
  <c r="T85" i="8" a="1"/>
  <c r="T85" i="8" s="1"/>
  <c r="T93" i="8" a="1"/>
  <c r="T93" i="8" s="1"/>
  <c r="T96" i="8" a="1"/>
  <c r="T96" i="8" s="1"/>
  <c r="T98" i="8" a="1"/>
  <c r="T98" i="8" s="1"/>
  <c r="T100" i="8" a="1"/>
  <c r="T100" i="8" s="1"/>
  <c r="T102" i="8" a="1"/>
  <c r="T102" i="8" s="1"/>
  <c r="T104" i="8" a="1"/>
  <c r="T104" i="8" s="1"/>
  <c r="T106" i="8" a="1"/>
  <c r="T106" i="8" s="1"/>
  <c r="T108" i="8" a="1"/>
  <c r="T108" i="8" s="1"/>
  <c r="T110" i="8" a="1"/>
  <c r="T110" i="8" s="1"/>
  <c r="T127" i="8" a="1"/>
  <c r="T127" i="8" s="1"/>
  <c r="T112" i="8" a="1"/>
  <c r="T112" i="8" s="1"/>
  <c r="T116" i="8" a="1"/>
  <c r="T116" i="8" s="1"/>
  <c r="T120" i="8" a="1"/>
  <c r="T120" i="8" s="1"/>
  <c r="T124" i="8" a="1"/>
  <c r="T124" i="8" s="1"/>
  <c r="T70" i="8" a="1"/>
  <c r="T70" i="8" s="1"/>
  <c r="T83" i="8" a="1"/>
  <c r="T83" i="8" s="1"/>
  <c r="T103" i="8" a="1"/>
  <c r="T103" i="8" s="1"/>
  <c r="T89" i="8" a="1"/>
  <c r="T89" i="8" s="1"/>
  <c r="T101" i="8" a="1"/>
  <c r="T101" i="8" s="1"/>
  <c r="T99" i="8" a="1"/>
  <c r="T99" i="8" s="1"/>
  <c r="T63" i="8" a="1"/>
  <c r="T63" i="8" s="1"/>
  <c r="T97" i="8" a="1"/>
  <c r="T97" i="8" s="1"/>
  <c r="T121" i="8" a="1"/>
  <c r="T121" i="8" s="1"/>
  <c r="T125" i="8" a="1"/>
  <c r="T125" i="8" s="1"/>
  <c r="T135" i="8" a="1"/>
  <c r="T135" i="8" s="1"/>
  <c r="T72" i="8" a="1"/>
  <c r="T72" i="8" s="1"/>
  <c r="T81" i="8" a="1"/>
  <c r="T81" i="8" s="1"/>
  <c r="T95" i="8" a="1"/>
  <c r="T95" i="8" s="1"/>
  <c r="T111" i="8" a="1"/>
  <c r="T111" i="8" s="1"/>
  <c r="T119" i="8" a="1"/>
  <c r="T119" i="8" s="1"/>
  <c r="T144" i="8" a="1"/>
  <c r="T144" i="8" s="1"/>
  <c r="T151" i="8" a="1"/>
  <c r="T151" i="8" s="1"/>
  <c r="T156" i="8" a="1"/>
  <c r="T156" i="8" s="1"/>
  <c r="T158" i="8" a="1"/>
  <c r="T158" i="8" s="1"/>
  <c r="T168" i="8" a="1"/>
  <c r="T168" i="8" s="1"/>
  <c r="T170" i="8" a="1"/>
  <c r="T170" i="8" s="1"/>
  <c r="T172" i="8" a="1"/>
  <c r="T172" i="8" s="1"/>
  <c r="T174" i="8" a="1"/>
  <c r="T174" i="8" s="1"/>
  <c r="T177" i="8" a="1"/>
  <c r="T177" i="8" s="1"/>
  <c r="T184" i="8" a="1"/>
  <c r="T184" i="8" s="1"/>
  <c r="T189" i="8" a="1"/>
  <c r="T189" i="8" s="1"/>
  <c r="T194" i="8" a="1"/>
  <c r="T194" i="8" s="1"/>
  <c r="T64" i="8" a="1"/>
  <c r="T64" i="8" s="1"/>
  <c r="T91" i="8" a="1"/>
  <c r="T91" i="8" s="1"/>
  <c r="T109" i="8" a="1"/>
  <c r="T109" i="8" s="1"/>
  <c r="T50" i="8" a="1"/>
  <c r="T50" i="8" s="1"/>
  <c r="T60" i="8" a="1"/>
  <c r="T60" i="8" s="1"/>
  <c r="T87" i="8" a="1"/>
  <c r="T87" i="8" s="1"/>
  <c r="T107" i="8" a="1"/>
  <c r="T107" i="8" s="1"/>
  <c r="T117" i="8" a="1"/>
  <c r="T117" i="8" s="1"/>
  <c r="T131" i="8" a="1"/>
  <c r="T131" i="8" s="1"/>
  <c r="T134" i="8" a="1"/>
  <c r="T134" i="8" s="1"/>
  <c r="T141" i="8" a="1"/>
  <c r="T141" i="8" s="1"/>
  <c r="T148" i="8" a="1"/>
  <c r="T148" i="8" s="1"/>
  <c r="T155" i="8" a="1"/>
  <c r="T155" i="8" s="1"/>
  <c r="T160" i="8" a="1"/>
  <c r="T160" i="8" s="1"/>
  <c r="T165" i="8" a="1"/>
  <c r="T165" i="8" s="1"/>
  <c r="T196" i="8" a="1"/>
  <c r="T196" i="8" s="1"/>
  <c r="T113" i="8" a="1"/>
  <c r="T113" i="8" s="1"/>
  <c r="T115" i="8" a="1"/>
  <c r="T115" i="8" s="1"/>
  <c r="T123" i="8" a="1"/>
  <c r="T123" i="8" s="1"/>
  <c r="T126" i="8" a="1"/>
  <c r="T126" i="8" s="1"/>
  <c r="T55" i="8" a="1"/>
  <c r="T55" i="8" s="1"/>
  <c r="T129" i="8" a="1"/>
  <c r="T129" i="8" s="1"/>
  <c r="T162" i="8" a="1"/>
  <c r="T162" i="8" s="1"/>
  <c r="T167" i="8" a="1"/>
  <c r="T167" i="8" s="1"/>
  <c r="T181" i="8" a="1"/>
  <c r="T181" i="8" s="1"/>
  <c r="T185" i="8" a="1"/>
  <c r="T185" i="8" s="1"/>
  <c r="T195" i="8" a="1"/>
  <c r="T195" i="8" s="1"/>
  <c r="T202" i="8" a="1"/>
  <c r="T202" i="8" s="1"/>
  <c r="T205" i="8" a="1"/>
  <c r="T205" i="8" s="1"/>
  <c r="T207" i="8" a="1"/>
  <c r="T207" i="8" s="1"/>
  <c r="T209" i="8" a="1"/>
  <c r="T209" i="8" s="1"/>
  <c r="T211" i="8" a="1"/>
  <c r="T211" i="8" s="1"/>
  <c r="T213" i="8" a="1"/>
  <c r="T213" i="8" s="1"/>
  <c r="T215" i="8" a="1"/>
  <c r="T215" i="8" s="1"/>
  <c r="T217" i="8" a="1"/>
  <c r="T217" i="8" s="1"/>
  <c r="T219" i="8" a="1"/>
  <c r="T219" i="8" s="1"/>
  <c r="T221" i="8" a="1"/>
  <c r="T221" i="8" s="1"/>
  <c r="T223" i="8" a="1"/>
  <c r="T223" i="8" s="1"/>
  <c r="T225" i="8" a="1"/>
  <c r="T225" i="8" s="1"/>
  <c r="T227" i="8" a="1"/>
  <c r="T227" i="8" s="1"/>
  <c r="T130" i="8" a="1"/>
  <c r="T130" i="8" s="1"/>
  <c r="T140" i="8" a="1"/>
  <c r="T140" i="8" s="1"/>
  <c r="T146" i="8" a="1"/>
  <c r="T146" i="8" s="1"/>
  <c r="T152" i="8" a="1"/>
  <c r="T152" i="8" s="1"/>
  <c r="T157" i="8" a="1"/>
  <c r="T157" i="8" s="1"/>
  <c r="T178" i="8" a="1"/>
  <c r="T178" i="8" s="1"/>
  <c r="T182" i="8" a="1"/>
  <c r="T182" i="8" s="1"/>
  <c r="T186" i="8" a="1"/>
  <c r="T186" i="8" s="1"/>
  <c r="T191" i="8" a="1"/>
  <c r="T191" i="8" s="1"/>
  <c r="T199" i="8" a="1"/>
  <c r="T199" i="8" s="1"/>
  <c r="T229" i="8" a="1"/>
  <c r="T229" i="8" s="1"/>
  <c r="T105" i="8" a="1"/>
  <c r="T105" i="8" s="1"/>
  <c r="T133" i="8" a="1"/>
  <c r="T133" i="8" s="1"/>
  <c r="T136" i="8" a="1"/>
  <c r="T136" i="8" s="1"/>
  <c r="T153" i="8" a="1"/>
  <c r="T153" i="8" s="1"/>
  <c r="T164" i="8" a="1"/>
  <c r="T164" i="8" s="1"/>
  <c r="T169" i="8" a="1"/>
  <c r="T169" i="8" s="1"/>
  <c r="T179" i="8" a="1"/>
  <c r="T179" i="8" s="1"/>
  <c r="T183" i="8" a="1"/>
  <c r="T183" i="8" s="1"/>
  <c r="T192" i="8" a="1"/>
  <c r="T192" i="8" s="1"/>
  <c r="T204" i="8" a="1"/>
  <c r="T204" i="8" s="1"/>
  <c r="T233" i="8" a="1"/>
  <c r="T233" i="8" s="1"/>
  <c r="T235" i="8" a="1"/>
  <c r="T235" i="8" s="1"/>
  <c r="T237" i="8" a="1"/>
  <c r="T237" i="8" s="1"/>
  <c r="T239" i="8" a="1"/>
  <c r="T239" i="8" s="1"/>
  <c r="T241" i="8" a="1"/>
  <c r="T241" i="8" s="1"/>
  <c r="T243" i="8" a="1"/>
  <c r="T243" i="8" s="1"/>
  <c r="T245" i="8" a="1"/>
  <c r="T245" i="8" s="1"/>
  <c r="T247" i="8" a="1"/>
  <c r="T247" i="8" s="1"/>
  <c r="T145" i="8" a="1"/>
  <c r="T145" i="8" s="1"/>
  <c r="T149" i="8" a="1"/>
  <c r="T149" i="8" s="1"/>
  <c r="T175" i="8" a="1"/>
  <c r="T175" i="8" s="1"/>
  <c r="T180" i="8" a="1"/>
  <c r="T180" i="8" s="1"/>
  <c r="T212" i="8" a="1"/>
  <c r="T212" i="8" s="1"/>
  <c r="T228" i="8" a="1"/>
  <c r="T228" i="8" s="1"/>
  <c r="T128" i="8" a="1"/>
  <c r="T128" i="8" s="1"/>
  <c r="T137" i="8" a="1"/>
  <c r="T137" i="8" s="1"/>
  <c r="T159" i="8" a="1"/>
  <c r="T159" i="8" s="1"/>
  <c r="T163" i="8" a="1"/>
  <c r="T163" i="8" s="1"/>
  <c r="T197" i="8" a="1"/>
  <c r="T197" i="8" s="1"/>
  <c r="T198" i="8" a="1"/>
  <c r="T198" i="8" s="1"/>
  <c r="T208" i="8" a="1"/>
  <c r="T208" i="8" s="1"/>
  <c r="T147" i="8" a="1"/>
  <c r="T147" i="8" s="1"/>
  <c r="T187" i="8" a="1"/>
  <c r="T187" i="8" s="1"/>
  <c r="T200" i="8" a="1"/>
  <c r="T200" i="8" s="1"/>
  <c r="T201" i="8" a="1"/>
  <c r="T201" i="8" s="1"/>
  <c r="T206" i="8" a="1"/>
  <c r="T206" i="8" s="1"/>
  <c r="T222" i="8" a="1"/>
  <c r="T222" i="8" s="1"/>
  <c r="T244" i="8" a="1"/>
  <c r="T244" i="8" s="1"/>
  <c r="T317" i="8" a="1"/>
  <c r="T317" i="8" s="1"/>
  <c r="T319" i="8" a="1"/>
  <c r="T319" i="8" s="1"/>
  <c r="T321" i="8" a="1"/>
  <c r="T321" i="8" s="1"/>
  <c r="T323" i="8" a="1"/>
  <c r="T323" i="8" s="1"/>
  <c r="T325" i="8" a="1"/>
  <c r="T325" i="8" s="1"/>
  <c r="T327" i="8" a="1"/>
  <c r="T327" i="8" s="1"/>
  <c r="T329" i="8" a="1"/>
  <c r="T329" i="8" s="1"/>
  <c r="T331" i="8" a="1"/>
  <c r="T331" i="8" s="1"/>
  <c r="T333" i="8" a="1"/>
  <c r="T333" i="8" s="1"/>
  <c r="T335" i="8" a="1"/>
  <c r="T335" i="8" s="1"/>
  <c r="T337" i="8" a="1"/>
  <c r="T337" i="8" s="1"/>
  <c r="T143" i="8" a="1"/>
  <c r="T143" i="8" s="1"/>
  <c r="T203" i="8" a="1"/>
  <c r="T203" i="8" s="1"/>
  <c r="T220" i="8" a="1"/>
  <c r="T220" i="8" s="1"/>
  <c r="T242" i="8" a="1"/>
  <c r="T242" i="8" s="1"/>
  <c r="T246" i="8" a="1"/>
  <c r="T246" i="8" s="1"/>
  <c r="T249" i="8" a="1"/>
  <c r="T249" i="8" s="1"/>
  <c r="T251" i="8" a="1"/>
  <c r="T251" i="8" s="1"/>
  <c r="T253" i="8" a="1"/>
  <c r="T253" i="8" s="1"/>
  <c r="T255" i="8" a="1"/>
  <c r="T255" i="8" s="1"/>
  <c r="T257" i="8" a="1"/>
  <c r="T257" i="8" s="1"/>
  <c r="T314" i="8" a="1"/>
  <c r="T314" i="8" s="1"/>
  <c r="T139" i="8" a="1"/>
  <c r="T139" i="8" s="1"/>
  <c r="T150" i="8" a="1"/>
  <c r="T150" i="8" s="1"/>
  <c r="T154" i="8" a="1"/>
  <c r="T154" i="8" s="1"/>
  <c r="T166" i="8" a="1"/>
  <c r="T166" i="8" s="1"/>
  <c r="T173" i="8" a="1"/>
  <c r="T173" i="8" s="1"/>
  <c r="T218" i="8" a="1"/>
  <c r="T218" i="8" s="1"/>
  <c r="T132" i="8" a="1"/>
  <c r="T132" i="8" s="1"/>
  <c r="T142" i="8" a="1"/>
  <c r="T142" i="8" s="1"/>
  <c r="T176" i="8" a="1"/>
  <c r="T176" i="8" s="1"/>
  <c r="T190" i="8" a="1"/>
  <c r="T190" i="8" s="1"/>
  <c r="T216" i="8" a="1"/>
  <c r="T216" i="8" s="1"/>
  <c r="T238" i="8" a="1"/>
  <c r="T238" i="8" s="1"/>
  <c r="T224" i="8" a="1"/>
  <c r="T224" i="8" s="1"/>
  <c r="T254" i="8" a="1"/>
  <c r="T254" i="8" s="1"/>
  <c r="T271" i="8" a="1"/>
  <c r="T271" i="8" s="1"/>
  <c r="T272" i="8" a="1"/>
  <c r="T272" i="8" s="1"/>
  <c r="T287" i="8" a="1"/>
  <c r="T287" i="8" s="1"/>
  <c r="T288" i="8" a="1"/>
  <c r="T288" i="8" s="1"/>
  <c r="T303" i="8" a="1"/>
  <c r="T303" i="8" s="1"/>
  <c r="T304" i="8" a="1"/>
  <c r="T304" i="8" s="1"/>
  <c r="T171" i="8" a="1"/>
  <c r="T171" i="8" s="1"/>
  <c r="T250" i="8" a="1"/>
  <c r="T250" i="8" s="1"/>
  <c r="T267" i="8" a="1"/>
  <c r="T267" i="8" s="1"/>
  <c r="T268" i="8" a="1"/>
  <c r="T268" i="8" s="1"/>
  <c r="T161" i="8" a="1"/>
  <c r="T161" i="8" s="1"/>
  <c r="T193" i="8" a="1"/>
  <c r="T193" i="8" s="1"/>
  <c r="T214" i="8" a="1"/>
  <c r="T214" i="8" s="1"/>
  <c r="T248" i="8" a="1"/>
  <c r="T248" i="8" s="1"/>
  <c r="T265" i="8" a="1"/>
  <c r="T265" i="8" s="1"/>
  <c r="T266" i="8" a="1"/>
  <c r="T266" i="8" s="1"/>
  <c r="T281" i="8" a="1"/>
  <c r="T281" i="8" s="1"/>
  <c r="T188" i="8" a="1"/>
  <c r="T188" i="8" s="1"/>
  <c r="T210" i="8" a="1"/>
  <c r="T210" i="8" s="1"/>
  <c r="T232" i="8" a="1"/>
  <c r="T232" i="8" s="1"/>
  <c r="T263" i="8" a="1"/>
  <c r="T263" i="8" s="1"/>
  <c r="T264" i="8" a="1"/>
  <c r="T264" i="8" s="1"/>
  <c r="T279" i="8" a="1"/>
  <c r="T279" i="8" s="1"/>
  <c r="T280" i="8" a="1"/>
  <c r="T280" i="8" s="1"/>
  <c r="T295" i="8" a="1"/>
  <c r="T295" i="8" s="1"/>
  <c r="T296" i="8" a="1"/>
  <c r="T296" i="8" s="1"/>
  <c r="T230" i="8" a="1"/>
  <c r="T230" i="8" s="1"/>
  <c r="T240" i="8" a="1"/>
  <c r="T240" i="8" s="1"/>
  <c r="T270" i="8" a="1"/>
  <c r="T270" i="8" s="1"/>
  <c r="T291" i="8" a="1"/>
  <c r="T291" i="8" s="1"/>
  <c r="T298" i="8" a="1"/>
  <c r="T298" i="8" s="1"/>
  <c r="T322" i="8" a="1"/>
  <c r="T322" i="8" s="1"/>
  <c r="T346" i="8" a="1"/>
  <c r="T346" i="8" s="1"/>
  <c r="T226" i="8" a="1"/>
  <c r="T226" i="8" s="1"/>
  <c r="T234" i="8" a="1"/>
  <c r="T234" i="8" s="1"/>
  <c r="T262" i="8" a="1"/>
  <c r="T262" i="8" s="1"/>
  <c r="T277" i="8" a="1"/>
  <c r="T277" i="8" s="1"/>
  <c r="T284" i="8" a="1"/>
  <c r="T284" i="8" s="1"/>
  <c r="T294" i="8" a="1"/>
  <c r="T294" i="8" s="1"/>
  <c r="T302" i="8" a="1"/>
  <c r="T302" i="8" s="1"/>
  <c r="T320" i="8" a="1"/>
  <c r="T320" i="8" s="1"/>
  <c r="T336" i="8" a="1"/>
  <c r="T336" i="8" s="1"/>
  <c r="T340" i="8" a="1"/>
  <c r="T340" i="8" s="1"/>
  <c r="T343" i="8" a="1"/>
  <c r="T343" i="8" s="1"/>
  <c r="T231" i="8" a="1"/>
  <c r="T231" i="8" s="1"/>
  <c r="T258" i="8" a="1"/>
  <c r="T258" i="8" s="1"/>
  <c r="T260" i="8" a="1"/>
  <c r="T260" i="8" s="1"/>
  <c r="T275" i="8" a="1"/>
  <c r="T275" i="8" s="1"/>
  <c r="T297" i="8" a="1"/>
  <c r="T297" i="8" s="1"/>
  <c r="T301" i="8" a="1"/>
  <c r="T301" i="8" s="1"/>
  <c r="T311" i="8" a="1"/>
  <c r="T311" i="8" s="1"/>
  <c r="T313" i="8" a="1"/>
  <c r="T313" i="8" s="1"/>
  <c r="T318" i="8" a="1"/>
  <c r="T318" i="8" s="1"/>
  <c r="T349" i="8" a="1"/>
  <c r="T349" i="8" s="1"/>
  <c r="T351" i="8" a="1"/>
  <c r="T351" i="8" s="1"/>
  <c r="T353" i="8" a="1"/>
  <c r="T353" i="8" s="1"/>
  <c r="T355" i="8" a="1"/>
  <c r="T355" i="8" s="1"/>
  <c r="T357" i="8" a="1"/>
  <c r="T357" i="8" s="1"/>
  <c r="T359" i="8" a="1"/>
  <c r="T359" i="8" s="1"/>
  <c r="T361" i="8" a="1"/>
  <c r="T361" i="8" s="1"/>
  <c r="T363" i="8" a="1"/>
  <c r="T363" i="8" s="1"/>
  <c r="T365" i="8" a="1"/>
  <c r="T365" i="8" s="1"/>
  <c r="T367" i="8" a="1"/>
  <c r="T367" i="8" s="1"/>
  <c r="T369" i="8" a="1"/>
  <c r="T369" i="8" s="1"/>
  <c r="T138" i="8" a="1"/>
  <c r="T138" i="8" s="1"/>
  <c r="T256" i="8" a="1"/>
  <c r="T256" i="8" s="1"/>
  <c r="T273" i="8" a="1"/>
  <c r="T273" i="8" s="1"/>
  <c r="T283" i="8" a="1"/>
  <c r="T283" i="8" s="1"/>
  <c r="T290" i="8" a="1"/>
  <c r="T290" i="8" s="1"/>
  <c r="T293" i="8" a="1"/>
  <c r="T293" i="8" s="1"/>
  <c r="T309" i="8" a="1"/>
  <c r="T309" i="8" s="1"/>
  <c r="T310" i="8" a="1"/>
  <c r="T310" i="8" s="1"/>
  <c r="T312" i="8" a="1"/>
  <c r="T312" i="8" s="1"/>
  <c r="T315" i="8" a="1"/>
  <c r="T315" i="8" s="1"/>
  <c r="T316" i="8" a="1"/>
  <c r="T316" i="8" s="1"/>
  <c r="T344" i="8" a="1"/>
  <c r="T344" i="8" s="1"/>
  <c r="T347" i="8" a="1"/>
  <c r="T347" i="8" s="1"/>
  <c r="T372" i="8" a="1"/>
  <c r="T372" i="8" s="1"/>
  <c r="T374" i="8" a="1"/>
  <c r="T374" i="8" s="1"/>
  <c r="T376" i="8" a="1"/>
  <c r="T376" i="8" s="1"/>
  <c r="T378" i="8" a="1"/>
  <c r="T378" i="8" s="1"/>
  <c r="T380" i="8" a="1"/>
  <c r="T380" i="8" s="1"/>
  <c r="T382" i="8" a="1"/>
  <c r="T382" i="8" s="1"/>
  <c r="T252" i="8" a="1"/>
  <c r="T252" i="8" s="1"/>
  <c r="T269" i="8" a="1"/>
  <c r="T269" i="8" s="1"/>
  <c r="T286" i="8" a="1"/>
  <c r="T286" i="8" s="1"/>
  <c r="T300" i="8" a="1"/>
  <c r="T300" i="8" s="1"/>
  <c r="T307" i="8" a="1"/>
  <c r="T307" i="8" s="1"/>
  <c r="T308" i="8" a="1"/>
  <c r="T308" i="8" s="1"/>
  <c r="T330" i="8" a="1"/>
  <c r="T330" i="8" s="1"/>
  <c r="T338" i="8" a="1"/>
  <c r="T338" i="8" s="1"/>
  <c r="T341" i="8" a="1"/>
  <c r="T341" i="8" s="1"/>
  <c r="T371" i="8" a="1"/>
  <c r="T371" i="8" s="1"/>
  <c r="T236" i="8" a="1"/>
  <c r="T236" i="8" s="1"/>
  <c r="T259" i="8" a="1"/>
  <c r="T259" i="8" s="1"/>
  <c r="T276" i="8" a="1"/>
  <c r="T276" i="8" s="1"/>
  <c r="T282" i="8" a="1"/>
  <c r="T282" i="8" s="1"/>
  <c r="T285" i="8" a="1"/>
  <c r="T285" i="8" s="1"/>
  <c r="T292" i="8" a="1"/>
  <c r="T292" i="8" s="1"/>
  <c r="T326" i="8" a="1"/>
  <c r="T326" i="8" s="1"/>
  <c r="T342" i="8" a="1"/>
  <c r="T342" i="8" s="1"/>
  <c r="T345" i="8" a="1"/>
  <c r="T345" i="8" s="1"/>
  <c r="T348" i="8" a="1"/>
  <c r="T348" i="8" s="1"/>
  <c r="T350" i="8" a="1"/>
  <c r="T350" i="8" s="1"/>
  <c r="T352" i="8" a="1"/>
  <c r="T352" i="8" s="1"/>
  <c r="T354" i="8" a="1"/>
  <c r="T354" i="8" s="1"/>
  <c r="T356" i="8" a="1"/>
  <c r="T356" i="8" s="1"/>
  <c r="T358" i="8" a="1"/>
  <c r="T358" i="8" s="1"/>
  <c r="T360" i="8" a="1"/>
  <c r="T360" i="8" s="1"/>
  <c r="T362" i="8" a="1"/>
  <c r="T362" i="8" s="1"/>
  <c r="T364" i="8" a="1"/>
  <c r="T364" i="8" s="1"/>
  <c r="T366" i="8" a="1"/>
  <c r="T366" i="8" s="1"/>
  <c r="T368" i="8" a="1"/>
  <c r="T368" i="8" s="1"/>
  <c r="T370" i="8" a="1"/>
  <c r="T370" i="8" s="1"/>
  <c r="T289" i="8" a="1"/>
  <c r="T289" i="8" s="1"/>
  <c r="T305" i="8" a="1"/>
  <c r="T305" i="8" s="1"/>
  <c r="T386" i="8" a="1"/>
  <c r="T386" i="8" s="1"/>
  <c r="T390" i="8" a="1"/>
  <c r="T390" i="8" s="1"/>
  <c r="T394" i="8" a="1"/>
  <c r="T394" i="8" s="1"/>
  <c r="T334" i="8" a="1"/>
  <c r="T334" i="8" s="1"/>
  <c r="T373" i="8" a="1"/>
  <c r="T373" i="8" s="1"/>
  <c r="T381" i="8" a="1"/>
  <c r="T381" i="8" s="1"/>
  <c r="T395" i="8" a="1"/>
  <c r="T395" i="8" s="1"/>
  <c r="T396" i="8" a="1"/>
  <c r="T396" i="8" s="1"/>
  <c r="T399" i="8" a="1"/>
  <c r="T399" i="8" s="1"/>
  <c r="T401" i="8" a="1"/>
  <c r="T401" i="8" s="1"/>
  <c r="T403" i="8" a="1"/>
  <c r="T403" i="8" s="1"/>
  <c r="T405" i="8" a="1"/>
  <c r="T405" i="8" s="1"/>
  <c r="T407" i="8" a="1"/>
  <c r="T407" i="8" s="1"/>
  <c r="T409" i="8" a="1"/>
  <c r="T409" i="8" s="1"/>
  <c r="T411" i="8" a="1"/>
  <c r="T411" i="8" s="1"/>
  <c r="T413" i="8" a="1"/>
  <c r="T413" i="8" s="1"/>
  <c r="T415" i="8" a="1"/>
  <c r="T415" i="8" s="1"/>
  <c r="T417" i="8" a="1"/>
  <c r="T417" i="8" s="1"/>
  <c r="T419" i="8" a="1"/>
  <c r="T419" i="8" s="1"/>
  <c r="T421" i="8" a="1"/>
  <c r="T421" i="8" s="1"/>
  <c r="T423" i="8" a="1"/>
  <c r="T423" i="8" s="1"/>
  <c r="T430" i="8" a="1"/>
  <c r="T430" i="8" s="1"/>
  <c r="T432" i="8" a="1"/>
  <c r="T432" i="8" s="1"/>
  <c r="T434" i="8" a="1"/>
  <c r="T434" i="8" s="1"/>
  <c r="T436" i="8" a="1"/>
  <c r="T436" i="8" s="1"/>
  <c r="T438" i="8" a="1"/>
  <c r="T438" i="8" s="1"/>
  <c r="T440" i="8" a="1"/>
  <c r="T440" i="8" s="1"/>
  <c r="T442" i="8" a="1"/>
  <c r="T442" i="8" s="1"/>
  <c r="T444" i="8" a="1"/>
  <c r="T444" i="8" s="1"/>
  <c r="T446" i="8" a="1"/>
  <c r="T446" i="8" s="1"/>
  <c r="T448" i="8" a="1"/>
  <c r="T448" i="8" s="1"/>
  <c r="T450" i="8" a="1"/>
  <c r="T450" i="8" s="1"/>
  <c r="T452" i="8" a="1"/>
  <c r="T452" i="8" s="1"/>
  <c r="T454" i="8" a="1"/>
  <c r="T454" i="8" s="1"/>
  <c r="T456" i="8" a="1"/>
  <c r="T456" i="8" s="1"/>
  <c r="T458" i="8" a="1"/>
  <c r="T458" i="8" s="1"/>
  <c r="T460" i="8" a="1"/>
  <c r="T460" i="8" s="1"/>
  <c r="T462" i="8" a="1"/>
  <c r="T462" i="8" s="1"/>
  <c r="T464" i="8" a="1"/>
  <c r="T464" i="8" s="1"/>
  <c r="T466" i="8" a="1"/>
  <c r="T466" i="8" s="1"/>
  <c r="T468" i="8" a="1"/>
  <c r="T468" i="8" s="1"/>
  <c r="T470" i="8" a="1"/>
  <c r="T470" i="8" s="1"/>
  <c r="T472" i="8" a="1"/>
  <c r="T472" i="8" s="1"/>
  <c r="T474" i="8" a="1"/>
  <c r="T474" i="8" s="1"/>
  <c r="T476" i="8" a="1"/>
  <c r="T476" i="8" s="1"/>
  <c r="T478" i="8" a="1"/>
  <c r="T478" i="8" s="1"/>
  <c r="T261" i="8" a="1"/>
  <c r="T261" i="8" s="1"/>
  <c r="T278" i="8" a="1"/>
  <c r="T278" i="8" s="1"/>
  <c r="T306" i="8" a="1"/>
  <c r="T306" i="8" s="1"/>
  <c r="T425" i="8" a="1"/>
  <c r="T425" i="8" s="1"/>
  <c r="T427" i="8" a="1"/>
  <c r="T427" i="8" s="1"/>
  <c r="T379" i="8" a="1"/>
  <c r="T379" i="8" s="1"/>
  <c r="T385" i="8" a="1"/>
  <c r="T385" i="8" s="1"/>
  <c r="T389" i="8" a="1"/>
  <c r="T389" i="8" s="1"/>
  <c r="T393" i="8" a="1"/>
  <c r="T393" i="8" s="1"/>
  <c r="T397" i="8" a="1"/>
  <c r="T397" i="8" s="1"/>
  <c r="T328" i="8" a="1"/>
  <c r="T328" i="8" s="1"/>
  <c r="T332" i="8" a="1"/>
  <c r="T332" i="8" s="1"/>
  <c r="T384" i="8" a="1"/>
  <c r="T384" i="8" s="1"/>
  <c r="T388" i="8" a="1"/>
  <c r="T388" i="8" s="1"/>
  <c r="T392" i="8" a="1"/>
  <c r="T392" i="8" s="1"/>
  <c r="T429" i="8" a="1"/>
  <c r="T429" i="8" s="1"/>
  <c r="T299" i="8" a="1"/>
  <c r="T299" i="8" s="1"/>
  <c r="T426" i="8" a="1"/>
  <c r="T426" i="8" s="1"/>
  <c r="X512" i="8" a="1"/>
  <c r="X512" i="8" s="1"/>
  <c r="P512" i="8" a="1"/>
  <c r="P512" i="8" s="1"/>
  <c r="T511" i="8" a="1"/>
  <c r="T511" i="8" s="1"/>
  <c r="X510" i="8" a="1"/>
  <c r="X510" i="8" s="1"/>
  <c r="P510" i="8" a="1"/>
  <c r="P510" i="8" s="1"/>
  <c r="T509" i="8" a="1"/>
  <c r="T509" i="8" s="1"/>
  <c r="X508" i="8" a="1"/>
  <c r="X508" i="8" s="1"/>
  <c r="P508" i="8" a="1"/>
  <c r="P508" i="8" s="1"/>
  <c r="U507" i="8" a="1"/>
  <c r="U507" i="8" s="1"/>
  <c r="O507" i="8" a="1"/>
  <c r="O507" i="8" s="1"/>
  <c r="T506" i="8" a="1"/>
  <c r="T506" i="8" s="1"/>
  <c r="M506" i="8" a="1"/>
  <c r="M506" i="8" s="1"/>
  <c r="Q505" i="8" a="1"/>
  <c r="Q505" i="8" s="1"/>
  <c r="W504" i="8" a="1"/>
  <c r="W504" i="8" s="1"/>
  <c r="P504" i="8" a="1"/>
  <c r="P504" i="8" s="1"/>
  <c r="U503" i="8" a="1"/>
  <c r="U503" i="8" s="1"/>
  <c r="N503" i="8" a="1"/>
  <c r="N503" i="8" s="1"/>
  <c r="S502" i="8" a="1"/>
  <c r="S502" i="8" s="1"/>
  <c r="X501" i="8" a="1"/>
  <c r="X501" i="8" s="1"/>
  <c r="R501" i="8" a="1"/>
  <c r="R501" i="8" s="1"/>
  <c r="W500" i="8" a="1"/>
  <c r="W500" i="8" s="1"/>
  <c r="O500" i="8" a="1"/>
  <c r="O500" i="8" s="1"/>
  <c r="T499" i="8" a="1"/>
  <c r="T499" i="8" s="1"/>
  <c r="N499" i="8" a="1"/>
  <c r="N499" i="8" s="1"/>
  <c r="S498" i="8" a="1"/>
  <c r="S498" i="8" s="1"/>
  <c r="X497" i="8" a="1"/>
  <c r="X497" i="8" s="1"/>
  <c r="P497" i="8" a="1"/>
  <c r="P497" i="8" s="1"/>
  <c r="V496" i="8" a="1"/>
  <c r="V496" i="8" s="1"/>
  <c r="T495" i="8" a="1"/>
  <c r="T495" i="8" s="1"/>
  <c r="M495" i="8" a="1"/>
  <c r="M495" i="8" s="1"/>
  <c r="R494" i="8" a="1"/>
  <c r="R494" i="8" s="1"/>
  <c r="Q493" i="8" a="1"/>
  <c r="Q493" i="8" s="1"/>
  <c r="V492" i="8" a="1"/>
  <c r="V492" i="8" s="1"/>
  <c r="N492" i="8" a="1"/>
  <c r="N492" i="8" s="1"/>
  <c r="M491" i="8" a="1"/>
  <c r="M491" i="8" s="1"/>
  <c r="R490" i="8" a="1"/>
  <c r="R490" i="8" s="1"/>
  <c r="W489" i="8" a="1"/>
  <c r="W489" i="8" s="1"/>
  <c r="U488" i="8" a="1"/>
  <c r="U488" i="8" s="1"/>
  <c r="O488" i="8" a="1"/>
  <c r="O488" i="8" s="1"/>
  <c r="U487" i="8" a="1"/>
  <c r="U487" i="8" s="1"/>
  <c r="N487" i="8" a="1"/>
  <c r="N487" i="8" s="1"/>
  <c r="T486" i="8" a="1"/>
  <c r="T486" i="8" s="1"/>
  <c r="T485" i="8" a="1"/>
  <c r="T485" i="8" s="1"/>
  <c r="X484" i="8" a="1"/>
  <c r="X484" i="8" s="1"/>
  <c r="V483" i="8" a="1"/>
  <c r="V483" i="8" s="1"/>
  <c r="N483" i="8" a="1"/>
  <c r="N483" i="8" s="1"/>
  <c r="R482" i="8" a="1"/>
  <c r="R482" i="8" s="1"/>
  <c r="V481" i="8" a="1"/>
  <c r="V481" i="8" s="1"/>
  <c r="N481" i="8" a="1"/>
  <c r="N481" i="8" s="1"/>
  <c r="R480" i="8" a="1"/>
  <c r="R480" i="8" s="1"/>
  <c r="S479" i="8" a="1"/>
  <c r="S479" i="8" s="1"/>
  <c r="R478" i="8" a="1"/>
  <c r="R478" i="8" s="1"/>
  <c r="N477" i="8" a="1"/>
  <c r="N477" i="8" s="1"/>
  <c r="V475" i="8" a="1"/>
  <c r="V475" i="8" s="1"/>
  <c r="T473" i="8" a="1"/>
  <c r="T473" i="8" s="1"/>
  <c r="X470" i="8" a="1"/>
  <c r="X470" i="8" s="1"/>
  <c r="P468" i="8" a="1"/>
  <c r="P468" i="8" s="1"/>
  <c r="T465" i="8" a="1"/>
  <c r="T465" i="8" s="1"/>
  <c r="X462" i="8" a="1"/>
  <c r="X462" i="8" s="1"/>
  <c r="P460" i="8" a="1"/>
  <c r="P460" i="8" s="1"/>
  <c r="T457" i="8" a="1"/>
  <c r="T457" i="8" s="1"/>
  <c r="X454" i="8" a="1"/>
  <c r="X454" i="8" s="1"/>
  <c r="P452" i="8" a="1"/>
  <c r="P452" i="8" s="1"/>
  <c r="T449" i="8" a="1"/>
  <c r="T449" i="8" s="1"/>
  <c r="X446" i="8" a="1"/>
  <c r="X446" i="8" s="1"/>
  <c r="P444" i="8" a="1"/>
  <c r="P444" i="8" s="1"/>
  <c r="T441" i="8" a="1"/>
  <c r="T441" i="8" s="1"/>
  <c r="X438" i="8" a="1"/>
  <c r="X438" i="8" s="1"/>
  <c r="P436" i="8" a="1"/>
  <c r="P436" i="8" s="1"/>
  <c r="T433" i="8" a="1"/>
  <c r="T433" i="8" s="1"/>
  <c r="X430" i="8" a="1"/>
  <c r="X430" i="8" s="1"/>
  <c r="R428" i="8" a="1"/>
  <c r="R428" i="8" s="1"/>
  <c r="W425" i="8" a="1"/>
  <c r="W425" i="8" s="1"/>
  <c r="P423" i="8" a="1"/>
  <c r="P423" i="8" s="1"/>
  <c r="T420" i="8" a="1"/>
  <c r="T420" i="8" s="1"/>
  <c r="X417" i="8" a="1"/>
  <c r="X417" i="8" s="1"/>
  <c r="P415" i="8" a="1"/>
  <c r="P415" i="8" s="1"/>
  <c r="T412" i="8" a="1"/>
  <c r="T412" i="8" s="1"/>
  <c r="X409" i="8" a="1"/>
  <c r="X409" i="8" s="1"/>
  <c r="P407" i="8" a="1"/>
  <c r="P407" i="8" s="1"/>
  <c r="T404" i="8" a="1"/>
  <c r="T404" i="8" s="1"/>
  <c r="X401" i="8" a="1"/>
  <c r="X401" i="8" s="1"/>
  <c r="P399" i="8" a="1"/>
  <c r="P399" i="8" s="1"/>
  <c r="N396" i="8" a="1"/>
  <c r="N396" i="8" s="1"/>
  <c r="Q391" i="8" a="1"/>
  <c r="Q391" i="8" s="1"/>
  <c r="M386" i="8" a="1"/>
  <c r="M386" i="8" s="1"/>
  <c r="T377" i="8" a="1"/>
  <c r="T377" i="8" s="1"/>
  <c r="Q367" i="8" a="1"/>
  <c r="Q367" i="8" s="1"/>
  <c r="U356" i="8" a="1"/>
  <c r="U356" i="8" s="1"/>
  <c r="V345" i="8" a="1"/>
  <c r="V345" i="8" s="1"/>
  <c r="V332" i="8" a="1"/>
  <c r="V332" i="8" s="1"/>
  <c r="N316" i="8" a="1"/>
  <c r="N316" i="8" s="1"/>
  <c r="S298" i="8" a="1"/>
  <c r="S298" i="8" s="1"/>
  <c r="S272" i="8" a="1"/>
  <c r="S272" i="8" s="1"/>
  <c r="S21" i="8" a="1"/>
  <c r="S21" i="8" s="1"/>
  <c r="S35" i="8" a="1"/>
  <c r="S35" i="8" s="1"/>
  <c r="S37" i="8" a="1"/>
  <c r="S37" i="8" s="1"/>
  <c r="S39" i="8" a="1"/>
  <c r="S39" i="8" s="1"/>
  <c r="S23" i="8" a="1"/>
  <c r="S23" i="8" s="1"/>
  <c r="S18" i="8" a="1"/>
  <c r="S18" i="8" s="1"/>
  <c r="S25" i="8" a="1"/>
  <c r="S25" i="8" s="1"/>
  <c r="S34" i="8" a="1"/>
  <c r="S34" i="8" s="1"/>
  <c r="S20" i="8" a="1"/>
  <c r="S20" i="8" s="1"/>
  <c r="S27" i="8" a="1"/>
  <c r="S27" i="8" s="1"/>
  <c r="S36" i="8" a="1"/>
  <c r="S36" i="8" s="1"/>
  <c r="S38" i="8" a="1"/>
  <c r="S38" i="8" s="1"/>
  <c r="S40" i="8" a="1"/>
  <c r="S40" i="8" s="1"/>
  <c r="S43" i="8" a="1"/>
  <c r="S43" i="8" s="1"/>
  <c r="S46" i="8" a="1"/>
  <c r="S46" i="8" s="1"/>
  <c r="S48" i="8" a="1"/>
  <c r="S48" i="8" s="1"/>
  <c r="S59" i="8" a="1"/>
  <c r="S59" i="8" s="1"/>
  <c r="S62" i="8" a="1"/>
  <c r="S62" i="8" s="1"/>
  <c r="S66" i="8" a="1"/>
  <c r="S66" i="8" s="1"/>
  <c r="S22" i="8" a="1"/>
  <c r="S22" i="8" s="1"/>
  <c r="S29" i="8" a="1"/>
  <c r="S29" i="8" s="1"/>
  <c r="S31" i="8" a="1"/>
  <c r="S31" i="8" s="1"/>
  <c r="S33" i="8" a="1"/>
  <c r="S33" i="8" s="1"/>
  <c r="S42" i="8" a="1"/>
  <c r="S42" i="8" s="1"/>
  <c r="S65" i="8" a="1"/>
  <c r="S65" i="8" s="1"/>
  <c r="S19" i="8" a="1"/>
  <c r="S19" i="8" s="1"/>
  <c r="S24" i="8" a="1"/>
  <c r="S24" i="8" s="1"/>
  <c r="S26" i="8" a="1"/>
  <c r="S26" i="8" s="1"/>
  <c r="S47" i="8" a="1"/>
  <c r="S47" i="8" s="1"/>
  <c r="S77" i="8" a="1"/>
  <c r="S77" i="8" s="1"/>
  <c r="S51" i="8" a="1"/>
  <c r="S51" i="8" s="1"/>
  <c r="S54" i="8" a="1"/>
  <c r="S54" i="8" s="1"/>
  <c r="S58" i="8" a="1"/>
  <c r="S58" i="8" s="1"/>
  <c r="S71" i="8" a="1"/>
  <c r="S71" i="8" s="1"/>
  <c r="S74" i="8" a="1"/>
  <c r="S74" i="8" s="1"/>
  <c r="S79" i="8" a="1"/>
  <c r="S79" i="8" s="1"/>
  <c r="S30" i="8" a="1"/>
  <c r="S30" i="8" s="1"/>
  <c r="S32" i="8" a="1"/>
  <c r="S32" i="8" s="1"/>
  <c r="S44" i="8" a="1"/>
  <c r="S44" i="8" s="1"/>
  <c r="S76" i="8" a="1"/>
  <c r="S76" i="8" s="1"/>
  <c r="S49" i="8" a="1"/>
  <c r="S49" i="8" s="1"/>
  <c r="S63" i="8" a="1"/>
  <c r="S63" i="8" s="1"/>
  <c r="S68" i="8" a="1"/>
  <c r="S68" i="8" s="1"/>
  <c r="S73" i="8" a="1"/>
  <c r="S73" i="8" s="1"/>
  <c r="S52" i="8" a="1"/>
  <c r="S52" i="8" s="1"/>
  <c r="S55" i="8" a="1"/>
  <c r="S55" i="8" s="1"/>
  <c r="S60" i="8" a="1"/>
  <c r="S60" i="8" s="1"/>
  <c r="S70" i="8" a="1"/>
  <c r="S70" i="8" s="1"/>
  <c r="S28" i="8" a="1"/>
  <c r="S28" i="8" s="1"/>
  <c r="S56" i="8" a="1"/>
  <c r="S56" i="8" s="1"/>
  <c r="S64" i="8" a="1"/>
  <c r="S64" i="8" s="1"/>
  <c r="S72" i="8" a="1"/>
  <c r="S72" i="8" s="1"/>
  <c r="S85" i="8" a="1"/>
  <c r="S85" i="8" s="1"/>
  <c r="S93" i="8" a="1"/>
  <c r="S93" i="8" s="1"/>
  <c r="S96" i="8" a="1"/>
  <c r="S96" i="8" s="1"/>
  <c r="S98" i="8" a="1"/>
  <c r="S98" i="8" s="1"/>
  <c r="S100" i="8" a="1"/>
  <c r="S100" i="8" s="1"/>
  <c r="S102" i="8" a="1"/>
  <c r="S102" i="8" s="1"/>
  <c r="S104" i="8" a="1"/>
  <c r="S104" i="8" s="1"/>
  <c r="S106" i="8" a="1"/>
  <c r="S106" i="8" s="1"/>
  <c r="S108" i="8" a="1"/>
  <c r="S108" i="8" s="1"/>
  <c r="S110" i="8" a="1"/>
  <c r="S110" i="8" s="1"/>
  <c r="S115" i="8" a="1"/>
  <c r="S115" i="8" s="1"/>
  <c r="S119" i="8" a="1"/>
  <c r="S119" i="8" s="1"/>
  <c r="S123" i="8" a="1"/>
  <c r="S123" i="8" s="1"/>
  <c r="S50" i="8" a="1"/>
  <c r="S50" i="8" s="1"/>
  <c r="S78" i="8" a="1"/>
  <c r="S78" i="8" s="1"/>
  <c r="S86" i="8" a="1"/>
  <c r="S86" i="8" s="1"/>
  <c r="S94" i="8" a="1"/>
  <c r="S94" i="8" s="1"/>
  <c r="S57" i="8" a="1"/>
  <c r="S57" i="8" s="1"/>
  <c r="S69" i="8" a="1"/>
  <c r="S69" i="8" s="1"/>
  <c r="S81" i="8" a="1"/>
  <c r="S81" i="8" s="1"/>
  <c r="S89" i="8" a="1"/>
  <c r="S89" i="8" s="1"/>
  <c r="S95" i="8" a="1"/>
  <c r="S95" i="8" s="1"/>
  <c r="S97" i="8" a="1"/>
  <c r="S97" i="8" s="1"/>
  <c r="S99" i="8" a="1"/>
  <c r="S99" i="8" s="1"/>
  <c r="S101" i="8" a="1"/>
  <c r="S101" i="8" s="1"/>
  <c r="S103" i="8" a="1"/>
  <c r="S103" i="8" s="1"/>
  <c r="S105" i="8" a="1"/>
  <c r="S105" i="8" s="1"/>
  <c r="S107" i="8" a="1"/>
  <c r="S107" i="8" s="1"/>
  <c r="S109" i="8" a="1"/>
  <c r="S109" i="8" s="1"/>
  <c r="S111" i="8" a="1"/>
  <c r="S111" i="8" s="1"/>
  <c r="S113" i="8" a="1"/>
  <c r="S113" i="8" s="1"/>
  <c r="S117" i="8" a="1"/>
  <c r="S117" i="8" s="1"/>
  <c r="S121" i="8" a="1"/>
  <c r="S121" i="8" s="1"/>
  <c r="S125" i="8" a="1"/>
  <c r="S125" i="8" s="1"/>
  <c r="S41" i="8" a="1"/>
  <c r="S41" i="8" s="1"/>
  <c r="S61" i="8" a="1"/>
  <c r="S61" i="8" s="1"/>
  <c r="S118" i="8" a="1"/>
  <c r="S118" i="8" s="1"/>
  <c r="S67" i="8" a="1"/>
  <c r="S67" i="8" s="1"/>
  <c r="S82" i="8" a="1"/>
  <c r="S82" i="8" s="1"/>
  <c r="S75" i="8" a="1"/>
  <c r="S75" i="8" s="1"/>
  <c r="S92" i="8" a="1"/>
  <c r="S92" i="8" s="1"/>
  <c r="S53" i="8" a="1"/>
  <c r="S53" i="8" s="1"/>
  <c r="S88" i="8" a="1"/>
  <c r="S88" i="8" s="1"/>
  <c r="S114" i="8" a="1"/>
  <c r="S114" i="8" s="1"/>
  <c r="S91" i="8" a="1"/>
  <c r="S91" i="8" s="1"/>
  <c r="S112" i="8" a="1"/>
  <c r="S112" i="8" s="1"/>
  <c r="S124" i="8" a="1"/>
  <c r="S124" i="8" s="1"/>
  <c r="S127" i="8" a="1"/>
  <c r="S127" i="8" s="1"/>
  <c r="S137" i="8" a="1"/>
  <c r="S137" i="8" s="1"/>
  <c r="S139" i="8" a="1"/>
  <c r="S139" i="8" s="1"/>
  <c r="S146" i="8" a="1"/>
  <c r="S146" i="8" s="1"/>
  <c r="S153" i="8" a="1"/>
  <c r="S153" i="8" s="1"/>
  <c r="S180" i="8" a="1"/>
  <c r="S180" i="8" s="1"/>
  <c r="S183" i="8" a="1"/>
  <c r="S183" i="8" s="1"/>
  <c r="S186" i="8" a="1"/>
  <c r="S186" i="8" s="1"/>
  <c r="S191" i="8" a="1"/>
  <c r="S191" i="8" s="1"/>
  <c r="S84" i="8" a="1"/>
  <c r="S84" i="8" s="1"/>
  <c r="S87" i="8" a="1"/>
  <c r="S87" i="8" s="1"/>
  <c r="S122" i="8" a="1"/>
  <c r="S122" i="8" s="1"/>
  <c r="S45" i="8" a="1"/>
  <c r="S45" i="8" s="1"/>
  <c r="S80" i="8" a="1"/>
  <c r="S80" i="8" s="1"/>
  <c r="S90" i="8" a="1"/>
  <c r="S90" i="8" s="1"/>
  <c r="S120" i="8" a="1"/>
  <c r="S120" i="8" s="1"/>
  <c r="S150" i="8" a="1"/>
  <c r="S150" i="8" s="1"/>
  <c r="S162" i="8" a="1"/>
  <c r="S162" i="8" s="1"/>
  <c r="S167" i="8" a="1"/>
  <c r="S167" i="8" s="1"/>
  <c r="S176" i="8" a="1"/>
  <c r="S176" i="8" s="1"/>
  <c r="S188" i="8" a="1"/>
  <c r="S188" i="8" s="1"/>
  <c r="S193" i="8" a="1"/>
  <c r="S193" i="8" s="1"/>
  <c r="S126" i="8" a="1"/>
  <c r="S126" i="8" s="1"/>
  <c r="S83" i="8" a="1"/>
  <c r="S83" i="8" s="1"/>
  <c r="S130" i="8" a="1"/>
  <c r="S130" i="8" s="1"/>
  <c r="S140" i="8" a="1"/>
  <c r="S140" i="8" s="1"/>
  <c r="S151" i="8" a="1"/>
  <c r="S151" i="8" s="1"/>
  <c r="S152" i="8" a="1"/>
  <c r="S152" i="8" s="1"/>
  <c r="S156" i="8" a="1"/>
  <c r="S156" i="8" s="1"/>
  <c r="S157" i="8" a="1"/>
  <c r="S157" i="8" s="1"/>
  <c r="S174" i="8" a="1"/>
  <c r="S174" i="8" s="1"/>
  <c r="S178" i="8" a="1"/>
  <c r="S178" i="8" s="1"/>
  <c r="S182" i="8" a="1"/>
  <c r="S182" i="8" s="1"/>
  <c r="S199" i="8" a="1"/>
  <c r="S199" i="8" s="1"/>
  <c r="S229" i="8" a="1"/>
  <c r="S229" i="8" s="1"/>
  <c r="S116" i="8" a="1"/>
  <c r="S116" i="8" s="1"/>
  <c r="S131" i="8" a="1"/>
  <c r="S131" i="8" s="1"/>
  <c r="S132" i="8" a="1"/>
  <c r="S132" i="8" s="1"/>
  <c r="S141" i="8" a="1"/>
  <c r="S141" i="8" s="1"/>
  <c r="S147" i="8" a="1"/>
  <c r="S147" i="8" s="1"/>
  <c r="S163" i="8" a="1"/>
  <c r="S163" i="8" s="1"/>
  <c r="S175" i="8" a="1"/>
  <c r="S175" i="8" s="1"/>
  <c r="S187" i="8" a="1"/>
  <c r="S187" i="8" s="1"/>
  <c r="S192" i="8" a="1"/>
  <c r="S192" i="8" s="1"/>
  <c r="S196" i="8" a="1"/>
  <c r="S196" i="8" s="1"/>
  <c r="S204" i="8" a="1"/>
  <c r="S204" i="8" s="1"/>
  <c r="S231" i="8" a="1"/>
  <c r="S231" i="8" s="1"/>
  <c r="S135" i="8" a="1"/>
  <c r="S135" i="8" s="1"/>
  <c r="S142" i="8" a="1"/>
  <c r="S142" i="8" s="1"/>
  <c r="S148" i="8" a="1"/>
  <c r="S148" i="8" s="1"/>
  <c r="S159" i="8" a="1"/>
  <c r="S159" i="8" s="1"/>
  <c r="S201" i="8" a="1"/>
  <c r="S201" i="8" s="1"/>
  <c r="S206" i="8" a="1"/>
  <c r="S206" i="8" s="1"/>
  <c r="S208" i="8" a="1"/>
  <c r="S208" i="8" s="1"/>
  <c r="S210" i="8" a="1"/>
  <c r="S210" i="8" s="1"/>
  <c r="S212" i="8" a="1"/>
  <c r="S212" i="8" s="1"/>
  <c r="S214" i="8" a="1"/>
  <c r="S214" i="8" s="1"/>
  <c r="S216" i="8" a="1"/>
  <c r="S216" i="8" s="1"/>
  <c r="S218" i="8" a="1"/>
  <c r="S218" i="8" s="1"/>
  <c r="S220" i="8" a="1"/>
  <c r="S220" i="8" s="1"/>
  <c r="S222" i="8" a="1"/>
  <c r="S222" i="8" s="1"/>
  <c r="S224" i="8" a="1"/>
  <c r="S224" i="8" s="1"/>
  <c r="S226" i="8" a="1"/>
  <c r="S226" i="8" s="1"/>
  <c r="S228" i="8" a="1"/>
  <c r="S228" i="8" s="1"/>
  <c r="S134" i="8" a="1"/>
  <c r="S134" i="8" s="1"/>
  <c r="S160" i="8" a="1"/>
  <c r="S160" i="8" s="1"/>
  <c r="S168" i="8" a="1"/>
  <c r="S168" i="8" s="1"/>
  <c r="S171" i="8" a="1"/>
  <c r="S171" i="8" s="1"/>
  <c r="S185" i="8" a="1"/>
  <c r="S185" i="8" s="1"/>
  <c r="S189" i="8" a="1"/>
  <c r="S189" i="8" s="1"/>
  <c r="S213" i="8" a="1"/>
  <c r="S213" i="8" s="1"/>
  <c r="S136" i="8" a="1"/>
  <c r="S136" i="8" s="1"/>
  <c r="S144" i="8" a="1"/>
  <c r="S144" i="8" s="1"/>
  <c r="S155" i="8" a="1"/>
  <c r="S155" i="8" s="1"/>
  <c r="S184" i="8" a="1"/>
  <c r="S184" i="8" s="1"/>
  <c r="S200" i="8" a="1"/>
  <c r="S200" i="8" s="1"/>
  <c r="S203" i="8" a="1"/>
  <c r="S203" i="8" s="1"/>
  <c r="S209" i="8" a="1"/>
  <c r="S209" i="8" s="1"/>
  <c r="S133" i="8" a="1"/>
  <c r="S133" i="8" s="1"/>
  <c r="S143" i="8" a="1"/>
  <c r="S143" i="8" s="1"/>
  <c r="S170" i="8" a="1"/>
  <c r="S170" i="8" s="1"/>
  <c r="S202" i="8" a="1"/>
  <c r="S202" i="8" s="1"/>
  <c r="S207" i="8" a="1"/>
  <c r="S207" i="8" s="1"/>
  <c r="S223" i="8" a="1"/>
  <c r="S223" i="8" s="1"/>
  <c r="S241" i="8" a="1"/>
  <c r="S241" i="8" s="1"/>
  <c r="S242" i="8" a="1"/>
  <c r="S242" i="8" s="1"/>
  <c r="S246" i="8" a="1"/>
  <c r="S246" i="8" s="1"/>
  <c r="S249" i="8" a="1"/>
  <c r="S249" i="8" s="1"/>
  <c r="S251" i="8" a="1"/>
  <c r="S251" i="8" s="1"/>
  <c r="S253" i="8" a="1"/>
  <c r="S253" i="8" s="1"/>
  <c r="S255" i="8" a="1"/>
  <c r="S255" i="8" s="1"/>
  <c r="S257" i="8" a="1"/>
  <c r="S257" i="8" s="1"/>
  <c r="S314" i="8" a="1"/>
  <c r="S314" i="8" s="1"/>
  <c r="S154" i="8" a="1"/>
  <c r="S154" i="8" s="1"/>
  <c r="S158" i="8" a="1"/>
  <c r="S158" i="8" s="1"/>
  <c r="S166" i="8" a="1"/>
  <c r="S166" i="8" s="1"/>
  <c r="S173" i="8" a="1"/>
  <c r="S173" i="8" s="1"/>
  <c r="S195" i="8" a="1"/>
  <c r="S195" i="8" s="1"/>
  <c r="S205" i="8" a="1"/>
  <c r="S205" i="8" s="1"/>
  <c r="S221" i="8" a="1"/>
  <c r="S221" i="8" s="1"/>
  <c r="S239" i="8" a="1"/>
  <c r="S239" i="8" s="1"/>
  <c r="S240" i="8" a="1"/>
  <c r="S240" i="8" s="1"/>
  <c r="S247" i="8" a="1"/>
  <c r="S247" i="8" s="1"/>
  <c r="S259" i="8" a="1"/>
  <c r="S259" i="8" s="1"/>
  <c r="S261" i="8" a="1"/>
  <c r="S261" i="8" s="1"/>
  <c r="S263" i="8" a="1"/>
  <c r="S263" i="8" s="1"/>
  <c r="S265" i="8" a="1"/>
  <c r="S265" i="8" s="1"/>
  <c r="S267" i="8" a="1"/>
  <c r="S267" i="8" s="1"/>
  <c r="S269" i="8" a="1"/>
  <c r="S269" i="8" s="1"/>
  <c r="S271" i="8" a="1"/>
  <c r="S271" i="8" s="1"/>
  <c r="S273" i="8" a="1"/>
  <c r="S273" i="8" s="1"/>
  <c r="S275" i="8" a="1"/>
  <c r="S275" i="8" s="1"/>
  <c r="S277" i="8" a="1"/>
  <c r="S277" i="8" s="1"/>
  <c r="S279" i="8" a="1"/>
  <c r="S279" i="8" s="1"/>
  <c r="S281" i="8" a="1"/>
  <c r="S281" i="8" s="1"/>
  <c r="S283" i="8" a="1"/>
  <c r="S283" i="8" s="1"/>
  <c r="S285" i="8" a="1"/>
  <c r="S285" i="8" s="1"/>
  <c r="S287" i="8" a="1"/>
  <c r="S287" i="8" s="1"/>
  <c r="S289" i="8" a="1"/>
  <c r="S289" i="8" s="1"/>
  <c r="S291" i="8" a="1"/>
  <c r="S291" i="8" s="1"/>
  <c r="S293" i="8" a="1"/>
  <c r="S293" i="8" s="1"/>
  <c r="S295" i="8" a="1"/>
  <c r="S295" i="8" s="1"/>
  <c r="S297" i="8" a="1"/>
  <c r="S297" i="8" s="1"/>
  <c r="S299" i="8" a="1"/>
  <c r="S299" i="8" s="1"/>
  <c r="S301" i="8" a="1"/>
  <c r="S301" i="8" s="1"/>
  <c r="S303" i="8" a="1"/>
  <c r="S303" i="8" s="1"/>
  <c r="S305" i="8" a="1"/>
  <c r="S305" i="8" s="1"/>
  <c r="S307" i="8" a="1"/>
  <c r="S307" i="8" s="1"/>
  <c r="S309" i="8" a="1"/>
  <c r="S309" i="8" s="1"/>
  <c r="S311" i="8" a="1"/>
  <c r="S311" i="8" s="1"/>
  <c r="S169" i="8" a="1"/>
  <c r="S169" i="8" s="1"/>
  <c r="S177" i="8" a="1"/>
  <c r="S177" i="8" s="1"/>
  <c r="S190" i="8" a="1"/>
  <c r="S190" i="8" s="1"/>
  <c r="S194" i="8" a="1"/>
  <c r="S194" i="8" s="1"/>
  <c r="S219" i="8" a="1"/>
  <c r="S219" i="8" s="1"/>
  <c r="S129" i="8" a="1"/>
  <c r="S129" i="8" s="1"/>
  <c r="S138" i="8" a="1"/>
  <c r="S138" i="8" s="1"/>
  <c r="S161" i="8" a="1"/>
  <c r="S161" i="8" s="1"/>
  <c r="S165" i="8" a="1"/>
  <c r="S165" i="8" s="1"/>
  <c r="S217" i="8" a="1"/>
  <c r="S217" i="8" s="1"/>
  <c r="S235" i="8" a="1"/>
  <c r="S235" i="8" s="1"/>
  <c r="S236" i="8" a="1"/>
  <c r="S236" i="8" s="1"/>
  <c r="S313" i="8" a="1"/>
  <c r="S313" i="8" s="1"/>
  <c r="S316" i="8" a="1"/>
  <c r="S316" i="8" s="1"/>
  <c r="S318" i="8" a="1"/>
  <c r="S318" i="8" s="1"/>
  <c r="S320" i="8" a="1"/>
  <c r="S320" i="8" s="1"/>
  <c r="S322" i="8" a="1"/>
  <c r="S322" i="8" s="1"/>
  <c r="S324" i="8" a="1"/>
  <c r="S324" i="8" s="1"/>
  <c r="S326" i="8" a="1"/>
  <c r="S326" i="8" s="1"/>
  <c r="S328" i="8" a="1"/>
  <c r="S328" i="8" s="1"/>
  <c r="S330" i="8" a="1"/>
  <c r="S330" i="8" s="1"/>
  <c r="S128" i="8" a="1"/>
  <c r="S128" i="8" s="1"/>
  <c r="S227" i="8" a="1"/>
  <c r="S227" i="8" s="1"/>
  <c r="S230" i="8" a="1"/>
  <c r="S230" i="8" s="1"/>
  <c r="S252" i="8" a="1"/>
  <c r="S252" i="8" s="1"/>
  <c r="S270" i="8" a="1"/>
  <c r="S270" i="8" s="1"/>
  <c r="S286" i="8" a="1"/>
  <c r="S286" i="8" s="1"/>
  <c r="S302" i="8" a="1"/>
  <c r="S302" i="8" s="1"/>
  <c r="S197" i="8" a="1"/>
  <c r="S197" i="8" s="1"/>
  <c r="S237" i="8" a="1"/>
  <c r="S237" i="8" s="1"/>
  <c r="S248" i="8" a="1"/>
  <c r="S248" i="8" s="1"/>
  <c r="S266" i="8" a="1"/>
  <c r="S266" i="8" s="1"/>
  <c r="S172" i="8" a="1"/>
  <c r="S172" i="8" s="1"/>
  <c r="S225" i="8" a="1"/>
  <c r="S225" i="8" s="1"/>
  <c r="S232" i="8" a="1"/>
  <c r="S232" i="8" s="1"/>
  <c r="S264" i="8" a="1"/>
  <c r="S264" i="8" s="1"/>
  <c r="S280" i="8" a="1"/>
  <c r="S280" i="8" s="1"/>
  <c r="S145" i="8" a="1"/>
  <c r="S145" i="8" s="1"/>
  <c r="S198" i="8" a="1"/>
  <c r="S198" i="8" s="1"/>
  <c r="S234" i="8" a="1"/>
  <c r="S234" i="8" s="1"/>
  <c r="S244" i="8" a="1"/>
  <c r="S244" i="8" s="1"/>
  <c r="S262" i="8" a="1"/>
  <c r="S262" i="8" s="1"/>
  <c r="S278" i="8" a="1"/>
  <c r="S278" i="8" s="1"/>
  <c r="S294" i="8" a="1"/>
  <c r="S294" i="8" s="1"/>
  <c r="S149" i="8" a="1"/>
  <c r="S149" i="8" s="1"/>
  <c r="S181" i="8" a="1"/>
  <c r="S181" i="8" s="1"/>
  <c r="S268" i="8" a="1"/>
  <c r="S268" i="8" s="1"/>
  <c r="S284" i="8" a="1"/>
  <c r="S284" i="8" s="1"/>
  <c r="S323" i="8" a="1"/>
  <c r="S323" i="8" s="1"/>
  <c r="S335" i="8" a="1"/>
  <c r="S335" i="8" s="1"/>
  <c r="S336" i="8" a="1"/>
  <c r="S336" i="8" s="1"/>
  <c r="S340" i="8" a="1"/>
  <c r="S340" i="8" s="1"/>
  <c r="S343" i="8" a="1"/>
  <c r="S343" i="8" s="1"/>
  <c r="S258" i="8" a="1"/>
  <c r="S258" i="8" s="1"/>
  <c r="S260" i="8" a="1"/>
  <c r="S260" i="8" s="1"/>
  <c r="S321" i="8" a="1"/>
  <c r="S321" i="8" s="1"/>
  <c r="S349" i="8" a="1"/>
  <c r="S349" i="8" s="1"/>
  <c r="S351" i="8" a="1"/>
  <c r="S351" i="8" s="1"/>
  <c r="S353" i="8" a="1"/>
  <c r="S353" i="8" s="1"/>
  <c r="S355" i="8" a="1"/>
  <c r="S355" i="8" s="1"/>
  <c r="S357" i="8" a="1"/>
  <c r="S357" i="8" s="1"/>
  <c r="S359" i="8" a="1"/>
  <c r="S359" i="8" s="1"/>
  <c r="S361" i="8" a="1"/>
  <c r="S361" i="8" s="1"/>
  <c r="S363" i="8" a="1"/>
  <c r="S363" i="8" s="1"/>
  <c r="S365" i="8" a="1"/>
  <c r="S365" i="8" s="1"/>
  <c r="S367" i="8" a="1"/>
  <c r="S367" i="8" s="1"/>
  <c r="S369" i="8" a="1"/>
  <c r="S369" i="8" s="1"/>
  <c r="S211" i="8" a="1"/>
  <c r="S211" i="8" s="1"/>
  <c r="S256" i="8" a="1"/>
  <c r="S256" i="8" s="1"/>
  <c r="S290" i="8" a="1"/>
  <c r="S290" i="8" s="1"/>
  <c r="S310" i="8" a="1"/>
  <c r="S310" i="8" s="1"/>
  <c r="S312" i="8" a="1"/>
  <c r="S312" i="8" s="1"/>
  <c r="S315" i="8" a="1"/>
  <c r="S315" i="8" s="1"/>
  <c r="S319" i="8" a="1"/>
  <c r="S319" i="8" s="1"/>
  <c r="S337" i="8" a="1"/>
  <c r="S337" i="8" s="1"/>
  <c r="S344" i="8" a="1"/>
  <c r="S344" i="8" s="1"/>
  <c r="S347" i="8" a="1"/>
  <c r="S347" i="8" s="1"/>
  <c r="S371" i="8" a="1"/>
  <c r="S371" i="8" s="1"/>
  <c r="S372" i="8" a="1"/>
  <c r="S372" i="8" s="1"/>
  <c r="S374" i="8" a="1"/>
  <c r="S374" i="8" s="1"/>
  <c r="S376" i="8" a="1"/>
  <c r="S376" i="8" s="1"/>
  <c r="S378" i="8" a="1"/>
  <c r="S378" i="8" s="1"/>
  <c r="S380" i="8" a="1"/>
  <c r="S380" i="8" s="1"/>
  <c r="S382" i="8" a="1"/>
  <c r="S382" i="8" s="1"/>
  <c r="S384" i="8" a="1"/>
  <c r="S384" i="8" s="1"/>
  <c r="S386" i="8" a="1"/>
  <c r="S386" i="8" s="1"/>
  <c r="S388" i="8" a="1"/>
  <c r="S388" i="8" s="1"/>
  <c r="S390" i="8" a="1"/>
  <c r="S390" i="8" s="1"/>
  <c r="S392" i="8" a="1"/>
  <c r="S392" i="8" s="1"/>
  <c r="S394" i="8" a="1"/>
  <c r="S394" i="8" s="1"/>
  <c r="S164" i="8" a="1"/>
  <c r="S164" i="8" s="1"/>
  <c r="S238" i="8" a="1"/>
  <c r="S238" i="8" s="1"/>
  <c r="S254" i="8" a="1"/>
  <c r="S254" i="8" s="1"/>
  <c r="S300" i="8" a="1"/>
  <c r="S300" i="8" s="1"/>
  <c r="S308" i="8" a="1"/>
  <c r="S308" i="8" s="1"/>
  <c r="S317" i="8" a="1"/>
  <c r="S317" i="8" s="1"/>
  <c r="S338" i="8" a="1"/>
  <c r="S338" i="8" s="1"/>
  <c r="S341" i="8" a="1"/>
  <c r="S341" i="8" s="1"/>
  <c r="S245" i="8" a="1"/>
  <c r="S245" i="8" s="1"/>
  <c r="S250" i="8" a="1"/>
  <c r="S250" i="8" s="1"/>
  <c r="S296" i="8" a="1"/>
  <c r="S296" i="8" s="1"/>
  <c r="S306" i="8" a="1"/>
  <c r="S306" i="8" s="1"/>
  <c r="S331" i="8" a="1"/>
  <c r="S331" i="8" s="1"/>
  <c r="S332" i="8" a="1"/>
  <c r="S332" i="8" s="1"/>
  <c r="S179" i="8" a="1"/>
  <c r="S179" i="8" s="1"/>
  <c r="S274" i="8" a="1"/>
  <c r="S274" i="8" s="1"/>
  <c r="S304" i="8" a="1"/>
  <c r="S304" i="8" s="1"/>
  <c r="S327" i="8" a="1"/>
  <c r="S327" i="8" s="1"/>
  <c r="S333" i="8" a="1"/>
  <c r="S333" i="8" s="1"/>
  <c r="S334" i="8" a="1"/>
  <c r="S334" i="8" s="1"/>
  <c r="S339" i="8" a="1"/>
  <c r="S339" i="8" s="1"/>
  <c r="S373" i="8" a="1"/>
  <c r="S373" i="8" s="1"/>
  <c r="S375" i="8" a="1"/>
  <c r="S375" i="8" s="1"/>
  <c r="S377" i="8" a="1"/>
  <c r="S377" i="8" s="1"/>
  <c r="S379" i="8" a="1"/>
  <c r="S379" i="8" s="1"/>
  <c r="S381" i="8" a="1"/>
  <c r="S381" i="8" s="1"/>
  <c r="S383" i="8" a="1"/>
  <c r="S383" i="8" s="1"/>
  <c r="S385" i="8" a="1"/>
  <c r="S385" i="8" s="1"/>
  <c r="S387" i="8" a="1"/>
  <c r="S387" i="8" s="1"/>
  <c r="S389" i="8" a="1"/>
  <c r="S389" i="8" s="1"/>
  <c r="S391" i="8" a="1"/>
  <c r="S391" i="8" s="1"/>
  <c r="S393" i="8" a="1"/>
  <c r="S393" i="8" s="1"/>
  <c r="S276" i="8" a="1"/>
  <c r="S276" i="8" s="1"/>
  <c r="S352" i="8" a="1"/>
  <c r="S352" i="8" s="1"/>
  <c r="S360" i="8" a="1"/>
  <c r="S360" i="8" s="1"/>
  <c r="S368" i="8" a="1"/>
  <c r="S368" i="8" s="1"/>
  <c r="S395" i="8" a="1"/>
  <c r="S395" i="8" s="1"/>
  <c r="S396" i="8" a="1"/>
  <c r="S396" i="8" s="1"/>
  <c r="S399" i="8" a="1"/>
  <c r="S399" i="8" s="1"/>
  <c r="S401" i="8" a="1"/>
  <c r="S401" i="8" s="1"/>
  <c r="S403" i="8" a="1"/>
  <c r="S403" i="8" s="1"/>
  <c r="S405" i="8" a="1"/>
  <c r="S405" i="8" s="1"/>
  <c r="S407" i="8" a="1"/>
  <c r="S407" i="8" s="1"/>
  <c r="S409" i="8" a="1"/>
  <c r="S409" i="8" s="1"/>
  <c r="S411" i="8" a="1"/>
  <c r="S411" i="8" s="1"/>
  <c r="S413" i="8" a="1"/>
  <c r="S413" i="8" s="1"/>
  <c r="S415" i="8" a="1"/>
  <c r="S415" i="8" s="1"/>
  <c r="S417" i="8" a="1"/>
  <c r="S417" i="8" s="1"/>
  <c r="S419" i="8" a="1"/>
  <c r="S419" i="8" s="1"/>
  <c r="S421" i="8" a="1"/>
  <c r="S421" i="8" s="1"/>
  <c r="S423" i="8" a="1"/>
  <c r="S423" i="8" s="1"/>
  <c r="S430" i="8" a="1"/>
  <c r="S430" i="8" s="1"/>
  <c r="S432" i="8" a="1"/>
  <c r="S432" i="8" s="1"/>
  <c r="S434" i="8" a="1"/>
  <c r="S434" i="8" s="1"/>
  <c r="S436" i="8" a="1"/>
  <c r="S436" i="8" s="1"/>
  <c r="S438" i="8" a="1"/>
  <c r="S438" i="8" s="1"/>
  <c r="S440" i="8" a="1"/>
  <c r="S440" i="8" s="1"/>
  <c r="S442" i="8" a="1"/>
  <c r="S442" i="8" s="1"/>
  <c r="S444" i="8" a="1"/>
  <c r="S444" i="8" s="1"/>
  <c r="S446" i="8" a="1"/>
  <c r="S446" i="8" s="1"/>
  <c r="S448" i="8" a="1"/>
  <c r="S448" i="8" s="1"/>
  <c r="S450" i="8" a="1"/>
  <c r="S450" i="8" s="1"/>
  <c r="S452" i="8" a="1"/>
  <c r="S452" i="8" s="1"/>
  <c r="S454" i="8" a="1"/>
  <c r="S454" i="8" s="1"/>
  <c r="S456" i="8" a="1"/>
  <c r="S456" i="8" s="1"/>
  <c r="S458" i="8" a="1"/>
  <c r="S458" i="8" s="1"/>
  <c r="S460" i="8" a="1"/>
  <c r="S460" i="8" s="1"/>
  <c r="S462" i="8" a="1"/>
  <c r="S462" i="8" s="1"/>
  <c r="S464" i="8" a="1"/>
  <c r="S464" i="8" s="1"/>
  <c r="S466" i="8" a="1"/>
  <c r="S466" i="8" s="1"/>
  <c r="S468" i="8" a="1"/>
  <c r="S468" i="8" s="1"/>
  <c r="S470" i="8" a="1"/>
  <c r="S470" i="8" s="1"/>
  <c r="S472" i="8" a="1"/>
  <c r="S472" i="8" s="1"/>
  <c r="S474" i="8" a="1"/>
  <c r="S474" i="8" s="1"/>
  <c r="S476" i="8" a="1"/>
  <c r="S476" i="8" s="1"/>
  <c r="S478" i="8" a="1"/>
  <c r="S478" i="8" s="1"/>
  <c r="S425" i="8" a="1"/>
  <c r="S425" i="8" s="1"/>
  <c r="S427" i="8" a="1"/>
  <c r="S427" i="8" s="1"/>
  <c r="S350" i="8" a="1"/>
  <c r="S350" i="8" s="1"/>
  <c r="S358" i="8" a="1"/>
  <c r="S358" i="8" s="1"/>
  <c r="S366" i="8" a="1"/>
  <c r="S366" i="8" s="1"/>
  <c r="S397" i="8" a="1"/>
  <c r="S397" i="8" s="1"/>
  <c r="S243" i="8" a="1"/>
  <c r="S243" i="8" s="1"/>
  <c r="S429" i="8" a="1"/>
  <c r="S429" i="8" s="1"/>
  <c r="S292" i="8" a="1"/>
  <c r="S292" i="8" s="1"/>
  <c r="S342" i="8" a="1"/>
  <c r="S342" i="8" s="1"/>
  <c r="S345" i="8" a="1"/>
  <c r="S345" i="8" s="1"/>
  <c r="S348" i="8" a="1"/>
  <c r="S348" i="8" s="1"/>
  <c r="S356" i="8" a="1"/>
  <c r="S356" i="8" s="1"/>
  <c r="S364" i="8" a="1"/>
  <c r="S364" i="8" s="1"/>
  <c r="S398" i="8" a="1"/>
  <c r="S398" i="8" s="1"/>
  <c r="S400" i="8" a="1"/>
  <c r="S400" i="8" s="1"/>
  <c r="S402" i="8" a="1"/>
  <c r="S402" i="8" s="1"/>
  <c r="S404" i="8" a="1"/>
  <c r="S404" i="8" s="1"/>
  <c r="S406" i="8" a="1"/>
  <c r="S406" i="8" s="1"/>
  <c r="S408" i="8" a="1"/>
  <c r="S408" i="8" s="1"/>
  <c r="S410" i="8" a="1"/>
  <c r="S410" i="8" s="1"/>
  <c r="S412" i="8" a="1"/>
  <c r="S412" i="8" s="1"/>
  <c r="S414" i="8" a="1"/>
  <c r="S414" i="8" s="1"/>
  <c r="S416" i="8" a="1"/>
  <c r="S416" i="8" s="1"/>
  <c r="S418" i="8" a="1"/>
  <c r="S418" i="8" s="1"/>
  <c r="S420" i="8" a="1"/>
  <c r="S420" i="8" s="1"/>
  <c r="S422" i="8" a="1"/>
  <c r="S422" i="8" s="1"/>
  <c r="S424" i="8" a="1"/>
  <c r="S424" i="8" s="1"/>
  <c r="S431" i="8" a="1"/>
  <c r="S431" i="8" s="1"/>
  <c r="S433" i="8" a="1"/>
  <c r="S433" i="8" s="1"/>
  <c r="S435" i="8" a="1"/>
  <c r="S435" i="8" s="1"/>
  <c r="S437" i="8" a="1"/>
  <c r="S437" i="8" s="1"/>
  <c r="S439" i="8" a="1"/>
  <c r="S439" i="8" s="1"/>
  <c r="S441" i="8" a="1"/>
  <c r="S441" i="8" s="1"/>
  <c r="S443" i="8" a="1"/>
  <c r="S443" i="8" s="1"/>
  <c r="S445" i="8" a="1"/>
  <c r="S445" i="8" s="1"/>
  <c r="S447" i="8" a="1"/>
  <c r="S447" i="8" s="1"/>
  <c r="S449" i="8" a="1"/>
  <c r="S449" i="8" s="1"/>
  <c r="S451" i="8" a="1"/>
  <c r="S451" i="8" s="1"/>
  <c r="S453" i="8" a="1"/>
  <c r="S453" i="8" s="1"/>
  <c r="S455" i="8" a="1"/>
  <c r="S455" i="8" s="1"/>
  <c r="S457" i="8" a="1"/>
  <c r="S457" i="8" s="1"/>
  <c r="S459" i="8" a="1"/>
  <c r="S459" i="8" s="1"/>
  <c r="S461" i="8" a="1"/>
  <c r="S461" i="8" s="1"/>
  <c r="S463" i="8" a="1"/>
  <c r="S463" i="8" s="1"/>
  <c r="S465" i="8" a="1"/>
  <c r="S465" i="8" s="1"/>
  <c r="S467" i="8" a="1"/>
  <c r="S467" i="8" s="1"/>
  <c r="S469" i="8" a="1"/>
  <c r="S469" i="8" s="1"/>
  <c r="S471" i="8" a="1"/>
  <c r="S471" i="8" s="1"/>
  <c r="S473" i="8" a="1"/>
  <c r="S473" i="8" s="1"/>
  <c r="S475" i="8" a="1"/>
  <c r="S475" i="8" s="1"/>
  <c r="S215" i="8" a="1"/>
  <c r="S215" i="8" s="1"/>
  <c r="S282" i="8" a="1"/>
  <c r="S282" i="8" s="1"/>
  <c r="S329" i="8" a="1"/>
  <c r="S329" i="8" s="1"/>
  <c r="S354" i="8" a="1"/>
  <c r="S354" i="8" s="1"/>
  <c r="S362" i="8" a="1"/>
  <c r="S362" i="8" s="1"/>
  <c r="S370" i="8" a="1"/>
  <c r="S370" i="8" s="1"/>
  <c r="S428" i="8" a="1"/>
  <c r="S428" i="8" s="1"/>
  <c r="W512" i="8" a="1"/>
  <c r="W512" i="8" s="1"/>
  <c r="O512" i="8" a="1"/>
  <c r="O512" i="8" s="1"/>
  <c r="S511" i="8" a="1"/>
  <c r="S511" i="8" s="1"/>
  <c r="W510" i="8" a="1"/>
  <c r="W510" i="8" s="1"/>
  <c r="O510" i="8" a="1"/>
  <c r="O510" i="8" s="1"/>
  <c r="S509" i="8" a="1"/>
  <c r="S509" i="8" s="1"/>
  <c r="W508" i="8" a="1"/>
  <c r="W508" i="8" s="1"/>
  <c r="O508" i="8" a="1"/>
  <c r="O508" i="8" s="1"/>
  <c r="T507" i="8" a="1"/>
  <c r="T507" i="8" s="1"/>
  <c r="N507" i="8" a="1"/>
  <c r="N507" i="8" s="1"/>
  <c r="S506" i="8" a="1"/>
  <c r="S506" i="8" s="1"/>
  <c r="X505" i="8" a="1"/>
  <c r="X505" i="8" s="1"/>
  <c r="P505" i="8" a="1"/>
  <c r="P505" i="8" s="1"/>
  <c r="V504" i="8" a="1"/>
  <c r="V504" i="8" s="1"/>
  <c r="T503" i="8" a="1"/>
  <c r="T503" i="8" s="1"/>
  <c r="M503" i="8" a="1"/>
  <c r="M503" i="8" s="1"/>
  <c r="R502" i="8" a="1"/>
  <c r="R502" i="8" s="1"/>
  <c r="Q501" i="8" a="1"/>
  <c r="Q501" i="8" s="1"/>
  <c r="V500" i="8" a="1"/>
  <c r="V500" i="8" s="1"/>
  <c r="N500" i="8" a="1"/>
  <c r="N500" i="8" s="1"/>
  <c r="M499" i="8" a="1"/>
  <c r="M499" i="8" s="1"/>
  <c r="R498" i="8" a="1"/>
  <c r="R498" i="8" s="1"/>
  <c r="W497" i="8" a="1"/>
  <c r="W497" i="8" s="1"/>
  <c r="U496" i="8" a="1"/>
  <c r="U496" i="8" s="1"/>
  <c r="O496" i="8" a="1"/>
  <c r="O496" i="8" s="1"/>
  <c r="X494" i="8" a="1"/>
  <c r="X494" i="8" s="1"/>
  <c r="Q494" i="8" a="1"/>
  <c r="Q494" i="8" s="1"/>
  <c r="W493" i="8" a="1"/>
  <c r="W493" i="8" s="1"/>
  <c r="P493" i="8" a="1"/>
  <c r="P493" i="8" s="1"/>
  <c r="U492" i="8" a="1"/>
  <c r="U492" i="8" s="1"/>
  <c r="M492" i="8" a="1"/>
  <c r="M492" i="8" s="1"/>
  <c r="S491" i="8" a="1"/>
  <c r="S491" i="8" s="1"/>
  <c r="X490" i="8" a="1"/>
  <c r="X490" i="8" s="1"/>
  <c r="Q490" i="8" a="1"/>
  <c r="Q490" i="8" s="1"/>
  <c r="V489" i="8" a="1"/>
  <c r="V489" i="8" s="1"/>
  <c r="O489" i="8" a="1"/>
  <c r="O489" i="8" s="1"/>
  <c r="T488" i="8" a="1"/>
  <c r="T488" i="8" s="1"/>
  <c r="T487" i="8" a="1"/>
  <c r="T487" i="8" s="1"/>
  <c r="M487" i="8" a="1"/>
  <c r="M487" i="8" s="1"/>
  <c r="S486" i="8" a="1"/>
  <c r="S486" i="8" s="1"/>
  <c r="M486" i="8" a="1"/>
  <c r="M486" i="8" s="1"/>
  <c r="S485" i="8" a="1"/>
  <c r="S485" i="8" s="1"/>
  <c r="Q484" i="8" a="1"/>
  <c r="Q484" i="8" s="1"/>
  <c r="U483" i="8" a="1"/>
  <c r="U483" i="8" s="1"/>
  <c r="M483" i="8" a="1"/>
  <c r="M483" i="8" s="1"/>
  <c r="Q482" i="8" a="1"/>
  <c r="Q482" i="8" s="1"/>
  <c r="U481" i="8" a="1"/>
  <c r="U481" i="8" s="1"/>
  <c r="M481" i="8" a="1"/>
  <c r="M481" i="8" s="1"/>
  <c r="P480" i="8" a="1"/>
  <c r="P480" i="8" s="1"/>
  <c r="R479" i="8" a="1"/>
  <c r="R479" i="8" s="1"/>
  <c r="P478" i="8" a="1"/>
  <c r="P478" i="8" s="1"/>
  <c r="X476" i="8" a="1"/>
  <c r="X476" i="8" s="1"/>
  <c r="T475" i="8" a="1"/>
  <c r="T475" i="8" s="1"/>
  <c r="N473" i="8" a="1"/>
  <c r="N473" i="8" s="1"/>
  <c r="R470" i="8" a="1"/>
  <c r="R470" i="8" s="1"/>
  <c r="V467" i="8" a="1"/>
  <c r="V467" i="8" s="1"/>
  <c r="N465" i="8" a="1"/>
  <c r="N465" i="8" s="1"/>
  <c r="R462" i="8" a="1"/>
  <c r="R462" i="8" s="1"/>
  <c r="V459" i="8" a="1"/>
  <c r="V459" i="8" s="1"/>
  <c r="N457" i="8" a="1"/>
  <c r="N457" i="8" s="1"/>
  <c r="R454" i="8" a="1"/>
  <c r="R454" i="8" s="1"/>
  <c r="V451" i="8" a="1"/>
  <c r="V451" i="8" s="1"/>
  <c r="N449" i="8" a="1"/>
  <c r="N449" i="8" s="1"/>
  <c r="R446" i="8" a="1"/>
  <c r="R446" i="8" s="1"/>
  <c r="V443" i="8" a="1"/>
  <c r="V443" i="8" s="1"/>
  <c r="N441" i="8" a="1"/>
  <c r="N441" i="8" s="1"/>
  <c r="R438" i="8" a="1"/>
  <c r="R438" i="8" s="1"/>
  <c r="V435" i="8" a="1"/>
  <c r="V435" i="8" s="1"/>
  <c r="N433" i="8" a="1"/>
  <c r="N433" i="8" s="1"/>
  <c r="R430" i="8" a="1"/>
  <c r="R430" i="8" s="1"/>
  <c r="X427" i="8" a="1"/>
  <c r="X427" i="8" s="1"/>
  <c r="Q425" i="8" a="1"/>
  <c r="Q425" i="8" s="1"/>
  <c r="V422" i="8" a="1"/>
  <c r="V422" i="8" s="1"/>
  <c r="N420" i="8" a="1"/>
  <c r="N420" i="8" s="1"/>
  <c r="R417" i="8" a="1"/>
  <c r="R417" i="8" s="1"/>
  <c r="V414" i="8" a="1"/>
  <c r="V414" i="8" s="1"/>
  <c r="N412" i="8" a="1"/>
  <c r="N412" i="8" s="1"/>
  <c r="R409" i="8" a="1"/>
  <c r="R409" i="8" s="1"/>
  <c r="V406" i="8" a="1"/>
  <c r="V406" i="8" s="1"/>
  <c r="N404" i="8" a="1"/>
  <c r="N404" i="8" s="1"/>
  <c r="R401" i="8" a="1"/>
  <c r="R401" i="8" s="1"/>
  <c r="V398" i="8" a="1"/>
  <c r="V398" i="8" s="1"/>
  <c r="R395" i="8" a="1"/>
  <c r="R395" i="8" s="1"/>
  <c r="P390" i="8" a="1"/>
  <c r="P390" i="8" s="1"/>
  <c r="X384" i="8" a="1"/>
  <c r="X384" i="8" s="1"/>
  <c r="T375" i="8" a="1"/>
  <c r="T375" i="8" s="1"/>
  <c r="Q365" i="8" a="1"/>
  <c r="Q365" i="8" s="1"/>
  <c r="U354" i="8" a="1"/>
  <c r="U354" i="8" s="1"/>
  <c r="X329" i="8" a="1"/>
  <c r="X329" i="8" s="1"/>
  <c r="O313" i="8" a="1"/>
  <c r="O313" i="8" s="1"/>
  <c r="P294" i="8" a="1"/>
  <c r="P294" i="8" s="1"/>
  <c r="M266" i="8" a="1"/>
  <c r="M266" i="8" s="1"/>
  <c r="U216" i="8" a="1"/>
  <c r="U216" i="8" s="1"/>
  <c r="U509" i="8" a="1"/>
  <c r="U509" i="8" s="1"/>
  <c r="O499" i="8" a="1"/>
  <c r="O499" i="8" s="1"/>
  <c r="O492" i="8" a="1"/>
  <c r="O492" i="8" s="1"/>
  <c r="U485" i="8" a="1"/>
  <c r="U485" i="8" s="1"/>
  <c r="W483" i="8" a="1"/>
  <c r="W483" i="8" s="1"/>
  <c r="W481" i="8" a="1"/>
  <c r="W481" i="8" s="1"/>
  <c r="U478" i="8" a="1"/>
  <c r="U478" i="8" s="1"/>
  <c r="W299" i="8" a="1"/>
  <c r="W299" i="8" s="1"/>
  <c r="R28" i="8" a="1"/>
  <c r="R28" i="8" s="1"/>
  <c r="R30" i="8" a="1"/>
  <c r="R30" i="8" s="1"/>
  <c r="R18" i="8" a="1"/>
  <c r="R18" i="8" s="1"/>
  <c r="R25" i="8" a="1"/>
  <c r="R25" i="8" s="1"/>
  <c r="R20" i="8" a="1"/>
  <c r="R20" i="8" s="1"/>
  <c r="R27" i="8" a="1"/>
  <c r="R27" i="8" s="1"/>
  <c r="R36" i="8" a="1"/>
  <c r="R36" i="8" s="1"/>
  <c r="R38" i="8" a="1"/>
  <c r="R38" i="8" s="1"/>
  <c r="R40" i="8" a="1"/>
  <c r="R40" i="8" s="1"/>
  <c r="R22" i="8" a="1"/>
  <c r="R22" i="8" s="1"/>
  <c r="R29" i="8" a="1"/>
  <c r="R29" i="8" s="1"/>
  <c r="R31" i="8" a="1"/>
  <c r="R31" i="8" s="1"/>
  <c r="R52" i="8" a="1"/>
  <c r="R52" i="8" s="1"/>
  <c r="R56" i="8" a="1"/>
  <c r="R56" i="8" s="1"/>
  <c r="R33" i="8" a="1"/>
  <c r="R33" i="8" s="1"/>
  <c r="R19" i="8" a="1"/>
  <c r="R19" i="8" s="1"/>
  <c r="R24" i="8" a="1"/>
  <c r="R24" i="8" s="1"/>
  <c r="R26" i="8" a="1"/>
  <c r="R26" i="8" s="1"/>
  <c r="R45" i="8" a="1"/>
  <c r="R45" i="8" s="1"/>
  <c r="R50" i="8" a="1"/>
  <c r="R50" i="8" s="1"/>
  <c r="R58" i="8" a="1"/>
  <c r="R58" i="8" s="1"/>
  <c r="R21" i="8" a="1"/>
  <c r="R21" i="8" s="1"/>
  <c r="R37" i="8" a="1"/>
  <c r="R37" i="8" s="1"/>
  <c r="R43" i="8" a="1"/>
  <c r="R43" i="8" s="1"/>
  <c r="R51" i="8" a="1"/>
  <c r="R51" i="8" s="1"/>
  <c r="R62" i="8" a="1"/>
  <c r="R62" i="8" s="1"/>
  <c r="R65" i="8" a="1"/>
  <c r="R65" i="8" s="1"/>
  <c r="R71" i="8" a="1"/>
  <c r="R71" i="8" s="1"/>
  <c r="R74" i="8" a="1"/>
  <c r="R74" i="8" s="1"/>
  <c r="R79" i="8" a="1"/>
  <c r="R79" i="8" s="1"/>
  <c r="R32" i="8" a="1"/>
  <c r="R32" i="8" s="1"/>
  <c r="R39" i="8" a="1"/>
  <c r="R39" i="8" s="1"/>
  <c r="R44" i="8" a="1"/>
  <c r="R44" i="8" s="1"/>
  <c r="R48" i="8" a="1"/>
  <c r="R48" i="8" s="1"/>
  <c r="R76" i="8" a="1"/>
  <c r="R76" i="8" s="1"/>
  <c r="R49" i="8" a="1"/>
  <c r="R49" i="8" s="1"/>
  <c r="R63" i="8" a="1"/>
  <c r="R63" i="8" s="1"/>
  <c r="R66" i="8" a="1"/>
  <c r="R66" i="8" s="1"/>
  <c r="R68" i="8" a="1"/>
  <c r="R68" i="8" s="1"/>
  <c r="R73" i="8" a="1"/>
  <c r="R73" i="8" s="1"/>
  <c r="R34" i="8" a="1"/>
  <c r="R34" i="8" s="1"/>
  <c r="R55" i="8" a="1"/>
  <c r="R55" i="8" s="1"/>
  <c r="R59" i="8" a="1"/>
  <c r="R59" i="8" s="1"/>
  <c r="R60" i="8" a="1"/>
  <c r="R60" i="8" s="1"/>
  <c r="R70" i="8" a="1"/>
  <c r="R70" i="8" s="1"/>
  <c r="R41" i="8" a="1"/>
  <c r="R41" i="8" s="1"/>
  <c r="R67" i="8" a="1"/>
  <c r="R67" i="8" s="1"/>
  <c r="R75" i="8" a="1"/>
  <c r="R75" i="8" s="1"/>
  <c r="R78" i="8" a="1"/>
  <c r="R78" i="8" s="1"/>
  <c r="R23" i="8" a="1"/>
  <c r="R23" i="8" s="1"/>
  <c r="R42" i="8" a="1"/>
  <c r="R42" i="8" s="1"/>
  <c r="R53" i="8" a="1"/>
  <c r="R53" i="8" s="1"/>
  <c r="R57" i="8" a="1"/>
  <c r="R57" i="8" s="1"/>
  <c r="R61" i="8" a="1"/>
  <c r="R61" i="8" s="1"/>
  <c r="R69" i="8" a="1"/>
  <c r="R69" i="8" s="1"/>
  <c r="R46" i="8" a="1"/>
  <c r="R46" i="8" s="1"/>
  <c r="R86" i="8" a="1"/>
  <c r="R86" i="8" s="1"/>
  <c r="R94" i="8" a="1"/>
  <c r="R94" i="8" s="1"/>
  <c r="R87" i="8" a="1"/>
  <c r="R87" i="8" s="1"/>
  <c r="R112" i="8" a="1"/>
  <c r="R112" i="8" s="1"/>
  <c r="R116" i="8" a="1"/>
  <c r="R116" i="8" s="1"/>
  <c r="R120" i="8" a="1"/>
  <c r="R120" i="8" s="1"/>
  <c r="R124" i="8" a="1"/>
  <c r="R124" i="8" s="1"/>
  <c r="R35" i="8" a="1"/>
  <c r="R35" i="8" s="1"/>
  <c r="R54" i="8" a="1"/>
  <c r="R54" i="8" s="1"/>
  <c r="R82" i="8" a="1"/>
  <c r="R82" i="8" s="1"/>
  <c r="R90" i="8" a="1"/>
  <c r="R90" i="8" s="1"/>
  <c r="R89" i="8" a="1"/>
  <c r="R89" i="8" s="1"/>
  <c r="R101" i="8" a="1"/>
  <c r="R101" i="8" s="1"/>
  <c r="R102" i="8" a="1"/>
  <c r="R102" i="8" s="1"/>
  <c r="R123" i="8" a="1"/>
  <c r="R123" i="8" s="1"/>
  <c r="R47" i="8" a="1"/>
  <c r="R47" i="8" s="1"/>
  <c r="R92" i="8" a="1"/>
  <c r="R92" i="8" s="1"/>
  <c r="R99" i="8" a="1"/>
  <c r="R99" i="8" s="1"/>
  <c r="R100" i="8" a="1"/>
  <c r="R100" i="8" s="1"/>
  <c r="R85" i="8" a="1"/>
  <c r="R85" i="8" s="1"/>
  <c r="R88" i="8" a="1"/>
  <c r="R88" i="8" s="1"/>
  <c r="R97" i="8" a="1"/>
  <c r="R97" i="8" s="1"/>
  <c r="R98" i="8" a="1"/>
  <c r="R98" i="8" s="1"/>
  <c r="R72" i="8" a="1"/>
  <c r="R72" i="8" s="1"/>
  <c r="R81" i="8" a="1"/>
  <c r="R81" i="8" s="1"/>
  <c r="R91" i="8" a="1"/>
  <c r="R91" i="8" s="1"/>
  <c r="R95" i="8" a="1"/>
  <c r="R95" i="8" s="1"/>
  <c r="R96" i="8" a="1"/>
  <c r="R96" i="8" s="1"/>
  <c r="R111" i="8" a="1"/>
  <c r="R111" i="8" s="1"/>
  <c r="R119" i="8" a="1"/>
  <c r="R119" i="8" s="1"/>
  <c r="R127" i="8" a="1"/>
  <c r="R127" i="8" s="1"/>
  <c r="R64" i="8" a="1"/>
  <c r="R64" i="8" s="1"/>
  <c r="R84" i="8" a="1"/>
  <c r="R84" i="8" s="1"/>
  <c r="R109" i="8" a="1"/>
  <c r="R109" i="8" s="1"/>
  <c r="R110" i="8" a="1"/>
  <c r="R110" i="8" s="1"/>
  <c r="R117" i="8" a="1"/>
  <c r="R117" i="8" s="1"/>
  <c r="R122" i="8" a="1"/>
  <c r="R122" i="8" s="1"/>
  <c r="R131" i="8" a="1"/>
  <c r="R131" i="8" s="1"/>
  <c r="R134" i="8" a="1"/>
  <c r="R134" i="8" s="1"/>
  <c r="R141" i="8" a="1"/>
  <c r="R141" i="8" s="1"/>
  <c r="R148" i="8" a="1"/>
  <c r="R148" i="8" s="1"/>
  <c r="R155" i="8" a="1"/>
  <c r="R155" i="8" s="1"/>
  <c r="R160" i="8" a="1"/>
  <c r="R160" i="8" s="1"/>
  <c r="R165" i="8" a="1"/>
  <c r="R165" i="8" s="1"/>
  <c r="R196" i="8" a="1"/>
  <c r="R196" i="8" s="1"/>
  <c r="R80" i="8" a="1"/>
  <c r="R80" i="8" s="1"/>
  <c r="R107" i="8" a="1"/>
  <c r="R107" i="8" s="1"/>
  <c r="R108" i="8" a="1"/>
  <c r="R108" i="8" s="1"/>
  <c r="R77" i="8" a="1"/>
  <c r="R77" i="8" s="1"/>
  <c r="R83" i="8" a="1"/>
  <c r="R83" i="8" s="1"/>
  <c r="R105" i="8" a="1"/>
  <c r="R105" i="8" s="1"/>
  <c r="R106" i="8" a="1"/>
  <c r="R106" i="8" s="1"/>
  <c r="R115" i="8" a="1"/>
  <c r="R115" i="8" s="1"/>
  <c r="R126" i="8" a="1"/>
  <c r="R126" i="8" s="1"/>
  <c r="R130" i="8" a="1"/>
  <c r="R130" i="8" s="1"/>
  <c r="R136" i="8" a="1"/>
  <c r="R136" i="8" s="1"/>
  <c r="R143" i="8" a="1"/>
  <c r="R143" i="8" s="1"/>
  <c r="R145" i="8" a="1"/>
  <c r="R145" i="8" s="1"/>
  <c r="R152" i="8" a="1"/>
  <c r="R152" i="8" s="1"/>
  <c r="R157" i="8" a="1"/>
  <c r="R157" i="8" s="1"/>
  <c r="R164" i="8" a="1"/>
  <c r="R164" i="8" s="1"/>
  <c r="R169" i="8" a="1"/>
  <c r="R169" i="8" s="1"/>
  <c r="R171" i="8" a="1"/>
  <c r="R171" i="8" s="1"/>
  <c r="R173" i="8" a="1"/>
  <c r="R173" i="8" s="1"/>
  <c r="R179" i="8" a="1"/>
  <c r="R179" i="8" s="1"/>
  <c r="R182" i="8" a="1"/>
  <c r="R182" i="8" s="1"/>
  <c r="R190" i="8" a="1"/>
  <c r="R190" i="8" s="1"/>
  <c r="R121" i="8" a="1"/>
  <c r="R121" i="8" s="1"/>
  <c r="R93" i="8" a="1"/>
  <c r="R93" i="8" s="1"/>
  <c r="R103" i="8" a="1"/>
  <c r="R103" i="8" s="1"/>
  <c r="R125" i="8" a="1"/>
  <c r="R125" i="8" s="1"/>
  <c r="R132" i="8" a="1"/>
  <c r="R132" i="8" s="1"/>
  <c r="R146" i="8" a="1"/>
  <c r="R146" i="8" s="1"/>
  <c r="R147" i="8" a="1"/>
  <c r="R147" i="8" s="1"/>
  <c r="R163" i="8" a="1"/>
  <c r="R163" i="8" s="1"/>
  <c r="R175" i="8" a="1"/>
  <c r="R175" i="8" s="1"/>
  <c r="R186" i="8" a="1"/>
  <c r="R186" i="8" s="1"/>
  <c r="R187" i="8" a="1"/>
  <c r="R187" i="8" s="1"/>
  <c r="R191" i="8" a="1"/>
  <c r="R191" i="8" s="1"/>
  <c r="R192" i="8" a="1"/>
  <c r="R192" i="8" s="1"/>
  <c r="R204" i="8" a="1"/>
  <c r="R204" i="8" s="1"/>
  <c r="R104" i="8" a="1"/>
  <c r="R104" i="8" s="1"/>
  <c r="R114" i="8" a="1"/>
  <c r="R114" i="8" s="1"/>
  <c r="R118" i="8" a="1"/>
  <c r="R118" i="8" s="1"/>
  <c r="R133" i="8" a="1"/>
  <c r="R133" i="8" s="1"/>
  <c r="R158" i="8" a="1"/>
  <c r="R158" i="8" s="1"/>
  <c r="R168" i="8" a="1"/>
  <c r="R168" i="8" s="1"/>
  <c r="R198" i="8" a="1"/>
  <c r="R198" i="8" s="1"/>
  <c r="R233" i="8" a="1"/>
  <c r="R233" i="8" s="1"/>
  <c r="R235" i="8" a="1"/>
  <c r="R235" i="8" s="1"/>
  <c r="R237" i="8" a="1"/>
  <c r="R237" i="8" s="1"/>
  <c r="R239" i="8" a="1"/>
  <c r="R239" i="8" s="1"/>
  <c r="R241" i="8" a="1"/>
  <c r="R241" i="8" s="1"/>
  <c r="R243" i="8" a="1"/>
  <c r="R243" i="8" s="1"/>
  <c r="R245" i="8" a="1"/>
  <c r="R245" i="8" s="1"/>
  <c r="R247" i="8" a="1"/>
  <c r="R247" i="8" s="1"/>
  <c r="R154" i="8" a="1"/>
  <c r="R154" i="8" s="1"/>
  <c r="R170" i="8" a="1"/>
  <c r="R170" i="8" s="1"/>
  <c r="R176" i="8" a="1"/>
  <c r="R176" i="8" s="1"/>
  <c r="R188" i="8" a="1"/>
  <c r="R188" i="8" s="1"/>
  <c r="R193" i="8" a="1"/>
  <c r="R193" i="8" s="1"/>
  <c r="R203" i="8" a="1"/>
  <c r="R203" i="8" s="1"/>
  <c r="R230" i="8" a="1"/>
  <c r="R230" i="8" s="1"/>
  <c r="R137" i="8" a="1"/>
  <c r="R137" i="8" s="1"/>
  <c r="R197" i="8" a="1"/>
  <c r="R197" i="8" s="1"/>
  <c r="R210" i="8" a="1"/>
  <c r="R210" i="8" s="1"/>
  <c r="R211" i="8" a="1"/>
  <c r="R211" i="8" s="1"/>
  <c r="R226" i="8" a="1"/>
  <c r="R226" i="8" s="1"/>
  <c r="R227" i="8" a="1"/>
  <c r="R227" i="8" s="1"/>
  <c r="R229" i="8" a="1"/>
  <c r="R229" i="8" s="1"/>
  <c r="R144" i="8" a="1"/>
  <c r="R144" i="8" s="1"/>
  <c r="R140" i="8" a="1"/>
  <c r="R140" i="8" s="1"/>
  <c r="R167" i="8" a="1"/>
  <c r="R167" i="8" s="1"/>
  <c r="R174" i="8" a="1"/>
  <c r="R174" i="8" s="1"/>
  <c r="R178" i="8" a="1"/>
  <c r="R178" i="8" s="1"/>
  <c r="R183" i="8" a="1"/>
  <c r="R183" i="8" s="1"/>
  <c r="R199" i="8" a="1"/>
  <c r="R199" i="8" s="1"/>
  <c r="R201" i="8" a="1"/>
  <c r="R201" i="8" s="1"/>
  <c r="R202" i="8" a="1"/>
  <c r="R202" i="8" s="1"/>
  <c r="R206" i="8" a="1"/>
  <c r="R206" i="8" s="1"/>
  <c r="R207" i="8" a="1"/>
  <c r="R207" i="8" s="1"/>
  <c r="R222" i="8" a="1"/>
  <c r="R222" i="8" s="1"/>
  <c r="R151" i="8" a="1"/>
  <c r="R151" i="8" s="1"/>
  <c r="R166" i="8" a="1"/>
  <c r="R166" i="8" s="1"/>
  <c r="R195" i="8" a="1"/>
  <c r="R195" i="8" s="1"/>
  <c r="R205" i="8" a="1"/>
  <c r="R205" i="8" s="1"/>
  <c r="R220" i="8" a="1"/>
  <c r="R220" i="8" s="1"/>
  <c r="R221" i="8" a="1"/>
  <c r="R221" i="8" s="1"/>
  <c r="R240" i="8" a="1"/>
  <c r="R240" i="8" s="1"/>
  <c r="R259" i="8" a="1"/>
  <c r="R259" i="8" s="1"/>
  <c r="R261" i="8" a="1"/>
  <c r="R261" i="8" s="1"/>
  <c r="R263" i="8" a="1"/>
  <c r="R263" i="8" s="1"/>
  <c r="R265" i="8" a="1"/>
  <c r="R265" i="8" s="1"/>
  <c r="R267" i="8" a="1"/>
  <c r="R267" i="8" s="1"/>
  <c r="R269" i="8" a="1"/>
  <c r="R269" i="8" s="1"/>
  <c r="R271" i="8" a="1"/>
  <c r="R271" i="8" s="1"/>
  <c r="R273" i="8" a="1"/>
  <c r="R273" i="8" s="1"/>
  <c r="R275" i="8" a="1"/>
  <c r="R275" i="8" s="1"/>
  <c r="R277" i="8" a="1"/>
  <c r="R277" i="8" s="1"/>
  <c r="R279" i="8" a="1"/>
  <c r="R279" i="8" s="1"/>
  <c r="R281" i="8" a="1"/>
  <c r="R281" i="8" s="1"/>
  <c r="R283" i="8" a="1"/>
  <c r="R283" i="8" s="1"/>
  <c r="R285" i="8" a="1"/>
  <c r="R285" i="8" s="1"/>
  <c r="R287" i="8" a="1"/>
  <c r="R287" i="8" s="1"/>
  <c r="R289" i="8" a="1"/>
  <c r="R289" i="8" s="1"/>
  <c r="R291" i="8" a="1"/>
  <c r="R291" i="8" s="1"/>
  <c r="R293" i="8" a="1"/>
  <c r="R293" i="8" s="1"/>
  <c r="R295" i="8" a="1"/>
  <c r="R295" i="8" s="1"/>
  <c r="R297" i="8" a="1"/>
  <c r="R297" i="8" s="1"/>
  <c r="R299" i="8" a="1"/>
  <c r="R299" i="8" s="1"/>
  <c r="R301" i="8" a="1"/>
  <c r="R301" i="8" s="1"/>
  <c r="R303" i="8" a="1"/>
  <c r="R303" i="8" s="1"/>
  <c r="R305" i="8" a="1"/>
  <c r="R305" i="8" s="1"/>
  <c r="R307" i="8" a="1"/>
  <c r="R307" i="8" s="1"/>
  <c r="R309" i="8" a="1"/>
  <c r="R309" i="8" s="1"/>
  <c r="R311" i="8" a="1"/>
  <c r="R311" i="8" s="1"/>
  <c r="R139" i="8" a="1"/>
  <c r="R139" i="8" s="1"/>
  <c r="R150" i="8" a="1"/>
  <c r="R150" i="8" s="1"/>
  <c r="R162" i="8" a="1"/>
  <c r="R162" i="8" s="1"/>
  <c r="R177" i="8" a="1"/>
  <c r="R177" i="8" s="1"/>
  <c r="R194" i="8" a="1"/>
  <c r="R194" i="8" s="1"/>
  <c r="R218" i="8" a="1"/>
  <c r="R218" i="8" s="1"/>
  <c r="R219" i="8" a="1"/>
  <c r="R219" i="8" s="1"/>
  <c r="R238" i="8" a="1"/>
  <c r="R238" i="8" s="1"/>
  <c r="R113" i="8" a="1"/>
  <c r="R113" i="8" s="1"/>
  <c r="R129" i="8" a="1"/>
  <c r="R129" i="8" s="1"/>
  <c r="R135" i="8" a="1"/>
  <c r="R135" i="8" s="1"/>
  <c r="R138" i="8" a="1"/>
  <c r="R138" i="8" s="1"/>
  <c r="R142" i="8" a="1"/>
  <c r="R142" i="8" s="1"/>
  <c r="R161" i="8" a="1"/>
  <c r="R161" i="8" s="1"/>
  <c r="R216" i="8" a="1"/>
  <c r="R216" i="8" s="1"/>
  <c r="R217" i="8" a="1"/>
  <c r="R217" i="8" s="1"/>
  <c r="R128" i="8" a="1"/>
  <c r="R128" i="8" s="1"/>
  <c r="R149" i="8" a="1"/>
  <c r="R149" i="8" s="1"/>
  <c r="R153" i="8" a="1"/>
  <c r="R153" i="8" s="1"/>
  <c r="R172" i="8" a="1"/>
  <c r="R172" i="8" s="1"/>
  <c r="R181" i="8" a="1"/>
  <c r="R181" i="8" s="1"/>
  <c r="R214" i="8" a="1"/>
  <c r="R214" i="8" s="1"/>
  <c r="R215" i="8" a="1"/>
  <c r="R215" i="8" s="1"/>
  <c r="R234" i="8" a="1"/>
  <c r="R234" i="8" s="1"/>
  <c r="R248" i="8" a="1"/>
  <c r="R248" i="8" s="1"/>
  <c r="R250" i="8" a="1"/>
  <c r="R250" i="8" s="1"/>
  <c r="R252" i="8" a="1"/>
  <c r="R252" i="8" s="1"/>
  <c r="R254" i="8" a="1"/>
  <c r="R254" i="8" s="1"/>
  <c r="R256" i="8" a="1"/>
  <c r="R256" i="8" s="1"/>
  <c r="R258" i="8" a="1"/>
  <c r="R258" i="8" s="1"/>
  <c r="R159" i="8" a="1"/>
  <c r="R159" i="8" s="1"/>
  <c r="R200" i="8" a="1"/>
  <c r="R200" i="8" s="1"/>
  <c r="R208" i="8" a="1"/>
  <c r="R208" i="8" s="1"/>
  <c r="R253" i="8" a="1"/>
  <c r="R253" i="8" s="1"/>
  <c r="R268" i="8" a="1"/>
  <c r="R268" i="8" s="1"/>
  <c r="R284" i="8" a="1"/>
  <c r="R284" i="8" s="1"/>
  <c r="R300" i="8" a="1"/>
  <c r="R300" i="8" s="1"/>
  <c r="R209" i="8" a="1"/>
  <c r="R209" i="8" s="1"/>
  <c r="R225" i="8" a="1"/>
  <c r="R225" i="8" s="1"/>
  <c r="R228" i="8" a="1"/>
  <c r="R228" i="8" s="1"/>
  <c r="R232" i="8" a="1"/>
  <c r="R232" i="8" s="1"/>
  <c r="R242" i="8" a="1"/>
  <c r="R242" i="8" s="1"/>
  <c r="R249" i="8" a="1"/>
  <c r="R249" i="8" s="1"/>
  <c r="R264" i="8" a="1"/>
  <c r="R264" i="8" s="1"/>
  <c r="R280" i="8" a="1"/>
  <c r="R280" i="8" s="1"/>
  <c r="R244" i="8" a="1"/>
  <c r="R244" i="8" s="1"/>
  <c r="R262" i="8" a="1"/>
  <c r="R262" i="8" s="1"/>
  <c r="R278" i="8" a="1"/>
  <c r="R278" i="8" s="1"/>
  <c r="R156" i="8" a="1"/>
  <c r="R156" i="8" s="1"/>
  <c r="R260" i="8" a="1"/>
  <c r="R260" i="8" s="1"/>
  <c r="R276" i="8" a="1"/>
  <c r="R276" i="8" s="1"/>
  <c r="R292" i="8" a="1"/>
  <c r="R292" i="8" s="1"/>
  <c r="R251" i="8" a="1"/>
  <c r="R251" i="8" s="1"/>
  <c r="R266" i="8" a="1"/>
  <c r="R266" i="8" s="1"/>
  <c r="R294" i="8" a="1"/>
  <c r="R294" i="8" s="1"/>
  <c r="R302" i="8" a="1"/>
  <c r="R302" i="8" s="1"/>
  <c r="R320" i="8" a="1"/>
  <c r="R320" i="8" s="1"/>
  <c r="R321" i="8" a="1"/>
  <c r="R321" i="8" s="1"/>
  <c r="R349" i="8" a="1"/>
  <c r="R349" i="8" s="1"/>
  <c r="R351" i="8" a="1"/>
  <c r="R351" i="8" s="1"/>
  <c r="R353" i="8" a="1"/>
  <c r="R353" i="8" s="1"/>
  <c r="R355" i="8" a="1"/>
  <c r="R355" i="8" s="1"/>
  <c r="R357" i="8" a="1"/>
  <c r="R357" i="8" s="1"/>
  <c r="R359" i="8" a="1"/>
  <c r="R359" i="8" s="1"/>
  <c r="R361" i="8" a="1"/>
  <c r="R361" i="8" s="1"/>
  <c r="R363" i="8" a="1"/>
  <c r="R363" i="8" s="1"/>
  <c r="R365" i="8" a="1"/>
  <c r="R365" i="8" s="1"/>
  <c r="R367" i="8" a="1"/>
  <c r="R367" i="8" s="1"/>
  <c r="R369" i="8" a="1"/>
  <c r="R369" i="8" s="1"/>
  <c r="R231" i="8" a="1"/>
  <c r="R231" i="8" s="1"/>
  <c r="R290" i="8" a="1"/>
  <c r="R290" i="8" s="1"/>
  <c r="R310" i="8" a="1"/>
  <c r="R310" i="8" s="1"/>
  <c r="R312" i="8" a="1"/>
  <c r="R312" i="8" s="1"/>
  <c r="R313" i="8" a="1"/>
  <c r="R313" i="8" s="1"/>
  <c r="R315" i="8" a="1"/>
  <c r="R315" i="8" s="1"/>
  <c r="R318" i="8" a="1"/>
  <c r="R318" i="8" s="1"/>
  <c r="R319" i="8" a="1"/>
  <c r="R319" i="8" s="1"/>
  <c r="R337" i="8" a="1"/>
  <c r="R337" i="8" s="1"/>
  <c r="R344" i="8" a="1"/>
  <c r="R344" i="8" s="1"/>
  <c r="R347" i="8" a="1"/>
  <c r="R347" i="8" s="1"/>
  <c r="R371" i="8" a="1"/>
  <c r="R371" i="8" s="1"/>
  <c r="R372" i="8" a="1"/>
  <c r="R372" i="8" s="1"/>
  <c r="R374" i="8" a="1"/>
  <c r="R374" i="8" s="1"/>
  <c r="R376" i="8" a="1"/>
  <c r="R376" i="8" s="1"/>
  <c r="R378" i="8" a="1"/>
  <c r="R378" i="8" s="1"/>
  <c r="R380" i="8" a="1"/>
  <c r="R380" i="8" s="1"/>
  <c r="R382" i="8" a="1"/>
  <c r="R382" i="8" s="1"/>
  <c r="R384" i="8" a="1"/>
  <c r="R384" i="8" s="1"/>
  <c r="R386" i="8" a="1"/>
  <c r="R386" i="8" s="1"/>
  <c r="R388" i="8" a="1"/>
  <c r="R388" i="8" s="1"/>
  <c r="R390" i="8" a="1"/>
  <c r="R390" i="8" s="1"/>
  <c r="R392" i="8" a="1"/>
  <c r="R392" i="8" s="1"/>
  <c r="R394" i="8" a="1"/>
  <c r="R394" i="8" s="1"/>
  <c r="R396" i="8" a="1"/>
  <c r="R396" i="8" s="1"/>
  <c r="R184" i="8" a="1"/>
  <c r="R184" i="8" s="1"/>
  <c r="R308" i="8" a="1"/>
  <c r="R308" i="8" s="1"/>
  <c r="R314" i="8" a="1"/>
  <c r="R314" i="8" s="1"/>
  <c r="R316" i="8" a="1"/>
  <c r="R316" i="8" s="1"/>
  <c r="R317" i="8" a="1"/>
  <c r="R317" i="8" s="1"/>
  <c r="R338" i="8" a="1"/>
  <c r="R338" i="8" s="1"/>
  <c r="R341" i="8" a="1"/>
  <c r="R341" i="8" s="1"/>
  <c r="R185" i="8" a="1"/>
  <c r="R185" i="8" s="1"/>
  <c r="R212" i="8" a="1"/>
  <c r="R212" i="8" s="1"/>
  <c r="R286" i="8" a="1"/>
  <c r="R286" i="8" s="1"/>
  <c r="R296" i="8" a="1"/>
  <c r="R296" i="8" s="1"/>
  <c r="R306" i="8" a="1"/>
  <c r="R306" i="8" s="1"/>
  <c r="R330" i="8" a="1"/>
  <c r="R330" i="8" s="1"/>
  <c r="R331" i="8" a="1"/>
  <c r="R331" i="8" s="1"/>
  <c r="R332" i="8" a="1"/>
  <c r="R332" i="8" s="1"/>
  <c r="R213" i="8" a="1"/>
  <c r="R213" i="8" s="1"/>
  <c r="R282" i="8" a="1"/>
  <c r="R282" i="8" s="1"/>
  <c r="R328" i="8" a="1"/>
  <c r="R328" i="8" s="1"/>
  <c r="R329" i="8" a="1"/>
  <c r="R329" i="8" s="1"/>
  <c r="R342" i="8" a="1"/>
  <c r="R342" i="8" s="1"/>
  <c r="R345" i="8" a="1"/>
  <c r="R345" i="8" s="1"/>
  <c r="R348" i="8" a="1"/>
  <c r="R348" i="8" s="1"/>
  <c r="R350" i="8" a="1"/>
  <c r="R350" i="8" s="1"/>
  <c r="R352" i="8" a="1"/>
  <c r="R352" i="8" s="1"/>
  <c r="R354" i="8" a="1"/>
  <c r="R354" i="8" s="1"/>
  <c r="R356" i="8" a="1"/>
  <c r="R356" i="8" s="1"/>
  <c r="R358" i="8" a="1"/>
  <c r="R358" i="8" s="1"/>
  <c r="R360" i="8" a="1"/>
  <c r="R360" i="8" s="1"/>
  <c r="R362" i="8" a="1"/>
  <c r="R362" i="8" s="1"/>
  <c r="R364" i="8" a="1"/>
  <c r="R364" i="8" s="1"/>
  <c r="R366" i="8" a="1"/>
  <c r="R366" i="8" s="1"/>
  <c r="R368" i="8" a="1"/>
  <c r="R368" i="8" s="1"/>
  <c r="R370" i="8" a="1"/>
  <c r="R370" i="8" s="1"/>
  <c r="R246" i="8" a="1"/>
  <c r="R246" i="8" s="1"/>
  <c r="R257" i="8" a="1"/>
  <c r="R257" i="8" s="1"/>
  <c r="R272" i="8" a="1"/>
  <c r="R272" i="8" s="1"/>
  <c r="R288" i="8" a="1"/>
  <c r="R288" i="8" s="1"/>
  <c r="R298" i="8" a="1"/>
  <c r="R298" i="8" s="1"/>
  <c r="R324" i="8" a="1"/>
  <c r="R324" i="8" s="1"/>
  <c r="R325" i="8" a="1"/>
  <c r="R325" i="8" s="1"/>
  <c r="R346" i="8" a="1"/>
  <c r="R346" i="8" s="1"/>
  <c r="R189" i="8" a="1"/>
  <c r="R189" i="8" s="1"/>
  <c r="R223" i="8" a="1"/>
  <c r="R223" i="8" s="1"/>
  <c r="R326" i="8" a="1"/>
  <c r="R326" i="8" s="1"/>
  <c r="R334" i="8" a="1"/>
  <c r="R334" i="8" s="1"/>
  <c r="R373" i="8" a="1"/>
  <c r="R373" i="8" s="1"/>
  <c r="R381" i="8" a="1"/>
  <c r="R381" i="8" s="1"/>
  <c r="R425" i="8" a="1"/>
  <c r="R425" i="8" s="1"/>
  <c r="R427" i="8" a="1"/>
  <c r="R427" i="8" s="1"/>
  <c r="R224" i="8" a="1"/>
  <c r="R224" i="8" s="1"/>
  <c r="R322" i="8" a="1"/>
  <c r="R322" i="8" s="1"/>
  <c r="R397" i="8" a="1"/>
  <c r="R397" i="8" s="1"/>
  <c r="R327" i="8" a="1"/>
  <c r="R327" i="8" s="1"/>
  <c r="R379" i="8" a="1"/>
  <c r="R379" i="8" s="1"/>
  <c r="R385" i="8" a="1"/>
  <c r="R385" i="8" s="1"/>
  <c r="R389" i="8" a="1"/>
  <c r="R389" i="8" s="1"/>
  <c r="R393" i="8" a="1"/>
  <c r="R393" i="8" s="1"/>
  <c r="R429" i="8" a="1"/>
  <c r="R429" i="8" s="1"/>
  <c r="R270" i="8" a="1"/>
  <c r="R270" i="8" s="1"/>
  <c r="R323" i="8" a="1"/>
  <c r="R323" i="8" s="1"/>
  <c r="R335" i="8" a="1"/>
  <c r="R335" i="8" s="1"/>
  <c r="R398" i="8" a="1"/>
  <c r="R398" i="8" s="1"/>
  <c r="R400" i="8" a="1"/>
  <c r="R400" i="8" s="1"/>
  <c r="R402" i="8" a="1"/>
  <c r="R402" i="8" s="1"/>
  <c r="R404" i="8" a="1"/>
  <c r="R404" i="8" s="1"/>
  <c r="R406" i="8" a="1"/>
  <c r="R406" i="8" s="1"/>
  <c r="R408" i="8" a="1"/>
  <c r="R408" i="8" s="1"/>
  <c r="R410" i="8" a="1"/>
  <c r="R410" i="8" s="1"/>
  <c r="R412" i="8" a="1"/>
  <c r="R412" i="8" s="1"/>
  <c r="R414" i="8" a="1"/>
  <c r="R414" i="8" s="1"/>
  <c r="R416" i="8" a="1"/>
  <c r="R416" i="8" s="1"/>
  <c r="R418" i="8" a="1"/>
  <c r="R418" i="8" s="1"/>
  <c r="R420" i="8" a="1"/>
  <c r="R420" i="8" s="1"/>
  <c r="R422" i="8" a="1"/>
  <c r="R422" i="8" s="1"/>
  <c r="R424" i="8" a="1"/>
  <c r="R424" i="8" s="1"/>
  <c r="R431" i="8" a="1"/>
  <c r="R431" i="8" s="1"/>
  <c r="R433" i="8" a="1"/>
  <c r="R433" i="8" s="1"/>
  <c r="R435" i="8" a="1"/>
  <c r="R435" i="8" s="1"/>
  <c r="R437" i="8" a="1"/>
  <c r="R437" i="8" s="1"/>
  <c r="R439" i="8" a="1"/>
  <c r="R439" i="8" s="1"/>
  <c r="R441" i="8" a="1"/>
  <c r="R441" i="8" s="1"/>
  <c r="R443" i="8" a="1"/>
  <c r="R443" i="8" s="1"/>
  <c r="R445" i="8" a="1"/>
  <c r="R445" i="8" s="1"/>
  <c r="R447" i="8" a="1"/>
  <c r="R447" i="8" s="1"/>
  <c r="R449" i="8" a="1"/>
  <c r="R449" i="8" s="1"/>
  <c r="R451" i="8" a="1"/>
  <c r="R451" i="8" s="1"/>
  <c r="R453" i="8" a="1"/>
  <c r="R453" i="8" s="1"/>
  <c r="R455" i="8" a="1"/>
  <c r="R455" i="8" s="1"/>
  <c r="R457" i="8" a="1"/>
  <c r="R457" i="8" s="1"/>
  <c r="R459" i="8" a="1"/>
  <c r="R459" i="8" s="1"/>
  <c r="R461" i="8" a="1"/>
  <c r="R461" i="8" s="1"/>
  <c r="R463" i="8" a="1"/>
  <c r="R463" i="8" s="1"/>
  <c r="R465" i="8" a="1"/>
  <c r="R465" i="8" s="1"/>
  <c r="R467" i="8" a="1"/>
  <c r="R467" i="8" s="1"/>
  <c r="R469" i="8" a="1"/>
  <c r="R469" i="8" s="1"/>
  <c r="R471" i="8" a="1"/>
  <c r="R471" i="8" s="1"/>
  <c r="R473" i="8" a="1"/>
  <c r="R473" i="8" s="1"/>
  <c r="R339" i="8" a="1"/>
  <c r="R339" i="8" s="1"/>
  <c r="R377" i="8" a="1"/>
  <c r="R377" i="8" s="1"/>
  <c r="R426" i="8" a="1"/>
  <c r="R426" i="8" s="1"/>
  <c r="R236" i="8" a="1"/>
  <c r="R236" i="8" s="1"/>
  <c r="R274" i="8" a="1"/>
  <c r="R274" i="8" s="1"/>
  <c r="R304" i="8" a="1"/>
  <c r="R304" i="8" s="1"/>
  <c r="R333" i="8" a="1"/>
  <c r="R333" i="8" s="1"/>
  <c r="R375" i="8" a="1"/>
  <c r="R375" i="8" s="1"/>
  <c r="R383" i="8" a="1"/>
  <c r="R383" i="8" s="1"/>
  <c r="R387" i="8" a="1"/>
  <c r="R387" i="8" s="1"/>
  <c r="R391" i="8" a="1"/>
  <c r="R391" i="8" s="1"/>
  <c r="V512" i="8" a="1"/>
  <c r="V512" i="8" s="1"/>
  <c r="N512" i="8" a="1"/>
  <c r="N512" i="8" s="1"/>
  <c r="R511" i="8" a="1"/>
  <c r="R511" i="8" s="1"/>
  <c r="V510" i="8" a="1"/>
  <c r="V510" i="8" s="1"/>
  <c r="N510" i="8" a="1"/>
  <c r="N510" i="8" s="1"/>
  <c r="R509" i="8" a="1"/>
  <c r="R509" i="8" s="1"/>
  <c r="V508" i="8" a="1"/>
  <c r="V508" i="8" s="1"/>
  <c r="N508" i="8" a="1"/>
  <c r="N508" i="8" s="1"/>
  <c r="M507" i="8" a="1"/>
  <c r="M507" i="8" s="1"/>
  <c r="R506" i="8" a="1"/>
  <c r="R506" i="8" s="1"/>
  <c r="W505" i="8" a="1"/>
  <c r="W505" i="8" s="1"/>
  <c r="U504" i="8" a="1"/>
  <c r="U504" i="8" s="1"/>
  <c r="O504" i="8" a="1"/>
  <c r="O504" i="8" s="1"/>
  <c r="X502" i="8" a="1"/>
  <c r="X502" i="8" s="1"/>
  <c r="Q502" i="8" a="1"/>
  <c r="Q502" i="8" s="1"/>
  <c r="W501" i="8" a="1"/>
  <c r="W501" i="8" s="1"/>
  <c r="P501" i="8" a="1"/>
  <c r="P501" i="8" s="1"/>
  <c r="U500" i="8" a="1"/>
  <c r="U500" i="8" s="1"/>
  <c r="M500" i="8" a="1"/>
  <c r="M500" i="8" s="1"/>
  <c r="S499" i="8" a="1"/>
  <c r="S499" i="8" s="1"/>
  <c r="X498" i="8" a="1"/>
  <c r="X498" i="8" s="1"/>
  <c r="Q498" i="8" a="1"/>
  <c r="Q498" i="8" s="1"/>
  <c r="V497" i="8" a="1"/>
  <c r="V497" i="8" s="1"/>
  <c r="O497" i="8" a="1"/>
  <c r="O497" i="8" s="1"/>
  <c r="T496" i="8" a="1"/>
  <c r="T496" i="8" s="1"/>
  <c r="N496" i="8" a="1"/>
  <c r="N496" i="8" s="1"/>
  <c r="S495" i="8" a="1"/>
  <c r="S495" i="8" s="1"/>
  <c r="W494" i="8" a="1"/>
  <c r="W494" i="8" s="1"/>
  <c r="P494" i="8" a="1"/>
  <c r="P494" i="8" s="1"/>
  <c r="V493" i="8" a="1"/>
  <c r="V493" i="8" s="1"/>
  <c r="O493" i="8" a="1"/>
  <c r="O493" i="8" s="1"/>
  <c r="T492" i="8" a="1"/>
  <c r="T492" i="8" s="1"/>
  <c r="X491" i="8" a="1"/>
  <c r="X491" i="8" s="1"/>
  <c r="R491" i="8" a="1"/>
  <c r="R491" i="8" s="1"/>
  <c r="P490" i="8" a="1"/>
  <c r="P490" i="8" s="1"/>
  <c r="U489" i="8" a="1"/>
  <c r="U489" i="8" s="1"/>
  <c r="N489" i="8" a="1"/>
  <c r="N489" i="8" s="1"/>
  <c r="N488" i="8" a="1"/>
  <c r="N488" i="8" s="1"/>
  <c r="S487" i="8" a="1"/>
  <c r="S487" i="8" s="1"/>
  <c r="X486" i="8" a="1"/>
  <c r="X486" i="8" s="1"/>
  <c r="R485" i="8" a="1"/>
  <c r="R485" i="8" s="1"/>
  <c r="W484" i="8" a="1"/>
  <c r="W484" i="8" s="1"/>
  <c r="P484" i="8" a="1"/>
  <c r="P484" i="8" s="1"/>
  <c r="T483" i="8" a="1"/>
  <c r="T483" i="8" s="1"/>
  <c r="X482" i="8" a="1"/>
  <c r="X482" i="8" s="1"/>
  <c r="P482" i="8" a="1"/>
  <c r="P482" i="8" s="1"/>
  <c r="T481" i="8" a="1"/>
  <c r="T481" i="8" s="1"/>
  <c r="X480" i="8" a="1"/>
  <c r="X480" i="8" s="1"/>
  <c r="O480" i="8" a="1"/>
  <c r="O480" i="8" s="1"/>
  <c r="O478" i="8" a="1"/>
  <c r="O478" i="8" s="1"/>
  <c r="W476" i="8" a="1"/>
  <c r="W476" i="8" s="1"/>
  <c r="R475" i="8" a="1"/>
  <c r="R475" i="8" s="1"/>
  <c r="X472" i="8" a="1"/>
  <c r="X472" i="8" s="1"/>
  <c r="P470" i="8" a="1"/>
  <c r="P470" i="8" s="1"/>
  <c r="T467" i="8" a="1"/>
  <c r="T467" i="8" s="1"/>
  <c r="X464" i="8" a="1"/>
  <c r="X464" i="8" s="1"/>
  <c r="P462" i="8" a="1"/>
  <c r="P462" i="8" s="1"/>
  <c r="T459" i="8" a="1"/>
  <c r="T459" i="8" s="1"/>
  <c r="X456" i="8" a="1"/>
  <c r="X456" i="8" s="1"/>
  <c r="P454" i="8" a="1"/>
  <c r="P454" i="8" s="1"/>
  <c r="T451" i="8" a="1"/>
  <c r="T451" i="8" s="1"/>
  <c r="X448" i="8" a="1"/>
  <c r="X448" i="8" s="1"/>
  <c r="P446" i="8" a="1"/>
  <c r="P446" i="8" s="1"/>
  <c r="T443" i="8" a="1"/>
  <c r="T443" i="8" s="1"/>
  <c r="X440" i="8" a="1"/>
  <c r="X440" i="8" s="1"/>
  <c r="P438" i="8" a="1"/>
  <c r="P438" i="8" s="1"/>
  <c r="T435" i="8" a="1"/>
  <c r="T435" i="8" s="1"/>
  <c r="X432" i="8" a="1"/>
  <c r="X432" i="8" s="1"/>
  <c r="P430" i="8" a="1"/>
  <c r="P430" i="8" s="1"/>
  <c r="V427" i="8" a="1"/>
  <c r="V427" i="8" s="1"/>
  <c r="P425" i="8" a="1"/>
  <c r="P425" i="8" s="1"/>
  <c r="T422" i="8" a="1"/>
  <c r="T422" i="8" s="1"/>
  <c r="X419" i="8" a="1"/>
  <c r="X419" i="8" s="1"/>
  <c r="P417" i="8" a="1"/>
  <c r="P417" i="8" s="1"/>
  <c r="T414" i="8" a="1"/>
  <c r="T414" i="8" s="1"/>
  <c r="X411" i="8" a="1"/>
  <c r="X411" i="8" s="1"/>
  <c r="P409" i="8" a="1"/>
  <c r="P409" i="8" s="1"/>
  <c r="T406" i="8" a="1"/>
  <c r="T406" i="8" s="1"/>
  <c r="X403" i="8" a="1"/>
  <c r="X403" i="8" s="1"/>
  <c r="P401" i="8" a="1"/>
  <c r="P401" i="8" s="1"/>
  <c r="T398" i="8" a="1"/>
  <c r="T398" i="8" s="1"/>
  <c r="P395" i="8" a="1"/>
  <c r="P395" i="8" s="1"/>
  <c r="M390" i="8" a="1"/>
  <c r="M390" i="8" s="1"/>
  <c r="U384" i="8" a="1"/>
  <c r="U384" i="8" s="1"/>
  <c r="X374" i="8" a="1"/>
  <c r="X374" i="8" s="1"/>
  <c r="U364" i="8" a="1"/>
  <c r="U364" i="8" s="1"/>
  <c r="U342" i="8" a="1"/>
  <c r="U342" i="8" s="1"/>
  <c r="V328" i="8" a="1"/>
  <c r="V328" i="8" s="1"/>
  <c r="O312" i="8" a="1"/>
  <c r="O312" i="8" s="1"/>
  <c r="U292" i="8" a="1"/>
  <c r="U292" i="8" s="1"/>
  <c r="X263" i="8" a="1"/>
  <c r="X263" i="8" s="1"/>
  <c r="N208" i="8" a="1"/>
  <c r="N208" i="8" s="1"/>
  <c r="U511" i="8" a="1"/>
  <c r="U511" i="8" s="1"/>
  <c r="M33" i="8" a="1"/>
  <c r="M33" i="8" s="1"/>
  <c r="M21" i="8" a="1"/>
  <c r="M21" i="8" s="1"/>
  <c r="M23" i="8" a="1"/>
  <c r="M23" i="8" s="1"/>
  <c r="M28" i="8" a="1"/>
  <c r="M28" i="8" s="1"/>
  <c r="M30" i="8" a="1"/>
  <c r="M30" i="8" s="1"/>
  <c r="M32" i="8" a="1"/>
  <c r="M32" i="8" s="1"/>
  <c r="M53" i="8" a="1"/>
  <c r="M53" i="8" s="1"/>
  <c r="M18" i="8" a="1"/>
  <c r="M18" i="8" s="1"/>
  <c r="M25" i="8" a="1"/>
  <c r="M25" i="8" s="1"/>
  <c r="M34" i="8" a="1"/>
  <c r="M34" i="8" s="1"/>
  <c r="M20" i="8" a="1"/>
  <c r="M20" i="8" s="1"/>
  <c r="M22" i="8" a="1"/>
  <c r="M22" i="8" s="1"/>
  <c r="M27" i="8" a="1"/>
  <c r="M27" i="8" s="1"/>
  <c r="M36" i="8" a="1"/>
  <c r="M36" i="8" s="1"/>
  <c r="M38" i="8" a="1"/>
  <c r="M38" i="8" s="1"/>
  <c r="M40" i="8" a="1"/>
  <c r="M40" i="8" s="1"/>
  <c r="M46" i="8" a="1"/>
  <c r="M46" i="8" s="1"/>
  <c r="M48" i="8" a="1"/>
  <c r="M48" i="8" s="1"/>
  <c r="M52" i="8" a="1"/>
  <c r="M52" i="8" s="1"/>
  <c r="M59" i="8" a="1"/>
  <c r="M59" i="8" s="1"/>
  <c r="M29" i="8" a="1"/>
  <c r="M29" i="8" s="1"/>
  <c r="M31" i="8" a="1"/>
  <c r="M31" i="8" s="1"/>
  <c r="M39" i="8" a="1"/>
  <c r="M39" i="8" s="1"/>
  <c r="M55" i="8" a="1"/>
  <c r="M55" i="8" s="1"/>
  <c r="M60" i="8" a="1"/>
  <c r="M60" i="8" s="1"/>
  <c r="M72" i="8" a="1"/>
  <c r="M72" i="8" s="1"/>
  <c r="M26" i="8" a="1"/>
  <c r="M26" i="8" s="1"/>
  <c r="M42" i="8" a="1"/>
  <c r="M42" i="8" s="1"/>
  <c r="M50" i="8" a="1"/>
  <c r="M50" i="8" s="1"/>
  <c r="M56" i="8" a="1"/>
  <c r="M56" i="8" s="1"/>
  <c r="M64" i="8" a="1"/>
  <c r="M64" i="8" s="1"/>
  <c r="M67" i="8" a="1"/>
  <c r="M67" i="8" s="1"/>
  <c r="M69" i="8" a="1"/>
  <c r="M69" i="8" s="1"/>
  <c r="M61" i="8" a="1"/>
  <c r="M61" i="8" s="1"/>
  <c r="M71" i="8" a="1"/>
  <c r="M71" i="8" s="1"/>
  <c r="M74" i="8" a="1"/>
  <c r="M74" i="8" s="1"/>
  <c r="M77" i="8" a="1"/>
  <c r="M77" i="8" s="1"/>
  <c r="M41" i="8" a="1"/>
  <c r="M41" i="8" s="1"/>
  <c r="M51" i="8" a="1"/>
  <c r="M51" i="8" s="1"/>
  <c r="M57" i="8" a="1"/>
  <c r="M57" i="8" s="1"/>
  <c r="M58" i="8" a="1"/>
  <c r="M58" i="8" s="1"/>
  <c r="M65" i="8" a="1"/>
  <c r="M65" i="8" s="1"/>
  <c r="M79" i="8" a="1"/>
  <c r="M79" i="8" s="1"/>
  <c r="M81" i="8" a="1"/>
  <c r="M81" i="8" s="1"/>
  <c r="M83" i="8" a="1"/>
  <c r="M83" i="8" s="1"/>
  <c r="M85" i="8" a="1"/>
  <c r="M85" i="8" s="1"/>
  <c r="M87" i="8" a="1"/>
  <c r="M87" i="8" s="1"/>
  <c r="M89" i="8" a="1"/>
  <c r="M89" i="8" s="1"/>
  <c r="M91" i="8" a="1"/>
  <c r="M91" i="8" s="1"/>
  <c r="M93" i="8" a="1"/>
  <c r="M93" i="8" s="1"/>
  <c r="M43" i="8" a="1"/>
  <c r="M43" i="8" s="1"/>
  <c r="M47" i="8" a="1"/>
  <c r="M47" i="8" s="1"/>
  <c r="M54" i="8" a="1"/>
  <c r="M54" i="8" s="1"/>
  <c r="M62" i="8" a="1"/>
  <c r="M62" i="8" s="1"/>
  <c r="M76" i="8" a="1"/>
  <c r="M76" i="8" s="1"/>
  <c r="M19" i="8" a="1"/>
  <c r="M19" i="8" s="1"/>
  <c r="M24" i="8" a="1"/>
  <c r="M24" i="8" s="1"/>
  <c r="M35" i="8" a="1"/>
  <c r="M35" i="8" s="1"/>
  <c r="M44" i="8" a="1"/>
  <c r="M44" i="8" s="1"/>
  <c r="M49" i="8" a="1"/>
  <c r="M49" i="8" s="1"/>
  <c r="M66" i="8" a="1"/>
  <c r="M66" i="8" s="1"/>
  <c r="M78" i="8" a="1"/>
  <c r="M78" i="8" s="1"/>
  <c r="M80" i="8" a="1"/>
  <c r="M80" i="8" s="1"/>
  <c r="M82" i="8" a="1"/>
  <c r="M82" i="8" s="1"/>
  <c r="M90" i="8" a="1"/>
  <c r="M90" i="8" s="1"/>
  <c r="M115" i="8" a="1"/>
  <c r="M115" i="8" s="1"/>
  <c r="M119" i="8" a="1"/>
  <c r="M119" i="8" s="1"/>
  <c r="M123" i="8" a="1"/>
  <c r="M123" i="8" s="1"/>
  <c r="M45" i="8" a="1"/>
  <c r="M45" i="8" s="1"/>
  <c r="M86" i="8" a="1"/>
  <c r="M86" i="8" s="1"/>
  <c r="M94" i="8" a="1"/>
  <c r="M94" i="8" s="1"/>
  <c r="M113" i="8" a="1"/>
  <c r="M113" i="8" s="1"/>
  <c r="M117" i="8" a="1"/>
  <c r="M117" i="8" s="1"/>
  <c r="M121" i="8" a="1"/>
  <c r="M121" i="8" s="1"/>
  <c r="M125" i="8" a="1"/>
  <c r="M125" i="8" s="1"/>
  <c r="M88" i="8" a="1"/>
  <c r="M88" i="8" s="1"/>
  <c r="M95" i="8" a="1"/>
  <c r="M95" i="8" s="1"/>
  <c r="M110" i="8" a="1"/>
  <c r="M110" i="8" s="1"/>
  <c r="M111" i="8" a="1"/>
  <c r="M111" i="8" s="1"/>
  <c r="M122" i="8" a="1"/>
  <c r="M122" i="8" s="1"/>
  <c r="M75" i="8" a="1"/>
  <c r="M75" i="8" s="1"/>
  <c r="M84" i="8" a="1"/>
  <c r="M84" i="8" s="1"/>
  <c r="M108" i="8" a="1"/>
  <c r="M108" i="8" s="1"/>
  <c r="M63" i="8" a="1"/>
  <c r="M63" i="8" s="1"/>
  <c r="M106" i="8" a="1"/>
  <c r="M106" i="8" s="1"/>
  <c r="M107" i="8" a="1"/>
  <c r="M107" i="8" s="1"/>
  <c r="M68" i="8" a="1"/>
  <c r="M68" i="8" s="1"/>
  <c r="M104" i="8" a="1"/>
  <c r="M104" i="8" s="1"/>
  <c r="M105" i="8" a="1"/>
  <c r="M105" i="8" s="1"/>
  <c r="M118" i="8" a="1"/>
  <c r="M118" i="8" s="1"/>
  <c r="M132" i="8" a="1"/>
  <c r="M132" i="8" s="1"/>
  <c r="M102" i="8" a="1"/>
  <c r="M102" i="8" s="1"/>
  <c r="M103" i="8" a="1"/>
  <c r="M103" i="8" s="1"/>
  <c r="M116" i="8" a="1"/>
  <c r="M116" i="8" s="1"/>
  <c r="M135" i="8" a="1"/>
  <c r="M135" i="8" s="1"/>
  <c r="M149" i="8" a="1"/>
  <c r="M149" i="8" s="1"/>
  <c r="M156" i="8" a="1"/>
  <c r="M156" i="8" s="1"/>
  <c r="M163" i="8" a="1"/>
  <c r="M163" i="8" s="1"/>
  <c r="M177" i="8" a="1"/>
  <c r="M177" i="8" s="1"/>
  <c r="M189" i="8" a="1"/>
  <c r="M189" i="8" s="1"/>
  <c r="M194" i="8" a="1"/>
  <c r="M194" i="8" s="1"/>
  <c r="M37" i="8" a="1"/>
  <c r="M37" i="8" s="1"/>
  <c r="M73" i="8" a="1"/>
  <c r="M73" i="8" s="1"/>
  <c r="M100" i="8" a="1"/>
  <c r="M100" i="8" s="1"/>
  <c r="M101" i="8" a="1"/>
  <c r="M101" i="8" s="1"/>
  <c r="M70" i="8" a="1"/>
  <c r="M70" i="8" s="1"/>
  <c r="M92" i="8" a="1"/>
  <c r="M92" i="8" s="1"/>
  <c r="M98" i="8" a="1"/>
  <c r="M98" i="8" s="1"/>
  <c r="M99" i="8" a="1"/>
  <c r="M99" i="8" s="1"/>
  <c r="M114" i="8" a="1"/>
  <c r="M114" i="8" s="1"/>
  <c r="M124" i="8" a="1"/>
  <c r="M124" i="8" s="1"/>
  <c r="M131" i="8" a="1"/>
  <c r="M131" i="8" s="1"/>
  <c r="M137" i="8" a="1"/>
  <c r="M137" i="8" s="1"/>
  <c r="M139" i="8" a="1"/>
  <c r="M139" i="8" s="1"/>
  <c r="M146" i="8" a="1"/>
  <c r="M146" i="8" s="1"/>
  <c r="M153" i="8" a="1"/>
  <c r="M153" i="8" s="1"/>
  <c r="M180" i="8" a="1"/>
  <c r="M180" i="8" s="1"/>
  <c r="M186" i="8" a="1"/>
  <c r="M186" i="8" s="1"/>
  <c r="M109" i="8" a="1"/>
  <c r="M109" i="8" s="1"/>
  <c r="M112" i="8" a="1"/>
  <c r="M112" i="8" s="1"/>
  <c r="M120" i="8" a="1"/>
  <c r="M120" i="8" s="1"/>
  <c r="M143" i="8" a="1"/>
  <c r="M143" i="8" s="1"/>
  <c r="M154" i="8" a="1"/>
  <c r="M154" i="8" s="1"/>
  <c r="M155" i="8" a="1"/>
  <c r="M155" i="8" s="1"/>
  <c r="M160" i="8" a="1"/>
  <c r="M160" i="8" s="1"/>
  <c r="M165" i="8" a="1"/>
  <c r="M165" i="8" s="1"/>
  <c r="M171" i="8" a="1"/>
  <c r="M171" i="8" s="1"/>
  <c r="M184" i="8" a="1"/>
  <c r="M184" i="8" s="1"/>
  <c r="M232" i="8" a="1"/>
  <c r="M232" i="8" s="1"/>
  <c r="M234" i="8" a="1"/>
  <c r="M234" i="8" s="1"/>
  <c r="M236" i="8" a="1"/>
  <c r="M236" i="8" s="1"/>
  <c r="M238" i="8" a="1"/>
  <c r="M238" i="8" s="1"/>
  <c r="M240" i="8" a="1"/>
  <c r="M240" i="8" s="1"/>
  <c r="M242" i="8" a="1"/>
  <c r="M242" i="8" s="1"/>
  <c r="M244" i="8" a="1"/>
  <c r="M244" i="8" s="1"/>
  <c r="M96" i="8" a="1"/>
  <c r="M96" i="8" s="1"/>
  <c r="M138" i="8" a="1"/>
  <c r="M138" i="8" s="1"/>
  <c r="M144" i="8" a="1"/>
  <c r="M144" i="8" s="1"/>
  <c r="M150" i="8" a="1"/>
  <c r="M150" i="8" s="1"/>
  <c r="M172" i="8" a="1"/>
  <c r="M172" i="8" s="1"/>
  <c r="M202" i="8" a="1"/>
  <c r="M202" i="8" s="1"/>
  <c r="M205" i="8" a="1"/>
  <c r="M205" i="8" s="1"/>
  <c r="M207" i="8" a="1"/>
  <c r="M207" i="8" s="1"/>
  <c r="M209" i="8" a="1"/>
  <c r="M209" i="8" s="1"/>
  <c r="M211" i="8" a="1"/>
  <c r="M211" i="8" s="1"/>
  <c r="M213" i="8" a="1"/>
  <c r="M213" i="8" s="1"/>
  <c r="M215" i="8" a="1"/>
  <c r="M215" i="8" s="1"/>
  <c r="M217" i="8" a="1"/>
  <c r="M217" i="8" s="1"/>
  <c r="M219" i="8" a="1"/>
  <c r="M219" i="8" s="1"/>
  <c r="M221" i="8" a="1"/>
  <c r="M221" i="8" s="1"/>
  <c r="M223" i="8" a="1"/>
  <c r="M223" i="8" s="1"/>
  <c r="M225" i="8" a="1"/>
  <c r="M225" i="8" s="1"/>
  <c r="M227" i="8" a="1"/>
  <c r="M227" i="8" s="1"/>
  <c r="M97" i="8" a="1"/>
  <c r="M97" i="8" s="1"/>
  <c r="M127" i="8" a="1"/>
  <c r="M127" i="8" s="1"/>
  <c r="M128" i="8" a="1"/>
  <c r="M128" i="8" s="1"/>
  <c r="M126" i="8" a="1"/>
  <c r="M126" i="8" s="1"/>
  <c r="M151" i="8" a="1"/>
  <c r="M151" i="8" s="1"/>
  <c r="M162" i="8" a="1"/>
  <c r="M162" i="8" s="1"/>
  <c r="M167" i="8" a="1"/>
  <c r="M167" i="8" s="1"/>
  <c r="M174" i="8" a="1"/>
  <c r="M174" i="8" s="1"/>
  <c r="M178" i="8" a="1"/>
  <c r="M178" i="8" s="1"/>
  <c r="M191" i="8" a="1"/>
  <c r="M191" i="8" s="1"/>
  <c r="M195" i="8" a="1"/>
  <c r="M195" i="8" s="1"/>
  <c r="M201" i="8" a="1"/>
  <c r="M201" i="8" s="1"/>
  <c r="M204" i="8" a="1"/>
  <c r="M204" i="8" s="1"/>
  <c r="M147" i="8" a="1"/>
  <c r="M147" i="8" s="1"/>
  <c r="M159" i="8" a="1"/>
  <c r="M159" i="8" s="1"/>
  <c r="M187" i="8" a="1"/>
  <c r="M187" i="8" s="1"/>
  <c r="M220" i="8" a="1"/>
  <c r="M220" i="8" s="1"/>
  <c r="M130" i="8" a="1"/>
  <c r="M130" i="8" s="1"/>
  <c r="M133" i="8" a="1"/>
  <c r="M133" i="8" s="1"/>
  <c r="M136" i="8" a="1"/>
  <c r="M136" i="8" s="1"/>
  <c r="M129" i="8" a="1"/>
  <c r="M129" i="8" s="1"/>
  <c r="M190" i="8" a="1"/>
  <c r="M190" i="8" s="1"/>
  <c r="M216" i="8" a="1"/>
  <c r="M216" i="8" s="1"/>
  <c r="M142" i="8" a="1"/>
  <c r="M142" i="8" s="1"/>
  <c r="M157" i="8" a="1"/>
  <c r="M157" i="8" s="1"/>
  <c r="M161" i="8" a="1"/>
  <c r="M161" i="8" s="1"/>
  <c r="M169" i="8" a="1"/>
  <c r="M169" i="8" s="1"/>
  <c r="M181" i="8" a="1"/>
  <c r="M181" i="8" s="1"/>
  <c r="M214" i="8" a="1"/>
  <c r="M214" i="8" s="1"/>
  <c r="M231" i="8" a="1"/>
  <c r="M231" i="8" s="1"/>
  <c r="M233" i="8" a="1"/>
  <c r="M233" i="8" s="1"/>
  <c r="M312" i="8" a="1"/>
  <c r="M312" i="8" s="1"/>
  <c r="M141" i="8" a="1"/>
  <c r="M141" i="8" s="1"/>
  <c r="M145" i="8" a="1"/>
  <c r="M145" i="8" s="1"/>
  <c r="M164" i="8" a="1"/>
  <c r="M164" i="8" s="1"/>
  <c r="M175" i="8" a="1"/>
  <c r="M175" i="8" s="1"/>
  <c r="M176" i="8" a="1"/>
  <c r="M176" i="8" s="1"/>
  <c r="M185" i="8" a="1"/>
  <c r="M185" i="8" s="1"/>
  <c r="M193" i="8" a="1"/>
  <c r="M193" i="8" s="1"/>
  <c r="M212" i="8" a="1"/>
  <c r="M212" i="8" s="1"/>
  <c r="M228" i="8" a="1"/>
  <c r="M228" i="8" s="1"/>
  <c r="M229" i="8" a="1"/>
  <c r="M229" i="8" s="1"/>
  <c r="M230" i="8" a="1"/>
  <c r="M230" i="8" s="1"/>
  <c r="M314" i="8" a="1"/>
  <c r="M314" i="8" s="1"/>
  <c r="M317" i="8" a="1"/>
  <c r="M317" i="8" s="1"/>
  <c r="M319" i="8" a="1"/>
  <c r="M319" i="8" s="1"/>
  <c r="M321" i="8" a="1"/>
  <c r="M321" i="8" s="1"/>
  <c r="M323" i="8" a="1"/>
  <c r="M323" i="8" s="1"/>
  <c r="M325" i="8" a="1"/>
  <c r="M325" i="8" s="1"/>
  <c r="M327" i="8" a="1"/>
  <c r="M327" i="8" s="1"/>
  <c r="M329" i="8" a="1"/>
  <c r="M329" i="8" s="1"/>
  <c r="M331" i="8" a="1"/>
  <c r="M331" i="8" s="1"/>
  <c r="M333" i="8" a="1"/>
  <c r="M333" i="8" s="1"/>
  <c r="M335" i="8" a="1"/>
  <c r="M335" i="8" s="1"/>
  <c r="M337" i="8" a="1"/>
  <c r="M337" i="8" s="1"/>
  <c r="M339" i="8" a="1"/>
  <c r="M339" i="8" s="1"/>
  <c r="M341" i="8" a="1"/>
  <c r="M341" i="8" s="1"/>
  <c r="M343" i="8" a="1"/>
  <c r="M343" i="8" s="1"/>
  <c r="M345" i="8" a="1"/>
  <c r="M345" i="8" s="1"/>
  <c r="M347" i="8" a="1"/>
  <c r="M347" i="8" s="1"/>
  <c r="M152" i="8" a="1"/>
  <c r="M152" i="8" s="1"/>
  <c r="M168" i="8" a="1"/>
  <c r="M168" i="8" s="1"/>
  <c r="M197" i="8" a="1"/>
  <c r="M197" i="8" s="1"/>
  <c r="M198" i="8" a="1"/>
  <c r="M198" i="8" s="1"/>
  <c r="M210" i="8" a="1"/>
  <c r="M210" i="8" s="1"/>
  <c r="M226" i="8" a="1"/>
  <c r="M226" i="8" s="1"/>
  <c r="M134" i="8" a="1"/>
  <c r="M134" i="8" s="1"/>
  <c r="M148" i="8" a="1"/>
  <c r="M148" i="8" s="1"/>
  <c r="M179" i="8" a="1"/>
  <c r="M179" i="8" s="1"/>
  <c r="M188" i="8" a="1"/>
  <c r="M188" i="8" s="1"/>
  <c r="M192" i="8" a="1"/>
  <c r="M192" i="8" s="1"/>
  <c r="M196" i="8" a="1"/>
  <c r="M196" i="8" s="1"/>
  <c r="M199" i="8" a="1"/>
  <c r="M199" i="8" s="1"/>
  <c r="M200" i="8" a="1"/>
  <c r="M200" i="8" s="1"/>
  <c r="M208" i="8" a="1"/>
  <c r="M208" i="8" s="1"/>
  <c r="M224" i="8" a="1"/>
  <c r="M224" i="8" s="1"/>
  <c r="M243" i="8" a="1"/>
  <c r="M243" i="8" s="1"/>
  <c r="M261" i="8" a="1"/>
  <c r="M261" i="8" s="1"/>
  <c r="M263" i="8" a="1"/>
  <c r="M263" i="8" s="1"/>
  <c r="M265" i="8" a="1"/>
  <c r="M265" i="8" s="1"/>
  <c r="M267" i="8" a="1"/>
  <c r="M267" i="8" s="1"/>
  <c r="M269" i="8" a="1"/>
  <c r="M269" i="8" s="1"/>
  <c r="M271" i="8" a="1"/>
  <c r="M271" i="8" s="1"/>
  <c r="M273" i="8" a="1"/>
  <c r="M273" i="8" s="1"/>
  <c r="M275" i="8" a="1"/>
  <c r="M275" i="8" s="1"/>
  <c r="M277" i="8" a="1"/>
  <c r="M277" i="8" s="1"/>
  <c r="M279" i="8" a="1"/>
  <c r="M279" i="8" s="1"/>
  <c r="M281" i="8" a="1"/>
  <c r="M281" i="8" s="1"/>
  <c r="M283" i="8" a="1"/>
  <c r="M283" i="8" s="1"/>
  <c r="M285" i="8" a="1"/>
  <c r="M285" i="8" s="1"/>
  <c r="M287" i="8" a="1"/>
  <c r="M287" i="8" s="1"/>
  <c r="M289" i="8" a="1"/>
  <c r="M289" i="8" s="1"/>
  <c r="M291" i="8" a="1"/>
  <c r="M291" i="8" s="1"/>
  <c r="M293" i="8" a="1"/>
  <c r="M293" i="8" s="1"/>
  <c r="M295" i="8" a="1"/>
  <c r="M295" i="8" s="1"/>
  <c r="M297" i="8" a="1"/>
  <c r="M297" i="8" s="1"/>
  <c r="M299" i="8" a="1"/>
  <c r="M299" i="8" s="1"/>
  <c r="M301" i="8" a="1"/>
  <c r="M301" i="8" s="1"/>
  <c r="M303" i="8" a="1"/>
  <c r="M303" i="8" s="1"/>
  <c r="M305" i="8" a="1"/>
  <c r="M305" i="8" s="1"/>
  <c r="M307" i="8" a="1"/>
  <c r="M307" i="8" s="1"/>
  <c r="M309" i="8" a="1"/>
  <c r="M309" i="8" s="1"/>
  <c r="M311" i="8" a="1"/>
  <c r="M311" i="8" s="1"/>
  <c r="M140" i="8" a="1"/>
  <c r="M140" i="8" s="1"/>
  <c r="M170" i="8" a="1"/>
  <c r="M170" i="8" s="1"/>
  <c r="M237" i="8" a="1"/>
  <c r="M237" i="8" s="1"/>
  <c r="M247" i="8" a="1"/>
  <c r="M247" i="8" s="1"/>
  <c r="M264" i="8" a="1"/>
  <c r="M264" i="8" s="1"/>
  <c r="M280" i="8" a="1"/>
  <c r="M280" i="8" s="1"/>
  <c r="M296" i="8" a="1"/>
  <c r="M296" i="8" s="1"/>
  <c r="M166" i="8" a="1"/>
  <c r="M166" i="8" s="1"/>
  <c r="M182" i="8" a="1"/>
  <c r="M182" i="8" s="1"/>
  <c r="M218" i="8" a="1"/>
  <c r="M218" i="8" s="1"/>
  <c r="M241" i="8" a="1"/>
  <c r="M241" i="8" s="1"/>
  <c r="M257" i="8" a="1"/>
  <c r="M257" i="8" s="1"/>
  <c r="M258" i="8" a="1"/>
  <c r="M258" i="8" s="1"/>
  <c r="M260" i="8" a="1"/>
  <c r="M260" i="8" s="1"/>
  <c r="M276" i="8" a="1"/>
  <c r="M276" i="8" s="1"/>
  <c r="M183" i="8" a="1"/>
  <c r="M183" i="8" s="1"/>
  <c r="M206" i="8" a="1"/>
  <c r="M206" i="8" s="1"/>
  <c r="M246" i="8" a="1"/>
  <c r="M246" i="8" s="1"/>
  <c r="M255" i="8" a="1"/>
  <c r="M255" i="8" s="1"/>
  <c r="M256" i="8" a="1"/>
  <c r="M256" i="8" s="1"/>
  <c r="M274" i="8" a="1"/>
  <c r="M274" i="8" s="1"/>
  <c r="M173" i="8" a="1"/>
  <c r="M173" i="8" s="1"/>
  <c r="M253" i="8" a="1"/>
  <c r="M253" i="8" s="1"/>
  <c r="M254" i="8" a="1"/>
  <c r="M254" i="8" s="1"/>
  <c r="M272" i="8" a="1"/>
  <c r="M272" i="8" s="1"/>
  <c r="M288" i="8" a="1"/>
  <c r="M288" i="8" s="1"/>
  <c r="M262" i="8" a="1"/>
  <c r="M262" i="8" s="1"/>
  <c r="M290" i="8" a="1"/>
  <c r="M290" i="8" s="1"/>
  <c r="M308" i="8" a="1"/>
  <c r="M308" i="8" s="1"/>
  <c r="M330" i="8" a="1"/>
  <c r="M330" i="8" s="1"/>
  <c r="M332" i="8" a="1"/>
  <c r="M332" i="8" s="1"/>
  <c r="M342" i="8" a="1"/>
  <c r="M342" i="8" s="1"/>
  <c r="M373" i="8" a="1"/>
  <c r="M373" i="8" s="1"/>
  <c r="M375" i="8" a="1"/>
  <c r="M375" i="8" s="1"/>
  <c r="M377" i="8" a="1"/>
  <c r="M377" i="8" s="1"/>
  <c r="M379" i="8" a="1"/>
  <c r="M379" i="8" s="1"/>
  <c r="M381" i="8" a="1"/>
  <c r="M381" i="8" s="1"/>
  <c r="M383" i="8" a="1"/>
  <c r="M383" i="8" s="1"/>
  <c r="M385" i="8" a="1"/>
  <c r="M385" i="8" s="1"/>
  <c r="M387" i="8" a="1"/>
  <c r="M387" i="8" s="1"/>
  <c r="M389" i="8" a="1"/>
  <c r="M389" i="8" s="1"/>
  <c r="M391" i="8" a="1"/>
  <c r="M391" i="8" s="1"/>
  <c r="M393" i="8" a="1"/>
  <c r="M393" i="8" s="1"/>
  <c r="M395" i="8" a="1"/>
  <c r="M395" i="8" s="1"/>
  <c r="M397" i="8" a="1"/>
  <c r="M397" i="8" s="1"/>
  <c r="M203" i="8" a="1"/>
  <c r="M203" i="8" s="1"/>
  <c r="M245" i="8" a="1"/>
  <c r="M245" i="8" s="1"/>
  <c r="M252" i="8" a="1"/>
  <c r="M252" i="8" s="1"/>
  <c r="M286" i="8" a="1"/>
  <c r="M286" i="8" s="1"/>
  <c r="M300" i="8" a="1"/>
  <c r="M300" i="8" s="1"/>
  <c r="M306" i="8" a="1"/>
  <c r="M306" i="8" s="1"/>
  <c r="M328" i="8" a="1"/>
  <c r="M328" i="8" s="1"/>
  <c r="M250" i="8" a="1"/>
  <c r="M250" i="8" s="1"/>
  <c r="M326" i="8" a="1"/>
  <c r="M326" i="8" s="1"/>
  <c r="M334" i="8" a="1"/>
  <c r="M334" i="8" s="1"/>
  <c r="M346" i="8" a="1"/>
  <c r="M346" i="8" s="1"/>
  <c r="M372" i="8" a="1"/>
  <c r="M372" i="8" s="1"/>
  <c r="M235" i="8" a="1"/>
  <c r="M235" i="8" s="1"/>
  <c r="M248" i="8" a="1"/>
  <c r="M248" i="8" s="1"/>
  <c r="M282" i="8" a="1"/>
  <c r="M282" i="8" s="1"/>
  <c r="M292" i="8" a="1"/>
  <c r="M292" i="8" s="1"/>
  <c r="M304" i="8" a="1"/>
  <c r="M304" i="8" s="1"/>
  <c r="M324" i="8" a="1"/>
  <c r="M324" i="8" s="1"/>
  <c r="M340" i="8" a="1"/>
  <c r="M340" i="8" s="1"/>
  <c r="M349" i="8" a="1"/>
  <c r="M349" i="8" s="1"/>
  <c r="M351" i="8" a="1"/>
  <c r="M351" i="8" s="1"/>
  <c r="M353" i="8" a="1"/>
  <c r="M353" i="8" s="1"/>
  <c r="M355" i="8" a="1"/>
  <c r="M355" i="8" s="1"/>
  <c r="M357" i="8" a="1"/>
  <c r="M357" i="8" s="1"/>
  <c r="M359" i="8" a="1"/>
  <c r="M359" i="8" s="1"/>
  <c r="M361" i="8" a="1"/>
  <c r="M361" i="8" s="1"/>
  <c r="M363" i="8" a="1"/>
  <c r="M363" i="8" s="1"/>
  <c r="M365" i="8" a="1"/>
  <c r="M365" i="8" s="1"/>
  <c r="M367" i="8" a="1"/>
  <c r="M367" i="8" s="1"/>
  <c r="M369" i="8" a="1"/>
  <c r="M369" i="8" s="1"/>
  <c r="M371" i="8" a="1"/>
  <c r="M371" i="8" s="1"/>
  <c r="M222" i="8" a="1"/>
  <c r="M222" i="8" s="1"/>
  <c r="M239" i="8" a="1"/>
  <c r="M239" i="8" s="1"/>
  <c r="M259" i="8" a="1"/>
  <c r="M259" i="8" s="1"/>
  <c r="M278" i="8" a="1"/>
  <c r="M278" i="8" s="1"/>
  <c r="M322" i="8" a="1"/>
  <c r="M322" i="8" s="1"/>
  <c r="M336" i="8" a="1"/>
  <c r="M336" i="8" s="1"/>
  <c r="M374" i="8" a="1"/>
  <c r="M374" i="8" s="1"/>
  <c r="M376" i="8" a="1"/>
  <c r="M376" i="8" s="1"/>
  <c r="M378" i="8" a="1"/>
  <c r="M378" i="8" s="1"/>
  <c r="M380" i="8" a="1"/>
  <c r="M380" i="8" s="1"/>
  <c r="M382" i="8" a="1"/>
  <c r="M382" i="8" s="1"/>
  <c r="M158" i="8" a="1"/>
  <c r="M158" i="8" s="1"/>
  <c r="M249" i="8" a="1"/>
  <c r="M249" i="8" s="1"/>
  <c r="M268" i="8" a="1"/>
  <c r="M268" i="8" s="1"/>
  <c r="M284" i="8" a="1"/>
  <c r="M284" i="8" s="1"/>
  <c r="M294" i="8" a="1"/>
  <c r="M294" i="8" s="1"/>
  <c r="M302" i="8" a="1"/>
  <c r="M302" i="8" s="1"/>
  <c r="M315" i="8" a="1"/>
  <c r="M315" i="8" s="1"/>
  <c r="M316" i="8" a="1"/>
  <c r="M316" i="8" s="1"/>
  <c r="M318" i="8" a="1"/>
  <c r="M318" i="8" s="1"/>
  <c r="M338" i="8" a="1"/>
  <c r="M338" i="8" s="1"/>
  <c r="M251" i="8" a="1"/>
  <c r="M251" i="8" s="1"/>
  <c r="M344" i="8" a="1"/>
  <c r="M344" i="8" s="1"/>
  <c r="M428" i="8" a="1"/>
  <c r="M428" i="8" s="1"/>
  <c r="M310" i="8" a="1"/>
  <c r="M310" i="8" s="1"/>
  <c r="M350" i="8" a="1"/>
  <c r="M350" i="8" s="1"/>
  <c r="M358" i="8" a="1"/>
  <c r="M358" i="8" s="1"/>
  <c r="M366" i="8" a="1"/>
  <c r="M366" i="8" s="1"/>
  <c r="M384" i="8" a="1"/>
  <c r="M384" i="8" s="1"/>
  <c r="M388" i="8" a="1"/>
  <c r="M388" i="8" s="1"/>
  <c r="M392" i="8" a="1"/>
  <c r="M392" i="8" s="1"/>
  <c r="M270" i="8" a="1"/>
  <c r="M270" i="8" s="1"/>
  <c r="M399" i="8" a="1"/>
  <c r="M399" i="8" s="1"/>
  <c r="M401" i="8" a="1"/>
  <c r="M401" i="8" s="1"/>
  <c r="M403" i="8" a="1"/>
  <c r="M403" i="8" s="1"/>
  <c r="M405" i="8" a="1"/>
  <c r="M405" i="8" s="1"/>
  <c r="M407" i="8" a="1"/>
  <c r="M407" i="8" s="1"/>
  <c r="M409" i="8" a="1"/>
  <c r="M409" i="8" s="1"/>
  <c r="M411" i="8" a="1"/>
  <c r="M411" i="8" s="1"/>
  <c r="M413" i="8" a="1"/>
  <c r="M413" i="8" s="1"/>
  <c r="M415" i="8" a="1"/>
  <c r="M415" i="8" s="1"/>
  <c r="M417" i="8" a="1"/>
  <c r="M417" i="8" s="1"/>
  <c r="M419" i="8" a="1"/>
  <c r="M419" i="8" s="1"/>
  <c r="M421" i="8" a="1"/>
  <c r="M421" i="8" s="1"/>
  <c r="M423" i="8" a="1"/>
  <c r="M423" i="8" s="1"/>
  <c r="M425" i="8" a="1"/>
  <c r="M425" i="8" s="1"/>
  <c r="M430" i="8" a="1"/>
  <c r="M430" i="8" s="1"/>
  <c r="M432" i="8" a="1"/>
  <c r="M432" i="8" s="1"/>
  <c r="M434" i="8" a="1"/>
  <c r="M434" i="8" s="1"/>
  <c r="M436" i="8" a="1"/>
  <c r="M436" i="8" s="1"/>
  <c r="M438" i="8" a="1"/>
  <c r="M438" i="8" s="1"/>
  <c r="M440" i="8" a="1"/>
  <c r="M440" i="8" s="1"/>
  <c r="M442" i="8" a="1"/>
  <c r="M442" i="8" s="1"/>
  <c r="M444" i="8" a="1"/>
  <c r="M444" i="8" s="1"/>
  <c r="M446" i="8" a="1"/>
  <c r="M446" i="8" s="1"/>
  <c r="M448" i="8" a="1"/>
  <c r="M448" i="8" s="1"/>
  <c r="M450" i="8" a="1"/>
  <c r="M450" i="8" s="1"/>
  <c r="M452" i="8" a="1"/>
  <c r="M452" i="8" s="1"/>
  <c r="M454" i="8" a="1"/>
  <c r="M454" i="8" s="1"/>
  <c r="M456" i="8" a="1"/>
  <c r="M456" i="8" s="1"/>
  <c r="M458" i="8" a="1"/>
  <c r="M458" i="8" s="1"/>
  <c r="M460" i="8" a="1"/>
  <c r="M460" i="8" s="1"/>
  <c r="M462" i="8" a="1"/>
  <c r="M462" i="8" s="1"/>
  <c r="M464" i="8" a="1"/>
  <c r="M464" i="8" s="1"/>
  <c r="M466" i="8" a="1"/>
  <c r="M466" i="8" s="1"/>
  <c r="M468" i="8" a="1"/>
  <c r="M468" i="8" s="1"/>
  <c r="M470" i="8" a="1"/>
  <c r="M470" i="8" s="1"/>
  <c r="M472" i="8" a="1"/>
  <c r="M472" i="8" s="1"/>
  <c r="M474" i="8" a="1"/>
  <c r="M474" i="8" s="1"/>
  <c r="M476" i="8" a="1"/>
  <c r="M476" i="8" s="1"/>
  <c r="M478" i="8" a="1"/>
  <c r="M478" i="8" s="1"/>
  <c r="M348" i="8" a="1"/>
  <c r="M348" i="8" s="1"/>
  <c r="M356" i="8" a="1"/>
  <c r="M356" i="8" s="1"/>
  <c r="M364" i="8" a="1"/>
  <c r="M364" i="8" s="1"/>
  <c r="M427" i="8" a="1"/>
  <c r="M427" i="8" s="1"/>
  <c r="M298" i="8" a="1"/>
  <c r="M298" i="8" s="1"/>
  <c r="M320" i="8" a="1"/>
  <c r="M320" i="8" s="1"/>
  <c r="M396" i="8" a="1"/>
  <c r="M396" i="8" s="1"/>
  <c r="M429" i="8" a="1"/>
  <c r="M429" i="8" s="1"/>
  <c r="M313" i="8" a="1"/>
  <c r="M313" i="8" s="1"/>
  <c r="M398" i="8" a="1"/>
  <c r="M398" i="8" s="1"/>
  <c r="M400" i="8" a="1"/>
  <c r="M400" i="8" s="1"/>
  <c r="M402" i="8" a="1"/>
  <c r="M402" i="8" s="1"/>
  <c r="M404" i="8" a="1"/>
  <c r="M404" i="8" s="1"/>
  <c r="M406" i="8" a="1"/>
  <c r="M406" i="8" s="1"/>
  <c r="M408" i="8" a="1"/>
  <c r="M408" i="8" s="1"/>
  <c r="M410" i="8" a="1"/>
  <c r="M410" i="8" s="1"/>
  <c r="M412" i="8" a="1"/>
  <c r="M412" i="8" s="1"/>
  <c r="M414" i="8" a="1"/>
  <c r="M414" i="8" s="1"/>
  <c r="M416" i="8" a="1"/>
  <c r="M416" i="8" s="1"/>
  <c r="M418" i="8" a="1"/>
  <c r="M418" i="8" s="1"/>
  <c r="M420" i="8" a="1"/>
  <c r="M420" i="8" s="1"/>
  <c r="M422" i="8" a="1"/>
  <c r="M422" i="8" s="1"/>
  <c r="M424" i="8" a="1"/>
  <c r="M424" i="8" s="1"/>
  <c r="M431" i="8" a="1"/>
  <c r="M431" i="8" s="1"/>
  <c r="M433" i="8" a="1"/>
  <c r="M433" i="8" s="1"/>
  <c r="M435" i="8" a="1"/>
  <c r="M435" i="8" s="1"/>
  <c r="M437" i="8" a="1"/>
  <c r="M437" i="8" s="1"/>
  <c r="M439" i="8" a="1"/>
  <c r="M439" i="8" s="1"/>
  <c r="M441" i="8" a="1"/>
  <c r="M441" i="8" s="1"/>
  <c r="M443" i="8" a="1"/>
  <c r="M443" i="8" s="1"/>
  <c r="M445" i="8" a="1"/>
  <c r="M445" i="8" s="1"/>
  <c r="M447" i="8" a="1"/>
  <c r="M447" i="8" s="1"/>
  <c r="M449" i="8" a="1"/>
  <c r="M449" i="8" s="1"/>
  <c r="M451" i="8" a="1"/>
  <c r="M451" i="8" s="1"/>
  <c r="M453" i="8" a="1"/>
  <c r="M453" i="8" s="1"/>
  <c r="M455" i="8" a="1"/>
  <c r="M455" i="8" s="1"/>
  <c r="M457" i="8" a="1"/>
  <c r="M457" i="8" s="1"/>
  <c r="M459" i="8" a="1"/>
  <c r="M459" i="8" s="1"/>
  <c r="M461" i="8" a="1"/>
  <c r="M461" i="8" s="1"/>
  <c r="M463" i="8" a="1"/>
  <c r="M463" i="8" s="1"/>
  <c r="M465" i="8" a="1"/>
  <c r="M465" i="8" s="1"/>
  <c r="M467" i="8" a="1"/>
  <c r="M467" i="8" s="1"/>
  <c r="M469" i="8" a="1"/>
  <c r="M469" i="8" s="1"/>
  <c r="M471" i="8" a="1"/>
  <c r="M471" i="8" s="1"/>
  <c r="M473" i="8" a="1"/>
  <c r="M473" i="8" s="1"/>
  <c r="M475" i="8" a="1"/>
  <c r="M475" i="8" s="1"/>
  <c r="M477" i="8" a="1"/>
  <c r="M477" i="8" s="1"/>
  <c r="M479" i="8" a="1"/>
  <c r="M479" i="8" s="1"/>
  <c r="Q23" i="8" a="1"/>
  <c r="Q23" i="8" s="1"/>
  <c r="Q32" i="8" a="1"/>
  <c r="Q32" i="8" s="1"/>
  <c r="Q20" i="8" a="1"/>
  <c r="Q20" i="8" s="1"/>
  <c r="Q27" i="8" a="1"/>
  <c r="Q27" i="8" s="1"/>
  <c r="Q22" i="8" a="1"/>
  <c r="Q22" i="8" s="1"/>
  <c r="Q29" i="8" a="1"/>
  <c r="Q29" i="8" s="1"/>
  <c r="Q31" i="8" a="1"/>
  <c r="Q31" i="8" s="1"/>
  <c r="Q33" i="8" a="1"/>
  <c r="Q33" i="8" s="1"/>
  <c r="Q42" i="8" a="1"/>
  <c r="Q42" i="8" s="1"/>
  <c r="Q51" i="8" a="1"/>
  <c r="Q51" i="8" s="1"/>
  <c r="Q61" i="8" a="1"/>
  <c r="Q61" i="8" s="1"/>
  <c r="Q65" i="8" a="1"/>
  <c r="Q65" i="8" s="1"/>
  <c r="Q19" i="8" a="1"/>
  <c r="Q19" i="8" s="1"/>
  <c r="Q24" i="8" a="1"/>
  <c r="Q24" i="8" s="1"/>
  <c r="Q26" i="8" a="1"/>
  <c r="Q26" i="8" s="1"/>
  <c r="Q21" i="8" a="1"/>
  <c r="Q21" i="8" s="1"/>
  <c r="Q35" i="8" a="1"/>
  <c r="Q35" i="8" s="1"/>
  <c r="Q37" i="8" a="1"/>
  <c r="Q37" i="8" s="1"/>
  <c r="Q39" i="8" a="1"/>
  <c r="Q39" i="8" s="1"/>
  <c r="Q41" i="8" a="1"/>
  <c r="Q41" i="8" s="1"/>
  <c r="Q44" i="8" a="1"/>
  <c r="Q44" i="8" s="1"/>
  <c r="Q47" i="8" a="1"/>
  <c r="Q47" i="8" s="1"/>
  <c r="Q54" i="8" a="1"/>
  <c r="Q54" i="8" s="1"/>
  <c r="Q55" i="8" a="1"/>
  <c r="Q55" i="8" s="1"/>
  <c r="Q60" i="8" a="1"/>
  <c r="Q60" i="8" s="1"/>
  <c r="Q64" i="8" a="1"/>
  <c r="Q64" i="8" s="1"/>
  <c r="Q28" i="8" a="1"/>
  <c r="Q28" i="8" s="1"/>
  <c r="Q30" i="8" a="1"/>
  <c r="Q30" i="8" s="1"/>
  <c r="Q25" i="8" a="1"/>
  <c r="Q25" i="8" s="1"/>
  <c r="Q48" i="8" a="1"/>
  <c r="Q48" i="8" s="1"/>
  <c r="Q58" i="8" a="1"/>
  <c r="Q58" i="8" s="1"/>
  <c r="Q76" i="8" a="1"/>
  <c r="Q76" i="8" s="1"/>
  <c r="Q49" i="8" a="1"/>
  <c r="Q49" i="8" s="1"/>
  <c r="Q63" i="8" a="1"/>
  <c r="Q63" i="8" s="1"/>
  <c r="Q66" i="8" a="1"/>
  <c r="Q66" i="8" s="1"/>
  <c r="Q68" i="8" a="1"/>
  <c r="Q68" i="8" s="1"/>
  <c r="Q73" i="8" a="1"/>
  <c r="Q73" i="8" s="1"/>
  <c r="Q34" i="8" a="1"/>
  <c r="Q34" i="8" s="1"/>
  <c r="Q59" i="8" a="1"/>
  <c r="Q59" i="8" s="1"/>
  <c r="Q70" i="8" a="1"/>
  <c r="Q70" i="8" s="1"/>
  <c r="Q52" i="8" a="1"/>
  <c r="Q52" i="8" s="1"/>
  <c r="Q67" i="8" a="1"/>
  <c r="Q67" i="8" s="1"/>
  <c r="Q75" i="8" a="1"/>
  <c r="Q75" i="8" s="1"/>
  <c r="Q78" i="8" a="1"/>
  <c r="Q78" i="8" s="1"/>
  <c r="Q80" i="8" a="1"/>
  <c r="Q80" i="8" s="1"/>
  <c r="Q82" i="8" a="1"/>
  <c r="Q82" i="8" s="1"/>
  <c r="Q84" i="8" a="1"/>
  <c r="Q84" i="8" s="1"/>
  <c r="Q86" i="8" a="1"/>
  <c r="Q86" i="8" s="1"/>
  <c r="Q88" i="8" a="1"/>
  <c r="Q88" i="8" s="1"/>
  <c r="Q90" i="8" a="1"/>
  <c r="Q90" i="8" s="1"/>
  <c r="Q92" i="8" a="1"/>
  <c r="Q92" i="8" s="1"/>
  <c r="Q94" i="8" a="1"/>
  <c r="Q94" i="8" s="1"/>
  <c r="Q36" i="8" a="1"/>
  <c r="Q36" i="8" s="1"/>
  <c r="Q45" i="8" a="1"/>
  <c r="Q45" i="8" s="1"/>
  <c r="Q50" i="8" a="1"/>
  <c r="Q50" i="8" s="1"/>
  <c r="Q72" i="8" a="1"/>
  <c r="Q72" i="8" s="1"/>
  <c r="Q18" i="8" a="1"/>
  <c r="Q18" i="8" s="1"/>
  <c r="Q46" i="8" a="1"/>
  <c r="Q46" i="8" s="1"/>
  <c r="Q77" i="8" a="1"/>
  <c r="Q77" i="8" s="1"/>
  <c r="Q43" i="8" a="1"/>
  <c r="Q43" i="8" s="1"/>
  <c r="Q62" i="8" a="1"/>
  <c r="Q62" i="8" s="1"/>
  <c r="Q87" i="8" a="1"/>
  <c r="Q87" i="8" s="1"/>
  <c r="Q112" i="8" a="1"/>
  <c r="Q112" i="8" s="1"/>
  <c r="Q116" i="8" a="1"/>
  <c r="Q116" i="8" s="1"/>
  <c r="Q120" i="8" a="1"/>
  <c r="Q120" i="8" s="1"/>
  <c r="Q53" i="8" a="1"/>
  <c r="Q53" i="8" s="1"/>
  <c r="Q56" i="8" a="1"/>
  <c r="Q56" i="8" s="1"/>
  <c r="Q74" i="8" a="1"/>
  <c r="Q74" i="8" s="1"/>
  <c r="Q83" i="8" a="1"/>
  <c r="Q83" i="8" s="1"/>
  <c r="Q91" i="8" a="1"/>
  <c r="Q91" i="8" s="1"/>
  <c r="Q114" i="8" a="1"/>
  <c r="Q114" i="8" s="1"/>
  <c r="Q118" i="8" a="1"/>
  <c r="Q118" i="8" s="1"/>
  <c r="Q122" i="8" a="1"/>
  <c r="Q122" i="8" s="1"/>
  <c r="Q126" i="8" a="1"/>
  <c r="Q126" i="8" s="1"/>
  <c r="Q99" i="8" a="1"/>
  <c r="Q99" i="8" s="1"/>
  <c r="Q100" i="8" a="1"/>
  <c r="Q100" i="8" s="1"/>
  <c r="Q121" i="8" a="1"/>
  <c r="Q121" i="8" s="1"/>
  <c r="Q125" i="8" a="1"/>
  <c r="Q125" i="8" s="1"/>
  <c r="Q57" i="8" a="1"/>
  <c r="Q57" i="8" s="1"/>
  <c r="Q71" i="8" a="1"/>
  <c r="Q71" i="8" s="1"/>
  <c r="Q85" i="8" a="1"/>
  <c r="Q85" i="8" s="1"/>
  <c r="Q97" i="8" a="1"/>
  <c r="Q97" i="8" s="1"/>
  <c r="Q98" i="8" a="1"/>
  <c r="Q98" i="8" s="1"/>
  <c r="Q79" i="8" a="1"/>
  <c r="Q79" i="8" s="1"/>
  <c r="Q81" i="8" a="1"/>
  <c r="Q81" i="8" s="1"/>
  <c r="Q95" i="8" a="1"/>
  <c r="Q95" i="8" s="1"/>
  <c r="Q96" i="8" a="1"/>
  <c r="Q96" i="8" s="1"/>
  <c r="Q109" i="8" a="1"/>
  <c r="Q109" i="8" s="1"/>
  <c r="Q110" i="8" a="1"/>
  <c r="Q110" i="8" s="1"/>
  <c r="Q117" i="8" a="1"/>
  <c r="Q117" i="8" s="1"/>
  <c r="Q124" i="8" a="1"/>
  <c r="Q124" i="8" s="1"/>
  <c r="Q131" i="8" a="1"/>
  <c r="Q131" i="8" s="1"/>
  <c r="Q134" i="8" a="1"/>
  <c r="Q134" i="8" s="1"/>
  <c r="Q107" i="8" a="1"/>
  <c r="Q107" i="8" s="1"/>
  <c r="Q108" i="8" a="1"/>
  <c r="Q108" i="8" s="1"/>
  <c r="Q150" i="8" a="1"/>
  <c r="Q150" i="8" s="1"/>
  <c r="Q162" i="8" a="1"/>
  <c r="Q162" i="8" s="1"/>
  <c r="Q167" i="8" a="1"/>
  <c r="Q167" i="8" s="1"/>
  <c r="Q176" i="8" a="1"/>
  <c r="Q176" i="8" s="1"/>
  <c r="Q188" i="8" a="1"/>
  <c r="Q188" i="8" s="1"/>
  <c r="Q69" i="8" a="1"/>
  <c r="Q69" i="8" s="1"/>
  <c r="Q105" i="8" a="1"/>
  <c r="Q105" i="8" s="1"/>
  <c r="Q106" i="8" a="1"/>
  <c r="Q106" i="8" s="1"/>
  <c r="Q115" i="8" a="1"/>
  <c r="Q115" i="8" s="1"/>
  <c r="Q38" i="8" a="1"/>
  <c r="Q38" i="8" s="1"/>
  <c r="Q93" i="8" a="1"/>
  <c r="Q93" i="8" s="1"/>
  <c r="Q103" i="8" a="1"/>
  <c r="Q103" i="8" s="1"/>
  <c r="Q104" i="8" a="1"/>
  <c r="Q104" i="8" s="1"/>
  <c r="Q113" i="8" a="1"/>
  <c r="Q113" i="8" s="1"/>
  <c r="Q128" i="8" a="1"/>
  <c r="Q128" i="8" s="1"/>
  <c r="Q133" i="8" a="1"/>
  <c r="Q133" i="8" s="1"/>
  <c r="Q138" i="8" a="1"/>
  <c r="Q138" i="8" s="1"/>
  <c r="Q147" i="8" a="1"/>
  <c r="Q147" i="8" s="1"/>
  <c r="Q159" i="8" a="1"/>
  <c r="Q159" i="8" s="1"/>
  <c r="Q175" i="8" a="1"/>
  <c r="Q175" i="8" s="1"/>
  <c r="Q178" i="8" a="1"/>
  <c r="Q178" i="8" s="1"/>
  <c r="Q185" i="8" a="1"/>
  <c r="Q185" i="8" s="1"/>
  <c r="Q187" i="8" a="1"/>
  <c r="Q187" i="8" s="1"/>
  <c r="Q192" i="8" a="1"/>
  <c r="Q192" i="8" s="1"/>
  <c r="Q195" i="8" a="1"/>
  <c r="Q195" i="8" s="1"/>
  <c r="Q40" i="8" a="1"/>
  <c r="Q40" i="8" s="1"/>
  <c r="Q111" i="8" a="1"/>
  <c r="Q111" i="8" s="1"/>
  <c r="Q127" i="8" a="1"/>
  <c r="Q127" i="8" s="1"/>
  <c r="Q101" i="8" a="1"/>
  <c r="Q101" i="8" s="1"/>
  <c r="Q119" i="8" a="1"/>
  <c r="Q119" i="8" s="1"/>
  <c r="Q123" i="8" a="1"/>
  <c r="Q123" i="8" s="1"/>
  <c r="Q102" i="8" a="1"/>
  <c r="Q102" i="8" s="1"/>
  <c r="Q141" i="8" a="1"/>
  <c r="Q141" i="8" s="1"/>
  <c r="Q158" i="8" a="1"/>
  <c r="Q158" i="8" s="1"/>
  <c r="Q168" i="8" a="1"/>
  <c r="Q168" i="8" s="1"/>
  <c r="Q196" i="8" a="1"/>
  <c r="Q196" i="8" s="1"/>
  <c r="Q198" i="8" a="1"/>
  <c r="Q198" i="8" s="1"/>
  <c r="Q201" i="8" a="1"/>
  <c r="Q201" i="8" s="1"/>
  <c r="Q233" i="8" a="1"/>
  <c r="Q233" i="8" s="1"/>
  <c r="Q235" i="8" a="1"/>
  <c r="Q235" i="8" s="1"/>
  <c r="Q237" i="8" a="1"/>
  <c r="Q237" i="8" s="1"/>
  <c r="Q239" i="8" a="1"/>
  <c r="Q239" i="8" s="1"/>
  <c r="Q241" i="8" a="1"/>
  <c r="Q241" i="8" s="1"/>
  <c r="Q243" i="8" a="1"/>
  <c r="Q243" i="8" s="1"/>
  <c r="Q135" i="8" a="1"/>
  <c r="Q135" i="8" s="1"/>
  <c r="Q136" i="8" a="1"/>
  <c r="Q136" i="8" s="1"/>
  <c r="Q142" i="8" a="1"/>
  <c r="Q142" i="8" s="1"/>
  <c r="Q153" i="8" a="1"/>
  <c r="Q153" i="8" s="1"/>
  <c r="Q164" i="8" a="1"/>
  <c r="Q164" i="8" s="1"/>
  <c r="Q169" i="8" a="1"/>
  <c r="Q169" i="8" s="1"/>
  <c r="Q179" i="8" a="1"/>
  <c r="Q179" i="8" s="1"/>
  <c r="Q183" i="8" a="1"/>
  <c r="Q183" i="8" s="1"/>
  <c r="Q206" i="8" a="1"/>
  <c r="Q206" i="8" s="1"/>
  <c r="Q208" i="8" a="1"/>
  <c r="Q208" i="8" s="1"/>
  <c r="Q210" i="8" a="1"/>
  <c r="Q210" i="8" s="1"/>
  <c r="Q212" i="8" a="1"/>
  <c r="Q212" i="8" s="1"/>
  <c r="Q214" i="8" a="1"/>
  <c r="Q214" i="8" s="1"/>
  <c r="Q216" i="8" a="1"/>
  <c r="Q216" i="8" s="1"/>
  <c r="Q218" i="8" a="1"/>
  <c r="Q218" i="8" s="1"/>
  <c r="Q220" i="8" a="1"/>
  <c r="Q220" i="8" s="1"/>
  <c r="Q222" i="8" a="1"/>
  <c r="Q222" i="8" s="1"/>
  <c r="Q224" i="8" a="1"/>
  <c r="Q224" i="8" s="1"/>
  <c r="Q226" i="8" a="1"/>
  <c r="Q226" i="8" s="1"/>
  <c r="Q228" i="8" a="1"/>
  <c r="Q228" i="8" s="1"/>
  <c r="Q137" i="8" a="1"/>
  <c r="Q137" i="8" s="1"/>
  <c r="Q143" i="8" a="1"/>
  <c r="Q143" i="8" s="1"/>
  <c r="Q149" i="8" a="1"/>
  <c r="Q149" i="8" s="1"/>
  <c r="Q171" i="8" a="1"/>
  <c r="Q171" i="8" s="1"/>
  <c r="Q180" i="8" a="1"/>
  <c r="Q180" i="8" s="1"/>
  <c r="Q194" i="8" a="1"/>
  <c r="Q194" i="8" s="1"/>
  <c r="Q200" i="8" a="1"/>
  <c r="Q200" i="8" s="1"/>
  <c r="Q144" i="8" a="1"/>
  <c r="Q144" i="8" s="1"/>
  <c r="Q148" i="8" a="1"/>
  <c r="Q148" i="8" s="1"/>
  <c r="Q152" i="8" a="1"/>
  <c r="Q152" i="8" s="1"/>
  <c r="Q156" i="8" a="1"/>
  <c r="Q156" i="8" s="1"/>
  <c r="Q184" i="8" a="1"/>
  <c r="Q184" i="8" s="1"/>
  <c r="Q209" i="8" a="1"/>
  <c r="Q209" i="8" s="1"/>
  <c r="Q225" i="8" a="1"/>
  <c r="Q225" i="8" s="1"/>
  <c r="Q89" i="8" a="1"/>
  <c r="Q89" i="8" s="1"/>
  <c r="Q140" i="8" a="1"/>
  <c r="Q140" i="8" s="1"/>
  <c r="Q151" i="8" a="1"/>
  <c r="Q151" i="8" s="1"/>
  <c r="Q166" i="8" a="1"/>
  <c r="Q166" i="8" s="1"/>
  <c r="Q170" i="8" a="1"/>
  <c r="Q170" i="8" s="1"/>
  <c r="Q204" i="8" a="1"/>
  <c r="Q204" i="8" s="1"/>
  <c r="Q205" i="8" a="1"/>
  <c r="Q205" i="8" s="1"/>
  <c r="Q221" i="8" a="1"/>
  <c r="Q221" i="8" s="1"/>
  <c r="Q130" i="8" a="1"/>
  <c r="Q130" i="8" s="1"/>
  <c r="Q139" i="8" a="1"/>
  <c r="Q139" i="8" s="1"/>
  <c r="Q154" i="8" a="1"/>
  <c r="Q154" i="8" s="1"/>
  <c r="Q173" i="8" a="1"/>
  <c r="Q173" i="8" s="1"/>
  <c r="Q177" i="8" a="1"/>
  <c r="Q177" i="8" s="1"/>
  <c r="Q191" i="8" a="1"/>
  <c r="Q191" i="8" s="1"/>
  <c r="Q219" i="8" a="1"/>
  <c r="Q219" i="8" s="1"/>
  <c r="Q238" i="8" a="1"/>
  <c r="Q238" i="8" s="1"/>
  <c r="Q247" i="8" a="1"/>
  <c r="Q247" i="8" s="1"/>
  <c r="Q129" i="8" a="1"/>
  <c r="Q129" i="8" s="1"/>
  <c r="Q161" i="8" a="1"/>
  <c r="Q161" i="8" s="1"/>
  <c r="Q182" i="8" a="1"/>
  <c r="Q182" i="8" s="1"/>
  <c r="Q190" i="8" a="1"/>
  <c r="Q190" i="8" s="1"/>
  <c r="Q217" i="8" a="1"/>
  <c r="Q217" i="8" s="1"/>
  <c r="Q236" i="8" a="1"/>
  <c r="Q236" i="8" s="1"/>
  <c r="Q313" i="8" a="1"/>
  <c r="Q313" i="8" s="1"/>
  <c r="Q316" i="8" a="1"/>
  <c r="Q316" i="8" s="1"/>
  <c r="Q318" i="8" a="1"/>
  <c r="Q318" i="8" s="1"/>
  <c r="Q320" i="8" a="1"/>
  <c r="Q320" i="8" s="1"/>
  <c r="Q322" i="8" a="1"/>
  <c r="Q322" i="8" s="1"/>
  <c r="Q324" i="8" a="1"/>
  <c r="Q324" i="8" s="1"/>
  <c r="Q326" i="8" a="1"/>
  <c r="Q326" i="8" s="1"/>
  <c r="Q328" i="8" a="1"/>
  <c r="Q328" i="8" s="1"/>
  <c r="Q330" i="8" a="1"/>
  <c r="Q330" i="8" s="1"/>
  <c r="Q332" i="8" a="1"/>
  <c r="Q332" i="8" s="1"/>
  <c r="Q334" i="8" a="1"/>
  <c r="Q334" i="8" s="1"/>
  <c r="Q336" i="8" a="1"/>
  <c r="Q336" i="8" s="1"/>
  <c r="Q338" i="8" a="1"/>
  <c r="Q338" i="8" s="1"/>
  <c r="Q340" i="8" a="1"/>
  <c r="Q340" i="8" s="1"/>
  <c r="Q342" i="8" a="1"/>
  <c r="Q342" i="8" s="1"/>
  <c r="Q344" i="8" a="1"/>
  <c r="Q344" i="8" s="1"/>
  <c r="Q346" i="8" a="1"/>
  <c r="Q346" i="8" s="1"/>
  <c r="Q132" i="8" a="1"/>
  <c r="Q132" i="8" s="1"/>
  <c r="Q146" i="8" a="1"/>
  <c r="Q146" i="8" s="1"/>
  <c r="Q165" i="8" a="1"/>
  <c r="Q165" i="8" s="1"/>
  <c r="Q172" i="8" a="1"/>
  <c r="Q172" i="8" s="1"/>
  <c r="Q181" i="8" a="1"/>
  <c r="Q181" i="8" s="1"/>
  <c r="Q186" i="8" a="1"/>
  <c r="Q186" i="8" s="1"/>
  <c r="Q215" i="8" a="1"/>
  <c r="Q215" i="8" s="1"/>
  <c r="Q145" i="8" a="1"/>
  <c r="Q145" i="8" s="1"/>
  <c r="Q157" i="8" a="1"/>
  <c r="Q157" i="8" s="1"/>
  <c r="Q189" i="8" a="1"/>
  <c r="Q189" i="8" s="1"/>
  <c r="Q193" i="8" a="1"/>
  <c r="Q193" i="8" s="1"/>
  <c r="Q213" i="8" a="1"/>
  <c r="Q213" i="8" s="1"/>
  <c r="Q230" i="8" a="1"/>
  <c r="Q230" i="8" s="1"/>
  <c r="Q231" i="8" a="1"/>
  <c r="Q231" i="8" s="1"/>
  <c r="Q232" i="8" a="1"/>
  <c r="Q232" i="8" s="1"/>
  <c r="Q260" i="8" a="1"/>
  <c r="Q260" i="8" s="1"/>
  <c r="Q262" i="8" a="1"/>
  <c r="Q262" i="8" s="1"/>
  <c r="Q264" i="8" a="1"/>
  <c r="Q264" i="8" s="1"/>
  <c r="Q266" i="8" a="1"/>
  <c r="Q266" i="8" s="1"/>
  <c r="Q268" i="8" a="1"/>
  <c r="Q268" i="8" s="1"/>
  <c r="Q270" i="8" a="1"/>
  <c r="Q270" i="8" s="1"/>
  <c r="Q272" i="8" a="1"/>
  <c r="Q272" i="8" s="1"/>
  <c r="Q274" i="8" a="1"/>
  <c r="Q274" i="8" s="1"/>
  <c r="Q276" i="8" a="1"/>
  <c r="Q276" i="8" s="1"/>
  <c r="Q278" i="8" a="1"/>
  <c r="Q278" i="8" s="1"/>
  <c r="Q280" i="8" a="1"/>
  <c r="Q280" i="8" s="1"/>
  <c r="Q282" i="8" a="1"/>
  <c r="Q282" i="8" s="1"/>
  <c r="Q284" i="8" a="1"/>
  <c r="Q284" i="8" s="1"/>
  <c r="Q286" i="8" a="1"/>
  <c r="Q286" i="8" s="1"/>
  <c r="Q288" i="8" a="1"/>
  <c r="Q288" i="8" s="1"/>
  <c r="Q290" i="8" a="1"/>
  <c r="Q290" i="8" s="1"/>
  <c r="Q292" i="8" a="1"/>
  <c r="Q292" i="8" s="1"/>
  <c r="Q294" i="8" a="1"/>
  <c r="Q294" i="8" s="1"/>
  <c r="Q296" i="8" a="1"/>
  <c r="Q296" i="8" s="1"/>
  <c r="Q298" i="8" a="1"/>
  <c r="Q298" i="8" s="1"/>
  <c r="Q300" i="8" a="1"/>
  <c r="Q300" i="8" s="1"/>
  <c r="Q302" i="8" a="1"/>
  <c r="Q302" i="8" s="1"/>
  <c r="Q304" i="8" a="1"/>
  <c r="Q304" i="8" s="1"/>
  <c r="Q306" i="8" a="1"/>
  <c r="Q306" i="8" s="1"/>
  <c r="Q308" i="8" a="1"/>
  <c r="Q308" i="8" s="1"/>
  <c r="Q310" i="8" a="1"/>
  <c r="Q310" i="8" s="1"/>
  <c r="Q315" i="8" a="1"/>
  <c r="Q315" i="8" s="1"/>
  <c r="Q240" i="8" a="1"/>
  <c r="Q240" i="8" s="1"/>
  <c r="Q245" i="8" a="1"/>
  <c r="Q245" i="8" s="1"/>
  <c r="Q250" i="8" a="1"/>
  <c r="Q250" i="8" s="1"/>
  <c r="Q251" i="8" a="1"/>
  <c r="Q251" i="8" s="1"/>
  <c r="Q269" i="8" a="1"/>
  <c r="Q269" i="8" s="1"/>
  <c r="Q285" i="8" a="1"/>
  <c r="Q285" i="8" s="1"/>
  <c r="Q301" i="8" a="1"/>
  <c r="Q301" i="8" s="1"/>
  <c r="Q155" i="8" a="1"/>
  <c r="Q155" i="8" s="1"/>
  <c r="Q244" i="8" a="1"/>
  <c r="Q244" i="8" s="1"/>
  <c r="Q265" i="8" a="1"/>
  <c r="Q265" i="8" s="1"/>
  <c r="Q281" i="8" a="1"/>
  <c r="Q281" i="8" s="1"/>
  <c r="Q234" i="8" a="1"/>
  <c r="Q234" i="8" s="1"/>
  <c r="Q263" i="8" a="1"/>
  <c r="Q263" i="8" s="1"/>
  <c r="Q279" i="8" a="1"/>
  <c r="Q279" i="8" s="1"/>
  <c r="Q202" i="8" a="1"/>
  <c r="Q202" i="8" s="1"/>
  <c r="Q223" i="8" a="1"/>
  <c r="Q223" i="8" s="1"/>
  <c r="Q258" i="8" a="1"/>
  <c r="Q258" i="8" s="1"/>
  <c r="Q261" i="8" a="1"/>
  <c r="Q261" i="8" s="1"/>
  <c r="Q277" i="8" a="1"/>
  <c r="Q277" i="8" s="1"/>
  <c r="Q293" i="8" a="1"/>
  <c r="Q293" i="8" s="1"/>
  <c r="Q160" i="8" a="1"/>
  <c r="Q160" i="8" s="1"/>
  <c r="Q249" i="8" a="1"/>
  <c r="Q249" i="8" s="1"/>
  <c r="Q312" i="8" a="1"/>
  <c r="Q312" i="8" s="1"/>
  <c r="Q314" i="8" a="1"/>
  <c r="Q314" i="8" s="1"/>
  <c r="Q319" i="8" a="1"/>
  <c r="Q319" i="8" s="1"/>
  <c r="Q337" i="8" a="1"/>
  <c r="Q337" i="8" s="1"/>
  <c r="Q347" i="8" a="1"/>
  <c r="Q347" i="8" s="1"/>
  <c r="Q372" i="8" a="1"/>
  <c r="Q372" i="8" s="1"/>
  <c r="Q374" i="8" a="1"/>
  <c r="Q374" i="8" s="1"/>
  <c r="Q376" i="8" a="1"/>
  <c r="Q376" i="8" s="1"/>
  <c r="Q378" i="8" a="1"/>
  <c r="Q378" i="8" s="1"/>
  <c r="Q380" i="8" a="1"/>
  <c r="Q380" i="8" s="1"/>
  <c r="Q382" i="8" a="1"/>
  <c r="Q382" i="8" s="1"/>
  <c r="Q384" i="8" a="1"/>
  <c r="Q384" i="8" s="1"/>
  <c r="Q386" i="8" a="1"/>
  <c r="Q386" i="8" s="1"/>
  <c r="Q388" i="8" a="1"/>
  <c r="Q388" i="8" s="1"/>
  <c r="Q390" i="8" a="1"/>
  <c r="Q390" i="8" s="1"/>
  <c r="Q392" i="8" a="1"/>
  <c r="Q392" i="8" s="1"/>
  <c r="Q394" i="8" a="1"/>
  <c r="Q394" i="8" s="1"/>
  <c r="Q396" i="8" a="1"/>
  <c r="Q396" i="8" s="1"/>
  <c r="Q211" i="8" a="1"/>
  <c r="Q211" i="8" s="1"/>
  <c r="Q256" i="8" a="1"/>
  <c r="Q256" i="8" s="1"/>
  <c r="Q275" i="8" a="1"/>
  <c r="Q275" i="8" s="1"/>
  <c r="Q287" i="8" a="1"/>
  <c r="Q287" i="8" s="1"/>
  <c r="Q297" i="8" a="1"/>
  <c r="Q297" i="8" s="1"/>
  <c r="Q311" i="8" a="1"/>
  <c r="Q311" i="8" s="1"/>
  <c r="Q317" i="8" a="1"/>
  <c r="Q317" i="8" s="1"/>
  <c r="Q341" i="8" a="1"/>
  <c r="Q341" i="8" s="1"/>
  <c r="Q163" i="8" a="1"/>
  <c r="Q163" i="8" s="1"/>
  <c r="Q174" i="8" a="1"/>
  <c r="Q174" i="8" s="1"/>
  <c r="Q203" i="8" a="1"/>
  <c r="Q203" i="8" s="1"/>
  <c r="Q254" i="8" a="1"/>
  <c r="Q254" i="8" s="1"/>
  <c r="Q273" i="8" a="1"/>
  <c r="Q273" i="8" s="1"/>
  <c r="Q283" i="8" a="1"/>
  <c r="Q283" i="8" s="1"/>
  <c r="Q309" i="8" a="1"/>
  <c r="Q309" i="8" s="1"/>
  <c r="Q331" i="8" a="1"/>
  <c r="Q331" i="8" s="1"/>
  <c r="Q227" i="8" a="1"/>
  <c r="Q227" i="8" s="1"/>
  <c r="Q252" i="8" a="1"/>
  <c r="Q252" i="8" s="1"/>
  <c r="Q271" i="8" a="1"/>
  <c r="Q271" i="8" s="1"/>
  <c r="Q307" i="8" a="1"/>
  <c r="Q307" i="8" s="1"/>
  <c r="Q329" i="8" a="1"/>
  <c r="Q329" i="8" s="1"/>
  <c r="Q345" i="8" a="1"/>
  <c r="Q345" i="8" s="1"/>
  <c r="Q348" i="8" a="1"/>
  <c r="Q348" i="8" s="1"/>
  <c r="Q350" i="8" a="1"/>
  <c r="Q350" i="8" s="1"/>
  <c r="Q352" i="8" a="1"/>
  <c r="Q352" i="8" s="1"/>
  <c r="Q354" i="8" a="1"/>
  <c r="Q354" i="8" s="1"/>
  <c r="Q356" i="8" a="1"/>
  <c r="Q356" i="8" s="1"/>
  <c r="Q358" i="8" a="1"/>
  <c r="Q358" i="8" s="1"/>
  <c r="Q360" i="8" a="1"/>
  <c r="Q360" i="8" s="1"/>
  <c r="Q362" i="8" a="1"/>
  <c r="Q362" i="8" s="1"/>
  <c r="Q364" i="8" a="1"/>
  <c r="Q364" i="8" s="1"/>
  <c r="Q366" i="8" a="1"/>
  <c r="Q366" i="8" s="1"/>
  <c r="Q368" i="8" a="1"/>
  <c r="Q368" i="8" s="1"/>
  <c r="Q370" i="8" a="1"/>
  <c r="Q370" i="8" s="1"/>
  <c r="Q197" i="8" a="1"/>
  <c r="Q197" i="8" s="1"/>
  <c r="Q242" i="8" a="1"/>
  <c r="Q242" i="8" s="1"/>
  <c r="Q248" i="8" a="1"/>
  <c r="Q248" i="8" s="1"/>
  <c r="Q267" i="8" a="1"/>
  <c r="Q267" i="8" s="1"/>
  <c r="Q289" i="8" a="1"/>
  <c r="Q289" i="8" s="1"/>
  <c r="Q299" i="8" a="1"/>
  <c r="Q299" i="8" s="1"/>
  <c r="Q305" i="8" a="1"/>
  <c r="Q305" i="8" s="1"/>
  <c r="Q327" i="8" a="1"/>
  <c r="Q327" i="8" s="1"/>
  <c r="Q333" i="8" a="1"/>
  <c r="Q333" i="8" s="1"/>
  <c r="Q339" i="8" a="1"/>
  <c r="Q339" i="8" s="1"/>
  <c r="Q373" i="8" a="1"/>
  <c r="Q373" i="8" s="1"/>
  <c r="Q375" i="8" a="1"/>
  <c r="Q375" i="8" s="1"/>
  <c r="Q377" i="8" a="1"/>
  <c r="Q377" i="8" s="1"/>
  <c r="Q379" i="8" a="1"/>
  <c r="Q379" i="8" s="1"/>
  <c r="Q381" i="8" a="1"/>
  <c r="Q381" i="8" s="1"/>
  <c r="Q383" i="8" a="1"/>
  <c r="Q383" i="8" s="1"/>
  <c r="Q199" i="8" a="1"/>
  <c r="Q199" i="8" s="1"/>
  <c r="Q207" i="8" a="1"/>
  <c r="Q207" i="8" s="1"/>
  <c r="Q255" i="8" a="1"/>
  <c r="Q255" i="8" s="1"/>
  <c r="Q295" i="8" a="1"/>
  <c r="Q295" i="8" s="1"/>
  <c r="Q323" i="8" a="1"/>
  <c r="Q323" i="8" s="1"/>
  <c r="Q335" i="8" a="1"/>
  <c r="Q335" i="8" s="1"/>
  <c r="Q343" i="8" a="1"/>
  <c r="Q343" i="8" s="1"/>
  <c r="Q259" i="8" a="1"/>
  <c r="Q259" i="8" s="1"/>
  <c r="Q397" i="8" a="1"/>
  <c r="Q397" i="8" s="1"/>
  <c r="Q355" i="8" a="1"/>
  <c r="Q355" i="8" s="1"/>
  <c r="Q363" i="8" a="1"/>
  <c r="Q363" i="8" s="1"/>
  <c r="Q371" i="8" a="1"/>
  <c r="Q371" i="8" s="1"/>
  <c r="Q385" i="8" a="1"/>
  <c r="Q385" i="8" s="1"/>
  <c r="Q389" i="8" a="1"/>
  <c r="Q389" i="8" s="1"/>
  <c r="Q393" i="8" a="1"/>
  <c r="Q393" i="8" s="1"/>
  <c r="Q429" i="8" a="1"/>
  <c r="Q429" i="8" s="1"/>
  <c r="Q229" i="8" a="1"/>
  <c r="Q229" i="8" s="1"/>
  <c r="Q398" i="8" a="1"/>
  <c r="Q398" i="8" s="1"/>
  <c r="Q400" i="8" a="1"/>
  <c r="Q400" i="8" s="1"/>
  <c r="Q402" i="8" a="1"/>
  <c r="Q402" i="8" s="1"/>
  <c r="Q404" i="8" a="1"/>
  <c r="Q404" i="8" s="1"/>
  <c r="Q406" i="8" a="1"/>
  <c r="Q406" i="8" s="1"/>
  <c r="Q408" i="8" a="1"/>
  <c r="Q408" i="8" s="1"/>
  <c r="Q410" i="8" a="1"/>
  <c r="Q410" i="8" s="1"/>
  <c r="Q412" i="8" a="1"/>
  <c r="Q412" i="8" s="1"/>
  <c r="Q414" i="8" a="1"/>
  <c r="Q414" i="8" s="1"/>
  <c r="Q416" i="8" a="1"/>
  <c r="Q416" i="8" s="1"/>
  <c r="Q418" i="8" a="1"/>
  <c r="Q418" i="8" s="1"/>
  <c r="Q420" i="8" a="1"/>
  <c r="Q420" i="8" s="1"/>
  <c r="Q422" i="8" a="1"/>
  <c r="Q422" i="8" s="1"/>
  <c r="Q424" i="8" a="1"/>
  <c r="Q424" i="8" s="1"/>
  <c r="Q431" i="8" a="1"/>
  <c r="Q431" i="8" s="1"/>
  <c r="Q433" i="8" a="1"/>
  <c r="Q433" i="8" s="1"/>
  <c r="Q435" i="8" a="1"/>
  <c r="Q435" i="8" s="1"/>
  <c r="Q437" i="8" a="1"/>
  <c r="Q437" i="8" s="1"/>
  <c r="Q439" i="8" a="1"/>
  <c r="Q439" i="8" s="1"/>
  <c r="Q441" i="8" a="1"/>
  <c r="Q441" i="8" s="1"/>
  <c r="Q443" i="8" a="1"/>
  <c r="Q443" i="8" s="1"/>
  <c r="Q445" i="8" a="1"/>
  <c r="Q445" i="8" s="1"/>
  <c r="Q447" i="8" a="1"/>
  <c r="Q447" i="8" s="1"/>
  <c r="Q449" i="8" a="1"/>
  <c r="Q449" i="8" s="1"/>
  <c r="Q451" i="8" a="1"/>
  <c r="Q451" i="8" s="1"/>
  <c r="Q453" i="8" a="1"/>
  <c r="Q453" i="8" s="1"/>
  <c r="Q455" i="8" a="1"/>
  <c r="Q455" i="8" s="1"/>
  <c r="Q457" i="8" a="1"/>
  <c r="Q457" i="8" s="1"/>
  <c r="Q459" i="8" a="1"/>
  <c r="Q459" i="8" s="1"/>
  <c r="Q461" i="8" a="1"/>
  <c r="Q461" i="8" s="1"/>
  <c r="Q463" i="8" a="1"/>
  <c r="Q463" i="8" s="1"/>
  <c r="Q465" i="8" a="1"/>
  <c r="Q465" i="8" s="1"/>
  <c r="Q467" i="8" a="1"/>
  <c r="Q467" i="8" s="1"/>
  <c r="Q469" i="8" a="1"/>
  <c r="Q469" i="8" s="1"/>
  <c r="Q471" i="8" a="1"/>
  <c r="Q471" i="8" s="1"/>
  <c r="Q473" i="8" a="1"/>
  <c r="Q473" i="8" s="1"/>
  <c r="Q475" i="8" a="1"/>
  <c r="Q475" i="8" s="1"/>
  <c r="Q477" i="8" a="1"/>
  <c r="Q477" i="8" s="1"/>
  <c r="Q253" i="8" a="1"/>
  <c r="Q253" i="8" s="1"/>
  <c r="Q291" i="8" a="1"/>
  <c r="Q291" i="8" s="1"/>
  <c r="Q353" i="8" a="1"/>
  <c r="Q353" i="8" s="1"/>
  <c r="Q361" i="8" a="1"/>
  <c r="Q361" i="8" s="1"/>
  <c r="Q369" i="8" a="1"/>
  <c r="Q369" i="8" s="1"/>
  <c r="Q426" i="8" a="1"/>
  <c r="Q426" i="8" s="1"/>
  <c r="Q246" i="8" a="1"/>
  <c r="Q246" i="8" s="1"/>
  <c r="Q428" i="8" a="1"/>
  <c r="Q428" i="8" s="1"/>
  <c r="Q257" i="8" a="1"/>
  <c r="Q257" i="8" s="1"/>
  <c r="Q325" i="8" a="1"/>
  <c r="Q325" i="8" s="1"/>
  <c r="Q395" i="8" a="1"/>
  <c r="Q395" i="8" s="1"/>
  <c r="Q399" i="8" a="1"/>
  <c r="Q399" i="8" s="1"/>
  <c r="Q401" i="8" a="1"/>
  <c r="Q401" i="8" s="1"/>
  <c r="Q403" i="8" a="1"/>
  <c r="Q403" i="8" s="1"/>
  <c r="Q405" i="8" a="1"/>
  <c r="Q405" i="8" s="1"/>
  <c r="Q407" i="8" a="1"/>
  <c r="Q407" i="8" s="1"/>
  <c r="Q409" i="8" a="1"/>
  <c r="Q409" i="8" s="1"/>
  <c r="Q411" i="8" a="1"/>
  <c r="Q411" i="8" s="1"/>
  <c r="Q413" i="8" a="1"/>
  <c r="Q413" i="8" s="1"/>
  <c r="Q415" i="8" a="1"/>
  <c r="Q415" i="8" s="1"/>
  <c r="Q417" i="8" a="1"/>
  <c r="Q417" i="8" s="1"/>
  <c r="Q419" i="8" a="1"/>
  <c r="Q419" i="8" s="1"/>
  <c r="Q421" i="8" a="1"/>
  <c r="Q421" i="8" s="1"/>
  <c r="Q423" i="8" a="1"/>
  <c r="Q423" i="8" s="1"/>
  <c r="Q430" i="8" a="1"/>
  <c r="Q430" i="8" s="1"/>
  <c r="Q432" i="8" a="1"/>
  <c r="Q432" i="8" s="1"/>
  <c r="Q434" i="8" a="1"/>
  <c r="Q434" i="8" s="1"/>
  <c r="Q436" i="8" a="1"/>
  <c r="Q436" i="8" s="1"/>
  <c r="Q438" i="8" a="1"/>
  <c r="Q438" i="8" s="1"/>
  <c r="Q440" i="8" a="1"/>
  <c r="Q440" i="8" s="1"/>
  <c r="Q442" i="8" a="1"/>
  <c r="Q442" i="8" s="1"/>
  <c r="Q444" i="8" a="1"/>
  <c r="Q444" i="8" s="1"/>
  <c r="Q446" i="8" a="1"/>
  <c r="Q446" i="8" s="1"/>
  <c r="Q448" i="8" a="1"/>
  <c r="Q448" i="8" s="1"/>
  <c r="Q450" i="8" a="1"/>
  <c r="Q450" i="8" s="1"/>
  <c r="Q452" i="8" a="1"/>
  <c r="Q452" i="8" s="1"/>
  <c r="Q454" i="8" a="1"/>
  <c r="Q454" i="8" s="1"/>
  <c r="Q456" i="8" a="1"/>
  <c r="Q456" i="8" s="1"/>
  <c r="Q458" i="8" a="1"/>
  <c r="Q458" i="8" s="1"/>
  <c r="Q460" i="8" a="1"/>
  <c r="Q460" i="8" s="1"/>
  <c r="Q462" i="8" a="1"/>
  <c r="Q462" i="8" s="1"/>
  <c r="Q464" i="8" a="1"/>
  <c r="Q464" i="8" s="1"/>
  <c r="Q466" i="8" a="1"/>
  <c r="Q466" i="8" s="1"/>
  <c r="Q468" i="8" a="1"/>
  <c r="Q468" i="8" s="1"/>
  <c r="Q470" i="8" a="1"/>
  <c r="Q470" i="8" s="1"/>
  <c r="Q472" i="8" a="1"/>
  <c r="Q472" i="8" s="1"/>
  <c r="Q474" i="8" a="1"/>
  <c r="Q474" i="8" s="1"/>
  <c r="Q476" i="8" a="1"/>
  <c r="Q476" i="8" s="1"/>
  <c r="Q478" i="8" a="1"/>
  <c r="Q478" i="8" s="1"/>
  <c r="Q480" i="8" a="1"/>
  <c r="Q480" i="8" s="1"/>
  <c r="U512" i="8" a="1"/>
  <c r="U512" i="8" s="1"/>
  <c r="M512" i="8" a="1"/>
  <c r="M512" i="8" s="1"/>
  <c r="Q511" i="8" a="1"/>
  <c r="Q511" i="8" s="1"/>
  <c r="U510" i="8" a="1"/>
  <c r="U510" i="8" s="1"/>
  <c r="M510" i="8" a="1"/>
  <c r="M510" i="8" s="1"/>
  <c r="Q509" i="8" a="1"/>
  <c r="Q509" i="8" s="1"/>
  <c r="U508" i="8" a="1"/>
  <c r="U508" i="8" s="1"/>
  <c r="M508" i="8" a="1"/>
  <c r="M508" i="8" s="1"/>
  <c r="S507" i="8" a="1"/>
  <c r="S507" i="8" s="1"/>
  <c r="X506" i="8" a="1"/>
  <c r="X506" i="8" s="1"/>
  <c r="Q506" i="8" a="1"/>
  <c r="Q506" i="8" s="1"/>
  <c r="V505" i="8" a="1"/>
  <c r="V505" i="8" s="1"/>
  <c r="O505" i="8" a="1"/>
  <c r="O505" i="8" s="1"/>
  <c r="T504" i="8" a="1"/>
  <c r="T504" i="8" s="1"/>
  <c r="N504" i="8" a="1"/>
  <c r="N504" i="8" s="1"/>
  <c r="S503" i="8" a="1"/>
  <c r="S503" i="8" s="1"/>
  <c r="W502" i="8" a="1"/>
  <c r="W502" i="8" s="1"/>
  <c r="P502" i="8" a="1"/>
  <c r="P502" i="8" s="1"/>
  <c r="V501" i="8" a="1"/>
  <c r="V501" i="8" s="1"/>
  <c r="O501" i="8" a="1"/>
  <c r="O501" i="8" s="1"/>
  <c r="T500" i="8" a="1"/>
  <c r="T500" i="8" s="1"/>
  <c r="X499" i="8" a="1"/>
  <c r="X499" i="8" s="1"/>
  <c r="R499" i="8" a="1"/>
  <c r="R499" i="8" s="1"/>
  <c r="P498" i="8" a="1"/>
  <c r="P498" i="8" s="1"/>
  <c r="U497" i="8" a="1"/>
  <c r="U497" i="8" s="1"/>
  <c r="N497" i="8" a="1"/>
  <c r="N497" i="8" s="1"/>
  <c r="M496" i="8" a="1"/>
  <c r="M496" i="8" s="1"/>
  <c r="R495" i="8" a="1"/>
  <c r="R495" i="8" s="1"/>
  <c r="V494" i="8" a="1"/>
  <c r="V494" i="8" s="1"/>
  <c r="U493" i="8" a="1"/>
  <c r="U493" i="8" s="1"/>
  <c r="N493" i="8" a="1"/>
  <c r="N493" i="8" s="1"/>
  <c r="S492" i="8" a="1"/>
  <c r="S492" i="8" s="1"/>
  <c r="Q491" i="8" a="1"/>
  <c r="Q491" i="8" s="1"/>
  <c r="W490" i="8" a="1"/>
  <c r="W490" i="8" s="1"/>
  <c r="T489" i="8" a="1"/>
  <c r="T489" i="8" s="1"/>
  <c r="M489" i="8" a="1"/>
  <c r="M489" i="8" s="1"/>
  <c r="S488" i="8" a="1"/>
  <c r="S488" i="8" s="1"/>
  <c r="M488" i="8" a="1"/>
  <c r="M488" i="8" s="1"/>
  <c r="R487" i="8" a="1"/>
  <c r="R487" i="8" s="1"/>
  <c r="R486" i="8" a="1"/>
  <c r="R486" i="8" s="1"/>
  <c r="X485" i="8" a="1"/>
  <c r="X485" i="8" s="1"/>
  <c r="Q485" i="8" a="1"/>
  <c r="Q485" i="8" s="1"/>
  <c r="V484" i="8" a="1"/>
  <c r="V484" i="8" s="1"/>
  <c r="O484" i="8" a="1"/>
  <c r="O484" i="8" s="1"/>
  <c r="S483" i="8" a="1"/>
  <c r="S483" i="8" s="1"/>
  <c r="W482" i="8" a="1"/>
  <c r="W482" i="8" s="1"/>
  <c r="S481" i="8" a="1"/>
  <c r="S481" i="8" s="1"/>
  <c r="W480" i="8" a="1"/>
  <c r="W480" i="8" s="1"/>
  <c r="N480" i="8" a="1"/>
  <c r="N480" i="8" s="1"/>
  <c r="N479" i="8" a="1"/>
  <c r="N479" i="8" s="1"/>
  <c r="N478" i="8" a="1"/>
  <c r="N478" i="8" s="1"/>
  <c r="V476" i="8" a="1"/>
  <c r="V476" i="8" s="1"/>
  <c r="N475" i="8" a="1"/>
  <c r="N475" i="8" s="1"/>
  <c r="R472" i="8" a="1"/>
  <c r="R472" i="8" s="1"/>
  <c r="V469" i="8" a="1"/>
  <c r="V469" i="8" s="1"/>
  <c r="N467" i="8" a="1"/>
  <c r="N467" i="8" s="1"/>
  <c r="R464" i="8" a="1"/>
  <c r="R464" i="8" s="1"/>
  <c r="V461" i="8" a="1"/>
  <c r="V461" i="8" s="1"/>
  <c r="N459" i="8" a="1"/>
  <c r="N459" i="8" s="1"/>
  <c r="R456" i="8" a="1"/>
  <c r="R456" i="8" s="1"/>
  <c r="V453" i="8" a="1"/>
  <c r="V453" i="8" s="1"/>
  <c r="N451" i="8" a="1"/>
  <c r="N451" i="8" s="1"/>
  <c r="R448" i="8" a="1"/>
  <c r="R448" i="8" s="1"/>
  <c r="V445" i="8" a="1"/>
  <c r="V445" i="8" s="1"/>
  <c r="N443" i="8" a="1"/>
  <c r="N443" i="8" s="1"/>
  <c r="R440" i="8" a="1"/>
  <c r="R440" i="8" s="1"/>
  <c r="V437" i="8" a="1"/>
  <c r="V437" i="8" s="1"/>
  <c r="N435" i="8" a="1"/>
  <c r="N435" i="8" s="1"/>
  <c r="R432" i="8" a="1"/>
  <c r="R432" i="8" s="1"/>
  <c r="W429" i="8" a="1"/>
  <c r="W429" i="8" s="1"/>
  <c r="Q427" i="8" a="1"/>
  <c r="Q427" i="8" s="1"/>
  <c r="V424" i="8" a="1"/>
  <c r="V424" i="8" s="1"/>
  <c r="N422" i="8" a="1"/>
  <c r="N422" i="8" s="1"/>
  <c r="R419" i="8" a="1"/>
  <c r="R419" i="8" s="1"/>
  <c r="V416" i="8" a="1"/>
  <c r="V416" i="8" s="1"/>
  <c r="N414" i="8" a="1"/>
  <c r="N414" i="8" s="1"/>
  <c r="R411" i="8" a="1"/>
  <c r="R411" i="8" s="1"/>
  <c r="V408" i="8" a="1"/>
  <c r="V408" i="8" s="1"/>
  <c r="N406" i="8" a="1"/>
  <c r="N406" i="8" s="1"/>
  <c r="R403" i="8" a="1"/>
  <c r="R403" i="8" s="1"/>
  <c r="V400" i="8" a="1"/>
  <c r="V400" i="8" s="1"/>
  <c r="N398" i="8" a="1"/>
  <c r="N398" i="8" s="1"/>
  <c r="X388" i="8" a="1"/>
  <c r="X388" i="8" s="1"/>
  <c r="T383" i="8" a="1"/>
  <c r="T383" i="8" s="1"/>
  <c r="U362" i="8" a="1"/>
  <c r="U362" i="8" s="1"/>
  <c r="M352" i="8" a="1"/>
  <c r="M352" i="8" s="1"/>
  <c r="R340" i="8" a="1"/>
  <c r="R340" i="8" s="1"/>
  <c r="S325" i="8" a="1"/>
  <c r="S325" i="8" s="1"/>
  <c r="N309" i="8" a="1"/>
  <c r="N309" i="8" s="1"/>
  <c r="S288" i="8" a="1"/>
  <c r="S288" i="8" s="1"/>
  <c r="U257" i="8" a="1"/>
  <c r="U257" i="8" s="1"/>
  <c r="R180" i="8" a="1"/>
  <c r="R180" i="8" s="1"/>
  <c r="O20" i="8" a="1"/>
  <c r="O20" i="8" s="1"/>
  <c r="O22" i="8" a="1"/>
  <c r="O22" i="8" s="1"/>
  <c r="O27" i="8" a="1"/>
  <c r="O27" i="8" s="1"/>
  <c r="O36" i="8" a="1"/>
  <c r="O36" i="8" s="1"/>
  <c r="O38" i="8" a="1"/>
  <c r="O38" i="8" s="1"/>
  <c r="O19" i="8" a="1"/>
  <c r="O19" i="8" s="1"/>
  <c r="O24" i="8" a="1"/>
  <c r="O24" i="8" s="1"/>
  <c r="O26" i="8" a="1"/>
  <c r="O26" i="8" s="1"/>
  <c r="O21" i="8" a="1"/>
  <c r="O21" i="8" s="1"/>
  <c r="O35" i="8" a="1"/>
  <c r="O35" i="8" s="1"/>
  <c r="O37" i="8" a="1"/>
  <c r="O37" i="8" s="1"/>
  <c r="O39" i="8" a="1"/>
  <c r="O39" i="8" s="1"/>
  <c r="O41" i="8" a="1"/>
  <c r="O41" i="8" s="1"/>
  <c r="O44" i="8" a="1"/>
  <c r="O44" i="8" s="1"/>
  <c r="O47" i="8" a="1"/>
  <c r="O47" i="8" s="1"/>
  <c r="O54" i="8" a="1"/>
  <c r="O54" i="8" s="1"/>
  <c r="O55" i="8" a="1"/>
  <c r="O55" i="8" s="1"/>
  <c r="O60" i="8" a="1"/>
  <c r="O60" i="8" s="1"/>
  <c r="O23" i="8" a="1"/>
  <c r="O23" i="8" s="1"/>
  <c r="O28" i="8" a="1"/>
  <c r="O28" i="8" s="1"/>
  <c r="O30" i="8" a="1"/>
  <c r="O30" i="8" s="1"/>
  <c r="O32" i="8" a="1"/>
  <c r="O32" i="8" s="1"/>
  <c r="O18" i="8" a="1"/>
  <c r="O18" i="8" s="1"/>
  <c r="O25" i="8" a="1"/>
  <c r="O25" i="8" s="1"/>
  <c r="O49" i="8" a="1"/>
  <c r="O49" i="8" s="1"/>
  <c r="O59" i="8" a="1"/>
  <c r="O59" i="8" s="1"/>
  <c r="O63" i="8" a="1"/>
  <c r="O63" i="8" s="1"/>
  <c r="O78" i="8" a="1"/>
  <c r="O78" i="8" s="1"/>
  <c r="O34" i="8" a="1"/>
  <c r="O34" i="8" s="1"/>
  <c r="O45" i="8" a="1"/>
  <c r="O45" i="8" s="1"/>
  <c r="O52" i="8" a="1"/>
  <c r="O52" i="8" s="1"/>
  <c r="O75" i="8" a="1"/>
  <c r="O75" i="8" s="1"/>
  <c r="O80" i="8" a="1"/>
  <c r="O80" i="8" s="1"/>
  <c r="O67" i="8" a="1"/>
  <c r="O67" i="8" s="1"/>
  <c r="O72" i="8" a="1"/>
  <c r="O72" i="8" s="1"/>
  <c r="O50" i="8" a="1"/>
  <c r="O50" i="8" s="1"/>
  <c r="O53" i="8" a="1"/>
  <c r="O53" i="8" s="1"/>
  <c r="O56" i="8" a="1"/>
  <c r="O56" i="8" s="1"/>
  <c r="O64" i="8" a="1"/>
  <c r="O64" i="8" s="1"/>
  <c r="O69" i="8" a="1"/>
  <c r="O69" i="8" s="1"/>
  <c r="O31" i="8" a="1"/>
  <c r="O31" i="8" s="1"/>
  <c r="O42" i="8" a="1"/>
  <c r="O42" i="8" s="1"/>
  <c r="O46" i="8" a="1"/>
  <c r="O46" i="8" s="1"/>
  <c r="O57" i="8" a="1"/>
  <c r="O57" i="8" s="1"/>
  <c r="O61" i="8" a="1"/>
  <c r="O61" i="8" s="1"/>
  <c r="O71" i="8" a="1"/>
  <c r="O71" i="8" s="1"/>
  <c r="O74" i="8" a="1"/>
  <c r="O74" i="8" s="1"/>
  <c r="O77" i="8" a="1"/>
  <c r="O77" i="8" s="1"/>
  <c r="O33" i="8" a="1"/>
  <c r="O33" i="8" s="1"/>
  <c r="O29" i="8" a="1"/>
  <c r="O29" i="8" s="1"/>
  <c r="O48" i="8" a="1"/>
  <c r="O48" i="8" s="1"/>
  <c r="O65" i="8" a="1"/>
  <c r="O65" i="8" s="1"/>
  <c r="O76" i="8" a="1"/>
  <c r="O76" i="8" s="1"/>
  <c r="O68" i="8" a="1"/>
  <c r="O68" i="8" s="1"/>
  <c r="O73" i="8" a="1"/>
  <c r="O73" i="8" s="1"/>
  <c r="O88" i="8" a="1"/>
  <c r="O88" i="8" s="1"/>
  <c r="O95" i="8" a="1"/>
  <c r="O95" i="8" s="1"/>
  <c r="O97" i="8" a="1"/>
  <c r="O97" i="8" s="1"/>
  <c r="O99" i="8" a="1"/>
  <c r="O99" i="8" s="1"/>
  <c r="O101" i="8" a="1"/>
  <c r="O101" i="8" s="1"/>
  <c r="O103" i="8" a="1"/>
  <c r="O103" i="8" s="1"/>
  <c r="O105" i="8" a="1"/>
  <c r="O105" i="8" s="1"/>
  <c r="O107" i="8" a="1"/>
  <c r="O107" i="8" s="1"/>
  <c r="O109" i="8" a="1"/>
  <c r="O109" i="8" s="1"/>
  <c r="O111" i="8" a="1"/>
  <c r="O111" i="8" s="1"/>
  <c r="O114" i="8" a="1"/>
  <c r="O114" i="8" s="1"/>
  <c r="O118" i="8" a="1"/>
  <c r="O118" i="8" s="1"/>
  <c r="O122" i="8" a="1"/>
  <c r="O122" i="8" s="1"/>
  <c r="O40" i="8" a="1"/>
  <c r="O40" i="8" s="1"/>
  <c r="O81" i="8" a="1"/>
  <c r="O81" i="8" s="1"/>
  <c r="O89" i="8" a="1"/>
  <c r="O89" i="8" s="1"/>
  <c r="O128" i="8" a="1"/>
  <c r="O128" i="8" s="1"/>
  <c r="O79" i="8" a="1"/>
  <c r="O79" i="8" s="1"/>
  <c r="O84" i="8" a="1"/>
  <c r="O84" i="8" s="1"/>
  <c r="O92" i="8" a="1"/>
  <c r="O92" i="8" s="1"/>
  <c r="O96" i="8" a="1"/>
  <c r="O96" i="8" s="1"/>
  <c r="O98" i="8" a="1"/>
  <c r="O98" i="8" s="1"/>
  <c r="O100" i="8" a="1"/>
  <c r="O100" i="8" s="1"/>
  <c r="O102" i="8" a="1"/>
  <c r="O102" i="8" s="1"/>
  <c r="O104" i="8" a="1"/>
  <c r="O104" i="8" s="1"/>
  <c r="O106" i="8" a="1"/>
  <c r="O106" i="8" s="1"/>
  <c r="O108" i="8" a="1"/>
  <c r="O108" i="8" s="1"/>
  <c r="O110" i="8" a="1"/>
  <c r="O110" i="8" s="1"/>
  <c r="O112" i="8" a="1"/>
  <c r="O112" i="8" s="1"/>
  <c r="O116" i="8" a="1"/>
  <c r="O116" i="8" s="1"/>
  <c r="O120" i="8" a="1"/>
  <c r="O120" i="8" s="1"/>
  <c r="O124" i="8" a="1"/>
  <c r="O124" i="8" s="1"/>
  <c r="O85" i="8" a="1"/>
  <c r="O85" i="8" s="1"/>
  <c r="O62" i="8" a="1"/>
  <c r="O62" i="8" s="1"/>
  <c r="O58" i="8" a="1"/>
  <c r="O58" i="8" s="1"/>
  <c r="O91" i="8" a="1"/>
  <c r="O91" i="8" s="1"/>
  <c r="O43" i="8" a="1"/>
  <c r="O43" i="8" s="1"/>
  <c r="O94" i="8" a="1"/>
  <c r="O94" i="8" s="1"/>
  <c r="O126" i="8" a="1"/>
  <c r="O126" i="8" s="1"/>
  <c r="O130" i="8" a="1"/>
  <c r="O130" i="8" s="1"/>
  <c r="O133" i="8" a="1"/>
  <c r="O133" i="8" s="1"/>
  <c r="O136" i="8" a="1"/>
  <c r="O136" i="8" s="1"/>
  <c r="O87" i="8" a="1"/>
  <c r="O87" i="8" s="1"/>
  <c r="O90" i="8" a="1"/>
  <c r="O90" i="8" s="1"/>
  <c r="O113" i="8" a="1"/>
  <c r="O113" i="8" s="1"/>
  <c r="O123" i="8" a="1"/>
  <c r="O123" i="8" s="1"/>
  <c r="O138" i="8" a="1"/>
  <c r="O138" i="8" s="1"/>
  <c r="O147" i="8" a="1"/>
  <c r="O147" i="8" s="1"/>
  <c r="O159" i="8" a="1"/>
  <c r="O159" i="8" s="1"/>
  <c r="O178" i="8" a="1"/>
  <c r="O178" i="8" s="1"/>
  <c r="O187" i="8" a="1"/>
  <c r="O187" i="8" s="1"/>
  <c r="O192" i="8" a="1"/>
  <c r="O192" i="8" s="1"/>
  <c r="O195" i="8" a="1"/>
  <c r="O195" i="8" s="1"/>
  <c r="O83" i="8" a="1"/>
  <c r="O83" i="8" s="1"/>
  <c r="O93" i="8" a="1"/>
  <c r="O93" i="8" s="1"/>
  <c r="O125" i="8" a="1"/>
  <c r="O125" i="8" s="1"/>
  <c r="O86" i="8" a="1"/>
  <c r="O86" i="8" s="1"/>
  <c r="O121" i="8" a="1"/>
  <c r="O121" i="8" s="1"/>
  <c r="O135" i="8" a="1"/>
  <c r="O135" i="8" s="1"/>
  <c r="O149" i="8" a="1"/>
  <c r="O149" i="8" s="1"/>
  <c r="O156" i="8" a="1"/>
  <c r="O156" i="8" s="1"/>
  <c r="O163" i="8" a="1"/>
  <c r="O163" i="8" s="1"/>
  <c r="O177" i="8" a="1"/>
  <c r="O177" i="8" s="1"/>
  <c r="O184" i="8" a="1"/>
  <c r="O184" i="8" s="1"/>
  <c r="O189" i="8" a="1"/>
  <c r="O189" i="8" s="1"/>
  <c r="O194" i="8" a="1"/>
  <c r="O194" i="8" s="1"/>
  <c r="O51" i="8" a="1"/>
  <c r="O51" i="8" s="1"/>
  <c r="O82" i="8" a="1"/>
  <c r="O82" i="8" s="1"/>
  <c r="O134" i="8" a="1"/>
  <c r="O134" i="8" s="1"/>
  <c r="O148" i="8" a="1"/>
  <c r="O148" i="8" s="1"/>
  <c r="O169" i="8" a="1"/>
  <c r="O169" i="8" s="1"/>
  <c r="O170" i="8" a="1"/>
  <c r="O170" i="8" s="1"/>
  <c r="O193" i="8" a="1"/>
  <c r="O193" i="8" s="1"/>
  <c r="O197" i="8" a="1"/>
  <c r="O197" i="8" s="1"/>
  <c r="O203" i="8" a="1"/>
  <c r="O203" i="8" s="1"/>
  <c r="O230" i="8" a="1"/>
  <c r="O230" i="8" s="1"/>
  <c r="O137" i="8" a="1"/>
  <c r="O137" i="8" s="1"/>
  <c r="O154" i="8" a="1"/>
  <c r="O154" i="8" s="1"/>
  <c r="O176" i="8" a="1"/>
  <c r="O176" i="8" s="1"/>
  <c r="O180" i="8" a="1"/>
  <c r="O180" i="8" s="1"/>
  <c r="O188" i="8" a="1"/>
  <c r="O188" i="8" s="1"/>
  <c r="O200" i="8" a="1"/>
  <c r="O200" i="8" s="1"/>
  <c r="O66" i="8" a="1"/>
  <c r="O66" i="8" s="1"/>
  <c r="O70" i="8" a="1"/>
  <c r="O70" i="8" s="1"/>
  <c r="O127" i="8" a="1"/>
  <c r="O127" i="8" s="1"/>
  <c r="O139" i="8" a="1"/>
  <c r="O139" i="8" s="1"/>
  <c r="O150" i="8" a="1"/>
  <c r="O150" i="8" s="1"/>
  <c r="O161" i="8" a="1"/>
  <c r="O161" i="8" s="1"/>
  <c r="O166" i="8" a="1"/>
  <c r="O166" i="8" s="1"/>
  <c r="O181" i="8" a="1"/>
  <c r="O181" i="8" s="1"/>
  <c r="O202" i="8" a="1"/>
  <c r="O202" i="8" s="1"/>
  <c r="O205" i="8" a="1"/>
  <c r="O205" i="8" s="1"/>
  <c r="O207" i="8" a="1"/>
  <c r="O207" i="8" s="1"/>
  <c r="O209" i="8" a="1"/>
  <c r="O209" i="8" s="1"/>
  <c r="O211" i="8" a="1"/>
  <c r="O211" i="8" s="1"/>
  <c r="O213" i="8" a="1"/>
  <c r="O213" i="8" s="1"/>
  <c r="O215" i="8" a="1"/>
  <c r="O215" i="8" s="1"/>
  <c r="O217" i="8" a="1"/>
  <c r="O217" i="8" s="1"/>
  <c r="O219" i="8" a="1"/>
  <c r="O219" i="8" s="1"/>
  <c r="O221" i="8" a="1"/>
  <c r="O221" i="8" s="1"/>
  <c r="O223" i="8" a="1"/>
  <c r="O223" i="8" s="1"/>
  <c r="O225" i="8" a="1"/>
  <c r="O225" i="8" s="1"/>
  <c r="O227" i="8" a="1"/>
  <c r="O227" i="8" s="1"/>
  <c r="O119" i="8" a="1"/>
  <c r="O119" i="8" s="1"/>
  <c r="O140" i="8" a="1"/>
  <c r="O140" i="8" s="1"/>
  <c r="O151" i="8" a="1"/>
  <c r="O151" i="8" s="1"/>
  <c r="O155" i="8" a="1"/>
  <c r="O155" i="8" s="1"/>
  <c r="O167" i="8" a="1"/>
  <c r="O167" i="8" s="1"/>
  <c r="O179" i="8" a="1"/>
  <c r="O179" i="8" s="1"/>
  <c r="O183" i="8" a="1"/>
  <c r="O183" i="8" s="1"/>
  <c r="O191" i="8" a="1"/>
  <c r="O191" i="8" s="1"/>
  <c r="O196" i="8" a="1"/>
  <c r="O196" i="8" s="1"/>
  <c r="O204" i="8" a="1"/>
  <c r="O204" i="8" s="1"/>
  <c r="O208" i="8" a="1"/>
  <c r="O208" i="8" s="1"/>
  <c r="O224" i="8" a="1"/>
  <c r="O224" i="8" s="1"/>
  <c r="O143" i="8" a="1"/>
  <c r="O143" i="8" s="1"/>
  <c r="O158" i="8" a="1"/>
  <c r="O158" i="8" s="1"/>
  <c r="O162" i="8" a="1"/>
  <c r="O162" i="8" s="1"/>
  <c r="O173" i="8" a="1"/>
  <c r="O173" i="8" s="1"/>
  <c r="O220" i="8" a="1"/>
  <c r="O220" i="8" s="1"/>
  <c r="O129" i="8" a="1"/>
  <c r="O129" i="8" s="1"/>
  <c r="O146" i="8" a="1"/>
  <c r="O146" i="8" s="1"/>
  <c r="O182" i="8" a="1"/>
  <c r="O182" i="8" s="1"/>
  <c r="O186" i="8" a="1"/>
  <c r="O186" i="8" s="1"/>
  <c r="O190" i="8" a="1"/>
  <c r="O190" i="8" s="1"/>
  <c r="O218" i="8" a="1"/>
  <c r="O218" i="8" s="1"/>
  <c r="O236" i="8" a="1"/>
  <c r="O236" i="8" s="1"/>
  <c r="O237" i="8" a="1"/>
  <c r="O237" i="8" s="1"/>
  <c r="O248" i="8" a="1"/>
  <c r="O248" i="8" s="1"/>
  <c r="O250" i="8" a="1"/>
  <c r="O250" i="8" s="1"/>
  <c r="O252" i="8" a="1"/>
  <c r="O252" i="8" s="1"/>
  <c r="O254" i="8" a="1"/>
  <c r="O254" i="8" s="1"/>
  <c r="O256" i="8" a="1"/>
  <c r="O256" i="8" s="1"/>
  <c r="O258" i="8" a="1"/>
  <c r="O258" i="8" s="1"/>
  <c r="O132" i="8" a="1"/>
  <c r="O132" i="8" s="1"/>
  <c r="O142" i="8" a="1"/>
  <c r="O142" i="8" s="1"/>
  <c r="O165" i="8" a="1"/>
  <c r="O165" i="8" s="1"/>
  <c r="O172" i="8" a="1"/>
  <c r="O172" i="8" s="1"/>
  <c r="O216" i="8" a="1"/>
  <c r="O216" i="8" s="1"/>
  <c r="O231" i="8" a="1"/>
  <c r="O231" i="8" s="1"/>
  <c r="O234" i="8" a="1"/>
  <c r="O234" i="8" s="1"/>
  <c r="O235" i="8" a="1"/>
  <c r="O235" i="8" s="1"/>
  <c r="O260" i="8" a="1"/>
  <c r="O260" i="8" s="1"/>
  <c r="O262" i="8" a="1"/>
  <c r="O262" i="8" s="1"/>
  <c r="O264" i="8" a="1"/>
  <c r="O264" i="8" s="1"/>
  <c r="O266" i="8" a="1"/>
  <c r="O266" i="8" s="1"/>
  <c r="O268" i="8" a="1"/>
  <c r="O268" i="8" s="1"/>
  <c r="O270" i="8" a="1"/>
  <c r="O270" i="8" s="1"/>
  <c r="O272" i="8" a="1"/>
  <c r="O272" i="8" s="1"/>
  <c r="O274" i="8" a="1"/>
  <c r="O274" i="8" s="1"/>
  <c r="O276" i="8" a="1"/>
  <c r="O276" i="8" s="1"/>
  <c r="O278" i="8" a="1"/>
  <c r="O278" i="8" s="1"/>
  <c r="O280" i="8" a="1"/>
  <c r="O280" i="8" s="1"/>
  <c r="O282" i="8" a="1"/>
  <c r="O282" i="8" s="1"/>
  <c r="O284" i="8" a="1"/>
  <c r="O284" i="8" s="1"/>
  <c r="O286" i="8" a="1"/>
  <c r="O286" i="8" s="1"/>
  <c r="O288" i="8" a="1"/>
  <c r="O288" i="8" s="1"/>
  <c r="O290" i="8" a="1"/>
  <c r="O290" i="8" s="1"/>
  <c r="O292" i="8" a="1"/>
  <c r="O292" i="8" s="1"/>
  <c r="O294" i="8" a="1"/>
  <c r="O294" i="8" s="1"/>
  <c r="O296" i="8" a="1"/>
  <c r="O296" i="8" s="1"/>
  <c r="O298" i="8" a="1"/>
  <c r="O298" i="8" s="1"/>
  <c r="O300" i="8" a="1"/>
  <c r="O300" i="8" s="1"/>
  <c r="O302" i="8" a="1"/>
  <c r="O302" i="8" s="1"/>
  <c r="O304" i="8" a="1"/>
  <c r="O304" i="8" s="1"/>
  <c r="O306" i="8" a="1"/>
  <c r="O306" i="8" s="1"/>
  <c r="O308" i="8" a="1"/>
  <c r="O308" i="8" s="1"/>
  <c r="O310" i="8" a="1"/>
  <c r="O310" i="8" s="1"/>
  <c r="O315" i="8" a="1"/>
  <c r="O315" i="8" s="1"/>
  <c r="O145" i="8" a="1"/>
  <c r="O145" i="8" s="1"/>
  <c r="O153" i="8" a="1"/>
  <c r="O153" i="8" s="1"/>
  <c r="O157" i="8" a="1"/>
  <c r="O157" i="8" s="1"/>
  <c r="O185" i="8" a="1"/>
  <c r="O185" i="8" s="1"/>
  <c r="O214" i="8" a="1"/>
  <c r="O214" i="8" s="1"/>
  <c r="O229" i="8" a="1"/>
  <c r="O229" i="8" s="1"/>
  <c r="O115" i="8" a="1"/>
  <c r="O115" i="8" s="1"/>
  <c r="O141" i="8" a="1"/>
  <c r="O141" i="8" s="1"/>
  <c r="O160" i="8" a="1"/>
  <c r="O160" i="8" s="1"/>
  <c r="O164" i="8" a="1"/>
  <c r="O164" i="8" s="1"/>
  <c r="O168" i="8" a="1"/>
  <c r="O168" i="8" s="1"/>
  <c r="O175" i="8" a="1"/>
  <c r="O175" i="8" s="1"/>
  <c r="O212" i="8" a="1"/>
  <c r="O212" i="8" s="1"/>
  <c r="O228" i="8" a="1"/>
  <c r="O228" i="8" s="1"/>
  <c r="O314" i="8" a="1"/>
  <c r="O314" i="8" s="1"/>
  <c r="O317" i="8" a="1"/>
  <c r="O317" i="8" s="1"/>
  <c r="O319" i="8" a="1"/>
  <c r="O319" i="8" s="1"/>
  <c r="O321" i="8" a="1"/>
  <c r="O321" i="8" s="1"/>
  <c r="O323" i="8" a="1"/>
  <c r="O323" i="8" s="1"/>
  <c r="O325" i="8" a="1"/>
  <c r="O325" i="8" s="1"/>
  <c r="O327" i="8" a="1"/>
  <c r="O327" i="8" s="1"/>
  <c r="O329" i="8" a="1"/>
  <c r="O329" i="8" s="1"/>
  <c r="O331" i="8" a="1"/>
  <c r="O331" i="8" s="1"/>
  <c r="O242" i="8" a="1"/>
  <c r="O242" i="8" s="1"/>
  <c r="O265" i="8" a="1"/>
  <c r="O265" i="8" s="1"/>
  <c r="O281" i="8" a="1"/>
  <c r="O281" i="8" s="1"/>
  <c r="O297" i="8" a="1"/>
  <c r="O297" i="8" s="1"/>
  <c r="O131" i="8" a="1"/>
  <c r="O131" i="8" s="1"/>
  <c r="O222" i="8" a="1"/>
  <c r="O222" i="8" s="1"/>
  <c r="O247" i="8" a="1"/>
  <c r="O247" i="8" s="1"/>
  <c r="O259" i="8" a="1"/>
  <c r="O259" i="8" s="1"/>
  <c r="O261" i="8" a="1"/>
  <c r="O261" i="8" s="1"/>
  <c r="O277" i="8" a="1"/>
  <c r="O277" i="8" s="1"/>
  <c r="O144" i="8" a="1"/>
  <c r="O144" i="8" s="1"/>
  <c r="O198" i="8" a="1"/>
  <c r="O198" i="8" s="1"/>
  <c r="O210" i="8" a="1"/>
  <c r="O210" i="8" s="1"/>
  <c r="O239" i="8" a="1"/>
  <c r="O239" i="8" s="1"/>
  <c r="O257" i="8" a="1"/>
  <c r="O257" i="8" s="1"/>
  <c r="O275" i="8" a="1"/>
  <c r="O275" i="8" s="1"/>
  <c r="O206" i="8" a="1"/>
  <c r="O206" i="8" s="1"/>
  <c r="O226" i="8" a="1"/>
  <c r="O226" i="8" s="1"/>
  <c r="O241" i="8" a="1"/>
  <c r="O241" i="8" s="1"/>
  <c r="O246" i="8" a="1"/>
  <c r="O246" i="8" s="1"/>
  <c r="O255" i="8" a="1"/>
  <c r="O255" i="8" s="1"/>
  <c r="O273" i="8" a="1"/>
  <c r="O273" i="8" s="1"/>
  <c r="O289" i="8" a="1"/>
  <c r="O289" i="8" s="1"/>
  <c r="O117" i="8" a="1"/>
  <c r="O117" i="8" s="1"/>
  <c r="O171" i="8" a="1"/>
  <c r="O171" i="8" s="1"/>
  <c r="O201" i="8" a="1"/>
  <c r="O201" i="8" s="1"/>
  <c r="O244" i="8" a="1"/>
  <c r="O244" i="8" s="1"/>
  <c r="O279" i="8" a="1"/>
  <c r="O279" i="8" s="1"/>
  <c r="O301" i="8" a="1"/>
  <c r="O301" i="8" s="1"/>
  <c r="O309" i="8" a="1"/>
  <c r="O309" i="8" s="1"/>
  <c r="O316" i="8" a="1"/>
  <c r="O316" i="8" s="1"/>
  <c r="O318" i="8" a="1"/>
  <c r="O318" i="8" s="1"/>
  <c r="O338" i="8" a="1"/>
  <c r="O338" i="8" s="1"/>
  <c r="O152" i="8" a="1"/>
  <c r="O152" i="8" s="1"/>
  <c r="O174" i="8" a="1"/>
  <c r="O174" i="8" s="1"/>
  <c r="O271" i="8" a="1"/>
  <c r="O271" i="8" s="1"/>
  <c r="O283" i="8" a="1"/>
  <c r="O283" i="8" s="1"/>
  <c r="O293" i="8" a="1"/>
  <c r="O293" i="8" s="1"/>
  <c r="O307" i="8" a="1"/>
  <c r="O307" i="8" s="1"/>
  <c r="O345" i="8" a="1"/>
  <c r="O345" i="8" s="1"/>
  <c r="O348" i="8" a="1"/>
  <c r="O348" i="8" s="1"/>
  <c r="O350" i="8" a="1"/>
  <c r="O350" i="8" s="1"/>
  <c r="O352" i="8" a="1"/>
  <c r="O352" i="8" s="1"/>
  <c r="O354" i="8" a="1"/>
  <c r="O354" i="8" s="1"/>
  <c r="O356" i="8" a="1"/>
  <c r="O356" i="8" s="1"/>
  <c r="O358" i="8" a="1"/>
  <c r="O358" i="8" s="1"/>
  <c r="O360" i="8" a="1"/>
  <c r="O360" i="8" s="1"/>
  <c r="O362" i="8" a="1"/>
  <c r="O362" i="8" s="1"/>
  <c r="O364" i="8" a="1"/>
  <c r="O364" i="8" s="1"/>
  <c r="O366" i="8" a="1"/>
  <c r="O366" i="8" s="1"/>
  <c r="O368" i="8" a="1"/>
  <c r="O368" i="8" s="1"/>
  <c r="O370" i="8" a="1"/>
  <c r="O370" i="8" s="1"/>
  <c r="O238" i="8" a="1"/>
  <c r="O238" i="8" s="1"/>
  <c r="O245" i="8" a="1"/>
  <c r="O245" i="8" s="1"/>
  <c r="O269" i="8" a="1"/>
  <c r="O269" i="8" s="1"/>
  <c r="O305" i="8" a="1"/>
  <c r="O305" i="8" s="1"/>
  <c r="O330" i="8" a="1"/>
  <c r="O330" i="8" s="1"/>
  <c r="O332" i="8" a="1"/>
  <c r="O332" i="8" s="1"/>
  <c r="O333" i="8" a="1"/>
  <c r="O333" i="8" s="1"/>
  <c r="O339" i="8" a="1"/>
  <c r="O339" i="8" s="1"/>
  <c r="O342" i="8" a="1"/>
  <c r="O342" i="8" s="1"/>
  <c r="O373" i="8" a="1"/>
  <c r="O373" i="8" s="1"/>
  <c r="O375" i="8" a="1"/>
  <c r="O375" i="8" s="1"/>
  <c r="O377" i="8" a="1"/>
  <c r="O377" i="8" s="1"/>
  <c r="O379" i="8" a="1"/>
  <c r="O379" i="8" s="1"/>
  <c r="O381" i="8" a="1"/>
  <c r="O381" i="8" s="1"/>
  <c r="O383" i="8" a="1"/>
  <c r="O383" i="8" s="1"/>
  <c r="O385" i="8" a="1"/>
  <c r="O385" i="8" s="1"/>
  <c r="O387" i="8" a="1"/>
  <c r="O387" i="8" s="1"/>
  <c r="O389" i="8" a="1"/>
  <c r="O389" i="8" s="1"/>
  <c r="O391" i="8" a="1"/>
  <c r="O391" i="8" s="1"/>
  <c r="O393" i="8" a="1"/>
  <c r="O393" i="8" s="1"/>
  <c r="O395" i="8" a="1"/>
  <c r="O395" i="8" s="1"/>
  <c r="O267" i="8" a="1"/>
  <c r="O267" i="8" s="1"/>
  <c r="O299" i="8" a="1"/>
  <c r="O299" i="8" s="1"/>
  <c r="O328" i="8" a="1"/>
  <c r="O328" i="8" s="1"/>
  <c r="O232" i="8" a="1"/>
  <c r="O232" i="8" s="1"/>
  <c r="O263" i="8" a="1"/>
  <c r="O263" i="8" s="1"/>
  <c r="O285" i="8" a="1"/>
  <c r="O285" i="8" s="1"/>
  <c r="O295" i="8" a="1"/>
  <c r="O295" i="8" s="1"/>
  <c r="O326" i="8" a="1"/>
  <c r="O326" i="8" s="1"/>
  <c r="O334" i="8" a="1"/>
  <c r="O334" i="8" s="1"/>
  <c r="O335" i="8" a="1"/>
  <c r="O335" i="8" s="1"/>
  <c r="O343" i="8" a="1"/>
  <c r="O343" i="8" s="1"/>
  <c r="O346" i="8" a="1"/>
  <c r="O346" i="8" s="1"/>
  <c r="O233" i="8" a="1"/>
  <c r="O233" i="8" s="1"/>
  <c r="O251" i="8" a="1"/>
  <c r="O251" i="8" s="1"/>
  <c r="O291" i="8" a="1"/>
  <c r="O291" i="8" s="1"/>
  <c r="O322" i="8" a="1"/>
  <c r="O322" i="8" s="1"/>
  <c r="O336" i="8" a="1"/>
  <c r="O336" i="8" s="1"/>
  <c r="O337" i="8" a="1"/>
  <c r="O337" i="8" s="1"/>
  <c r="O347" i="8" a="1"/>
  <c r="O347" i="8" s="1"/>
  <c r="O374" i="8" a="1"/>
  <c r="O374" i="8" s="1"/>
  <c r="O376" i="8" a="1"/>
  <c r="O376" i="8" s="1"/>
  <c r="O378" i="8" a="1"/>
  <c r="O378" i="8" s="1"/>
  <c r="O380" i="8" a="1"/>
  <c r="O380" i="8" s="1"/>
  <c r="O382" i="8" a="1"/>
  <c r="O382" i="8" s="1"/>
  <c r="O384" i="8" a="1"/>
  <c r="O384" i="8" s="1"/>
  <c r="O386" i="8" a="1"/>
  <c r="O386" i="8" s="1"/>
  <c r="O388" i="8" a="1"/>
  <c r="O388" i="8" s="1"/>
  <c r="O390" i="8" a="1"/>
  <c r="O390" i="8" s="1"/>
  <c r="O392" i="8" a="1"/>
  <c r="O392" i="8" s="1"/>
  <c r="O394" i="8" a="1"/>
  <c r="O394" i="8" s="1"/>
  <c r="O355" i="8" a="1"/>
  <c r="O355" i="8" s="1"/>
  <c r="O363" i="8" a="1"/>
  <c r="O363" i="8" s="1"/>
  <c r="O371" i="8" a="1"/>
  <c r="O371" i="8" s="1"/>
  <c r="O398" i="8" a="1"/>
  <c r="O398" i="8" s="1"/>
  <c r="O400" i="8" a="1"/>
  <c r="O400" i="8" s="1"/>
  <c r="O402" i="8" a="1"/>
  <c r="O402" i="8" s="1"/>
  <c r="O404" i="8" a="1"/>
  <c r="O404" i="8" s="1"/>
  <c r="O406" i="8" a="1"/>
  <c r="O406" i="8" s="1"/>
  <c r="O408" i="8" a="1"/>
  <c r="O408" i="8" s="1"/>
  <c r="O410" i="8" a="1"/>
  <c r="O410" i="8" s="1"/>
  <c r="O412" i="8" a="1"/>
  <c r="O412" i="8" s="1"/>
  <c r="O414" i="8" a="1"/>
  <c r="O414" i="8" s="1"/>
  <c r="O416" i="8" a="1"/>
  <c r="O416" i="8" s="1"/>
  <c r="O418" i="8" a="1"/>
  <c r="O418" i="8" s="1"/>
  <c r="O420" i="8" a="1"/>
  <c r="O420" i="8" s="1"/>
  <c r="O422" i="8" a="1"/>
  <c r="O422" i="8" s="1"/>
  <c r="O424" i="8" a="1"/>
  <c r="O424" i="8" s="1"/>
  <c r="O431" i="8" a="1"/>
  <c r="O431" i="8" s="1"/>
  <c r="O433" i="8" a="1"/>
  <c r="O433" i="8" s="1"/>
  <c r="O435" i="8" a="1"/>
  <c r="O435" i="8" s="1"/>
  <c r="O437" i="8" a="1"/>
  <c r="O437" i="8" s="1"/>
  <c r="O439" i="8" a="1"/>
  <c r="O439" i="8" s="1"/>
  <c r="O441" i="8" a="1"/>
  <c r="O441" i="8" s="1"/>
  <c r="O443" i="8" a="1"/>
  <c r="O443" i="8" s="1"/>
  <c r="O445" i="8" a="1"/>
  <c r="O445" i="8" s="1"/>
  <c r="O447" i="8" a="1"/>
  <c r="O447" i="8" s="1"/>
  <c r="O449" i="8" a="1"/>
  <c r="O449" i="8" s="1"/>
  <c r="O451" i="8" a="1"/>
  <c r="O451" i="8" s="1"/>
  <c r="O453" i="8" a="1"/>
  <c r="O453" i="8" s="1"/>
  <c r="O455" i="8" a="1"/>
  <c r="O455" i="8" s="1"/>
  <c r="O457" i="8" a="1"/>
  <c r="O457" i="8" s="1"/>
  <c r="O459" i="8" a="1"/>
  <c r="O459" i="8" s="1"/>
  <c r="O461" i="8" a="1"/>
  <c r="O461" i="8" s="1"/>
  <c r="O463" i="8" a="1"/>
  <c r="O463" i="8" s="1"/>
  <c r="O465" i="8" a="1"/>
  <c r="O465" i="8" s="1"/>
  <c r="O467" i="8" a="1"/>
  <c r="O467" i="8" s="1"/>
  <c r="O469" i="8" a="1"/>
  <c r="O469" i="8" s="1"/>
  <c r="O471" i="8" a="1"/>
  <c r="O471" i="8" s="1"/>
  <c r="O473" i="8" a="1"/>
  <c r="O473" i="8" s="1"/>
  <c r="O475" i="8" a="1"/>
  <c r="O475" i="8" s="1"/>
  <c r="O477" i="8" a="1"/>
  <c r="O477" i="8" s="1"/>
  <c r="O479" i="8" a="1"/>
  <c r="O479" i="8" s="1"/>
  <c r="O240" i="8" a="1"/>
  <c r="O240" i="8" s="1"/>
  <c r="O341" i="8" a="1"/>
  <c r="O341" i="8" s="1"/>
  <c r="O344" i="8" a="1"/>
  <c r="O344" i="8" s="1"/>
  <c r="O426" i="8" a="1"/>
  <c r="O426" i="8" s="1"/>
  <c r="O199" i="8" a="1"/>
  <c r="O199" i="8" s="1"/>
  <c r="O243" i="8" a="1"/>
  <c r="O243" i="8" s="1"/>
  <c r="O253" i="8" a="1"/>
  <c r="O253" i="8" s="1"/>
  <c r="O353" i="8" a="1"/>
  <c r="O353" i="8" s="1"/>
  <c r="O361" i="8" a="1"/>
  <c r="O361" i="8" s="1"/>
  <c r="O369" i="8" a="1"/>
  <c r="O369" i="8" s="1"/>
  <c r="O428" i="8" a="1"/>
  <c r="O428" i="8" s="1"/>
  <c r="O311" i="8" a="1"/>
  <c r="O311" i="8" s="1"/>
  <c r="O303" i="8" a="1"/>
  <c r="O303" i="8" s="1"/>
  <c r="O324" i="8" a="1"/>
  <c r="O324" i="8" s="1"/>
  <c r="O351" i="8" a="1"/>
  <c r="O351" i="8" s="1"/>
  <c r="O359" i="8" a="1"/>
  <c r="O359" i="8" s="1"/>
  <c r="O367" i="8" a="1"/>
  <c r="O367" i="8" s="1"/>
  <c r="O372" i="8" a="1"/>
  <c r="O372" i="8" s="1"/>
  <c r="O399" i="8" a="1"/>
  <c r="O399" i="8" s="1"/>
  <c r="O401" i="8" a="1"/>
  <c r="O401" i="8" s="1"/>
  <c r="O403" i="8" a="1"/>
  <c r="O403" i="8" s="1"/>
  <c r="O405" i="8" a="1"/>
  <c r="O405" i="8" s="1"/>
  <c r="O407" i="8" a="1"/>
  <c r="O407" i="8" s="1"/>
  <c r="O409" i="8" a="1"/>
  <c r="O409" i="8" s="1"/>
  <c r="O411" i="8" a="1"/>
  <c r="O411" i="8" s="1"/>
  <c r="O413" i="8" a="1"/>
  <c r="O413" i="8" s="1"/>
  <c r="O415" i="8" a="1"/>
  <c r="O415" i="8" s="1"/>
  <c r="O417" i="8" a="1"/>
  <c r="O417" i="8" s="1"/>
  <c r="O419" i="8" a="1"/>
  <c r="O419" i="8" s="1"/>
  <c r="O421" i="8" a="1"/>
  <c r="O421" i="8" s="1"/>
  <c r="O423" i="8" a="1"/>
  <c r="O423" i="8" s="1"/>
  <c r="O425" i="8" a="1"/>
  <c r="O425" i="8" s="1"/>
  <c r="O430" i="8" a="1"/>
  <c r="O430" i="8" s="1"/>
  <c r="O432" i="8" a="1"/>
  <c r="O432" i="8" s="1"/>
  <c r="O434" i="8" a="1"/>
  <c r="O434" i="8" s="1"/>
  <c r="O436" i="8" a="1"/>
  <c r="O436" i="8" s="1"/>
  <c r="O438" i="8" a="1"/>
  <c r="O438" i="8" s="1"/>
  <c r="O440" i="8" a="1"/>
  <c r="O440" i="8" s="1"/>
  <c r="O442" i="8" a="1"/>
  <c r="O442" i="8" s="1"/>
  <c r="O444" i="8" a="1"/>
  <c r="O444" i="8" s="1"/>
  <c r="O446" i="8" a="1"/>
  <c r="O446" i="8" s="1"/>
  <c r="O448" i="8" a="1"/>
  <c r="O448" i="8" s="1"/>
  <c r="O450" i="8" a="1"/>
  <c r="O450" i="8" s="1"/>
  <c r="O452" i="8" a="1"/>
  <c r="O452" i="8" s="1"/>
  <c r="O454" i="8" a="1"/>
  <c r="O454" i="8" s="1"/>
  <c r="O456" i="8" a="1"/>
  <c r="O456" i="8" s="1"/>
  <c r="O458" i="8" a="1"/>
  <c r="O458" i="8" s="1"/>
  <c r="O460" i="8" a="1"/>
  <c r="O460" i="8" s="1"/>
  <c r="O462" i="8" a="1"/>
  <c r="O462" i="8" s="1"/>
  <c r="O464" i="8" a="1"/>
  <c r="O464" i="8" s="1"/>
  <c r="O466" i="8" a="1"/>
  <c r="O466" i="8" s="1"/>
  <c r="O468" i="8" a="1"/>
  <c r="O468" i="8" s="1"/>
  <c r="O470" i="8" a="1"/>
  <c r="O470" i="8" s="1"/>
  <c r="O472" i="8" a="1"/>
  <c r="O472" i="8" s="1"/>
  <c r="O474" i="8" a="1"/>
  <c r="O474" i="8" s="1"/>
  <c r="O340" i="8" a="1"/>
  <c r="O340" i="8" s="1"/>
  <c r="O349" i="8" a="1"/>
  <c r="O349" i="8" s="1"/>
  <c r="O357" i="8" a="1"/>
  <c r="O357" i="8" s="1"/>
  <c r="O365" i="8" a="1"/>
  <c r="O365" i="8" s="1"/>
  <c r="O396" i="8" a="1"/>
  <c r="O396" i="8" s="1"/>
  <c r="O397" i="8" a="1"/>
  <c r="O397" i="8" s="1"/>
  <c r="O429" i="8" a="1"/>
  <c r="O429" i="8" s="1"/>
  <c r="W506" i="8" a="1"/>
  <c r="W506" i="8" s="1"/>
  <c r="O502" i="8" a="1"/>
  <c r="O502" i="8" s="1"/>
  <c r="W499" i="8" a="1"/>
  <c r="W499" i="8" s="1"/>
  <c r="U506" i="8" a="1"/>
  <c r="U506" i="8" s="1"/>
  <c r="O503" i="8" a="1"/>
  <c r="O503" i="8" s="1"/>
  <c r="W496" i="8" a="1"/>
  <c r="W496" i="8" s="1"/>
  <c r="W492" i="8" a="1"/>
  <c r="W492" i="8" s="1"/>
  <c r="O487" i="8" a="1"/>
  <c r="O487" i="8" s="1"/>
  <c r="O483" i="8" a="1"/>
  <c r="O483" i="8" s="1"/>
  <c r="X18" i="8" a="1"/>
  <c r="X18" i="8" s="1"/>
  <c r="X23" i="8" a="1"/>
  <c r="X23" i="8" s="1"/>
  <c r="X25" i="8" a="1"/>
  <c r="X25" i="8" s="1"/>
  <c r="X34" i="8" a="1"/>
  <c r="X34" i="8" s="1"/>
  <c r="X22" i="8" a="1"/>
  <c r="X22" i="8" s="1"/>
  <c r="X27" i="8" a="1"/>
  <c r="X27" i="8" s="1"/>
  <c r="X33" i="8" a="1"/>
  <c r="X33" i="8" s="1"/>
  <c r="X24" i="8" a="1"/>
  <c r="X24" i="8" s="1"/>
  <c r="X26" i="8" a="1"/>
  <c r="X26" i="8" s="1"/>
  <c r="X42" i="8" a="1"/>
  <c r="X42" i="8" s="1"/>
  <c r="X51" i="8" a="1"/>
  <c r="X51" i="8" s="1"/>
  <c r="X58" i="8" a="1"/>
  <c r="X58" i="8" s="1"/>
  <c r="X61" i="8" a="1"/>
  <c r="X61" i="8" s="1"/>
  <c r="X65" i="8" a="1"/>
  <c r="X65" i="8" s="1"/>
  <c r="X19" i="8" a="1"/>
  <c r="X19" i="8" s="1"/>
  <c r="X21" i="8" a="1"/>
  <c r="X21" i="8" s="1"/>
  <c r="X35" i="8" a="1"/>
  <c r="X35" i="8" s="1"/>
  <c r="X37" i="8" a="1"/>
  <c r="X37" i="8" s="1"/>
  <c r="X39" i="8" a="1"/>
  <c r="X39" i="8" s="1"/>
  <c r="X28" i="8" a="1"/>
  <c r="X28" i="8" s="1"/>
  <c r="X30" i="8" a="1"/>
  <c r="X30" i="8" s="1"/>
  <c r="X41" i="8" a="1"/>
  <c r="X41" i="8" s="1"/>
  <c r="X44" i="8" a="1"/>
  <c r="X44" i="8" s="1"/>
  <c r="X57" i="8" a="1"/>
  <c r="X57" i="8" s="1"/>
  <c r="X60" i="8" a="1"/>
  <c r="X60" i="8" s="1"/>
  <c r="X64" i="8" a="1"/>
  <c r="X64" i="8" s="1"/>
  <c r="X49" i="8" a="1"/>
  <c r="X49" i="8" s="1"/>
  <c r="X52" i="8" a="1"/>
  <c r="X52" i="8" s="1"/>
  <c r="X55" i="8" a="1"/>
  <c r="X55" i="8" s="1"/>
  <c r="X68" i="8" a="1"/>
  <c r="X68" i="8" s="1"/>
  <c r="X73" i="8" a="1"/>
  <c r="X73" i="8" s="1"/>
  <c r="X76" i="8" a="1"/>
  <c r="X76" i="8" s="1"/>
  <c r="X20" i="8" a="1"/>
  <c r="X20" i="8" s="1"/>
  <c r="X29" i="8" a="1"/>
  <c r="X29" i="8" s="1"/>
  <c r="X70" i="8" a="1"/>
  <c r="X70" i="8" s="1"/>
  <c r="X40" i="8" a="1"/>
  <c r="X40" i="8" s="1"/>
  <c r="X45" i="8" a="1"/>
  <c r="X45" i="8" s="1"/>
  <c r="X50" i="8" a="1"/>
  <c r="X50" i="8" s="1"/>
  <c r="X56" i="8" a="1"/>
  <c r="X56" i="8" s="1"/>
  <c r="X78" i="8" a="1"/>
  <c r="X78" i="8" s="1"/>
  <c r="X32" i="8" a="1"/>
  <c r="X32" i="8" s="1"/>
  <c r="X46" i="8" a="1"/>
  <c r="X46" i="8" s="1"/>
  <c r="X53" i="8" a="1"/>
  <c r="X53" i="8" s="1"/>
  <c r="X67" i="8" a="1"/>
  <c r="X67" i="8" s="1"/>
  <c r="X72" i="8" a="1"/>
  <c r="X72" i="8" s="1"/>
  <c r="X75" i="8" a="1"/>
  <c r="X75" i="8" s="1"/>
  <c r="X47" i="8" a="1"/>
  <c r="X47" i="8" s="1"/>
  <c r="X69" i="8" a="1"/>
  <c r="X69" i="8" s="1"/>
  <c r="X36" i="8" a="1"/>
  <c r="X36" i="8" s="1"/>
  <c r="X62" i="8" a="1"/>
  <c r="X62" i="8" s="1"/>
  <c r="X74" i="8" a="1"/>
  <c r="X74" i="8" s="1"/>
  <c r="X79" i="8" a="1"/>
  <c r="X79" i="8" s="1"/>
  <c r="X81" i="8" a="1"/>
  <c r="X81" i="8" s="1"/>
  <c r="X83" i="8" a="1"/>
  <c r="X83" i="8" s="1"/>
  <c r="X85" i="8" a="1"/>
  <c r="X85" i="8" s="1"/>
  <c r="X87" i="8" a="1"/>
  <c r="X87" i="8" s="1"/>
  <c r="X89" i="8" a="1"/>
  <c r="X89" i="8" s="1"/>
  <c r="X91" i="8" a="1"/>
  <c r="X91" i="8" s="1"/>
  <c r="X93" i="8" a="1"/>
  <c r="X93" i="8" s="1"/>
  <c r="X38" i="8" a="1"/>
  <c r="X38" i="8" s="1"/>
  <c r="X115" i="8" a="1"/>
  <c r="X115" i="8" s="1"/>
  <c r="X119" i="8" a="1"/>
  <c r="X119" i="8" s="1"/>
  <c r="X123" i="8" a="1"/>
  <c r="X123" i="8" s="1"/>
  <c r="X31" i="8" a="1"/>
  <c r="X31" i="8" s="1"/>
  <c r="X43" i="8" a="1"/>
  <c r="X43" i="8" s="1"/>
  <c r="X82" i="8" a="1"/>
  <c r="X82" i="8" s="1"/>
  <c r="X90" i="8" a="1"/>
  <c r="X90" i="8" s="1"/>
  <c r="X95" i="8" a="1"/>
  <c r="X95" i="8" s="1"/>
  <c r="X97" i="8" a="1"/>
  <c r="X97" i="8" s="1"/>
  <c r="X99" i="8" a="1"/>
  <c r="X99" i="8" s="1"/>
  <c r="X101" i="8" a="1"/>
  <c r="X101" i="8" s="1"/>
  <c r="X103" i="8" a="1"/>
  <c r="X103" i="8" s="1"/>
  <c r="X105" i="8" a="1"/>
  <c r="X105" i="8" s="1"/>
  <c r="X107" i="8" a="1"/>
  <c r="X107" i="8" s="1"/>
  <c r="X109" i="8" a="1"/>
  <c r="X109" i="8" s="1"/>
  <c r="X111" i="8" a="1"/>
  <c r="X111" i="8" s="1"/>
  <c r="X63" i="8" a="1"/>
  <c r="X63" i="8" s="1"/>
  <c r="X66" i="8" a="1"/>
  <c r="X66" i="8" s="1"/>
  <c r="X71" i="8" a="1"/>
  <c r="X71" i="8" s="1"/>
  <c r="X113" i="8" a="1"/>
  <c r="X113" i="8" s="1"/>
  <c r="X117" i="8" a="1"/>
  <c r="X117" i="8" s="1"/>
  <c r="X121" i="8" a="1"/>
  <c r="X121" i="8" s="1"/>
  <c r="X125" i="8" a="1"/>
  <c r="X125" i="8" s="1"/>
  <c r="X108" i="8" a="1"/>
  <c r="X108" i="8" s="1"/>
  <c r="X114" i="8" a="1"/>
  <c r="X114" i="8" s="1"/>
  <c r="X80" i="8" a="1"/>
  <c r="X80" i="8" s="1"/>
  <c r="X106" i="8" a="1"/>
  <c r="X106" i="8" s="1"/>
  <c r="X86" i="8" a="1"/>
  <c r="X86" i="8" s="1"/>
  <c r="X104" i="8" a="1"/>
  <c r="X104" i="8" s="1"/>
  <c r="X48" i="8" a="1"/>
  <c r="X48" i="8" s="1"/>
  <c r="X102" i="8" a="1"/>
  <c r="X102" i="8" s="1"/>
  <c r="X120" i="8" a="1"/>
  <c r="X120" i="8" s="1"/>
  <c r="X92" i="8" a="1"/>
  <c r="X92" i="8" s="1"/>
  <c r="X100" i="8" a="1"/>
  <c r="X100" i="8" s="1"/>
  <c r="X136" i="8" a="1"/>
  <c r="X136" i="8" s="1"/>
  <c r="X143" i="8" a="1"/>
  <c r="X143" i="8" s="1"/>
  <c r="X152" i="8" a="1"/>
  <c r="X152" i="8" s="1"/>
  <c r="X157" i="8" a="1"/>
  <c r="X157" i="8" s="1"/>
  <c r="X167" i="8" a="1"/>
  <c r="X167" i="8" s="1"/>
  <c r="X169" i="8" a="1"/>
  <c r="X169" i="8" s="1"/>
  <c r="X171" i="8" a="1"/>
  <c r="X171" i="8" s="1"/>
  <c r="X173" i="8" a="1"/>
  <c r="X173" i="8" s="1"/>
  <c r="X182" i="8" a="1"/>
  <c r="X182" i="8" s="1"/>
  <c r="X190" i="8" a="1"/>
  <c r="X190" i="8" s="1"/>
  <c r="X59" i="8" a="1"/>
  <c r="X59" i="8" s="1"/>
  <c r="X98" i="8" a="1"/>
  <c r="X98" i="8" s="1"/>
  <c r="X118" i="8" a="1"/>
  <c r="X118" i="8" s="1"/>
  <c r="X54" i="8" a="1"/>
  <c r="X54" i="8" s="1"/>
  <c r="X88" i="8" a="1"/>
  <c r="X88" i="8" s="1"/>
  <c r="X96" i="8" a="1"/>
  <c r="X96" i="8" s="1"/>
  <c r="X116" i="8" a="1"/>
  <c r="X116" i="8" s="1"/>
  <c r="X140" i="8" a="1"/>
  <c r="X140" i="8" s="1"/>
  <c r="X147" i="8" a="1"/>
  <c r="X147" i="8" s="1"/>
  <c r="X154" i="8" a="1"/>
  <c r="X154" i="8" s="1"/>
  <c r="X159" i="8" a="1"/>
  <c r="X159" i="8" s="1"/>
  <c r="X166" i="8" a="1"/>
  <c r="X166" i="8" s="1"/>
  <c r="X175" i="8" a="1"/>
  <c r="X175" i="8" s="1"/>
  <c r="X187" i="8" a="1"/>
  <c r="X187" i="8" s="1"/>
  <c r="X192" i="8" a="1"/>
  <c r="X192" i="8" s="1"/>
  <c r="X195" i="8" a="1"/>
  <c r="X195" i="8" s="1"/>
  <c r="X77" i="8" a="1"/>
  <c r="X77" i="8" s="1"/>
  <c r="X122" i="8" a="1"/>
  <c r="X122" i="8" s="1"/>
  <c r="X124" i="8" a="1"/>
  <c r="X124" i="8" s="1"/>
  <c r="X94" i="8" a="1"/>
  <c r="X94" i="8" s="1"/>
  <c r="X137" i="8" a="1"/>
  <c r="X137" i="8" s="1"/>
  <c r="X149" i="8" a="1"/>
  <c r="X149" i="8" s="1"/>
  <c r="X176" i="8" a="1"/>
  <c r="X176" i="8" s="1"/>
  <c r="X188" i="8" a="1"/>
  <c r="X188" i="8" s="1"/>
  <c r="X193" i="8" a="1"/>
  <c r="X193" i="8" s="1"/>
  <c r="X201" i="8" a="1"/>
  <c r="X201" i="8" s="1"/>
  <c r="X204" i="8" a="1"/>
  <c r="X204" i="8" s="1"/>
  <c r="X206" i="8" a="1"/>
  <c r="X206" i="8" s="1"/>
  <c r="X208" i="8" a="1"/>
  <c r="X208" i="8" s="1"/>
  <c r="X210" i="8" a="1"/>
  <c r="X210" i="8" s="1"/>
  <c r="X212" i="8" a="1"/>
  <c r="X212" i="8" s="1"/>
  <c r="X214" i="8" a="1"/>
  <c r="X214" i="8" s="1"/>
  <c r="X216" i="8" a="1"/>
  <c r="X216" i="8" s="1"/>
  <c r="X218" i="8" a="1"/>
  <c r="X218" i="8" s="1"/>
  <c r="X220" i="8" a="1"/>
  <c r="X220" i="8" s="1"/>
  <c r="X222" i="8" a="1"/>
  <c r="X222" i="8" s="1"/>
  <c r="X224" i="8" a="1"/>
  <c r="X224" i="8" s="1"/>
  <c r="X226" i="8" a="1"/>
  <c r="X226" i="8" s="1"/>
  <c r="X84" i="8" a="1"/>
  <c r="X84" i="8" s="1"/>
  <c r="X126" i="8" a="1"/>
  <c r="X126" i="8" s="1"/>
  <c r="X127" i="8" a="1"/>
  <c r="X127" i="8" s="1"/>
  <c r="X128" i="8" a="1"/>
  <c r="X128" i="8" s="1"/>
  <c r="X138" i="8" a="1"/>
  <c r="X138" i="8" s="1"/>
  <c r="X144" i="8" a="1"/>
  <c r="X144" i="8" s="1"/>
  <c r="X160" i="8" a="1"/>
  <c r="X160" i="8" s="1"/>
  <c r="X165" i="8" a="1"/>
  <c r="X165" i="8" s="1"/>
  <c r="X172" i="8" a="1"/>
  <c r="X172" i="8" s="1"/>
  <c r="X180" i="8" a="1"/>
  <c r="X180" i="8" s="1"/>
  <c r="X184" i="8" a="1"/>
  <c r="X184" i="8" s="1"/>
  <c r="X189" i="8" a="1"/>
  <c r="X189" i="8" s="1"/>
  <c r="X198" i="8" a="1"/>
  <c r="X198" i="8" s="1"/>
  <c r="X228" i="8" a="1"/>
  <c r="X228" i="8" s="1"/>
  <c r="X230" i="8" a="1"/>
  <c r="X230" i="8" s="1"/>
  <c r="X112" i="8" a="1"/>
  <c r="X112" i="8" s="1"/>
  <c r="X110" i="8" a="1"/>
  <c r="X110" i="8" s="1"/>
  <c r="X129" i="8" a="1"/>
  <c r="X129" i="8" s="1"/>
  <c r="X139" i="8" a="1"/>
  <c r="X139" i="8" s="1"/>
  <c r="X145" i="8" a="1"/>
  <c r="X145" i="8" s="1"/>
  <c r="X151" i="8" a="1"/>
  <c r="X151" i="8" s="1"/>
  <c r="X156" i="8" a="1"/>
  <c r="X156" i="8" s="1"/>
  <c r="X174" i="8" a="1"/>
  <c r="X174" i="8" s="1"/>
  <c r="X181" i="8" a="1"/>
  <c r="X181" i="8" s="1"/>
  <c r="X185" i="8" a="1"/>
  <c r="X185" i="8" s="1"/>
  <c r="X197" i="8" a="1"/>
  <c r="X197" i="8" s="1"/>
  <c r="X232" i="8" a="1"/>
  <c r="X232" i="8" s="1"/>
  <c r="X234" i="8" a="1"/>
  <c r="X234" i="8" s="1"/>
  <c r="X236" i="8" a="1"/>
  <c r="X236" i="8" s="1"/>
  <c r="X238" i="8" a="1"/>
  <c r="X238" i="8" s="1"/>
  <c r="X240" i="8" a="1"/>
  <c r="X240" i="8" s="1"/>
  <c r="X242" i="8" a="1"/>
  <c r="X242" i="8" s="1"/>
  <c r="X244" i="8" a="1"/>
  <c r="X244" i="8" s="1"/>
  <c r="X246" i="8" a="1"/>
  <c r="X246" i="8" s="1"/>
  <c r="X135" i="8" a="1"/>
  <c r="X135" i="8" s="1"/>
  <c r="X142" i="8" a="1"/>
  <c r="X142" i="8" s="1"/>
  <c r="X161" i="8" a="1"/>
  <c r="X161" i="8" s="1"/>
  <c r="X194" i="8" a="1"/>
  <c r="X194" i="8" s="1"/>
  <c r="X217" i="8" a="1"/>
  <c r="X217" i="8" s="1"/>
  <c r="X141" i="8" a="1"/>
  <c r="X141" i="8" s="1"/>
  <c r="X153" i="8" a="1"/>
  <c r="X153" i="8" s="1"/>
  <c r="X168" i="8" a="1"/>
  <c r="X168" i="8" s="1"/>
  <c r="X213" i="8" a="1"/>
  <c r="X213" i="8" s="1"/>
  <c r="X131" i="8" a="1"/>
  <c r="X131" i="8" s="1"/>
  <c r="X134" i="8" a="1"/>
  <c r="X134" i="8" s="1"/>
  <c r="X163" i="8" a="1"/>
  <c r="X163" i="8" s="1"/>
  <c r="X164" i="8" a="1"/>
  <c r="X164" i="8" s="1"/>
  <c r="X211" i="8" a="1"/>
  <c r="X211" i="8" s="1"/>
  <c r="X227" i="8" a="1"/>
  <c r="X227" i="8" s="1"/>
  <c r="X229" i="8" a="1"/>
  <c r="X229" i="8" s="1"/>
  <c r="X233" i="8" a="1"/>
  <c r="X233" i="8" s="1"/>
  <c r="X313" i="8" a="1"/>
  <c r="X313" i="8" s="1"/>
  <c r="X316" i="8" a="1"/>
  <c r="X316" i="8" s="1"/>
  <c r="X318" i="8" a="1"/>
  <c r="X318" i="8" s="1"/>
  <c r="X320" i="8" a="1"/>
  <c r="X320" i="8" s="1"/>
  <c r="X322" i="8" a="1"/>
  <c r="X322" i="8" s="1"/>
  <c r="X324" i="8" a="1"/>
  <c r="X324" i="8" s="1"/>
  <c r="X326" i="8" a="1"/>
  <c r="X326" i="8" s="1"/>
  <c r="X328" i="8" a="1"/>
  <c r="X328" i="8" s="1"/>
  <c r="X330" i="8" a="1"/>
  <c r="X330" i="8" s="1"/>
  <c r="X332" i="8" a="1"/>
  <c r="X332" i="8" s="1"/>
  <c r="X334" i="8" a="1"/>
  <c r="X334" i="8" s="1"/>
  <c r="X336" i="8" a="1"/>
  <c r="X336" i="8" s="1"/>
  <c r="X148" i="8" a="1"/>
  <c r="X148" i="8" s="1"/>
  <c r="X196" i="8" a="1"/>
  <c r="X196" i="8" s="1"/>
  <c r="X209" i="8" a="1"/>
  <c r="X209" i="8" s="1"/>
  <c r="X225" i="8" a="1"/>
  <c r="X225" i="8" s="1"/>
  <c r="X231" i="8" a="1"/>
  <c r="X231" i="8" s="1"/>
  <c r="X248" i="8" a="1"/>
  <c r="X248" i="8" s="1"/>
  <c r="X250" i="8" a="1"/>
  <c r="X250" i="8" s="1"/>
  <c r="X252" i="8" a="1"/>
  <c r="X252" i="8" s="1"/>
  <c r="X254" i="8" a="1"/>
  <c r="X254" i="8" s="1"/>
  <c r="X256" i="8" a="1"/>
  <c r="X256" i="8" s="1"/>
  <c r="X258" i="8" a="1"/>
  <c r="X258" i="8" s="1"/>
  <c r="X130" i="8" a="1"/>
  <c r="X130" i="8" s="1"/>
  <c r="X133" i="8" a="1"/>
  <c r="X133" i="8" s="1"/>
  <c r="X155" i="8" a="1"/>
  <c r="X155" i="8" s="1"/>
  <c r="X178" i="8" a="1"/>
  <c r="X178" i="8" s="1"/>
  <c r="X179" i="8" a="1"/>
  <c r="X179" i="8" s="1"/>
  <c r="X191" i="8" a="1"/>
  <c r="X191" i="8" s="1"/>
  <c r="X199" i="8" a="1"/>
  <c r="X199" i="8" s="1"/>
  <c r="X200" i="8" a="1"/>
  <c r="X200" i="8" s="1"/>
  <c r="X207" i="8" a="1"/>
  <c r="X207" i="8" s="1"/>
  <c r="X223" i="8" a="1"/>
  <c r="X223" i="8" s="1"/>
  <c r="X158" i="8" a="1"/>
  <c r="X158" i="8" s="1"/>
  <c r="X162" i="8" a="1"/>
  <c r="X162" i="8" s="1"/>
  <c r="X170" i="8" a="1"/>
  <c r="X170" i="8" s="1"/>
  <c r="X183" i="8" a="1"/>
  <c r="X183" i="8" s="1"/>
  <c r="X202" i="8" a="1"/>
  <c r="X202" i="8" s="1"/>
  <c r="X203" i="8" a="1"/>
  <c r="X203" i="8" s="1"/>
  <c r="X205" i="8" a="1"/>
  <c r="X205" i="8" s="1"/>
  <c r="X221" i="8" a="1"/>
  <c r="X221" i="8" s="1"/>
  <c r="X243" i="8" a="1"/>
  <c r="X243" i="8" s="1"/>
  <c r="X245" i="8" a="1"/>
  <c r="X245" i="8" s="1"/>
  <c r="X312" i="8" a="1"/>
  <c r="X312" i="8" s="1"/>
  <c r="X260" i="8" a="1"/>
  <c r="X260" i="8" s="1"/>
  <c r="X261" i="8" a="1"/>
  <c r="X261" i="8" s="1"/>
  <c r="X276" i="8" a="1"/>
  <c r="X276" i="8" s="1"/>
  <c r="X277" i="8" a="1"/>
  <c r="X277" i="8" s="1"/>
  <c r="X292" i="8" a="1"/>
  <c r="X292" i="8" s="1"/>
  <c r="X293" i="8" a="1"/>
  <c r="X293" i="8" s="1"/>
  <c r="X255" i="8" a="1"/>
  <c r="X255" i="8" s="1"/>
  <c r="X272" i="8" a="1"/>
  <c r="X272" i="8" s="1"/>
  <c r="X273" i="8" a="1"/>
  <c r="X273" i="8" s="1"/>
  <c r="X132" i="8" a="1"/>
  <c r="X132" i="8" s="1"/>
  <c r="X150" i="8" a="1"/>
  <c r="X150" i="8" s="1"/>
  <c r="X177" i="8" a="1"/>
  <c r="X177" i="8" s="1"/>
  <c r="X253" i="8" a="1"/>
  <c r="X253" i="8" s="1"/>
  <c r="X270" i="8" a="1"/>
  <c r="X270" i="8" s="1"/>
  <c r="X271" i="8" a="1"/>
  <c r="X271" i="8" s="1"/>
  <c r="X235" i="8" a="1"/>
  <c r="X235" i="8" s="1"/>
  <c r="X251" i="8" a="1"/>
  <c r="X251" i="8" s="1"/>
  <c r="X268" i="8" a="1"/>
  <c r="X268" i="8" s="1"/>
  <c r="X269" i="8" a="1"/>
  <c r="X269" i="8" s="1"/>
  <c r="X284" i="8" a="1"/>
  <c r="X284" i="8" s="1"/>
  <c r="X285" i="8" a="1"/>
  <c r="X285" i="8" s="1"/>
  <c r="X257" i="8" a="1"/>
  <c r="X257" i="8" s="1"/>
  <c r="X259" i="8" a="1"/>
  <c r="X259" i="8" s="1"/>
  <c r="X274" i="8" a="1"/>
  <c r="X274" i="8" s="1"/>
  <c r="X299" i="8" a="1"/>
  <c r="X299" i="8" s="1"/>
  <c r="X304" i="8" a="1"/>
  <c r="X304" i="8" s="1"/>
  <c r="X305" i="8" a="1"/>
  <c r="X305" i="8" s="1"/>
  <c r="X327" i="8" a="1"/>
  <c r="X327" i="8" s="1"/>
  <c r="X338" i="8" a="1"/>
  <c r="X338" i="8" s="1"/>
  <c r="X219" i="8" a="1"/>
  <c r="X219" i="8" s="1"/>
  <c r="X237" i="8" a="1"/>
  <c r="X237" i="8" s="1"/>
  <c r="X249" i="8" a="1"/>
  <c r="X249" i="8" s="1"/>
  <c r="X266" i="8" a="1"/>
  <c r="X266" i="8" s="1"/>
  <c r="X288" i="8" a="1"/>
  <c r="X288" i="8" s="1"/>
  <c r="X295" i="8" a="1"/>
  <c r="X295" i="8" s="1"/>
  <c r="X298" i="8" a="1"/>
  <c r="X298" i="8" s="1"/>
  <c r="X325" i="8" a="1"/>
  <c r="X325" i="8" s="1"/>
  <c r="X333" i="8" a="1"/>
  <c r="X333" i="8" s="1"/>
  <c r="X345" i="8" a="1"/>
  <c r="X345" i="8" s="1"/>
  <c r="X371" i="8" a="1"/>
  <c r="X371" i="8" s="1"/>
  <c r="X247" i="8" a="1"/>
  <c r="X247" i="8" s="1"/>
  <c r="X264" i="8" a="1"/>
  <c r="X264" i="8" s="1"/>
  <c r="X281" i="8" a="1"/>
  <c r="X281" i="8" s="1"/>
  <c r="X291" i="8" a="1"/>
  <c r="X291" i="8" s="1"/>
  <c r="X303" i="8" a="1"/>
  <c r="X303" i="8" s="1"/>
  <c r="X323" i="8" a="1"/>
  <c r="X323" i="8" s="1"/>
  <c r="X339" i="8" a="1"/>
  <c r="X339" i="8" s="1"/>
  <c r="X342" i="8" a="1"/>
  <c r="X342" i="8" s="1"/>
  <c r="X348" i="8" a="1"/>
  <c r="X348" i="8" s="1"/>
  <c r="X350" i="8" a="1"/>
  <c r="X350" i="8" s="1"/>
  <c r="X352" i="8" a="1"/>
  <c r="X352" i="8" s="1"/>
  <c r="X354" i="8" a="1"/>
  <c r="X354" i="8" s="1"/>
  <c r="X356" i="8" a="1"/>
  <c r="X356" i="8" s="1"/>
  <c r="X358" i="8" a="1"/>
  <c r="X358" i="8" s="1"/>
  <c r="X360" i="8" a="1"/>
  <c r="X360" i="8" s="1"/>
  <c r="X362" i="8" a="1"/>
  <c r="X362" i="8" s="1"/>
  <c r="X364" i="8" a="1"/>
  <c r="X364" i="8" s="1"/>
  <c r="X366" i="8" a="1"/>
  <c r="X366" i="8" s="1"/>
  <c r="X368" i="8" a="1"/>
  <c r="X368" i="8" s="1"/>
  <c r="X370" i="8" a="1"/>
  <c r="X370" i="8" s="1"/>
  <c r="X241" i="8" a="1"/>
  <c r="X241" i="8" s="1"/>
  <c r="X262" i="8" a="1"/>
  <c r="X262" i="8" s="1"/>
  <c r="X279" i="8" a="1"/>
  <c r="X279" i="8" s="1"/>
  <c r="X294" i="8" a="1"/>
  <c r="X294" i="8" s="1"/>
  <c r="X302" i="8" a="1"/>
  <c r="X302" i="8" s="1"/>
  <c r="X321" i="8" a="1"/>
  <c r="X321" i="8" s="1"/>
  <c r="X335" i="8" a="1"/>
  <c r="X335" i="8" s="1"/>
  <c r="X373" i="8" a="1"/>
  <c r="X373" i="8" s="1"/>
  <c r="X375" i="8" a="1"/>
  <c r="X375" i="8" s="1"/>
  <c r="X377" i="8" a="1"/>
  <c r="X377" i="8" s="1"/>
  <c r="X379" i="8" a="1"/>
  <c r="X379" i="8" s="1"/>
  <c r="X381" i="8" a="1"/>
  <c r="X381" i="8" s="1"/>
  <c r="X186" i="8" a="1"/>
  <c r="X186" i="8" s="1"/>
  <c r="X275" i="8" a="1"/>
  <c r="X275" i="8" s="1"/>
  <c r="X287" i="8" a="1"/>
  <c r="X287" i="8" s="1"/>
  <c r="X290" i="8" a="1"/>
  <c r="X290" i="8" s="1"/>
  <c r="X297" i="8" a="1"/>
  <c r="X297" i="8" s="1"/>
  <c r="X319" i="8" a="1"/>
  <c r="X319" i="8" s="1"/>
  <c r="X343" i="8" a="1"/>
  <c r="X343" i="8" s="1"/>
  <c r="X346" i="8" a="1"/>
  <c r="X346" i="8" s="1"/>
  <c r="X215" i="8" a="1"/>
  <c r="X215" i="8" s="1"/>
  <c r="X239" i="8" a="1"/>
  <c r="X239" i="8" s="1"/>
  <c r="X265" i="8" a="1"/>
  <c r="X265" i="8" s="1"/>
  <c r="X280" i="8" a="1"/>
  <c r="X280" i="8" s="1"/>
  <c r="X286" i="8" a="1"/>
  <c r="X286" i="8" s="1"/>
  <c r="X296" i="8" a="1"/>
  <c r="X296" i="8" s="1"/>
  <c r="X300" i="8" a="1"/>
  <c r="X300" i="8" s="1"/>
  <c r="X308" i="8" a="1"/>
  <c r="X308" i="8" s="1"/>
  <c r="X309" i="8" a="1"/>
  <c r="X309" i="8" s="1"/>
  <c r="X347" i="8" a="1"/>
  <c r="X347" i="8" s="1"/>
  <c r="X349" i="8" a="1"/>
  <c r="X349" i="8" s="1"/>
  <c r="X351" i="8" a="1"/>
  <c r="X351" i="8" s="1"/>
  <c r="X353" i="8" a="1"/>
  <c r="X353" i="8" s="1"/>
  <c r="X355" i="8" a="1"/>
  <c r="X355" i="8" s="1"/>
  <c r="X357" i="8" a="1"/>
  <c r="X357" i="8" s="1"/>
  <c r="X359" i="8" a="1"/>
  <c r="X359" i="8" s="1"/>
  <c r="X361" i="8" a="1"/>
  <c r="X361" i="8" s="1"/>
  <c r="X363" i="8" a="1"/>
  <c r="X363" i="8" s="1"/>
  <c r="X365" i="8" a="1"/>
  <c r="X365" i="8" s="1"/>
  <c r="X367" i="8" a="1"/>
  <c r="X367" i="8" s="1"/>
  <c r="X369" i="8" a="1"/>
  <c r="X369" i="8" s="1"/>
  <c r="X146" i="8" a="1"/>
  <c r="X146" i="8" s="1"/>
  <c r="X267" i="8" a="1"/>
  <c r="X267" i="8" s="1"/>
  <c r="X283" i="8" a="1"/>
  <c r="X283" i="8" s="1"/>
  <c r="X317" i="8" a="1"/>
  <c r="X317" i="8" s="1"/>
  <c r="X337" i="8" a="1"/>
  <c r="X337" i="8" s="1"/>
  <c r="X340" i="8" a="1"/>
  <c r="X340" i="8" s="1"/>
  <c r="X383" i="8" a="1"/>
  <c r="X383" i="8" s="1"/>
  <c r="X387" i="8" a="1"/>
  <c r="X387" i="8" s="1"/>
  <c r="X391" i="8" a="1"/>
  <c r="X391" i="8" s="1"/>
  <c r="X289" i="8" a="1"/>
  <c r="X289" i="8" s="1"/>
  <c r="X378" i="8" a="1"/>
  <c r="X378" i="8" s="1"/>
  <c r="X398" i="8" a="1"/>
  <c r="X398" i="8" s="1"/>
  <c r="X400" i="8" a="1"/>
  <c r="X400" i="8" s="1"/>
  <c r="X402" i="8" a="1"/>
  <c r="X402" i="8" s="1"/>
  <c r="X404" i="8" a="1"/>
  <c r="X404" i="8" s="1"/>
  <c r="X406" i="8" a="1"/>
  <c r="X406" i="8" s="1"/>
  <c r="X408" i="8" a="1"/>
  <c r="X408" i="8" s="1"/>
  <c r="X410" i="8" a="1"/>
  <c r="X410" i="8" s="1"/>
  <c r="X412" i="8" a="1"/>
  <c r="X412" i="8" s="1"/>
  <c r="X414" i="8" a="1"/>
  <c r="X414" i="8" s="1"/>
  <c r="X416" i="8" a="1"/>
  <c r="X416" i="8" s="1"/>
  <c r="X418" i="8" a="1"/>
  <c r="X418" i="8" s="1"/>
  <c r="X420" i="8" a="1"/>
  <c r="X420" i="8" s="1"/>
  <c r="X422" i="8" a="1"/>
  <c r="X422" i="8" s="1"/>
  <c r="X424" i="8" a="1"/>
  <c r="X424" i="8" s="1"/>
  <c r="X429" i="8" a="1"/>
  <c r="X429" i="8" s="1"/>
  <c r="X431" i="8" a="1"/>
  <c r="X431" i="8" s="1"/>
  <c r="X433" i="8" a="1"/>
  <c r="X433" i="8" s="1"/>
  <c r="X435" i="8" a="1"/>
  <c r="X435" i="8" s="1"/>
  <c r="X437" i="8" a="1"/>
  <c r="X437" i="8" s="1"/>
  <c r="X439" i="8" a="1"/>
  <c r="X439" i="8" s="1"/>
  <c r="X441" i="8" a="1"/>
  <c r="X441" i="8" s="1"/>
  <c r="X443" i="8" a="1"/>
  <c r="X443" i="8" s="1"/>
  <c r="X445" i="8" a="1"/>
  <c r="X445" i="8" s="1"/>
  <c r="X447" i="8" a="1"/>
  <c r="X447" i="8" s="1"/>
  <c r="X449" i="8" a="1"/>
  <c r="X449" i="8" s="1"/>
  <c r="X451" i="8" a="1"/>
  <c r="X451" i="8" s="1"/>
  <c r="X453" i="8" a="1"/>
  <c r="X453" i="8" s="1"/>
  <c r="X455" i="8" a="1"/>
  <c r="X455" i="8" s="1"/>
  <c r="X457" i="8" a="1"/>
  <c r="X457" i="8" s="1"/>
  <c r="X459" i="8" a="1"/>
  <c r="X459" i="8" s="1"/>
  <c r="X461" i="8" a="1"/>
  <c r="X461" i="8" s="1"/>
  <c r="X463" i="8" a="1"/>
  <c r="X463" i="8" s="1"/>
  <c r="X465" i="8" a="1"/>
  <c r="X465" i="8" s="1"/>
  <c r="X467" i="8" a="1"/>
  <c r="X467" i="8" s="1"/>
  <c r="X469" i="8" a="1"/>
  <c r="X469" i="8" s="1"/>
  <c r="X471" i="8" a="1"/>
  <c r="X471" i="8" s="1"/>
  <c r="X473" i="8" a="1"/>
  <c r="X473" i="8" s="1"/>
  <c r="X475" i="8" a="1"/>
  <c r="X475" i="8" s="1"/>
  <c r="X477" i="8" a="1"/>
  <c r="X477" i="8" s="1"/>
  <c r="X479" i="8" a="1"/>
  <c r="X479" i="8" s="1"/>
  <c r="X301" i="8" a="1"/>
  <c r="X301" i="8" s="1"/>
  <c r="X310" i="8" a="1"/>
  <c r="X310" i="8" s="1"/>
  <c r="X314" i="8" a="1"/>
  <c r="X314" i="8" s="1"/>
  <c r="X426" i="8" a="1"/>
  <c r="X426" i="8" s="1"/>
  <c r="X278" i="8" a="1"/>
  <c r="X278" i="8" s="1"/>
  <c r="X306" i="8" a="1"/>
  <c r="X306" i="8" s="1"/>
  <c r="X331" i="8" a="1"/>
  <c r="X331" i="8" s="1"/>
  <c r="X341" i="8" a="1"/>
  <c r="X341" i="8" s="1"/>
  <c r="X344" i="8" a="1"/>
  <c r="X344" i="8" s="1"/>
  <c r="X376" i="8" a="1"/>
  <c r="X376" i="8" s="1"/>
  <c r="X386" i="8" a="1"/>
  <c r="X386" i="8" s="1"/>
  <c r="X390" i="8" a="1"/>
  <c r="X390" i="8" s="1"/>
  <c r="X395" i="8" a="1"/>
  <c r="X395" i="8" s="1"/>
  <c r="X428" i="8" a="1"/>
  <c r="X428" i="8" s="1"/>
  <c r="X311" i="8" a="1"/>
  <c r="X311" i="8" s="1"/>
  <c r="X315" i="8" a="1"/>
  <c r="X315" i="8" s="1"/>
  <c r="X385" i="8" a="1"/>
  <c r="X385" i="8" s="1"/>
  <c r="X389" i="8" a="1"/>
  <c r="X389" i="8" s="1"/>
  <c r="X393" i="8" a="1"/>
  <c r="X393" i="8" s="1"/>
  <c r="X394" i="8" a="1"/>
  <c r="X394" i="8" s="1"/>
  <c r="X425" i="8" a="1"/>
  <c r="X425" i="8" s="1"/>
  <c r="P18" i="8" a="1"/>
  <c r="P18" i="8" s="1"/>
  <c r="P25" i="8" a="1"/>
  <c r="P25" i="8" s="1"/>
  <c r="P34" i="8" a="1"/>
  <c r="P34" i="8" s="1"/>
  <c r="P33" i="8" a="1"/>
  <c r="P33" i="8" s="1"/>
  <c r="P19" i="8" a="1"/>
  <c r="P19" i="8" s="1"/>
  <c r="P24" i="8" a="1"/>
  <c r="P24" i="8" s="1"/>
  <c r="P26" i="8" a="1"/>
  <c r="P26" i="8" s="1"/>
  <c r="P50" i="8" a="1"/>
  <c r="P50" i="8" s="1"/>
  <c r="P64" i="8" a="1"/>
  <c r="P64" i="8" s="1"/>
  <c r="P21" i="8" a="1"/>
  <c r="P21" i="8" s="1"/>
  <c r="P35" i="8" a="1"/>
  <c r="P35" i="8" s="1"/>
  <c r="P37" i="8" a="1"/>
  <c r="P37" i="8" s="1"/>
  <c r="P39" i="8" a="1"/>
  <c r="P39" i="8" s="1"/>
  <c r="P41" i="8" a="1"/>
  <c r="P41" i="8" s="1"/>
  <c r="P23" i="8" a="1"/>
  <c r="P23" i="8" s="1"/>
  <c r="P28" i="8" a="1"/>
  <c r="P28" i="8" s="1"/>
  <c r="P30" i="8" a="1"/>
  <c r="P30" i="8" s="1"/>
  <c r="P32" i="8" a="1"/>
  <c r="P32" i="8" s="1"/>
  <c r="P49" i="8" a="1"/>
  <c r="P49" i="8" s="1"/>
  <c r="P57" i="8" a="1"/>
  <c r="P57" i="8" s="1"/>
  <c r="P63" i="8" a="1"/>
  <c r="P63" i="8" s="1"/>
  <c r="P67" i="8" a="1"/>
  <c r="P67" i="8" s="1"/>
  <c r="P20" i="8" a="1"/>
  <c r="P20" i="8" s="1"/>
  <c r="P44" i="8" a="1"/>
  <c r="P44" i="8" s="1"/>
  <c r="P66" i="8" a="1"/>
  <c r="P66" i="8" s="1"/>
  <c r="P68" i="8" a="1"/>
  <c r="P68" i="8" s="1"/>
  <c r="P70" i="8" a="1"/>
  <c r="P70" i="8" s="1"/>
  <c r="P73" i="8" a="1"/>
  <c r="P73" i="8" s="1"/>
  <c r="P59" i="8" a="1"/>
  <c r="P59" i="8" s="1"/>
  <c r="P78" i="8" a="1"/>
  <c r="P78" i="8" s="1"/>
  <c r="P52" i="8" a="1"/>
  <c r="P52" i="8" s="1"/>
  <c r="P55" i="8" a="1"/>
  <c r="P55" i="8" s="1"/>
  <c r="P60" i="8" a="1"/>
  <c r="P60" i="8" s="1"/>
  <c r="P75" i="8" a="1"/>
  <c r="P75" i="8" s="1"/>
  <c r="P22" i="8" a="1"/>
  <c r="P22" i="8" s="1"/>
  <c r="P27" i="8" a="1"/>
  <c r="P27" i="8" s="1"/>
  <c r="P36" i="8" a="1"/>
  <c r="P36" i="8" s="1"/>
  <c r="P45" i="8" a="1"/>
  <c r="P45" i="8" s="1"/>
  <c r="P72" i="8" a="1"/>
  <c r="P72" i="8" s="1"/>
  <c r="P38" i="8" a="1"/>
  <c r="P38" i="8" s="1"/>
  <c r="P53" i="8" a="1"/>
  <c r="P53" i="8" s="1"/>
  <c r="P56" i="8" a="1"/>
  <c r="P56" i="8" s="1"/>
  <c r="P69" i="8" a="1"/>
  <c r="P69" i="8" s="1"/>
  <c r="P31" i="8" a="1"/>
  <c r="P31" i="8" s="1"/>
  <c r="P40" i="8" a="1"/>
  <c r="P40" i="8" s="1"/>
  <c r="P43" i="8" a="1"/>
  <c r="P43" i="8" s="1"/>
  <c r="P47" i="8" a="1"/>
  <c r="P47" i="8" s="1"/>
  <c r="P54" i="8" a="1"/>
  <c r="P54" i="8" s="1"/>
  <c r="P62" i="8" a="1"/>
  <c r="P62" i="8" s="1"/>
  <c r="P79" i="8" a="1"/>
  <c r="P79" i="8" s="1"/>
  <c r="P81" i="8" a="1"/>
  <c r="P81" i="8" s="1"/>
  <c r="P83" i="8" a="1"/>
  <c r="P83" i="8" s="1"/>
  <c r="P85" i="8" a="1"/>
  <c r="P85" i="8" s="1"/>
  <c r="P87" i="8" a="1"/>
  <c r="P87" i="8" s="1"/>
  <c r="P89" i="8" a="1"/>
  <c r="P89" i="8" s="1"/>
  <c r="P91" i="8" a="1"/>
  <c r="P91" i="8" s="1"/>
  <c r="P93" i="8" a="1"/>
  <c r="P93" i="8" s="1"/>
  <c r="P29" i="8" a="1"/>
  <c r="P29" i="8" s="1"/>
  <c r="P65" i="8" a="1"/>
  <c r="P65" i="8" s="1"/>
  <c r="P113" i="8" a="1"/>
  <c r="P113" i="8" s="1"/>
  <c r="P117" i="8" a="1"/>
  <c r="P117" i="8" s="1"/>
  <c r="P121" i="8" a="1"/>
  <c r="P121" i="8" s="1"/>
  <c r="P71" i="8" a="1"/>
  <c r="P71" i="8" s="1"/>
  <c r="P80" i="8" a="1"/>
  <c r="P80" i="8" s="1"/>
  <c r="P88" i="8" a="1"/>
  <c r="P88" i="8" s="1"/>
  <c r="P95" i="8" a="1"/>
  <c r="P95" i="8" s="1"/>
  <c r="P97" i="8" a="1"/>
  <c r="P97" i="8" s="1"/>
  <c r="P99" i="8" a="1"/>
  <c r="P99" i="8" s="1"/>
  <c r="P101" i="8" a="1"/>
  <c r="P101" i="8" s="1"/>
  <c r="P103" i="8" a="1"/>
  <c r="P103" i="8" s="1"/>
  <c r="P105" i="8" a="1"/>
  <c r="P105" i="8" s="1"/>
  <c r="P107" i="8" a="1"/>
  <c r="P107" i="8" s="1"/>
  <c r="P109" i="8" a="1"/>
  <c r="P109" i="8" s="1"/>
  <c r="P111" i="8" a="1"/>
  <c r="P111" i="8" s="1"/>
  <c r="P48" i="8" a="1"/>
  <c r="P48" i="8" s="1"/>
  <c r="P51" i="8" a="1"/>
  <c r="P51" i="8" s="1"/>
  <c r="P115" i="8" a="1"/>
  <c r="P115" i="8" s="1"/>
  <c r="P119" i="8" a="1"/>
  <c r="P119" i="8" s="1"/>
  <c r="P123" i="8" a="1"/>
  <c r="P123" i="8" s="1"/>
  <c r="P127" i="8" a="1"/>
  <c r="P127" i="8" s="1"/>
  <c r="P46" i="8" a="1"/>
  <c r="P46" i="8" s="1"/>
  <c r="P82" i="8" a="1"/>
  <c r="P82" i="8" s="1"/>
  <c r="P92" i="8" a="1"/>
  <c r="P92" i="8" s="1"/>
  <c r="P98" i="8" a="1"/>
  <c r="P98" i="8" s="1"/>
  <c r="P114" i="8" a="1"/>
  <c r="P114" i="8" s="1"/>
  <c r="P42" i="8" a="1"/>
  <c r="P42" i="8" s="1"/>
  <c r="P96" i="8" a="1"/>
  <c r="P96" i="8" s="1"/>
  <c r="P58" i="8" a="1"/>
  <c r="P58" i="8" s="1"/>
  <c r="P76" i="8" a="1"/>
  <c r="P76" i="8" s="1"/>
  <c r="P84" i="8" a="1"/>
  <c r="P84" i="8" s="1"/>
  <c r="P108" i="8" a="1"/>
  <c r="P108" i="8" s="1"/>
  <c r="P94" i="8" a="1"/>
  <c r="P94" i="8" s="1"/>
  <c r="P106" i="8" a="1"/>
  <c r="P106" i="8" s="1"/>
  <c r="P120" i="8" a="1"/>
  <c r="P120" i="8" s="1"/>
  <c r="P126" i="8" a="1"/>
  <c r="P126" i="8" s="1"/>
  <c r="P129" i="8" a="1"/>
  <c r="P129" i="8" s="1"/>
  <c r="P130" i="8" a="1"/>
  <c r="P130" i="8" s="1"/>
  <c r="P133" i="8" a="1"/>
  <c r="P133" i="8" s="1"/>
  <c r="P136" i="8" a="1"/>
  <c r="P136" i="8" s="1"/>
  <c r="P143" i="8" a="1"/>
  <c r="P143" i="8" s="1"/>
  <c r="P145" i="8" a="1"/>
  <c r="P145" i="8" s="1"/>
  <c r="P152" i="8" a="1"/>
  <c r="P152" i="8" s="1"/>
  <c r="P157" i="8" a="1"/>
  <c r="P157" i="8" s="1"/>
  <c r="P169" i="8" a="1"/>
  <c r="P169" i="8" s="1"/>
  <c r="P171" i="8" a="1"/>
  <c r="P171" i="8" s="1"/>
  <c r="P173" i="8" a="1"/>
  <c r="P173" i="8" s="1"/>
  <c r="P175" i="8" a="1"/>
  <c r="P175" i="8" s="1"/>
  <c r="P179" i="8" a="1"/>
  <c r="P179" i="8" s="1"/>
  <c r="P182" i="8" a="1"/>
  <c r="P182" i="8" s="1"/>
  <c r="P190" i="8" a="1"/>
  <c r="P190" i="8" s="1"/>
  <c r="P77" i="8" a="1"/>
  <c r="P77" i="8" s="1"/>
  <c r="P90" i="8" a="1"/>
  <c r="P90" i="8" s="1"/>
  <c r="P104" i="8" a="1"/>
  <c r="P104" i="8" s="1"/>
  <c r="P118" i="8" a="1"/>
  <c r="P118" i="8" s="1"/>
  <c r="P102" i="8" a="1"/>
  <c r="P102" i="8" s="1"/>
  <c r="P132" i="8" a="1"/>
  <c r="P132" i="8" s="1"/>
  <c r="P140" i="8" a="1"/>
  <c r="P140" i="8" s="1"/>
  <c r="P142" i="8" a="1"/>
  <c r="P142" i="8" s="1"/>
  <c r="P154" i="8" a="1"/>
  <c r="P154" i="8" s="1"/>
  <c r="P161" i="8" a="1"/>
  <c r="P161" i="8" s="1"/>
  <c r="P166" i="8" a="1"/>
  <c r="P166" i="8" s="1"/>
  <c r="P100" i="8" a="1"/>
  <c r="P100" i="8" s="1"/>
  <c r="P125" i="8" a="1"/>
  <c r="P125" i="8" s="1"/>
  <c r="P112" i="8" a="1"/>
  <c r="P112" i="8" s="1"/>
  <c r="P116" i="8" a="1"/>
  <c r="P116" i="8" s="1"/>
  <c r="P135" i="8" a="1"/>
  <c r="P135" i="8" s="1"/>
  <c r="P153" i="8" a="1"/>
  <c r="P153" i="8" s="1"/>
  <c r="P164" i="8" a="1"/>
  <c r="P164" i="8" s="1"/>
  <c r="P206" i="8" a="1"/>
  <c r="P206" i="8" s="1"/>
  <c r="P208" i="8" a="1"/>
  <c r="P208" i="8" s="1"/>
  <c r="P210" i="8" a="1"/>
  <c r="P210" i="8" s="1"/>
  <c r="P212" i="8" a="1"/>
  <c r="P212" i="8" s="1"/>
  <c r="P214" i="8" a="1"/>
  <c r="P214" i="8" s="1"/>
  <c r="P216" i="8" a="1"/>
  <c r="P216" i="8" s="1"/>
  <c r="P218" i="8" a="1"/>
  <c r="P218" i="8" s="1"/>
  <c r="P220" i="8" a="1"/>
  <c r="P220" i="8" s="1"/>
  <c r="P222" i="8" a="1"/>
  <c r="P222" i="8" s="1"/>
  <c r="P224" i="8" a="1"/>
  <c r="P224" i="8" s="1"/>
  <c r="P226" i="8" a="1"/>
  <c r="P226" i="8" s="1"/>
  <c r="P228" i="8" a="1"/>
  <c r="P228" i="8" s="1"/>
  <c r="P61" i="8" a="1"/>
  <c r="P61" i="8" s="1"/>
  <c r="P134" i="8" a="1"/>
  <c r="P134" i="8" s="1"/>
  <c r="P148" i="8" a="1"/>
  <c r="P148" i="8" s="1"/>
  <c r="P159" i="8" a="1"/>
  <c r="P159" i="8" s="1"/>
  <c r="P170" i="8" a="1"/>
  <c r="P170" i="8" s="1"/>
  <c r="P193" i="8" a="1"/>
  <c r="P193" i="8" s="1"/>
  <c r="P197" i="8" a="1"/>
  <c r="P197" i="8" s="1"/>
  <c r="P203" i="8" a="1"/>
  <c r="P203" i="8" s="1"/>
  <c r="P230" i="8" a="1"/>
  <c r="P230" i="8" s="1"/>
  <c r="P86" i="8" a="1"/>
  <c r="P86" i="8" s="1"/>
  <c r="P110" i="8" a="1"/>
  <c r="P110" i="8" s="1"/>
  <c r="P122" i="8" a="1"/>
  <c r="P122" i="8" s="1"/>
  <c r="P124" i="8" a="1"/>
  <c r="P124" i="8" s="1"/>
  <c r="P128" i="8" a="1"/>
  <c r="P128" i="8" s="1"/>
  <c r="P138" i="8" a="1"/>
  <c r="P138" i="8" s="1"/>
  <c r="P144" i="8" a="1"/>
  <c r="P144" i="8" s="1"/>
  <c r="P155" i="8" a="1"/>
  <c r="P155" i="8" s="1"/>
  <c r="P160" i="8" a="1"/>
  <c r="P160" i="8" s="1"/>
  <c r="P165" i="8" a="1"/>
  <c r="P165" i="8" s="1"/>
  <c r="P172" i="8" a="1"/>
  <c r="P172" i="8" s="1"/>
  <c r="P177" i="8" a="1"/>
  <c r="P177" i="8" s="1"/>
  <c r="P184" i="8" a="1"/>
  <c r="P184" i="8" s="1"/>
  <c r="P189" i="8" a="1"/>
  <c r="P189" i="8" s="1"/>
  <c r="P232" i="8" a="1"/>
  <c r="P232" i="8" s="1"/>
  <c r="P234" i="8" a="1"/>
  <c r="P234" i="8" s="1"/>
  <c r="P236" i="8" a="1"/>
  <c r="P236" i="8" s="1"/>
  <c r="P238" i="8" a="1"/>
  <c r="P238" i="8" s="1"/>
  <c r="P240" i="8" a="1"/>
  <c r="P240" i="8" s="1"/>
  <c r="P242" i="8" a="1"/>
  <c r="P242" i="8" s="1"/>
  <c r="P244" i="8" a="1"/>
  <c r="P244" i="8" s="1"/>
  <c r="P246" i="8" a="1"/>
  <c r="P246" i="8" s="1"/>
  <c r="P74" i="8" a="1"/>
  <c r="P74" i="8" s="1"/>
  <c r="P131" i="8" a="1"/>
  <c r="P131" i="8" s="1"/>
  <c r="P163" i="8" a="1"/>
  <c r="P163" i="8" s="1"/>
  <c r="P174" i="8" a="1"/>
  <c r="P174" i="8" s="1"/>
  <c r="P188" i="8" a="1"/>
  <c r="P188" i="8" s="1"/>
  <c r="P192" i="8" a="1"/>
  <c r="P192" i="8" s="1"/>
  <c r="P198" i="8" a="1"/>
  <c r="P198" i="8" s="1"/>
  <c r="P199" i="8" a="1"/>
  <c r="P199" i="8" s="1"/>
  <c r="P200" i="8" a="1"/>
  <c r="P200" i="8" s="1"/>
  <c r="P202" i="8" a="1"/>
  <c r="P202" i="8" s="1"/>
  <c r="P207" i="8" a="1"/>
  <c r="P207" i="8" s="1"/>
  <c r="P223" i="8" a="1"/>
  <c r="P223" i="8" s="1"/>
  <c r="P139" i="8" a="1"/>
  <c r="P139" i="8" s="1"/>
  <c r="P147" i="8" a="1"/>
  <c r="P147" i="8" s="1"/>
  <c r="P187" i="8" a="1"/>
  <c r="P187" i="8" s="1"/>
  <c r="P191" i="8" a="1"/>
  <c r="P191" i="8" s="1"/>
  <c r="P195" i="8" a="1"/>
  <c r="P195" i="8" s="1"/>
  <c r="P219" i="8" a="1"/>
  <c r="P219" i="8" s="1"/>
  <c r="P150" i="8" a="1"/>
  <c r="P150" i="8" s="1"/>
  <c r="P158" i="8" a="1"/>
  <c r="P158" i="8" s="1"/>
  <c r="P162" i="8" a="1"/>
  <c r="P162" i="8" s="1"/>
  <c r="P194" i="8" a="1"/>
  <c r="P194" i="8" s="1"/>
  <c r="P217" i="8" a="1"/>
  <c r="P217" i="8" s="1"/>
  <c r="P239" i="8" a="1"/>
  <c r="P239" i="8" s="1"/>
  <c r="P318" i="8" a="1"/>
  <c r="P318" i="8" s="1"/>
  <c r="P320" i="8" a="1"/>
  <c r="P320" i="8" s="1"/>
  <c r="P322" i="8" a="1"/>
  <c r="P322" i="8" s="1"/>
  <c r="P324" i="8" a="1"/>
  <c r="P324" i="8" s="1"/>
  <c r="P326" i="8" a="1"/>
  <c r="P326" i="8" s="1"/>
  <c r="P328" i="8" a="1"/>
  <c r="P328" i="8" s="1"/>
  <c r="P330" i="8" a="1"/>
  <c r="P330" i="8" s="1"/>
  <c r="P332" i="8" a="1"/>
  <c r="P332" i="8" s="1"/>
  <c r="P334" i="8" a="1"/>
  <c r="P334" i="8" s="1"/>
  <c r="P336" i="8" a="1"/>
  <c r="P336" i="8" s="1"/>
  <c r="P146" i="8" a="1"/>
  <c r="P146" i="8" s="1"/>
  <c r="P181" i="8" a="1"/>
  <c r="P181" i="8" s="1"/>
  <c r="P186" i="8" a="1"/>
  <c r="P186" i="8" s="1"/>
  <c r="P215" i="8" a="1"/>
  <c r="P215" i="8" s="1"/>
  <c r="P237" i="8" a="1"/>
  <c r="P237" i="8" s="1"/>
  <c r="P248" i="8" a="1"/>
  <c r="P248" i="8" s="1"/>
  <c r="P250" i="8" a="1"/>
  <c r="P250" i="8" s="1"/>
  <c r="P252" i="8" a="1"/>
  <c r="P252" i="8" s="1"/>
  <c r="P254" i="8" a="1"/>
  <c r="P254" i="8" s="1"/>
  <c r="P256" i="8" a="1"/>
  <c r="P256" i="8" s="1"/>
  <c r="P258" i="8" a="1"/>
  <c r="P258" i="8" s="1"/>
  <c r="P149" i="8" a="1"/>
  <c r="P149" i="8" s="1"/>
  <c r="P176" i="8" a="1"/>
  <c r="P176" i="8" s="1"/>
  <c r="P213" i="8" a="1"/>
  <c r="P213" i="8" s="1"/>
  <c r="P156" i="8" a="1"/>
  <c r="P156" i="8" s="1"/>
  <c r="P180" i="8" a="1"/>
  <c r="P180" i="8" s="1"/>
  <c r="P185" i="8" a="1"/>
  <c r="P185" i="8" s="1"/>
  <c r="P211" i="8" a="1"/>
  <c r="P211" i="8" s="1"/>
  <c r="P227" i="8" a="1"/>
  <c r="P227" i="8" s="1"/>
  <c r="P229" i="8" a="1"/>
  <c r="P229" i="8" s="1"/>
  <c r="P233" i="8" a="1"/>
  <c r="P233" i="8" s="1"/>
  <c r="P312" i="8" a="1"/>
  <c r="P312" i="8" s="1"/>
  <c r="P196" i="8" a="1"/>
  <c r="P196" i="8" s="1"/>
  <c r="P204" i="8" a="1"/>
  <c r="P204" i="8" s="1"/>
  <c r="P221" i="8" a="1"/>
  <c r="P221" i="8" s="1"/>
  <c r="P235" i="8" a="1"/>
  <c r="P235" i="8" s="1"/>
  <c r="P249" i="8" a="1"/>
  <c r="P249" i="8" s="1"/>
  <c r="P266" i="8" a="1"/>
  <c r="P266" i="8" s="1"/>
  <c r="P267" i="8" a="1"/>
  <c r="P267" i="8" s="1"/>
  <c r="P282" i="8" a="1"/>
  <c r="P282" i="8" s="1"/>
  <c r="P283" i="8" a="1"/>
  <c r="P283" i="8" s="1"/>
  <c r="P298" i="8" a="1"/>
  <c r="P298" i="8" s="1"/>
  <c r="P299" i="8" a="1"/>
  <c r="P299" i="8" s="1"/>
  <c r="P201" i="8" a="1"/>
  <c r="P201" i="8" s="1"/>
  <c r="P205" i="8" a="1"/>
  <c r="P205" i="8" s="1"/>
  <c r="P262" i="8" a="1"/>
  <c r="P262" i="8" s="1"/>
  <c r="P263" i="8" a="1"/>
  <c r="P263" i="8" s="1"/>
  <c r="P278" i="8" a="1"/>
  <c r="P278" i="8" s="1"/>
  <c r="P279" i="8" a="1"/>
  <c r="P279" i="8" s="1"/>
  <c r="P247" i="8" a="1"/>
  <c r="P247" i="8" s="1"/>
  <c r="P259" i="8" a="1"/>
  <c r="P259" i="8" s="1"/>
  <c r="P260" i="8" a="1"/>
  <c r="P260" i="8" s="1"/>
  <c r="P261" i="8" a="1"/>
  <c r="P261" i="8" s="1"/>
  <c r="P276" i="8" a="1"/>
  <c r="P276" i="8" s="1"/>
  <c r="P277" i="8" a="1"/>
  <c r="P277" i="8" s="1"/>
  <c r="P151" i="8" a="1"/>
  <c r="P151" i="8" s="1"/>
  <c r="P167" i="8" a="1"/>
  <c r="P167" i="8" s="1"/>
  <c r="P178" i="8" a="1"/>
  <c r="P178" i="8" s="1"/>
  <c r="P183" i="8" a="1"/>
  <c r="P183" i="8" s="1"/>
  <c r="P231" i="8" a="1"/>
  <c r="P231" i="8" s="1"/>
  <c r="P257" i="8" a="1"/>
  <c r="P257" i="8" s="1"/>
  <c r="P274" i="8" a="1"/>
  <c r="P274" i="8" s="1"/>
  <c r="P275" i="8" a="1"/>
  <c r="P275" i="8" s="1"/>
  <c r="P290" i="8" a="1"/>
  <c r="P290" i="8" s="1"/>
  <c r="P291" i="8" a="1"/>
  <c r="P291" i="8" s="1"/>
  <c r="P209" i="8" a="1"/>
  <c r="P209" i="8" s="1"/>
  <c r="P225" i="8" a="1"/>
  <c r="P225" i="8" s="1"/>
  <c r="P264" i="8" a="1"/>
  <c r="P264" i="8" s="1"/>
  <c r="P281" i="8" a="1"/>
  <c r="P281" i="8" s="1"/>
  <c r="P287" i="8" a="1"/>
  <c r="P287" i="8" s="1"/>
  <c r="P297" i="8" a="1"/>
  <c r="P297" i="8" s="1"/>
  <c r="P310" i="8" a="1"/>
  <c r="P310" i="8" s="1"/>
  <c r="P311" i="8" a="1"/>
  <c r="P311" i="8" s="1"/>
  <c r="P313" i="8" a="1"/>
  <c r="P313" i="8" s="1"/>
  <c r="P315" i="8" a="1"/>
  <c r="P315" i="8" s="1"/>
  <c r="P317" i="8" a="1"/>
  <c r="P317" i="8" s="1"/>
  <c r="P341" i="8" a="1"/>
  <c r="P341" i="8" s="1"/>
  <c r="P344" i="8" a="1"/>
  <c r="P344" i="8" s="1"/>
  <c r="P241" i="8" a="1"/>
  <c r="P241" i="8" s="1"/>
  <c r="P273" i="8" a="1"/>
  <c r="P273" i="8" s="1"/>
  <c r="P301" i="8" a="1"/>
  <c r="P301" i="8" s="1"/>
  <c r="P308" i="8" a="1"/>
  <c r="P308" i="8" s="1"/>
  <c r="P309" i="8" a="1"/>
  <c r="P309" i="8" s="1"/>
  <c r="P316" i="8" a="1"/>
  <c r="P316" i="8" s="1"/>
  <c r="P331" i="8" a="1"/>
  <c r="P331" i="8" s="1"/>
  <c r="P338" i="8" a="1"/>
  <c r="P338" i="8" s="1"/>
  <c r="P137" i="8" a="1"/>
  <c r="P137" i="8" s="1"/>
  <c r="P271" i="8" a="1"/>
  <c r="P271" i="8" s="1"/>
  <c r="P286" i="8" a="1"/>
  <c r="P286" i="8" s="1"/>
  <c r="P293" i="8" a="1"/>
  <c r="P293" i="8" s="1"/>
  <c r="P296" i="8" a="1"/>
  <c r="P296" i="8" s="1"/>
  <c r="P300" i="8" a="1"/>
  <c r="P300" i="8" s="1"/>
  <c r="P306" i="8" a="1"/>
  <c r="P306" i="8" s="1"/>
  <c r="P307" i="8" a="1"/>
  <c r="P307" i="8" s="1"/>
  <c r="P329" i="8" a="1"/>
  <c r="P329" i="8" s="1"/>
  <c r="P345" i="8" a="1"/>
  <c r="P345" i="8" s="1"/>
  <c r="P348" i="8" a="1"/>
  <c r="P348" i="8" s="1"/>
  <c r="P350" i="8" a="1"/>
  <c r="P350" i="8" s="1"/>
  <c r="P352" i="8" a="1"/>
  <c r="P352" i="8" s="1"/>
  <c r="P354" i="8" a="1"/>
  <c r="P354" i="8" s="1"/>
  <c r="P356" i="8" a="1"/>
  <c r="P356" i="8" s="1"/>
  <c r="P358" i="8" a="1"/>
  <c r="P358" i="8" s="1"/>
  <c r="P360" i="8" a="1"/>
  <c r="P360" i="8" s="1"/>
  <c r="P362" i="8" a="1"/>
  <c r="P362" i="8" s="1"/>
  <c r="P364" i="8" a="1"/>
  <c r="P364" i="8" s="1"/>
  <c r="P366" i="8" a="1"/>
  <c r="P366" i="8" s="1"/>
  <c r="P368" i="8" a="1"/>
  <c r="P368" i="8" s="1"/>
  <c r="P370" i="8" a="1"/>
  <c r="P370" i="8" s="1"/>
  <c r="P245" i="8" a="1"/>
  <c r="P245" i="8" s="1"/>
  <c r="P269" i="8" a="1"/>
  <c r="P269" i="8" s="1"/>
  <c r="P289" i="8" a="1"/>
  <c r="P289" i="8" s="1"/>
  <c r="P305" i="8" a="1"/>
  <c r="P305" i="8" s="1"/>
  <c r="P327" i="8" a="1"/>
  <c r="P327" i="8" s="1"/>
  <c r="P333" i="8" a="1"/>
  <c r="P333" i="8" s="1"/>
  <c r="P339" i="8" a="1"/>
  <c r="P339" i="8" s="1"/>
  <c r="P342" i="8" a="1"/>
  <c r="P342" i="8" s="1"/>
  <c r="P373" i="8" a="1"/>
  <c r="P373" i="8" s="1"/>
  <c r="P375" i="8" a="1"/>
  <c r="P375" i="8" s="1"/>
  <c r="P377" i="8" a="1"/>
  <c r="P377" i="8" s="1"/>
  <c r="P379" i="8" a="1"/>
  <c r="P379" i="8" s="1"/>
  <c r="P381" i="8" a="1"/>
  <c r="P381" i="8" s="1"/>
  <c r="P383" i="8" a="1"/>
  <c r="P383" i="8" s="1"/>
  <c r="P141" i="8" a="1"/>
  <c r="P141" i="8" s="1"/>
  <c r="P265" i="8" a="1"/>
  <c r="P265" i="8" s="1"/>
  <c r="P280" i="8" a="1"/>
  <c r="P280" i="8" s="1"/>
  <c r="P292" i="8" a="1"/>
  <c r="P292" i="8" s="1"/>
  <c r="P304" i="8" a="1"/>
  <c r="P304" i="8" s="1"/>
  <c r="P325" i="8" a="1"/>
  <c r="P325" i="8" s="1"/>
  <c r="P243" i="8" a="1"/>
  <c r="P243" i="8" s="1"/>
  <c r="P253" i="8" a="1"/>
  <c r="P253" i="8" s="1"/>
  <c r="P270" i="8" a="1"/>
  <c r="P270" i="8" s="1"/>
  <c r="P303" i="8" a="1"/>
  <c r="P303" i="8" s="1"/>
  <c r="P321" i="8" a="1"/>
  <c r="P321" i="8" s="1"/>
  <c r="P340" i="8" a="1"/>
  <c r="P340" i="8" s="1"/>
  <c r="P349" i="8" a="1"/>
  <c r="P349" i="8" s="1"/>
  <c r="P351" i="8" a="1"/>
  <c r="P351" i="8" s="1"/>
  <c r="P353" i="8" a="1"/>
  <c r="P353" i="8" s="1"/>
  <c r="P355" i="8" a="1"/>
  <c r="P355" i="8" s="1"/>
  <c r="P357" i="8" a="1"/>
  <c r="P357" i="8" s="1"/>
  <c r="P359" i="8" a="1"/>
  <c r="P359" i="8" s="1"/>
  <c r="P361" i="8" a="1"/>
  <c r="P361" i="8" s="1"/>
  <c r="P363" i="8" a="1"/>
  <c r="P363" i="8" s="1"/>
  <c r="P365" i="8" a="1"/>
  <c r="P365" i="8" s="1"/>
  <c r="P367" i="8" a="1"/>
  <c r="P367" i="8" s="1"/>
  <c r="P369" i="8" a="1"/>
  <c r="P369" i="8" s="1"/>
  <c r="P371" i="8" a="1"/>
  <c r="P371" i="8" s="1"/>
  <c r="P295" i="8" a="1"/>
  <c r="P295" i="8" s="1"/>
  <c r="P385" i="8" a="1"/>
  <c r="P385" i="8" s="1"/>
  <c r="P389" i="8" a="1"/>
  <c r="P389" i="8" s="1"/>
  <c r="P393" i="8" a="1"/>
  <c r="P393" i="8" s="1"/>
  <c r="P251" i="8" a="1"/>
  <c r="P251" i="8" s="1"/>
  <c r="P268" i="8" a="1"/>
  <c r="P268" i="8" s="1"/>
  <c r="P284" i="8" a="1"/>
  <c r="P284" i="8" s="1"/>
  <c r="P314" i="8" a="1"/>
  <c r="P314" i="8" s="1"/>
  <c r="P347" i="8" a="1"/>
  <c r="P347" i="8" s="1"/>
  <c r="P376" i="8" a="1"/>
  <c r="P376" i="8" s="1"/>
  <c r="P398" i="8" a="1"/>
  <c r="P398" i="8" s="1"/>
  <c r="P400" i="8" a="1"/>
  <c r="P400" i="8" s="1"/>
  <c r="P402" i="8" a="1"/>
  <c r="P402" i="8" s="1"/>
  <c r="P404" i="8" a="1"/>
  <c r="P404" i="8" s="1"/>
  <c r="P406" i="8" a="1"/>
  <c r="P406" i="8" s="1"/>
  <c r="P408" i="8" a="1"/>
  <c r="P408" i="8" s="1"/>
  <c r="P410" i="8" a="1"/>
  <c r="P410" i="8" s="1"/>
  <c r="P412" i="8" a="1"/>
  <c r="P412" i="8" s="1"/>
  <c r="P414" i="8" a="1"/>
  <c r="P414" i="8" s="1"/>
  <c r="P416" i="8" a="1"/>
  <c r="P416" i="8" s="1"/>
  <c r="P418" i="8" a="1"/>
  <c r="P418" i="8" s="1"/>
  <c r="P420" i="8" a="1"/>
  <c r="P420" i="8" s="1"/>
  <c r="P422" i="8" a="1"/>
  <c r="P422" i="8" s="1"/>
  <c r="P424" i="8" a="1"/>
  <c r="P424" i="8" s="1"/>
  <c r="P431" i="8" a="1"/>
  <c r="P431" i="8" s="1"/>
  <c r="P433" i="8" a="1"/>
  <c r="P433" i="8" s="1"/>
  <c r="P435" i="8" a="1"/>
  <c r="P435" i="8" s="1"/>
  <c r="P437" i="8" a="1"/>
  <c r="P437" i="8" s="1"/>
  <c r="P439" i="8" a="1"/>
  <c r="P439" i="8" s="1"/>
  <c r="P441" i="8" a="1"/>
  <c r="P441" i="8" s="1"/>
  <c r="P443" i="8" a="1"/>
  <c r="P443" i="8" s="1"/>
  <c r="P445" i="8" a="1"/>
  <c r="P445" i="8" s="1"/>
  <c r="P447" i="8" a="1"/>
  <c r="P447" i="8" s="1"/>
  <c r="P449" i="8" a="1"/>
  <c r="P449" i="8" s="1"/>
  <c r="P451" i="8" a="1"/>
  <c r="P451" i="8" s="1"/>
  <c r="P453" i="8" a="1"/>
  <c r="P453" i="8" s="1"/>
  <c r="P455" i="8" a="1"/>
  <c r="P455" i="8" s="1"/>
  <c r="P457" i="8" a="1"/>
  <c r="P457" i="8" s="1"/>
  <c r="P459" i="8" a="1"/>
  <c r="P459" i="8" s="1"/>
  <c r="P461" i="8" a="1"/>
  <c r="P461" i="8" s="1"/>
  <c r="P463" i="8" a="1"/>
  <c r="P463" i="8" s="1"/>
  <c r="P465" i="8" a="1"/>
  <c r="P465" i="8" s="1"/>
  <c r="P467" i="8" a="1"/>
  <c r="P467" i="8" s="1"/>
  <c r="P469" i="8" a="1"/>
  <c r="P469" i="8" s="1"/>
  <c r="P471" i="8" a="1"/>
  <c r="P471" i="8" s="1"/>
  <c r="P473" i="8" a="1"/>
  <c r="P473" i="8" s="1"/>
  <c r="P475" i="8" a="1"/>
  <c r="P475" i="8" s="1"/>
  <c r="P477" i="8" a="1"/>
  <c r="P477" i="8" s="1"/>
  <c r="P479" i="8" a="1"/>
  <c r="P479" i="8" s="1"/>
  <c r="P285" i="8" a="1"/>
  <c r="P285" i="8" s="1"/>
  <c r="P323" i="8" a="1"/>
  <c r="P323" i="8" s="1"/>
  <c r="P335" i="8" a="1"/>
  <c r="P335" i="8" s="1"/>
  <c r="P426" i="8" a="1"/>
  <c r="P426" i="8" s="1"/>
  <c r="P302" i="8" a="1"/>
  <c r="P302" i="8" s="1"/>
  <c r="P319" i="8" a="1"/>
  <c r="P319" i="8" s="1"/>
  <c r="P374" i="8" a="1"/>
  <c r="P374" i="8" s="1"/>
  <c r="P382" i="8" a="1"/>
  <c r="P382" i="8" s="1"/>
  <c r="P384" i="8" a="1"/>
  <c r="P384" i="8" s="1"/>
  <c r="P388" i="8" a="1"/>
  <c r="P388" i="8" s="1"/>
  <c r="P392" i="8" a="1"/>
  <c r="P392" i="8" s="1"/>
  <c r="P428" i="8" a="1"/>
  <c r="P428" i="8" s="1"/>
  <c r="P168" i="8" a="1"/>
  <c r="P168" i="8" s="1"/>
  <c r="P255" i="8" a="1"/>
  <c r="P255" i="8" s="1"/>
  <c r="P272" i="8" a="1"/>
  <c r="P272" i="8" s="1"/>
  <c r="P387" i="8" a="1"/>
  <c r="P387" i="8" s="1"/>
  <c r="P391" i="8" a="1"/>
  <c r="P391" i="8" s="1"/>
  <c r="P288" i="8" a="1"/>
  <c r="P288" i="8" s="1"/>
  <c r="P343" i="8" a="1"/>
  <c r="P343" i="8" s="1"/>
  <c r="P346" i="8" a="1"/>
  <c r="P346" i="8" s="1"/>
  <c r="P427" i="8" a="1"/>
  <c r="P427" i="8" s="1"/>
  <c r="T512" i="8" a="1"/>
  <c r="T512" i="8" s="1"/>
  <c r="X511" i="8" a="1"/>
  <c r="X511" i="8" s="1"/>
  <c r="P511" i="8" a="1"/>
  <c r="P511" i="8" s="1"/>
  <c r="T510" i="8" a="1"/>
  <c r="T510" i="8" s="1"/>
  <c r="X509" i="8" a="1"/>
  <c r="X509" i="8" s="1"/>
  <c r="P509" i="8" a="1"/>
  <c r="P509" i="8" s="1"/>
  <c r="T508" i="8" a="1"/>
  <c r="T508" i="8" s="1"/>
  <c r="X507" i="8" a="1"/>
  <c r="X507" i="8" s="1"/>
  <c r="R507" i="8" a="1"/>
  <c r="R507" i="8" s="1"/>
  <c r="P506" i="8" a="1"/>
  <c r="P506" i="8" s="1"/>
  <c r="U505" i="8" a="1"/>
  <c r="U505" i="8" s="1"/>
  <c r="N505" i="8" a="1"/>
  <c r="N505" i="8" s="1"/>
  <c r="M504" i="8" a="1"/>
  <c r="M504" i="8" s="1"/>
  <c r="R503" i="8" a="1"/>
  <c r="R503" i="8" s="1"/>
  <c r="V502" i="8" a="1"/>
  <c r="V502" i="8" s="1"/>
  <c r="U501" i="8" a="1"/>
  <c r="U501" i="8" s="1"/>
  <c r="N501" i="8" a="1"/>
  <c r="N501" i="8" s="1"/>
  <c r="S500" i="8" a="1"/>
  <c r="S500" i="8" s="1"/>
  <c r="Q499" i="8" a="1"/>
  <c r="Q499" i="8" s="1"/>
  <c r="W498" i="8" a="1"/>
  <c r="W498" i="8" s="1"/>
  <c r="T497" i="8" a="1"/>
  <c r="T497" i="8" s="1"/>
  <c r="M497" i="8" a="1"/>
  <c r="M497" i="8" s="1"/>
  <c r="S496" i="8" a="1"/>
  <c r="S496" i="8" s="1"/>
  <c r="X495" i="8" a="1"/>
  <c r="X495" i="8" s="1"/>
  <c r="Q495" i="8" a="1"/>
  <c r="Q495" i="8" s="1"/>
  <c r="U494" i="8" a="1"/>
  <c r="U494" i="8" s="1"/>
  <c r="O494" i="8" a="1"/>
  <c r="O494" i="8" s="1"/>
  <c r="T493" i="8" a="1"/>
  <c r="T493" i="8" s="1"/>
  <c r="M493" i="8" a="1"/>
  <c r="M493" i="8" s="1"/>
  <c r="R492" i="8" a="1"/>
  <c r="R492" i="8" s="1"/>
  <c r="W491" i="8" a="1"/>
  <c r="W491" i="8" s="1"/>
  <c r="P491" i="8" a="1"/>
  <c r="P491" i="8" s="1"/>
  <c r="V490" i="8" a="1"/>
  <c r="V490" i="8" s="1"/>
  <c r="O490" i="8" a="1"/>
  <c r="O490" i="8" s="1"/>
  <c r="S489" i="8" a="1"/>
  <c r="S489" i="8" s="1"/>
  <c r="X488" i="8" a="1"/>
  <c r="X488" i="8" s="1"/>
  <c r="R488" i="8" a="1"/>
  <c r="R488" i="8" s="1"/>
  <c r="X487" i="8" a="1"/>
  <c r="X487" i="8" s="1"/>
  <c r="Q487" i="8" a="1"/>
  <c r="Q487" i="8" s="1"/>
  <c r="W486" i="8" a="1"/>
  <c r="W486" i="8" s="1"/>
  <c r="Q486" i="8" a="1"/>
  <c r="Q486" i="8" s="1"/>
  <c r="W485" i="8" a="1"/>
  <c r="W485" i="8" s="1"/>
  <c r="P485" i="8" a="1"/>
  <c r="P485" i="8" s="1"/>
  <c r="U484" i="8" a="1"/>
  <c r="U484" i="8" s="1"/>
  <c r="N484" i="8" a="1"/>
  <c r="N484" i="8" s="1"/>
  <c r="R483" i="8" a="1"/>
  <c r="R483" i="8" s="1"/>
  <c r="V482" i="8" a="1"/>
  <c r="V482" i="8" s="1"/>
  <c r="N482" i="8" a="1"/>
  <c r="N482" i="8" s="1"/>
  <c r="R481" i="8" a="1"/>
  <c r="R481" i="8" s="1"/>
  <c r="V480" i="8" a="1"/>
  <c r="V480" i="8" s="1"/>
  <c r="M480" i="8" a="1"/>
  <c r="M480" i="8" s="1"/>
  <c r="X478" i="8" a="1"/>
  <c r="X478" i="8" s="1"/>
  <c r="V477" i="8" a="1"/>
  <c r="V477" i="8" s="1"/>
  <c r="R476" i="8" a="1"/>
  <c r="R476" i="8" s="1"/>
  <c r="X474" i="8" a="1"/>
  <c r="X474" i="8" s="1"/>
  <c r="P472" i="8" a="1"/>
  <c r="P472" i="8" s="1"/>
  <c r="T469" i="8" a="1"/>
  <c r="T469" i="8" s="1"/>
  <c r="X466" i="8" a="1"/>
  <c r="X466" i="8" s="1"/>
  <c r="P464" i="8" a="1"/>
  <c r="P464" i="8" s="1"/>
  <c r="T461" i="8" a="1"/>
  <c r="T461" i="8" s="1"/>
  <c r="X458" i="8" a="1"/>
  <c r="X458" i="8" s="1"/>
  <c r="P456" i="8" a="1"/>
  <c r="P456" i="8" s="1"/>
  <c r="T453" i="8" a="1"/>
  <c r="T453" i="8" s="1"/>
  <c r="X450" i="8" a="1"/>
  <c r="X450" i="8" s="1"/>
  <c r="P448" i="8" a="1"/>
  <c r="P448" i="8" s="1"/>
  <c r="T445" i="8" a="1"/>
  <c r="T445" i="8" s="1"/>
  <c r="X442" i="8" a="1"/>
  <c r="X442" i="8" s="1"/>
  <c r="P440" i="8" a="1"/>
  <c r="P440" i="8" s="1"/>
  <c r="T437" i="8" a="1"/>
  <c r="T437" i="8" s="1"/>
  <c r="X434" i="8" a="1"/>
  <c r="X434" i="8" s="1"/>
  <c r="P432" i="8" a="1"/>
  <c r="P432" i="8" s="1"/>
  <c r="U429" i="8" a="1"/>
  <c r="U429" i="8" s="1"/>
  <c r="O427" i="8" a="1"/>
  <c r="O427" i="8" s="1"/>
  <c r="T424" i="8" a="1"/>
  <c r="T424" i="8" s="1"/>
  <c r="X421" i="8" a="1"/>
  <c r="X421" i="8" s="1"/>
  <c r="P419" i="8" a="1"/>
  <c r="P419" i="8" s="1"/>
  <c r="T416" i="8" a="1"/>
  <c r="T416" i="8" s="1"/>
  <c r="X413" i="8" a="1"/>
  <c r="X413" i="8" s="1"/>
  <c r="P411" i="8" a="1"/>
  <c r="P411" i="8" s="1"/>
  <c r="T408" i="8" a="1"/>
  <c r="T408" i="8" s="1"/>
  <c r="X405" i="8" a="1"/>
  <c r="X405" i="8" s="1"/>
  <c r="P403" i="8" a="1"/>
  <c r="P403" i="8" s="1"/>
  <c r="T400" i="8" a="1"/>
  <c r="T400" i="8" s="1"/>
  <c r="X397" i="8" a="1"/>
  <c r="X397" i="8" s="1"/>
  <c r="M394" i="8" a="1"/>
  <c r="M394" i="8" s="1"/>
  <c r="U388" i="8" a="1"/>
  <c r="U388" i="8" s="1"/>
  <c r="X382" i="8" a="1"/>
  <c r="X382" i="8" s="1"/>
  <c r="P372" i="8" a="1"/>
  <c r="P372" i="8" s="1"/>
  <c r="M362" i="8" a="1"/>
  <c r="M362" i="8" s="1"/>
  <c r="Q351" i="8" a="1"/>
  <c r="Q351" i="8" s="1"/>
  <c r="T339" i="8" a="1"/>
  <c r="T339" i="8" s="1"/>
  <c r="T324" i="8" a="1"/>
  <c r="T324" i="8" s="1"/>
  <c r="X307" i="8" a="1"/>
  <c r="X307" i="8" s="1"/>
  <c r="O287" i="8" a="1"/>
  <c r="O287" i="8" s="1"/>
  <c r="R255" i="8" a="1"/>
  <c r="R255" i="8" s="1"/>
  <c r="V169" i="8" a="1"/>
  <c r="V169" i="8" s="1"/>
  <c r="N10" i="7"/>
  <c r="O10" i="7"/>
  <c r="P10" i="7"/>
  <c r="Q10" i="7"/>
  <c r="Q12" i="7" s="1" a="1"/>
  <c r="Q12" i="7" s="1"/>
  <c r="R10" i="7"/>
  <c r="R12" i="7" s="1" a="1"/>
  <c r="R12" i="7" s="1"/>
  <c r="S10" i="7"/>
  <c r="S12" i="7" s="1" a="1"/>
  <c r="S12" i="7" s="1"/>
  <c r="T10" i="7"/>
  <c r="T12" i="7" s="1" a="1"/>
  <c r="T12" i="7" s="1"/>
  <c r="U10" i="7"/>
  <c r="U12" i="7" s="1" a="1"/>
  <c r="U12" i="7" s="1"/>
  <c r="V10" i="7"/>
  <c r="V12" i="7" s="1" a="1"/>
  <c r="V12" i="7" s="1"/>
  <c r="W10" i="7"/>
  <c r="W12" i="7" s="1" a="1"/>
  <c r="W12" i="7" s="1"/>
  <c r="X10" i="7"/>
  <c r="X12" i="7" s="1" a="1"/>
  <c r="X12" i="7" s="1"/>
  <c r="M10" i="7"/>
  <c r="J13" i="12" a="1"/>
  <c r="J13" i="12" l="1"/>
  <c r="J12" i="12" s="1"/>
  <c r="K12" i="12" s="1" a="1"/>
  <c r="K12" i="12" s="1"/>
  <c r="L18" i="12" a="1"/>
  <c r="L18" i="12" s="1"/>
  <c r="L20" i="12" a="1"/>
  <c r="L20" i="12" s="1"/>
  <c r="L22" i="12" a="1"/>
  <c r="L22" i="12" s="1"/>
  <c r="L24" i="12" a="1"/>
  <c r="L24" i="12" s="1"/>
  <c r="L26" i="12" a="1"/>
  <c r="L26" i="12" s="1"/>
  <c r="L28" i="12" a="1"/>
  <c r="L28" i="12" s="1"/>
  <c r="L30" i="12" a="1"/>
  <c r="L30" i="12" s="1"/>
  <c r="L32" i="12" a="1"/>
  <c r="L32" i="12" s="1"/>
  <c r="L34" i="12" a="1"/>
  <c r="L34" i="12" s="1"/>
  <c r="L36" i="12" a="1"/>
  <c r="L36" i="12" s="1"/>
  <c r="L38" i="12" a="1"/>
  <c r="L38" i="12" s="1"/>
  <c r="L40" i="12" a="1"/>
  <c r="L40" i="12" s="1"/>
  <c r="L42" i="12" a="1"/>
  <c r="L42" i="12" s="1"/>
  <c r="L44" i="12" a="1"/>
  <c r="L44" i="12" s="1"/>
  <c r="L46" i="12" a="1"/>
  <c r="L46" i="12" s="1"/>
  <c r="L48" i="12" a="1"/>
  <c r="L48" i="12" s="1"/>
  <c r="L50" i="12" a="1"/>
  <c r="L50" i="12" s="1"/>
  <c r="L52" i="12" a="1"/>
  <c r="L52" i="12" s="1"/>
  <c r="L54" i="12" a="1"/>
  <c r="L54" i="12" s="1"/>
  <c r="L56" i="12" a="1"/>
  <c r="L56" i="12" s="1"/>
  <c r="L58" i="12" a="1"/>
  <c r="L58" i="12" s="1"/>
  <c r="L60" i="12" a="1"/>
  <c r="L60" i="12" s="1"/>
  <c r="L62" i="12" a="1"/>
  <c r="L62" i="12" s="1"/>
  <c r="L64" i="12" a="1"/>
  <c r="L64" i="12" s="1"/>
  <c r="L66" i="12" a="1"/>
  <c r="L66" i="12" s="1"/>
  <c r="L68" i="12" a="1"/>
  <c r="L68" i="12" s="1"/>
  <c r="L70" i="12" a="1"/>
  <c r="L70" i="12" s="1"/>
  <c r="L72" i="12" a="1"/>
  <c r="L72" i="12" s="1"/>
  <c r="L74" i="12" a="1"/>
  <c r="L74" i="12" s="1"/>
  <c r="L76" i="12" a="1"/>
  <c r="L76" i="12" s="1"/>
  <c r="L78" i="12" a="1"/>
  <c r="L78" i="12" s="1"/>
  <c r="L80" i="12" a="1"/>
  <c r="L80" i="12" s="1"/>
  <c r="L82" i="12" a="1"/>
  <c r="L82" i="12" s="1"/>
  <c r="L84" i="12" a="1"/>
  <c r="L84" i="12" s="1"/>
  <c r="L86" i="12" a="1"/>
  <c r="L86" i="12" s="1"/>
  <c r="L88" i="12" a="1"/>
  <c r="L88" i="12" s="1"/>
  <c r="L90" i="12" a="1"/>
  <c r="L90" i="12" s="1"/>
  <c r="L92" i="12" a="1"/>
  <c r="L92" i="12" s="1"/>
  <c r="L94" i="12" a="1"/>
  <c r="L94" i="12" s="1"/>
  <c r="L96" i="12" a="1"/>
  <c r="L96" i="12" s="1"/>
  <c r="L98" i="12" a="1"/>
  <c r="L98" i="12" s="1"/>
  <c r="L100" i="12" a="1"/>
  <c r="L100" i="12" s="1"/>
  <c r="L102" i="12" a="1"/>
  <c r="L102" i="12" s="1"/>
  <c r="L104" i="12" a="1"/>
  <c r="L104" i="12" s="1"/>
  <c r="L106" i="12" a="1"/>
  <c r="L106" i="12" s="1"/>
  <c r="L108" i="12" a="1"/>
  <c r="L108" i="12" s="1"/>
  <c r="L110" i="12" a="1"/>
  <c r="L110" i="12" s="1"/>
  <c r="L112" i="12" a="1"/>
  <c r="L112" i="12" s="1"/>
  <c r="L114" i="12" a="1"/>
  <c r="L114" i="12" s="1"/>
  <c r="L116" i="12" a="1"/>
  <c r="L116" i="12" s="1"/>
  <c r="L118" i="12" a="1"/>
  <c r="L118" i="12" s="1"/>
  <c r="L120" i="12" a="1"/>
  <c r="L120" i="12" s="1"/>
  <c r="L122" i="12" a="1"/>
  <c r="L122" i="12" s="1"/>
  <c r="L124" i="12" a="1"/>
  <c r="L124" i="12" s="1"/>
  <c r="L126" i="12" a="1"/>
  <c r="L126" i="12" s="1"/>
  <c r="L128" i="12" a="1"/>
  <c r="L128" i="12" s="1"/>
  <c r="L130" i="12" a="1"/>
  <c r="L130" i="12" s="1"/>
  <c r="L132" i="12" a="1"/>
  <c r="L132" i="12" s="1"/>
  <c r="L134" i="12" a="1"/>
  <c r="L134" i="12" s="1"/>
  <c r="L136" i="12" a="1"/>
  <c r="L136" i="12" s="1"/>
  <c r="L138" i="12" a="1"/>
  <c r="L138" i="12" s="1"/>
  <c r="L140" i="12" a="1"/>
  <c r="L140" i="12" s="1"/>
  <c r="L142" i="12" a="1"/>
  <c r="L142" i="12" s="1"/>
  <c r="L144" i="12" a="1"/>
  <c r="L144" i="12" s="1"/>
  <c r="L146" i="12" a="1"/>
  <c r="L146" i="12" s="1"/>
  <c r="L148" i="12" a="1"/>
  <c r="L148" i="12" s="1"/>
  <c r="L150" i="12" a="1"/>
  <c r="L150" i="12" s="1"/>
  <c r="L152" i="12" a="1"/>
  <c r="L152" i="12" s="1"/>
  <c r="L154" i="12" a="1"/>
  <c r="L154" i="12" s="1"/>
  <c r="L156" i="12" a="1"/>
  <c r="L156" i="12" s="1"/>
  <c r="L158" i="12" a="1"/>
  <c r="L158" i="12" s="1"/>
  <c r="L160" i="12" a="1"/>
  <c r="L160" i="12" s="1"/>
  <c r="L162" i="12" a="1"/>
  <c r="L162" i="12" s="1"/>
  <c r="L164" i="12" a="1"/>
  <c r="L164" i="12" s="1"/>
  <c r="L166" i="12" a="1"/>
  <c r="L166" i="12" s="1"/>
  <c r="L168" i="12" a="1"/>
  <c r="L168" i="12" s="1"/>
  <c r="L170" i="12" a="1"/>
  <c r="L170" i="12" s="1"/>
  <c r="L172" i="12" a="1"/>
  <c r="L172" i="12" s="1"/>
  <c r="L174" i="12" a="1"/>
  <c r="L174" i="12" s="1"/>
  <c r="L19" i="12" a="1"/>
  <c r="L19" i="12" s="1"/>
  <c r="L21" i="12" a="1"/>
  <c r="L21" i="12" s="1"/>
  <c r="L23" i="12" a="1"/>
  <c r="L23" i="12" s="1"/>
  <c r="L25" i="12" a="1"/>
  <c r="L25" i="12" s="1"/>
  <c r="L27" i="12" a="1"/>
  <c r="L27" i="12" s="1"/>
  <c r="L29" i="12" a="1"/>
  <c r="L29" i="12" s="1"/>
  <c r="L31" i="12" a="1"/>
  <c r="L31" i="12" s="1"/>
  <c r="L33" i="12" a="1"/>
  <c r="L33" i="12" s="1"/>
  <c r="L35" i="12" a="1"/>
  <c r="L35" i="12" s="1"/>
  <c r="L37" i="12" a="1"/>
  <c r="L37" i="12" s="1"/>
  <c r="L39" i="12" a="1"/>
  <c r="L39" i="12" s="1"/>
  <c r="L41" i="12" a="1"/>
  <c r="L41" i="12" s="1"/>
  <c r="L43" i="12" a="1"/>
  <c r="L43" i="12" s="1"/>
  <c r="L45" i="12" a="1"/>
  <c r="L45" i="12" s="1"/>
  <c r="L47" i="12" a="1"/>
  <c r="L47" i="12" s="1"/>
  <c r="L49" i="12" a="1"/>
  <c r="L49" i="12" s="1"/>
  <c r="L51" i="12" a="1"/>
  <c r="L51" i="12" s="1"/>
  <c r="L53" i="12" a="1"/>
  <c r="L53" i="12" s="1"/>
  <c r="L55" i="12" a="1"/>
  <c r="L55" i="12" s="1"/>
  <c r="L57" i="12" a="1"/>
  <c r="L57" i="12" s="1"/>
  <c r="L59" i="12" a="1"/>
  <c r="L59" i="12" s="1"/>
  <c r="L61" i="12" a="1"/>
  <c r="L61" i="12" s="1"/>
  <c r="L63" i="12" a="1"/>
  <c r="L63" i="12" s="1"/>
  <c r="L65" i="12" a="1"/>
  <c r="L65" i="12" s="1"/>
  <c r="L67" i="12" a="1"/>
  <c r="L67" i="12" s="1"/>
  <c r="L69" i="12" a="1"/>
  <c r="L69" i="12" s="1"/>
  <c r="L71" i="12" a="1"/>
  <c r="L71" i="12" s="1"/>
  <c r="L73" i="12" a="1"/>
  <c r="L73" i="12" s="1"/>
  <c r="L75" i="12" a="1"/>
  <c r="L75" i="12" s="1"/>
  <c r="L77" i="12" a="1"/>
  <c r="L77" i="12" s="1"/>
  <c r="L79" i="12" a="1"/>
  <c r="L79" i="12" s="1"/>
  <c r="L81" i="12" a="1"/>
  <c r="L81" i="12" s="1"/>
  <c r="L83" i="12" a="1"/>
  <c r="L83" i="12" s="1"/>
  <c r="L85" i="12" a="1"/>
  <c r="L85" i="12" s="1"/>
  <c r="L87" i="12" a="1"/>
  <c r="L87" i="12" s="1"/>
  <c r="L89" i="12" a="1"/>
  <c r="L89" i="12" s="1"/>
  <c r="L91" i="12" a="1"/>
  <c r="L91" i="12" s="1"/>
  <c r="L93" i="12" a="1"/>
  <c r="L93" i="12" s="1"/>
  <c r="L95" i="12" a="1"/>
  <c r="L95" i="12" s="1"/>
  <c r="L97" i="12" a="1"/>
  <c r="L97" i="12" s="1"/>
  <c r="L99" i="12" a="1"/>
  <c r="L99" i="12" s="1"/>
  <c r="L101" i="12" a="1"/>
  <c r="L101" i="12" s="1"/>
  <c r="L103" i="12" a="1"/>
  <c r="L103" i="12" s="1"/>
  <c r="L105" i="12" a="1"/>
  <c r="L105" i="12" s="1"/>
  <c r="L107" i="12" a="1"/>
  <c r="L107" i="12" s="1"/>
  <c r="L109" i="12" a="1"/>
  <c r="L109" i="12" s="1"/>
  <c r="L111" i="12" a="1"/>
  <c r="L111" i="12" s="1"/>
  <c r="L113" i="12" a="1"/>
  <c r="L113" i="12" s="1"/>
  <c r="L115" i="12" a="1"/>
  <c r="L115" i="12" s="1"/>
  <c r="L117" i="12" a="1"/>
  <c r="L117" i="12" s="1"/>
  <c r="L119" i="12" a="1"/>
  <c r="L119" i="12" s="1"/>
  <c r="L121" i="12" a="1"/>
  <c r="L121" i="12" s="1"/>
  <c r="L123" i="12" a="1"/>
  <c r="L123" i="12" s="1"/>
  <c r="L125" i="12" a="1"/>
  <c r="L125" i="12" s="1"/>
  <c r="L127" i="12" a="1"/>
  <c r="L127" i="12" s="1"/>
  <c r="L129" i="12" a="1"/>
  <c r="L129" i="12" s="1"/>
  <c r="L131" i="12" a="1"/>
  <c r="L131" i="12" s="1"/>
  <c r="L133" i="12" a="1"/>
  <c r="L133" i="12" s="1"/>
  <c r="L135" i="12" a="1"/>
  <c r="L135" i="12" s="1"/>
  <c r="L137" i="12" a="1"/>
  <c r="L137" i="12" s="1"/>
  <c r="L139" i="12" a="1"/>
  <c r="L139" i="12" s="1"/>
  <c r="L141" i="12" a="1"/>
  <c r="L141" i="12" s="1"/>
  <c r="L143" i="12" a="1"/>
  <c r="L143" i="12" s="1"/>
  <c r="L145" i="12" a="1"/>
  <c r="L145" i="12" s="1"/>
  <c r="L177" i="12" a="1"/>
  <c r="L177" i="12" s="1"/>
  <c r="L179" i="12" a="1"/>
  <c r="L179" i="12" s="1"/>
  <c r="L181" i="12" a="1"/>
  <c r="L181" i="12" s="1"/>
  <c r="L183" i="12" a="1"/>
  <c r="L183" i="12" s="1"/>
  <c r="L185" i="12" a="1"/>
  <c r="L185" i="12" s="1"/>
  <c r="L187" i="12" a="1"/>
  <c r="L187" i="12" s="1"/>
  <c r="L189" i="12" a="1"/>
  <c r="L189" i="12" s="1"/>
  <c r="L191" i="12" a="1"/>
  <c r="L191" i="12" s="1"/>
  <c r="L193" i="12" a="1"/>
  <c r="L193" i="12" s="1"/>
  <c r="L195" i="12" a="1"/>
  <c r="L195" i="12" s="1"/>
  <c r="L197" i="12" a="1"/>
  <c r="L197" i="12" s="1"/>
  <c r="L199" i="12" a="1"/>
  <c r="L199" i="12" s="1"/>
  <c r="L147" i="12" a="1"/>
  <c r="L147" i="12" s="1"/>
  <c r="L151" i="12" a="1"/>
  <c r="L151" i="12" s="1"/>
  <c r="L155" i="12" a="1"/>
  <c r="L155" i="12" s="1"/>
  <c r="L159" i="12" a="1"/>
  <c r="L159" i="12" s="1"/>
  <c r="L169" i="12" a="1"/>
  <c r="L169" i="12" s="1"/>
  <c r="L175" i="12" a="1"/>
  <c r="L175" i="12" s="1"/>
  <c r="L201" i="12" a="1"/>
  <c r="L201" i="12" s="1"/>
  <c r="L203" i="12" a="1"/>
  <c r="L203" i="12" s="1"/>
  <c r="L205" i="12" a="1"/>
  <c r="L205" i="12" s="1"/>
  <c r="L207" i="12" a="1"/>
  <c r="L207" i="12" s="1"/>
  <c r="L209" i="12" a="1"/>
  <c r="L209" i="12" s="1"/>
  <c r="L211" i="12" a="1"/>
  <c r="L211" i="12" s="1"/>
  <c r="L213" i="12" a="1"/>
  <c r="L213" i="12" s="1"/>
  <c r="L215" i="12" a="1"/>
  <c r="L215" i="12" s="1"/>
  <c r="L217" i="12" a="1"/>
  <c r="L217" i="12" s="1"/>
  <c r="L219" i="12" a="1"/>
  <c r="L219" i="12" s="1"/>
  <c r="L221" i="12" a="1"/>
  <c r="L221" i="12" s="1"/>
  <c r="L223" i="12" a="1"/>
  <c r="L223" i="12" s="1"/>
  <c r="L225" i="12" a="1"/>
  <c r="L225" i="12" s="1"/>
  <c r="L227" i="12" a="1"/>
  <c r="L227" i="12" s="1"/>
  <c r="L229" i="12" a="1"/>
  <c r="L229" i="12" s="1"/>
  <c r="L231" i="12" a="1"/>
  <c r="L231" i="12" s="1"/>
  <c r="L233" i="12" a="1"/>
  <c r="L233" i="12" s="1"/>
  <c r="L235" i="12" a="1"/>
  <c r="L235" i="12" s="1"/>
  <c r="L237" i="12" a="1"/>
  <c r="L237" i="12" s="1"/>
  <c r="L239" i="12" a="1"/>
  <c r="L239" i="12" s="1"/>
  <c r="L241" i="12" a="1"/>
  <c r="L241" i="12" s="1"/>
  <c r="L243" i="12" a="1"/>
  <c r="L243" i="12" s="1"/>
  <c r="L245" i="12" a="1"/>
  <c r="L245" i="12" s="1"/>
  <c r="L247" i="12" a="1"/>
  <c r="L247" i="12" s="1"/>
  <c r="L163" i="12" a="1"/>
  <c r="L163" i="12" s="1"/>
  <c r="L249" i="12" a="1"/>
  <c r="L249" i="12" s="1"/>
  <c r="L251" i="12" a="1"/>
  <c r="L251" i="12" s="1"/>
  <c r="L253" i="12" a="1"/>
  <c r="L253" i="12" s="1"/>
  <c r="L255" i="12" a="1"/>
  <c r="L255" i="12" s="1"/>
  <c r="L257" i="12" a="1"/>
  <c r="L257" i="12" s="1"/>
  <c r="L259" i="12" a="1"/>
  <c r="L259" i="12" s="1"/>
  <c r="L261" i="12" a="1"/>
  <c r="L261" i="12" s="1"/>
  <c r="L263" i="12" a="1"/>
  <c r="L263" i="12" s="1"/>
  <c r="L265" i="12" a="1"/>
  <c r="L265" i="12" s="1"/>
  <c r="L267" i="12" a="1"/>
  <c r="L267" i="12" s="1"/>
  <c r="L269" i="12" a="1"/>
  <c r="L269" i="12" s="1"/>
  <c r="L271" i="12" a="1"/>
  <c r="L271" i="12" s="1"/>
  <c r="L273" i="12" a="1"/>
  <c r="L273" i="12" s="1"/>
  <c r="L275" i="12" a="1"/>
  <c r="L275" i="12" s="1"/>
  <c r="L277" i="12" a="1"/>
  <c r="L277" i="12" s="1"/>
  <c r="L279" i="12" a="1"/>
  <c r="L279" i="12" s="1"/>
  <c r="L281" i="12" a="1"/>
  <c r="L281" i="12" s="1"/>
  <c r="L283" i="12" a="1"/>
  <c r="L283" i="12" s="1"/>
  <c r="L285" i="12" a="1"/>
  <c r="L285" i="12" s="1"/>
  <c r="L287" i="12" a="1"/>
  <c r="L287" i="12" s="1"/>
  <c r="L289" i="12" a="1"/>
  <c r="L289" i="12" s="1"/>
  <c r="L291" i="12" a="1"/>
  <c r="L291" i="12" s="1"/>
  <c r="L293" i="12" a="1"/>
  <c r="L293" i="12" s="1"/>
  <c r="L295" i="12" a="1"/>
  <c r="L295" i="12" s="1"/>
  <c r="L297" i="12" a="1"/>
  <c r="L297" i="12" s="1"/>
  <c r="L299" i="12" a="1"/>
  <c r="L299" i="12" s="1"/>
  <c r="L301" i="12" a="1"/>
  <c r="L301" i="12" s="1"/>
  <c r="L303" i="12" a="1"/>
  <c r="L303" i="12" s="1"/>
  <c r="L305" i="12" a="1"/>
  <c r="L305" i="12" s="1"/>
  <c r="L307" i="12" a="1"/>
  <c r="L307" i="12" s="1"/>
  <c r="L309" i="12" a="1"/>
  <c r="L309" i="12" s="1"/>
  <c r="L311" i="12" a="1"/>
  <c r="L311" i="12" s="1"/>
  <c r="L313" i="12" a="1"/>
  <c r="L313" i="12" s="1"/>
  <c r="L173" i="12" a="1"/>
  <c r="L173" i="12" s="1"/>
  <c r="L167" i="12" a="1"/>
  <c r="L167" i="12" s="1"/>
  <c r="L176" i="12" a="1"/>
  <c r="L176" i="12" s="1"/>
  <c r="L178" i="12" a="1"/>
  <c r="L178" i="12" s="1"/>
  <c r="L180" i="12" a="1"/>
  <c r="L180" i="12" s="1"/>
  <c r="L182" i="12" a="1"/>
  <c r="L182" i="12" s="1"/>
  <c r="L184" i="12" a="1"/>
  <c r="L184" i="12" s="1"/>
  <c r="L186" i="12" a="1"/>
  <c r="L186" i="12" s="1"/>
  <c r="L188" i="12" a="1"/>
  <c r="L188" i="12" s="1"/>
  <c r="L190" i="12" a="1"/>
  <c r="L190" i="12" s="1"/>
  <c r="L192" i="12" a="1"/>
  <c r="L192" i="12" s="1"/>
  <c r="L194" i="12" a="1"/>
  <c r="L194" i="12" s="1"/>
  <c r="L196" i="12" a="1"/>
  <c r="L196" i="12" s="1"/>
  <c r="L198" i="12" a="1"/>
  <c r="L198" i="12" s="1"/>
  <c r="L200" i="12" a="1"/>
  <c r="L200" i="12" s="1"/>
  <c r="L149" i="12" a="1"/>
  <c r="L149" i="12" s="1"/>
  <c r="L153" i="12" a="1"/>
  <c r="L153" i="12" s="1"/>
  <c r="L157" i="12" a="1"/>
  <c r="L157" i="12" s="1"/>
  <c r="L161" i="12" a="1"/>
  <c r="L161" i="12" s="1"/>
  <c r="L202" i="12" a="1"/>
  <c r="L202" i="12" s="1"/>
  <c r="L204" i="12" a="1"/>
  <c r="L204" i="12" s="1"/>
  <c r="L206" i="12" a="1"/>
  <c r="L206" i="12" s="1"/>
  <c r="L208" i="12" a="1"/>
  <c r="L208" i="12" s="1"/>
  <c r="L210" i="12" a="1"/>
  <c r="L210" i="12" s="1"/>
  <c r="L212" i="12" a="1"/>
  <c r="L212" i="12" s="1"/>
  <c r="L214" i="12" a="1"/>
  <c r="L214" i="12" s="1"/>
  <c r="L216" i="12" a="1"/>
  <c r="L216" i="12" s="1"/>
  <c r="L218" i="12" a="1"/>
  <c r="L218" i="12" s="1"/>
  <c r="L220" i="12" a="1"/>
  <c r="L220" i="12" s="1"/>
  <c r="L222" i="12" a="1"/>
  <c r="L222" i="12" s="1"/>
  <c r="L224" i="12" a="1"/>
  <c r="L224" i="12" s="1"/>
  <c r="L226" i="12" a="1"/>
  <c r="L226" i="12" s="1"/>
  <c r="L228" i="12" a="1"/>
  <c r="L228" i="12" s="1"/>
  <c r="L230" i="12" a="1"/>
  <c r="L230" i="12" s="1"/>
  <c r="L232" i="12" a="1"/>
  <c r="L232" i="12" s="1"/>
  <c r="L234" i="12" a="1"/>
  <c r="L234" i="12" s="1"/>
  <c r="L236" i="12" a="1"/>
  <c r="L236" i="12" s="1"/>
  <c r="L238" i="12" a="1"/>
  <c r="L238" i="12" s="1"/>
  <c r="L240" i="12" a="1"/>
  <c r="L240" i="12" s="1"/>
  <c r="L242" i="12" a="1"/>
  <c r="L242" i="12" s="1"/>
  <c r="L244" i="12" a="1"/>
  <c r="L244" i="12" s="1"/>
  <c r="L246" i="12" a="1"/>
  <c r="L246" i="12" s="1"/>
  <c r="L248" i="12" a="1"/>
  <c r="L248" i="12" s="1"/>
  <c r="L171" i="12" a="1"/>
  <c r="L171" i="12" s="1"/>
  <c r="L250" i="12" a="1"/>
  <c r="L250" i="12" s="1"/>
  <c r="L252" i="12" a="1"/>
  <c r="L252" i="12" s="1"/>
  <c r="L254" i="12" a="1"/>
  <c r="L254" i="12" s="1"/>
  <c r="L256" i="12" a="1"/>
  <c r="L256" i="12" s="1"/>
  <c r="L258" i="12" a="1"/>
  <c r="L258" i="12" s="1"/>
  <c r="L260" i="12" a="1"/>
  <c r="L260" i="12" s="1"/>
  <c r="L262" i="12" a="1"/>
  <c r="L262" i="12" s="1"/>
  <c r="L264" i="12" a="1"/>
  <c r="L264" i="12" s="1"/>
  <c r="L266" i="12" a="1"/>
  <c r="L266" i="12" s="1"/>
  <c r="L268" i="12" a="1"/>
  <c r="L268" i="12" s="1"/>
  <c r="L270" i="12" a="1"/>
  <c r="L270" i="12" s="1"/>
  <c r="L272" i="12" a="1"/>
  <c r="L272" i="12" s="1"/>
  <c r="L274" i="12" a="1"/>
  <c r="L274" i="12" s="1"/>
  <c r="L276" i="12" a="1"/>
  <c r="L276" i="12" s="1"/>
  <c r="L278" i="12" a="1"/>
  <c r="L278" i="12" s="1"/>
  <c r="L280" i="12" a="1"/>
  <c r="L280" i="12" s="1"/>
  <c r="L282" i="12" a="1"/>
  <c r="L282" i="12" s="1"/>
  <c r="L284" i="12" a="1"/>
  <c r="L284" i="12" s="1"/>
  <c r="L286" i="12" a="1"/>
  <c r="L286" i="12" s="1"/>
  <c r="L288" i="12" a="1"/>
  <c r="L288" i="12" s="1"/>
  <c r="L290" i="12" a="1"/>
  <c r="L290" i="12" s="1"/>
  <c r="L292" i="12" a="1"/>
  <c r="L292" i="12" s="1"/>
  <c r="L294" i="12" a="1"/>
  <c r="L294" i="12" s="1"/>
  <c r="L296" i="12" a="1"/>
  <c r="L296" i="12" s="1"/>
  <c r="L298" i="12" a="1"/>
  <c r="L298" i="12" s="1"/>
  <c r="L300" i="12" a="1"/>
  <c r="L300" i="12" s="1"/>
  <c r="L302" i="12" a="1"/>
  <c r="L302" i="12" s="1"/>
  <c r="L304" i="12" a="1"/>
  <c r="L304" i="12" s="1"/>
  <c r="L306" i="12" a="1"/>
  <c r="L306" i="12" s="1"/>
  <c r="L308" i="12" a="1"/>
  <c r="L308" i="12" s="1"/>
  <c r="L310" i="12" a="1"/>
  <c r="L310" i="12" s="1"/>
  <c r="L312" i="12" a="1"/>
  <c r="L312" i="12" s="1"/>
  <c r="L314" i="12" a="1"/>
  <c r="L314" i="12" s="1"/>
  <c r="L316" i="12" a="1"/>
  <c r="L316" i="12" s="1"/>
  <c r="L318" i="12" a="1"/>
  <c r="L318" i="12" s="1"/>
  <c r="L320" i="12" a="1"/>
  <c r="L320" i="12" s="1"/>
  <c r="L322" i="12" a="1"/>
  <c r="L322" i="12" s="1"/>
  <c r="L324" i="12" a="1"/>
  <c r="L324" i="12" s="1"/>
  <c r="L326" i="12" a="1"/>
  <c r="L326" i="12" s="1"/>
  <c r="L328" i="12" a="1"/>
  <c r="L328" i="12" s="1"/>
  <c r="L330" i="12" a="1"/>
  <c r="L330" i="12" s="1"/>
  <c r="L332" i="12" a="1"/>
  <c r="L332" i="12" s="1"/>
  <c r="L334" i="12" a="1"/>
  <c r="L334" i="12" s="1"/>
  <c r="L336" i="12" a="1"/>
  <c r="L336" i="12" s="1"/>
  <c r="L338" i="12" a="1"/>
  <c r="L338" i="12" s="1"/>
  <c r="L340" i="12" a="1"/>
  <c r="L340" i="12" s="1"/>
  <c r="L342" i="12" a="1"/>
  <c r="L342" i="12" s="1"/>
  <c r="L344" i="12" a="1"/>
  <c r="L344" i="12" s="1"/>
  <c r="L346" i="12" a="1"/>
  <c r="L346" i="12" s="1"/>
  <c r="L348" i="12" a="1"/>
  <c r="L348" i="12" s="1"/>
  <c r="L350" i="12" a="1"/>
  <c r="L350" i="12" s="1"/>
  <c r="L352" i="12" a="1"/>
  <c r="L352" i="12" s="1"/>
  <c r="L354" i="12" a="1"/>
  <c r="L354" i="12" s="1"/>
  <c r="L356" i="12" a="1"/>
  <c r="L356" i="12" s="1"/>
  <c r="L358" i="12" a="1"/>
  <c r="L358" i="12" s="1"/>
  <c r="L360" i="12" a="1"/>
  <c r="L360" i="12" s="1"/>
  <c r="L362" i="12" a="1"/>
  <c r="L362" i="12" s="1"/>
  <c r="L364" i="12" a="1"/>
  <c r="L364" i="12" s="1"/>
  <c r="L366" i="12" a="1"/>
  <c r="L366" i="12" s="1"/>
  <c r="L368" i="12" a="1"/>
  <c r="L368" i="12" s="1"/>
  <c r="L435" i="12" a="1"/>
  <c r="L435" i="12" s="1"/>
  <c r="L437" i="12" a="1"/>
  <c r="L437" i="12" s="1"/>
  <c r="L439" i="12" a="1"/>
  <c r="L439" i="12" s="1"/>
  <c r="L441" i="12" a="1"/>
  <c r="L441" i="12" s="1"/>
  <c r="L443" i="12" a="1"/>
  <c r="L443" i="12" s="1"/>
  <c r="L370" i="12" a="1"/>
  <c r="L370" i="12" s="1"/>
  <c r="L372" i="12" a="1"/>
  <c r="L372" i="12" s="1"/>
  <c r="L374" i="12" a="1"/>
  <c r="L374" i="12" s="1"/>
  <c r="L376" i="12" a="1"/>
  <c r="L376" i="12" s="1"/>
  <c r="L378" i="12" a="1"/>
  <c r="L378" i="12" s="1"/>
  <c r="L380" i="12" a="1"/>
  <c r="L380" i="12" s="1"/>
  <c r="L382" i="12" a="1"/>
  <c r="L382" i="12" s="1"/>
  <c r="L384" i="12" a="1"/>
  <c r="L384" i="12" s="1"/>
  <c r="L386" i="12" a="1"/>
  <c r="L386" i="12" s="1"/>
  <c r="L388" i="12" a="1"/>
  <c r="L388" i="12" s="1"/>
  <c r="L390" i="12" a="1"/>
  <c r="L390" i="12" s="1"/>
  <c r="L392" i="12" a="1"/>
  <c r="L392" i="12" s="1"/>
  <c r="L394" i="12" a="1"/>
  <c r="L394" i="12" s="1"/>
  <c r="L396" i="12" a="1"/>
  <c r="L396" i="12" s="1"/>
  <c r="L398" i="12" a="1"/>
  <c r="L398" i="12" s="1"/>
  <c r="L400" i="12" a="1"/>
  <c r="L400" i="12" s="1"/>
  <c r="L402" i="12" a="1"/>
  <c r="L402" i="12" s="1"/>
  <c r="L404" i="12" a="1"/>
  <c r="L404" i="12" s="1"/>
  <c r="L406" i="12" a="1"/>
  <c r="L406" i="12" s="1"/>
  <c r="L408" i="12" a="1"/>
  <c r="L408" i="12" s="1"/>
  <c r="L410" i="12" a="1"/>
  <c r="L410" i="12" s="1"/>
  <c r="L412" i="12" a="1"/>
  <c r="L412" i="12" s="1"/>
  <c r="L414" i="12" a="1"/>
  <c r="L414" i="12" s="1"/>
  <c r="L416" i="12" a="1"/>
  <c r="L416" i="12" s="1"/>
  <c r="L418" i="12" a="1"/>
  <c r="L418" i="12" s="1"/>
  <c r="L420" i="12" a="1"/>
  <c r="L420" i="12" s="1"/>
  <c r="L422" i="12" a="1"/>
  <c r="L422" i="12" s="1"/>
  <c r="L424" i="12" a="1"/>
  <c r="L424" i="12" s="1"/>
  <c r="L426" i="12" a="1"/>
  <c r="L426" i="12" s="1"/>
  <c r="L428" i="12" a="1"/>
  <c r="L428" i="12" s="1"/>
  <c r="L430" i="12" a="1"/>
  <c r="L430" i="12" s="1"/>
  <c r="L432" i="12" a="1"/>
  <c r="L432" i="12" s="1"/>
  <c r="L445" i="12" a="1"/>
  <c r="L445" i="12" s="1"/>
  <c r="L447" i="12" a="1"/>
  <c r="L447" i="12" s="1"/>
  <c r="L449" i="12" a="1"/>
  <c r="L449" i="12" s="1"/>
  <c r="L451" i="12" a="1"/>
  <c r="L451" i="12" s="1"/>
  <c r="L453" i="12" a="1"/>
  <c r="L453" i="12" s="1"/>
  <c r="L455" i="12" a="1"/>
  <c r="L455" i="12" s="1"/>
  <c r="L457" i="12" a="1"/>
  <c r="L457" i="12" s="1"/>
  <c r="L459" i="12" a="1"/>
  <c r="L459" i="12" s="1"/>
  <c r="L461" i="12" a="1"/>
  <c r="L461" i="12" s="1"/>
  <c r="L315" i="12" a="1"/>
  <c r="L315" i="12" s="1"/>
  <c r="L317" i="12" a="1"/>
  <c r="L317" i="12" s="1"/>
  <c r="L319" i="12" a="1"/>
  <c r="L319" i="12" s="1"/>
  <c r="L321" i="12" a="1"/>
  <c r="L321" i="12" s="1"/>
  <c r="L323" i="12" a="1"/>
  <c r="L323" i="12" s="1"/>
  <c r="L325" i="12" a="1"/>
  <c r="L325" i="12" s="1"/>
  <c r="L327" i="12" a="1"/>
  <c r="L327" i="12" s="1"/>
  <c r="L329" i="12" a="1"/>
  <c r="L329" i="12" s="1"/>
  <c r="L331" i="12" a="1"/>
  <c r="L331" i="12" s="1"/>
  <c r="L333" i="12" a="1"/>
  <c r="L333" i="12" s="1"/>
  <c r="L335" i="12" a="1"/>
  <c r="L335" i="12" s="1"/>
  <c r="L337" i="12" a="1"/>
  <c r="L337" i="12" s="1"/>
  <c r="L339" i="12" a="1"/>
  <c r="L339" i="12" s="1"/>
  <c r="L341" i="12" a="1"/>
  <c r="L341" i="12" s="1"/>
  <c r="L343" i="12" a="1"/>
  <c r="L343" i="12" s="1"/>
  <c r="L345" i="12" a="1"/>
  <c r="L345" i="12" s="1"/>
  <c r="L347" i="12" a="1"/>
  <c r="L347" i="12" s="1"/>
  <c r="L349" i="12" a="1"/>
  <c r="L349" i="12" s="1"/>
  <c r="L351" i="12" a="1"/>
  <c r="L351" i="12" s="1"/>
  <c r="L353" i="12" a="1"/>
  <c r="L353" i="12" s="1"/>
  <c r="L355" i="12" a="1"/>
  <c r="L355" i="12" s="1"/>
  <c r="L357" i="12" a="1"/>
  <c r="L357" i="12" s="1"/>
  <c r="L359" i="12" a="1"/>
  <c r="L359" i="12" s="1"/>
  <c r="L361" i="12" a="1"/>
  <c r="L361" i="12" s="1"/>
  <c r="L363" i="12" a="1"/>
  <c r="L363" i="12" s="1"/>
  <c r="L365" i="12" a="1"/>
  <c r="L365" i="12" s="1"/>
  <c r="L367" i="12" a="1"/>
  <c r="L367" i="12" s="1"/>
  <c r="L434" i="12" a="1"/>
  <c r="L434" i="12" s="1"/>
  <c r="L436" i="12" a="1"/>
  <c r="L436" i="12" s="1"/>
  <c r="L438" i="12" a="1"/>
  <c r="L438" i="12" s="1"/>
  <c r="L440" i="12" a="1"/>
  <c r="L440" i="12" s="1"/>
  <c r="L442" i="12" a="1"/>
  <c r="L442" i="12" s="1"/>
  <c r="L369" i="12" a="1"/>
  <c r="L369" i="12" s="1"/>
  <c r="L385" i="12" a="1"/>
  <c r="L385" i="12" s="1"/>
  <c r="L401" i="12" a="1"/>
  <c r="L401" i="12" s="1"/>
  <c r="L417" i="12" a="1"/>
  <c r="L417" i="12" s="1"/>
  <c r="L444" i="12" a="1"/>
  <c r="L444" i="12" s="1"/>
  <c r="L448" i="12" a="1"/>
  <c r="L448" i="12" s="1"/>
  <c r="L452" i="12" a="1"/>
  <c r="L452" i="12" s="1"/>
  <c r="L456" i="12" a="1"/>
  <c r="L456" i="12" s="1"/>
  <c r="L460" i="12" a="1"/>
  <c r="L460" i="12" s="1"/>
  <c r="L463" i="12" a="1"/>
  <c r="L463" i="12" s="1"/>
  <c r="L465" i="12" a="1"/>
  <c r="L465" i="12" s="1"/>
  <c r="L467" i="12" a="1"/>
  <c r="L467" i="12" s="1"/>
  <c r="L469" i="12" a="1"/>
  <c r="L469" i="12" s="1"/>
  <c r="L471" i="12" a="1"/>
  <c r="L471" i="12" s="1"/>
  <c r="L473" i="12" a="1"/>
  <c r="L473" i="12" s="1"/>
  <c r="L475" i="12" a="1"/>
  <c r="L475" i="12" s="1"/>
  <c r="L477" i="12" a="1"/>
  <c r="L477" i="12" s="1"/>
  <c r="L479" i="12" a="1"/>
  <c r="L479" i="12" s="1"/>
  <c r="L481" i="12" a="1"/>
  <c r="L481" i="12" s="1"/>
  <c r="L483" i="12" a="1"/>
  <c r="L483" i="12" s="1"/>
  <c r="L485" i="12" a="1"/>
  <c r="L485" i="12" s="1"/>
  <c r="L487" i="12" a="1"/>
  <c r="L487" i="12" s="1"/>
  <c r="L489" i="12" a="1"/>
  <c r="L489" i="12" s="1"/>
  <c r="L491" i="12" a="1"/>
  <c r="L491" i="12" s="1"/>
  <c r="L493" i="12" a="1"/>
  <c r="L493" i="12" s="1"/>
  <c r="L495" i="12" a="1"/>
  <c r="L495" i="12" s="1"/>
  <c r="L497" i="12" a="1"/>
  <c r="L497" i="12" s="1"/>
  <c r="L499" i="12" a="1"/>
  <c r="L499" i="12" s="1"/>
  <c r="L501" i="12" a="1"/>
  <c r="L501" i="12" s="1"/>
  <c r="L503" i="12" a="1"/>
  <c r="L503" i="12" s="1"/>
  <c r="L505" i="12" a="1"/>
  <c r="L505" i="12" s="1"/>
  <c r="L507" i="12" a="1"/>
  <c r="L507" i="12" s="1"/>
  <c r="L509" i="12" a="1"/>
  <c r="L509" i="12" s="1"/>
  <c r="L511" i="12" a="1"/>
  <c r="L511" i="12" s="1"/>
  <c r="L375" i="12" a="1"/>
  <c r="L375" i="12" s="1"/>
  <c r="L391" i="12" a="1"/>
  <c r="L391" i="12" s="1"/>
  <c r="L407" i="12" a="1"/>
  <c r="L407" i="12" s="1"/>
  <c r="L423" i="12" a="1"/>
  <c r="L423" i="12" s="1"/>
  <c r="L427" i="12" a="1"/>
  <c r="L427" i="12" s="1"/>
  <c r="L431" i="12" a="1"/>
  <c r="L431" i="12" s="1"/>
  <c r="L381" i="12" a="1"/>
  <c r="L381" i="12" s="1"/>
  <c r="L397" i="12" a="1"/>
  <c r="L397" i="12" s="1"/>
  <c r="L413" i="12" a="1"/>
  <c r="L413" i="12" s="1"/>
  <c r="L371" i="12" a="1"/>
  <c r="L371" i="12" s="1"/>
  <c r="L387" i="12" a="1"/>
  <c r="L387" i="12" s="1"/>
  <c r="L403" i="12" a="1"/>
  <c r="L403" i="12" s="1"/>
  <c r="L419" i="12" a="1"/>
  <c r="L419" i="12" s="1"/>
  <c r="L377" i="12" a="1"/>
  <c r="L377" i="12" s="1"/>
  <c r="L393" i="12" a="1"/>
  <c r="L393" i="12" s="1"/>
  <c r="L409" i="12" a="1"/>
  <c r="L409" i="12" s="1"/>
  <c r="L446" i="12" a="1"/>
  <c r="L446" i="12" s="1"/>
  <c r="L450" i="12" a="1"/>
  <c r="L450" i="12" s="1"/>
  <c r="L454" i="12" a="1"/>
  <c r="L454" i="12" s="1"/>
  <c r="L458" i="12" a="1"/>
  <c r="L458" i="12" s="1"/>
  <c r="L462" i="12" a="1"/>
  <c r="L462" i="12" s="1"/>
  <c r="L464" i="12" a="1"/>
  <c r="L464" i="12" s="1"/>
  <c r="L466" i="12" a="1"/>
  <c r="L466" i="12" s="1"/>
  <c r="L468" i="12" a="1"/>
  <c r="L468" i="12" s="1"/>
  <c r="L470" i="12" a="1"/>
  <c r="L470" i="12" s="1"/>
  <c r="L472" i="12" a="1"/>
  <c r="L472" i="12" s="1"/>
  <c r="L474" i="12" a="1"/>
  <c r="L474" i="12" s="1"/>
  <c r="L476" i="12" a="1"/>
  <c r="L476" i="12" s="1"/>
  <c r="L478" i="12" a="1"/>
  <c r="L478" i="12" s="1"/>
  <c r="L480" i="12" a="1"/>
  <c r="L480" i="12" s="1"/>
  <c r="L482" i="12" a="1"/>
  <c r="L482" i="12" s="1"/>
  <c r="L484" i="12" a="1"/>
  <c r="L484" i="12" s="1"/>
  <c r="L486" i="12" a="1"/>
  <c r="L486" i="12" s="1"/>
  <c r="L488" i="12" a="1"/>
  <c r="L488" i="12" s="1"/>
  <c r="L490" i="12" a="1"/>
  <c r="L490" i="12" s="1"/>
  <c r="L492" i="12" a="1"/>
  <c r="L492" i="12" s="1"/>
  <c r="L494" i="12" a="1"/>
  <c r="L494" i="12" s="1"/>
  <c r="L496" i="12" a="1"/>
  <c r="L496" i="12" s="1"/>
  <c r="L498" i="12" a="1"/>
  <c r="L498" i="12" s="1"/>
  <c r="L500" i="12" a="1"/>
  <c r="L500" i="12" s="1"/>
  <c r="L502" i="12" a="1"/>
  <c r="L502" i="12" s="1"/>
  <c r="L504" i="12" a="1"/>
  <c r="L504" i="12" s="1"/>
  <c r="L506" i="12" a="1"/>
  <c r="L506" i="12" s="1"/>
  <c r="L508" i="12" a="1"/>
  <c r="L508" i="12" s="1"/>
  <c r="L510" i="12" a="1"/>
  <c r="L510" i="12" s="1"/>
  <c r="L512" i="12" a="1"/>
  <c r="L512" i="12" s="1"/>
  <c r="L165" i="12" a="1"/>
  <c r="L165" i="12" s="1"/>
  <c r="L379" i="12" a="1"/>
  <c r="L379" i="12" s="1"/>
  <c r="L395" i="12" a="1"/>
  <c r="L395" i="12" s="1"/>
  <c r="L411" i="12" a="1"/>
  <c r="L411" i="12" s="1"/>
  <c r="L383" i="12" a="1"/>
  <c r="L383" i="12" s="1"/>
  <c r="L399" i="12" a="1"/>
  <c r="L399" i="12" s="1"/>
  <c r="L415" i="12" a="1"/>
  <c r="L415" i="12" s="1"/>
  <c r="L425" i="12" a="1"/>
  <c r="L425" i="12" s="1"/>
  <c r="L429" i="12" a="1"/>
  <c r="L429" i="12" s="1"/>
  <c r="L433" i="12" a="1"/>
  <c r="L433" i="12" s="1"/>
  <c r="L373" i="12" a="1"/>
  <c r="L373" i="12" s="1"/>
  <c r="L389" i="12" a="1"/>
  <c r="L389" i="12" s="1"/>
  <c r="L405" i="12" a="1"/>
  <c r="L405" i="12" s="1"/>
  <c r="L421" i="12" a="1"/>
  <c r="L421" i="12" s="1"/>
  <c r="L14" i="12" a="1"/>
  <c r="L14" i="12" s="1"/>
  <c r="O13" i="12" a="1"/>
  <c r="O13" i="12" s="1"/>
  <c r="W13" i="12" a="1"/>
  <c r="W13" i="12" s="1"/>
  <c r="P13" i="12" a="1"/>
  <c r="P13" i="12" s="1"/>
  <c r="Q13" i="12" a="1"/>
  <c r="Q13" i="12" s="1"/>
  <c r="R13" i="12" a="1"/>
  <c r="R13" i="12" s="1"/>
  <c r="S13" i="12" a="1"/>
  <c r="S13" i="12" s="1"/>
  <c r="V13" i="12" a="1"/>
  <c r="V13" i="12" s="1"/>
  <c r="T13" i="12" a="1"/>
  <c r="T13" i="12" s="1"/>
  <c r="U13" i="12" a="1"/>
  <c r="U13" i="12" s="1"/>
  <c r="L16" i="12" a="1"/>
  <c r="L16" i="12" s="1"/>
  <c r="L15" i="12" a="1"/>
  <c r="L15" i="12" s="1"/>
  <c r="S119" i="7" a="1"/>
  <c r="S119" i="7" s="1"/>
  <c r="S121" i="7" a="1"/>
  <c r="S121" i="7" s="1"/>
  <c r="S123" i="7" a="1"/>
  <c r="S123" i="7" s="1"/>
  <c r="S126" i="7" a="1"/>
  <c r="S126" i="7" s="1"/>
  <c r="S128" i="7" a="1"/>
  <c r="S128" i="7" s="1"/>
  <c r="S130" i="7" a="1"/>
  <c r="S130" i="7" s="1"/>
  <c r="S132" i="7" a="1"/>
  <c r="S132" i="7" s="1"/>
  <c r="S134" i="7" a="1"/>
  <c r="S134" i="7" s="1"/>
  <c r="S136" i="7" a="1"/>
  <c r="S136" i="7" s="1"/>
  <c r="S138" i="7" a="1"/>
  <c r="S138" i="7" s="1"/>
  <c r="S140" i="7" a="1"/>
  <c r="S140" i="7" s="1"/>
  <c r="S142" i="7" a="1"/>
  <c r="S142" i="7" s="1"/>
  <c r="S144" i="7" a="1"/>
  <c r="S144" i="7" s="1"/>
  <c r="S146" i="7" a="1"/>
  <c r="S146" i="7" s="1"/>
  <c r="S148" i="7" a="1"/>
  <c r="S148" i="7" s="1"/>
  <c r="S150" i="7" a="1"/>
  <c r="S150" i="7" s="1"/>
  <c r="S152" i="7" a="1"/>
  <c r="S152" i="7" s="1"/>
  <c r="S154" i="7" a="1"/>
  <c r="S154" i="7" s="1"/>
  <c r="S156" i="7" a="1"/>
  <c r="S156" i="7" s="1"/>
  <c r="S158" i="7" a="1"/>
  <c r="S158" i="7" s="1"/>
  <c r="S160" i="7" a="1"/>
  <c r="S160" i="7" s="1"/>
  <c r="S162" i="7" a="1"/>
  <c r="S162" i="7" s="1"/>
  <c r="S164" i="7" a="1"/>
  <c r="S164" i="7" s="1"/>
  <c r="S166" i="7" a="1"/>
  <c r="S166" i="7" s="1"/>
  <c r="S168" i="7" a="1"/>
  <c r="S168" i="7" s="1"/>
  <c r="S170" i="7" a="1"/>
  <c r="S170" i="7" s="1"/>
  <c r="S172" i="7" a="1"/>
  <c r="S172" i="7" s="1"/>
  <c r="S174" i="7" a="1"/>
  <c r="S174" i="7" s="1"/>
  <c r="S124" i="7" a="1"/>
  <c r="S124" i="7" s="1"/>
  <c r="S118" i="7" a="1"/>
  <c r="S118" i="7" s="1"/>
  <c r="S133" i="7" a="1"/>
  <c r="S133" i="7" s="1"/>
  <c r="S149" i="7" a="1"/>
  <c r="S149" i="7" s="1"/>
  <c r="S178" i="7" a="1"/>
  <c r="S178" i="7" s="1"/>
  <c r="S122" i="7" a="1"/>
  <c r="S122" i="7" s="1"/>
  <c r="S131" i="7" a="1"/>
  <c r="S131" i="7" s="1"/>
  <c r="S147" i="7" a="1"/>
  <c r="S147" i="7" s="1"/>
  <c r="S151" i="7" a="1"/>
  <c r="S151" i="7" s="1"/>
  <c r="S159" i="7" a="1"/>
  <c r="S159" i="7" s="1"/>
  <c r="S167" i="7" a="1"/>
  <c r="S167" i="7" s="1"/>
  <c r="S175" i="7" a="1"/>
  <c r="S175" i="7" s="1"/>
  <c r="S129" i="7" a="1"/>
  <c r="S129" i="7" s="1"/>
  <c r="S145" i="7" a="1"/>
  <c r="S145" i="7" s="1"/>
  <c r="S179" i="7" a="1"/>
  <c r="S179" i="7" s="1"/>
  <c r="S181" i="7" a="1"/>
  <c r="S181" i="7" s="1"/>
  <c r="S183" i="7" a="1"/>
  <c r="S183" i="7" s="1"/>
  <c r="S185" i="7" a="1"/>
  <c r="S185" i="7" s="1"/>
  <c r="S187" i="7" a="1"/>
  <c r="S187" i="7" s="1"/>
  <c r="S127" i="7" a="1"/>
  <c r="S127" i="7" s="1"/>
  <c r="S143" i="7" a="1"/>
  <c r="S143" i="7" s="1"/>
  <c r="S153" i="7" a="1"/>
  <c r="S153" i="7" s="1"/>
  <c r="S161" i="7" a="1"/>
  <c r="S161" i="7" s="1"/>
  <c r="S169" i="7" a="1"/>
  <c r="S169" i="7" s="1"/>
  <c r="S176" i="7" a="1"/>
  <c r="S176" i="7" s="1"/>
  <c r="S141" i="7" a="1"/>
  <c r="S141" i="7" s="1"/>
  <c r="S139" i="7" a="1"/>
  <c r="S139" i="7" s="1"/>
  <c r="S155" i="7" a="1"/>
  <c r="S155" i="7" s="1"/>
  <c r="S163" i="7" a="1"/>
  <c r="S163" i="7" s="1"/>
  <c r="S171" i="7" a="1"/>
  <c r="S171" i="7" s="1"/>
  <c r="S177" i="7" a="1"/>
  <c r="S177" i="7" s="1"/>
  <c r="S125" i="7" a="1"/>
  <c r="S125" i="7" s="1"/>
  <c r="S137" i="7" a="1"/>
  <c r="S137" i="7" s="1"/>
  <c r="S180" i="7" a="1"/>
  <c r="S180" i="7" s="1"/>
  <c r="S182" i="7" a="1"/>
  <c r="S182" i="7" s="1"/>
  <c r="S184" i="7" a="1"/>
  <c r="S184" i="7" s="1"/>
  <c r="S186" i="7" a="1"/>
  <c r="S186" i="7" s="1"/>
  <c r="S188" i="7" a="1"/>
  <c r="S188" i="7" s="1"/>
  <c r="S190" i="7" a="1"/>
  <c r="S190" i="7" s="1"/>
  <c r="S192" i="7" a="1"/>
  <c r="S192" i="7" s="1"/>
  <c r="S194" i="7" a="1"/>
  <c r="S194" i="7" s="1"/>
  <c r="S196" i="7" a="1"/>
  <c r="S196" i="7" s="1"/>
  <c r="S198" i="7" a="1"/>
  <c r="S198" i="7" s="1"/>
  <c r="S200" i="7" a="1"/>
  <c r="S200" i="7" s="1"/>
  <c r="S202" i="7" a="1"/>
  <c r="S202" i="7" s="1"/>
  <c r="S204" i="7" a="1"/>
  <c r="S204" i="7" s="1"/>
  <c r="S206" i="7" a="1"/>
  <c r="S206" i="7" s="1"/>
  <c r="S208" i="7" a="1"/>
  <c r="S208" i="7" s="1"/>
  <c r="S210" i="7" a="1"/>
  <c r="S210" i="7" s="1"/>
  <c r="S212" i="7" a="1"/>
  <c r="S212" i="7" s="1"/>
  <c r="S214" i="7" a="1"/>
  <c r="S214" i="7" s="1"/>
  <c r="S216" i="7" a="1"/>
  <c r="S216" i="7" s="1"/>
  <c r="S218" i="7" a="1"/>
  <c r="S218" i="7" s="1"/>
  <c r="S220" i="7" a="1"/>
  <c r="S220" i="7" s="1"/>
  <c r="S222" i="7" a="1"/>
  <c r="S222" i="7" s="1"/>
  <c r="S224" i="7" a="1"/>
  <c r="S224" i="7" s="1"/>
  <c r="S226" i="7" a="1"/>
  <c r="S226" i="7" s="1"/>
  <c r="S228" i="7" a="1"/>
  <c r="S228" i="7" s="1"/>
  <c r="S230" i="7" a="1"/>
  <c r="S230" i="7" s="1"/>
  <c r="S191" i="7" a="1"/>
  <c r="S191" i="7" s="1"/>
  <c r="S207" i="7" a="1"/>
  <c r="S207" i="7" s="1"/>
  <c r="S223" i="7" a="1"/>
  <c r="S223" i="7" s="1"/>
  <c r="S165" i="7" a="1"/>
  <c r="S165" i="7" s="1"/>
  <c r="S189" i="7" a="1"/>
  <c r="S189" i="7" s="1"/>
  <c r="S203" i="7" a="1"/>
  <c r="S203" i="7" s="1"/>
  <c r="S219" i="7" a="1"/>
  <c r="S219" i="7" s="1"/>
  <c r="S233" i="7" a="1"/>
  <c r="S233" i="7" s="1"/>
  <c r="S235" i="7" a="1"/>
  <c r="S235" i="7" s="1"/>
  <c r="S237" i="7" a="1"/>
  <c r="S237" i="7" s="1"/>
  <c r="S239" i="7" a="1"/>
  <c r="S239" i="7" s="1"/>
  <c r="S241" i="7" a="1"/>
  <c r="S241" i="7" s="1"/>
  <c r="S243" i="7" a="1"/>
  <c r="S243" i="7" s="1"/>
  <c r="S245" i="7" a="1"/>
  <c r="S245" i="7" s="1"/>
  <c r="S247" i="7" a="1"/>
  <c r="S247" i="7" s="1"/>
  <c r="S249" i="7" a="1"/>
  <c r="S249" i="7" s="1"/>
  <c r="S251" i="7" a="1"/>
  <c r="S251" i="7" s="1"/>
  <c r="S253" i="7" a="1"/>
  <c r="S253" i="7" s="1"/>
  <c r="S255" i="7" a="1"/>
  <c r="S255" i="7" s="1"/>
  <c r="S257" i="7" a="1"/>
  <c r="S257" i="7" s="1"/>
  <c r="S259" i="7" a="1"/>
  <c r="S259" i="7" s="1"/>
  <c r="S261" i="7" a="1"/>
  <c r="S261" i="7" s="1"/>
  <c r="S263" i="7" a="1"/>
  <c r="S263" i="7" s="1"/>
  <c r="S265" i="7" a="1"/>
  <c r="S265" i="7" s="1"/>
  <c r="S267" i="7" a="1"/>
  <c r="S267" i="7" s="1"/>
  <c r="S269" i="7" a="1"/>
  <c r="S269" i="7" s="1"/>
  <c r="S271" i="7" a="1"/>
  <c r="S271" i="7" s="1"/>
  <c r="S273" i="7" a="1"/>
  <c r="S273" i="7" s="1"/>
  <c r="S275" i="7" a="1"/>
  <c r="S275" i="7" s="1"/>
  <c r="S277" i="7" a="1"/>
  <c r="S277" i="7" s="1"/>
  <c r="S279" i="7" a="1"/>
  <c r="S279" i="7" s="1"/>
  <c r="S281" i="7" a="1"/>
  <c r="S281" i="7" s="1"/>
  <c r="S283" i="7" a="1"/>
  <c r="S283" i="7" s="1"/>
  <c r="S285" i="7" a="1"/>
  <c r="S285" i="7" s="1"/>
  <c r="S287" i="7" a="1"/>
  <c r="S287" i="7" s="1"/>
  <c r="S289" i="7" a="1"/>
  <c r="S289" i="7" s="1"/>
  <c r="S291" i="7" a="1"/>
  <c r="S291" i="7" s="1"/>
  <c r="S293" i="7" a="1"/>
  <c r="S293" i="7" s="1"/>
  <c r="S295" i="7" a="1"/>
  <c r="S295" i="7" s="1"/>
  <c r="S297" i="7" a="1"/>
  <c r="S297" i="7" s="1"/>
  <c r="S299" i="7" a="1"/>
  <c r="S299" i="7" s="1"/>
  <c r="S301" i="7" a="1"/>
  <c r="S301" i="7" s="1"/>
  <c r="S303" i="7" a="1"/>
  <c r="S303" i="7" s="1"/>
  <c r="S135" i="7" a="1"/>
  <c r="S135" i="7" s="1"/>
  <c r="S173" i="7" a="1"/>
  <c r="S173" i="7" s="1"/>
  <c r="S201" i="7" a="1"/>
  <c r="S201" i="7" s="1"/>
  <c r="S217" i="7" a="1"/>
  <c r="S217" i="7" s="1"/>
  <c r="S199" i="7" a="1"/>
  <c r="S199" i="7" s="1"/>
  <c r="S215" i="7" a="1"/>
  <c r="S215" i="7" s="1"/>
  <c r="S231" i="7" a="1"/>
  <c r="S231" i="7" s="1"/>
  <c r="S197" i="7" a="1"/>
  <c r="S197" i="7" s="1"/>
  <c r="S213" i="7" a="1"/>
  <c r="S213" i="7" s="1"/>
  <c r="S229" i="7" a="1"/>
  <c r="S229" i="7" s="1"/>
  <c r="S195" i="7" a="1"/>
  <c r="S195" i="7" s="1"/>
  <c r="S211" i="7" a="1"/>
  <c r="S211" i="7" s="1"/>
  <c r="S227" i="7" a="1"/>
  <c r="S227" i="7" s="1"/>
  <c r="S232" i="7" a="1"/>
  <c r="S232" i="7" s="1"/>
  <c r="S234" i="7" a="1"/>
  <c r="S234" i="7" s="1"/>
  <c r="S236" i="7" a="1"/>
  <c r="S236" i="7" s="1"/>
  <c r="S238" i="7" a="1"/>
  <c r="S238" i="7" s="1"/>
  <c r="S240" i="7" a="1"/>
  <c r="S240" i="7" s="1"/>
  <c r="S242" i="7" a="1"/>
  <c r="S242" i="7" s="1"/>
  <c r="S244" i="7" a="1"/>
  <c r="S244" i="7" s="1"/>
  <c r="S246" i="7" a="1"/>
  <c r="S246" i="7" s="1"/>
  <c r="S248" i="7" a="1"/>
  <c r="S248" i="7" s="1"/>
  <c r="S250" i="7" a="1"/>
  <c r="S250" i="7" s="1"/>
  <c r="S252" i="7" a="1"/>
  <c r="S252" i="7" s="1"/>
  <c r="S254" i="7" a="1"/>
  <c r="S254" i="7" s="1"/>
  <c r="S256" i="7" a="1"/>
  <c r="S256" i="7" s="1"/>
  <c r="S258" i="7" a="1"/>
  <c r="S258" i="7" s="1"/>
  <c r="S260" i="7" a="1"/>
  <c r="S260" i="7" s="1"/>
  <c r="S262" i="7" a="1"/>
  <c r="S262" i="7" s="1"/>
  <c r="S264" i="7" a="1"/>
  <c r="S264" i="7" s="1"/>
  <c r="S266" i="7" a="1"/>
  <c r="S266" i="7" s="1"/>
  <c r="S268" i="7" a="1"/>
  <c r="S268" i="7" s="1"/>
  <c r="S270" i="7" a="1"/>
  <c r="S270" i="7" s="1"/>
  <c r="S272" i="7" a="1"/>
  <c r="S272" i="7" s="1"/>
  <c r="S274" i="7" a="1"/>
  <c r="S274" i="7" s="1"/>
  <c r="S276" i="7" a="1"/>
  <c r="S276" i="7" s="1"/>
  <c r="S278" i="7" a="1"/>
  <c r="S278" i="7" s="1"/>
  <c r="S280" i="7" a="1"/>
  <c r="S280" i="7" s="1"/>
  <c r="S282" i="7" a="1"/>
  <c r="S282" i="7" s="1"/>
  <c r="S284" i="7" a="1"/>
  <c r="S284" i="7" s="1"/>
  <c r="S286" i="7" a="1"/>
  <c r="S286" i="7" s="1"/>
  <c r="S288" i="7" a="1"/>
  <c r="S288" i="7" s="1"/>
  <c r="S290" i="7" a="1"/>
  <c r="S290" i="7" s="1"/>
  <c r="S292" i="7" a="1"/>
  <c r="S292" i="7" s="1"/>
  <c r="S294" i="7" a="1"/>
  <c r="S294" i="7" s="1"/>
  <c r="S296" i="7" a="1"/>
  <c r="S296" i="7" s="1"/>
  <c r="S298" i="7" a="1"/>
  <c r="S298" i="7" s="1"/>
  <c r="S300" i="7" a="1"/>
  <c r="S300" i="7" s="1"/>
  <c r="S302" i="7" a="1"/>
  <c r="S302" i="7" s="1"/>
  <c r="S304" i="7" a="1"/>
  <c r="S304" i="7" s="1"/>
  <c r="S306" i="7" a="1"/>
  <c r="S306" i="7" s="1"/>
  <c r="S308" i="7" a="1"/>
  <c r="S308" i="7" s="1"/>
  <c r="S310" i="7" a="1"/>
  <c r="S310" i="7" s="1"/>
  <c r="S193" i="7" a="1"/>
  <c r="S193" i="7" s="1"/>
  <c r="S307" i="7" a="1"/>
  <c r="S307" i="7" s="1"/>
  <c r="S309" i="7" a="1"/>
  <c r="S309" i="7" s="1"/>
  <c r="S312" i="7" a="1"/>
  <c r="S312" i="7" s="1"/>
  <c r="S314" i="7" a="1"/>
  <c r="S314" i="7" s="1"/>
  <c r="S316" i="7" a="1"/>
  <c r="S316" i="7" s="1"/>
  <c r="S318" i="7" a="1"/>
  <c r="S318" i="7" s="1"/>
  <c r="S320" i="7" a="1"/>
  <c r="S320" i="7" s="1"/>
  <c r="S322" i="7" a="1"/>
  <c r="S322" i="7" s="1"/>
  <c r="S324" i="7" a="1"/>
  <c r="S324" i="7" s="1"/>
  <c r="S326" i="7" a="1"/>
  <c r="S326" i="7" s="1"/>
  <c r="S328" i="7" a="1"/>
  <c r="S328" i="7" s="1"/>
  <c r="S330" i="7" a="1"/>
  <c r="S330" i="7" s="1"/>
  <c r="S332" i="7" a="1"/>
  <c r="S332" i="7" s="1"/>
  <c r="S334" i="7" a="1"/>
  <c r="S334" i="7" s="1"/>
  <c r="S336" i="7" a="1"/>
  <c r="S336" i="7" s="1"/>
  <c r="S338" i="7" a="1"/>
  <c r="S338" i="7" s="1"/>
  <c r="S340" i="7" a="1"/>
  <c r="S340" i="7" s="1"/>
  <c r="S342" i="7" a="1"/>
  <c r="S342" i="7" s="1"/>
  <c r="S344" i="7" a="1"/>
  <c r="S344" i="7" s="1"/>
  <c r="S225" i="7" a="1"/>
  <c r="S225" i="7" s="1"/>
  <c r="S221" i="7" a="1"/>
  <c r="S221" i="7" s="1"/>
  <c r="S120" i="7" a="1"/>
  <c r="S120" i="7" s="1"/>
  <c r="S209" i="7" a="1"/>
  <c r="S209" i="7" s="1"/>
  <c r="S305" i="7" a="1"/>
  <c r="S305" i="7" s="1"/>
  <c r="S311" i="7" a="1"/>
  <c r="S311" i="7" s="1"/>
  <c r="S327" i="7" a="1"/>
  <c r="S327" i="7" s="1"/>
  <c r="S343" i="7" a="1"/>
  <c r="S343" i="7" s="1"/>
  <c r="S351" i="7" a="1"/>
  <c r="S351" i="7" s="1"/>
  <c r="S354" i="7" a="1"/>
  <c r="S354" i="7" s="1"/>
  <c r="S317" i="7" a="1"/>
  <c r="S317" i="7" s="1"/>
  <c r="S333" i="7" a="1"/>
  <c r="S333" i="7" s="1"/>
  <c r="S346" i="7" a="1"/>
  <c r="S346" i="7" s="1"/>
  <c r="S352" i="7" a="1"/>
  <c r="S352" i="7" s="1"/>
  <c r="S366" i="7" a="1"/>
  <c r="S366" i="7" s="1"/>
  <c r="S367" i="7" a="1"/>
  <c r="S367" i="7" s="1"/>
  <c r="S374" i="7" a="1"/>
  <c r="S374" i="7" s="1"/>
  <c r="S375" i="7" a="1"/>
  <c r="S375" i="7" s="1"/>
  <c r="S382" i="7" a="1"/>
  <c r="S382" i="7" s="1"/>
  <c r="S383" i="7" a="1"/>
  <c r="S383" i="7" s="1"/>
  <c r="S205" i="7" a="1"/>
  <c r="S205" i="7" s="1"/>
  <c r="S323" i="7" a="1"/>
  <c r="S323" i="7" s="1"/>
  <c r="S339" i="7" a="1"/>
  <c r="S339" i="7" s="1"/>
  <c r="S348" i="7" a="1"/>
  <c r="S348" i="7" s="1"/>
  <c r="S386" i="7" a="1"/>
  <c r="S386" i="7" s="1"/>
  <c r="S388" i="7" a="1"/>
  <c r="S388" i="7" s="1"/>
  <c r="S390" i="7" a="1"/>
  <c r="S390" i="7" s="1"/>
  <c r="S392" i="7" a="1"/>
  <c r="S392" i="7" s="1"/>
  <c r="S394" i="7" a="1"/>
  <c r="S394" i="7" s="1"/>
  <c r="S396" i="7" a="1"/>
  <c r="S396" i="7" s="1"/>
  <c r="S398" i="7" a="1"/>
  <c r="S398" i="7" s="1"/>
  <c r="S400" i="7" a="1"/>
  <c r="S400" i="7" s="1"/>
  <c r="S402" i="7" a="1"/>
  <c r="S402" i="7" s="1"/>
  <c r="S404" i="7" a="1"/>
  <c r="S404" i="7" s="1"/>
  <c r="S406" i="7" a="1"/>
  <c r="S406" i="7" s="1"/>
  <c r="S408" i="7" a="1"/>
  <c r="S408" i="7" s="1"/>
  <c r="S410" i="7" a="1"/>
  <c r="S410" i="7" s="1"/>
  <c r="S412" i="7" a="1"/>
  <c r="S412" i="7" s="1"/>
  <c r="S414" i="7" a="1"/>
  <c r="S414" i="7" s="1"/>
  <c r="S416" i="7" a="1"/>
  <c r="S416" i="7" s="1"/>
  <c r="S418" i="7" a="1"/>
  <c r="S418" i="7" s="1"/>
  <c r="S420" i="7" a="1"/>
  <c r="S420" i="7" s="1"/>
  <c r="S422" i="7" a="1"/>
  <c r="S422" i="7" s="1"/>
  <c r="S424" i="7" a="1"/>
  <c r="S424" i="7" s="1"/>
  <c r="S426" i="7" a="1"/>
  <c r="S426" i="7" s="1"/>
  <c r="S428" i="7" a="1"/>
  <c r="S428" i="7" s="1"/>
  <c r="S430" i="7" a="1"/>
  <c r="S430" i="7" s="1"/>
  <c r="S432" i="7" a="1"/>
  <c r="S432" i="7" s="1"/>
  <c r="S434" i="7" a="1"/>
  <c r="S434" i="7" s="1"/>
  <c r="S436" i="7" a="1"/>
  <c r="S436" i="7" s="1"/>
  <c r="S438" i="7" a="1"/>
  <c r="S438" i="7" s="1"/>
  <c r="S440" i="7" a="1"/>
  <c r="S440" i="7" s="1"/>
  <c r="S442" i="7" a="1"/>
  <c r="S442" i="7" s="1"/>
  <c r="S444" i="7" a="1"/>
  <c r="S444" i="7" s="1"/>
  <c r="S446" i="7" a="1"/>
  <c r="S446" i="7" s="1"/>
  <c r="S448" i="7" a="1"/>
  <c r="S448" i="7" s="1"/>
  <c r="S450" i="7" a="1"/>
  <c r="S450" i="7" s="1"/>
  <c r="S452" i="7" a="1"/>
  <c r="S452" i="7" s="1"/>
  <c r="S454" i="7" a="1"/>
  <c r="S454" i="7" s="1"/>
  <c r="S456" i="7" a="1"/>
  <c r="S456" i="7" s="1"/>
  <c r="S458" i="7" a="1"/>
  <c r="S458" i="7" s="1"/>
  <c r="S460" i="7" a="1"/>
  <c r="S460" i="7" s="1"/>
  <c r="S462" i="7" a="1"/>
  <c r="S462" i="7" s="1"/>
  <c r="S313" i="7" a="1"/>
  <c r="S313" i="7" s="1"/>
  <c r="S329" i="7" a="1"/>
  <c r="S329" i="7" s="1"/>
  <c r="S350" i="7" a="1"/>
  <c r="S350" i="7" s="1"/>
  <c r="S361" i="7" a="1"/>
  <c r="S361" i="7" s="1"/>
  <c r="S368" i="7" a="1"/>
  <c r="S368" i="7" s="1"/>
  <c r="S369" i="7" a="1"/>
  <c r="S369" i="7" s="1"/>
  <c r="S376" i="7" a="1"/>
  <c r="S376" i="7" s="1"/>
  <c r="S377" i="7" a="1"/>
  <c r="S377" i="7" s="1"/>
  <c r="S384" i="7" a="1"/>
  <c r="S384" i="7" s="1"/>
  <c r="S319" i="7" a="1"/>
  <c r="S319" i="7" s="1"/>
  <c r="S335" i="7" a="1"/>
  <c r="S335" i="7" s="1"/>
  <c r="S345" i="7" a="1"/>
  <c r="S345" i="7" s="1"/>
  <c r="S359" i="7" a="1"/>
  <c r="S359" i="7" s="1"/>
  <c r="S157" i="7" a="1"/>
  <c r="S157" i="7" s="1"/>
  <c r="S325" i="7" a="1"/>
  <c r="S325" i="7" s="1"/>
  <c r="S341" i="7" a="1"/>
  <c r="S341" i="7" s="1"/>
  <c r="S347" i="7" a="1"/>
  <c r="S347" i="7" s="1"/>
  <c r="S357" i="7" a="1"/>
  <c r="S357" i="7" s="1"/>
  <c r="S360" i="7" a="1"/>
  <c r="S360" i="7" s="1"/>
  <c r="S362" i="7" a="1"/>
  <c r="S362" i="7" s="1"/>
  <c r="S363" i="7" a="1"/>
  <c r="S363" i="7" s="1"/>
  <c r="S370" i="7" a="1"/>
  <c r="S370" i="7" s="1"/>
  <c r="S371" i="7" a="1"/>
  <c r="S371" i="7" s="1"/>
  <c r="S378" i="7" a="1"/>
  <c r="S378" i="7" s="1"/>
  <c r="S379" i="7" a="1"/>
  <c r="S379" i="7" s="1"/>
  <c r="S315" i="7" a="1"/>
  <c r="S315" i="7" s="1"/>
  <c r="S331" i="7" a="1"/>
  <c r="S331" i="7" s="1"/>
  <c r="S349" i="7" a="1"/>
  <c r="S349" i="7" s="1"/>
  <c r="S355" i="7" a="1"/>
  <c r="S355" i="7" s="1"/>
  <c r="S358" i="7" a="1"/>
  <c r="S358" i="7" s="1"/>
  <c r="S385" i="7" a="1"/>
  <c r="S385" i="7" s="1"/>
  <c r="S387" i="7" a="1"/>
  <c r="S387" i="7" s="1"/>
  <c r="S389" i="7" a="1"/>
  <c r="S389" i="7" s="1"/>
  <c r="S391" i="7" a="1"/>
  <c r="S391" i="7" s="1"/>
  <c r="S393" i="7" a="1"/>
  <c r="S393" i="7" s="1"/>
  <c r="S395" i="7" a="1"/>
  <c r="S395" i="7" s="1"/>
  <c r="S397" i="7" a="1"/>
  <c r="S397" i="7" s="1"/>
  <c r="S399" i="7" a="1"/>
  <c r="S399" i="7" s="1"/>
  <c r="S401" i="7" a="1"/>
  <c r="S401" i="7" s="1"/>
  <c r="S403" i="7" a="1"/>
  <c r="S403" i="7" s="1"/>
  <c r="S405" i="7" a="1"/>
  <c r="S405" i="7" s="1"/>
  <c r="S407" i="7" a="1"/>
  <c r="S407" i="7" s="1"/>
  <c r="S409" i="7" a="1"/>
  <c r="S409" i="7" s="1"/>
  <c r="S411" i="7" a="1"/>
  <c r="S411" i="7" s="1"/>
  <c r="S413" i="7" a="1"/>
  <c r="S413" i="7" s="1"/>
  <c r="S415" i="7" a="1"/>
  <c r="S415" i="7" s="1"/>
  <c r="S417" i="7" a="1"/>
  <c r="S417" i="7" s="1"/>
  <c r="S419" i="7" a="1"/>
  <c r="S419" i="7" s="1"/>
  <c r="S421" i="7" a="1"/>
  <c r="S421" i="7" s="1"/>
  <c r="S423" i="7" a="1"/>
  <c r="S423" i="7" s="1"/>
  <c r="S425" i="7" a="1"/>
  <c r="S425" i="7" s="1"/>
  <c r="S427" i="7" a="1"/>
  <c r="S427" i="7" s="1"/>
  <c r="S429" i="7" a="1"/>
  <c r="S429" i="7" s="1"/>
  <c r="S431" i="7" a="1"/>
  <c r="S431" i="7" s="1"/>
  <c r="S433" i="7" a="1"/>
  <c r="S433" i="7" s="1"/>
  <c r="S435" i="7" a="1"/>
  <c r="S435" i="7" s="1"/>
  <c r="S437" i="7" a="1"/>
  <c r="S437" i="7" s="1"/>
  <c r="S439" i="7" a="1"/>
  <c r="S439" i="7" s="1"/>
  <c r="S441" i="7" a="1"/>
  <c r="S441" i="7" s="1"/>
  <c r="S443" i="7" a="1"/>
  <c r="S443" i="7" s="1"/>
  <c r="S445" i="7" a="1"/>
  <c r="S445" i="7" s="1"/>
  <c r="S447" i="7" a="1"/>
  <c r="S447" i="7" s="1"/>
  <c r="S449" i="7" a="1"/>
  <c r="S449" i="7" s="1"/>
  <c r="S451" i="7" a="1"/>
  <c r="S451" i="7" s="1"/>
  <c r="S453" i="7" a="1"/>
  <c r="S453" i="7" s="1"/>
  <c r="S455" i="7" a="1"/>
  <c r="S455" i="7" s="1"/>
  <c r="S457" i="7" a="1"/>
  <c r="S457" i="7" s="1"/>
  <c r="S337" i="7" a="1"/>
  <c r="S337" i="7" s="1"/>
  <c r="S464" i="7" a="1"/>
  <c r="S464" i="7" s="1"/>
  <c r="S486" i="7" a="1"/>
  <c r="S486" i="7" s="1"/>
  <c r="S506" i="7" a="1"/>
  <c r="S506" i="7" s="1"/>
  <c r="S512" i="7" a="1"/>
  <c r="S512" i="7" s="1"/>
  <c r="S480" i="7" a="1"/>
  <c r="S480" i="7" s="1"/>
  <c r="S490" i="7" a="1"/>
  <c r="S490" i="7" s="1"/>
  <c r="S496" i="7" a="1"/>
  <c r="S496" i="7" s="1"/>
  <c r="S508" i="7" a="1"/>
  <c r="S508" i="7" s="1"/>
  <c r="S356" i="7" a="1"/>
  <c r="S356" i="7" s="1"/>
  <c r="S364" i="7" a="1"/>
  <c r="S364" i="7" s="1"/>
  <c r="S461" i="7" a="1"/>
  <c r="S461" i="7" s="1"/>
  <c r="S466" i="7" a="1"/>
  <c r="S466" i="7" s="1"/>
  <c r="S476" i="7" a="1"/>
  <c r="S476" i="7" s="1"/>
  <c r="S504" i="7" a="1"/>
  <c r="S504" i="7" s="1"/>
  <c r="S510" i="7" a="1"/>
  <c r="S510" i="7" s="1"/>
  <c r="S365" i="7" a="1"/>
  <c r="S365" i="7" s="1"/>
  <c r="S372" i="7" a="1"/>
  <c r="S372" i="7" s="1"/>
  <c r="S463" i="7" a="1"/>
  <c r="S463" i="7" s="1"/>
  <c r="S465" i="7" a="1"/>
  <c r="S465" i="7" s="1"/>
  <c r="S467" i="7" a="1"/>
  <c r="S467" i="7" s="1"/>
  <c r="S469" i="7" a="1"/>
  <c r="S469" i="7" s="1"/>
  <c r="S471" i="7" a="1"/>
  <c r="S471" i="7" s="1"/>
  <c r="S473" i="7" a="1"/>
  <c r="S473" i="7" s="1"/>
  <c r="S475" i="7" a="1"/>
  <c r="S475" i="7" s="1"/>
  <c r="S477" i="7" a="1"/>
  <c r="S477" i="7" s="1"/>
  <c r="S479" i="7" a="1"/>
  <c r="S479" i="7" s="1"/>
  <c r="S481" i="7" a="1"/>
  <c r="S481" i="7" s="1"/>
  <c r="S483" i="7" a="1"/>
  <c r="S483" i="7" s="1"/>
  <c r="S485" i="7" a="1"/>
  <c r="S485" i="7" s="1"/>
  <c r="S487" i="7" a="1"/>
  <c r="S487" i="7" s="1"/>
  <c r="S489" i="7" a="1"/>
  <c r="S489" i="7" s="1"/>
  <c r="S491" i="7" a="1"/>
  <c r="S491" i="7" s="1"/>
  <c r="S493" i="7" a="1"/>
  <c r="S493" i="7" s="1"/>
  <c r="S495" i="7" a="1"/>
  <c r="S495" i="7" s="1"/>
  <c r="S497" i="7" a="1"/>
  <c r="S497" i="7" s="1"/>
  <c r="S499" i="7" a="1"/>
  <c r="S499" i="7" s="1"/>
  <c r="S501" i="7" a="1"/>
  <c r="S501" i="7" s="1"/>
  <c r="S503" i="7" a="1"/>
  <c r="S503" i="7" s="1"/>
  <c r="S505" i="7" a="1"/>
  <c r="S505" i="7" s="1"/>
  <c r="S507" i="7" a="1"/>
  <c r="S507" i="7" s="1"/>
  <c r="S509" i="7" a="1"/>
  <c r="S509" i="7" s="1"/>
  <c r="S511" i="7" a="1"/>
  <c r="S511" i="7" s="1"/>
  <c r="S353" i="7" a="1"/>
  <c r="S353" i="7" s="1"/>
  <c r="S470" i="7" a="1"/>
  <c r="S470" i="7" s="1"/>
  <c r="S478" i="7" a="1"/>
  <c r="S478" i="7" s="1"/>
  <c r="S488" i="7" a="1"/>
  <c r="S488" i="7" s="1"/>
  <c r="S373" i="7" a="1"/>
  <c r="S373" i="7" s="1"/>
  <c r="S380" i="7" a="1"/>
  <c r="S380" i="7" s="1"/>
  <c r="S484" i="7" a="1"/>
  <c r="S484" i="7" s="1"/>
  <c r="S498" i="7" a="1"/>
  <c r="S498" i="7" s="1"/>
  <c r="S321" i="7" a="1"/>
  <c r="S321" i="7" s="1"/>
  <c r="S381" i="7" a="1"/>
  <c r="S381" i="7" s="1"/>
  <c r="S482" i="7" a="1"/>
  <c r="S482" i="7" s="1"/>
  <c r="S492" i="7" a="1"/>
  <c r="S492" i="7" s="1"/>
  <c r="S502" i="7" a="1"/>
  <c r="S502" i="7" s="1"/>
  <c r="S459" i="7" a="1"/>
  <c r="S459" i="7" s="1"/>
  <c r="S468" i="7" a="1"/>
  <c r="S468" i="7" s="1"/>
  <c r="S472" i="7" a="1"/>
  <c r="S472" i="7" s="1"/>
  <c r="S474" i="7" a="1"/>
  <c r="S474" i="7" s="1"/>
  <c r="S494" i="7" a="1"/>
  <c r="S494" i="7" s="1"/>
  <c r="S500" i="7" a="1"/>
  <c r="S500" i="7" s="1"/>
  <c r="M118" i="7" a="1"/>
  <c r="M118" i="7" s="1"/>
  <c r="M120" i="7" a="1"/>
  <c r="M120" i="7" s="1"/>
  <c r="M119" i="7" a="1"/>
  <c r="M119" i="7" s="1"/>
  <c r="M121" i="7" a="1"/>
  <c r="M121" i="7" s="1"/>
  <c r="M122" i="7" a="1"/>
  <c r="M122" i="7" s="1"/>
  <c r="M126" i="7" a="1"/>
  <c r="M126" i="7" s="1"/>
  <c r="M128" i="7" a="1"/>
  <c r="M128" i="7" s="1"/>
  <c r="M130" i="7" a="1"/>
  <c r="M130" i="7" s="1"/>
  <c r="M132" i="7" a="1"/>
  <c r="M132" i="7" s="1"/>
  <c r="M134" i="7" a="1"/>
  <c r="M134" i="7" s="1"/>
  <c r="M136" i="7" a="1"/>
  <c r="M136" i="7" s="1"/>
  <c r="M138" i="7" a="1"/>
  <c r="M138" i="7" s="1"/>
  <c r="M140" i="7" a="1"/>
  <c r="M140" i="7" s="1"/>
  <c r="M142" i="7" a="1"/>
  <c r="M142" i="7" s="1"/>
  <c r="M144" i="7" a="1"/>
  <c r="M144" i="7" s="1"/>
  <c r="M146" i="7" a="1"/>
  <c r="M146" i="7" s="1"/>
  <c r="M148" i="7" a="1"/>
  <c r="M148" i="7" s="1"/>
  <c r="M150" i="7" a="1"/>
  <c r="M150" i="7" s="1"/>
  <c r="M123" i="7" a="1"/>
  <c r="M123" i="7" s="1"/>
  <c r="M127" i="7" a="1"/>
  <c r="M127" i="7" s="1"/>
  <c r="M143" i="7" a="1"/>
  <c r="M143" i="7" s="1"/>
  <c r="M154" i="7" a="1"/>
  <c r="M154" i="7" s="1"/>
  <c r="M162" i="7" a="1"/>
  <c r="M162" i="7" s="1"/>
  <c r="M170" i="7" a="1"/>
  <c r="M170" i="7" s="1"/>
  <c r="M177" i="7" a="1"/>
  <c r="M177" i="7" s="1"/>
  <c r="M180" i="7" a="1"/>
  <c r="M180" i="7" s="1"/>
  <c r="M182" i="7" a="1"/>
  <c r="M182" i="7" s="1"/>
  <c r="M184" i="7" a="1"/>
  <c r="M184" i="7" s="1"/>
  <c r="M186" i="7" a="1"/>
  <c r="M186" i="7" s="1"/>
  <c r="M188" i="7" a="1"/>
  <c r="M188" i="7" s="1"/>
  <c r="M141" i="7" a="1"/>
  <c r="M141" i="7" s="1"/>
  <c r="M155" i="7" a="1"/>
  <c r="M155" i="7" s="1"/>
  <c r="M163" i="7" a="1"/>
  <c r="M163" i="7" s="1"/>
  <c r="M171" i="7" a="1"/>
  <c r="M171" i="7" s="1"/>
  <c r="M139" i="7" a="1"/>
  <c r="M139" i="7" s="1"/>
  <c r="M156" i="7" a="1"/>
  <c r="M156" i="7" s="1"/>
  <c r="M164" i="7" a="1"/>
  <c r="M164" i="7" s="1"/>
  <c r="M172" i="7" a="1"/>
  <c r="M172" i="7" s="1"/>
  <c r="M137" i="7" a="1"/>
  <c r="M137" i="7" s="1"/>
  <c r="M157" i="7" a="1"/>
  <c r="M157" i="7" s="1"/>
  <c r="M165" i="7" a="1"/>
  <c r="M165" i="7" s="1"/>
  <c r="M173" i="7" a="1"/>
  <c r="M173" i="7" s="1"/>
  <c r="M178" i="7" a="1"/>
  <c r="M178" i="7" s="1"/>
  <c r="M125" i="7" a="1"/>
  <c r="M125" i="7" s="1"/>
  <c r="M135" i="7" a="1"/>
  <c r="M135" i="7" s="1"/>
  <c r="M158" i="7" a="1"/>
  <c r="M158" i="7" s="1"/>
  <c r="M166" i="7" a="1"/>
  <c r="M166" i="7" s="1"/>
  <c r="M174" i="7" a="1"/>
  <c r="M174" i="7" s="1"/>
  <c r="M181" i="7" a="1"/>
  <c r="M181" i="7" s="1"/>
  <c r="M183" i="7" a="1"/>
  <c r="M183" i="7" s="1"/>
  <c r="M185" i="7" a="1"/>
  <c r="M185" i="7" s="1"/>
  <c r="M187" i="7" a="1"/>
  <c r="M187" i="7" s="1"/>
  <c r="M189" i="7" a="1"/>
  <c r="M189" i="7" s="1"/>
  <c r="M191" i="7" a="1"/>
  <c r="M191" i="7" s="1"/>
  <c r="M193" i="7" a="1"/>
  <c r="M193" i="7" s="1"/>
  <c r="M195" i="7" a="1"/>
  <c r="M195" i="7" s="1"/>
  <c r="M197" i="7" a="1"/>
  <c r="M197" i="7" s="1"/>
  <c r="M199" i="7" a="1"/>
  <c r="M199" i="7" s="1"/>
  <c r="M201" i="7" a="1"/>
  <c r="M201" i="7" s="1"/>
  <c r="M203" i="7" a="1"/>
  <c r="M203" i="7" s="1"/>
  <c r="M205" i="7" a="1"/>
  <c r="M205" i="7" s="1"/>
  <c r="M207" i="7" a="1"/>
  <c r="M207" i="7" s="1"/>
  <c r="M209" i="7" a="1"/>
  <c r="M209" i="7" s="1"/>
  <c r="M211" i="7" a="1"/>
  <c r="M211" i="7" s="1"/>
  <c r="M213" i="7" a="1"/>
  <c r="M213" i="7" s="1"/>
  <c r="M215" i="7" a="1"/>
  <c r="M215" i="7" s="1"/>
  <c r="M217" i="7" a="1"/>
  <c r="M217" i="7" s="1"/>
  <c r="M219" i="7" a="1"/>
  <c r="M219" i="7" s="1"/>
  <c r="M221" i="7" a="1"/>
  <c r="M221" i="7" s="1"/>
  <c r="M223" i="7" a="1"/>
  <c r="M223" i="7" s="1"/>
  <c r="M225" i="7" a="1"/>
  <c r="M225" i="7" s="1"/>
  <c r="M227" i="7" a="1"/>
  <c r="M227" i="7" s="1"/>
  <c r="M229" i="7" a="1"/>
  <c r="M229" i="7" s="1"/>
  <c r="M231" i="7" a="1"/>
  <c r="M231" i="7" s="1"/>
  <c r="M133" i="7" a="1"/>
  <c r="M133" i="7" s="1"/>
  <c r="M149" i="7" a="1"/>
  <c r="M149" i="7" s="1"/>
  <c r="M151" i="7" a="1"/>
  <c r="M151" i="7" s="1"/>
  <c r="M159" i="7" a="1"/>
  <c r="M159" i="7" s="1"/>
  <c r="M167" i="7" a="1"/>
  <c r="M167" i="7" s="1"/>
  <c r="M175" i="7" a="1"/>
  <c r="M175" i="7" s="1"/>
  <c r="M179" i="7" a="1"/>
  <c r="M179" i="7" s="1"/>
  <c r="M124" i="7" a="1"/>
  <c r="M124" i="7" s="1"/>
  <c r="M131" i="7" a="1"/>
  <c r="M131" i="7" s="1"/>
  <c r="M147" i="7" a="1"/>
  <c r="M147" i="7" s="1"/>
  <c r="M152" i="7" a="1"/>
  <c r="M152" i="7" s="1"/>
  <c r="M160" i="7" a="1"/>
  <c r="M160" i="7" s="1"/>
  <c r="M168" i="7" a="1"/>
  <c r="M168" i="7" s="1"/>
  <c r="M176" i="7" a="1"/>
  <c r="M176" i="7" s="1"/>
  <c r="M198" i="7" a="1"/>
  <c r="M198" i="7" s="1"/>
  <c r="M214" i="7" a="1"/>
  <c r="M214" i="7" s="1"/>
  <c r="M230" i="7" a="1"/>
  <c r="M230" i="7" s="1"/>
  <c r="M232" i="7" a="1"/>
  <c r="M232" i="7" s="1"/>
  <c r="M234" i="7" a="1"/>
  <c r="M234" i="7" s="1"/>
  <c r="M236" i="7" a="1"/>
  <c r="M236" i="7" s="1"/>
  <c r="M238" i="7" a="1"/>
  <c r="M238" i="7" s="1"/>
  <c r="M194" i="7" a="1"/>
  <c r="M194" i="7" s="1"/>
  <c r="M210" i="7" a="1"/>
  <c r="M210" i="7" s="1"/>
  <c r="M226" i="7" a="1"/>
  <c r="M226" i="7" s="1"/>
  <c r="M192" i="7" a="1"/>
  <c r="M192" i="7" s="1"/>
  <c r="M208" i="7" a="1"/>
  <c r="M208" i="7" s="1"/>
  <c r="M224" i="7" a="1"/>
  <c r="M224" i="7" s="1"/>
  <c r="M145" i="7" a="1"/>
  <c r="M145" i="7" s="1"/>
  <c r="M153" i="7" a="1"/>
  <c r="M153" i="7" s="1"/>
  <c r="M190" i="7" a="1"/>
  <c r="M190" i="7" s="1"/>
  <c r="M206" i="7" a="1"/>
  <c r="M206" i="7" s="1"/>
  <c r="M222" i="7" a="1"/>
  <c r="M222" i="7" s="1"/>
  <c r="M233" i="7" a="1"/>
  <c r="M233" i="7" s="1"/>
  <c r="M235" i="7" a="1"/>
  <c r="M235" i="7" s="1"/>
  <c r="M237" i="7" a="1"/>
  <c r="M237" i="7" s="1"/>
  <c r="M239" i="7" a="1"/>
  <c r="M239" i="7" s="1"/>
  <c r="M241" i="7" a="1"/>
  <c r="M241" i="7" s="1"/>
  <c r="M243" i="7" a="1"/>
  <c r="M243" i="7" s="1"/>
  <c r="M245" i="7" a="1"/>
  <c r="M245" i="7" s="1"/>
  <c r="M247" i="7" a="1"/>
  <c r="M247" i="7" s="1"/>
  <c r="M249" i="7" a="1"/>
  <c r="M249" i="7" s="1"/>
  <c r="M251" i="7" a="1"/>
  <c r="M251" i="7" s="1"/>
  <c r="M253" i="7" a="1"/>
  <c r="M253" i="7" s="1"/>
  <c r="M255" i="7" a="1"/>
  <c r="M255" i="7" s="1"/>
  <c r="M257" i="7" a="1"/>
  <c r="M257" i="7" s="1"/>
  <c r="M259" i="7" a="1"/>
  <c r="M259" i="7" s="1"/>
  <c r="M261" i="7" a="1"/>
  <c r="M261" i="7" s="1"/>
  <c r="M263" i="7" a="1"/>
  <c r="M263" i="7" s="1"/>
  <c r="M265" i="7" a="1"/>
  <c r="M265" i="7" s="1"/>
  <c r="M267" i="7" a="1"/>
  <c r="M267" i="7" s="1"/>
  <c r="M269" i="7" a="1"/>
  <c r="M269" i="7" s="1"/>
  <c r="M271" i="7" a="1"/>
  <c r="M271" i="7" s="1"/>
  <c r="M273" i="7" a="1"/>
  <c r="M273" i="7" s="1"/>
  <c r="M275" i="7" a="1"/>
  <c r="M275" i="7" s="1"/>
  <c r="M277" i="7" a="1"/>
  <c r="M277" i="7" s="1"/>
  <c r="M279" i="7" a="1"/>
  <c r="M279" i="7" s="1"/>
  <c r="M281" i="7" a="1"/>
  <c r="M281" i="7" s="1"/>
  <c r="M283" i="7" a="1"/>
  <c r="M283" i="7" s="1"/>
  <c r="M285" i="7" a="1"/>
  <c r="M285" i="7" s="1"/>
  <c r="M287" i="7" a="1"/>
  <c r="M287" i="7" s="1"/>
  <c r="M289" i="7" a="1"/>
  <c r="M289" i="7" s="1"/>
  <c r="M291" i="7" a="1"/>
  <c r="M291" i="7" s="1"/>
  <c r="M293" i="7" a="1"/>
  <c r="M293" i="7" s="1"/>
  <c r="M295" i="7" a="1"/>
  <c r="M295" i="7" s="1"/>
  <c r="M297" i="7" a="1"/>
  <c r="M297" i="7" s="1"/>
  <c r="M299" i="7" a="1"/>
  <c r="M299" i="7" s="1"/>
  <c r="M301" i="7" a="1"/>
  <c r="M301" i="7" s="1"/>
  <c r="M303" i="7" a="1"/>
  <c r="M303" i="7" s="1"/>
  <c r="M129" i="7" a="1"/>
  <c r="M129" i="7" s="1"/>
  <c r="M161" i="7" a="1"/>
  <c r="M161" i="7" s="1"/>
  <c r="M204" i="7" a="1"/>
  <c r="M204" i="7" s="1"/>
  <c r="M220" i="7" a="1"/>
  <c r="M220" i="7" s="1"/>
  <c r="M169" i="7" a="1"/>
  <c r="M169" i="7" s="1"/>
  <c r="M202" i="7" a="1"/>
  <c r="M202" i="7" s="1"/>
  <c r="M218" i="7" a="1"/>
  <c r="M218" i="7" s="1"/>
  <c r="M254" i="7" a="1"/>
  <c r="M254" i="7" s="1"/>
  <c r="M270" i="7" a="1"/>
  <c r="M270" i="7" s="1"/>
  <c r="M286" i="7" a="1"/>
  <c r="M286" i="7" s="1"/>
  <c r="M302" i="7" a="1"/>
  <c r="M302" i="7" s="1"/>
  <c r="M228" i="7" a="1"/>
  <c r="M228" i="7" s="1"/>
  <c r="M240" i="7" a="1"/>
  <c r="M240" i="7" s="1"/>
  <c r="M256" i="7" a="1"/>
  <c r="M256" i="7" s="1"/>
  <c r="M272" i="7" a="1"/>
  <c r="M272" i="7" s="1"/>
  <c r="M288" i="7" a="1"/>
  <c r="M288" i="7" s="1"/>
  <c r="M305" i="7" a="1"/>
  <c r="M305" i="7" s="1"/>
  <c r="M313" i="7" a="1"/>
  <c r="M313" i="7" s="1"/>
  <c r="M315" i="7" a="1"/>
  <c r="M315" i="7" s="1"/>
  <c r="M317" i="7" a="1"/>
  <c r="M317" i="7" s="1"/>
  <c r="M319" i="7" a="1"/>
  <c r="M319" i="7" s="1"/>
  <c r="M321" i="7" a="1"/>
  <c r="M321" i="7" s="1"/>
  <c r="M323" i="7" a="1"/>
  <c r="M323" i="7" s="1"/>
  <c r="M325" i="7" a="1"/>
  <c r="M325" i="7" s="1"/>
  <c r="M327" i="7" a="1"/>
  <c r="M327" i="7" s="1"/>
  <c r="M329" i="7" a="1"/>
  <c r="M329" i="7" s="1"/>
  <c r="M331" i="7" a="1"/>
  <c r="M331" i="7" s="1"/>
  <c r="M333" i="7" a="1"/>
  <c r="M333" i="7" s="1"/>
  <c r="M335" i="7" a="1"/>
  <c r="M335" i="7" s="1"/>
  <c r="M337" i="7" a="1"/>
  <c r="M337" i="7" s="1"/>
  <c r="M339" i="7" a="1"/>
  <c r="M339" i="7" s="1"/>
  <c r="M341" i="7" a="1"/>
  <c r="M341" i="7" s="1"/>
  <c r="M343" i="7" a="1"/>
  <c r="M343" i="7" s="1"/>
  <c r="M216" i="7" a="1"/>
  <c r="M216" i="7" s="1"/>
  <c r="M242" i="7" a="1"/>
  <c r="M242" i="7" s="1"/>
  <c r="M258" i="7" a="1"/>
  <c r="M258" i="7" s="1"/>
  <c r="M274" i="7" a="1"/>
  <c r="M274" i="7" s="1"/>
  <c r="M290" i="7" a="1"/>
  <c r="M290" i="7" s="1"/>
  <c r="M304" i="7" a="1"/>
  <c r="M304" i="7" s="1"/>
  <c r="M306" i="7" a="1"/>
  <c r="M306" i="7" s="1"/>
  <c r="M311" i="7" a="1"/>
  <c r="M311" i="7" s="1"/>
  <c r="M212" i="7" a="1"/>
  <c r="M212" i="7" s="1"/>
  <c r="M244" i="7" a="1"/>
  <c r="M244" i="7" s="1"/>
  <c r="M260" i="7" a="1"/>
  <c r="M260" i="7" s="1"/>
  <c r="M276" i="7" a="1"/>
  <c r="M276" i="7" s="1"/>
  <c r="M292" i="7" a="1"/>
  <c r="M292" i="7" s="1"/>
  <c r="M307" i="7" a="1"/>
  <c r="M307" i="7" s="1"/>
  <c r="M200" i="7" a="1"/>
  <c r="M200" i="7" s="1"/>
  <c r="M246" i="7" a="1"/>
  <c r="M246" i="7" s="1"/>
  <c r="M262" i="7" a="1"/>
  <c r="M262" i="7" s="1"/>
  <c r="M278" i="7" a="1"/>
  <c r="M278" i="7" s="1"/>
  <c r="M294" i="7" a="1"/>
  <c r="M294" i="7" s="1"/>
  <c r="M308" i="7" a="1"/>
  <c r="M308" i="7" s="1"/>
  <c r="M196" i="7" a="1"/>
  <c r="M196" i="7" s="1"/>
  <c r="M248" i="7" a="1"/>
  <c r="M248" i="7" s="1"/>
  <c r="M264" i="7" a="1"/>
  <c r="M264" i="7" s="1"/>
  <c r="M280" i="7" a="1"/>
  <c r="M280" i="7" s="1"/>
  <c r="M296" i="7" a="1"/>
  <c r="M296" i="7" s="1"/>
  <c r="M309" i="7" a="1"/>
  <c r="M309" i="7" s="1"/>
  <c r="M312" i="7" a="1"/>
  <c r="M312" i="7" s="1"/>
  <c r="M314" i="7" a="1"/>
  <c r="M314" i="7" s="1"/>
  <c r="M316" i="7" a="1"/>
  <c r="M316" i="7" s="1"/>
  <c r="M318" i="7" a="1"/>
  <c r="M318" i="7" s="1"/>
  <c r="M320" i="7" a="1"/>
  <c r="M320" i="7" s="1"/>
  <c r="M322" i="7" a="1"/>
  <c r="M322" i="7" s="1"/>
  <c r="M324" i="7" a="1"/>
  <c r="M324" i="7" s="1"/>
  <c r="M326" i="7" a="1"/>
  <c r="M326" i="7" s="1"/>
  <c r="M328" i="7" a="1"/>
  <c r="M328" i="7" s="1"/>
  <c r="M330" i="7" a="1"/>
  <c r="M330" i="7" s="1"/>
  <c r="M332" i="7" a="1"/>
  <c r="M332" i="7" s="1"/>
  <c r="M334" i="7" a="1"/>
  <c r="M334" i="7" s="1"/>
  <c r="M336" i="7" a="1"/>
  <c r="M336" i="7" s="1"/>
  <c r="M338" i="7" a="1"/>
  <c r="M338" i="7" s="1"/>
  <c r="M340" i="7" a="1"/>
  <c r="M340" i="7" s="1"/>
  <c r="M342" i="7" a="1"/>
  <c r="M342" i="7" s="1"/>
  <c r="M344" i="7" a="1"/>
  <c r="M344" i="7" s="1"/>
  <c r="M346" i="7" a="1"/>
  <c r="M346" i="7" s="1"/>
  <c r="M348" i="7" a="1"/>
  <c r="M348" i="7" s="1"/>
  <c r="M350" i="7" a="1"/>
  <c r="M350" i="7" s="1"/>
  <c r="M352" i="7" a="1"/>
  <c r="M352" i="7" s="1"/>
  <c r="M354" i="7" a="1"/>
  <c r="M354" i="7" s="1"/>
  <c r="M356" i="7" a="1"/>
  <c r="M356" i="7" s="1"/>
  <c r="M358" i="7" a="1"/>
  <c r="M358" i="7" s="1"/>
  <c r="M360" i="7" a="1"/>
  <c r="M360" i="7" s="1"/>
  <c r="M250" i="7" a="1"/>
  <c r="M250" i="7" s="1"/>
  <c r="M266" i="7" a="1"/>
  <c r="M266" i="7" s="1"/>
  <c r="M282" i="7" a="1"/>
  <c r="M282" i="7" s="1"/>
  <c r="M298" i="7" a="1"/>
  <c r="M298" i="7" s="1"/>
  <c r="M361" i="7" a="1"/>
  <c r="M361" i="7" s="1"/>
  <c r="M362" i="7" a="1"/>
  <c r="M362" i="7" s="1"/>
  <c r="M370" i="7" a="1"/>
  <c r="M370" i="7" s="1"/>
  <c r="M378" i="7" a="1"/>
  <c r="M378" i="7" s="1"/>
  <c r="M385" i="7" a="1"/>
  <c r="M385" i="7" s="1"/>
  <c r="M387" i="7" a="1"/>
  <c r="M387" i="7" s="1"/>
  <c r="M389" i="7" a="1"/>
  <c r="M389" i="7" s="1"/>
  <c r="M391" i="7" a="1"/>
  <c r="M391" i="7" s="1"/>
  <c r="M393" i="7" a="1"/>
  <c r="M393" i="7" s="1"/>
  <c r="M395" i="7" a="1"/>
  <c r="M395" i="7" s="1"/>
  <c r="M397" i="7" a="1"/>
  <c r="M397" i="7" s="1"/>
  <c r="M399" i="7" a="1"/>
  <c r="M399" i="7" s="1"/>
  <c r="M401" i="7" a="1"/>
  <c r="M401" i="7" s="1"/>
  <c r="M403" i="7" a="1"/>
  <c r="M403" i="7" s="1"/>
  <c r="M405" i="7" a="1"/>
  <c r="M405" i="7" s="1"/>
  <c r="M407" i="7" a="1"/>
  <c r="M407" i="7" s="1"/>
  <c r="M409" i="7" a="1"/>
  <c r="M409" i="7" s="1"/>
  <c r="M411" i="7" a="1"/>
  <c r="M411" i="7" s="1"/>
  <c r="M413" i="7" a="1"/>
  <c r="M413" i="7" s="1"/>
  <c r="M415" i="7" a="1"/>
  <c r="M415" i="7" s="1"/>
  <c r="M417" i="7" a="1"/>
  <c r="M417" i="7" s="1"/>
  <c r="M419" i="7" a="1"/>
  <c r="M419" i="7" s="1"/>
  <c r="M421" i="7" a="1"/>
  <c r="M421" i="7" s="1"/>
  <c r="M423" i="7" a="1"/>
  <c r="M423" i="7" s="1"/>
  <c r="M425" i="7" a="1"/>
  <c r="M425" i="7" s="1"/>
  <c r="M427" i="7" a="1"/>
  <c r="M427" i="7" s="1"/>
  <c r="M429" i="7" a="1"/>
  <c r="M429" i="7" s="1"/>
  <c r="M431" i="7" a="1"/>
  <c r="M431" i="7" s="1"/>
  <c r="M433" i="7" a="1"/>
  <c r="M433" i="7" s="1"/>
  <c r="M435" i="7" a="1"/>
  <c r="M435" i="7" s="1"/>
  <c r="M437" i="7" a="1"/>
  <c r="M437" i="7" s="1"/>
  <c r="M439" i="7" a="1"/>
  <c r="M439" i="7" s="1"/>
  <c r="M441" i="7" a="1"/>
  <c r="M441" i="7" s="1"/>
  <c r="M443" i="7" a="1"/>
  <c r="M443" i="7" s="1"/>
  <c r="M445" i="7" a="1"/>
  <c r="M445" i="7" s="1"/>
  <c r="M447" i="7" a="1"/>
  <c r="M447" i="7" s="1"/>
  <c r="M449" i="7" a="1"/>
  <c r="M449" i="7" s="1"/>
  <c r="M451" i="7" a="1"/>
  <c r="M451" i="7" s="1"/>
  <c r="M453" i="7" a="1"/>
  <c r="M453" i="7" s="1"/>
  <c r="M455" i="7" a="1"/>
  <c r="M455" i="7" s="1"/>
  <c r="M457" i="7" a="1"/>
  <c r="M457" i="7" s="1"/>
  <c r="M459" i="7" a="1"/>
  <c r="M459" i="7" s="1"/>
  <c r="M461" i="7" a="1"/>
  <c r="M461" i="7" s="1"/>
  <c r="M359" i="7" a="1"/>
  <c r="M359" i="7" s="1"/>
  <c r="M363" i="7" a="1"/>
  <c r="M363" i="7" s="1"/>
  <c r="M371" i="7" a="1"/>
  <c r="M371" i="7" s="1"/>
  <c r="M379" i="7" a="1"/>
  <c r="M379" i="7" s="1"/>
  <c r="M252" i="7" a="1"/>
  <c r="M252" i="7" s="1"/>
  <c r="M357" i="7" a="1"/>
  <c r="M357" i="7" s="1"/>
  <c r="M364" i="7" a="1"/>
  <c r="M364" i="7" s="1"/>
  <c r="M372" i="7" a="1"/>
  <c r="M372" i="7" s="1"/>
  <c r="M380" i="7" a="1"/>
  <c r="M380" i="7" s="1"/>
  <c r="M268" i="7" a="1"/>
  <c r="M268" i="7" s="1"/>
  <c r="M345" i="7" a="1"/>
  <c r="M345" i="7" s="1"/>
  <c r="M347" i="7" a="1"/>
  <c r="M347" i="7" s="1"/>
  <c r="M355" i="7" a="1"/>
  <c r="M355" i="7" s="1"/>
  <c r="M365" i="7" a="1"/>
  <c r="M365" i="7" s="1"/>
  <c r="M373" i="7" a="1"/>
  <c r="M373" i="7" s="1"/>
  <c r="M381" i="7" a="1"/>
  <c r="M381" i="7" s="1"/>
  <c r="M284" i="7" a="1"/>
  <c r="M284" i="7" s="1"/>
  <c r="M349" i="7" a="1"/>
  <c r="M349" i="7" s="1"/>
  <c r="M353" i="7" a="1"/>
  <c r="M353" i="7" s="1"/>
  <c r="M366" i="7" a="1"/>
  <c r="M366" i="7" s="1"/>
  <c r="M374" i="7" a="1"/>
  <c r="M374" i="7" s="1"/>
  <c r="M382" i="7" a="1"/>
  <c r="M382" i="7" s="1"/>
  <c r="M386" i="7" a="1"/>
  <c r="M386" i="7" s="1"/>
  <c r="M388" i="7" a="1"/>
  <c r="M388" i="7" s="1"/>
  <c r="M390" i="7" a="1"/>
  <c r="M390" i="7" s="1"/>
  <c r="M392" i="7" a="1"/>
  <c r="M392" i="7" s="1"/>
  <c r="M394" i="7" a="1"/>
  <c r="M394" i="7" s="1"/>
  <c r="M396" i="7" a="1"/>
  <c r="M396" i="7" s="1"/>
  <c r="M398" i="7" a="1"/>
  <c r="M398" i="7" s="1"/>
  <c r="M400" i="7" a="1"/>
  <c r="M400" i="7" s="1"/>
  <c r="M402" i="7" a="1"/>
  <c r="M402" i="7" s="1"/>
  <c r="M404" i="7" a="1"/>
  <c r="M404" i="7" s="1"/>
  <c r="M406" i="7" a="1"/>
  <c r="M406" i="7" s="1"/>
  <c r="M408" i="7" a="1"/>
  <c r="M408" i="7" s="1"/>
  <c r="M410" i="7" a="1"/>
  <c r="M410" i="7" s="1"/>
  <c r="M412" i="7" a="1"/>
  <c r="M412" i="7" s="1"/>
  <c r="M300" i="7" a="1"/>
  <c r="M300" i="7" s="1"/>
  <c r="M351" i="7" a="1"/>
  <c r="M351" i="7" s="1"/>
  <c r="M367" i="7" a="1"/>
  <c r="M367" i="7" s="1"/>
  <c r="M375" i="7" a="1"/>
  <c r="M375" i="7" s="1"/>
  <c r="M383" i="7" a="1"/>
  <c r="M383" i="7" s="1"/>
  <c r="M310" i="7" a="1"/>
  <c r="M310" i="7" s="1"/>
  <c r="M368" i="7" a="1"/>
  <c r="M368" i="7" s="1"/>
  <c r="M376" i="7" a="1"/>
  <c r="M376" i="7" s="1"/>
  <c r="M384" i="7" a="1"/>
  <c r="M384" i="7" s="1"/>
  <c r="M377" i="7" a="1"/>
  <c r="M377" i="7" s="1"/>
  <c r="M444" i="7" a="1"/>
  <c r="M444" i="7" s="1"/>
  <c r="M458" i="7" a="1"/>
  <c r="M458" i="7" s="1"/>
  <c r="M418" i="7" a="1"/>
  <c r="M418" i="7" s="1"/>
  <c r="M426" i="7" a="1"/>
  <c r="M426" i="7" s="1"/>
  <c r="M434" i="7" a="1"/>
  <c r="M434" i="7" s="1"/>
  <c r="M442" i="7" a="1"/>
  <c r="M442" i="7" s="1"/>
  <c r="M460" i="7" a="1"/>
  <c r="M460" i="7" s="1"/>
  <c r="M464" i="7" a="1"/>
  <c r="M464" i="7" s="1"/>
  <c r="M466" i="7" a="1"/>
  <c r="M466" i="7" s="1"/>
  <c r="M468" i="7" a="1"/>
  <c r="M468" i="7" s="1"/>
  <c r="M470" i="7" a="1"/>
  <c r="M470" i="7" s="1"/>
  <c r="M472" i="7" a="1"/>
  <c r="M472" i="7" s="1"/>
  <c r="M474" i="7" a="1"/>
  <c r="M474" i="7" s="1"/>
  <c r="M476" i="7" a="1"/>
  <c r="M476" i="7" s="1"/>
  <c r="M478" i="7" a="1"/>
  <c r="M478" i="7" s="1"/>
  <c r="M480" i="7" a="1"/>
  <c r="M480" i="7" s="1"/>
  <c r="M482" i="7" a="1"/>
  <c r="M482" i="7" s="1"/>
  <c r="M484" i="7" a="1"/>
  <c r="M484" i="7" s="1"/>
  <c r="M486" i="7" a="1"/>
  <c r="M486" i="7" s="1"/>
  <c r="M488" i="7" a="1"/>
  <c r="M488" i="7" s="1"/>
  <c r="M490" i="7" a="1"/>
  <c r="M490" i="7" s="1"/>
  <c r="M492" i="7" a="1"/>
  <c r="M492" i="7" s="1"/>
  <c r="M494" i="7" a="1"/>
  <c r="M494" i="7" s="1"/>
  <c r="M496" i="7" a="1"/>
  <c r="M496" i="7" s="1"/>
  <c r="M498" i="7" a="1"/>
  <c r="M498" i="7" s="1"/>
  <c r="M500" i="7" a="1"/>
  <c r="M500" i="7" s="1"/>
  <c r="M502" i="7" a="1"/>
  <c r="M502" i="7" s="1"/>
  <c r="M504" i="7" a="1"/>
  <c r="M504" i="7" s="1"/>
  <c r="M506" i="7" a="1"/>
  <c r="M506" i="7" s="1"/>
  <c r="M508" i="7" a="1"/>
  <c r="M508" i="7" s="1"/>
  <c r="M510" i="7" a="1"/>
  <c r="M510" i="7" s="1"/>
  <c r="M512" i="7" a="1"/>
  <c r="M512" i="7" s="1"/>
  <c r="M436" i="7" a="1"/>
  <c r="M436" i="7" s="1"/>
  <c r="M416" i="7" a="1"/>
  <c r="M416" i="7" s="1"/>
  <c r="M424" i="7" a="1"/>
  <c r="M424" i="7" s="1"/>
  <c r="M432" i="7" a="1"/>
  <c r="M432" i="7" s="1"/>
  <c r="M440" i="7" a="1"/>
  <c r="M440" i="7" s="1"/>
  <c r="M448" i="7" a="1"/>
  <c r="M448" i="7" s="1"/>
  <c r="M450" i="7" a="1"/>
  <c r="M450" i="7" s="1"/>
  <c r="M507" i="7" a="1"/>
  <c r="M507" i="7" s="1"/>
  <c r="M509" i="7" a="1"/>
  <c r="M509" i="7" s="1"/>
  <c r="M452" i="7" a="1"/>
  <c r="M452" i="7" s="1"/>
  <c r="M456" i="7" a="1"/>
  <c r="M456" i="7" s="1"/>
  <c r="M420" i="7" a="1"/>
  <c r="M420" i="7" s="1"/>
  <c r="M414" i="7" a="1"/>
  <c r="M414" i="7" s="1"/>
  <c r="M422" i="7" a="1"/>
  <c r="M422" i="7" s="1"/>
  <c r="M430" i="7" a="1"/>
  <c r="M430" i="7" s="1"/>
  <c r="M438" i="7" a="1"/>
  <c r="M438" i="7" s="1"/>
  <c r="M446" i="7" a="1"/>
  <c r="M446" i="7" s="1"/>
  <c r="M454" i="7" a="1"/>
  <c r="M454" i="7" s="1"/>
  <c r="M462" i="7" a="1"/>
  <c r="M462" i="7" s="1"/>
  <c r="M463" i="7" a="1"/>
  <c r="M463" i="7" s="1"/>
  <c r="M465" i="7" a="1"/>
  <c r="M465" i="7" s="1"/>
  <c r="M467" i="7" a="1"/>
  <c r="M467" i="7" s="1"/>
  <c r="M469" i="7" a="1"/>
  <c r="M469" i="7" s="1"/>
  <c r="M471" i="7" a="1"/>
  <c r="M471" i="7" s="1"/>
  <c r="M473" i="7" a="1"/>
  <c r="M473" i="7" s="1"/>
  <c r="M475" i="7" a="1"/>
  <c r="M475" i="7" s="1"/>
  <c r="M477" i="7" a="1"/>
  <c r="M477" i="7" s="1"/>
  <c r="M479" i="7" a="1"/>
  <c r="M479" i="7" s="1"/>
  <c r="M481" i="7" a="1"/>
  <c r="M481" i="7" s="1"/>
  <c r="M483" i="7" a="1"/>
  <c r="M483" i="7" s="1"/>
  <c r="M485" i="7" a="1"/>
  <c r="M485" i="7" s="1"/>
  <c r="M487" i="7" a="1"/>
  <c r="M487" i="7" s="1"/>
  <c r="M489" i="7" a="1"/>
  <c r="M489" i="7" s="1"/>
  <c r="M491" i="7" a="1"/>
  <c r="M491" i="7" s="1"/>
  <c r="M493" i="7" a="1"/>
  <c r="M493" i="7" s="1"/>
  <c r="M495" i="7" a="1"/>
  <c r="M495" i="7" s="1"/>
  <c r="M497" i="7" a="1"/>
  <c r="M497" i="7" s="1"/>
  <c r="M499" i="7" a="1"/>
  <c r="M499" i="7" s="1"/>
  <c r="M501" i="7" a="1"/>
  <c r="M501" i="7" s="1"/>
  <c r="M503" i="7" a="1"/>
  <c r="M503" i="7" s="1"/>
  <c r="M505" i="7" a="1"/>
  <c r="M505" i="7" s="1"/>
  <c r="M511" i="7" a="1"/>
  <c r="M511" i="7" s="1"/>
  <c r="M369" i="7" a="1"/>
  <c r="M369" i="7" s="1"/>
  <c r="M428" i="7" a="1"/>
  <c r="M428" i="7" s="1"/>
  <c r="Q119" i="7" a="1"/>
  <c r="Q119" i="7" s="1"/>
  <c r="Q125" i="7" a="1"/>
  <c r="Q125" i="7" s="1"/>
  <c r="Q127" i="7" a="1"/>
  <c r="Q127" i="7" s="1"/>
  <c r="Q129" i="7" a="1"/>
  <c r="Q129" i="7" s="1"/>
  <c r="Q131" i="7" a="1"/>
  <c r="Q131" i="7" s="1"/>
  <c r="Q133" i="7" a="1"/>
  <c r="Q133" i="7" s="1"/>
  <c r="Q135" i="7" a="1"/>
  <c r="Q135" i="7" s="1"/>
  <c r="Q137" i="7" a="1"/>
  <c r="Q137" i="7" s="1"/>
  <c r="Q139" i="7" a="1"/>
  <c r="Q139" i="7" s="1"/>
  <c r="Q141" i="7" a="1"/>
  <c r="Q141" i="7" s="1"/>
  <c r="Q143" i="7" a="1"/>
  <c r="Q143" i="7" s="1"/>
  <c r="Q145" i="7" a="1"/>
  <c r="Q145" i="7" s="1"/>
  <c r="Q147" i="7" a="1"/>
  <c r="Q147" i="7" s="1"/>
  <c r="Q149" i="7" a="1"/>
  <c r="Q149" i="7" s="1"/>
  <c r="Q120" i="7" a="1"/>
  <c r="Q120" i="7" s="1"/>
  <c r="Q132" i="7" a="1"/>
  <c r="Q132" i="7" s="1"/>
  <c r="Q148" i="7" a="1"/>
  <c r="Q148" i="7" s="1"/>
  <c r="Q151" i="7" a="1"/>
  <c r="Q151" i="7" s="1"/>
  <c r="Q159" i="7" a="1"/>
  <c r="Q159" i="7" s="1"/>
  <c r="Q167" i="7" a="1"/>
  <c r="Q167" i="7" s="1"/>
  <c r="Q175" i="7" a="1"/>
  <c r="Q175" i="7" s="1"/>
  <c r="Q181" i="7" a="1"/>
  <c r="Q181" i="7" s="1"/>
  <c r="Q183" i="7" a="1"/>
  <c r="Q183" i="7" s="1"/>
  <c r="Q185" i="7" a="1"/>
  <c r="Q185" i="7" s="1"/>
  <c r="Q187" i="7" a="1"/>
  <c r="Q187" i="7" s="1"/>
  <c r="Q189" i="7" a="1"/>
  <c r="Q189" i="7" s="1"/>
  <c r="Q124" i="7" a="1"/>
  <c r="Q124" i="7" s="1"/>
  <c r="Q130" i="7" a="1"/>
  <c r="Q130" i="7" s="1"/>
  <c r="Q146" i="7" a="1"/>
  <c r="Q146" i="7" s="1"/>
  <c r="Q152" i="7" a="1"/>
  <c r="Q152" i="7" s="1"/>
  <c r="Q160" i="7" a="1"/>
  <c r="Q160" i="7" s="1"/>
  <c r="Q168" i="7" a="1"/>
  <c r="Q168" i="7" s="1"/>
  <c r="Q176" i="7" a="1"/>
  <c r="Q176" i="7" s="1"/>
  <c r="Q179" i="7" a="1"/>
  <c r="Q179" i="7" s="1"/>
  <c r="Q121" i="7" a="1"/>
  <c r="Q121" i="7" s="1"/>
  <c r="Q128" i="7" a="1"/>
  <c r="Q128" i="7" s="1"/>
  <c r="Q144" i="7" a="1"/>
  <c r="Q144" i="7" s="1"/>
  <c r="Q153" i="7" a="1"/>
  <c r="Q153" i="7" s="1"/>
  <c r="Q161" i="7" a="1"/>
  <c r="Q161" i="7" s="1"/>
  <c r="Q169" i="7" a="1"/>
  <c r="Q169" i="7" s="1"/>
  <c r="Q142" i="7" a="1"/>
  <c r="Q142" i="7" s="1"/>
  <c r="Q154" i="7" a="1"/>
  <c r="Q154" i="7" s="1"/>
  <c r="Q162" i="7" a="1"/>
  <c r="Q162" i="7" s="1"/>
  <c r="Q170" i="7" a="1"/>
  <c r="Q170" i="7" s="1"/>
  <c r="Q123" i="7" a="1"/>
  <c r="Q123" i="7" s="1"/>
  <c r="Q126" i="7" a="1"/>
  <c r="Q126" i="7" s="1"/>
  <c r="Q140" i="7" a="1"/>
  <c r="Q140" i="7" s="1"/>
  <c r="Q155" i="7" a="1"/>
  <c r="Q155" i="7" s="1"/>
  <c r="Q163" i="7" a="1"/>
  <c r="Q163" i="7" s="1"/>
  <c r="Q171" i="7" a="1"/>
  <c r="Q171" i="7" s="1"/>
  <c r="Q177" i="7" a="1"/>
  <c r="Q177" i="7" s="1"/>
  <c r="Q180" i="7" a="1"/>
  <c r="Q180" i="7" s="1"/>
  <c r="Q182" i="7" a="1"/>
  <c r="Q182" i="7" s="1"/>
  <c r="Q184" i="7" a="1"/>
  <c r="Q184" i="7" s="1"/>
  <c r="Q186" i="7" a="1"/>
  <c r="Q186" i="7" s="1"/>
  <c r="Q188" i="7" a="1"/>
  <c r="Q188" i="7" s="1"/>
  <c r="Q190" i="7" a="1"/>
  <c r="Q190" i="7" s="1"/>
  <c r="Q192" i="7" a="1"/>
  <c r="Q192" i="7" s="1"/>
  <c r="Q194" i="7" a="1"/>
  <c r="Q194" i="7" s="1"/>
  <c r="Q196" i="7" a="1"/>
  <c r="Q196" i="7" s="1"/>
  <c r="Q198" i="7" a="1"/>
  <c r="Q198" i="7" s="1"/>
  <c r="Q200" i="7" a="1"/>
  <c r="Q200" i="7" s="1"/>
  <c r="Q202" i="7" a="1"/>
  <c r="Q202" i="7" s="1"/>
  <c r="Q204" i="7" a="1"/>
  <c r="Q204" i="7" s="1"/>
  <c r="Q206" i="7" a="1"/>
  <c r="Q206" i="7" s="1"/>
  <c r="Q208" i="7" a="1"/>
  <c r="Q208" i="7" s="1"/>
  <c r="Q210" i="7" a="1"/>
  <c r="Q210" i="7" s="1"/>
  <c r="Q212" i="7" a="1"/>
  <c r="Q212" i="7" s="1"/>
  <c r="Q214" i="7" a="1"/>
  <c r="Q214" i="7" s="1"/>
  <c r="Q216" i="7" a="1"/>
  <c r="Q216" i="7" s="1"/>
  <c r="Q218" i="7" a="1"/>
  <c r="Q218" i="7" s="1"/>
  <c r="Q220" i="7" a="1"/>
  <c r="Q220" i="7" s="1"/>
  <c r="Q222" i="7" a="1"/>
  <c r="Q222" i="7" s="1"/>
  <c r="Q224" i="7" a="1"/>
  <c r="Q224" i="7" s="1"/>
  <c r="Q226" i="7" a="1"/>
  <c r="Q226" i="7" s="1"/>
  <c r="Q228" i="7" a="1"/>
  <c r="Q228" i="7" s="1"/>
  <c r="Q230" i="7" a="1"/>
  <c r="Q230" i="7" s="1"/>
  <c r="Q138" i="7" a="1"/>
  <c r="Q138" i="7" s="1"/>
  <c r="Q156" i="7" a="1"/>
  <c r="Q156" i="7" s="1"/>
  <c r="Q164" i="7" a="1"/>
  <c r="Q164" i="7" s="1"/>
  <c r="Q172" i="7" a="1"/>
  <c r="Q172" i="7" s="1"/>
  <c r="Q118" i="7" a="1"/>
  <c r="Q118" i="7" s="1"/>
  <c r="Q136" i="7" a="1"/>
  <c r="Q136" i="7" s="1"/>
  <c r="Q157" i="7" a="1"/>
  <c r="Q157" i="7" s="1"/>
  <c r="Q165" i="7" a="1"/>
  <c r="Q165" i="7" s="1"/>
  <c r="Q173" i="7" a="1"/>
  <c r="Q173" i="7" s="1"/>
  <c r="Q178" i="7" a="1"/>
  <c r="Q178" i="7" s="1"/>
  <c r="Q122" i="7" a="1"/>
  <c r="Q122" i="7" s="1"/>
  <c r="Q203" i="7" a="1"/>
  <c r="Q203" i="7" s="1"/>
  <c r="Q219" i="7" a="1"/>
  <c r="Q219" i="7" s="1"/>
  <c r="Q233" i="7" a="1"/>
  <c r="Q233" i="7" s="1"/>
  <c r="Q235" i="7" a="1"/>
  <c r="Q235" i="7" s="1"/>
  <c r="Q237" i="7" a="1"/>
  <c r="Q237" i="7" s="1"/>
  <c r="Q239" i="7" a="1"/>
  <c r="Q239" i="7" s="1"/>
  <c r="Q134" i="7" a="1"/>
  <c r="Q134" i="7" s="1"/>
  <c r="Q158" i="7" a="1"/>
  <c r="Q158" i="7" s="1"/>
  <c r="Q199" i="7" a="1"/>
  <c r="Q199" i="7" s="1"/>
  <c r="Q215" i="7" a="1"/>
  <c r="Q215" i="7" s="1"/>
  <c r="Q231" i="7" a="1"/>
  <c r="Q231" i="7" s="1"/>
  <c r="Q166" i="7" a="1"/>
  <c r="Q166" i="7" s="1"/>
  <c r="Q197" i="7" a="1"/>
  <c r="Q197" i="7" s="1"/>
  <c r="Q213" i="7" a="1"/>
  <c r="Q213" i="7" s="1"/>
  <c r="Q229" i="7" a="1"/>
  <c r="Q229" i="7" s="1"/>
  <c r="Q174" i="7" a="1"/>
  <c r="Q174" i="7" s="1"/>
  <c r="Q195" i="7" a="1"/>
  <c r="Q195" i="7" s="1"/>
  <c r="Q211" i="7" a="1"/>
  <c r="Q211" i="7" s="1"/>
  <c r="Q227" i="7" a="1"/>
  <c r="Q227" i="7" s="1"/>
  <c r="Q232" i="7" a="1"/>
  <c r="Q232" i="7" s="1"/>
  <c r="Q234" i="7" a="1"/>
  <c r="Q234" i="7" s="1"/>
  <c r="Q236" i="7" a="1"/>
  <c r="Q236" i="7" s="1"/>
  <c r="Q238" i="7" a="1"/>
  <c r="Q238" i="7" s="1"/>
  <c r="Q240" i="7" a="1"/>
  <c r="Q240" i="7" s="1"/>
  <c r="Q242" i="7" a="1"/>
  <c r="Q242" i="7" s="1"/>
  <c r="Q244" i="7" a="1"/>
  <c r="Q244" i="7" s="1"/>
  <c r="Q246" i="7" a="1"/>
  <c r="Q246" i="7" s="1"/>
  <c r="Q248" i="7" a="1"/>
  <c r="Q248" i="7" s="1"/>
  <c r="Q250" i="7" a="1"/>
  <c r="Q250" i="7" s="1"/>
  <c r="Q252" i="7" a="1"/>
  <c r="Q252" i="7" s="1"/>
  <c r="Q254" i="7" a="1"/>
  <c r="Q254" i="7" s="1"/>
  <c r="Q256" i="7" a="1"/>
  <c r="Q256" i="7" s="1"/>
  <c r="Q258" i="7" a="1"/>
  <c r="Q258" i="7" s="1"/>
  <c r="Q260" i="7" a="1"/>
  <c r="Q260" i="7" s="1"/>
  <c r="Q262" i="7" a="1"/>
  <c r="Q262" i="7" s="1"/>
  <c r="Q264" i="7" a="1"/>
  <c r="Q264" i="7" s="1"/>
  <c r="Q266" i="7" a="1"/>
  <c r="Q266" i="7" s="1"/>
  <c r="Q268" i="7" a="1"/>
  <c r="Q268" i="7" s="1"/>
  <c r="Q270" i="7" a="1"/>
  <c r="Q270" i="7" s="1"/>
  <c r="Q272" i="7" a="1"/>
  <c r="Q272" i="7" s="1"/>
  <c r="Q274" i="7" a="1"/>
  <c r="Q274" i="7" s="1"/>
  <c r="Q276" i="7" a="1"/>
  <c r="Q276" i="7" s="1"/>
  <c r="Q278" i="7" a="1"/>
  <c r="Q278" i="7" s="1"/>
  <c r="Q280" i="7" a="1"/>
  <c r="Q280" i="7" s="1"/>
  <c r="Q282" i="7" a="1"/>
  <c r="Q282" i="7" s="1"/>
  <c r="Q284" i="7" a="1"/>
  <c r="Q284" i="7" s="1"/>
  <c r="Q286" i="7" a="1"/>
  <c r="Q286" i="7" s="1"/>
  <c r="Q288" i="7" a="1"/>
  <c r="Q288" i="7" s="1"/>
  <c r="Q290" i="7" a="1"/>
  <c r="Q290" i="7" s="1"/>
  <c r="Q292" i="7" a="1"/>
  <c r="Q292" i="7" s="1"/>
  <c r="Q294" i="7" a="1"/>
  <c r="Q294" i="7" s="1"/>
  <c r="Q296" i="7" a="1"/>
  <c r="Q296" i="7" s="1"/>
  <c r="Q298" i="7" a="1"/>
  <c r="Q298" i="7" s="1"/>
  <c r="Q300" i="7" a="1"/>
  <c r="Q300" i="7" s="1"/>
  <c r="Q302" i="7" a="1"/>
  <c r="Q302" i="7" s="1"/>
  <c r="Q193" i="7" a="1"/>
  <c r="Q193" i="7" s="1"/>
  <c r="Q209" i="7" a="1"/>
  <c r="Q209" i="7" s="1"/>
  <c r="Q225" i="7" a="1"/>
  <c r="Q225" i="7" s="1"/>
  <c r="Q191" i="7" a="1"/>
  <c r="Q191" i="7" s="1"/>
  <c r="Q207" i="7" a="1"/>
  <c r="Q207" i="7" s="1"/>
  <c r="Q223" i="7" a="1"/>
  <c r="Q223" i="7" s="1"/>
  <c r="Q243" i="7" a="1"/>
  <c r="Q243" i="7" s="1"/>
  <c r="Q259" i="7" a="1"/>
  <c r="Q259" i="7" s="1"/>
  <c r="Q275" i="7" a="1"/>
  <c r="Q275" i="7" s="1"/>
  <c r="Q291" i="7" a="1"/>
  <c r="Q291" i="7" s="1"/>
  <c r="Q309" i="7" a="1"/>
  <c r="Q309" i="7" s="1"/>
  <c r="Q245" i="7" a="1"/>
  <c r="Q245" i="7" s="1"/>
  <c r="Q261" i="7" a="1"/>
  <c r="Q261" i="7" s="1"/>
  <c r="Q277" i="7" a="1"/>
  <c r="Q277" i="7" s="1"/>
  <c r="Q293" i="7" a="1"/>
  <c r="Q293" i="7" s="1"/>
  <c r="Q312" i="7" a="1"/>
  <c r="Q312" i="7" s="1"/>
  <c r="Q314" i="7" a="1"/>
  <c r="Q314" i="7" s="1"/>
  <c r="Q316" i="7" a="1"/>
  <c r="Q316" i="7" s="1"/>
  <c r="Q318" i="7" a="1"/>
  <c r="Q318" i="7" s="1"/>
  <c r="Q320" i="7" a="1"/>
  <c r="Q320" i="7" s="1"/>
  <c r="Q322" i="7" a="1"/>
  <c r="Q322" i="7" s="1"/>
  <c r="Q324" i="7" a="1"/>
  <c r="Q324" i="7" s="1"/>
  <c r="Q326" i="7" a="1"/>
  <c r="Q326" i="7" s="1"/>
  <c r="Q328" i="7" a="1"/>
  <c r="Q328" i="7" s="1"/>
  <c r="Q330" i="7" a="1"/>
  <c r="Q330" i="7" s="1"/>
  <c r="Q332" i="7" a="1"/>
  <c r="Q332" i="7" s="1"/>
  <c r="Q334" i="7" a="1"/>
  <c r="Q334" i="7" s="1"/>
  <c r="Q336" i="7" a="1"/>
  <c r="Q336" i="7" s="1"/>
  <c r="Q338" i="7" a="1"/>
  <c r="Q338" i="7" s="1"/>
  <c r="Q340" i="7" a="1"/>
  <c r="Q340" i="7" s="1"/>
  <c r="Q342" i="7" a="1"/>
  <c r="Q342" i="7" s="1"/>
  <c r="Q344" i="7" a="1"/>
  <c r="Q344" i="7" s="1"/>
  <c r="Q247" i="7" a="1"/>
  <c r="Q247" i="7" s="1"/>
  <c r="Q263" i="7" a="1"/>
  <c r="Q263" i="7" s="1"/>
  <c r="Q279" i="7" a="1"/>
  <c r="Q279" i="7" s="1"/>
  <c r="Q295" i="7" a="1"/>
  <c r="Q295" i="7" s="1"/>
  <c r="Q249" i="7" a="1"/>
  <c r="Q249" i="7" s="1"/>
  <c r="Q265" i="7" a="1"/>
  <c r="Q265" i="7" s="1"/>
  <c r="Q281" i="7" a="1"/>
  <c r="Q281" i="7" s="1"/>
  <c r="Q297" i="7" a="1"/>
  <c r="Q297" i="7" s="1"/>
  <c r="Q310" i="7" a="1"/>
  <c r="Q310" i="7" s="1"/>
  <c r="Q221" i="7" a="1"/>
  <c r="Q221" i="7" s="1"/>
  <c r="Q251" i="7" a="1"/>
  <c r="Q251" i="7" s="1"/>
  <c r="Q267" i="7" a="1"/>
  <c r="Q267" i="7" s="1"/>
  <c r="Q283" i="7" a="1"/>
  <c r="Q283" i="7" s="1"/>
  <c r="Q299" i="7" a="1"/>
  <c r="Q299" i="7" s="1"/>
  <c r="Q304" i="7" a="1"/>
  <c r="Q304" i="7" s="1"/>
  <c r="Q305" i="7" a="1"/>
  <c r="Q305" i="7" s="1"/>
  <c r="Q150" i="7" a="1"/>
  <c r="Q150" i="7" s="1"/>
  <c r="Q217" i="7" a="1"/>
  <c r="Q217" i="7" s="1"/>
  <c r="Q253" i="7" a="1"/>
  <c r="Q253" i="7" s="1"/>
  <c r="Q269" i="7" a="1"/>
  <c r="Q269" i="7" s="1"/>
  <c r="Q285" i="7" a="1"/>
  <c r="Q285" i="7" s="1"/>
  <c r="Q301" i="7" a="1"/>
  <c r="Q301" i="7" s="1"/>
  <c r="Q306" i="7" a="1"/>
  <c r="Q306" i="7" s="1"/>
  <c r="Q311" i="7" a="1"/>
  <c r="Q311" i="7" s="1"/>
  <c r="Q313" i="7" a="1"/>
  <c r="Q313" i="7" s="1"/>
  <c r="Q315" i="7" a="1"/>
  <c r="Q315" i="7" s="1"/>
  <c r="Q317" i="7" a="1"/>
  <c r="Q317" i="7" s="1"/>
  <c r="Q319" i="7" a="1"/>
  <c r="Q319" i="7" s="1"/>
  <c r="Q321" i="7" a="1"/>
  <c r="Q321" i="7" s="1"/>
  <c r="Q323" i="7" a="1"/>
  <c r="Q323" i="7" s="1"/>
  <c r="Q325" i="7" a="1"/>
  <c r="Q325" i="7" s="1"/>
  <c r="Q327" i="7" a="1"/>
  <c r="Q327" i="7" s="1"/>
  <c r="Q329" i="7" a="1"/>
  <c r="Q329" i="7" s="1"/>
  <c r="Q331" i="7" a="1"/>
  <c r="Q331" i="7" s="1"/>
  <c r="Q333" i="7" a="1"/>
  <c r="Q333" i="7" s="1"/>
  <c r="Q335" i="7" a="1"/>
  <c r="Q335" i="7" s="1"/>
  <c r="Q337" i="7" a="1"/>
  <c r="Q337" i="7" s="1"/>
  <c r="Q339" i="7" a="1"/>
  <c r="Q339" i="7" s="1"/>
  <c r="Q341" i="7" a="1"/>
  <c r="Q341" i="7" s="1"/>
  <c r="Q343" i="7" a="1"/>
  <c r="Q343" i="7" s="1"/>
  <c r="Q345" i="7" a="1"/>
  <c r="Q345" i="7" s="1"/>
  <c r="Q347" i="7" a="1"/>
  <c r="Q347" i="7" s="1"/>
  <c r="Q349" i="7" a="1"/>
  <c r="Q349" i="7" s="1"/>
  <c r="Q351" i="7" a="1"/>
  <c r="Q351" i="7" s="1"/>
  <c r="Q353" i="7" a="1"/>
  <c r="Q353" i="7" s="1"/>
  <c r="Q355" i="7" a="1"/>
  <c r="Q355" i="7" s="1"/>
  <c r="Q357" i="7" a="1"/>
  <c r="Q357" i="7" s="1"/>
  <c r="Q359" i="7" a="1"/>
  <c r="Q359" i="7" s="1"/>
  <c r="Q361" i="7" a="1"/>
  <c r="Q361" i="7" s="1"/>
  <c r="Q205" i="7" a="1"/>
  <c r="Q205" i="7" s="1"/>
  <c r="Q255" i="7" a="1"/>
  <c r="Q255" i="7" s="1"/>
  <c r="Q271" i="7" a="1"/>
  <c r="Q271" i="7" s="1"/>
  <c r="Q287" i="7" a="1"/>
  <c r="Q287" i="7" s="1"/>
  <c r="Q303" i="7" a="1"/>
  <c r="Q303" i="7" s="1"/>
  <c r="Q307" i="7" a="1"/>
  <c r="Q307" i="7" s="1"/>
  <c r="Q346" i="7" a="1"/>
  <c r="Q346" i="7" s="1"/>
  <c r="Q367" i="7" a="1"/>
  <c r="Q367" i="7" s="1"/>
  <c r="Q375" i="7" a="1"/>
  <c r="Q375" i="7" s="1"/>
  <c r="Q383" i="7" a="1"/>
  <c r="Q383" i="7" s="1"/>
  <c r="Q386" i="7" a="1"/>
  <c r="Q386" i="7" s="1"/>
  <c r="Q388" i="7" a="1"/>
  <c r="Q388" i="7" s="1"/>
  <c r="Q390" i="7" a="1"/>
  <c r="Q390" i="7" s="1"/>
  <c r="Q392" i="7" a="1"/>
  <c r="Q392" i="7" s="1"/>
  <c r="Q394" i="7" a="1"/>
  <c r="Q394" i="7" s="1"/>
  <c r="Q396" i="7" a="1"/>
  <c r="Q396" i="7" s="1"/>
  <c r="Q398" i="7" a="1"/>
  <c r="Q398" i="7" s="1"/>
  <c r="Q400" i="7" a="1"/>
  <c r="Q400" i="7" s="1"/>
  <c r="Q402" i="7" a="1"/>
  <c r="Q402" i="7" s="1"/>
  <c r="Q404" i="7" a="1"/>
  <c r="Q404" i="7" s="1"/>
  <c r="Q406" i="7" a="1"/>
  <c r="Q406" i="7" s="1"/>
  <c r="Q408" i="7" a="1"/>
  <c r="Q408" i="7" s="1"/>
  <c r="Q410" i="7" a="1"/>
  <c r="Q410" i="7" s="1"/>
  <c r="Q412" i="7" a="1"/>
  <c r="Q412" i="7" s="1"/>
  <c r="Q414" i="7" a="1"/>
  <c r="Q414" i="7" s="1"/>
  <c r="Q416" i="7" a="1"/>
  <c r="Q416" i="7" s="1"/>
  <c r="Q418" i="7" a="1"/>
  <c r="Q418" i="7" s="1"/>
  <c r="Q420" i="7" a="1"/>
  <c r="Q420" i="7" s="1"/>
  <c r="Q422" i="7" a="1"/>
  <c r="Q422" i="7" s="1"/>
  <c r="Q424" i="7" a="1"/>
  <c r="Q424" i="7" s="1"/>
  <c r="Q426" i="7" a="1"/>
  <c r="Q426" i="7" s="1"/>
  <c r="Q428" i="7" a="1"/>
  <c r="Q428" i="7" s="1"/>
  <c r="Q430" i="7" a="1"/>
  <c r="Q430" i="7" s="1"/>
  <c r="Q432" i="7" a="1"/>
  <c r="Q432" i="7" s="1"/>
  <c r="Q434" i="7" a="1"/>
  <c r="Q434" i="7" s="1"/>
  <c r="Q436" i="7" a="1"/>
  <c r="Q436" i="7" s="1"/>
  <c r="Q438" i="7" a="1"/>
  <c r="Q438" i="7" s="1"/>
  <c r="Q440" i="7" a="1"/>
  <c r="Q440" i="7" s="1"/>
  <c r="Q442" i="7" a="1"/>
  <c r="Q442" i="7" s="1"/>
  <c r="Q444" i="7" a="1"/>
  <c r="Q444" i="7" s="1"/>
  <c r="Q446" i="7" a="1"/>
  <c r="Q446" i="7" s="1"/>
  <c r="Q448" i="7" a="1"/>
  <c r="Q448" i="7" s="1"/>
  <c r="Q450" i="7" a="1"/>
  <c r="Q450" i="7" s="1"/>
  <c r="Q452" i="7" a="1"/>
  <c r="Q452" i="7" s="1"/>
  <c r="Q454" i="7" a="1"/>
  <c r="Q454" i="7" s="1"/>
  <c r="Q456" i="7" a="1"/>
  <c r="Q456" i="7" s="1"/>
  <c r="Q458" i="7" a="1"/>
  <c r="Q458" i="7" s="1"/>
  <c r="Q460" i="7" a="1"/>
  <c r="Q460" i="7" s="1"/>
  <c r="Q462" i="7" a="1"/>
  <c r="Q462" i="7" s="1"/>
  <c r="Q201" i="7" a="1"/>
  <c r="Q201" i="7" s="1"/>
  <c r="Q348" i="7" a="1"/>
  <c r="Q348" i="7" s="1"/>
  <c r="Q368" i="7" a="1"/>
  <c r="Q368" i="7" s="1"/>
  <c r="Q376" i="7" a="1"/>
  <c r="Q376" i="7" s="1"/>
  <c r="Q384" i="7" a="1"/>
  <c r="Q384" i="7" s="1"/>
  <c r="Q350" i="7" a="1"/>
  <c r="Q350" i="7" s="1"/>
  <c r="Q369" i="7" a="1"/>
  <c r="Q369" i="7" s="1"/>
  <c r="Q377" i="7" a="1"/>
  <c r="Q377" i="7" s="1"/>
  <c r="Q360" i="7" a="1"/>
  <c r="Q360" i="7" s="1"/>
  <c r="Q362" i="7" a="1"/>
  <c r="Q362" i="7" s="1"/>
  <c r="Q370" i="7" a="1"/>
  <c r="Q370" i="7" s="1"/>
  <c r="Q378" i="7" a="1"/>
  <c r="Q378" i="7" s="1"/>
  <c r="Q241" i="7" a="1"/>
  <c r="Q241" i="7" s="1"/>
  <c r="Q308" i="7" a="1"/>
  <c r="Q308" i="7" s="1"/>
  <c r="Q358" i="7" a="1"/>
  <c r="Q358" i="7" s="1"/>
  <c r="Q363" i="7" a="1"/>
  <c r="Q363" i="7" s="1"/>
  <c r="Q371" i="7" a="1"/>
  <c r="Q371" i="7" s="1"/>
  <c r="Q379" i="7" a="1"/>
  <c r="Q379" i="7" s="1"/>
  <c r="Q385" i="7" a="1"/>
  <c r="Q385" i="7" s="1"/>
  <c r="Q387" i="7" a="1"/>
  <c r="Q387" i="7" s="1"/>
  <c r="Q389" i="7" a="1"/>
  <c r="Q389" i="7" s="1"/>
  <c r="Q391" i="7" a="1"/>
  <c r="Q391" i="7" s="1"/>
  <c r="Q393" i="7" a="1"/>
  <c r="Q393" i="7" s="1"/>
  <c r="Q395" i="7" a="1"/>
  <c r="Q395" i="7" s="1"/>
  <c r="Q397" i="7" a="1"/>
  <c r="Q397" i="7" s="1"/>
  <c r="Q399" i="7" a="1"/>
  <c r="Q399" i="7" s="1"/>
  <c r="Q401" i="7" a="1"/>
  <c r="Q401" i="7" s="1"/>
  <c r="Q403" i="7" a="1"/>
  <c r="Q403" i="7" s="1"/>
  <c r="Q405" i="7" a="1"/>
  <c r="Q405" i="7" s="1"/>
  <c r="Q407" i="7" a="1"/>
  <c r="Q407" i="7" s="1"/>
  <c r="Q409" i="7" a="1"/>
  <c r="Q409" i="7" s="1"/>
  <c r="Q411" i="7" a="1"/>
  <c r="Q411" i="7" s="1"/>
  <c r="Q413" i="7" a="1"/>
  <c r="Q413" i="7" s="1"/>
  <c r="Q257" i="7" a="1"/>
  <c r="Q257" i="7" s="1"/>
  <c r="Q356" i="7" a="1"/>
  <c r="Q356" i="7" s="1"/>
  <c r="Q364" i="7" a="1"/>
  <c r="Q364" i="7" s="1"/>
  <c r="Q372" i="7" a="1"/>
  <c r="Q372" i="7" s="1"/>
  <c r="Q380" i="7" a="1"/>
  <c r="Q380" i="7" s="1"/>
  <c r="Q273" i="7" a="1"/>
  <c r="Q273" i="7" s="1"/>
  <c r="Q354" i="7" a="1"/>
  <c r="Q354" i="7" s="1"/>
  <c r="Q365" i="7" a="1"/>
  <c r="Q365" i="7" s="1"/>
  <c r="Q373" i="7" a="1"/>
  <c r="Q373" i="7" s="1"/>
  <c r="Q381" i="7" a="1"/>
  <c r="Q381" i="7" s="1"/>
  <c r="Q449" i="7" a="1"/>
  <c r="Q449" i="7" s="1"/>
  <c r="Q425" i="7" a="1"/>
  <c r="Q425" i="7" s="1"/>
  <c r="Q289" i="7" a="1"/>
  <c r="Q289" i="7" s="1"/>
  <c r="Q415" i="7" a="1"/>
  <c r="Q415" i="7" s="1"/>
  <c r="Q423" i="7" a="1"/>
  <c r="Q423" i="7" s="1"/>
  <c r="Q431" i="7" a="1"/>
  <c r="Q431" i="7" s="1"/>
  <c r="Q439" i="7" a="1"/>
  <c r="Q439" i="7" s="1"/>
  <c r="Q447" i="7" a="1"/>
  <c r="Q447" i="7" s="1"/>
  <c r="Q451" i="7" a="1"/>
  <c r="Q451" i="7" s="1"/>
  <c r="Q461" i="7" a="1"/>
  <c r="Q461" i="7" s="1"/>
  <c r="Q463" i="7" a="1"/>
  <c r="Q463" i="7" s="1"/>
  <c r="Q465" i="7" a="1"/>
  <c r="Q465" i="7" s="1"/>
  <c r="Q467" i="7" a="1"/>
  <c r="Q467" i="7" s="1"/>
  <c r="Q469" i="7" a="1"/>
  <c r="Q469" i="7" s="1"/>
  <c r="Q471" i="7" a="1"/>
  <c r="Q471" i="7" s="1"/>
  <c r="Q473" i="7" a="1"/>
  <c r="Q473" i="7" s="1"/>
  <c r="Q475" i="7" a="1"/>
  <c r="Q475" i="7" s="1"/>
  <c r="Q477" i="7" a="1"/>
  <c r="Q477" i="7" s="1"/>
  <c r="Q479" i="7" a="1"/>
  <c r="Q479" i="7" s="1"/>
  <c r="Q481" i="7" a="1"/>
  <c r="Q481" i="7" s="1"/>
  <c r="Q483" i="7" a="1"/>
  <c r="Q483" i="7" s="1"/>
  <c r="Q485" i="7" a="1"/>
  <c r="Q485" i="7" s="1"/>
  <c r="Q487" i="7" a="1"/>
  <c r="Q487" i="7" s="1"/>
  <c r="Q489" i="7" a="1"/>
  <c r="Q489" i="7" s="1"/>
  <c r="Q491" i="7" a="1"/>
  <c r="Q491" i="7" s="1"/>
  <c r="Q493" i="7" a="1"/>
  <c r="Q493" i="7" s="1"/>
  <c r="Q495" i="7" a="1"/>
  <c r="Q495" i="7" s="1"/>
  <c r="Q497" i="7" a="1"/>
  <c r="Q497" i="7" s="1"/>
  <c r="Q499" i="7" a="1"/>
  <c r="Q499" i="7" s="1"/>
  <c r="Q501" i="7" a="1"/>
  <c r="Q501" i="7" s="1"/>
  <c r="Q503" i="7" a="1"/>
  <c r="Q503" i="7" s="1"/>
  <c r="Q505" i="7" a="1"/>
  <c r="Q505" i="7" s="1"/>
  <c r="Q507" i="7" a="1"/>
  <c r="Q507" i="7" s="1"/>
  <c r="Q509" i="7" a="1"/>
  <c r="Q509" i="7" s="1"/>
  <c r="Q511" i="7" a="1"/>
  <c r="Q511" i="7" s="1"/>
  <c r="Q453" i="7" a="1"/>
  <c r="Q453" i="7" s="1"/>
  <c r="Q421" i="7" a="1"/>
  <c r="Q421" i="7" s="1"/>
  <c r="Q429" i="7" a="1"/>
  <c r="Q429" i="7" s="1"/>
  <c r="Q437" i="7" a="1"/>
  <c r="Q437" i="7" s="1"/>
  <c r="Q445" i="7" a="1"/>
  <c r="Q445" i="7" s="1"/>
  <c r="Q455" i="7" a="1"/>
  <c r="Q455" i="7" s="1"/>
  <c r="Q510" i="7" a="1"/>
  <c r="Q510" i="7" s="1"/>
  <c r="Q512" i="7" a="1"/>
  <c r="Q512" i="7" s="1"/>
  <c r="Q417" i="7" a="1"/>
  <c r="Q417" i="7" s="1"/>
  <c r="Q433" i="7" a="1"/>
  <c r="Q433" i="7" s="1"/>
  <c r="Q366" i="7" a="1"/>
  <c r="Q366" i="7" s="1"/>
  <c r="Q457" i="7" a="1"/>
  <c r="Q457" i="7" s="1"/>
  <c r="Q506" i="7" a="1"/>
  <c r="Q506" i="7" s="1"/>
  <c r="Q508" i="7" a="1"/>
  <c r="Q508" i="7" s="1"/>
  <c r="Q352" i="7" a="1"/>
  <c r="Q352" i="7" s="1"/>
  <c r="Q374" i="7" a="1"/>
  <c r="Q374" i="7" s="1"/>
  <c r="Q419" i="7" a="1"/>
  <c r="Q419" i="7" s="1"/>
  <c r="Q427" i="7" a="1"/>
  <c r="Q427" i="7" s="1"/>
  <c r="Q435" i="7" a="1"/>
  <c r="Q435" i="7" s="1"/>
  <c r="Q443" i="7" a="1"/>
  <c r="Q443" i="7" s="1"/>
  <c r="Q459" i="7" a="1"/>
  <c r="Q459" i="7" s="1"/>
  <c r="Q464" i="7" a="1"/>
  <c r="Q464" i="7" s="1"/>
  <c r="Q466" i="7" a="1"/>
  <c r="Q466" i="7" s="1"/>
  <c r="Q468" i="7" a="1"/>
  <c r="Q468" i="7" s="1"/>
  <c r="Q470" i="7" a="1"/>
  <c r="Q470" i="7" s="1"/>
  <c r="Q472" i="7" a="1"/>
  <c r="Q472" i="7" s="1"/>
  <c r="Q474" i="7" a="1"/>
  <c r="Q474" i="7" s="1"/>
  <c r="Q476" i="7" a="1"/>
  <c r="Q476" i="7" s="1"/>
  <c r="Q478" i="7" a="1"/>
  <c r="Q478" i="7" s="1"/>
  <c r="Q480" i="7" a="1"/>
  <c r="Q480" i="7" s="1"/>
  <c r="Q482" i="7" a="1"/>
  <c r="Q482" i="7" s="1"/>
  <c r="Q484" i="7" a="1"/>
  <c r="Q484" i="7" s="1"/>
  <c r="Q486" i="7" a="1"/>
  <c r="Q486" i="7" s="1"/>
  <c r="Q488" i="7" a="1"/>
  <c r="Q488" i="7" s="1"/>
  <c r="Q490" i="7" a="1"/>
  <c r="Q490" i="7" s="1"/>
  <c r="Q492" i="7" a="1"/>
  <c r="Q492" i="7" s="1"/>
  <c r="Q494" i="7" a="1"/>
  <c r="Q494" i="7" s="1"/>
  <c r="Q496" i="7" a="1"/>
  <c r="Q496" i="7" s="1"/>
  <c r="Q498" i="7" a="1"/>
  <c r="Q498" i="7" s="1"/>
  <c r="Q500" i="7" a="1"/>
  <c r="Q500" i="7" s="1"/>
  <c r="Q502" i="7" a="1"/>
  <c r="Q502" i="7" s="1"/>
  <c r="Q504" i="7" a="1"/>
  <c r="Q504" i="7" s="1"/>
  <c r="Q382" i="7" a="1"/>
  <c r="Q382" i="7" s="1"/>
  <c r="Q441" i="7" a="1"/>
  <c r="Q441" i="7" s="1"/>
  <c r="W118" i="7" a="1"/>
  <c r="W118" i="7" s="1"/>
  <c r="W120" i="7" a="1"/>
  <c r="W120" i="7" s="1"/>
  <c r="W122" i="7" a="1"/>
  <c r="W122" i="7" s="1"/>
  <c r="W124" i="7" a="1"/>
  <c r="W124" i="7" s="1"/>
  <c r="W119" i="7" a="1"/>
  <c r="W119" i="7" s="1"/>
  <c r="W125" i="7" a="1"/>
  <c r="W125" i="7" s="1"/>
  <c r="W127" i="7" a="1"/>
  <c r="W127" i="7" s="1"/>
  <c r="W129" i="7" a="1"/>
  <c r="W129" i="7" s="1"/>
  <c r="W131" i="7" a="1"/>
  <c r="W131" i="7" s="1"/>
  <c r="W133" i="7" a="1"/>
  <c r="W133" i="7" s="1"/>
  <c r="W135" i="7" a="1"/>
  <c r="W135" i="7" s="1"/>
  <c r="W137" i="7" a="1"/>
  <c r="W137" i="7" s="1"/>
  <c r="W139" i="7" a="1"/>
  <c r="W139" i="7" s="1"/>
  <c r="W141" i="7" a="1"/>
  <c r="W141" i="7" s="1"/>
  <c r="W143" i="7" a="1"/>
  <c r="W143" i="7" s="1"/>
  <c r="W145" i="7" a="1"/>
  <c r="W145" i="7" s="1"/>
  <c r="W147" i="7" a="1"/>
  <c r="W147" i="7" s="1"/>
  <c r="W149" i="7" a="1"/>
  <c r="W149" i="7" s="1"/>
  <c r="W151" i="7" a="1"/>
  <c r="W151" i="7" s="1"/>
  <c r="W153" i="7" a="1"/>
  <c r="W153" i="7" s="1"/>
  <c r="W155" i="7" a="1"/>
  <c r="W155" i="7" s="1"/>
  <c r="W157" i="7" a="1"/>
  <c r="W157" i="7" s="1"/>
  <c r="W159" i="7" a="1"/>
  <c r="W159" i="7" s="1"/>
  <c r="W161" i="7" a="1"/>
  <c r="W161" i="7" s="1"/>
  <c r="W163" i="7" a="1"/>
  <c r="W163" i="7" s="1"/>
  <c r="W165" i="7" a="1"/>
  <c r="W165" i="7" s="1"/>
  <c r="W167" i="7" a="1"/>
  <c r="W167" i="7" s="1"/>
  <c r="W169" i="7" a="1"/>
  <c r="W169" i="7" s="1"/>
  <c r="W171" i="7" a="1"/>
  <c r="W171" i="7" s="1"/>
  <c r="W173" i="7" a="1"/>
  <c r="W173" i="7" s="1"/>
  <c r="W175" i="7" a="1"/>
  <c r="W175" i="7" s="1"/>
  <c r="W121" i="7" a="1"/>
  <c r="W121" i="7" s="1"/>
  <c r="W123" i="7" a="1"/>
  <c r="W123" i="7" s="1"/>
  <c r="W138" i="7" a="1"/>
  <c r="W138" i="7" s="1"/>
  <c r="W136" i="7" a="1"/>
  <c r="W136" i="7" s="1"/>
  <c r="W156" i="7" a="1"/>
  <c r="W156" i="7" s="1"/>
  <c r="W164" i="7" a="1"/>
  <c r="W164" i="7" s="1"/>
  <c r="W172" i="7" a="1"/>
  <c r="W172" i="7" s="1"/>
  <c r="W177" i="7" a="1"/>
  <c r="W177" i="7" s="1"/>
  <c r="W134" i="7" a="1"/>
  <c r="W134" i="7" s="1"/>
  <c r="W180" i="7" a="1"/>
  <c r="W180" i="7" s="1"/>
  <c r="W182" i="7" a="1"/>
  <c r="W182" i="7" s="1"/>
  <c r="W184" i="7" a="1"/>
  <c r="W184" i="7" s="1"/>
  <c r="W186" i="7" a="1"/>
  <c r="W186" i="7" s="1"/>
  <c r="W188" i="7" a="1"/>
  <c r="W188" i="7" s="1"/>
  <c r="W132" i="7" a="1"/>
  <c r="W132" i="7" s="1"/>
  <c r="W148" i="7" a="1"/>
  <c r="W148" i="7" s="1"/>
  <c r="W150" i="7" a="1"/>
  <c r="W150" i="7" s="1"/>
  <c r="W158" i="7" a="1"/>
  <c r="W158" i="7" s="1"/>
  <c r="W166" i="7" a="1"/>
  <c r="W166" i="7" s="1"/>
  <c r="W174" i="7" a="1"/>
  <c r="W174" i="7" s="1"/>
  <c r="W178" i="7" a="1"/>
  <c r="W178" i="7" s="1"/>
  <c r="W130" i="7" a="1"/>
  <c r="W130" i="7" s="1"/>
  <c r="W146" i="7" a="1"/>
  <c r="W146" i="7" s="1"/>
  <c r="W128" i="7" a="1"/>
  <c r="W128" i="7" s="1"/>
  <c r="W144" i="7" a="1"/>
  <c r="W144" i="7" s="1"/>
  <c r="W152" i="7" a="1"/>
  <c r="W152" i="7" s="1"/>
  <c r="W160" i="7" a="1"/>
  <c r="W160" i="7" s="1"/>
  <c r="W168" i="7" a="1"/>
  <c r="W168" i="7" s="1"/>
  <c r="W126" i="7" a="1"/>
  <c r="W126" i="7" s="1"/>
  <c r="W142" i="7" a="1"/>
  <c r="W142" i="7" s="1"/>
  <c r="W176" i="7" a="1"/>
  <c r="W176" i="7" s="1"/>
  <c r="W179" i="7" a="1"/>
  <c r="W179" i="7" s="1"/>
  <c r="W181" i="7" a="1"/>
  <c r="W181" i="7" s="1"/>
  <c r="W183" i="7" a="1"/>
  <c r="W183" i="7" s="1"/>
  <c r="W185" i="7" a="1"/>
  <c r="W185" i="7" s="1"/>
  <c r="W187" i="7" a="1"/>
  <c r="W187" i="7" s="1"/>
  <c r="W189" i="7" a="1"/>
  <c r="W189" i="7" s="1"/>
  <c r="W191" i="7" a="1"/>
  <c r="W191" i="7" s="1"/>
  <c r="W193" i="7" a="1"/>
  <c r="W193" i="7" s="1"/>
  <c r="W195" i="7" a="1"/>
  <c r="W195" i="7" s="1"/>
  <c r="W197" i="7" a="1"/>
  <c r="W197" i="7" s="1"/>
  <c r="W199" i="7" a="1"/>
  <c r="W199" i="7" s="1"/>
  <c r="W201" i="7" a="1"/>
  <c r="W201" i="7" s="1"/>
  <c r="W203" i="7" a="1"/>
  <c r="W203" i="7" s="1"/>
  <c r="W205" i="7" a="1"/>
  <c r="W205" i="7" s="1"/>
  <c r="W207" i="7" a="1"/>
  <c r="W207" i="7" s="1"/>
  <c r="W209" i="7" a="1"/>
  <c r="W209" i="7" s="1"/>
  <c r="W211" i="7" a="1"/>
  <c r="W211" i="7" s="1"/>
  <c r="W213" i="7" a="1"/>
  <c r="W213" i="7" s="1"/>
  <c r="W215" i="7" a="1"/>
  <c r="W215" i="7" s="1"/>
  <c r="W217" i="7" a="1"/>
  <c r="W217" i="7" s="1"/>
  <c r="W219" i="7" a="1"/>
  <c r="W219" i="7" s="1"/>
  <c r="W221" i="7" a="1"/>
  <c r="W221" i="7" s="1"/>
  <c r="W223" i="7" a="1"/>
  <c r="W223" i="7" s="1"/>
  <c r="W225" i="7" a="1"/>
  <c r="W225" i="7" s="1"/>
  <c r="W227" i="7" a="1"/>
  <c r="W227" i="7" s="1"/>
  <c r="W229" i="7" a="1"/>
  <c r="W229" i="7" s="1"/>
  <c r="W231" i="7" a="1"/>
  <c r="W231" i="7" s="1"/>
  <c r="W140" i="7" a="1"/>
  <c r="W140" i="7" s="1"/>
  <c r="W170" i="7" a="1"/>
  <c r="W170" i="7" s="1"/>
  <c r="W196" i="7" a="1"/>
  <c r="W196" i="7" s="1"/>
  <c r="W212" i="7" a="1"/>
  <c r="W212" i="7" s="1"/>
  <c r="W228" i="7" a="1"/>
  <c r="W228" i="7" s="1"/>
  <c r="W192" i="7" a="1"/>
  <c r="W192" i="7" s="1"/>
  <c r="W208" i="7" a="1"/>
  <c r="W208" i="7" s="1"/>
  <c r="W224" i="7" a="1"/>
  <c r="W224" i="7" s="1"/>
  <c r="W232" i="7" a="1"/>
  <c r="W232" i="7" s="1"/>
  <c r="W234" i="7" a="1"/>
  <c r="W234" i="7" s="1"/>
  <c r="W236" i="7" a="1"/>
  <c r="W236" i="7" s="1"/>
  <c r="W238" i="7" a="1"/>
  <c r="W238" i="7" s="1"/>
  <c r="W240" i="7" a="1"/>
  <c r="W240" i="7" s="1"/>
  <c r="W242" i="7" a="1"/>
  <c r="W242" i="7" s="1"/>
  <c r="W244" i="7" a="1"/>
  <c r="W244" i="7" s="1"/>
  <c r="W246" i="7" a="1"/>
  <c r="W246" i="7" s="1"/>
  <c r="W248" i="7" a="1"/>
  <c r="W248" i="7" s="1"/>
  <c r="W250" i="7" a="1"/>
  <c r="W250" i="7" s="1"/>
  <c r="W252" i="7" a="1"/>
  <c r="W252" i="7" s="1"/>
  <c r="W254" i="7" a="1"/>
  <c r="W254" i="7" s="1"/>
  <c r="W256" i="7" a="1"/>
  <c r="W256" i="7" s="1"/>
  <c r="W258" i="7" a="1"/>
  <c r="W258" i="7" s="1"/>
  <c r="W260" i="7" a="1"/>
  <c r="W260" i="7" s="1"/>
  <c r="W262" i="7" a="1"/>
  <c r="W262" i="7" s="1"/>
  <c r="W264" i="7" a="1"/>
  <c r="W264" i="7" s="1"/>
  <c r="W266" i="7" a="1"/>
  <c r="W266" i="7" s="1"/>
  <c r="W268" i="7" a="1"/>
  <c r="W268" i="7" s="1"/>
  <c r="W270" i="7" a="1"/>
  <c r="W270" i="7" s="1"/>
  <c r="W272" i="7" a="1"/>
  <c r="W272" i="7" s="1"/>
  <c r="W274" i="7" a="1"/>
  <c r="W274" i="7" s="1"/>
  <c r="W276" i="7" a="1"/>
  <c r="W276" i="7" s="1"/>
  <c r="W278" i="7" a="1"/>
  <c r="W278" i="7" s="1"/>
  <c r="W280" i="7" a="1"/>
  <c r="W280" i="7" s="1"/>
  <c r="W282" i="7" a="1"/>
  <c r="W282" i="7" s="1"/>
  <c r="W284" i="7" a="1"/>
  <c r="W284" i="7" s="1"/>
  <c r="W286" i="7" a="1"/>
  <c r="W286" i="7" s="1"/>
  <c r="W288" i="7" a="1"/>
  <c r="W288" i="7" s="1"/>
  <c r="W290" i="7" a="1"/>
  <c r="W290" i="7" s="1"/>
  <c r="W292" i="7" a="1"/>
  <c r="W292" i="7" s="1"/>
  <c r="W294" i="7" a="1"/>
  <c r="W294" i="7" s="1"/>
  <c r="W296" i="7" a="1"/>
  <c r="W296" i="7" s="1"/>
  <c r="W298" i="7" a="1"/>
  <c r="W298" i="7" s="1"/>
  <c r="W300" i="7" a="1"/>
  <c r="W300" i="7" s="1"/>
  <c r="W302" i="7" a="1"/>
  <c r="W302" i="7" s="1"/>
  <c r="W190" i="7" a="1"/>
  <c r="W190" i="7" s="1"/>
  <c r="W206" i="7" a="1"/>
  <c r="W206" i="7" s="1"/>
  <c r="W222" i="7" a="1"/>
  <c r="W222" i="7" s="1"/>
  <c r="W204" i="7" a="1"/>
  <c r="W204" i="7" s="1"/>
  <c r="W220" i="7" a="1"/>
  <c r="W220" i="7" s="1"/>
  <c r="W202" i="7" a="1"/>
  <c r="W202" i="7" s="1"/>
  <c r="W218" i="7" a="1"/>
  <c r="W218" i="7" s="1"/>
  <c r="W154" i="7" a="1"/>
  <c r="W154" i="7" s="1"/>
  <c r="W200" i="7" a="1"/>
  <c r="W200" i="7" s="1"/>
  <c r="W216" i="7" a="1"/>
  <c r="W216" i="7" s="1"/>
  <c r="W233" i="7" a="1"/>
  <c r="W233" i="7" s="1"/>
  <c r="W235" i="7" a="1"/>
  <c r="W235" i="7" s="1"/>
  <c r="W237" i="7" a="1"/>
  <c r="W237" i="7" s="1"/>
  <c r="W239" i="7" a="1"/>
  <c r="W239" i="7" s="1"/>
  <c r="W241" i="7" a="1"/>
  <c r="W241" i="7" s="1"/>
  <c r="W243" i="7" a="1"/>
  <c r="W243" i="7" s="1"/>
  <c r="W245" i="7" a="1"/>
  <c r="W245" i="7" s="1"/>
  <c r="W247" i="7" a="1"/>
  <c r="W247" i="7" s="1"/>
  <c r="W249" i="7" a="1"/>
  <c r="W249" i="7" s="1"/>
  <c r="W251" i="7" a="1"/>
  <c r="W251" i="7" s="1"/>
  <c r="W253" i="7" a="1"/>
  <c r="W253" i="7" s="1"/>
  <c r="W255" i="7" a="1"/>
  <c r="W255" i="7" s="1"/>
  <c r="W257" i="7" a="1"/>
  <c r="W257" i="7" s="1"/>
  <c r="W259" i="7" a="1"/>
  <c r="W259" i="7" s="1"/>
  <c r="W261" i="7" a="1"/>
  <c r="W261" i="7" s="1"/>
  <c r="W263" i="7" a="1"/>
  <c r="W263" i="7" s="1"/>
  <c r="W265" i="7" a="1"/>
  <c r="W265" i="7" s="1"/>
  <c r="W267" i="7" a="1"/>
  <c r="W267" i="7" s="1"/>
  <c r="W269" i="7" a="1"/>
  <c r="W269" i="7" s="1"/>
  <c r="W271" i="7" a="1"/>
  <c r="W271" i="7" s="1"/>
  <c r="W273" i="7" a="1"/>
  <c r="W273" i="7" s="1"/>
  <c r="W275" i="7" a="1"/>
  <c r="W275" i="7" s="1"/>
  <c r="W277" i="7" a="1"/>
  <c r="W277" i="7" s="1"/>
  <c r="W279" i="7" a="1"/>
  <c r="W279" i="7" s="1"/>
  <c r="W281" i="7" a="1"/>
  <c r="W281" i="7" s="1"/>
  <c r="W283" i="7" a="1"/>
  <c r="W283" i="7" s="1"/>
  <c r="W285" i="7" a="1"/>
  <c r="W285" i="7" s="1"/>
  <c r="W287" i="7" a="1"/>
  <c r="W287" i="7" s="1"/>
  <c r="W289" i="7" a="1"/>
  <c r="W289" i="7" s="1"/>
  <c r="W291" i="7" a="1"/>
  <c r="W291" i="7" s="1"/>
  <c r="W293" i="7" a="1"/>
  <c r="W293" i="7" s="1"/>
  <c r="W295" i="7" a="1"/>
  <c r="W295" i="7" s="1"/>
  <c r="W297" i="7" a="1"/>
  <c r="W297" i="7" s="1"/>
  <c r="W299" i="7" a="1"/>
  <c r="W299" i="7" s="1"/>
  <c r="W301" i="7" a="1"/>
  <c r="W301" i="7" s="1"/>
  <c r="W303" i="7" a="1"/>
  <c r="W303" i="7" s="1"/>
  <c r="W305" i="7" a="1"/>
  <c r="W305" i="7" s="1"/>
  <c r="W307" i="7" a="1"/>
  <c r="W307" i="7" s="1"/>
  <c r="W309" i="7" a="1"/>
  <c r="W309" i="7" s="1"/>
  <c r="W162" i="7" a="1"/>
  <c r="W162" i="7" s="1"/>
  <c r="W214" i="7" a="1"/>
  <c r="W214" i="7" s="1"/>
  <c r="W304" i="7" a="1"/>
  <c r="W304" i="7" s="1"/>
  <c r="W310" i="7" a="1"/>
  <c r="W310" i="7" s="1"/>
  <c r="W210" i="7" a="1"/>
  <c r="W210" i="7" s="1"/>
  <c r="W198" i="7" a="1"/>
  <c r="W198" i="7" s="1"/>
  <c r="W306" i="7" a="1"/>
  <c r="W306" i="7" s="1"/>
  <c r="W194" i="7" a="1"/>
  <c r="W194" i="7" s="1"/>
  <c r="W311" i="7" a="1"/>
  <c r="W311" i="7" s="1"/>
  <c r="W313" i="7" a="1"/>
  <c r="W313" i="7" s="1"/>
  <c r="W315" i="7" a="1"/>
  <c r="W315" i="7" s="1"/>
  <c r="W317" i="7" a="1"/>
  <c r="W317" i="7" s="1"/>
  <c r="W319" i="7" a="1"/>
  <c r="W319" i="7" s="1"/>
  <c r="W321" i="7" a="1"/>
  <c r="W321" i="7" s="1"/>
  <c r="W323" i="7" a="1"/>
  <c r="W323" i="7" s="1"/>
  <c r="W325" i="7" a="1"/>
  <c r="W325" i="7" s="1"/>
  <c r="W327" i="7" a="1"/>
  <c r="W327" i="7" s="1"/>
  <c r="W329" i="7" a="1"/>
  <c r="W329" i="7" s="1"/>
  <c r="W331" i="7" a="1"/>
  <c r="W331" i="7" s="1"/>
  <c r="W333" i="7" a="1"/>
  <c r="W333" i="7" s="1"/>
  <c r="W335" i="7" a="1"/>
  <c r="W335" i="7" s="1"/>
  <c r="W337" i="7" a="1"/>
  <c r="W337" i="7" s="1"/>
  <c r="W339" i="7" a="1"/>
  <c r="W339" i="7" s="1"/>
  <c r="W341" i="7" a="1"/>
  <c r="W341" i="7" s="1"/>
  <c r="W343" i="7" a="1"/>
  <c r="W343" i="7" s="1"/>
  <c r="W308" i="7" a="1"/>
  <c r="W308" i="7" s="1"/>
  <c r="W230" i="7" a="1"/>
  <c r="W230" i="7" s="1"/>
  <c r="W316" i="7" a="1"/>
  <c r="W316" i="7" s="1"/>
  <c r="W332" i="7" a="1"/>
  <c r="W332" i="7" s="1"/>
  <c r="W349" i="7" a="1"/>
  <c r="W349" i="7" s="1"/>
  <c r="W356" i="7" a="1"/>
  <c r="W356" i="7" s="1"/>
  <c r="W359" i="7" a="1"/>
  <c r="W359" i="7" s="1"/>
  <c r="W322" i="7" a="1"/>
  <c r="W322" i="7" s="1"/>
  <c r="W338" i="7" a="1"/>
  <c r="W338" i="7" s="1"/>
  <c r="W354" i="7" a="1"/>
  <c r="W354" i="7" s="1"/>
  <c r="W357" i="7" a="1"/>
  <c r="W357" i="7" s="1"/>
  <c r="W363" i="7" a="1"/>
  <c r="W363" i="7" s="1"/>
  <c r="W364" i="7" a="1"/>
  <c r="W364" i="7" s="1"/>
  <c r="W371" i="7" a="1"/>
  <c r="W371" i="7" s="1"/>
  <c r="W372" i="7" a="1"/>
  <c r="W372" i="7" s="1"/>
  <c r="W379" i="7" a="1"/>
  <c r="W379" i="7" s="1"/>
  <c r="W380" i="7" a="1"/>
  <c r="W380" i="7" s="1"/>
  <c r="W312" i="7" a="1"/>
  <c r="W312" i="7" s="1"/>
  <c r="W328" i="7" a="1"/>
  <c r="W328" i="7" s="1"/>
  <c r="W344" i="7" a="1"/>
  <c r="W344" i="7" s="1"/>
  <c r="W346" i="7" a="1"/>
  <c r="W346" i="7" s="1"/>
  <c r="W352" i="7" a="1"/>
  <c r="W352" i="7" s="1"/>
  <c r="W355" i="7" a="1"/>
  <c r="W355" i="7" s="1"/>
  <c r="W385" i="7" a="1"/>
  <c r="W385" i="7" s="1"/>
  <c r="W387" i="7" a="1"/>
  <c r="W387" i="7" s="1"/>
  <c r="W389" i="7" a="1"/>
  <c r="W389" i="7" s="1"/>
  <c r="W391" i="7" a="1"/>
  <c r="W391" i="7" s="1"/>
  <c r="W393" i="7" a="1"/>
  <c r="W393" i="7" s="1"/>
  <c r="W395" i="7" a="1"/>
  <c r="W395" i="7" s="1"/>
  <c r="W397" i="7" a="1"/>
  <c r="W397" i="7" s="1"/>
  <c r="W399" i="7" a="1"/>
  <c r="W399" i="7" s="1"/>
  <c r="W401" i="7" a="1"/>
  <c r="W401" i="7" s="1"/>
  <c r="W403" i="7" a="1"/>
  <c r="W403" i="7" s="1"/>
  <c r="W405" i="7" a="1"/>
  <c r="W405" i="7" s="1"/>
  <c r="W407" i="7" a="1"/>
  <c r="W407" i="7" s="1"/>
  <c r="W409" i="7" a="1"/>
  <c r="W409" i="7" s="1"/>
  <c r="W411" i="7" a="1"/>
  <c r="W411" i="7" s="1"/>
  <c r="W413" i="7" a="1"/>
  <c r="W413" i="7" s="1"/>
  <c r="W415" i="7" a="1"/>
  <c r="W415" i="7" s="1"/>
  <c r="W417" i="7" a="1"/>
  <c r="W417" i="7" s="1"/>
  <c r="W419" i="7" a="1"/>
  <c r="W419" i="7" s="1"/>
  <c r="W421" i="7" a="1"/>
  <c r="W421" i="7" s="1"/>
  <c r="W423" i="7" a="1"/>
  <c r="W423" i="7" s="1"/>
  <c r="W425" i="7" a="1"/>
  <c r="W425" i="7" s="1"/>
  <c r="W427" i="7" a="1"/>
  <c r="W427" i="7" s="1"/>
  <c r="W429" i="7" a="1"/>
  <c r="W429" i="7" s="1"/>
  <c r="W431" i="7" a="1"/>
  <c r="W431" i="7" s="1"/>
  <c r="W433" i="7" a="1"/>
  <c r="W433" i="7" s="1"/>
  <c r="W435" i="7" a="1"/>
  <c r="W435" i="7" s="1"/>
  <c r="W437" i="7" a="1"/>
  <c r="W437" i="7" s="1"/>
  <c r="W439" i="7" a="1"/>
  <c r="W439" i="7" s="1"/>
  <c r="W441" i="7" a="1"/>
  <c r="W441" i="7" s="1"/>
  <c r="W443" i="7" a="1"/>
  <c r="W443" i="7" s="1"/>
  <c r="W445" i="7" a="1"/>
  <c r="W445" i="7" s="1"/>
  <c r="W447" i="7" a="1"/>
  <c r="W447" i="7" s="1"/>
  <c r="W449" i="7" a="1"/>
  <c r="W449" i="7" s="1"/>
  <c r="W451" i="7" a="1"/>
  <c r="W451" i="7" s="1"/>
  <c r="W453" i="7" a="1"/>
  <c r="W453" i="7" s="1"/>
  <c r="W455" i="7" a="1"/>
  <c r="W455" i="7" s="1"/>
  <c r="W457" i="7" a="1"/>
  <c r="W457" i="7" s="1"/>
  <c r="W459" i="7" a="1"/>
  <c r="W459" i="7" s="1"/>
  <c r="W461" i="7" a="1"/>
  <c r="W461" i="7" s="1"/>
  <c r="W318" i="7" a="1"/>
  <c r="W318" i="7" s="1"/>
  <c r="W334" i="7" a="1"/>
  <c r="W334" i="7" s="1"/>
  <c r="W348" i="7" a="1"/>
  <c r="W348" i="7" s="1"/>
  <c r="W353" i="7" a="1"/>
  <c r="W353" i="7" s="1"/>
  <c r="W365" i="7" a="1"/>
  <c r="W365" i="7" s="1"/>
  <c r="W366" i="7" a="1"/>
  <c r="W366" i="7" s="1"/>
  <c r="W373" i="7" a="1"/>
  <c r="W373" i="7" s="1"/>
  <c r="W374" i="7" a="1"/>
  <c r="W374" i="7" s="1"/>
  <c r="W381" i="7" a="1"/>
  <c r="W381" i="7" s="1"/>
  <c r="W382" i="7" a="1"/>
  <c r="W382" i="7" s="1"/>
  <c r="W324" i="7" a="1"/>
  <c r="W324" i="7" s="1"/>
  <c r="W340" i="7" a="1"/>
  <c r="W340" i="7" s="1"/>
  <c r="W350" i="7" a="1"/>
  <c r="W350" i="7" s="1"/>
  <c r="W351" i="7" a="1"/>
  <c r="W351" i="7" s="1"/>
  <c r="W314" i="7" a="1"/>
  <c r="W314" i="7" s="1"/>
  <c r="W330" i="7" a="1"/>
  <c r="W330" i="7" s="1"/>
  <c r="W367" i="7" a="1"/>
  <c r="W367" i="7" s="1"/>
  <c r="W368" i="7" a="1"/>
  <c r="W368" i="7" s="1"/>
  <c r="W375" i="7" a="1"/>
  <c r="W375" i="7" s="1"/>
  <c r="W376" i="7" a="1"/>
  <c r="W376" i="7" s="1"/>
  <c r="W383" i="7" a="1"/>
  <c r="W383" i="7" s="1"/>
  <c r="W320" i="7" a="1"/>
  <c r="W320" i="7" s="1"/>
  <c r="W336" i="7" a="1"/>
  <c r="W336" i="7" s="1"/>
  <c r="W345" i="7" a="1"/>
  <c r="W345" i="7" s="1"/>
  <c r="W360" i="7" a="1"/>
  <c r="W360" i="7" s="1"/>
  <c r="W384" i="7" a="1"/>
  <c r="W384" i="7" s="1"/>
  <c r="W386" i="7" a="1"/>
  <c r="W386" i="7" s="1"/>
  <c r="W388" i="7" a="1"/>
  <c r="W388" i="7" s="1"/>
  <c r="W390" i="7" a="1"/>
  <c r="W390" i="7" s="1"/>
  <c r="W392" i="7" a="1"/>
  <c r="W392" i="7" s="1"/>
  <c r="W394" i="7" a="1"/>
  <c r="W394" i="7" s="1"/>
  <c r="W396" i="7" a="1"/>
  <c r="W396" i="7" s="1"/>
  <c r="W398" i="7" a="1"/>
  <c r="W398" i="7" s="1"/>
  <c r="W400" i="7" a="1"/>
  <c r="W400" i="7" s="1"/>
  <c r="W402" i="7" a="1"/>
  <c r="W402" i="7" s="1"/>
  <c r="W404" i="7" a="1"/>
  <c r="W404" i="7" s="1"/>
  <c r="W406" i="7" a="1"/>
  <c r="W406" i="7" s="1"/>
  <c r="W408" i="7" a="1"/>
  <c r="W408" i="7" s="1"/>
  <c r="W410" i="7" a="1"/>
  <c r="W410" i="7" s="1"/>
  <c r="W412" i="7" a="1"/>
  <c r="W412" i="7" s="1"/>
  <c r="W414" i="7" a="1"/>
  <c r="W414" i="7" s="1"/>
  <c r="W416" i="7" a="1"/>
  <c r="W416" i="7" s="1"/>
  <c r="W418" i="7" a="1"/>
  <c r="W418" i="7" s="1"/>
  <c r="W420" i="7" a="1"/>
  <c r="W420" i="7" s="1"/>
  <c r="W422" i="7" a="1"/>
  <c r="W422" i="7" s="1"/>
  <c r="W424" i="7" a="1"/>
  <c r="W424" i="7" s="1"/>
  <c r="W426" i="7" a="1"/>
  <c r="W426" i="7" s="1"/>
  <c r="W428" i="7" a="1"/>
  <c r="W428" i="7" s="1"/>
  <c r="W430" i="7" a="1"/>
  <c r="W430" i="7" s="1"/>
  <c r="W432" i="7" a="1"/>
  <c r="W432" i="7" s="1"/>
  <c r="W434" i="7" a="1"/>
  <c r="W434" i="7" s="1"/>
  <c r="W436" i="7" a="1"/>
  <c r="W436" i="7" s="1"/>
  <c r="W438" i="7" a="1"/>
  <c r="W438" i="7" s="1"/>
  <c r="W440" i="7" a="1"/>
  <c r="W440" i="7" s="1"/>
  <c r="W442" i="7" a="1"/>
  <c r="W442" i="7" s="1"/>
  <c r="W444" i="7" a="1"/>
  <c r="W444" i="7" s="1"/>
  <c r="W446" i="7" a="1"/>
  <c r="W446" i="7" s="1"/>
  <c r="W448" i="7" a="1"/>
  <c r="W448" i="7" s="1"/>
  <c r="W450" i="7" a="1"/>
  <c r="W450" i="7" s="1"/>
  <c r="W452" i="7" a="1"/>
  <c r="W452" i="7" s="1"/>
  <c r="W454" i="7" a="1"/>
  <c r="W454" i="7" s="1"/>
  <c r="W456" i="7" a="1"/>
  <c r="W456" i="7" s="1"/>
  <c r="W458" i="7" a="1"/>
  <c r="W458" i="7" s="1"/>
  <c r="W362" i="7" a="1"/>
  <c r="W362" i="7" s="1"/>
  <c r="W369" i="7" a="1"/>
  <c r="W369" i="7" s="1"/>
  <c r="W361" i="7" a="1"/>
  <c r="W361" i="7" s="1"/>
  <c r="W473" i="7" a="1"/>
  <c r="W473" i="7" s="1"/>
  <c r="W479" i="7" a="1"/>
  <c r="W479" i="7" s="1"/>
  <c r="W342" i="7" a="1"/>
  <c r="W342" i="7" s="1"/>
  <c r="W370" i="7" a="1"/>
  <c r="W370" i="7" s="1"/>
  <c r="W377" i="7" a="1"/>
  <c r="W377" i="7" s="1"/>
  <c r="W463" i="7" a="1"/>
  <c r="W463" i="7" s="1"/>
  <c r="W469" i="7" a="1"/>
  <c r="W469" i="7" s="1"/>
  <c r="W485" i="7" a="1"/>
  <c r="W485" i="7" s="1"/>
  <c r="W501" i="7" a="1"/>
  <c r="W501" i="7" s="1"/>
  <c r="W378" i="7" a="1"/>
  <c r="W378" i="7" s="1"/>
  <c r="W471" i="7" a="1"/>
  <c r="W471" i="7" s="1"/>
  <c r="W481" i="7" a="1"/>
  <c r="W481" i="7" s="1"/>
  <c r="W487" i="7" a="1"/>
  <c r="W487" i="7" s="1"/>
  <c r="W347" i="7" a="1"/>
  <c r="W347" i="7" s="1"/>
  <c r="W462" i="7" a="1"/>
  <c r="W462" i="7" s="1"/>
  <c r="W464" i="7" a="1"/>
  <c r="W464" i="7" s="1"/>
  <c r="W466" i="7" a="1"/>
  <c r="W466" i="7" s="1"/>
  <c r="W468" i="7" a="1"/>
  <c r="W468" i="7" s="1"/>
  <c r="W470" i="7" a="1"/>
  <c r="W470" i="7" s="1"/>
  <c r="W472" i="7" a="1"/>
  <c r="W472" i="7" s="1"/>
  <c r="W474" i="7" a="1"/>
  <c r="W474" i="7" s="1"/>
  <c r="W476" i="7" a="1"/>
  <c r="W476" i="7" s="1"/>
  <c r="W478" i="7" a="1"/>
  <c r="W478" i="7" s="1"/>
  <c r="W480" i="7" a="1"/>
  <c r="W480" i="7" s="1"/>
  <c r="W482" i="7" a="1"/>
  <c r="W482" i="7" s="1"/>
  <c r="W484" i="7" a="1"/>
  <c r="W484" i="7" s="1"/>
  <c r="W486" i="7" a="1"/>
  <c r="W486" i="7" s="1"/>
  <c r="W488" i="7" a="1"/>
  <c r="W488" i="7" s="1"/>
  <c r="W490" i="7" a="1"/>
  <c r="W490" i="7" s="1"/>
  <c r="W492" i="7" a="1"/>
  <c r="W492" i="7" s="1"/>
  <c r="W494" i="7" a="1"/>
  <c r="W494" i="7" s="1"/>
  <c r="W496" i="7" a="1"/>
  <c r="W496" i="7" s="1"/>
  <c r="W498" i="7" a="1"/>
  <c r="W498" i="7" s="1"/>
  <c r="W500" i="7" a="1"/>
  <c r="W500" i="7" s="1"/>
  <c r="W502" i="7" a="1"/>
  <c r="W502" i="7" s="1"/>
  <c r="W504" i="7" a="1"/>
  <c r="W504" i="7" s="1"/>
  <c r="W506" i="7" a="1"/>
  <c r="W506" i="7" s="1"/>
  <c r="W508" i="7" a="1"/>
  <c r="W508" i="7" s="1"/>
  <c r="W510" i="7" a="1"/>
  <c r="W510" i="7" s="1"/>
  <c r="W512" i="7" a="1"/>
  <c r="W512" i="7" s="1"/>
  <c r="W460" i="7" a="1"/>
  <c r="W460" i="7" s="1"/>
  <c r="W483" i="7" a="1"/>
  <c r="W483" i="7" s="1"/>
  <c r="W489" i="7" a="1"/>
  <c r="W489" i="7" s="1"/>
  <c r="W493" i="7" a="1"/>
  <c r="W493" i="7" s="1"/>
  <c r="W495" i="7" a="1"/>
  <c r="W495" i="7" s="1"/>
  <c r="W499" i="7" a="1"/>
  <c r="W499" i="7" s="1"/>
  <c r="W358" i="7" a="1"/>
  <c r="W358" i="7" s="1"/>
  <c r="W467" i="7" a="1"/>
  <c r="W467" i="7" s="1"/>
  <c r="W507" i="7" a="1"/>
  <c r="W507" i="7" s="1"/>
  <c r="W226" i="7" a="1"/>
  <c r="W226" i="7" s="1"/>
  <c r="W465" i="7" a="1"/>
  <c r="W465" i="7" s="1"/>
  <c r="W475" i="7" a="1"/>
  <c r="W475" i="7" s="1"/>
  <c r="W326" i="7" a="1"/>
  <c r="W326" i="7" s="1"/>
  <c r="W477" i="7" a="1"/>
  <c r="W477" i="7" s="1"/>
  <c r="W491" i="7" a="1"/>
  <c r="W491" i="7" s="1"/>
  <c r="W497" i="7" a="1"/>
  <c r="W497" i="7" s="1"/>
  <c r="W503" i="7" a="1"/>
  <c r="W503" i="7" s="1"/>
  <c r="W505" i="7" a="1"/>
  <c r="W505" i="7" s="1"/>
  <c r="W509" i="7" a="1"/>
  <c r="W509" i="7" s="1"/>
  <c r="W511" i="7" a="1"/>
  <c r="W511" i="7" s="1"/>
  <c r="O118" i="7" a="1"/>
  <c r="O118" i="7" s="1"/>
  <c r="O120" i="7" a="1"/>
  <c r="O120" i="7" s="1"/>
  <c r="O122" i="7" a="1"/>
  <c r="O122" i="7" s="1"/>
  <c r="O124" i="7" a="1"/>
  <c r="O124" i="7" s="1"/>
  <c r="O125" i="7" a="1"/>
  <c r="O125" i="7" s="1"/>
  <c r="O127" i="7" a="1"/>
  <c r="O127" i="7" s="1"/>
  <c r="O129" i="7" a="1"/>
  <c r="O129" i="7" s="1"/>
  <c r="O131" i="7" a="1"/>
  <c r="O131" i="7" s="1"/>
  <c r="O133" i="7" a="1"/>
  <c r="O133" i="7" s="1"/>
  <c r="O135" i="7" a="1"/>
  <c r="O135" i="7" s="1"/>
  <c r="O137" i="7" a="1"/>
  <c r="O137" i="7" s="1"/>
  <c r="O139" i="7" a="1"/>
  <c r="O139" i="7" s="1"/>
  <c r="O141" i="7" a="1"/>
  <c r="O141" i="7" s="1"/>
  <c r="O143" i="7" a="1"/>
  <c r="O143" i="7" s="1"/>
  <c r="O145" i="7" a="1"/>
  <c r="O145" i="7" s="1"/>
  <c r="O147" i="7" a="1"/>
  <c r="O147" i="7" s="1"/>
  <c r="O149" i="7" a="1"/>
  <c r="O149" i="7" s="1"/>
  <c r="O151" i="7" a="1"/>
  <c r="O151" i="7" s="1"/>
  <c r="O153" i="7" a="1"/>
  <c r="O153" i="7" s="1"/>
  <c r="O155" i="7" a="1"/>
  <c r="O155" i="7" s="1"/>
  <c r="O157" i="7" a="1"/>
  <c r="O157" i="7" s="1"/>
  <c r="O159" i="7" a="1"/>
  <c r="O159" i="7" s="1"/>
  <c r="O161" i="7" a="1"/>
  <c r="O161" i="7" s="1"/>
  <c r="O163" i="7" a="1"/>
  <c r="O163" i="7" s="1"/>
  <c r="O165" i="7" a="1"/>
  <c r="O165" i="7" s="1"/>
  <c r="O167" i="7" a="1"/>
  <c r="O167" i="7" s="1"/>
  <c r="O169" i="7" a="1"/>
  <c r="O169" i="7" s="1"/>
  <c r="O171" i="7" a="1"/>
  <c r="O171" i="7" s="1"/>
  <c r="O173" i="7" a="1"/>
  <c r="O173" i="7" s="1"/>
  <c r="O175" i="7" a="1"/>
  <c r="O175" i="7" s="1"/>
  <c r="O119" i="7" a="1"/>
  <c r="O119" i="7" s="1"/>
  <c r="O121" i="7" a="1"/>
  <c r="O121" i="7" s="1"/>
  <c r="O128" i="7" a="1"/>
  <c r="O128" i="7" s="1"/>
  <c r="O144" i="7" a="1"/>
  <c r="O144" i="7" s="1"/>
  <c r="O142" i="7" a="1"/>
  <c r="O142" i="7" s="1"/>
  <c r="O154" i="7" a="1"/>
  <c r="O154" i="7" s="1"/>
  <c r="O162" i="7" a="1"/>
  <c r="O162" i="7" s="1"/>
  <c r="O170" i="7" a="1"/>
  <c r="O170" i="7" s="1"/>
  <c r="O126" i="7" a="1"/>
  <c r="O126" i="7" s="1"/>
  <c r="O140" i="7" a="1"/>
  <c r="O140" i="7" s="1"/>
  <c r="O177" i="7" a="1"/>
  <c r="O177" i="7" s="1"/>
  <c r="O180" i="7" a="1"/>
  <c r="O180" i="7" s="1"/>
  <c r="O182" i="7" a="1"/>
  <c r="O182" i="7" s="1"/>
  <c r="O184" i="7" a="1"/>
  <c r="O184" i="7" s="1"/>
  <c r="O186" i="7" a="1"/>
  <c r="O186" i="7" s="1"/>
  <c r="O188" i="7" a="1"/>
  <c r="O188" i="7" s="1"/>
  <c r="O123" i="7" a="1"/>
  <c r="O123" i="7" s="1"/>
  <c r="O138" i="7" a="1"/>
  <c r="O138" i="7" s="1"/>
  <c r="O156" i="7" a="1"/>
  <c r="O156" i="7" s="1"/>
  <c r="O164" i="7" a="1"/>
  <c r="O164" i="7" s="1"/>
  <c r="O172" i="7" a="1"/>
  <c r="O172" i="7" s="1"/>
  <c r="O136" i="7" a="1"/>
  <c r="O136" i="7" s="1"/>
  <c r="O178" i="7" a="1"/>
  <c r="O178" i="7" s="1"/>
  <c r="O134" i="7" a="1"/>
  <c r="O134" i="7" s="1"/>
  <c r="O150" i="7" a="1"/>
  <c r="O150" i="7" s="1"/>
  <c r="O158" i="7" a="1"/>
  <c r="O158" i="7" s="1"/>
  <c r="O166" i="7" a="1"/>
  <c r="O166" i="7" s="1"/>
  <c r="O174" i="7" a="1"/>
  <c r="O174" i="7" s="1"/>
  <c r="O132" i="7" a="1"/>
  <c r="O132" i="7" s="1"/>
  <c r="O148" i="7" a="1"/>
  <c r="O148" i="7" s="1"/>
  <c r="O181" i="7" a="1"/>
  <c r="O181" i="7" s="1"/>
  <c r="O183" i="7" a="1"/>
  <c r="O183" i="7" s="1"/>
  <c r="O185" i="7" a="1"/>
  <c r="O185" i="7" s="1"/>
  <c r="O187" i="7" a="1"/>
  <c r="O187" i="7" s="1"/>
  <c r="O189" i="7" a="1"/>
  <c r="O189" i="7" s="1"/>
  <c r="O191" i="7" a="1"/>
  <c r="O191" i="7" s="1"/>
  <c r="O193" i="7" a="1"/>
  <c r="O193" i="7" s="1"/>
  <c r="O195" i="7" a="1"/>
  <c r="O195" i="7" s="1"/>
  <c r="O197" i="7" a="1"/>
  <c r="O197" i="7" s="1"/>
  <c r="O199" i="7" a="1"/>
  <c r="O199" i="7" s="1"/>
  <c r="O201" i="7" a="1"/>
  <c r="O201" i="7" s="1"/>
  <c r="O203" i="7" a="1"/>
  <c r="O203" i="7" s="1"/>
  <c r="O205" i="7" a="1"/>
  <c r="O205" i="7" s="1"/>
  <c r="O207" i="7" a="1"/>
  <c r="O207" i="7" s="1"/>
  <c r="O209" i="7" a="1"/>
  <c r="O209" i="7" s="1"/>
  <c r="O211" i="7" a="1"/>
  <c r="O211" i="7" s="1"/>
  <c r="O213" i="7" a="1"/>
  <c r="O213" i="7" s="1"/>
  <c r="O215" i="7" a="1"/>
  <c r="O215" i="7" s="1"/>
  <c r="O217" i="7" a="1"/>
  <c r="O217" i="7" s="1"/>
  <c r="O219" i="7" a="1"/>
  <c r="O219" i="7" s="1"/>
  <c r="O221" i="7" a="1"/>
  <c r="O221" i="7" s="1"/>
  <c r="O223" i="7" a="1"/>
  <c r="O223" i="7" s="1"/>
  <c r="O225" i="7" a="1"/>
  <c r="O225" i="7" s="1"/>
  <c r="O227" i="7" a="1"/>
  <c r="O227" i="7" s="1"/>
  <c r="O229" i="7" a="1"/>
  <c r="O229" i="7" s="1"/>
  <c r="O231" i="7" a="1"/>
  <c r="O231" i="7" s="1"/>
  <c r="O202" i="7" a="1"/>
  <c r="O202" i="7" s="1"/>
  <c r="O218" i="7" a="1"/>
  <c r="O218" i="7" s="1"/>
  <c r="O179" i="7" a="1"/>
  <c r="O179" i="7" s="1"/>
  <c r="O198" i="7" a="1"/>
  <c r="O198" i="7" s="1"/>
  <c r="O214" i="7" a="1"/>
  <c r="O214" i="7" s="1"/>
  <c r="O230" i="7" a="1"/>
  <c r="O230" i="7" s="1"/>
  <c r="O232" i="7" a="1"/>
  <c r="O232" i="7" s="1"/>
  <c r="O234" i="7" a="1"/>
  <c r="O234" i="7" s="1"/>
  <c r="O236" i="7" a="1"/>
  <c r="O236" i="7" s="1"/>
  <c r="O238" i="7" a="1"/>
  <c r="O238" i="7" s="1"/>
  <c r="O240" i="7" a="1"/>
  <c r="O240" i="7" s="1"/>
  <c r="O242" i="7" a="1"/>
  <c r="O242" i="7" s="1"/>
  <c r="O244" i="7" a="1"/>
  <c r="O244" i="7" s="1"/>
  <c r="O246" i="7" a="1"/>
  <c r="O246" i="7" s="1"/>
  <c r="O248" i="7" a="1"/>
  <c r="O248" i="7" s="1"/>
  <c r="O250" i="7" a="1"/>
  <c r="O250" i="7" s="1"/>
  <c r="O252" i="7" a="1"/>
  <c r="O252" i="7" s="1"/>
  <c r="O254" i="7" a="1"/>
  <c r="O254" i="7" s="1"/>
  <c r="O256" i="7" a="1"/>
  <c r="O256" i="7" s="1"/>
  <c r="O258" i="7" a="1"/>
  <c r="O258" i="7" s="1"/>
  <c r="O260" i="7" a="1"/>
  <c r="O260" i="7" s="1"/>
  <c r="O262" i="7" a="1"/>
  <c r="O262" i="7" s="1"/>
  <c r="O264" i="7" a="1"/>
  <c r="O264" i="7" s="1"/>
  <c r="O266" i="7" a="1"/>
  <c r="O266" i="7" s="1"/>
  <c r="O268" i="7" a="1"/>
  <c r="O268" i="7" s="1"/>
  <c r="O270" i="7" a="1"/>
  <c r="O270" i="7" s="1"/>
  <c r="O272" i="7" a="1"/>
  <c r="O272" i="7" s="1"/>
  <c r="O274" i="7" a="1"/>
  <c r="O274" i="7" s="1"/>
  <c r="O276" i="7" a="1"/>
  <c r="O276" i="7" s="1"/>
  <c r="O278" i="7" a="1"/>
  <c r="O278" i="7" s="1"/>
  <c r="O280" i="7" a="1"/>
  <c r="O280" i="7" s="1"/>
  <c r="O282" i="7" a="1"/>
  <c r="O282" i="7" s="1"/>
  <c r="O284" i="7" a="1"/>
  <c r="O284" i="7" s="1"/>
  <c r="O286" i="7" a="1"/>
  <c r="O286" i="7" s="1"/>
  <c r="O288" i="7" a="1"/>
  <c r="O288" i="7" s="1"/>
  <c r="O290" i="7" a="1"/>
  <c r="O290" i="7" s="1"/>
  <c r="O292" i="7" a="1"/>
  <c r="O292" i="7" s="1"/>
  <c r="O294" i="7" a="1"/>
  <c r="O294" i="7" s="1"/>
  <c r="O296" i="7" a="1"/>
  <c r="O296" i="7" s="1"/>
  <c r="O298" i="7" a="1"/>
  <c r="O298" i="7" s="1"/>
  <c r="O300" i="7" a="1"/>
  <c r="O300" i="7" s="1"/>
  <c r="O302" i="7" a="1"/>
  <c r="O302" i="7" s="1"/>
  <c r="O304" i="7" a="1"/>
  <c r="O304" i="7" s="1"/>
  <c r="O152" i="7" a="1"/>
  <c r="O152" i="7" s="1"/>
  <c r="O196" i="7" a="1"/>
  <c r="O196" i="7" s="1"/>
  <c r="O212" i="7" a="1"/>
  <c r="O212" i="7" s="1"/>
  <c r="O228" i="7" a="1"/>
  <c r="O228" i="7" s="1"/>
  <c r="O160" i="7" a="1"/>
  <c r="O160" i="7" s="1"/>
  <c r="O194" i="7" a="1"/>
  <c r="O194" i="7" s="1"/>
  <c r="O210" i="7" a="1"/>
  <c r="O210" i="7" s="1"/>
  <c r="O226" i="7" a="1"/>
  <c r="O226" i="7" s="1"/>
  <c r="O146" i="7" a="1"/>
  <c r="O146" i="7" s="1"/>
  <c r="O168" i="7" a="1"/>
  <c r="O168" i="7" s="1"/>
  <c r="O192" i="7" a="1"/>
  <c r="O192" i="7" s="1"/>
  <c r="O208" i="7" a="1"/>
  <c r="O208" i="7" s="1"/>
  <c r="O224" i="7" a="1"/>
  <c r="O224" i="7" s="1"/>
  <c r="O130" i="7" a="1"/>
  <c r="O130" i="7" s="1"/>
  <c r="O176" i="7" a="1"/>
  <c r="O176" i="7" s="1"/>
  <c r="O190" i="7" a="1"/>
  <c r="O190" i="7" s="1"/>
  <c r="O206" i="7" a="1"/>
  <c r="O206" i="7" s="1"/>
  <c r="O222" i="7" a="1"/>
  <c r="O222" i="7" s="1"/>
  <c r="O233" i="7" a="1"/>
  <c r="O233" i="7" s="1"/>
  <c r="O235" i="7" a="1"/>
  <c r="O235" i="7" s="1"/>
  <c r="O237" i="7" a="1"/>
  <c r="O237" i="7" s="1"/>
  <c r="O239" i="7" a="1"/>
  <c r="O239" i="7" s="1"/>
  <c r="O241" i="7" a="1"/>
  <c r="O241" i="7" s="1"/>
  <c r="O243" i="7" a="1"/>
  <c r="O243" i="7" s="1"/>
  <c r="O245" i="7" a="1"/>
  <c r="O245" i="7" s="1"/>
  <c r="O247" i="7" a="1"/>
  <c r="O247" i="7" s="1"/>
  <c r="O249" i="7" a="1"/>
  <c r="O249" i="7" s="1"/>
  <c r="O251" i="7" a="1"/>
  <c r="O251" i="7" s="1"/>
  <c r="O253" i="7" a="1"/>
  <c r="O253" i="7" s="1"/>
  <c r="O255" i="7" a="1"/>
  <c r="O255" i="7" s="1"/>
  <c r="O257" i="7" a="1"/>
  <c r="O257" i="7" s="1"/>
  <c r="O259" i="7" a="1"/>
  <c r="O259" i="7" s="1"/>
  <c r="O261" i="7" a="1"/>
  <c r="O261" i="7" s="1"/>
  <c r="O263" i="7" a="1"/>
  <c r="O263" i="7" s="1"/>
  <c r="O265" i="7" a="1"/>
  <c r="O265" i="7" s="1"/>
  <c r="O267" i="7" a="1"/>
  <c r="O267" i="7" s="1"/>
  <c r="O269" i="7" a="1"/>
  <c r="O269" i="7" s="1"/>
  <c r="O271" i="7" a="1"/>
  <c r="O271" i="7" s="1"/>
  <c r="O273" i="7" a="1"/>
  <c r="O273" i="7" s="1"/>
  <c r="O275" i="7" a="1"/>
  <c r="O275" i="7" s="1"/>
  <c r="O277" i="7" a="1"/>
  <c r="O277" i="7" s="1"/>
  <c r="O279" i="7" a="1"/>
  <c r="O279" i="7" s="1"/>
  <c r="O281" i="7" a="1"/>
  <c r="O281" i="7" s="1"/>
  <c r="O283" i="7" a="1"/>
  <c r="O283" i="7" s="1"/>
  <c r="O285" i="7" a="1"/>
  <c r="O285" i="7" s="1"/>
  <c r="O287" i="7" a="1"/>
  <c r="O287" i="7" s="1"/>
  <c r="O289" i="7" a="1"/>
  <c r="O289" i="7" s="1"/>
  <c r="O291" i="7" a="1"/>
  <c r="O291" i="7" s="1"/>
  <c r="O293" i="7" a="1"/>
  <c r="O293" i="7" s="1"/>
  <c r="O295" i="7" a="1"/>
  <c r="O295" i="7" s="1"/>
  <c r="O297" i="7" a="1"/>
  <c r="O297" i="7" s="1"/>
  <c r="O299" i="7" a="1"/>
  <c r="O299" i="7" s="1"/>
  <c r="O301" i="7" a="1"/>
  <c r="O301" i="7" s="1"/>
  <c r="O303" i="7" a="1"/>
  <c r="O303" i="7" s="1"/>
  <c r="O305" i="7" a="1"/>
  <c r="O305" i="7" s="1"/>
  <c r="O307" i="7" a="1"/>
  <c r="O307" i="7" s="1"/>
  <c r="O309" i="7" a="1"/>
  <c r="O309" i="7" s="1"/>
  <c r="O311" i="7" a="1"/>
  <c r="O311" i="7" s="1"/>
  <c r="O310" i="7" a="1"/>
  <c r="O310" i="7" s="1"/>
  <c r="O220" i="7" a="1"/>
  <c r="O220" i="7" s="1"/>
  <c r="O216" i="7" a="1"/>
  <c r="O216" i="7" s="1"/>
  <c r="O313" i="7" a="1"/>
  <c r="O313" i="7" s="1"/>
  <c r="O315" i="7" a="1"/>
  <c r="O315" i="7" s="1"/>
  <c r="O317" i="7" a="1"/>
  <c r="O317" i="7" s="1"/>
  <c r="O319" i="7" a="1"/>
  <c r="O319" i="7" s="1"/>
  <c r="O321" i="7" a="1"/>
  <c r="O321" i="7" s="1"/>
  <c r="O323" i="7" a="1"/>
  <c r="O323" i="7" s="1"/>
  <c r="O325" i="7" a="1"/>
  <c r="O325" i="7" s="1"/>
  <c r="O327" i="7" a="1"/>
  <c r="O327" i="7" s="1"/>
  <c r="O329" i="7" a="1"/>
  <c r="O329" i="7" s="1"/>
  <c r="O331" i="7" a="1"/>
  <c r="O331" i="7" s="1"/>
  <c r="O333" i="7" a="1"/>
  <c r="O333" i="7" s="1"/>
  <c r="O335" i="7" a="1"/>
  <c r="O335" i="7" s="1"/>
  <c r="O337" i="7" a="1"/>
  <c r="O337" i="7" s="1"/>
  <c r="O339" i="7" a="1"/>
  <c r="O339" i="7" s="1"/>
  <c r="O341" i="7" a="1"/>
  <c r="O341" i="7" s="1"/>
  <c r="O343" i="7" a="1"/>
  <c r="O343" i="7" s="1"/>
  <c r="O345" i="7" a="1"/>
  <c r="O345" i="7" s="1"/>
  <c r="O204" i="7" a="1"/>
  <c r="O204" i="7" s="1"/>
  <c r="O306" i="7" a="1"/>
  <c r="O306" i="7" s="1"/>
  <c r="O200" i="7" a="1"/>
  <c r="O200" i="7" s="1"/>
  <c r="O308" i="7" a="1"/>
  <c r="O308" i="7" s="1"/>
  <c r="O322" i="7" a="1"/>
  <c r="O322" i="7" s="1"/>
  <c r="O338" i="7" a="1"/>
  <c r="O338" i="7" s="1"/>
  <c r="O348" i="7" a="1"/>
  <c r="O348" i="7" s="1"/>
  <c r="O312" i="7" a="1"/>
  <c r="O312" i="7" s="1"/>
  <c r="O328" i="7" a="1"/>
  <c r="O328" i="7" s="1"/>
  <c r="O344" i="7" a="1"/>
  <c r="O344" i="7" s="1"/>
  <c r="O350" i="7" a="1"/>
  <c r="O350" i="7" s="1"/>
  <c r="O360" i="7" a="1"/>
  <c r="O360" i="7" s="1"/>
  <c r="O362" i="7" a="1"/>
  <c r="O362" i="7" s="1"/>
  <c r="O369" i="7" a="1"/>
  <c r="O369" i="7" s="1"/>
  <c r="O370" i="7" a="1"/>
  <c r="O370" i="7" s="1"/>
  <c r="O377" i="7" a="1"/>
  <c r="O377" i="7" s="1"/>
  <c r="O378" i="7" a="1"/>
  <c r="O378" i="7" s="1"/>
  <c r="O318" i="7" a="1"/>
  <c r="O318" i="7" s="1"/>
  <c r="O334" i="7" a="1"/>
  <c r="O334" i="7" s="1"/>
  <c r="O358" i="7" a="1"/>
  <c r="O358" i="7" s="1"/>
  <c r="O361" i="7" a="1"/>
  <c r="O361" i="7" s="1"/>
  <c r="O385" i="7" a="1"/>
  <c r="O385" i="7" s="1"/>
  <c r="O387" i="7" a="1"/>
  <c r="O387" i="7" s="1"/>
  <c r="O389" i="7" a="1"/>
  <c r="O389" i="7" s="1"/>
  <c r="O391" i="7" a="1"/>
  <c r="O391" i="7" s="1"/>
  <c r="O393" i="7" a="1"/>
  <c r="O393" i="7" s="1"/>
  <c r="O395" i="7" a="1"/>
  <c r="O395" i="7" s="1"/>
  <c r="O397" i="7" a="1"/>
  <c r="O397" i="7" s="1"/>
  <c r="O399" i="7" a="1"/>
  <c r="O399" i="7" s="1"/>
  <c r="O401" i="7" a="1"/>
  <c r="O401" i="7" s="1"/>
  <c r="O403" i="7" a="1"/>
  <c r="O403" i="7" s="1"/>
  <c r="O405" i="7" a="1"/>
  <c r="O405" i="7" s="1"/>
  <c r="O407" i="7" a="1"/>
  <c r="O407" i="7" s="1"/>
  <c r="O409" i="7" a="1"/>
  <c r="O409" i="7" s="1"/>
  <c r="O411" i="7" a="1"/>
  <c r="O411" i="7" s="1"/>
  <c r="O413" i="7" a="1"/>
  <c r="O413" i="7" s="1"/>
  <c r="O415" i="7" a="1"/>
  <c r="O415" i="7" s="1"/>
  <c r="O417" i="7" a="1"/>
  <c r="O417" i="7" s="1"/>
  <c r="O419" i="7" a="1"/>
  <c r="O419" i="7" s="1"/>
  <c r="O421" i="7" a="1"/>
  <c r="O421" i="7" s="1"/>
  <c r="O423" i="7" a="1"/>
  <c r="O423" i="7" s="1"/>
  <c r="O425" i="7" a="1"/>
  <c r="O425" i="7" s="1"/>
  <c r="O427" i="7" a="1"/>
  <c r="O427" i="7" s="1"/>
  <c r="O429" i="7" a="1"/>
  <c r="O429" i="7" s="1"/>
  <c r="O431" i="7" a="1"/>
  <c r="O431" i="7" s="1"/>
  <c r="O433" i="7" a="1"/>
  <c r="O433" i="7" s="1"/>
  <c r="O435" i="7" a="1"/>
  <c r="O435" i="7" s="1"/>
  <c r="O437" i="7" a="1"/>
  <c r="O437" i="7" s="1"/>
  <c r="O439" i="7" a="1"/>
  <c r="O439" i="7" s="1"/>
  <c r="O441" i="7" a="1"/>
  <c r="O441" i="7" s="1"/>
  <c r="O443" i="7" a="1"/>
  <c r="O443" i="7" s="1"/>
  <c r="O445" i="7" a="1"/>
  <c r="O445" i="7" s="1"/>
  <c r="O447" i="7" a="1"/>
  <c r="O447" i="7" s="1"/>
  <c r="O449" i="7" a="1"/>
  <c r="O449" i="7" s="1"/>
  <c r="O451" i="7" a="1"/>
  <c r="O451" i="7" s="1"/>
  <c r="O453" i="7" a="1"/>
  <c r="O453" i="7" s="1"/>
  <c r="O455" i="7" a="1"/>
  <c r="O455" i="7" s="1"/>
  <c r="O457" i="7" a="1"/>
  <c r="O457" i="7" s="1"/>
  <c r="O459" i="7" a="1"/>
  <c r="O459" i="7" s="1"/>
  <c r="O461" i="7" a="1"/>
  <c r="O461" i="7" s="1"/>
  <c r="O324" i="7" a="1"/>
  <c r="O324" i="7" s="1"/>
  <c r="O340" i="7" a="1"/>
  <c r="O340" i="7" s="1"/>
  <c r="O356" i="7" a="1"/>
  <c r="O356" i="7" s="1"/>
  <c r="O359" i="7" a="1"/>
  <c r="O359" i="7" s="1"/>
  <c r="O363" i="7" a="1"/>
  <c r="O363" i="7" s="1"/>
  <c r="O364" i="7" a="1"/>
  <c r="O364" i="7" s="1"/>
  <c r="O371" i="7" a="1"/>
  <c r="O371" i="7" s="1"/>
  <c r="O372" i="7" a="1"/>
  <c r="O372" i="7" s="1"/>
  <c r="O379" i="7" a="1"/>
  <c r="O379" i="7" s="1"/>
  <c r="O380" i="7" a="1"/>
  <c r="O380" i="7" s="1"/>
  <c r="O314" i="7" a="1"/>
  <c r="O314" i="7" s="1"/>
  <c r="O330" i="7" a="1"/>
  <c r="O330" i="7" s="1"/>
  <c r="O347" i="7" a="1"/>
  <c r="O347" i="7" s="1"/>
  <c r="O354" i="7" a="1"/>
  <c r="O354" i="7" s="1"/>
  <c r="O357" i="7" a="1"/>
  <c r="O357" i="7" s="1"/>
  <c r="O320" i="7" a="1"/>
  <c r="O320" i="7" s="1"/>
  <c r="O336" i="7" a="1"/>
  <c r="O336" i="7" s="1"/>
  <c r="O349" i="7" a="1"/>
  <c r="O349" i="7" s="1"/>
  <c r="O352" i="7" a="1"/>
  <c r="O352" i="7" s="1"/>
  <c r="O355" i="7" a="1"/>
  <c r="O355" i="7" s="1"/>
  <c r="O365" i="7" a="1"/>
  <c r="O365" i="7" s="1"/>
  <c r="O366" i="7" a="1"/>
  <c r="O366" i="7" s="1"/>
  <c r="O373" i="7" a="1"/>
  <c r="O373" i="7" s="1"/>
  <c r="O374" i="7" a="1"/>
  <c r="O374" i="7" s="1"/>
  <c r="O381" i="7" a="1"/>
  <c r="O381" i="7" s="1"/>
  <c r="O382" i="7" a="1"/>
  <c r="O382" i="7" s="1"/>
  <c r="O326" i="7" a="1"/>
  <c r="O326" i="7" s="1"/>
  <c r="O342" i="7" a="1"/>
  <c r="O342" i="7" s="1"/>
  <c r="O353" i="7" a="1"/>
  <c r="O353" i="7" s="1"/>
  <c r="O386" i="7" a="1"/>
  <c r="O386" i="7" s="1"/>
  <c r="O388" i="7" a="1"/>
  <c r="O388" i="7" s="1"/>
  <c r="O390" i="7" a="1"/>
  <c r="O390" i="7" s="1"/>
  <c r="O392" i="7" a="1"/>
  <c r="O392" i="7" s="1"/>
  <c r="O394" i="7" a="1"/>
  <c r="O394" i="7" s="1"/>
  <c r="O396" i="7" a="1"/>
  <c r="O396" i="7" s="1"/>
  <c r="O398" i="7" a="1"/>
  <c r="O398" i="7" s="1"/>
  <c r="O400" i="7" a="1"/>
  <c r="O400" i="7" s="1"/>
  <c r="O402" i="7" a="1"/>
  <c r="O402" i="7" s="1"/>
  <c r="O404" i="7" a="1"/>
  <c r="O404" i="7" s="1"/>
  <c r="O406" i="7" a="1"/>
  <c r="O406" i="7" s="1"/>
  <c r="O408" i="7" a="1"/>
  <c r="O408" i="7" s="1"/>
  <c r="O410" i="7" a="1"/>
  <c r="O410" i="7" s="1"/>
  <c r="O412" i="7" a="1"/>
  <c r="O412" i="7" s="1"/>
  <c r="O414" i="7" a="1"/>
  <c r="O414" i="7" s="1"/>
  <c r="O416" i="7" a="1"/>
  <c r="O416" i="7" s="1"/>
  <c r="O418" i="7" a="1"/>
  <c r="O418" i="7" s="1"/>
  <c r="O420" i="7" a="1"/>
  <c r="O420" i="7" s="1"/>
  <c r="O422" i="7" a="1"/>
  <c r="O422" i="7" s="1"/>
  <c r="O424" i="7" a="1"/>
  <c r="O424" i="7" s="1"/>
  <c r="O426" i="7" a="1"/>
  <c r="O426" i="7" s="1"/>
  <c r="O428" i="7" a="1"/>
  <c r="O428" i="7" s="1"/>
  <c r="O430" i="7" a="1"/>
  <c r="O430" i="7" s="1"/>
  <c r="O432" i="7" a="1"/>
  <c r="O432" i="7" s="1"/>
  <c r="O434" i="7" a="1"/>
  <c r="O434" i="7" s="1"/>
  <c r="O436" i="7" a="1"/>
  <c r="O436" i="7" s="1"/>
  <c r="O438" i="7" a="1"/>
  <c r="O438" i="7" s="1"/>
  <c r="O440" i="7" a="1"/>
  <c r="O440" i="7" s="1"/>
  <c r="O442" i="7" a="1"/>
  <c r="O442" i="7" s="1"/>
  <c r="O444" i="7" a="1"/>
  <c r="O444" i="7" s="1"/>
  <c r="O446" i="7" a="1"/>
  <c r="O446" i="7" s="1"/>
  <c r="O448" i="7" a="1"/>
  <c r="O448" i="7" s="1"/>
  <c r="O450" i="7" a="1"/>
  <c r="O450" i="7" s="1"/>
  <c r="O452" i="7" a="1"/>
  <c r="O452" i="7" s="1"/>
  <c r="O454" i="7" a="1"/>
  <c r="O454" i="7" s="1"/>
  <c r="O456" i="7" a="1"/>
  <c r="O456" i="7" s="1"/>
  <c r="O458" i="7" a="1"/>
  <c r="O458" i="7" s="1"/>
  <c r="O384" i="7" a="1"/>
  <c r="O384" i="7" s="1"/>
  <c r="O469" i="7" a="1"/>
  <c r="O469" i="7" s="1"/>
  <c r="O491" i="7" a="1"/>
  <c r="O491" i="7" s="1"/>
  <c r="O495" i="7" a="1"/>
  <c r="O495" i="7" s="1"/>
  <c r="O501" i="7" a="1"/>
  <c r="O501" i="7" s="1"/>
  <c r="O475" i="7" a="1"/>
  <c r="O475" i="7" s="1"/>
  <c r="O346" i="7" a="1"/>
  <c r="O346" i="7" s="1"/>
  <c r="O460" i="7" a="1"/>
  <c r="O460" i="7" s="1"/>
  <c r="O332" i="7" a="1"/>
  <c r="O332" i="7" s="1"/>
  <c r="O383" i="7" a="1"/>
  <c r="O383" i="7" s="1"/>
  <c r="O493" i="7" a="1"/>
  <c r="O493" i="7" s="1"/>
  <c r="O499" i="7" a="1"/>
  <c r="O499" i="7" s="1"/>
  <c r="O464" i="7" a="1"/>
  <c r="O464" i="7" s="1"/>
  <c r="O466" i="7" a="1"/>
  <c r="O466" i="7" s="1"/>
  <c r="O468" i="7" a="1"/>
  <c r="O468" i="7" s="1"/>
  <c r="O470" i="7" a="1"/>
  <c r="O470" i="7" s="1"/>
  <c r="O472" i="7" a="1"/>
  <c r="O472" i="7" s="1"/>
  <c r="O474" i="7" a="1"/>
  <c r="O474" i="7" s="1"/>
  <c r="O476" i="7" a="1"/>
  <c r="O476" i="7" s="1"/>
  <c r="O478" i="7" a="1"/>
  <c r="O478" i="7" s="1"/>
  <c r="O480" i="7" a="1"/>
  <c r="O480" i="7" s="1"/>
  <c r="O482" i="7" a="1"/>
  <c r="O482" i="7" s="1"/>
  <c r="O484" i="7" a="1"/>
  <c r="O484" i="7" s="1"/>
  <c r="O486" i="7" a="1"/>
  <c r="O486" i="7" s="1"/>
  <c r="O488" i="7" a="1"/>
  <c r="O488" i="7" s="1"/>
  <c r="O490" i="7" a="1"/>
  <c r="O490" i="7" s="1"/>
  <c r="O492" i="7" a="1"/>
  <c r="O492" i="7" s="1"/>
  <c r="O494" i="7" a="1"/>
  <c r="O494" i="7" s="1"/>
  <c r="O496" i="7" a="1"/>
  <c r="O496" i="7" s="1"/>
  <c r="O498" i="7" a="1"/>
  <c r="O498" i="7" s="1"/>
  <c r="O500" i="7" a="1"/>
  <c r="O500" i="7" s="1"/>
  <c r="O502" i="7" a="1"/>
  <c r="O502" i="7" s="1"/>
  <c r="O504" i="7" a="1"/>
  <c r="O504" i="7" s="1"/>
  <c r="O506" i="7" a="1"/>
  <c r="O506" i="7" s="1"/>
  <c r="O508" i="7" a="1"/>
  <c r="O508" i="7" s="1"/>
  <c r="O510" i="7" a="1"/>
  <c r="O510" i="7" s="1"/>
  <c r="O512" i="7" a="1"/>
  <c r="O512" i="7" s="1"/>
  <c r="O463" i="7" a="1"/>
  <c r="O463" i="7" s="1"/>
  <c r="O467" i="7" a="1"/>
  <c r="O467" i="7" s="1"/>
  <c r="O473" i="7" a="1"/>
  <c r="O473" i="7" s="1"/>
  <c r="O477" i="7" a="1"/>
  <c r="O477" i="7" s="1"/>
  <c r="O481" i="7" a="1"/>
  <c r="O481" i="7" s="1"/>
  <c r="O503" i="7" a="1"/>
  <c r="O503" i="7" s="1"/>
  <c r="O505" i="7" a="1"/>
  <c r="O505" i="7" s="1"/>
  <c r="O509" i="7" a="1"/>
  <c r="O509" i="7" s="1"/>
  <c r="O316" i="7" a="1"/>
  <c r="O316" i="7" s="1"/>
  <c r="O351" i="7" a="1"/>
  <c r="O351" i="7" s="1"/>
  <c r="O367" i="7" a="1"/>
  <c r="O367" i="7" s="1"/>
  <c r="O375" i="7" a="1"/>
  <c r="O375" i="7" s="1"/>
  <c r="O471" i="7" a="1"/>
  <c r="O471" i="7" s="1"/>
  <c r="O487" i="7" a="1"/>
  <c r="O487" i="7" s="1"/>
  <c r="O497" i="7" a="1"/>
  <c r="O497" i="7" s="1"/>
  <c r="O507" i="7" a="1"/>
  <c r="O507" i="7" s="1"/>
  <c r="O511" i="7" a="1"/>
  <c r="O511" i="7" s="1"/>
  <c r="O368" i="7" a="1"/>
  <c r="O368" i="7" s="1"/>
  <c r="O462" i="7" a="1"/>
  <c r="O462" i="7" s="1"/>
  <c r="O376" i="7" a="1"/>
  <c r="O376" i="7" s="1"/>
  <c r="O465" i="7" a="1"/>
  <c r="O465" i="7" s="1"/>
  <c r="O479" i="7" a="1"/>
  <c r="O479" i="7" s="1"/>
  <c r="O483" i="7" a="1"/>
  <c r="O483" i="7" s="1"/>
  <c r="O485" i="7" a="1"/>
  <c r="O485" i="7" s="1"/>
  <c r="O489" i="7" a="1"/>
  <c r="O489" i="7" s="1"/>
  <c r="V121" i="7" a="1"/>
  <c r="V121" i="7" s="1"/>
  <c r="V122" i="7" a="1"/>
  <c r="V122" i="7" s="1"/>
  <c r="V123" i="7" a="1"/>
  <c r="V123" i="7" s="1"/>
  <c r="V126" i="7" a="1"/>
  <c r="V126" i="7" s="1"/>
  <c r="V128" i="7" a="1"/>
  <c r="V128" i="7" s="1"/>
  <c r="V130" i="7" a="1"/>
  <c r="V130" i="7" s="1"/>
  <c r="V132" i="7" a="1"/>
  <c r="V132" i="7" s="1"/>
  <c r="V134" i="7" a="1"/>
  <c r="V134" i="7" s="1"/>
  <c r="V136" i="7" a="1"/>
  <c r="V136" i="7" s="1"/>
  <c r="V138" i="7" a="1"/>
  <c r="V138" i="7" s="1"/>
  <c r="V140" i="7" a="1"/>
  <c r="V140" i="7" s="1"/>
  <c r="V142" i="7" a="1"/>
  <c r="V142" i="7" s="1"/>
  <c r="V144" i="7" a="1"/>
  <c r="V144" i="7" s="1"/>
  <c r="V146" i="7" a="1"/>
  <c r="V146" i="7" s="1"/>
  <c r="V148" i="7" a="1"/>
  <c r="V148" i="7" s="1"/>
  <c r="V150" i="7" a="1"/>
  <c r="V150" i="7" s="1"/>
  <c r="V152" i="7" a="1"/>
  <c r="V152" i="7" s="1"/>
  <c r="V154" i="7" a="1"/>
  <c r="V154" i="7" s="1"/>
  <c r="V156" i="7" a="1"/>
  <c r="V156" i="7" s="1"/>
  <c r="V158" i="7" a="1"/>
  <c r="V158" i="7" s="1"/>
  <c r="V160" i="7" a="1"/>
  <c r="V160" i="7" s="1"/>
  <c r="V162" i="7" a="1"/>
  <c r="V162" i="7" s="1"/>
  <c r="V164" i="7" a="1"/>
  <c r="V164" i="7" s="1"/>
  <c r="V166" i="7" a="1"/>
  <c r="V166" i="7" s="1"/>
  <c r="V168" i="7" a="1"/>
  <c r="V168" i="7" s="1"/>
  <c r="V170" i="7" a="1"/>
  <c r="V170" i="7" s="1"/>
  <c r="V172" i="7" a="1"/>
  <c r="V172" i="7" s="1"/>
  <c r="V174" i="7" a="1"/>
  <c r="V174" i="7" s="1"/>
  <c r="V176" i="7" a="1"/>
  <c r="V176" i="7" s="1"/>
  <c r="V178" i="7" a="1"/>
  <c r="V178" i="7" s="1"/>
  <c r="V139" i="7" a="1"/>
  <c r="V139" i="7" s="1"/>
  <c r="V155" i="7" a="1"/>
  <c r="V155" i="7" s="1"/>
  <c r="V163" i="7" a="1"/>
  <c r="V163" i="7" s="1"/>
  <c r="V171" i="7" a="1"/>
  <c r="V171" i="7" s="1"/>
  <c r="V177" i="7" a="1"/>
  <c r="V177" i="7" s="1"/>
  <c r="V118" i="7" a="1"/>
  <c r="V118" i="7" s="1"/>
  <c r="V120" i="7" a="1"/>
  <c r="V120" i="7" s="1"/>
  <c r="V125" i="7" a="1"/>
  <c r="V125" i="7" s="1"/>
  <c r="V137" i="7" a="1"/>
  <c r="V137" i="7" s="1"/>
  <c r="V180" i="7" a="1"/>
  <c r="V180" i="7" s="1"/>
  <c r="V182" i="7" a="1"/>
  <c r="V182" i="7" s="1"/>
  <c r="V184" i="7" a="1"/>
  <c r="V184" i="7" s="1"/>
  <c r="V186" i="7" a="1"/>
  <c r="V186" i="7" s="1"/>
  <c r="V188" i="7" a="1"/>
  <c r="V188" i="7" s="1"/>
  <c r="V124" i="7" a="1"/>
  <c r="V124" i="7" s="1"/>
  <c r="V135" i="7" a="1"/>
  <c r="V135" i="7" s="1"/>
  <c r="V157" i="7" a="1"/>
  <c r="V157" i="7" s="1"/>
  <c r="V165" i="7" a="1"/>
  <c r="V165" i="7" s="1"/>
  <c r="V173" i="7" a="1"/>
  <c r="V173" i="7" s="1"/>
  <c r="V133" i="7" a="1"/>
  <c r="V133" i="7" s="1"/>
  <c r="V149" i="7" a="1"/>
  <c r="V149" i="7" s="1"/>
  <c r="V131" i="7" a="1"/>
  <c r="V131" i="7" s="1"/>
  <c r="V147" i="7" a="1"/>
  <c r="V147" i="7" s="1"/>
  <c r="V151" i="7" a="1"/>
  <c r="V151" i="7" s="1"/>
  <c r="V159" i="7" a="1"/>
  <c r="V159" i="7" s="1"/>
  <c r="V167" i="7" a="1"/>
  <c r="V167" i="7" s="1"/>
  <c r="V175" i="7" a="1"/>
  <c r="V175" i="7" s="1"/>
  <c r="V119" i="7" a="1"/>
  <c r="V119" i="7" s="1"/>
  <c r="V129" i="7" a="1"/>
  <c r="V129" i="7" s="1"/>
  <c r="V145" i="7" a="1"/>
  <c r="V145" i="7" s="1"/>
  <c r="V179" i="7" a="1"/>
  <c r="V179" i="7" s="1"/>
  <c r="V181" i="7" a="1"/>
  <c r="V181" i="7" s="1"/>
  <c r="V183" i="7" a="1"/>
  <c r="V183" i="7" s="1"/>
  <c r="V185" i="7" a="1"/>
  <c r="V185" i="7" s="1"/>
  <c r="V187" i="7" a="1"/>
  <c r="V187" i="7" s="1"/>
  <c r="V189" i="7" a="1"/>
  <c r="V189" i="7" s="1"/>
  <c r="V127" i="7" a="1"/>
  <c r="V127" i="7" s="1"/>
  <c r="V143" i="7" a="1"/>
  <c r="V143" i="7" s="1"/>
  <c r="V153" i="7" a="1"/>
  <c r="V153" i="7" s="1"/>
  <c r="V161" i="7" a="1"/>
  <c r="V161" i="7" s="1"/>
  <c r="V169" i="7" a="1"/>
  <c r="V169" i="7" s="1"/>
  <c r="V193" i="7" a="1"/>
  <c r="V193" i="7" s="1"/>
  <c r="V194" i="7" a="1"/>
  <c r="V194" i="7" s="1"/>
  <c r="V209" i="7" a="1"/>
  <c r="V209" i="7" s="1"/>
  <c r="V210" i="7" a="1"/>
  <c r="V210" i="7" s="1"/>
  <c r="V225" i="7" a="1"/>
  <c r="V225" i="7" s="1"/>
  <c r="V226" i="7" a="1"/>
  <c r="V226" i="7" s="1"/>
  <c r="V190" i="7" a="1"/>
  <c r="V190" i="7" s="1"/>
  <c r="V205" i="7" a="1"/>
  <c r="V205" i="7" s="1"/>
  <c r="V206" i="7" a="1"/>
  <c r="V206" i="7" s="1"/>
  <c r="V221" i="7" a="1"/>
  <c r="V221" i="7" s="1"/>
  <c r="V222" i="7" a="1"/>
  <c r="V222" i="7" s="1"/>
  <c r="V203" i="7" a="1"/>
  <c r="V203" i="7" s="1"/>
  <c r="V204" i="7" a="1"/>
  <c r="V204" i="7" s="1"/>
  <c r="V219" i="7" a="1"/>
  <c r="V219" i="7" s="1"/>
  <c r="V220" i="7" a="1"/>
  <c r="V220" i="7" s="1"/>
  <c r="V201" i="7" a="1"/>
  <c r="V201" i="7" s="1"/>
  <c r="V202" i="7" a="1"/>
  <c r="V202" i="7" s="1"/>
  <c r="V217" i="7" a="1"/>
  <c r="V217" i="7" s="1"/>
  <c r="V218" i="7" a="1"/>
  <c r="V218" i="7" s="1"/>
  <c r="V199" i="7" a="1"/>
  <c r="V199" i="7" s="1"/>
  <c r="V200" i="7" a="1"/>
  <c r="V200" i="7" s="1"/>
  <c r="V215" i="7" a="1"/>
  <c r="V215" i="7" s="1"/>
  <c r="V216" i="7" a="1"/>
  <c r="V216" i="7" s="1"/>
  <c r="V233" i="7" a="1"/>
  <c r="V233" i="7" s="1"/>
  <c r="V235" i="7" a="1"/>
  <c r="V235" i="7" s="1"/>
  <c r="V237" i="7" a="1"/>
  <c r="V237" i="7" s="1"/>
  <c r="V239" i="7" a="1"/>
  <c r="V239" i="7" s="1"/>
  <c r="V241" i="7" a="1"/>
  <c r="V241" i="7" s="1"/>
  <c r="V243" i="7" a="1"/>
  <c r="V243" i="7" s="1"/>
  <c r="V245" i="7" a="1"/>
  <c r="V245" i="7" s="1"/>
  <c r="V247" i="7" a="1"/>
  <c r="V247" i="7" s="1"/>
  <c r="V249" i="7" a="1"/>
  <c r="V249" i="7" s="1"/>
  <c r="V251" i="7" a="1"/>
  <c r="V251" i="7" s="1"/>
  <c r="V253" i="7" a="1"/>
  <c r="V253" i="7" s="1"/>
  <c r="V255" i="7" a="1"/>
  <c r="V255" i="7" s="1"/>
  <c r="V257" i="7" a="1"/>
  <c r="V257" i="7" s="1"/>
  <c r="V259" i="7" a="1"/>
  <c r="V259" i="7" s="1"/>
  <c r="V261" i="7" a="1"/>
  <c r="V261" i="7" s="1"/>
  <c r="V263" i="7" a="1"/>
  <c r="V263" i="7" s="1"/>
  <c r="V265" i="7" a="1"/>
  <c r="V265" i="7" s="1"/>
  <c r="V267" i="7" a="1"/>
  <c r="V267" i="7" s="1"/>
  <c r="V269" i="7" a="1"/>
  <c r="V269" i="7" s="1"/>
  <c r="V271" i="7" a="1"/>
  <c r="V271" i="7" s="1"/>
  <c r="V273" i="7" a="1"/>
  <c r="V273" i="7" s="1"/>
  <c r="V275" i="7" a="1"/>
  <c r="V275" i="7" s="1"/>
  <c r="V277" i="7" a="1"/>
  <c r="V277" i="7" s="1"/>
  <c r="V279" i="7" a="1"/>
  <c r="V279" i="7" s="1"/>
  <c r="V281" i="7" a="1"/>
  <c r="V281" i="7" s="1"/>
  <c r="V283" i="7" a="1"/>
  <c r="V283" i="7" s="1"/>
  <c r="V285" i="7" a="1"/>
  <c r="V285" i="7" s="1"/>
  <c r="V287" i="7" a="1"/>
  <c r="V287" i="7" s="1"/>
  <c r="V289" i="7" a="1"/>
  <c r="V289" i="7" s="1"/>
  <c r="V291" i="7" a="1"/>
  <c r="V291" i="7" s="1"/>
  <c r="V293" i="7" a="1"/>
  <c r="V293" i="7" s="1"/>
  <c r="V295" i="7" a="1"/>
  <c r="V295" i="7" s="1"/>
  <c r="V297" i="7" a="1"/>
  <c r="V297" i="7" s="1"/>
  <c r="V299" i="7" a="1"/>
  <c r="V299" i="7" s="1"/>
  <c r="V301" i="7" a="1"/>
  <c r="V301" i="7" s="1"/>
  <c r="V303" i="7" a="1"/>
  <c r="V303" i="7" s="1"/>
  <c r="V197" i="7" a="1"/>
  <c r="V197" i="7" s="1"/>
  <c r="V198" i="7" a="1"/>
  <c r="V198" i="7" s="1"/>
  <c r="V213" i="7" a="1"/>
  <c r="V213" i="7" s="1"/>
  <c r="V214" i="7" a="1"/>
  <c r="V214" i="7" s="1"/>
  <c r="V229" i="7" a="1"/>
  <c r="V229" i="7" s="1"/>
  <c r="V230" i="7" a="1"/>
  <c r="V230" i="7" s="1"/>
  <c r="V231" i="7" a="1"/>
  <c r="V231" i="7" s="1"/>
  <c r="V227" i="7" a="1"/>
  <c r="V227" i="7" s="1"/>
  <c r="V246" i="7" a="1"/>
  <c r="V246" i="7" s="1"/>
  <c r="V262" i="7" a="1"/>
  <c r="V262" i="7" s="1"/>
  <c r="V278" i="7" a="1"/>
  <c r="V278" i="7" s="1"/>
  <c r="V294" i="7" a="1"/>
  <c r="V294" i="7" s="1"/>
  <c r="V305" i="7" a="1"/>
  <c r="V305" i="7" s="1"/>
  <c r="V223" i="7" a="1"/>
  <c r="V223" i="7" s="1"/>
  <c r="V234" i="7" a="1"/>
  <c r="V234" i="7" s="1"/>
  <c r="V248" i="7" a="1"/>
  <c r="V248" i="7" s="1"/>
  <c r="V264" i="7" a="1"/>
  <c r="V264" i="7" s="1"/>
  <c r="V280" i="7" a="1"/>
  <c r="V280" i="7" s="1"/>
  <c r="V296" i="7" a="1"/>
  <c r="V296" i="7" s="1"/>
  <c r="V306" i="7" a="1"/>
  <c r="V306" i="7" s="1"/>
  <c r="V211" i="7" a="1"/>
  <c r="V211" i="7" s="1"/>
  <c r="V228" i="7" a="1"/>
  <c r="V228" i="7" s="1"/>
  <c r="V250" i="7" a="1"/>
  <c r="V250" i="7" s="1"/>
  <c r="V266" i="7" a="1"/>
  <c r="V266" i="7" s="1"/>
  <c r="V282" i="7" a="1"/>
  <c r="V282" i="7" s="1"/>
  <c r="V298" i="7" a="1"/>
  <c r="V298" i="7" s="1"/>
  <c r="V307" i="7" a="1"/>
  <c r="V307" i="7" s="1"/>
  <c r="V311" i="7" a="1"/>
  <c r="V311" i="7" s="1"/>
  <c r="V313" i="7" a="1"/>
  <c r="V313" i="7" s="1"/>
  <c r="V315" i="7" a="1"/>
  <c r="V315" i="7" s="1"/>
  <c r="V317" i="7" a="1"/>
  <c r="V317" i="7" s="1"/>
  <c r="V319" i="7" a="1"/>
  <c r="V319" i="7" s="1"/>
  <c r="V321" i="7" a="1"/>
  <c r="V321" i="7" s="1"/>
  <c r="V323" i="7" a="1"/>
  <c r="V323" i="7" s="1"/>
  <c r="V325" i="7" a="1"/>
  <c r="V325" i="7" s="1"/>
  <c r="V327" i="7" a="1"/>
  <c r="V327" i="7" s="1"/>
  <c r="V329" i="7" a="1"/>
  <c r="V329" i="7" s="1"/>
  <c r="V331" i="7" a="1"/>
  <c r="V331" i="7" s="1"/>
  <c r="V333" i="7" a="1"/>
  <c r="V333" i="7" s="1"/>
  <c r="V335" i="7" a="1"/>
  <c r="V335" i="7" s="1"/>
  <c r="V337" i="7" a="1"/>
  <c r="V337" i="7" s="1"/>
  <c r="V339" i="7" a="1"/>
  <c r="V339" i="7" s="1"/>
  <c r="V341" i="7" a="1"/>
  <c r="V341" i="7" s="1"/>
  <c r="V343" i="7" a="1"/>
  <c r="V343" i="7" s="1"/>
  <c r="V345" i="7" a="1"/>
  <c r="V345" i="7" s="1"/>
  <c r="V347" i="7" a="1"/>
  <c r="V347" i="7" s="1"/>
  <c r="V349" i="7" a="1"/>
  <c r="V349" i="7" s="1"/>
  <c r="V141" i="7" a="1"/>
  <c r="V141" i="7" s="1"/>
  <c r="V207" i="7" a="1"/>
  <c r="V207" i="7" s="1"/>
  <c r="V224" i="7" a="1"/>
  <c r="V224" i="7" s="1"/>
  <c r="V232" i="7" a="1"/>
  <c r="V232" i="7" s="1"/>
  <c r="V252" i="7" a="1"/>
  <c r="V252" i="7" s="1"/>
  <c r="V268" i="7" a="1"/>
  <c r="V268" i="7" s="1"/>
  <c r="V284" i="7" a="1"/>
  <c r="V284" i="7" s="1"/>
  <c r="V300" i="7" a="1"/>
  <c r="V300" i="7" s="1"/>
  <c r="V308" i="7" a="1"/>
  <c r="V308" i="7" s="1"/>
  <c r="V195" i="7" a="1"/>
  <c r="V195" i="7" s="1"/>
  <c r="V212" i="7" a="1"/>
  <c r="V212" i="7" s="1"/>
  <c r="V254" i="7" a="1"/>
  <c r="V254" i="7" s="1"/>
  <c r="V270" i="7" a="1"/>
  <c r="V270" i="7" s="1"/>
  <c r="V286" i="7" a="1"/>
  <c r="V286" i="7" s="1"/>
  <c r="V302" i="7" a="1"/>
  <c r="V302" i="7" s="1"/>
  <c r="V191" i="7" a="1"/>
  <c r="V191" i="7" s="1"/>
  <c r="V208" i="7" a="1"/>
  <c r="V208" i="7" s="1"/>
  <c r="V238" i="7" a="1"/>
  <c r="V238" i="7" s="1"/>
  <c r="V240" i="7" a="1"/>
  <c r="V240" i="7" s="1"/>
  <c r="V256" i="7" a="1"/>
  <c r="V256" i="7" s="1"/>
  <c r="V272" i="7" a="1"/>
  <c r="V272" i="7" s="1"/>
  <c r="V288" i="7" a="1"/>
  <c r="V288" i="7" s="1"/>
  <c r="V309" i="7" a="1"/>
  <c r="V309" i="7" s="1"/>
  <c r="V196" i="7" a="1"/>
  <c r="V196" i="7" s="1"/>
  <c r="V242" i="7" a="1"/>
  <c r="V242" i="7" s="1"/>
  <c r="V258" i="7" a="1"/>
  <c r="V258" i="7" s="1"/>
  <c r="V274" i="7" a="1"/>
  <c r="V274" i="7" s="1"/>
  <c r="V290" i="7" a="1"/>
  <c r="V290" i="7" s="1"/>
  <c r="V312" i="7" a="1"/>
  <c r="V312" i="7" s="1"/>
  <c r="V314" i="7" a="1"/>
  <c r="V314" i="7" s="1"/>
  <c r="V316" i="7" a="1"/>
  <c r="V316" i="7" s="1"/>
  <c r="V318" i="7" a="1"/>
  <c r="V318" i="7" s="1"/>
  <c r="V320" i="7" a="1"/>
  <c r="V320" i="7" s="1"/>
  <c r="V322" i="7" a="1"/>
  <c r="V322" i="7" s="1"/>
  <c r="V324" i="7" a="1"/>
  <c r="V324" i="7" s="1"/>
  <c r="V326" i="7" a="1"/>
  <c r="V326" i="7" s="1"/>
  <c r="V328" i="7" a="1"/>
  <c r="V328" i="7" s="1"/>
  <c r="V330" i="7" a="1"/>
  <c r="V330" i="7" s="1"/>
  <c r="V332" i="7" a="1"/>
  <c r="V332" i="7" s="1"/>
  <c r="V334" i="7" a="1"/>
  <c r="V334" i="7" s="1"/>
  <c r="V336" i="7" a="1"/>
  <c r="V336" i="7" s="1"/>
  <c r="V338" i="7" a="1"/>
  <c r="V338" i="7" s="1"/>
  <c r="V340" i="7" a="1"/>
  <c r="V340" i="7" s="1"/>
  <c r="V342" i="7" a="1"/>
  <c r="V342" i="7" s="1"/>
  <c r="V344" i="7" a="1"/>
  <c r="V344" i="7" s="1"/>
  <c r="V346" i="7" a="1"/>
  <c r="V346" i="7" s="1"/>
  <c r="V348" i="7" a="1"/>
  <c r="V348" i="7" s="1"/>
  <c r="V350" i="7" a="1"/>
  <c r="V350" i="7" s="1"/>
  <c r="V352" i="7" a="1"/>
  <c r="V352" i="7" s="1"/>
  <c r="V354" i="7" a="1"/>
  <c r="V354" i="7" s="1"/>
  <c r="V356" i="7" a="1"/>
  <c r="V356" i="7" s="1"/>
  <c r="V358" i="7" a="1"/>
  <c r="V358" i="7" s="1"/>
  <c r="V360" i="7" a="1"/>
  <c r="V360" i="7" s="1"/>
  <c r="V362" i="7" a="1"/>
  <c r="V362" i="7" s="1"/>
  <c r="V364" i="7" a="1"/>
  <c r="V364" i="7" s="1"/>
  <c r="V366" i="7" a="1"/>
  <c r="V366" i="7" s="1"/>
  <c r="V368" i="7" a="1"/>
  <c r="V368" i="7" s="1"/>
  <c r="V370" i="7" a="1"/>
  <c r="V370" i="7" s="1"/>
  <c r="V372" i="7" a="1"/>
  <c r="V372" i="7" s="1"/>
  <c r="V374" i="7" a="1"/>
  <c r="V374" i="7" s="1"/>
  <c r="V376" i="7" a="1"/>
  <c r="V376" i="7" s="1"/>
  <c r="V378" i="7" a="1"/>
  <c r="V378" i="7" s="1"/>
  <c r="V380" i="7" a="1"/>
  <c r="V380" i="7" s="1"/>
  <c r="V382" i="7" a="1"/>
  <c r="V382" i="7" s="1"/>
  <c r="V384" i="7" a="1"/>
  <c r="V384" i="7" s="1"/>
  <c r="V276" i="7" a="1"/>
  <c r="V276" i="7" s="1"/>
  <c r="V304" i="7" a="1"/>
  <c r="V304" i="7" s="1"/>
  <c r="V357" i="7" a="1"/>
  <c r="V357" i="7" s="1"/>
  <c r="V363" i="7" a="1"/>
  <c r="V363" i="7" s="1"/>
  <c r="V371" i="7" a="1"/>
  <c r="V371" i="7" s="1"/>
  <c r="V379" i="7" a="1"/>
  <c r="V379" i="7" s="1"/>
  <c r="V292" i="7" a="1"/>
  <c r="V292" i="7" s="1"/>
  <c r="V355" i="7" a="1"/>
  <c r="V355" i="7" s="1"/>
  <c r="V385" i="7" a="1"/>
  <c r="V385" i="7" s="1"/>
  <c r="V387" i="7" a="1"/>
  <c r="V387" i="7" s="1"/>
  <c r="V389" i="7" a="1"/>
  <c r="V389" i="7" s="1"/>
  <c r="V391" i="7" a="1"/>
  <c r="V391" i="7" s="1"/>
  <c r="V393" i="7" a="1"/>
  <c r="V393" i="7" s="1"/>
  <c r="V395" i="7" a="1"/>
  <c r="V395" i="7" s="1"/>
  <c r="V397" i="7" a="1"/>
  <c r="V397" i="7" s="1"/>
  <c r="V399" i="7" a="1"/>
  <c r="V399" i="7" s="1"/>
  <c r="V401" i="7" a="1"/>
  <c r="V401" i="7" s="1"/>
  <c r="V403" i="7" a="1"/>
  <c r="V403" i="7" s="1"/>
  <c r="V405" i="7" a="1"/>
  <c r="V405" i="7" s="1"/>
  <c r="V407" i="7" a="1"/>
  <c r="V407" i="7" s="1"/>
  <c r="V409" i="7" a="1"/>
  <c r="V409" i="7" s="1"/>
  <c r="V411" i="7" a="1"/>
  <c r="V411" i="7" s="1"/>
  <c r="V413" i="7" a="1"/>
  <c r="V413" i="7" s="1"/>
  <c r="V415" i="7" a="1"/>
  <c r="V415" i="7" s="1"/>
  <c r="V417" i="7" a="1"/>
  <c r="V417" i="7" s="1"/>
  <c r="V419" i="7" a="1"/>
  <c r="V419" i="7" s="1"/>
  <c r="V421" i="7" a="1"/>
  <c r="V421" i="7" s="1"/>
  <c r="V423" i="7" a="1"/>
  <c r="V423" i="7" s="1"/>
  <c r="V425" i="7" a="1"/>
  <c r="V425" i="7" s="1"/>
  <c r="V427" i="7" a="1"/>
  <c r="V427" i="7" s="1"/>
  <c r="V429" i="7" a="1"/>
  <c r="V429" i="7" s="1"/>
  <c r="V431" i="7" a="1"/>
  <c r="V431" i="7" s="1"/>
  <c r="V433" i="7" a="1"/>
  <c r="V433" i="7" s="1"/>
  <c r="V435" i="7" a="1"/>
  <c r="V435" i="7" s="1"/>
  <c r="V437" i="7" a="1"/>
  <c r="V437" i="7" s="1"/>
  <c r="V439" i="7" a="1"/>
  <c r="V439" i="7" s="1"/>
  <c r="V441" i="7" a="1"/>
  <c r="V441" i="7" s="1"/>
  <c r="V443" i="7" a="1"/>
  <c r="V443" i="7" s="1"/>
  <c r="V445" i="7" a="1"/>
  <c r="V445" i="7" s="1"/>
  <c r="V447" i="7" a="1"/>
  <c r="V447" i="7" s="1"/>
  <c r="V236" i="7" a="1"/>
  <c r="V236" i="7" s="1"/>
  <c r="V353" i="7" a="1"/>
  <c r="V353" i="7" s="1"/>
  <c r="V365" i="7" a="1"/>
  <c r="V365" i="7" s="1"/>
  <c r="V373" i="7" a="1"/>
  <c r="V373" i="7" s="1"/>
  <c r="V381" i="7" a="1"/>
  <c r="V381" i="7" s="1"/>
  <c r="V351" i="7" a="1"/>
  <c r="V351" i="7" s="1"/>
  <c r="V367" i="7" a="1"/>
  <c r="V367" i="7" s="1"/>
  <c r="V375" i="7" a="1"/>
  <c r="V375" i="7" s="1"/>
  <c r="V383" i="7" a="1"/>
  <c r="V383" i="7" s="1"/>
  <c r="V386" i="7" a="1"/>
  <c r="V386" i="7" s="1"/>
  <c r="V388" i="7" a="1"/>
  <c r="V388" i="7" s="1"/>
  <c r="V390" i="7" a="1"/>
  <c r="V390" i="7" s="1"/>
  <c r="V392" i="7" a="1"/>
  <c r="V392" i="7" s="1"/>
  <c r="V394" i="7" a="1"/>
  <c r="V394" i="7" s="1"/>
  <c r="V396" i="7" a="1"/>
  <c r="V396" i="7" s="1"/>
  <c r="V398" i="7" a="1"/>
  <c r="V398" i="7" s="1"/>
  <c r="V400" i="7" a="1"/>
  <c r="V400" i="7" s="1"/>
  <c r="V402" i="7" a="1"/>
  <c r="V402" i="7" s="1"/>
  <c r="V404" i="7" a="1"/>
  <c r="V404" i="7" s="1"/>
  <c r="V406" i="7" a="1"/>
  <c r="V406" i="7" s="1"/>
  <c r="V408" i="7" a="1"/>
  <c r="V408" i="7" s="1"/>
  <c r="V410" i="7" a="1"/>
  <c r="V410" i="7" s="1"/>
  <c r="V412" i="7" a="1"/>
  <c r="V412" i="7" s="1"/>
  <c r="V414" i="7" a="1"/>
  <c r="V414" i="7" s="1"/>
  <c r="V416" i="7" a="1"/>
  <c r="V416" i="7" s="1"/>
  <c r="V418" i="7" a="1"/>
  <c r="V418" i="7" s="1"/>
  <c r="V420" i="7" a="1"/>
  <c r="V420" i="7" s="1"/>
  <c r="V422" i="7" a="1"/>
  <c r="V422" i="7" s="1"/>
  <c r="V424" i="7" a="1"/>
  <c r="V424" i="7" s="1"/>
  <c r="V426" i="7" a="1"/>
  <c r="V426" i="7" s="1"/>
  <c r="V428" i="7" a="1"/>
  <c r="V428" i="7" s="1"/>
  <c r="V430" i="7" a="1"/>
  <c r="V430" i="7" s="1"/>
  <c r="V432" i="7" a="1"/>
  <c r="V432" i="7" s="1"/>
  <c r="V434" i="7" a="1"/>
  <c r="V434" i="7" s="1"/>
  <c r="V436" i="7" a="1"/>
  <c r="V436" i="7" s="1"/>
  <c r="V438" i="7" a="1"/>
  <c r="V438" i="7" s="1"/>
  <c r="V440" i="7" a="1"/>
  <c r="V440" i="7" s="1"/>
  <c r="V442" i="7" a="1"/>
  <c r="V442" i="7" s="1"/>
  <c r="V444" i="7" a="1"/>
  <c r="V444" i="7" s="1"/>
  <c r="V446" i="7" a="1"/>
  <c r="V446" i="7" s="1"/>
  <c r="V448" i="7" a="1"/>
  <c r="V448" i="7" s="1"/>
  <c r="V450" i="7" a="1"/>
  <c r="V450" i="7" s="1"/>
  <c r="V452" i="7" a="1"/>
  <c r="V452" i="7" s="1"/>
  <c r="V454" i="7" a="1"/>
  <c r="V454" i="7" s="1"/>
  <c r="V456" i="7" a="1"/>
  <c r="V456" i="7" s="1"/>
  <c r="V458" i="7" a="1"/>
  <c r="V458" i="7" s="1"/>
  <c r="V460" i="7" a="1"/>
  <c r="V460" i="7" s="1"/>
  <c r="V244" i="7" a="1"/>
  <c r="V244" i="7" s="1"/>
  <c r="V361" i="7" a="1"/>
  <c r="V361" i="7" s="1"/>
  <c r="V369" i="7" a="1"/>
  <c r="V369" i="7" s="1"/>
  <c r="V377" i="7" a="1"/>
  <c r="V377" i="7" s="1"/>
  <c r="V459" i="7" a="1"/>
  <c r="V459" i="7" s="1"/>
  <c r="V504" i="7" a="1"/>
  <c r="V504" i="7" s="1"/>
  <c r="V508" i="7" a="1"/>
  <c r="V508" i="7" s="1"/>
  <c r="V506" i="7" a="1"/>
  <c r="V506" i="7" s="1"/>
  <c r="V512" i="7" a="1"/>
  <c r="V512" i="7" s="1"/>
  <c r="V260" i="7" a="1"/>
  <c r="V260" i="7" s="1"/>
  <c r="V449" i="7" a="1"/>
  <c r="V449" i="7" s="1"/>
  <c r="V462" i="7" a="1"/>
  <c r="V462" i="7" s="1"/>
  <c r="V464" i="7" a="1"/>
  <c r="V464" i="7" s="1"/>
  <c r="V466" i="7" a="1"/>
  <c r="V466" i="7" s="1"/>
  <c r="V468" i="7" a="1"/>
  <c r="V468" i="7" s="1"/>
  <c r="V470" i="7" a="1"/>
  <c r="V470" i="7" s="1"/>
  <c r="V472" i="7" a="1"/>
  <c r="V472" i="7" s="1"/>
  <c r="V474" i="7" a="1"/>
  <c r="V474" i="7" s="1"/>
  <c r="V476" i="7" a="1"/>
  <c r="V476" i="7" s="1"/>
  <c r="V478" i="7" a="1"/>
  <c r="V478" i="7" s="1"/>
  <c r="V480" i="7" a="1"/>
  <c r="V480" i="7" s="1"/>
  <c r="V482" i="7" a="1"/>
  <c r="V482" i="7" s="1"/>
  <c r="V484" i="7" a="1"/>
  <c r="V484" i="7" s="1"/>
  <c r="V486" i="7" a="1"/>
  <c r="V486" i="7" s="1"/>
  <c r="V488" i="7" a="1"/>
  <c r="V488" i="7" s="1"/>
  <c r="V490" i="7" a="1"/>
  <c r="V490" i="7" s="1"/>
  <c r="V492" i="7" a="1"/>
  <c r="V492" i="7" s="1"/>
  <c r="V494" i="7" a="1"/>
  <c r="V494" i="7" s="1"/>
  <c r="V496" i="7" a="1"/>
  <c r="V496" i="7" s="1"/>
  <c r="V498" i="7" a="1"/>
  <c r="V498" i="7" s="1"/>
  <c r="V500" i="7" a="1"/>
  <c r="V500" i="7" s="1"/>
  <c r="V502" i="7" a="1"/>
  <c r="V502" i="7" s="1"/>
  <c r="V510" i="7" a="1"/>
  <c r="V510" i="7" s="1"/>
  <c r="V310" i="7" a="1"/>
  <c r="V310" i="7" s="1"/>
  <c r="V451" i="7" a="1"/>
  <c r="V451" i="7" s="1"/>
  <c r="V457" i="7" a="1"/>
  <c r="V457" i="7" s="1"/>
  <c r="V473" i="7" a="1"/>
  <c r="V473" i="7" s="1"/>
  <c r="V483" i="7" a="1"/>
  <c r="V483" i="7" s="1"/>
  <c r="V495" i="7" a="1"/>
  <c r="V495" i="7" s="1"/>
  <c r="V499" i="7" a="1"/>
  <c r="V499" i="7" s="1"/>
  <c r="V507" i="7" a="1"/>
  <c r="V507" i="7" s="1"/>
  <c r="V511" i="7" a="1"/>
  <c r="V511" i="7" s="1"/>
  <c r="V192" i="7" a="1"/>
  <c r="V192" i="7" s="1"/>
  <c r="V453" i="7" a="1"/>
  <c r="V453" i="7" s="1"/>
  <c r="V461" i="7" a="1"/>
  <c r="V461" i="7" s="1"/>
  <c r="V465" i="7" a="1"/>
  <c r="V465" i="7" s="1"/>
  <c r="V469" i="7" a="1"/>
  <c r="V469" i="7" s="1"/>
  <c r="V477" i="7" a="1"/>
  <c r="V477" i="7" s="1"/>
  <c r="V485" i="7" a="1"/>
  <c r="V485" i="7" s="1"/>
  <c r="V497" i="7" a="1"/>
  <c r="V497" i="7" s="1"/>
  <c r="V503" i="7" a="1"/>
  <c r="V503" i="7" s="1"/>
  <c r="V359" i="7" a="1"/>
  <c r="V359" i="7" s="1"/>
  <c r="V455" i="7" a="1"/>
  <c r="V455" i="7" s="1"/>
  <c r="V463" i="7" a="1"/>
  <c r="V463" i="7" s="1"/>
  <c r="V467" i="7" a="1"/>
  <c r="V467" i="7" s="1"/>
  <c r="V475" i="7" a="1"/>
  <c r="V475" i="7" s="1"/>
  <c r="V481" i="7" a="1"/>
  <c r="V481" i="7" s="1"/>
  <c r="V487" i="7" a="1"/>
  <c r="V487" i="7" s="1"/>
  <c r="V501" i="7" a="1"/>
  <c r="V501" i="7" s="1"/>
  <c r="V509" i="7" a="1"/>
  <c r="V509" i="7" s="1"/>
  <c r="V471" i="7" a="1"/>
  <c r="V471" i="7" s="1"/>
  <c r="V479" i="7" a="1"/>
  <c r="V479" i="7" s="1"/>
  <c r="V489" i="7" a="1"/>
  <c r="V489" i="7" s="1"/>
  <c r="V491" i="7" a="1"/>
  <c r="V491" i="7" s="1"/>
  <c r="V493" i="7" a="1"/>
  <c r="V493" i="7" s="1"/>
  <c r="V505" i="7" a="1"/>
  <c r="V505" i="7" s="1"/>
  <c r="N120" i="7" a="1"/>
  <c r="N120" i="7" s="1"/>
  <c r="N118" i="7" a="1"/>
  <c r="N118" i="7" s="1"/>
  <c r="N119" i="7" a="1"/>
  <c r="N119" i="7" s="1"/>
  <c r="N121" i="7" a="1"/>
  <c r="N121" i="7" s="1"/>
  <c r="N122" i="7" a="1"/>
  <c r="N122" i="7" s="1"/>
  <c r="N126" i="7" a="1"/>
  <c r="N126" i="7" s="1"/>
  <c r="N128" i="7" a="1"/>
  <c r="N128" i="7" s="1"/>
  <c r="N130" i="7" a="1"/>
  <c r="N130" i="7" s="1"/>
  <c r="N132" i="7" a="1"/>
  <c r="N132" i="7" s="1"/>
  <c r="N134" i="7" a="1"/>
  <c r="N134" i="7" s="1"/>
  <c r="N136" i="7" a="1"/>
  <c r="N136" i="7" s="1"/>
  <c r="N138" i="7" a="1"/>
  <c r="N138" i="7" s="1"/>
  <c r="N140" i="7" a="1"/>
  <c r="N140" i="7" s="1"/>
  <c r="N142" i="7" a="1"/>
  <c r="N142" i="7" s="1"/>
  <c r="N144" i="7" a="1"/>
  <c r="N144" i="7" s="1"/>
  <c r="N146" i="7" a="1"/>
  <c r="N146" i="7" s="1"/>
  <c r="N148" i="7" a="1"/>
  <c r="N148" i="7" s="1"/>
  <c r="N150" i="7" a="1"/>
  <c r="N150" i="7" s="1"/>
  <c r="N152" i="7" a="1"/>
  <c r="N152" i="7" s="1"/>
  <c r="N154" i="7" a="1"/>
  <c r="N154" i="7" s="1"/>
  <c r="N156" i="7" a="1"/>
  <c r="N156" i="7" s="1"/>
  <c r="N158" i="7" a="1"/>
  <c r="N158" i="7" s="1"/>
  <c r="N160" i="7" a="1"/>
  <c r="N160" i="7" s="1"/>
  <c r="N162" i="7" a="1"/>
  <c r="N162" i="7" s="1"/>
  <c r="N164" i="7" a="1"/>
  <c r="N164" i="7" s="1"/>
  <c r="N166" i="7" a="1"/>
  <c r="N166" i="7" s="1"/>
  <c r="N168" i="7" a="1"/>
  <c r="N168" i="7" s="1"/>
  <c r="N170" i="7" a="1"/>
  <c r="N170" i="7" s="1"/>
  <c r="N172" i="7" a="1"/>
  <c r="N172" i="7" s="1"/>
  <c r="N174" i="7" a="1"/>
  <c r="N174" i="7" s="1"/>
  <c r="N176" i="7" a="1"/>
  <c r="N176" i="7" s="1"/>
  <c r="N178" i="7" a="1"/>
  <c r="N178" i="7" s="1"/>
  <c r="N129" i="7" a="1"/>
  <c r="N129" i="7" s="1"/>
  <c r="N145" i="7" a="1"/>
  <c r="N145" i="7" s="1"/>
  <c r="N153" i="7" a="1"/>
  <c r="N153" i="7" s="1"/>
  <c r="N161" i="7" a="1"/>
  <c r="N161" i="7" s="1"/>
  <c r="N169" i="7" a="1"/>
  <c r="N169" i="7" s="1"/>
  <c r="N127" i="7" a="1"/>
  <c r="N127" i="7" s="1"/>
  <c r="N143" i="7" a="1"/>
  <c r="N143" i="7" s="1"/>
  <c r="N177" i="7" a="1"/>
  <c r="N177" i="7" s="1"/>
  <c r="N180" i="7" a="1"/>
  <c r="N180" i="7" s="1"/>
  <c r="N182" i="7" a="1"/>
  <c r="N182" i="7" s="1"/>
  <c r="N184" i="7" a="1"/>
  <c r="N184" i="7" s="1"/>
  <c r="N186" i="7" a="1"/>
  <c r="N186" i="7" s="1"/>
  <c r="N188" i="7" a="1"/>
  <c r="N188" i="7" s="1"/>
  <c r="N123" i="7" a="1"/>
  <c r="N123" i="7" s="1"/>
  <c r="N141" i="7" a="1"/>
  <c r="N141" i="7" s="1"/>
  <c r="N155" i="7" a="1"/>
  <c r="N155" i="7" s="1"/>
  <c r="N163" i="7" a="1"/>
  <c r="N163" i="7" s="1"/>
  <c r="N171" i="7" a="1"/>
  <c r="N171" i="7" s="1"/>
  <c r="N139" i="7" a="1"/>
  <c r="N139" i="7" s="1"/>
  <c r="N137" i="7" a="1"/>
  <c r="N137" i="7" s="1"/>
  <c r="N157" i="7" a="1"/>
  <c r="N157" i="7" s="1"/>
  <c r="N165" i="7" a="1"/>
  <c r="N165" i="7" s="1"/>
  <c r="N173" i="7" a="1"/>
  <c r="N173" i="7" s="1"/>
  <c r="N125" i="7" a="1"/>
  <c r="N125" i="7" s="1"/>
  <c r="N135" i="7" a="1"/>
  <c r="N135" i="7" s="1"/>
  <c r="N181" i="7" a="1"/>
  <c r="N181" i="7" s="1"/>
  <c r="N183" i="7" a="1"/>
  <c r="N183" i="7" s="1"/>
  <c r="N185" i="7" a="1"/>
  <c r="N185" i="7" s="1"/>
  <c r="N187" i="7" a="1"/>
  <c r="N187" i="7" s="1"/>
  <c r="N189" i="7" a="1"/>
  <c r="N189" i="7" s="1"/>
  <c r="N133" i="7" a="1"/>
  <c r="N133" i="7" s="1"/>
  <c r="N149" i="7" a="1"/>
  <c r="N149" i="7" s="1"/>
  <c r="N151" i="7" a="1"/>
  <c r="N151" i="7" s="1"/>
  <c r="N159" i="7" a="1"/>
  <c r="N159" i="7" s="1"/>
  <c r="N167" i="7" a="1"/>
  <c r="N167" i="7" s="1"/>
  <c r="N175" i="7" a="1"/>
  <c r="N175" i="7" s="1"/>
  <c r="N179" i="7" a="1"/>
  <c r="N179" i="7" s="1"/>
  <c r="N199" i="7" a="1"/>
  <c r="N199" i="7" s="1"/>
  <c r="N200" i="7" a="1"/>
  <c r="N200" i="7" s="1"/>
  <c r="N215" i="7" a="1"/>
  <c r="N215" i="7" s="1"/>
  <c r="N216" i="7" a="1"/>
  <c r="N216" i="7" s="1"/>
  <c r="N231" i="7" a="1"/>
  <c r="N231" i="7" s="1"/>
  <c r="N195" i="7" a="1"/>
  <c r="N195" i="7" s="1"/>
  <c r="N196" i="7" a="1"/>
  <c r="N196" i="7" s="1"/>
  <c r="N211" i="7" a="1"/>
  <c r="N211" i="7" s="1"/>
  <c r="N212" i="7" a="1"/>
  <c r="N212" i="7" s="1"/>
  <c r="N227" i="7" a="1"/>
  <c r="N227" i="7" s="1"/>
  <c r="N228" i="7" a="1"/>
  <c r="N228" i="7" s="1"/>
  <c r="N193" i="7" a="1"/>
  <c r="N193" i="7" s="1"/>
  <c r="N194" i="7" a="1"/>
  <c r="N194" i="7" s="1"/>
  <c r="N209" i="7" a="1"/>
  <c r="N209" i="7" s="1"/>
  <c r="N210" i="7" a="1"/>
  <c r="N210" i="7" s="1"/>
  <c r="N225" i="7" a="1"/>
  <c r="N225" i="7" s="1"/>
  <c r="N226" i="7" a="1"/>
  <c r="N226" i="7" s="1"/>
  <c r="N191" i="7" a="1"/>
  <c r="N191" i="7" s="1"/>
  <c r="N192" i="7" a="1"/>
  <c r="N192" i="7" s="1"/>
  <c r="N207" i="7" a="1"/>
  <c r="N207" i="7" s="1"/>
  <c r="N208" i="7" a="1"/>
  <c r="N208" i="7" s="1"/>
  <c r="N223" i="7" a="1"/>
  <c r="N223" i="7" s="1"/>
  <c r="N224" i="7" a="1"/>
  <c r="N224" i="7" s="1"/>
  <c r="N190" i="7" a="1"/>
  <c r="N190" i="7" s="1"/>
  <c r="N205" i="7" a="1"/>
  <c r="N205" i="7" s="1"/>
  <c r="N206" i="7" a="1"/>
  <c r="N206" i="7" s="1"/>
  <c r="N221" i="7" a="1"/>
  <c r="N221" i="7" s="1"/>
  <c r="N222" i="7" a="1"/>
  <c r="N222" i="7" s="1"/>
  <c r="N233" i="7" a="1"/>
  <c r="N233" i="7" s="1"/>
  <c r="N235" i="7" a="1"/>
  <c r="N235" i="7" s="1"/>
  <c r="N237" i="7" a="1"/>
  <c r="N237" i="7" s="1"/>
  <c r="N239" i="7" a="1"/>
  <c r="N239" i="7" s="1"/>
  <c r="N241" i="7" a="1"/>
  <c r="N241" i="7" s="1"/>
  <c r="N243" i="7" a="1"/>
  <c r="N243" i="7" s="1"/>
  <c r="N245" i="7" a="1"/>
  <c r="N245" i="7" s="1"/>
  <c r="N247" i="7" a="1"/>
  <c r="N247" i="7" s="1"/>
  <c r="N249" i="7" a="1"/>
  <c r="N249" i="7" s="1"/>
  <c r="N251" i="7" a="1"/>
  <c r="N251" i="7" s="1"/>
  <c r="N253" i="7" a="1"/>
  <c r="N253" i="7" s="1"/>
  <c r="N255" i="7" a="1"/>
  <c r="N255" i="7" s="1"/>
  <c r="N257" i="7" a="1"/>
  <c r="N257" i="7" s="1"/>
  <c r="N259" i="7" a="1"/>
  <c r="N259" i="7" s="1"/>
  <c r="N261" i="7" a="1"/>
  <c r="N261" i="7" s="1"/>
  <c r="N263" i="7" a="1"/>
  <c r="N263" i="7" s="1"/>
  <c r="N265" i="7" a="1"/>
  <c r="N265" i="7" s="1"/>
  <c r="N267" i="7" a="1"/>
  <c r="N267" i="7" s="1"/>
  <c r="N269" i="7" a="1"/>
  <c r="N269" i="7" s="1"/>
  <c r="N271" i="7" a="1"/>
  <c r="N271" i="7" s="1"/>
  <c r="N273" i="7" a="1"/>
  <c r="N273" i="7" s="1"/>
  <c r="N275" i="7" a="1"/>
  <c r="N275" i="7" s="1"/>
  <c r="N277" i="7" a="1"/>
  <c r="N277" i="7" s="1"/>
  <c r="N279" i="7" a="1"/>
  <c r="N279" i="7" s="1"/>
  <c r="N281" i="7" a="1"/>
  <c r="N281" i="7" s="1"/>
  <c r="N283" i="7" a="1"/>
  <c r="N283" i="7" s="1"/>
  <c r="N285" i="7" a="1"/>
  <c r="N285" i="7" s="1"/>
  <c r="N287" i="7" a="1"/>
  <c r="N287" i="7" s="1"/>
  <c r="N289" i="7" a="1"/>
  <c r="N289" i="7" s="1"/>
  <c r="N291" i="7" a="1"/>
  <c r="N291" i="7" s="1"/>
  <c r="N293" i="7" a="1"/>
  <c r="N293" i="7" s="1"/>
  <c r="N295" i="7" a="1"/>
  <c r="N295" i="7" s="1"/>
  <c r="N297" i="7" a="1"/>
  <c r="N297" i="7" s="1"/>
  <c r="N299" i="7" a="1"/>
  <c r="N299" i="7" s="1"/>
  <c r="N301" i="7" a="1"/>
  <c r="N301" i="7" s="1"/>
  <c r="N303" i="7" a="1"/>
  <c r="N303" i="7" s="1"/>
  <c r="N147" i="7" a="1"/>
  <c r="N147" i="7" s="1"/>
  <c r="N203" i="7" a="1"/>
  <c r="N203" i="7" s="1"/>
  <c r="N204" i="7" a="1"/>
  <c r="N204" i="7" s="1"/>
  <c r="N219" i="7" a="1"/>
  <c r="N219" i="7" s="1"/>
  <c r="N220" i="7" a="1"/>
  <c r="N220" i="7" s="1"/>
  <c r="N131" i="7" a="1"/>
  <c r="N131" i="7" s="1"/>
  <c r="N202" i="7" a="1"/>
  <c r="N202" i="7" s="1"/>
  <c r="N252" i="7" a="1"/>
  <c r="N252" i="7" s="1"/>
  <c r="N268" i="7" a="1"/>
  <c r="N268" i="7" s="1"/>
  <c r="N284" i="7" a="1"/>
  <c r="N284" i="7" s="1"/>
  <c r="N300" i="7" a="1"/>
  <c r="N300" i="7" s="1"/>
  <c r="N310" i="7" a="1"/>
  <c r="N310" i="7" s="1"/>
  <c r="N198" i="7" a="1"/>
  <c r="N198" i="7" s="1"/>
  <c r="N232" i="7" a="1"/>
  <c r="N232" i="7" s="1"/>
  <c r="N254" i="7" a="1"/>
  <c r="N254" i="7" s="1"/>
  <c r="N270" i="7" a="1"/>
  <c r="N270" i="7" s="1"/>
  <c r="N286" i="7" a="1"/>
  <c r="N286" i="7" s="1"/>
  <c r="N302" i="7" a="1"/>
  <c r="N302" i="7" s="1"/>
  <c r="N240" i="7" a="1"/>
  <c r="N240" i="7" s="1"/>
  <c r="N256" i="7" a="1"/>
  <c r="N256" i="7" s="1"/>
  <c r="N272" i="7" a="1"/>
  <c r="N272" i="7" s="1"/>
  <c r="N288" i="7" a="1"/>
  <c r="N288" i="7" s="1"/>
  <c r="N305" i="7" a="1"/>
  <c r="N305" i="7" s="1"/>
  <c r="N313" i="7" a="1"/>
  <c r="N313" i="7" s="1"/>
  <c r="N315" i="7" a="1"/>
  <c r="N315" i="7" s="1"/>
  <c r="N317" i="7" a="1"/>
  <c r="N317" i="7" s="1"/>
  <c r="N319" i="7" a="1"/>
  <c r="N319" i="7" s="1"/>
  <c r="N321" i="7" a="1"/>
  <c r="N321" i="7" s="1"/>
  <c r="N323" i="7" a="1"/>
  <c r="N323" i="7" s="1"/>
  <c r="N325" i="7" a="1"/>
  <c r="N325" i="7" s="1"/>
  <c r="N327" i="7" a="1"/>
  <c r="N327" i="7" s="1"/>
  <c r="N329" i="7" a="1"/>
  <c r="N329" i="7" s="1"/>
  <c r="N331" i="7" a="1"/>
  <c r="N331" i="7" s="1"/>
  <c r="N333" i="7" a="1"/>
  <c r="N333" i="7" s="1"/>
  <c r="N335" i="7" a="1"/>
  <c r="N335" i="7" s="1"/>
  <c r="N337" i="7" a="1"/>
  <c r="N337" i="7" s="1"/>
  <c r="N339" i="7" a="1"/>
  <c r="N339" i="7" s="1"/>
  <c r="N341" i="7" a="1"/>
  <c r="N341" i="7" s="1"/>
  <c r="N343" i="7" a="1"/>
  <c r="N343" i="7" s="1"/>
  <c r="N345" i="7" a="1"/>
  <c r="N345" i="7" s="1"/>
  <c r="N347" i="7" a="1"/>
  <c r="N347" i="7" s="1"/>
  <c r="N349" i="7" a="1"/>
  <c r="N349" i="7" s="1"/>
  <c r="N229" i="7" a="1"/>
  <c r="N229" i="7" s="1"/>
  <c r="N238" i="7" a="1"/>
  <c r="N238" i="7" s="1"/>
  <c r="N242" i="7" a="1"/>
  <c r="N242" i="7" s="1"/>
  <c r="N258" i="7" a="1"/>
  <c r="N258" i="7" s="1"/>
  <c r="N274" i="7" a="1"/>
  <c r="N274" i="7" s="1"/>
  <c r="N290" i="7" a="1"/>
  <c r="N290" i="7" s="1"/>
  <c r="N304" i="7" a="1"/>
  <c r="N304" i="7" s="1"/>
  <c r="N306" i="7" a="1"/>
  <c r="N306" i="7" s="1"/>
  <c r="N311" i="7" a="1"/>
  <c r="N311" i="7" s="1"/>
  <c r="N217" i="7" a="1"/>
  <c r="N217" i="7" s="1"/>
  <c r="N244" i="7" a="1"/>
  <c r="N244" i="7" s="1"/>
  <c r="N260" i="7" a="1"/>
  <c r="N260" i="7" s="1"/>
  <c r="N276" i="7" a="1"/>
  <c r="N276" i="7" s="1"/>
  <c r="N292" i="7" a="1"/>
  <c r="N292" i="7" s="1"/>
  <c r="N307" i="7" a="1"/>
  <c r="N307" i="7" s="1"/>
  <c r="N213" i="7" a="1"/>
  <c r="N213" i="7" s="1"/>
  <c r="N230" i="7" a="1"/>
  <c r="N230" i="7" s="1"/>
  <c r="N236" i="7" a="1"/>
  <c r="N236" i="7" s="1"/>
  <c r="N246" i="7" a="1"/>
  <c r="N246" i="7" s="1"/>
  <c r="N262" i="7" a="1"/>
  <c r="N262" i="7" s="1"/>
  <c r="N278" i="7" a="1"/>
  <c r="N278" i="7" s="1"/>
  <c r="N294" i="7" a="1"/>
  <c r="N294" i="7" s="1"/>
  <c r="N308" i="7" a="1"/>
  <c r="N308" i="7" s="1"/>
  <c r="N201" i="7" a="1"/>
  <c r="N201" i="7" s="1"/>
  <c r="N218" i="7" a="1"/>
  <c r="N218" i="7" s="1"/>
  <c r="N248" i="7" a="1"/>
  <c r="N248" i="7" s="1"/>
  <c r="N264" i="7" a="1"/>
  <c r="N264" i="7" s="1"/>
  <c r="N280" i="7" a="1"/>
  <c r="N280" i="7" s="1"/>
  <c r="N296" i="7" a="1"/>
  <c r="N296" i="7" s="1"/>
  <c r="N309" i="7" a="1"/>
  <c r="N309" i="7" s="1"/>
  <c r="N312" i="7" a="1"/>
  <c r="N312" i="7" s="1"/>
  <c r="N314" i="7" a="1"/>
  <c r="N314" i="7" s="1"/>
  <c r="N316" i="7" a="1"/>
  <c r="N316" i="7" s="1"/>
  <c r="N318" i="7" a="1"/>
  <c r="N318" i="7" s="1"/>
  <c r="N320" i="7" a="1"/>
  <c r="N320" i="7" s="1"/>
  <c r="N322" i="7" a="1"/>
  <c r="N322" i="7" s="1"/>
  <c r="N324" i="7" a="1"/>
  <c r="N324" i="7" s="1"/>
  <c r="N326" i="7" a="1"/>
  <c r="N326" i="7" s="1"/>
  <c r="N328" i="7" a="1"/>
  <c r="N328" i="7" s="1"/>
  <c r="N330" i="7" a="1"/>
  <c r="N330" i="7" s="1"/>
  <c r="N332" i="7" a="1"/>
  <c r="N332" i="7" s="1"/>
  <c r="N334" i="7" a="1"/>
  <c r="N334" i="7" s="1"/>
  <c r="N336" i="7" a="1"/>
  <c r="N336" i="7" s="1"/>
  <c r="N338" i="7" a="1"/>
  <c r="N338" i="7" s="1"/>
  <c r="N340" i="7" a="1"/>
  <c r="N340" i="7" s="1"/>
  <c r="N342" i="7" a="1"/>
  <c r="N342" i="7" s="1"/>
  <c r="N344" i="7" a="1"/>
  <c r="N344" i="7" s="1"/>
  <c r="N346" i="7" a="1"/>
  <c r="N346" i="7" s="1"/>
  <c r="N348" i="7" a="1"/>
  <c r="N348" i="7" s="1"/>
  <c r="N350" i="7" a="1"/>
  <c r="N350" i="7" s="1"/>
  <c r="N352" i="7" a="1"/>
  <c r="N352" i="7" s="1"/>
  <c r="N354" i="7" a="1"/>
  <c r="N354" i="7" s="1"/>
  <c r="N356" i="7" a="1"/>
  <c r="N356" i="7" s="1"/>
  <c r="N358" i="7" a="1"/>
  <c r="N358" i="7" s="1"/>
  <c r="N360" i="7" a="1"/>
  <c r="N360" i="7" s="1"/>
  <c r="N362" i="7" a="1"/>
  <c r="N362" i="7" s="1"/>
  <c r="N364" i="7" a="1"/>
  <c r="N364" i="7" s="1"/>
  <c r="N366" i="7" a="1"/>
  <c r="N366" i="7" s="1"/>
  <c r="N368" i="7" a="1"/>
  <c r="N368" i="7" s="1"/>
  <c r="N370" i="7" a="1"/>
  <c r="N370" i="7" s="1"/>
  <c r="N372" i="7" a="1"/>
  <c r="N372" i="7" s="1"/>
  <c r="N374" i="7" a="1"/>
  <c r="N374" i="7" s="1"/>
  <c r="N376" i="7" a="1"/>
  <c r="N376" i="7" s="1"/>
  <c r="N378" i="7" a="1"/>
  <c r="N378" i="7" s="1"/>
  <c r="N380" i="7" a="1"/>
  <c r="N380" i="7" s="1"/>
  <c r="N382" i="7" a="1"/>
  <c r="N382" i="7" s="1"/>
  <c r="N384" i="7" a="1"/>
  <c r="N384" i="7" s="1"/>
  <c r="N197" i="7" a="1"/>
  <c r="N197" i="7" s="1"/>
  <c r="N369" i="7" a="1"/>
  <c r="N369" i="7" s="1"/>
  <c r="N377" i="7" a="1"/>
  <c r="N377" i="7" s="1"/>
  <c r="N234" i="7" a="1"/>
  <c r="N234" i="7" s="1"/>
  <c r="N250" i="7" a="1"/>
  <c r="N250" i="7" s="1"/>
  <c r="N361" i="7" a="1"/>
  <c r="N361" i="7" s="1"/>
  <c r="N385" i="7" a="1"/>
  <c r="N385" i="7" s="1"/>
  <c r="N387" i="7" a="1"/>
  <c r="N387" i="7" s="1"/>
  <c r="N389" i="7" a="1"/>
  <c r="N389" i="7" s="1"/>
  <c r="N391" i="7" a="1"/>
  <c r="N391" i="7" s="1"/>
  <c r="N393" i="7" a="1"/>
  <c r="N393" i="7" s="1"/>
  <c r="N395" i="7" a="1"/>
  <c r="N395" i="7" s="1"/>
  <c r="N397" i="7" a="1"/>
  <c r="N397" i="7" s="1"/>
  <c r="N399" i="7" a="1"/>
  <c r="N399" i="7" s="1"/>
  <c r="N401" i="7" a="1"/>
  <c r="N401" i="7" s="1"/>
  <c r="N403" i="7" a="1"/>
  <c r="N403" i="7" s="1"/>
  <c r="N405" i="7" a="1"/>
  <c r="N405" i="7" s="1"/>
  <c r="N407" i="7" a="1"/>
  <c r="N407" i="7" s="1"/>
  <c r="N409" i="7" a="1"/>
  <c r="N409" i="7" s="1"/>
  <c r="N411" i="7" a="1"/>
  <c r="N411" i="7" s="1"/>
  <c r="N413" i="7" a="1"/>
  <c r="N413" i="7" s="1"/>
  <c r="N415" i="7" a="1"/>
  <c r="N415" i="7" s="1"/>
  <c r="N417" i="7" a="1"/>
  <c r="N417" i="7" s="1"/>
  <c r="N419" i="7" a="1"/>
  <c r="N419" i="7" s="1"/>
  <c r="N421" i="7" a="1"/>
  <c r="N421" i="7" s="1"/>
  <c r="N423" i="7" a="1"/>
  <c r="N423" i="7" s="1"/>
  <c r="N425" i="7" a="1"/>
  <c r="N425" i="7" s="1"/>
  <c r="N427" i="7" a="1"/>
  <c r="N427" i="7" s="1"/>
  <c r="N429" i="7" a="1"/>
  <c r="N429" i="7" s="1"/>
  <c r="N431" i="7" a="1"/>
  <c r="N431" i="7" s="1"/>
  <c r="N433" i="7" a="1"/>
  <c r="N433" i="7" s="1"/>
  <c r="N435" i="7" a="1"/>
  <c r="N435" i="7" s="1"/>
  <c r="N437" i="7" a="1"/>
  <c r="N437" i="7" s="1"/>
  <c r="N439" i="7" a="1"/>
  <c r="N439" i="7" s="1"/>
  <c r="N441" i="7" a="1"/>
  <c r="N441" i="7" s="1"/>
  <c r="N443" i="7" a="1"/>
  <c r="N443" i="7" s="1"/>
  <c r="N445" i="7" a="1"/>
  <c r="N445" i="7" s="1"/>
  <c r="N447" i="7" a="1"/>
  <c r="N447" i="7" s="1"/>
  <c r="N266" i="7" a="1"/>
  <c r="N266" i="7" s="1"/>
  <c r="N359" i="7" a="1"/>
  <c r="N359" i="7" s="1"/>
  <c r="N363" i="7" a="1"/>
  <c r="N363" i="7" s="1"/>
  <c r="N371" i="7" a="1"/>
  <c r="N371" i="7" s="1"/>
  <c r="N379" i="7" a="1"/>
  <c r="N379" i="7" s="1"/>
  <c r="N282" i="7" a="1"/>
  <c r="N282" i="7" s="1"/>
  <c r="N357" i="7" a="1"/>
  <c r="N357" i="7" s="1"/>
  <c r="N124" i="7" a="1"/>
  <c r="N124" i="7" s="1"/>
  <c r="N214" i="7" a="1"/>
  <c r="N214" i="7" s="1"/>
  <c r="N298" i="7" a="1"/>
  <c r="N298" i="7" s="1"/>
  <c r="N355" i="7" a="1"/>
  <c r="N355" i="7" s="1"/>
  <c r="N365" i="7" a="1"/>
  <c r="N365" i="7" s="1"/>
  <c r="N373" i="7" a="1"/>
  <c r="N373" i="7" s="1"/>
  <c r="N381" i="7" a="1"/>
  <c r="N381" i="7" s="1"/>
  <c r="N353" i="7" a="1"/>
  <c r="N353" i="7" s="1"/>
  <c r="N386" i="7" a="1"/>
  <c r="N386" i="7" s="1"/>
  <c r="N388" i="7" a="1"/>
  <c r="N388" i="7" s="1"/>
  <c r="N390" i="7" a="1"/>
  <c r="N390" i="7" s="1"/>
  <c r="N392" i="7" a="1"/>
  <c r="N392" i="7" s="1"/>
  <c r="N394" i="7" a="1"/>
  <c r="N394" i="7" s="1"/>
  <c r="N396" i="7" a="1"/>
  <c r="N396" i="7" s="1"/>
  <c r="N398" i="7" a="1"/>
  <c r="N398" i="7" s="1"/>
  <c r="N400" i="7" a="1"/>
  <c r="N400" i="7" s="1"/>
  <c r="N402" i="7" a="1"/>
  <c r="N402" i="7" s="1"/>
  <c r="N404" i="7" a="1"/>
  <c r="N404" i="7" s="1"/>
  <c r="N406" i="7" a="1"/>
  <c r="N406" i="7" s="1"/>
  <c r="N408" i="7" a="1"/>
  <c r="N408" i="7" s="1"/>
  <c r="N410" i="7" a="1"/>
  <c r="N410" i="7" s="1"/>
  <c r="N412" i="7" a="1"/>
  <c r="N412" i="7" s="1"/>
  <c r="N414" i="7" a="1"/>
  <c r="N414" i="7" s="1"/>
  <c r="N416" i="7" a="1"/>
  <c r="N416" i="7" s="1"/>
  <c r="N418" i="7" a="1"/>
  <c r="N418" i="7" s="1"/>
  <c r="N420" i="7" a="1"/>
  <c r="N420" i="7" s="1"/>
  <c r="N422" i="7" a="1"/>
  <c r="N422" i="7" s="1"/>
  <c r="N424" i="7" a="1"/>
  <c r="N424" i="7" s="1"/>
  <c r="N426" i="7" a="1"/>
  <c r="N426" i="7" s="1"/>
  <c r="N428" i="7" a="1"/>
  <c r="N428" i="7" s="1"/>
  <c r="N430" i="7" a="1"/>
  <c r="N430" i="7" s="1"/>
  <c r="N432" i="7" a="1"/>
  <c r="N432" i="7" s="1"/>
  <c r="N434" i="7" a="1"/>
  <c r="N434" i="7" s="1"/>
  <c r="N436" i="7" a="1"/>
  <c r="N436" i="7" s="1"/>
  <c r="N438" i="7" a="1"/>
  <c r="N438" i="7" s="1"/>
  <c r="N440" i="7" a="1"/>
  <c r="N440" i="7" s="1"/>
  <c r="N442" i="7" a="1"/>
  <c r="N442" i="7" s="1"/>
  <c r="N444" i="7" a="1"/>
  <c r="N444" i="7" s="1"/>
  <c r="N446" i="7" a="1"/>
  <c r="N446" i="7" s="1"/>
  <c r="N448" i="7" a="1"/>
  <c r="N448" i="7" s="1"/>
  <c r="N450" i="7" a="1"/>
  <c r="N450" i="7" s="1"/>
  <c r="N452" i="7" a="1"/>
  <c r="N452" i="7" s="1"/>
  <c r="N454" i="7" a="1"/>
  <c r="N454" i="7" s="1"/>
  <c r="N456" i="7" a="1"/>
  <c r="N456" i="7" s="1"/>
  <c r="N458" i="7" a="1"/>
  <c r="N458" i="7" s="1"/>
  <c r="N460" i="7" a="1"/>
  <c r="N460" i="7" s="1"/>
  <c r="N462" i="7" a="1"/>
  <c r="N462" i="7" s="1"/>
  <c r="N351" i="7" a="1"/>
  <c r="N351" i="7" s="1"/>
  <c r="N367" i="7" a="1"/>
  <c r="N367" i="7" s="1"/>
  <c r="N375" i="7" a="1"/>
  <c r="N375" i="7" s="1"/>
  <c r="N383" i="7" a="1"/>
  <c r="N383" i="7" s="1"/>
  <c r="N451" i="7" a="1"/>
  <c r="N451" i="7" s="1"/>
  <c r="N461" i="7" a="1"/>
  <c r="N461" i="7" s="1"/>
  <c r="N506" i="7" a="1"/>
  <c r="N506" i="7" s="1"/>
  <c r="N510" i="7" a="1"/>
  <c r="N510" i="7" s="1"/>
  <c r="N512" i="7" a="1"/>
  <c r="N512" i="7" s="1"/>
  <c r="N453" i="7" a="1"/>
  <c r="N453" i="7" s="1"/>
  <c r="N455" i="7" a="1"/>
  <c r="N455" i="7" s="1"/>
  <c r="N464" i="7" a="1"/>
  <c r="N464" i="7" s="1"/>
  <c r="N466" i="7" a="1"/>
  <c r="N466" i="7" s="1"/>
  <c r="N468" i="7" a="1"/>
  <c r="N468" i="7" s="1"/>
  <c r="N470" i="7" a="1"/>
  <c r="N470" i="7" s="1"/>
  <c r="N472" i="7" a="1"/>
  <c r="N472" i="7" s="1"/>
  <c r="N474" i="7" a="1"/>
  <c r="N474" i="7" s="1"/>
  <c r="N476" i="7" a="1"/>
  <c r="N476" i="7" s="1"/>
  <c r="N478" i="7" a="1"/>
  <c r="N478" i="7" s="1"/>
  <c r="N480" i="7" a="1"/>
  <c r="N480" i="7" s="1"/>
  <c r="N482" i="7" a="1"/>
  <c r="N482" i="7" s="1"/>
  <c r="N484" i="7" a="1"/>
  <c r="N484" i="7" s="1"/>
  <c r="N486" i="7" a="1"/>
  <c r="N486" i="7" s="1"/>
  <c r="N488" i="7" a="1"/>
  <c r="N488" i="7" s="1"/>
  <c r="N490" i="7" a="1"/>
  <c r="N490" i="7" s="1"/>
  <c r="N492" i="7" a="1"/>
  <c r="N492" i="7" s="1"/>
  <c r="N494" i="7" a="1"/>
  <c r="N494" i="7" s="1"/>
  <c r="N496" i="7" a="1"/>
  <c r="N496" i="7" s="1"/>
  <c r="N498" i="7" a="1"/>
  <c r="N498" i="7" s="1"/>
  <c r="N500" i="7" a="1"/>
  <c r="N500" i="7" s="1"/>
  <c r="N502" i="7" a="1"/>
  <c r="N502" i="7" s="1"/>
  <c r="N504" i="7" a="1"/>
  <c r="N504" i="7" s="1"/>
  <c r="N508" i="7" a="1"/>
  <c r="N508" i="7" s="1"/>
  <c r="N457" i="7" a="1"/>
  <c r="N457" i="7" s="1"/>
  <c r="N463" i="7" a="1"/>
  <c r="N463" i="7" s="1"/>
  <c r="N465" i="7" a="1"/>
  <c r="N465" i="7" s="1"/>
  <c r="N467" i="7" a="1"/>
  <c r="N467" i="7" s="1"/>
  <c r="N481" i="7" a="1"/>
  <c r="N481" i="7" s="1"/>
  <c r="N489" i="7" a="1"/>
  <c r="N489" i="7" s="1"/>
  <c r="N491" i="7" a="1"/>
  <c r="N491" i="7" s="1"/>
  <c r="N493" i="7" a="1"/>
  <c r="N493" i="7" s="1"/>
  <c r="N497" i="7" a="1"/>
  <c r="N497" i="7" s="1"/>
  <c r="N505" i="7" a="1"/>
  <c r="N505" i="7" s="1"/>
  <c r="N449" i="7" a="1"/>
  <c r="N449" i="7" s="1"/>
  <c r="N459" i="7" a="1"/>
  <c r="N459" i="7" s="1"/>
  <c r="N495" i="7" a="1"/>
  <c r="N495" i="7" s="1"/>
  <c r="N509" i="7" a="1"/>
  <c r="N509" i="7" s="1"/>
  <c r="N471" i="7" a="1"/>
  <c r="N471" i="7" s="1"/>
  <c r="N473" i="7" a="1"/>
  <c r="N473" i="7" s="1"/>
  <c r="N479" i="7" a="1"/>
  <c r="N479" i="7" s="1"/>
  <c r="N507" i="7" a="1"/>
  <c r="N507" i="7" s="1"/>
  <c r="N469" i="7" a="1"/>
  <c r="N469" i="7" s="1"/>
  <c r="N475" i="7" a="1"/>
  <c r="N475" i="7" s="1"/>
  <c r="N477" i="7" a="1"/>
  <c r="N477" i="7" s="1"/>
  <c r="N483" i="7" a="1"/>
  <c r="N483" i="7" s="1"/>
  <c r="N485" i="7" a="1"/>
  <c r="N485" i="7" s="1"/>
  <c r="N487" i="7" a="1"/>
  <c r="N487" i="7" s="1"/>
  <c r="N499" i="7" a="1"/>
  <c r="N499" i="7" s="1"/>
  <c r="N501" i="7" a="1"/>
  <c r="N501" i="7" s="1"/>
  <c r="N503" i="7" a="1"/>
  <c r="N503" i="7" s="1"/>
  <c r="N511" i="7" a="1"/>
  <c r="N511" i="7" s="1"/>
  <c r="U118" i="7" a="1"/>
  <c r="U118" i="7" s="1"/>
  <c r="U122" i="7" a="1"/>
  <c r="U122" i="7" s="1"/>
  <c r="U123" i="7" a="1"/>
  <c r="U123" i="7" s="1"/>
  <c r="U126" i="7" a="1"/>
  <c r="U126" i="7" s="1"/>
  <c r="U128" i="7" a="1"/>
  <c r="U128" i="7" s="1"/>
  <c r="U130" i="7" a="1"/>
  <c r="U130" i="7" s="1"/>
  <c r="U132" i="7" a="1"/>
  <c r="U132" i="7" s="1"/>
  <c r="U134" i="7" a="1"/>
  <c r="U134" i="7" s="1"/>
  <c r="U136" i="7" a="1"/>
  <c r="U136" i="7" s="1"/>
  <c r="U138" i="7" a="1"/>
  <c r="U138" i="7" s="1"/>
  <c r="U140" i="7" a="1"/>
  <c r="U140" i="7" s="1"/>
  <c r="U142" i="7" a="1"/>
  <c r="U142" i="7" s="1"/>
  <c r="U144" i="7" a="1"/>
  <c r="U144" i="7" s="1"/>
  <c r="U146" i="7" a="1"/>
  <c r="U146" i="7" s="1"/>
  <c r="U148" i="7" a="1"/>
  <c r="U148" i="7" s="1"/>
  <c r="U124" i="7" a="1"/>
  <c r="U124" i="7" s="1"/>
  <c r="U120" i="7" a="1"/>
  <c r="U120" i="7" s="1"/>
  <c r="U125" i="7" a="1"/>
  <c r="U125" i="7" s="1"/>
  <c r="U137" i="7" a="1"/>
  <c r="U137" i="7" s="1"/>
  <c r="U156" i="7" a="1"/>
  <c r="U156" i="7" s="1"/>
  <c r="U164" i="7" a="1"/>
  <c r="U164" i="7" s="1"/>
  <c r="U172" i="7" a="1"/>
  <c r="U172" i="7" s="1"/>
  <c r="U180" i="7" a="1"/>
  <c r="U180" i="7" s="1"/>
  <c r="U182" i="7" a="1"/>
  <c r="U182" i="7" s="1"/>
  <c r="U184" i="7" a="1"/>
  <c r="U184" i="7" s="1"/>
  <c r="U186" i="7" a="1"/>
  <c r="U186" i="7" s="1"/>
  <c r="U188" i="7" a="1"/>
  <c r="U188" i="7" s="1"/>
  <c r="U135" i="7" a="1"/>
  <c r="U135" i="7" s="1"/>
  <c r="U157" i="7" a="1"/>
  <c r="U157" i="7" s="1"/>
  <c r="U165" i="7" a="1"/>
  <c r="U165" i="7" s="1"/>
  <c r="U173" i="7" a="1"/>
  <c r="U173" i="7" s="1"/>
  <c r="U133" i="7" a="1"/>
  <c r="U133" i="7" s="1"/>
  <c r="U149" i="7" a="1"/>
  <c r="U149" i="7" s="1"/>
  <c r="U150" i="7" a="1"/>
  <c r="U150" i="7" s="1"/>
  <c r="U158" i="7" a="1"/>
  <c r="U158" i="7" s="1"/>
  <c r="U166" i="7" a="1"/>
  <c r="U166" i="7" s="1"/>
  <c r="U174" i="7" a="1"/>
  <c r="U174" i="7" s="1"/>
  <c r="U178" i="7" a="1"/>
  <c r="U178" i="7" s="1"/>
  <c r="U131" i="7" a="1"/>
  <c r="U131" i="7" s="1"/>
  <c r="U147" i="7" a="1"/>
  <c r="U147" i="7" s="1"/>
  <c r="U151" i="7" a="1"/>
  <c r="U151" i="7" s="1"/>
  <c r="U159" i="7" a="1"/>
  <c r="U159" i="7" s="1"/>
  <c r="U167" i="7" a="1"/>
  <c r="U167" i="7" s="1"/>
  <c r="U175" i="7" a="1"/>
  <c r="U175" i="7" s="1"/>
  <c r="U119" i="7" a="1"/>
  <c r="U119" i="7" s="1"/>
  <c r="U129" i="7" a="1"/>
  <c r="U129" i="7" s="1"/>
  <c r="U145" i="7" a="1"/>
  <c r="U145" i="7" s="1"/>
  <c r="U152" i="7" a="1"/>
  <c r="U152" i="7" s="1"/>
  <c r="U160" i="7" a="1"/>
  <c r="U160" i="7" s="1"/>
  <c r="U168" i="7" a="1"/>
  <c r="U168" i="7" s="1"/>
  <c r="U179" i="7" a="1"/>
  <c r="U179" i="7" s="1"/>
  <c r="U181" i="7" a="1"/>
  <c r="U181" i="7" s="1"/>
  <c r="U183" i="7" a="1"/>
  <c r="U183" i="7" s="1"/>
  <c r="U185" i="7" a="1"/>
  <c r="U185" i="7" s="1"/>
  <c r="U187" i="7" a="1"/>
  <c r="U187" i="7" s="1"/>
  <c r="U189" i="7" a="1"/>
  <c r="U189" i="7" s="1"/>
  <c r="U191" i="7" a="1"/>
  <c r="U191" i="7" s="1"/>
  <c r="U193" i="7" a="1"/>
  <c r="U193" i="7" s="1"/>
  <c r="U195" i="7" a="1"/>
  <c r="U195" i="7" s="1"/>
  <c r="U197" i="7" a="1"/>
  <c r="U197" i="7" s="1"/>
  <c r="U199" i="7" a="1"/>
  <c r="U199" i="7" s="1"/>
  <c r="U201" i="7" a="1"/>
  <c r="U201" i="7" s="1"/>
  <c r="U203" i="7" a="1"/>
  <c r="U203" i="7" s="1"/>
  <c r="U205" i="7" a="1"/>
  <c r="U205" i="7" s="1"/>
  <c r="U207" i="7" a="1"/>
  <c r="U207" i="7" s="1"/>
  <c r="U209" i="7" a="1"/>
  <c r="U209" i="7" s="1"/>
  <c r="U211" i="7" a="1"/>
  <c r="U211" i="7" s="1"/>
  <c r="U213" i="7" a="1"/>
  <c r="U213" i="7" s="1"/>
  <c r="U215" i="7" a="1"/>
  <c r="U215" i="7" s="1"/>
  <c r="U217" i="7" a="1"/>
  <c r="U217" i="7" s="1"/>
  <c r="U219" i="7" a="1"/>
  <c r="U219" i="7" s="1"/>
  <c r="U221" i="7" a="1"/>
  <c r="U221" i="7" s="1"/>
  <c r="U223" i="7" a="1"/>
  <c r="U223" i="7" s="1"/>
  <c r="U225" i="7" a="1"/>
  <c r="U225" i="7" s="1"/>
  <c r="U227" i="7" a="1"/>
  <c r="U227" i="7" s="1"/>
  <c r="U229" i="7" a="1"/>
  <c r="U229" i="7" s="1"/>
  <c r="U121" i="7" a="1"/>
  <c r="U121" i="7" s="1"/>
  <c r="U127" i="7" a="1"/>
  <c r="U127" i="7" s="1"/>
  <c r="U143" i="7" a="1"/>
  <c r="U143" i="7" s="1"/>
  <c r="U153" i="7" a="1"/>
  <c r="U153" i="7" s="1"/>
  <c r="U161" i="7" a="1"/>
  <c r="U161" i="7" s="1"/>
  <c r="U169" i="7" a="1"/>
  <c r="U169" i="7" s="1"/>
  <c r="U176" i="7" a="1"/>
  <c r="U176" i="7" s="1"/>
  <c r="U141" i="7" a="1"/>
  <c r="U141" i="7" s="1"/>
  <c r="U154" i="7" a="1"/>
  <c r="U154" i="7" s="1"/>
  <c r="U162" i="7" a="1"/>
  <c r="U162" i="7" s="1"/>
  <c r="U170" i="7" a="1"/>
  <c r="U170" i="7" s="1"/>
  <c r="U163" i="7" a="1"/>
  <c r="U163" i="7" s="1"/>
  <c r="U177" i="7" a="1"/>
  <c r="U177" i="7" s="1"/>
  <c r="U192" i="7" a="1"/>
  <c r="U192" i="7" s="1"/>
  <c r="U208" i="7" a="1"/>
  <c r="U208" i="7" s="1"/>
  <c r="U224" i="7" a="1"/>
  <c r="U224" i="7" s="1"/>
  <c r="U232" i="7" a="1"/>
  <c r="U232" i="7" s="1"/>
  <c r="U234" i="7" a="1"/>
  <c r="U234" i="7" s="1"/>
  <c r="U236" i="7" a="1"/>
  <c r="U236" i="7" s="1"/>
  <c r="U238" i="7" a="1"/>
  <c r="U238" i="7" s="1"/>
  <c r="U204" i="7" a="1"/>
  <c r="U204" i="7" s="1"/>
  <c r="U220" i="7" a="1"/>
  <c r="U220" i="7" s="1"/>
  <c r="U202" i="7" a="1"/>
  <c r="U202" i="7" s="1"/>
  <c r="U218" i="7" a="1"/>
  <c r="U218" i="7" s="1"/>
  <c r="U200" i="7" a="1"/>
  <c r="U200" i="7" s="1"/>
  <c r="U216" i="7" a="1"/>
  <c r="U216" i="7" s="1"/>
  <c r="U233" i="7" a="1"/>
  <c r="U233" i="7" s="1"/>
  <c r="U235" i="7" a="1"/>
  <c r="U235" i="7" s="1"/>
  <c r="U237" i="7" a="1"/>
  <c r="U237" i="7" s="1"/>
  <c r="U239" i="7" a="1"/>
  <c r="U239" i="7" s="1"/>
  <c r="U241" i="7" a="1"/>
  <c r="U241" i="7" s="1"/>
  <c r="U243" i="7" a="1"/>
  <c r="U243" i="7" s="1"/>
  <c r="U245" i="7" a="1"/>
  <c r="U245" i="7" s="1"/>
  <c r="U247" i="7" a="1"/>
  <c r="U247" i="7" s="1"/>
  <c r="U249" i="7" a="1"/>
  <c r="U249" i="7" s="1"/>
  <c r="U251" i="7" a="1"/>
  <c r="U251" i="7" s="1"/>
  <c r="U253" i="7" a="1"/>
  <c r="U253" i="7" s="1"/>
  <c r="U255" i="7" a="1"/>
  <c r="U255" i="7" s="1"/>
  <c r="U257" i="7" a="1"/>
  <c r="U257" i="7" s="1"/>
  <c r="U259" i="7" a="1"/>
  <c r="U259" i="7" s="1"/>
  <c r="U261" i="7" a="1"/>
  <c r="U261" i="7" s="1"/>
  <c r="U263" i="7" a="1"/>
  <c r="U263" i="7" s="1"/>
  <c r="U265" i="7" a="1"/>
  <c r="U265" i="7" s="1"/>
  <c r="U267" i="7" a="1"/>
  <c r="U267" i="7" s="1"/>
  <c r="U269" i="7" a="1"/>
  <c r="U269" i="7" s="1"/>
  <c r="U271" i="7" a="1"/>
  <c r="U271" i="7" s="1"/>
  <c r="U273" i="7" a="1"/>
  <c r="U273" i="7" s="1"/>
  <c r="U275" i="7" a="1"/>
  <c r="U275" i="7" s="1"/>
  <c r="U277" i="7" a="1"/>
  <c r="U277" i="7" s="1"/>
  <c r="U279" i="7" a="1"/>
  <c r="U279" i="7" s="1"/>
  <c r="U281" i="7" a="1"/>
  <c r="U281" i="7" s="1"/>
  <c r="U283" i="7" a="1"/>
  <c r="U283" i="7" s="1"/>
  <c r="U285" i="7" a="1"/>
  <c r="U285" i="7" s="1"/>
  <c r="U287" i="7" a="1"/>
  <c r="U287" i="7" s="1"/>
  <c r="U289" i="7" a="1"/>
  <c r="U289" i="7" s="1"/>
  <c r="U291" i="7" a="1"/>
  <c r="U291" i="7" s="1"/>
  <c r="U293" i="7" a="1"/>
  <c r="U293" i="7" s="1"/>
  <c r="U295" i="7" a="1"/>
  <c r="U295" i="7" s="1"/>
  <c r="U297" i="7" a="1"/>
  <c r="U297" i="7" s="1"/>
  <c r="U299" i="7" a="1"/>
  <c r="U299" i="7" s="1"/>
  <c r="U301" i="7" a="1"/>
  <c r="U301" i="7" s="1"/>
  <c r="U198" i="7" a="1"/>
  <c r="U198" i="7" s="1"/>
  <c r="U214" i="7" a="1"/>
  <c r="U214" i="7" s="1"/>
  <c r="U230" i="7" a="1"/>
  <c r="U230" i="7" s="1"/>
  <c r="U231" i="7" a="1"/>
  <c r="U231" i="7" s="1"/>
  <c r="U196" i="7" a="1"/>
  <c r="U196" i="7" s="1"/>
  <c r="U212" i="7" a="1"/>
  <c r="U212" i="7" s="1"/>
  <c r="U228" i="7" a="1"/>
  <c r="U228" i="7" s="1"/>
  <c r="U210" i="7" a="1"/>
  <c r="U210" i="7" s="1"/>
  <c r="U248" i="7" a="1"/>
  <c r="U248" i="7" s="1"/>
  <c r="U264" i="7" a="1"/>
  <c r="U264" i="7" s="1"/>
  <c r="U280" i="7" a="1"/>
  <c r="U280" i="7" s="1"/>
  <c r="U296" i="7" a="1"/>
  <c r="U296" i="7" s="1"/>
  <c r="U303" i="7" a="1"/>
  <c r="U303" i="7" s="1"/>
  <c r="U306" i="7" a="1"/>
  <c r="U306" i="7" s="1"/>
  <c r="U206" i="7" a="1"/>
  <c r="U206" i="7" s="1"/>
  <c r="U250" i="7" a="1"/>
  <c r="U250" i="7" s="1"/>
  <c r="U266" i="7" a="1"/>
  <c r="U266" i="7" s="1"/>
  <c r="U282" i="7" a="1"/>
  <c r="U282" i="7" s="1"/>
  <c r="U298" i="7" a="1"/>
  <c r="U298" i="7" s="1"/>
  <c r="U307" i="7" a="1"/>
  <c r="U307" i="7" s="1"/>
  <c r="U311" i="7" a="1"/>
  <c r="U311" i="7" s="1"/>
  <c r="U313" i="7" a="1"/>
  <c r="U313" i="7" s="1"/>
  <c r="U315" i="7" a="1"/>
  <c r="U315" i="7" s="1"/>
  <c r="U317" i="7" a="1"/>
  <c r="U317" i="7" s="1"/>
  <c r="U319" i="7" a="1"/>
  <c r="U319" i="7" s="1"/>
  <c r="U321" i="7" a="1"/>
  <c r="U321" i="7" s="1"/>
  <c r="U323" i="7" a="1"/>
  <c r="U323" i="7" s="1"/>
  <c r="U325" i="7" a="1"/>
  <c r="U325" i="7" s="1"/>
  <c r="U327" i="7" a="1"/>
  <c r="U327" i="7" s="1"/>
  <c r="U329" i="7" a="1"/>
  <c r="U329" i="7" s="1"/>
  <c r="U331" i="7" a="1"/>
  <c r="U331" i="7" s="1"/>
  <c r="U333" i="7" a="1"/>
  <c r="U333" i="7" s="1"/>
  <c r="U335" i="7" a="1"/>
  <c r="U335" i="7" s="1"/>
  <c r="U337" i="7" a="1"/>
  <c r="U337" i="7" s="1"/>
  <c r="U339" i="7" a="1"/>
  <c r="U339" i="7" s="1"/>
  <c r="U341" i="7" a="1"/>
  <c r="U341" i="7" s="1"/>
  <c r="U343" i="7" a="1"/>
  <c r="U343" i="7" s="1"/>
  <c r="U139" i="7" a="1"/>
  <c r="U139" i="7" s="1"/>
  <c r="U194" i="7" a="1"/>
  <c r="U194" i="7" s="1"/>
  <c r="U252" i="7" a="1"/>
  <c r="U252" i="7" s="1"/>
  <c r="U268" i="7" a="1"/>
  <c r="U268" i="7" s="1"/>
  <c r="U284" i="7" a="1"/>
  <c r="U284" i="7" s="1"/>
  <c r="U300" i="7" a="1"/>
  <c r="U300" i="7" s="1"/>
  <c r="U308" i="7" a="1"/>
  <c r="U308" i="7" s="1"/>
  <c r="U171" i="7" a="1"/>
  <c r="U171" i="7" s="1"/>
  <c r="U190" i="7" a="1"/>
  <c r="U190" i="7" s="1"/>
  <c r="U254" i="7" a="1"/>
  <c r="U254" i="7" s="1"/>
  <c r="U270" i="7" a="1"/>
  <c r="U270" i="7" s="1"/>
  <c r="U286" i="7" a="1"/>
  <c r="U286" i="7" s="1"/>
  <c r="U302" i="7" a="1"/>
  <c r="U302" i="7" s="1"/>
  <c r="U240" i="7" a="1"/>
  <c r="U240" i="7" s="1"/>
  <c r="U256" i="7" a="1"/>
  <c r="U256" i="7" s="1"/>
  <c r="U272" i="7" a="1"/>
  <c r="U272" i="7" s="1"/>
  <c r="U288" i="7" a="1"/>
  <c r="U288" i="7" s="1"/>
  <c r="U309" i="7" a="1"/>
  <c r="U309" i="7" s="1"/>
  <c r="U242" i="7" a="1"/>
  <c r="U242" i="7" s="1"/>
  <c r="U258" i="7" a="1"/>
  <c r="U258" i="7" s="1"/>
  <c r="U274" i="7" a="1"/>
  <c r="U274" i="7" s="1"/>
  <c r="U290" i="7" a="1"/>
  <c r="U290" i="7" s="1"/>
  <c r="U312" i="7" a="1"/>
  <c r="U312" i="7" s="1"/>
  <c r="U314" i="7" a="1"/>
  <c r="U314" i="7" s="1"/>
  <c r="U316" i="7" a="1"/>
  <c r="U316" i="7" s="1"/>
  <c r="U318" i="7" a="1"/>
  <c r="U318" i="7" s="1"/>
  <c r="U320" i="7" a="1"/>
  <c r="U320" i="7" s="1"/>
  <c r="U322" i="7" a="1"/>
  <c r="U322" i="7" s="1"/>
  <c r="U324" i="7" a="1"/>
  <c r="U324" i="7" s="1"/>
  <c r="U326" i="7" a="1"/>
  <c r="U326" i="7" s="1"/>
  <c r="U328" i="7" a="1"/>
  <c r="U328" i="7" s="1"/>
  <c r="U330" i="7" a="1"/>
  <c r="U330" i="7" s="1"/>
  <c r="U332" i="7" a="1"/>
  <c r="U332" i="7" s="1"/>
  <c r="U334" i="7" a="1"/>
  <c r="U334" i="7" s="1"/>
  <c r="U336" i="7" a="1"/>
  <c r="U336" i="7" s="1"/>
  <c r="U338" i="7" a="1"/>
  <c r="U338" i="7" s="1"/>
  <c r="U340" i="7" a="1"/>
  <c r="U340" i="7" s="1"/>
  <c r="U342" i="7" a="1"/>
  <c r="U342" i="7" s="1"/>
  <c r="U344" i="7" a="1"/>
  <c r="U344" i="7" s="1"/>
  <c r="U346" i="7" a="1"/>
  <c r="U346" i="7" s="1"/>
  <c r="U348" i="7" a="1"/>
  <c r="U348" i="7" s="1"/>
  <c r="U350" i="7" a="1"/>
  <c r="U350" i="7" s="1"/>
  <c r="U352" i="7" a="1"/>
  <c r="U352" i="7" s="1"/>
  <c r="U354" i="7" a="1"/>
  <c r="U354" i="7" s="1"/>
  <c r="U356" i="7" a="1"/>
  <c r="U356" i="7" s="1"/>
  <c r="U358" i="7" a="1"/>
  <c r="U358" i="7" s="1"/>
  <c r="U360" i="7" a="1"/>
  <c r="U360" i="7" s="1"/>
  <c r="U155" i="7" a="1"/>
  <c r="U155" i="7" s="1"/>
  <c r="U226" i="7" a="1"/>
  <c r="U226" i="7" s="1"/>
  <c r="U244" i="7" a="1"/>
  <c r="U244" i="7" s="1"/>
  <c r="U260" i="7" a="1"/>
  <c r="U260" i="7" s="1"/>
  <c r="U276" i="7" a="1"/>
  <c r="U276" i="7" s="1"/>
  <c r="U292" i="7" a="1"/>
  <c r="U292" i="7" s="1"/>
  <c r="U304" i="7" a="1"/>
  <c r="U304" i="7" s="1"/>
  <c r="U310" i="7" a="1"/>
  <c r="U310" i="7" s="1"/>
  <c r="U262" i="7" a="1"/>
  <c r="U262" i="7" s="1"/>
  <c r="U355" i="7" a="1"/>
  <c r="U355" i="7" s="1"/>
  <c r="U364" i="7" a="1"/>
  <c r="U364" i="7" s="1"/>
  <c r="U372" i="7" a="1"/>
  <c r="U372" i="7" s="1"/>
  <c r="U380" i="7" a="1"/>
  <c r="U380" i="7" s="1"/>
  <c r="U385" i="7" a="1"/>
  <c r="U385" i="7" s="1"/>
  <c r="U387" i="7" a="1"/>
  <c r="U387" i="7" s="1"/>
  <c r="U389" i="7" a="1"/>
  <c r="U389" i="7" s="1"/>
  <c r="U391" i="7" a="1"/>
  <c r="U391" i="7" s="1"/>
  <c r="U393" i="7" a="1"/>
  <c r="U393" i="7" s="1"/>
  <c r="U395" i="7" a="1"/>
  <c r="U395" i="7" s="1"/>
  <c r="U397" i="7" a="1"/>
  <c r="U397" i="7" s="1"/>
  <c r="U399" i="7" a="1"/>
  <c r="U399" i="7" s="1"/>
  <c r="U401" i="7" a="1"/>
  <c r="U401" i="7" s="1"/>
  <c r="U403" i="7" a="1"/>
  <c r="U403" i="7" s="1"/>
  <c r="U405" i="7" a="1"/>
  <c r="U405" i="7" s="1"/>
  <c r="U407" i="7" a="1"/>
  <c r="U407" i="7" s="1"/>
  <c r="U409" i="7" a="1"/>
  <c r="U409" i="7" s="1"/>
  <c r="U411" i="7" a="1"/>
  <c r="U411" i="7" s="1"/>
  <c r="U413" i="7" a="1"/>
  <c r="U413" i="7" s="1"/>
  <c r="U415" i="7" a="1"/>
  <c r="U415" i="7" s="1"/>
  <c r="U417" i="7" a="1"/>
  <c r="U417" i="7" s="1"/>
  <c r="U419" i="7" a="1"/>
  <c r="U419" i="7" s="1"/>
  <c r="U421" i="7" a="1"/>
  <c r="U421" i="7" s="1"/>
  <c r="U423" i="7" a="1"/>
  <c r="U423" i="7" s="1"/>
  <c r="U425" i="7" a="1"/>
  <c r="U425" i="7" s="1"/>
  <c r="U427" i="7" a="1"/>
  <c r="U427" i="7" s="1"/>
  <c r="U429" i="7" a="1"/>
  <c r="U429" i="7" s="1"/>
  <c r="U431" i="7" a="1"/>
  <c r="U431" i="7" s="1"/>
  <c r="U433" i="7" a="1"/>
  <c r="U433" i="7" s="1"/>
  <c r="U435" i="7" a="1"/>
  <c r="U435" i="7" s="1"/>
  <c r="U437" i="7" a="1"/>
  <c r="U437" i="7" s="1"/>
  <c r="U439" i="7" a="1"/>
  <c r="U439" i="7" s="1"/>
  <c r="U441" i="7" a="1"/>
  <c r="U441" i="7" s="1"/>
  <c r="U443" i="7" a="1"/>
  <c r="U443" i="7" s="1"/>
  <c r="U445" i="7" a="1"/>
  <c r="U445" i="7" s="1"/>
  <c r="U447" i="7" a="1"/>
  <c r="U447" i="7" s="1"/>
  <c r="U449" i="7" a="1"/>
  <c r="U449" i="7" s="1"/>
  <c r="U451" i="7" a="1"/>
  <c r="U451" i="7" s="1"/>
  <c r="U453" i="7" a="1"/>
  <c r="U453" i="7" s="1"/>
  <c r="U455" i="7" a="1"/>
  <c r="U455" i="7" s="1"/>
  <c r="U457" i="7" a="1"/>
  <c r="U457" i="7" s="1"/>
  <c r="U459" i="7" a="1"/>
  <c r="U459" i="7" s="1"/>
  <c r="U461" i="7" a="1"/>
  <c r="U461" i="7" s="1"/>
  <c r="U278" i="7" a="1"/>
  <c r="U278" i="7" s="1"/>
  <c r="U305" i="7" a="1"/>
  <c r="U305" i="7" s="1"/>
  <c r="U353" i="7" a="1"/>
  <c r="U353" i="7" s="1"/>
  <c r="U365" i="7" a="1"/>
  <c r="U365" i="7" s="1"/>
  <c r="U373" i="7" a="1"/>
  <c r="U373" i="7" s="1"/>
  <c r="U381" i="7" a="1"/>
  <c r="U381" i="7" s="1"/>
  <c r="U294" i="7" a="1"/>
  <c r="U294" i="7" s="1"/>
  <c r="U351" i="7" a="1"/>
  <c r="U351" i="7" s="1"/>
  <c r="U366" i="7" a="1"/>
  <c r="U366" i="7" s="1"/>
  <c r="U374" i="7" a="1"/>
  <c r="U374" i="7" s="1"/>
  <c r="U382" i="7" a="1"/>
  <c r="U382" i="7" s="1"/>
  <c r="U367" i="7" a="1"/>
  <c r="U367" i="7" s="1"/>
  <c r="U375" i="7" a="1"/>
  <c r="U375" i="7" s="1"/>
  <c r="U383" i="7" a="1"/>
  <c r="U383" i="7" s="1"/>
  <c r="U368" i="7" a="1"/>
  <c r="U368" i="7" s="1"/>
  <c r="U376" i="7" a="1"/>
  <c r="U376" i="7" s="1"/>
  <c r="U386" i="7" a="1"/>
  <c r="U386" i="7" s="1"/>
  <c r="U388" i="7" a="1"/>
  <c r="U388" i="7" s="1"/>
  <c r="U390" i="7" a="1"/>
  <c r="U390" i="7" s="1"/>
  <c r="U392" i="7" a="1"/>
  <c r="U392" i="7" s="1"/>
  <c r="U394" i="7" a="1"/>
  <c r="U394" i="7" s="1"/>
  <c r="U396" i="7" a="1"/>
  <c r="U396" i="7" s="1"/>
  <c r="U398" i="7" a="1"/>
  <c r="U398" i="7" s="1"/>
  <c r="U400" i="7" a="1"/>
  <c r="U400" i="7" s="1"/>
  <c r="U402" i="7" a="1"/>
  <c r="U402" i="7" s="1"/>
  <c r="U404" i="7" a="1"/>
  <c r="U404" i="7" s="1"/>
  <c r="U406" i="7" a="1"/>
  <c r="U406" i="7" s="1"/>
  <c r="U408" i="7" a="1"/>
  <c r="U408" i="7" s="1"/>
  <c r="U410" i="7" a="1"/>
  <c r="U410" i="7" s="1"/>
  <c r="U412" i="7" a="1"/>
  <c r="U412" i="7" s="1"/>
  <c r="U345" i="7" a="1"/>
  <c r="U345" i="7" s="1"/>
  <c r="U361" i="7" a="1"/>
  <c r="U361" i="7" s="1"/>
  <c r="U369" i="7" a="1"/>
  <c r="U369" i="7" s="1"/>
  <c r="U377" i="7" a="1"/>
  <c r="U377" i="7" s="1"/>
  <c r="U384" i="7" a="1"/>
  <c r="U384" i="7" s="1"/>
  <c r="U222" i="7" a="1"/>
  <c r="U222" i="7" s="1"/>
  <c r="U347" i="7" a="1"/>
  <c r="U347" i="7" s="1"/>
  <c r="U359" i="7" a="1"/>
  <c r="U359" i="7" s="1"/>
  <c r="U362" i="7" a="1"/>
  <c r="U362" i="7" s="1"/>
  <c r="U370" i="7" a="1"/>
  <c r="U370" i="7" s="1"/>
  <c r="U378" i="7" a="1"/>
  <c r="U378" i="7" s="1"/>
  <c r="U454" i="7" a="1"/>
  <c r="U454" i="7" s="1"/>
  <c r="U363" i="7" a="1"/>
  <c r="U363" i="7" s="1"/>
  <c r="U420" i="7" a="1"/>
  <c r="U420" i="7" s="1"/>
  <c r="U428" i="7" a="1"/>
  <c r="U428" i="7" s="1"/>
  <c r="U436" i="7" a="1"/>
  <c r="U436" i="7" s="1"/>
  <c r="U444" i="7" a="1"/>
  <c r="U444" i="7" s="1"/>
  <c r="U456" i="7" a="1"/>
  <c r="U456" i="7" s="1"/>
  <c r="U462" i="7" a="1"/>
  <c r="U462" i="7" s="1"/>
  <c r="U464" i="7" a="1"/>
  <c r="U464" i="7" s="1"/>
  <c r="U466" i="7" a="1"/>
  <c r="U466" i="7" s="1"/>
  <c r="U468" i="7" a="1"/>
  <c r="U468" i="7" s="1"/>
  <c r="U470" i="7" a="1"/>
  <c r="U470" i="7" s="1"/>
  <c r="U472" i="7" a="1"/>
  <c r="U472" i="7" s="1"/>
  <c r="U474" i="7" a="1"/>
  <c r="U474" i="7" s="1"/>
  <c r="U476" i="7" a="1"/>
  <c r="U476" i="7" s="1"/>
  <c r="U478" i="7" a="1"/>
  <c r="U478" i="7" s="1"/>
  <c r="U480" i="7" a="1"/>
  <c r="U480" i="7" s="1"/>
  <c r="U482" i="7" a="1"/>
  <c r="U482" i="7" s="1"/>
  <c r="U484" i="7" a="1"/>
  <c r="U484" i="7" s="1"/>
  <c r="U486" i="7" a="1"/>
  <c r="U486" i="7" s="1"/>
  <c r="U488" i="7" a="1"/>
  <c r="U488" i="7" s="1"/>
  <c r="U490" i="7" a="1"/>
  <c r="U490" i="7" s="1"/>
  <c r="U492" i="7" a="1"/>
  <c r="U492" i="7" s="1"/>
  <c r="U494" i="7" a="1"/>
  <c r="U494" i="7" s="1"/>
  <c r="U496" i="7" a="1"/>
  <c r="U496" i="7" s="1"/>
  <c r="U498" i="7" a="1"/>
  <c r="U498" i="7" s="1"/>
  <c r="U500" i="7" a="1"/>
  <c r="U500" i="7" s="1"/>
  <c r="U502" i="7" a="1"/>
  <c r="U502" i="7" s="1"/>
  <c r="U504" i="7" a="1"/>
  <c r="U504" i="7" s="1"/>
  <c r="U506" i="7" a="1"/>
  <c r="U506" i="7" s="1"/>
  <c r="U508" i="7" a="1"/>
  <c r="U508" i="7" s="1"/>
  <c r="U510" i="7" a="1"/>
  <c r="U510" i="7" s="1"/>
  <c r="U512" i="7" a="1"/>
  <c r="U512" i="7" s="1"/>
  <c r="U422" i="7" a="1"/>
  <c r="U422" i="7" s="1"/>
  <c r="U438" i="7" a="1"/>
  <c r="U438" i="7" s="1"/>
  <c r="U371" i="7" a="1"/>
  <c r="U371" i="7" s="1"/>
  <c r="U458" i="7" a="1"/>
  <c r="U458" i="7" s="1"/>
  <c r="U414" i="7" a="1"/>
  <c r="U414" i="7" s="1"/>
  <c r="U357" i="7" a="1"/>
  <c r="U357" i="7" s="1"/>
  <c r="U379" i="7" a="1"/>
  <c r="U379" i="7" s="1"/>
  <c r="U418" i="7" a="1"/>
  <c r="U418" i="7" s="1"/>
  <c r="U426" i="7" a="1"/>
  <c r="U426" i="7" s="1"/>
  <c r="U434" i="7" a="1"/>
  <c r="U434" i="7" s="1"/>
  <c r="U442" i="7" a="1"/>
  <c r="U442" i="7" s="1"/>
  <c r="U507" i="7" a="1"/>
  <c r="U507" i="7" s="1"/>
  <c r="U349" i="7" a="1"/>
  <c r="U349" i="7" s="1"/>
  <c r="U509" i="7" a="1"/>
  <c r="U509" i="7" s="1"/>
  <c r="U511" i="7" a="1"/>
  <c r="U511" i="7" s="1"/>
  <c r="U416" i="7" a="1"/>
  <c r="U416" i="7" s="1"/>
  <c r="U424" i="7" a="1"/>
  <c r="U424" i="7" s="1"/>
  <c r="U432" i="7" a="1"/>
  <c r="U432" i="7" s="1"/>
  <c r="U440" i="7" a="1"/>
  <c r="U440" i="7" s="1"/>
  <c r="U448" i="7" a="1"/>
  <c r="U448" i="7" s="1"/>
  <c r="U460" i="7" a="1"/>
  <c r="U460" i="7" s="1"/>
  <c r="U463" i="7" a="1"/>
  <c r="U463" i="7" s="1"/>
  <c r="U465" i="7" a="1"/>
  <c r="U465" i="7" s="1"/>
  <c r="U467" i="7" a="1"/>
  <c r="U467" i="7" s="1"/>
  <c r="U469" i="7" a="1"/>
  <c r="U469" i="7" s="1"/>
  <c r="U471" i="7" a="1"/>
  <c r="U471" i="7" s="1"/>
  <c r="U473" i="7" a="1"/>
  <c r="U473" i="7" s="1"/>
  <c r="U475" i="7" a="1"/>
  <c r="U475" i="7" s="1"/>
  <c r="U477" i="7" a="1"/>
  <c r="U477" i="7" s="1"/>
  <c r="U479" i="7" a="1"/>
  <c r="U479" i="7" s="1"/>
  <c r="U481" i="7" a="1"/>
  <c r="U481" i="7" s="1"/>
  <c r="U483" i="7" a="1"/>
  <c r="U483" i="7" s="1"/>
  <c r="U485" i="7" a="1"/>
  <c r="U485" i="7" s="1"/>
  <c r="U487" i="7" a="1"/>
  <c r="U487" i="7" s="1"/>
  <c r="U489" i="7" a="1"/>
  <c r="U489" i="7" s="1"/>
  <c r="U491" i="7" a="1"/>
  <c r="U491" i="7" s="1"/>
  <c r="U493" i="7" a="1"/>
  <c r="U493" i="7" s="1"/>
  <c r="U495" i="7" a="1"/>
  <c r="U495" i="7" s="1"/>
  <c r="U497" i="7" a="1"/>
  <c r="U497" i="7" s="1"/>
  <c r="U499" i="7" a="1"/>
  <c r="U499" i="7" s="1"/>
  <c r="U501" i="7" a="1"/>
  <c r="U501" i="7" s="1"/>
  <c r="U503" i="7" a="1"/>
  <c r="U503" i="7" s="1"/>
  <c r="U505" i="7" a="1"/>
  <c r="U505" i="7" s="1"/>
  <c r="U450" i="7" a="1"/>
  <c r="U450" i="7" s="1"/>
  <c r="U430" i="7" a="1"/>
  <c r="U430" i="7" s="1"/>
  <c r="U446" i="7" a="1"/>
  <c r="U446" i="7" s="1"/>
  <c r="U246" i="7" a="1"/>
  <c r="U246" i="7" s="1"/>
  <c r="U452" i="7" a="1"/>
  <c r="U452" i="7" s="1"/>
  <c r="T118" i="7" a="1"/>
  <c r="T118" i="7" s="1"/>
  <c r="T120" i="7" a="1"/>
  <c r="T120" i="7" s="1"/>
  <c r="T122" i="7" a="1"/>
  <c r="T122" i="7" s="1"/>
  <c r="T123" i="7" a="1"/>
  <c r="T123" i="7" s="1"/>
  <c r="T126" i="7" a="1"/>
  <c r="T126" i="7" s="1"/>
  <c r="T124" i="7" a="1"/>
  <c r="T124" i="7" s="1"/>
  <c r="T135" i="7" a="1"/>
  <c r="T135" i="7" s="1"/>
  <c r="T136" i="7" a="1"/>
  <c r="T136" i="7" s="1"/>
  <c r="T157" i="7" a="1"/>
  <c r="T157" i="7" s="1"/>
  <c r="T165" i="7" a="1"/>
  <c r="T165" i="7" s="1"/>
  <c r="T173" i="7" a="1"/>
  <c r="T173" i="7" s="1"/>
  <c r="T133" i="7" a="1"/>
  <c r="T133" i="7" s="1"/>
  <c r="T134" i="7" a="1"/>
  <c r="T134" i="7" s="1"/>
  <c r="T149" i="7" a="1"/>
  <c r="T149" i="7" s="1"/>
  <c r="T150" i="7" a="1"/>
  <c r="T150" i="7" s="1"/>
  <c r="T158" i="7" a="1"/>
  <c r="T158" i="7" s="1"/>
  <c r="T166" i="7" a="1"/>
  <c r="T166" i="7" s="1"/>
  <c r="T174" i="7" a="1"/>
  <c r="T174" i="7" s="1"/>
  <c r="T178" i="7" a="1"/>
  <c r="T178" i="7" s="1"/>
  <c r="T131" i="7" a="1"/>
  <c r="T131" i="7" s="1"/>
  <c r="T132" i="7" a="1"/>
  <c r="T132" i="7" s="1"/>
  <c r="T147" i="7" a="1"/>
  <c r="T147" i="7" s="1"/>
  <c r="T148" i="7" a="1"/>
  <c r="T148" i="7" s="1"/>
  <c r="T151" i="7" a="1"/>
  <c r="T151" i="7" s="1"/>
  <c r="T159" i="7" a="1"/>
  <c r="T159" i="7" s="1"/>
  <c r="T167" i="7" a="1"/>
  <c r="T167" i="7" s="1"/>
  <c r="T175" i="7" a="1"/>
  <c r="T175" i="7" s="1"/>
  <c r="T119" i="7" a="1"/>
  <c r="T119" i="7" s="1"/>
  <c r="T129" i="7" a="1"/>
  <c r="T129" i="7" s="1"/>
  <c r="T130" i="7" a="1"/>
  <c r="T130" i="7" s="1"/>
  <c r="T145" i="7" a="1"/>
  <c r="T145" i="7" s="1"/>
  <c r="T146" i="7" a="1"/>
  <c r="T146" i="7" s="1"/>
  <c r="T152" i="7" a="1"/>
  <c r="T152" i="7" s="1"/>
  <c r="T160" i="7" a="1"/>
  <c r="T160" i="7" s="1"/>
  <c r="T168" i="7" a="1"/>
  <c r="T168" i="7" s="1"/>
  <c r="T179" i="7" a="1"/>
  <c r="T179" i="7" s="1"/>
  <c r="T181" i="7" a="1"/>
  <c r="T181" i="7" s="1"/>
  <c r="T183" i="7" a="1"/>
  <c r="T183" i="7" s="1"/>
  <c r="T185" i="7" a="1"/>
  <c r="T185" i="7" s="1"/>
  <c r="T187" i="7" a="1"/>
  <c r="T187" i="7" s="1"/>
  <c r="T189" i="7" a="1"/>
  <c r="T189" i="7" s="1"/>
  <c r="T191" i="7" a="1"/>
  <c r="T191" i="7" s="1"/>
  <c r="T193" i="7" a="1"/>
  <c r="T193" i="7" s="1"/>
  <c r="T195" i="7" a="1"/>
  <c r="T195" i="7" s="1"/>
  <c r="T197" i="7" a="1"/>
  <c r="T197" i="7" s="1"/>
  <c r="T199" i="7" a="1"/>
  <c r="T199" i="7" s="1"/>
  <c r="T201" i="7" a="1"/>
  <c r="T201" i="7" s="1"/>
  <c r="T203" i="7" a="1"/>
  <c r="T203" i="7" s="1"/>
  <c r="T205" i="7" a="1"/>
  <c r="T205" i="7" s="1"/>
  <c r="T207" i="7" a="1"/>
  <c r="T207" i="7" s="1"/>
  <c r="T209" i="7" a="1"/>
  <c r="T209" i="7" s="1"/>
  <c r="T211" i="7" a="1"/>
  <c r="T211" i="7" s="1"/>
  <c r="T213" i="7" a="1"/>
  <c r="T213" i="7" s="1"/>
  <c r="T215" i="7" a="1"/>
  <c r="T215" i="7" s="1"/>
  <c r="T217" i="7" a="1"/>
  <c r="T217" i="7" s="1"/>
  <c r="T219" i="7" a="1"/>
  <c r="T219" i="7" s="1"/>
  <c r="T221" i="7" a="1"/>
  <c r="T221" i="7" s="1"/>
  <c r="T223" i="7" a="1"/>
  <c r="T223" i="7" s="1"/>
  <c r="T225" i="7" a="1"/>
  <c r="T225" i="7" s="1"/>
  <c r="T227" i="7" a="1"/>
  <c r="T227" i="7" s="1"/>
  <c r="T229" i="7" a="1"/>
  <c r="T229" i="7" s="1"/>
  <c r="T231" i="7" a="1"/>
  <c r="T231" i="7" s="1"/>
  <c r="T121" i="7" a="1"/>
  <c r="T121" i="7" s="1"/>
  <c r="T127" i="7" a="1"/>
  <c r="T127" i="7" s="1"/>
  <c r="T128" i="7" a="1"/>
  <c r="T128" i="7" s="1"/>
  <c r="T143" i="7" a="1"/>
  <c r="T143" i="7" s="1"/>
  <c r="T144" i="7" a="1"/>
  <c r="T144" i="7" s="1"/>
  <c r="T153" i="7" a="1"/>
  <c r="T153" i="7" s="1"/>
  <c r="T161" i="7" a="1"/>
  <c r="T161" i="7" s="1"/>
  <c r="T169" i="7" a="1"/>
  <c r="T169" i="7" s="1"/>
  <c r="T176" i="7" a="1"/>
  <c r="T176" i="7" s="1"/>
  <c r="T141" i="7" a="1"/>
  <c r="T141" i="7" s="1"/>
  <c r="T142" i="7" a="1"/>
  <c r="T142" i="7" s="1"/>
  <c r="T154" i="7" a="1"/>
  <c r="T154" i="7" s="1"/>
  <c r="T162" i="7" a="1"/>
  <c r="T162" i="7" s="1"/>
  <c r="T170" i="7" a="1"/>
  <c r="T170" i="7" s="1"/>
  <c r="T139" i="7" a="1"/>
  <c r="T139" i="7" s="1"/>
  <c r="T140" i="7" a="1"/>
  <c r="T140" i="7" s="1"/>
  <c r="T155" i="7" a="1"/>
  <c r="T155" i="7" s="1"/>
  <c r="T163" i="7" a="1"/>
  <c r="T163" i="7" s="1"/>
  <c r="T171" i="7" a="1"/>
  <c r="T171" i="7" s="1"/>
  <c r="T177" i="7" a="1"/>
  <c r="T177" i="7" s="1"/>
  <c r="T156" i="7" a="1"/>
  <c r="T156" i="7" s="1"/>
  <c r="T188" i="7" a="1"/>
  <c r="T188" i="7" s="1"/>
  <c r="T190" i="7" a="1"/>
  <c r="T190" i="7" s="1"/>
  <c r="T206" i="7" a="1"/>
  <c r="T206" i="7" s="1"/>
  <c r="T222" i="7" a="1"/>
  <c r="T222" i="7" s="1"/>
  <c r="T125" i="7" a="1"/>
  <c r="T125" i="7" s="1"/>
  <c r="T172" i="7" a="1"/>
  <c r="T172" i="7" s="1"/>
  <c r="T184" i="7" a="1"/>
  <c r="T184" i="7" s="1"/>
  <c r="T202" i="7" a="1"/>
  <c r="T202" i="7" s="1"/>
  <c r="T218" i="7" a="1"/>
  <c r="T218" i="7" s="1"/>
  <c r="T200" i="7" a="1"/>
  <c r="T200" i="7" s="1"/>
  <c r="T216" i="7" a="1"/>
  <c r="T216" i="7" s="1"/>
  <c r="T233" i="7" a="1"/>
  <c r="T233" i="7" s="1"/>
  <c r="T235" i="7" a="1"/>
  <c r="T235" i="7" s="1"/>
  <c r="T237" i="7" a="1"/>
  <c r="T237" i="7" s="1"/>
  <c r="T239" i="7" a="1"/>
  <c r="T239" i="7" s="1"/>
  <c r="T241" i="7" a="1"/>
  <c r="T241" i="7" s="1"/>
  <c r="T243" i="7" a="1"/>
  <c r="T243" i="7" s="1"/>
  <c r="T245" i="7" a="1"/>
  <c r="T245" i="7" s="1"/>
  <c r="T247" i="7" a="1"/>
  <c r="T247" i="7" s="1"/>
  <c r="T249" i="7" a="1"/>
  <c r="T249" i="7" s="1"/>
  <c r="T251" i="7" a="1"/>
  <c r="T251" i="7" s="1"/>
  <c r="T253" i="7" a="1"/>
  <c r="T253" i="7" s="1"/>
  <c r="T255" i="7" a="1"/>
  <c r="T255" i="7" s="1"/>
  <c r="T257" i="7" a="1"/>
  <c r="T257" i="7" s="1"/>
  <c r="T259" i="7" a="1"/>
  <c r="T259" i="7" s="1"/>
  <c r="T261" i="7" a="1"/>
  <c r="T261" i="7" s="1"/>
  <c r="T263" i="7" a="1"/>
  <c r="T263" i="7" s="1"/>
  <c r="T265" i="7" a="1"/>
  <c r="T265" i="7" s="1"/>
  <c r="T267" i="7" a="1"/>
  <c r="T267" i="7" s="1"/>
  <c r="T269" i="7" a="1"/>
  <c r="T269" i="7" s="1"/>
  <c r="T271" i="7" a="1"/>
  <c r="T271" i="7" s="1"/>
  <c r="T273" i="7" a="1"/>
  <c r="T273" i="7" s="1"/>
  <c r="T275" i="7" a="1"/>
  <c r="T275" i="7" s="1"/>
  <c r="T277" i="7" a="1"/>
  <c r="T277" i="7" s="1"/>
  <c r="T279" i="7" a="1"/>
  <c r="T279" i="7" s="1"/>
  <c r="T281" i="7" a="1"/>
  <c r="T281" i="7" s="1"/>
  <c r="T283" i="7" a="1"/>
  <c r="T283" i="7" s="1"/>
  <c r="T285" i="7" a="1"/>
  <c r="T285" i="7" s="1"/>
  <c r="T287" i="7" a="1"/>
  <c r="T287" i="7" s="1"/>
  <c r="T289" i="7" a="1"/>
  <c r="T289" i="7" s="1"/>
  <c r="T291" i="7" a="1"/>
  <c r="T291" i="7" s="1"/>
  <c r="T293" i="7" a="1"/>
  <c r="T293" i="7" s="1"/>
  <c r="T295" i="7" a="1"/>
  <c r="T295" i="7" s="1"/>
  <c r="T297" i="7" a="1"/>
  <c r="T297" i="7" s="1"/>
  <c r="T299" i="7" a="1"/>
  <c r="T299" i="7" s="1"/>
  <c r="T301" i="7" a="1"/>
  <c r="T301" i="7" s="1"/>
  <c r="T303" i="7" a="1"/>
  <c r="T303" i="7" s="1"/>
  <c r="T305" i="7" a="1"/>
  <c r="T305" i="7" s="1"/>
  <c r="T307" i="7" a="1"/>
  <c r="T307" i="7" s="1"/>
  <c r="T180" i="7" a="1"/>
  <c r="T180" i="7" s="1"/>
  <c r="T198" i="7" a="1"/>
  <c r="T198" i="7" s="1"/>
  <c r="T214" i="7" a="1"/>
  <c r="T214" i="7" s="1"/>
  <c r="T230" i="7" a="1"/>
  <c r="T230" i="7" s="1"/>
  <c r="T137" i="7" a="1"/>
  <c r="T137" i="7" s="1"/>
  <c r="T186" i="7" a="1"/>
  <c r="T186" i="7" s="1"/>
  <c r="T196" i="7" a="1"/>
  <c r="T196" i="7" s="1"/>
  <c r="T212" i="7" a="1"/>
  <c r="T212" i="7" s="1"/>
  <c r="T228" i="7" a="1"/>
  <c r="T228" i="7" s="1"/>
  <c r="T138" i="7" a="1"/>
  <c r="T138" i="7" s="1"/>
  <c r="T194" i="7" a="1"/>
  <c r="T194" i="7" s="1"/>
  <c r="T210" i="7" a="1"/>
  <c r="T210" i="7" s="1"/>
  <c r="T226" i="7" a="1"/>
  <c r="T226" i="7" s="1"/>
  <c r="T234" i="7" a="1"/>
  <c r="T234" i="7" s="1"/>
  <c r="T250" i="7" a="1"/>
  <c r="T250" i="7" s="1"/>
  <c r="T266" i="7" a="1"/>
  <c r="T266" i="7" s="1"/>
  <c r="T282" i="7" a="1"/>
  <c r="T282" i="7" s="1"/>
  <c r="T298" i="7" a="1"/>
  <c r="T298" i="7" s="1"/>
  <c r="T311" i="7" a="1"/>
  <c r="T311" i="7" s="1"/>
  <c r="T313" i="7" a="1"/>
  <c r="T313" i="7" s="1"/>
  <c r="T315" i="7" a="1"/>
  <c r="T315" i="7" s="1"/>
  <c r="T317" i="7" a="1"/>
  <c r="T317" i="7" s="1"/>
  <c r="T319" i="7" a="1"/>
  <c r="T319" i="7" s="1"/>
  <c r="T321" i="7" a="1"/>
  <c r="T321" i="7" s="1"/>
  <c r="T323" i="7" a="1"/>
  <c r="T323" i="7" s="1"/>
  <c r="T325" i="7" a="1"/>
  <c r="T325" i="7" s="1"/>
  <c r="T327" i="7" a="1"/>
  <c r="T327" i="7" s="1"/>
  <c r="T329" i="7" a="1"/>
  <c r="T329" i="7" s="1"/>
  <c r="T331" i="7" a="1"/>
  <c r="T331" i="7" s="1"/>
  <c r="T333" i="7" a="1"/>
  <c r="T333" i="7" s="1"/>
  <c r="T335" i="7" a="1"/>
  <c r="T335" i="7" s="1"/>
  <c r="T337" i="7" a="1"/>
  <c r="T337" i="7" s="1"/>
  <c r="T339" i="7" a="1"/>
  <c r="T339" i="7" s="1"/>
  <c r="T341" i="7" a="1"/>
  <c r="T341" i="7" s="1"/>
  <c r="T343" i="7" a="1"/>
  <c r="T343" i="7" s="1"/>
  <c r="T345" i="7" a="1"/>
  <c r="T345" i="7" s="1"/>
  <c r="T347" i="7" a="1"/>
  <c r="T347" i="7" s="1"/>
  <c r="T349" i="7" a="1"/>
  <c r="T349" i="7" s="1"/>
  <c r="T164" i="7" a="1"/>
  <c r="T164" i="7" s="1"/>
  <c r="T252" i="7" a="1"/>
  <c r="T252" i="7" s="1"/>
  <c r="T268" i="7" a="1"/>
  <c r="T268" i="7" s="1"/>
  <c r="T284" i="7" a="1"/>
  <c r="T284" i="7" s="1"/>
  <c r="T300" i="7" a="1"/>
  <c r="T300" i="7" s="1"/>
  <c r="T308" i="7" a="1"/>
  <c r="T308" i="7" s="1"/>
  <c r="T224" i="7" a="1"/>
  <c r="T224" i="7" s="1"/>
  <c r="T232" i="7" a="1"/>
  <c r="T232" i="7" s="1"/>
  <c r="T254" i="7" a="1"/>
  <c r="T254" i="7" s="1"/>
  <c r="T270" i="7" a="1"/>
  <c r="T270" i="7" s="1"/>
  <c r="T286" i="7" a="1"/>
  <c r="T286" i="7" s="1"/>
  <c r="T302" i="7" a="1"/>
  <c r="T302" i="7" s="1"/>
  <c r="T220" i="7" a="1"/>
  <c r="T220" i="7" s="1"/>
  <c r="T240" i="7" a="1"/>
  <c r="T240" i="7" s="1"/>
  <c r="T256" i="7" a="1"/>
  <c r="T256" i="7" s="1"/>
  <c r="T272" i="7" a="1"/>
  <c r="T272" i="7" s="1"/>
  <c r="T288" i="7" a="1"/>
  <c r="T288" i="7" s="1"/>
  <c r="T309" i="7" a="1"/>
  <c r="T309" i="7" s="1"/>
  <c r="T208" i="7" a="1"/>
  <c r="T208" i="7" s="1"/>
  <c r="T238" i="7" a="1"/>
  <c r="T238" i="7" s="1"/>
  <c r="T242" i="7" a="1"/>
  <c r="T242" i="7" s="1"/>
  <c r="T258" i="7" a="1"/>
  <c r="T258" i="7" s="1"/>
  <c r="T274" i="7" a="1"/>
  <c r="T274" i="7" s="1"/>
  <c r="T290" i="7" a="1"/>
  <c r="T290" i="7" s="1"/>
  <c r="T312" i="7" a="1"/>
  <c r="T312" i="7" s="1"/>
  <c r="T314" i="7" a="1"/>
  <c r="T314" i="7" s="1"/>
  <c r="T316" i="7" a="1"/>
  <c r="T316" i="7" s="1"/>
  <c r="T318" i="7" a="1"/>
  <c r="T318" i="7" s="1"/>
  <c r="T320" i="7" a="1"/>
  <c r="T320" i="7" s="1"/>
  <c r="T322" i="7" a="1"/>
  <c r="T322" i="7" s="1"/>
  <c r="T324" i="7" a="1"/>
  <c r="T324" i="7" s="1"/>
  <c r="T326" i="7" a="1"/>
  <c r="T326" i="7" s="1"/>
  <c r="T328" i="7" a="1"/>
  <c r="T328" i="7" s="1"/>
  <c r="T330" i="7" a="1"/>
  <c r="T330" i="7" s="1"/>
  <c r="T332" i="7" a="1"/>
  <c r="T332" i="7" s="1"/>
  <c r="T334" i="7" a="1"/>
  <c r="T334" i="7" s="1"/>
  <c r="T336" i="7" a="1"/>
  <c r="T336" i="7" s="1"/>
  <c r="T338" i="7" a="1"/>
  <c r="T338" i="7" s="1"/>
  <c r="T340" i="7" a="1"/>
  <c r="T340" i="7" s="1"/>
  <c r="T342" i="7" a="1"/>
  <c r="T342" i="7" s="1"/>
  <c r="T344" i="7" a="1"/>
  <c r="T344" i="7" s="1"/>
  <c r="T346" i="7" a="1"/>
  <c r="T346" i="7" s="1"/>
  <c r="T348" i="7" a="1"/>
  <c r="T348" i="7" s="1"/>
  <c r="T350" i="7" a="1"/>
  <c r="T350" i="7" s="1"/>
  <c r="T352" i="7" a="1"/>
  <c r="T352" i="7" s="1"/>
  <c r="T354" i="7" a="1"/>
  <c r="T354" i="7" s="1"/>
  <c r="T356" i="7" a="1"/>
  <c r="T356" i="7" s="1"/>
  <c r="T358" i="7" a="1"/>
  <c r="T358" i="7" s="1"/>
  <c r="T360" i="7" a="1"/>
  <c r="T360" i="7" s="1"/>
  <c r="T362" i="7" a="1"/>
  <c r="T362" i="7" s="1"/>
  <c r="T364" i="7" a="1"/>
  <c r="T364" i="7" s="1"/>
  <c r="T366" i="7" a="1"/>
  <c r="T366" i="7" s="1"/>
  <c r="T368" i="7" a="1"/>
  <c r="T368" i="7" s="1"/>
  <c r="T370" i="7" a="1"/>
  <c r="T370" i="7" s="1"/>
  <c r="T372" i="7" a="1"/>
  <c r="T372" i="7" s="1"/>
  <c r="T374" i="7" a="1"/>
  <c r="T374" i="7" s="1"/>
  <c r="T376" i="7" a="1"/>
  <c r="T376" i="7" s="1"/>
  <c r="T378" i="7" a="1"/>
  <c r="T378" i="7" s="1"/>
  <c r="T380" i="7" a="1"/>
  <c r="T380" i="7" s="1"/>
  <c r="T382" i="7" a="1"/>
  <c r="T382" i="7" s="1"/>
  <c r="T204" i="7" a="1"/>
  <c r="T204" i="7" s="1"/>
  <c r="T244" i="7" a="1"/>
  <c r="T244" i="7" s="1"/>
  <c r="T260" i="7" a="1"/>
  <c r="T260" i="7" s="1"/>
  <c r="T276" i="7" a="1"/>
  <c r="T276" i="7" s="1"/>
  <c r="T292" i="7" a="1"/>
  <c r="T292" i="7" s="1"/>
  <c r="T304" i="7" a="1"/>
  <c r="T304" i="7" s="1"/>
  <c r="T310" i="7" a="1"/>
  <c r="T310" i="7" s="1"/>
  <c r="T182" i="7" a="1"/>
  <c r="T182" i="7" s="1"/>
  <c r="T192" i="7" a="1"/>
  <c r="T192" i="7" s="1"/>
  <c r="T236" i="7" a="1"/>
  <c r="T236" i="7" s="1"/>
  <c r="T246" i="7" a="1"/>
  <c r="T246" i="7" s="1"/>
  <c r="T262" i="7" a="1"/>
  <c r="T262" i="7" s="1"/>
  <c r="T278" i="7" a="1"/>
  <c r="T278" i="7" s="1"/>
  <c r="T294" i="7" a="1"/>
  <c r="T294" i="7" s="1"/>
  <c r="T248" i="7" a="1"/>
  <c r="T248" i="7" s="1"/>
  <c r="T353" i="7" a="1"/>
  <c r="T353" i="7" s="1"/>
  <c r="T365" i="7" a="1"/>
  <c r="T365" i="7" s="1"/>
  <c r="T373" i="7" a="1"/>
  <c r="T373" i="7" s="1"/>
  <c r="T381" i="7" a="1"/>
  <c r="T381" i="7" s="1"/>
  <c r="T264" i="7" a="1"/>
  <c r="T264" i="7" s="1"/>
  <c r="T351" i="7" a="1"/>
  <c r="T351" i="7" s="1"/>
  <c r="T280" i="7" a="1"/>
  <c r="T280" i="7" s="1"/>
  <c r="T306" i="7" a="1"/>
  <c r="T306" i="7" s="1"/>
  <c r="T367" i="7" a="1"/>
  <c r="T367" i="7" s="1"/>
  <c r="T375" i="7" a="1"/>
  <c r="T375" i="7" s="1"/>
  <c r="T383" i="7" a="1"/>
  <c r="T383" i="7" s="1"/>
  <c r="T296" i="7" a="1"/>
  <c r="T296" i="7" s="1"/>
  <c r="T386" i="7" a="1"/>
  <c r="T386" i="7" s="1"/>
  <c r="T388" i="7" a="1"/>
  <c r="T388" i="7" s="1"/>
  <c r="T390" i="7" a="1"/>
  <c r="T390" i="7" s="1"/>
  <c r="T392" i="7" a="1"/>
  <c r="T392" i="7" s="1"/>
  <c r="T394" i="7" a="1"/>
  <c r="T394" i="7" s="1"/>
  <c r="T396" i="7" a="1"/>
  <c r="T396" i="7" s="1"/>
  <c r="T398" i="7" a="1"/>
  <c r="T398" i="7" s="1"/>
  <c r="T400" i="7" a="1"/>
  <c r="T400" i="7" s="1"/>
  <c r="T402" i="7" a="1"/>
  <c r="T402" i="7" s="1"/>
  <c r="T404" i="7" a="1"/>
  <c r="T404" i="7" s="1"/>
  <c r="T406" i="7" a="1"/>
  <c r="T406" i="7" s="1"/>
  <c r="T408" i="7" a="1"/>
  <c r="T408" i="7" s="1"/>
  <c r="T410" i="7" a="1"/>
  <c r="T410" i="7" s="1"/>
  <c r="T412" i="7" a="1"/>
  <c r="T412" i="7" s="1"/>
  <c r="T414" i="7" a="1"/>
  <c r="T414" i="7" s="1"/>
  <c r="T416" i="7" a="1"/>
  <c r="T416" i="7" s="1"/>
  <c r="T418" i="7" a="1"/>
  <c r="T418" i="7" s="1"/>
  <c r="T420" i="7" a="1"/>
  <c r="T420" i="7" s="1"/>
  <c r="T422" i="7" a="1"/>
  <c r="T422" i="7" s="1"/>
  <c r="T424" i="7" a="1"/>
  <c r="T424" i="7" s="1"/>
  <c r="T426" i="7" a="1"/>
  <c r="T426" i="7" s="1"/>
  <c r="T428" i="7" a="1"/>
  <c r="T428" i="7" s="1"/>
  <c r="T430" i="7" a="1"/>
  <c r="T430" i="7" s="1"/>
  <c r="T432" i="7" a="1"/>
  <c r="T432" i="7" s="1"/>
  <c r="T434" i="7" a="1"/>
  <c r="T434" i="7" s="1"/>
  <c r="T436" i="7" a="1"/>
  <c r="T436" i="7" s="1"/>
  <c r="T438" i="7" a="1"/>
  <c r="T438" i="7" s="1"/>
  <c r="T440" i="7" a="1"/>
  <c r="T440" i="7" s="1"/>
  <c r="T442" i="7" a="1"/>
  <c r="T442" i="7" s="1"/>
  <c r="T444" i="7" a="1"/>
  <c r="T444" i="7" s="1"/>
  <c r="T446" i="7" a="1"/>
  <c r="T446" i="7" s="1"/>
  <c r="T448" i="7" a="1"/>
  <c r="T448" i="7" s="1"/>
  <c r="T450" i="7" a="1"/>
  <c r="T450" i="7" s="1"/>
  <c r="T452" i="7" a="1"/>
  <c r="T452" i="7" s="1"/>
  <c r="T454" i="7" a="1"/>
  <c r="T454" i="7" s="1"/>
  <c r="T456" i="7" a="1"/>
  <c r="T456" i="7" s="1"/>
  <c r="T458" i="7" a="1"/>
  <c r="T458" i="7" s="1"/>
  <c r="T460" i="7" a="1"/>
  <c r="T460" i="7" s="1"/>
  <c r="T462" i="7" a="1"/>
  <c r="T462" i="7" s="1"/>
  <c r="T361" i="7" a="1"/>
  <c r="T361" i="7" s="1"/>
  <c r="T369" i="7" a="1"/>
  <c r="T369" i="7" s="1"/>
  <c r="T377" i="7" a="1"/>
  <c r="T377" i="7" s="1"/>
  <c r="T384" i="7" a="1"/>
  <c r="T384" i="7" s="1"/>
  <c r="T359" i="7" a="1"/>
  <c r="T359" i="7" s="1"/>
  <c r="T357" i="7" a="1"/>
  <c r="T357" i="7" s="1"/>
  <c r="T363" i="7" a="1"/>
  <c r="T363" i="7" s="1"/>
  <c r="T371" i="7" a="1"/>
  <c r="T371" i="7" s="1"/>
  <c r="T379" i="7" a="1"/>
  <c r="T379" i="7" s="1"/>
  <c r="T389" i="7" a="1"/>
  <c r="T389" i="7" s="1"/>
  <c r="T405" i="7" a="1"/>
  <c r="T405" i="7" s="1"/>
  <c r="T417" i="7" a="1"/>
  <c r="T417" i="7" s="1"/>
  <c r="T425" i="7" a="1"/>
  <c r="T425" i="7" s="1"/>
  <c r="T433" i="7" a="1"/>
  <c r="T433" i="7" s="1"/>
  <c r="T441" i="7" a="1"/>
  <c r="T441" i="7" s="1"/>
  <c r="T464" i="7" a="1"/>
  <c r="T464" i="7" s="1"/>
  <c r="T466" i="7" a="1"/>
  <c r="T466" i="7" s="1"/>
  <c r="T468" i="7" a="1"/>
  <c r="T468" i="7" s="1"/>
  <c r="T470" i="7" a="1"/>
  <c r="T470" i="7" s="1"/>
  <c r="T472" i="7" a="1"/>
  <c r="T472" i="7" s="1"/>
  <c r="T474" i="7" a="1"/>
  <c r="T474" i="7" s="1"/>
  <c r="T476" i="7" a="1"/>
  <c r="T476" i="7" s="1"/>
  <c r="T478" i="7" a="1"/>
  <c r="T478" i="7" s="1"/>
  <c r="T480" i="7" a="1"/>
  <c r="T480" i="7" s="1"/>
  <c r="T482" i="7" a="1"/>
  <c r="T482" i="7" s="1"/>
  <c r="T484" i="7" a="1"/>
  <c r="T484" i="7" s="1"/>
  <c r="T486" i="7" a="1"/>
  <c r="T486" i="7" s="1"/>
  <c r="T488" i="7" a="1"/>
  <c r="T488" i="7" s="1"/>
  <c r="T490" i="7" a="1"/>
  <c r="T490" i="7" s="1"/>
  <c r="T492" i="7" a="1"/>
  <c r="T492" i="7" s="1"/>
  <c r="T494" i="7" a="1"/>
  <c r="T494" i="7" s="1"/>
  <c r="T496" i="7" a="1"/>
  <c r="T496" i="7" s="1"/>
  <c r="T498" i="7" a="1"/>
  <c r="T498" i="7" s="1"/>
  <c r="T500" i="7" a="1"/>
  <c r="T500" i="7" s="1"/>
  <c r="T502" i="7" a="1"/>
  <c r="T502" i="7" s="1"/>
  <c r="T504" i="7" a="1"/>
  <c r="T504" i="7" s="1"/>
  <c r="T506" i="7" a="1"/>
  <c r="T506" i="7" s="1"/>
  <c r="T508" i="7" a="1"/>
  <c r="T508" i="7" s="1"/>
  <c r="T510" i="7" a="1"/>
  <c r="T510" i="7" s="1"/>
  <c r="T512" i="7" a="1"/>
  <c r="T512" i="7" s="1"/>
  <c r="T399" i="7" a="1"/>
  <c r="T399" i="7" s="1"/>
  <c r="T355" i="7" a="1"/>
  <c r="T355" i="7" s="1"/>
  <c r="T395" i="7" a="1"/>
  <c r="T395" i="7" s="1"/>
  <c r="T411" i="7" a="1"/>
  <c r="T411" i="7" s="1"/>
  <c r="T449" i="7" a="1"/>
  <c r="T449" i="7" s="1"/>
  <c r="T385" i="7" a="1"/>
  <c r="T385" i="7" s="1"/>
  <c r="T401" i="7" a="1"/>
  <c r="T401" i="7" s="1"/>
  <c r="T415" i="7" a="1"/>
  <c r="T415" i="7" s="1"/>
  <c r="T423" i="7" a="1"/>
  <c r="T423" i="7" s="1"/>
  <c r="T431" i="7" a="1"/>
  <c r="T431" i="7" s="1"/>
  <c r="T439" i="7" a="1"/>
  <c r="T439" i="7" s="1"/>
  <c r="T447" i="7" a="1"/>
  <c r="T447" i="7" s="1"/>
  <c r="T451" i="7" a="1"/>
  <c r="T451" i="7" s="1"/>
  <c r="T391" i="7" a="1"/>
  <c r="T391" i="7" s="1"/>
  <c r="T407" i="7" a="1"/>
  <c r="T407" i="7" s="1"/>
  <c r="T453" i="7" a="1"/>
  <c r="T453" i="7" s="1"/>
  <c r="T461" i="7" a="1"/>
  <c r="T461" i="7" s="1"/>
  <c r="T397" i="7" a="1"/>
  <c r="T397" i="7" s="1"/>
  <c r="T413" i="7" a="1"/>
  <c r="T413" i="7" s="1"/>
  <c r="T421" i="7" a="1"/>
  <c r="T421" i="7" s="1"/>
  <c r="T429" i="7" a="1"/>
  <c r="T429" i="7" s="1"/>
  <c r="T437" i="7" a="1"/>
  <c r="T437" i="7" s="1"/>
  <c r="T445" i="7" a="1"/>
  <c r="T445" i="7" s="1"/>
  <c r="T455" i="7" a="1"/>
  <c r="T455" i="7" s="1"/>
  <c r="T463" i="7" a="1"/>
  <c r="T463" i="7" s="1"/>
  <c r="T465" i="7" a="1"/>
  <c r="T465" i="7" s="1"/>
  <c r="T467" i="7" a="1"/>
  <c r="T467" i="7" s="1"/>
  <c r="T469" i="7" a="1"/>
  <c r="T469" i="7" s="1"/>
  <c r="T471" i="7" a="1"/>
  <c r="T471" i="7" s="1"/>
  <c r="T473" i="7" a="1"/>
  <c r="T473" i="7" s="1"/>
  <c r="T475" i="7" a="1"/>
  <c r="T475" i="7" s="1"/>
  <c r="T477" i="7" a="1"/>
  <c r="T477" i="7" s="1"/>
  <c r="T479" i="7" a="1"/>
  <c r="T479" i="7" s="1"/>
  <c r="T481" i="7" a="1"/>
  <c r="T481" i="7" s="1"/>
  <c r="T483" i="7" a="1"/>
  <c r="T483" i="7" s="1"/>
  <c r="T485" i="7" a="1"/>
  <c r="T485" i="7" s="1"/>
  <c r="T487" i="7" a="1"/>
  <c r="T487" i="7" s="1"/>
  <c r="T489" i="7" a="1"/>
  <c r="T489" i="7" s="1"/>
  <c r="T491" i="7" a="1"/>
  <c r="T491" i="7" s="1"/>
  <c r="T493" i="7" a="1"/>
  <c r="T493" i="7" s="1"/>
  <c r="T495" i="7" a="1"/>
  <c r="T495" i="7" s="1"/>
  <c r="T497" i="7" a="1"/>
  <c r="T497" i="7" s="1"/>
  <c r="T499" i="7" a="1"/>
  <c r="T499" i="7" s="1"/>
  <c r="T501" i="7" a="1"/>
  <c r="T501" i="7" s="1"/>
  <c r="T503" i="7" a="1"/>
  <c r="T503" i="7" s="1"/>
  <c r="T505" i="7" a="1"/>
  <c r="T505" i="7" s="1"/>
  <c r="T507" i="7" a="1"/>
  <c r="T507" i="7" s="1"/>
  <c r="T509" i="7" a="1"/>
  <c r="T509" i="7" s="1"/>
  <c r="T511" i="7" a="1"/>
  <c r="T511" i="7" s="1"/>
  <c r="T387" i="7" a="1"/>
  <c r="T387" i="7" s="1"/>
  <c r="T403" i="7" a="1"/>
  <c r="T403" i="7" s="1"/>
  <c r="T457" i="7" a="1"/>
  <c r="T457" i="7" s="1"/>
  <c r="T459" i="7" a="1"/>
  <c r="T459" i="7" s="1"/>
  <c r="T393" i="7" a="1"/>
  <c r="T393" i="7" s="1"/>
  <c r="T409" i="7" a="1"/>
  <c r="T409" i="7" s="1"/>
  <c r="T419" i="7" a="1"/>
  <c r="T419" i="7" s="1"/>
  <c r="T427" i="7" a="1"/>
  <c r="T427" i="7" s="1"/>
  <c r="T435" i="7" a="1"/>
  <c r="T435" i="7" s="1"/>
  <c r="T443" i="7" a="1"/>
  <c r="T443" i="7" s="1"/>
  <c r="R124" i="7" a="1"/>
  <c r="R124" i="7" s="1"/>
  <c r="R125" i="7" a="1"/>
  <c r="R125" i="7" s="1"/>
  <c r="R127" i="7" a="1"/>
  <c r="R127" i="7" s="1"/>
  <c r="R129" i="7" a="1"/>
  <c r="R129" i="7" s="1"/>
  <c r="R131" i="7" a="1"/>
  <c r="R131" i="7" s="1"/>
  <c r="R133" i="7" a="1"/>
  <c r="R133" i="7" s="1"/>
  <c r="R135" i="7" a="1"/>
  <c r="R135" i="7" s="1"/>
  <c r="R137" i="7" a="1"/>
  <c r="R137" i="7" s="1"/>
  <c r="R139" i="7" a="1"/>
  <c r="R139" i="7" s="1"/>
  <c r="R141" i="7" a="1"/>
  <c r="R141" i="7" s="1"/>
  <c r="R143" i="7" a="1"/>
  <c r="R143" i="7" s="1"/>
  <c r="R145" i="7" a="1"/>
  <c r="R145" i="7" s="1"/>
  <c r="R147" i="7" a="1"/>
  <c r="R147" i="7" s="1"/>
  <c r="R149" i="7" a="1"/>
  <c r="R149" i="7" s="1"/>
  <c r="R151" i="7" a="1"/>
  <c r="R151" i="7" s="1"/>
  <c r="R153" i="7" a="1"/>
  <c r="R153" i="7" s="1"/>
  <c r="R155" i="7" a="1"/>
  <c r="R155" i="7" s="1"/>
  <c r="R157" i="7" a="1"/>
  <c r="R157" i="7" s="1"/>
  <c r="R159" i="7" a="1"/>
  <c r="R159" i="7" s="1"/>
  <c r="R161" i="7" a="1"/>
  <c r="R161" i="7" s="1"/>
  <c r="R163" i="7" a="1"/>
  <c r="R163" i="7" s="1"/>
  <c r="R165" i="7" a="1"/>
  <c r="R165" i="7" s="1"/>
  <c r="R167" i="7" a="1"/>
  <c r="R167" i="7" s="1"/>
  <c r="R169" i="7" a="1"/>
  <c r="R169" i="7" s="1"/>
  <c r="R171" i="7" a="1"/>
  <c r="R171" i="7" s="1"/>
  <c r="R173" i="7" a="1"/>
  <c r="R173" i="7" s="1"/>
  <c r="R175" i="7" a="1"/>
  <c r="R175" i="7" s="1"/>
  <c r="R177" i="7" a="1"/>
  <c r="R177" i="7" s="1"/>
  <c r="R179" i="7" a="1"/>
  <c r="R179" i="7" s="1"/>
  <c r="R122" i="7" a="1"/>
  <c r="R122" i="7" s="1"/>
  <c r="R134" i="7" a="1"/>
  <c r="R134" i="7" s="1"/>
  <c r="R150" i="7" a="1"/>
  <c r="R150" i="7" s="1"/>
  <c r="R158" i="7" a="1"/>
  <c r="R158" i="7" s="1"/>
  <c r="R166" i="7" a="1"/>
  <c r="R166" i="7" s="1"/>
  <c r="R174" i="7" a="1"/>
  <c r="R174" i="7" s="1"/>
  <c r="R132" i="7" a="1"/>
  <c r="R132" i="7" s="1"/>
  <c r="R148" i="7" a="1"/>
  <c r="R148" i="7" s="1"/>
  <c r="R181" i="7" a="1"/>
  <c r="R181" i="7" s="1"/>
  <c r="R183" i="7" a="1"/>
  <c r="R183" i="7" s="1"/>
  <c r="R185" i="7" a="1"/>
  <c r="R185" i="7" s="1"/>
  <c r="R187" i="7" a="1"/>
  <c r="R187" i="7" s="1"/>
  <c r="R189" i="7" a="1"/>
  <c r="R189" i="7" s="1"/>
  <c r="R119" i="7" a="1"/>
  <c r="R119" i="7" s="1"/>
  <c r="R130" i="7" a="1"/>
  <c r="R130" i="7" s="1"/>
  <c r="R146" i="7" a="1"/>
  <c r="R146" i="7" s="1"/>
  <c r="R152" i="7" a="1"/>
  <c r="R152" i="7" s="1"/>
  <c r="R160" i="7" a="1"/>
  <c r="R160" i="7" s="1"/>
  <c r="R168" i="7" a="1"/>
  <c r="R168" i="7" s="1"/>
  <c r="R176" i="7" a="1"/>
  <c r="R176" i="7" s="1"/>
  <c r="R121" i="7" a="1"/>
  <c r="R121" i="7" s="1"/>
  <c r="R128" i="7" a="1"/>
  <c r="R128" i="7" s="1"/>
  <c r="R144" i="7" a="1"/>
  <c r="R144" i="7" s="1"/>
  <c r="R142" i="7" a="1"/>
  <c r="R142" i="7" s="1"/>
  <c r="R154" i="7" a="1"/>
  <c r="R154" i="7" s="1"/>
  <c r="R162" i="7" a="1"/>
  <c r="R162" i="7" s="1"/>
  <c r="R170" i="7" a="1"/>
  <c r="R170" i="7" s="1"/>
  <c r="R123" i="7" a="1"/>
  <c r="R123" i="7" s="1"/>
  <c r="R126" i="7" a="1"/>
  <c r="R126" i="7" s="1"/>
  <c r="R140" i="7" a="1"/>
  <c r="R140" i="7" s="1"/>
  <c r="R180" i="7" a="1"/>
  <c r="R180" i="7" s="1"/>
  <c r="R182" i="7" a="1"/>
  <c r="R182" i="7" s="1"/>
  <c r="R184" i="7" a="1"/>
  <c r="R184" i="7" s="1"/>
  <c r="R186" i="7" a="1"/>
  <c r="R186" i="7" s="1"/>
  <c r="R188" i="7" a="1"/>
  <c r="R188" i="7" s="1"/>
  <c r="R120" i="7" a="1"/>
  <c r="R120" i="7" s="1"/>
  <c r="R138" i="7" a="1"/>
  <c r="R138" i="7" s="1"/>
  <c r="R156" i="7" a="1"/>
  <c r="R156" i="7" s="1"/>
  <c r="R164" i="7" a="1"/>
  <c r="R164" i="7" s="1"/>
  <c r="R172" i="7" a="1"/>
  <c r="R172" i="7" s="1"/>
  <c r="R204" i="7" a="1"/>
  <c r="R204" i="7" s="1"/>
  <c r="R205" i="7" a="1"/>
  <c r="R205" i="7" s="1"/>
  <c r="R220" i="7" a="1"/>
  <c r="R220" i="7" s="1"/>
  <c r="R221" i="7" a="1"/>
  <c r="R221" i="7" s="1"/>
  <c r="R200" i="7" a="1"/>
  <c r="R200" i="7" s="1"/>
  <c r="R201" i="7" a="1"/>
  <c r="R201" i="7" s="1"/>
  <c r="R216" i="7" a="1"/>
  <c r="R216" i="7" s="1"/>
  <c r="R217" i="7" a="1"/>
  <c r="R217" i="7" s="1"/>
  <c r="R198" i="7" a="1"/>
  <c r="R198" i="7" s="1"/>
  <c r="R199" i="7" a="1"/>
  <c r="R199" i="7" s="1"/>
  <c r="R214" i="7" a="1"/>
  <c r="R214" i="7" s="1"/>
  <c r="R215" i="7" a="1"/>
  <c r="R215" i="7" s="1"/>
  <c r="R230" i="7" a="1"/>
  <c r="R230" i="7" s="1"/>
  <c r="R231" i="7" a="1"/>
  <c r="R231" i="7" s="1"/>
  <c r="R136" i="7" a="1"/>
  <c r="R136" i="7" s="1"/>
  <c r="R196" i="7" a="1"/>
  <c r="R196" i="7" s="1"/>
  <c r="R197" i="7" a="1"/>
  <c r="R197" i="7" s="1"/>
  <c r="R212" i="7" a="1"/>
  <c r="R212" i="7" s="1"/>
  <c r="R213" i="7" a="1"/>
  <c r="R213" i="7" s="1"/>
  <c r="R228" i="7" a="1"/>
  <c r="R228" i="7" s="1"/>
  <c r="R229" i="7" a="1"/>
  <c r="R229" i="7" s="1"/>
  <c r="R194" i="7" a="1"/>
  <c r="R194" i="7" s="1"/>
  <c r="R195" i="7" a="1"/>
  <c r="R195" i="7" s="1"/>
  <c r="R210" i="7" a="1"/>
  <c r="R210" i="7" s="1"/>
  <c r="R211" i="7" a="1"/>
  <c r="R211" i="7" s="1"/>
  <c r="R226" i="7" a="1"/>
  <c r="R226" i="7" s="1"/>
  <c r="R227" i="7" a="1"/>
  <c r="R227" i="7" s="1"/>
  <c r="R232" i="7" a="1"/>
  <c r="R232" i="7" s="1"/>
  <c r="R234" i="7" a="1"/>
  <c r="R234" i="7" s="1"/>
  <c r="R236" i="7" a="1"/>
  <c r="R236" i="7" s="1"/>
  <c r="R238" i="7" a="1"/>
  <c r="R238" i="7" s="1"/>
  <c r="R240" i="7" a="1"/>
  <c r="R240" i="7" s="1"/>
  <c r="R242" i="7" a="1"/>
  <c r="R242" i="7" s="1"/>
  <c r="R244" i="7" a="1"/>
  <c r="R244" i="7" s="1"/>
  <c r="R246" i="7" a="1"/>
  <c r="R246" i="7" s="1"/>
  <c r="R248" i="7" a="1"/>
  <c r="R248" i="7" s="1"/>
  <c r="R250" i="7" a="1"/>
  <c r="R250" i="7" s="1"/>
  <c r="R252" i="7" a="1"/>
  <c r="R252" i="7" s="1"/>
  <c r="R254" i="7" a="1"/>
  <c r="R254" i="7" s="1"/>
  <c r="R256" i="7" a="1"/>
  <c r="R256" i="7" s="1"/>
  <c r="R258" i="7" a="1"/>
  <c r="R258" i="7" s="1"/>
  <c r="R260" i="7" a="1"/>
  <c r="R260" i="7" s="1"/>
  <c r="R262" i="7" a="1"/>
  <c r="R262" i="7" s="1"/>
  <c r="R264" i="7" a="1"/>
  <c r="R264" i="7" s="1"/>
  <c r="R266" i="7" a="1"/>
  <c r="R266" i="7" s="1"/>
  <c r="R268" i="7" a="1"/>
  <c r="R268" i="7" s="1"/>
  <c r="R270" i="7" a="1"/>
  <c r="R270" i="7" s="1"/>
  <c r="R272" i="7" a="1"/>
  <c r="R272" i="7" s="1"/>
  <c r="R274" i="7" a="1"/>
  <c r="R274" i="7" s="1"/>
  <c r="R276" i="7" a="1"/>
  <c r="R276" i="7" s="1"/>
  <c r="R278" i="7" a="1"/>
  <c r="R278" i="7" s="1"/>
  <c r="R280" i="7" a="1"/>
  <c r="R280" i="7" s="1"/>
  <c r="R282" i="7" a="1"/>
  <c r="R282" i="7" s="1"/>
  <c r="R284" i="7" a="1"/>
  <c r="R284" i="7" s="1"/>
  <c r="R286" i="7" a="1"/>
  <c r="R286" i="7" s="1"/>
  <c r="R288" i="7" a="1"/>
  <c r="R288" i="7" s="1"/>
  <c r="R290" i="7" a="1"/>
  <c r="R290" i="7" s="1"/>
  <c r="R292" i="7" a="1"/>
  <c r="R292" i="7" s="1"/>
  <c r="R294" i="7" a="1"/>
  <c r="R294" i="7" s="1"/>
  <c r="R296" i="7" a="1"/>
  <c r="R296" i="7" s="1"/>
  <c r="R298" i="7" a="1"/>
  <c r="R298" i="7" s="1"/>
  <c r="R300" i="7" a="1"/>
  <c r="R300" i="7" s="1"/>
  <c r="R302" i="7" a="1"/>
  <c r="R302" i="7" s="1"/>
  <c r="R304" i="7" a="1"/>
  <c r="R304" i="7" s="1"/>
  <c r="R118" i="7" a="1"/>
  <c r="R118" i="7" s="1"/>
  <c r="R192" i="7" a="1"/>
  <c r="R192" i="7" s="1"/>
  <c r="R193" i="7" a="1"/>
  <c r="R193" i="7" s="1"/>
  <c r="R208" i="7" a="1"/>
  <c r="R208" i="7" s="1"/>
  <c r="R209" i="7" a="1"/>
  <c r="R209" i="7" s="1"/>
  <c r="R224" i="7" a="1"/>
  <c r="R224" i="7" s="1"/>
  <c r="R225" i="7" a="1"/>
  <c r="R225" i="7" s="1"/>
  <c r="R206" i="7" a="1"/>
  <c r="R206" i="7" s="1"/>
  <c r="R223" i="7" a="1"/>
  <c r="R223" i="7" s="1"/>
  <c r="R241" i="7" a="1"/>
  <c r="R241" i="7" s="1"/>
  <c r="R257" i="7" a="1"/>
  <c r="R257" i="7" s="1"/>
  <c r="R273" i="7" a="1"/>
  <c r="R273" i="7" s="1"/>
  <c r="R289" i="7" a="1"/>
  <c r="R289" i="7" s="1"/>
  <c r="R308" i="7" a="1"/>
  <c r="R308" i="7" s="1"/>
  <c r="R202" i="7" a="1"/>
  <c r="R202" i="7" s="1"/>
  <c r="R219" i="7" a="1"/>
  <c r="R219" i="7" s="1"/>
  <c r="R237" i="7" a="1"/>
  <c r="R237" i="7" s="1"/>
  <c r="R243" i="7" a="1"/>
  <c r="R243" i="7" s="1"/>
  <c r="R259" i="7" a="1"/>
  <c r="R259" i="7" s="1"/>
  <c r="R275" i="7" a="1"/>
  <c r="R275" i="7" s="1"/>
  <c r="R291" i="7" a="1"/>
  <c r="R291" i="7" s="1"/>
  <c r="R309" i="7" a="1"/>
  <c r="R309" i="7" s="1"/>
  <c r="R190" i="7" a="1"/>
  <c r="R190" i="7" s="1"/>
  <c r="R207" i="7" a="1"/>
  <c r="R207" i="7" s="1"/>
  <c r="R245" i="7" a="1"/>
  <c r="R245" i="7" s="1"/>
  <c r="R261" i="7" a="1"/>
  <c r="R261" i="7" s="1"/>
  <c r="R277" i="7" a="1"/>
  <c r="R277" i="7" s="1"/>
  <c r="R293" i="7" a="1"/>
  <c r="R293" i="7" s="1"/>
  <c r="R312" i="7" a="1"/>
  <c r="R312" i="7" s="1"/>
  <c r="R314" i="7" a="1"/>
  <c r="R314" i="7" s="1"/>
  <c r="R316" i="7" a="1"/>
  <c r="R316" i="7" s="1"/>
  <c r="R318" i="7" a="1"/>
  <c r="R318" i="7" s="1"/>
  <c r="R320" i="7" a="1"/>
  <c r="R320" i="7" s="1"/>
  <c r="R322" i="7" a="1"/>
  <c r="R322" i="7" s="1"/>
  <c r="R324" i="7" a="1"/>
  <c r="R324" i="7" s="1"/>
  <c r="R326" i="7" a="1"/>
  <c r="R326" i="7" s="1"/>
  <c r="R328" i="7" a="1"/>
  <c r="R328" i="7" s="1"/>
  <c r="R330" i="7" a="1"/>
  <c r="R330" i="7" s="1"/>
  <c r="R332" i="7" a="1"/>
  <c r="R332" i="7" s="1"/>
  <c r="R334" i="7" a="1"/>
  <c r="R334" i="7" s="1"/>
  <c r="R336" i="7" a="1"/>
  <c r="R336" i="7" s="1"/>
  <c r="R338" i="7" a="1"/>
  <c r="R338" i="7" s="1"/>
  <c r="R340" i="7" a="1"/>
  <c r="R340" i="7" s="1"/>
  <c r="R342" i="7" a="1"/>
  <c r="R342" i="7" s="1"/>
  <c r="R344" i="7" a="1"/>
  <c r="R344" i="7" s="1"/>
  <c r="R346" i="7" a="1"/>
  <c r="R346" i="7" s="1"/>
  <c r="R348" i="7" a="1"/>
  <c r="R348" i="7" s="1"/>
  <c r="R350" i="7" a="1"/>
  <c r="R350" i="7" s="1"/>
  <c r="R203" i="7" a="1"/>
  <c r="R203" i="7" s="1"/>
  <c r="R235" i="7" a="1"/>
  <c r="R235" i="7" s="1"/>
  <c r="R247" i="7" a="1"/>
  <c r="R247" i="7" s="1"/>
  <c r="R263" i="7" a="1"/>
  <c r="R263" i="7" s="1"/>
  <c r="R279" i="7" a="1"/>
  <c r="R279" i="7" s="1"/>
  <c r="R295" i="7" a="1"/>
  <c r="R295" i="7" s="1"/>
  <c r="R191" i="7" a="1"/>
  <c r="R191" i="7" s="1"/>
  <c r="R249" i="7" a="1"/>
  <c r="R249" i="7" s="1"/>
  <c r="R265" i="7" a="1"/>
  <c r="R265" i="7" s="1"/>
  <c r="R281" i="7" a="1"/>
  <c r="R281" i="7" s="1"/>
  <c r="R297" i="7" a="1"/>
  <c r="R297" i="7" s="1"/>
  <c r="R310" i="7" a="1"/>
  <c r="R310" i="7" s="1"/>
  <c r="R178" i="7" a="1"/>
  <c r="R178" i="7" s="1"/>
  <c r="R233" i="7" a="1"/>
  <c r="R233" i="7" s="1"/>
  <c r="R251" i="7" a="1"/>
  <c r="R251" i="7" s="1"/>
  <c r="R267" i="7" a="1"/>
  <c r="R267" i="7" s="1"/>
  <c r="R283" i="7" a="1"/>
  <c r="R283" i="7" s="1"/>
  <c r="R299" i="7" a="1"/>
  <c r="R299" i="7" s="1"/>
  <c r="R305" i="7" a="1"/>
  <c r="R305" i="7" s="1"/>
  <c r="R222" i="7" a="1"/>
  <c r="R222" i="7" s="1"/>
  <c r="R253" i="7" a="1"/>
  <c r="R253" i="7" s="1"/>
  <c r="R269" i="7" a="1"/>
  <c r="R269" i="7" s="1"/>
  <c r="R285" i="7" a="1"/>
  <c r="R285" i="7" s="1"/>
  <c r="R301" i="7" a="1"/>
  <c r="R301" i="7" s="1"/>
  <c r="R306" i="7" a="1"/>
  <c r="R306" i="7" s="1"/>
  <c r="R311" i="7" a="1"/>
  <c r="R311" i="7" s="1"/>
  <c r="R313" i="7" a="1"/>
  <c r="R313" i="7" s="1"/>
  <c r="R315" i="7" a="1"/>
  <c r="R315" i="7" s="1"/>
  <c r="R317" i="7" a="1"/>
  <c r="R317" i="7" s="1"/>
  <c r="R319" i="7" a="1"/>
  <c r="R319" i="7" s="1"/>
  <c r="R321" i="7" a="1"/>
  <c r="R321" i="7" s="1"/>
  <c r="R323" i="7" a="1"/>
  <c r="R323" i="7" s="1"/>
  <c r="R325" i="7" a="1"/>
  <c r="R325" i="7" s="1"/>
  <c r="R327" i="7" a="1"/>
  <c r="R327" i="7" s="1"/>
  <c r="R329" i="7" a="1"/>
  <c r="R329" i="7" s="1"/>
  <c r="R331" i="7" a="1"/>
  <c r="R331" i="7" s="1"/>
  <c r="R333" i="7" a="1"/>
  <c r="R333" i="7" s="1"/>
  <c r="R335" i="7" a="1"/>
  <c r="R335" i="7" s="1"/>
  <c r="R337" i="7" a="1"/>
  <c r="R337" i="7" s="1"/>
  <c r="R339" i="7" a="1"/>
  <c r="R339" i="7" s="1"/>
  <c r="R341" i="7" a="1"/>
  <c r="R341" i="7" s="1"/>
  <c r="R343" i="7" a="1"/>
  <c r="R343" i="7" s="1"/>
  <c r="R345" i="7" a="1"/>
  <c r="R345" i="7" s="1"/>
  <c r="R347" i="7" a="1"/>
  <c r="R347" i="7" s="1"/>
  <c r="R349" i="7" a="1"/>
  <c r="R349" i="7" s="1"/>
  <c r="R351" i="7" a="1"/>
  <c r="R351" i="7" s="1"/>
  <c r="R353" i="7" a="1"/>
  <c r="R353" i="7" s="1"/>
  <c r="R355" i="7" a="1"/>
  <c r="R355" i="7" s="1"/>
  <c r="R357" i="7" a="1"/>
  <c r="R357" i="7" s="1"/>
  <c r="R359" i="7" a="1"/>
  <c r="R359" i="7" s="1"/>
  <c r="R361" i="7" a="1"/>
  <c r="R361" i="7" s="1"/>
  <c r="R363" i="7" a="1"/>
  <c r="R363" i="7" s="1"/>
  <c r="R365" i="7" a="1"/>
  <c r="R365" i="7" s="1"/>
  <c r="R367" i="7" a="1"/>
  <c r="R367" i="7" s="1"/>
  <c r="R369" i="7" a="1"/>
  <c r="R369" i="7" s="1"/>
  <c r="R371" i="7" a="1"/>
  <c r="R371" i="7" s="1"/>
  <c r="R373" i="7" a="1"/>
  <c r="R373" i="7" s="1"/>
  <c r="R375" i="7" a="1"/>
  <c r="R375" i="7" s="1"/>
  <c r="R377" i="7" a="1"/>
  <c r="R377" i="7" s="1"/>
  <c r="R379" i="7" a="1"/>
  <c r="R379" i="7" s="1"/>
  <c r="R381" i="7" a="1"/>
  <c r="R381" i="7" s="1"/>
  <c r="R383" i="7" a="1"/>
  <c r="R383" i="7" s="1"/>
  <c r="R352" i="7" a="1"/>
  <c r="R352" i="7" s="1"/>
  <c r="R366" i="7" a="1"/>
  <c r="R366" i="7" s="1"/>
  <c r="R374" i="7" a="1"/>
  <c r="R374" i="7" s="1"/>
  <c r="R382" i="7" a="1"/>
  <c r="R382" i="7" s="1"/>
  <c r="R386" i="7" a="1"/>
  <c r="R386" i="7" s="1"/>
  <c r="R388" i="7" a="1"/>
  <c r="R388" i="7" s="1"/>
  <c r="R390" i="7" a="1"/>
  <c r="R390" i="7" s="1"/>
  <c r="R392" i="7" a="1"/>
  <c r="R392" i="7" s="1"/>
  <c r="R394" i="7" a="1"/>
  <c r="R394" i="7" s="1"/>
  <c r="R396" i="7" a="1"/>
  <c r="R396" i="7" s="1"/>
  <c r="R398" i="7" a="1"/>
  <c r="R398" i="7" s="1"/>
  <c r="R400" i="7" a="1"/>
  <c r="R400" i="7" s="1"/>
  <c r="R402" i="7" a="1"/>
  <c r="R402" i="7" s="1"/>
  <c r="R404" i="7" a="1"/>
  <c r="R404" i="7" s="1"/>
  <c r="R406" i="7" a="1"/>
  <c r="R406" i="7" s="1"/>
  <c r="R408" i="7" a="1"/>
  <c r="R408" i="7" s="1"/>
  <c r="R410" i="7" a="1"/>
  <c r="R410" i="7" s="1"/>
  <c r="R412" i="7" a="1"/>
  <c r="R412" i="7" s="1"/>
  <c r="R414" i="7" a="1"/>
  <c r="R414" i="7" s="1"/>
  <c r="R416" i="7" a="1"/>
  <c r="R416" i="7" s="1"/>
  <c r="R418" i="7" a="1"/>
  <c r="R418" i="7" s="1"/>
  <c r="R420" i="7" a="1"/>
  <c r="R420" i="7" s="1"/>
  <c r="R422" i="7" a="1"/>
  <c r="R422" i="7" s="1"/>
  <c r="R424" i="7" a="1"/>
  <c r="R424" i="7" s="1"/>
  <c r="R426" i="7" a="1"/>
  <c r="R426" i="7" s="1"/>
  <c r="R428" i="7" a="1"/>
  <c r="R428" i="7" s="1"/>
  <c r="R430" i="7" a="1"/>
  <c r="R430" i="7" s="1"/>
  <c r="R432" i="7" a="1"/>
  <c r="R432" i="7" s="1"/>
  <c r="R434" i="7" a="1"/>
  <c r="R434" i="7" s="1"/>
  <c r="R436" i="7" a="1"/>
  <c r="R436" i="7" s="1"/>
  <c r="R438" i="7" a="1"/>
  <c r="R438" i="7" s="1"/>
  <c r="R440" i="7" a="1"/>
  <c r="R440" i="7" s="1"/>
  <c r="R442" i="7" a="1"/>
  <c r="R442" i="7" s="1"/>
  <c r="R444" i="7" a="1"/>
  <c r="R444" i="7" s="1"/>
  <c r="R446" i="7" a="1"/>
  <c r="R446" i="7" s="1"/>
  <c r="R448" i="7" a="1"/>
  <c r="R448" i="7" s="1"/>
  <c r="R368" i="7" a="1"/>
  <c r="R368" i="7" s="1"/>
  <c r="R376" i="7" a="1"/>
  <c r="R376" i="7" s="1"/>
  <c r="R384" i="7" a="1"/>
  <c r="R384" i="7" s="1"/>
  <c r="R239" i="7" a="1"/>
  <c r="R239" i="7" s="1"/>
  <c r="R307" i="7" a="1"/>
  <c r="R307" i="7" s="1"/>
  <c r="R255" i="7" a="1"/>
  <c r="R255" i="7" s="1"/>
  <c r="R360" i="7" a="1"/>
  <c r="R360" i="7" s="1"/>
  <c r="R362" i="7" a="1"/>
  <c r="R362" i="7" s="1"/>
  <c r="R370" i="7" a="1"/>
  <c r="R370" i="7" s="1"/>
  <c r="R378" i="7" a="1"/>
  <c r="R378" i="7" s="1"/>
  <c r="R218" i="7" a="1"/>
  <c r="R218" i="7" s="1"/>
  <c r="R271" i="7" a="1"/>
  <c r="R271" i="7" s="1"/>
  <c r="R358" i="7" a="1"/>
  <c r="R358" i="7" s="1"/>
  <c r="R385" i="7" a="1"/>
  <c r="R385" i="7" s="1"/>
  <c r="R387" i="7" a="1"/>
  <c r="R387" i="7" s="1"/>
  <c r="R389" i="7" a="1"/>
  <c r="R389" i="7" s="1"/>
  <c r="R391" i="7" a="1"/>
  <c r="R391" i="7" s="1"/>
  <c r="R393" i="7" a="1"/>
  <c r="R393" i="7" s="1"/>
  <c r="R395" i="7" a="1"/>
  <c r="R395" i="7" s="1"/>
  <c r="R397" i="7" a="1"/>
  <c r="R397" i="7" s="1"/>
  <c r="R399" i="7" a="1"/>
  <c r="R399" i="7" s="1"/>
  <c r="R401" i="7" a="1"/>
  <c r="R401" i="7" s="1"/>
  <c r="R403" i="7" a="1"/>
  <c r="R403" i="7" s="1"/>
  <c r="R405" i="7" a="1"/>
  <c r="R405" i="7" s="1"/>
  <c r="R407" i="7" a="1"/>
  <c r="R407" i="7" s="1"/>
  <c r="R409" i="7" a="1"/>
  <c r="R409" i="7" s="1"/>
  <c r="R411" i="7" a="1"/>
  <c r="R411" i="7" s="1"/>
  <c r="R413" i="7" a="1"/>
  <c r="R413" i="7" s="1"/>
  <c r="R415" i="7" a="1"/>
  <c r="R415" i="7" s="1"/>
  <c r="R417" i="7" a="1"/>
  <c r="R417" i="7" s="1"/>
  <c r="R419" i="7" a="1"/>
  <c r="R419" i="7" s="1"/>
  <c r="R421" i="7" a="1"/>
  <c r="R421" i="7" s="1"/>
  <c r="R423" i="7" a="1"/>
  <c r="R423" i="7" s="1"/>
  <c r="R425" i="7" a="1"/>
  <c r="R425" i="7" s="1"/>
  <c r="R427" i="7" a="1"/>
  <c r="R427" i="7" s="1"/>
  <c r="R429" i="7" a="1"/>
  <c r="R429" i="7" s="1"/>
  <c r="R431" i="7" a="1"/>
  <c r="R431" i="7" s="1"/>
  <c r="R433" i="7" a="1"/>
  <c r="R433" i="7" s="1"/>
  <c r="R435" i="7" a="1"/>
  <c r="R435" i="7" s="1"/>
  <c r="R437" i="7" a="1"/>
  <c r="R437" i="7" s="1"/>
  <c r="R439" i="7" a="1"/>
  <c r="R439" i="7" s="1"/>
  <c r="R441" i="7" a="1"/>
  <c r="R441" i="7" s="1"/>
  <c r="R443" i="7" a="1"/>
  <c r="R443" i="7" s="1"/>
  <c r="R445" i="7" a="1"/>
  <c r="R445" i="7" s="1"/>
  <c r="R447" i="7" a="1"/>
  <c r="R447" i="7" s="1"/>
  <c r="R449" i="7" a="1"/>
  <c r="R449" i="7" s="1"/>
  <c r="R451" i="7" a="1"/>
  <c r="R451" i="7" s="1"/>
  <c r="R453" i="7" a="1"/>
  <c r="R453" i="7" s="1"/>
  <c r="R455" i="7" a="1"/>
  <c r="R455" i="7" s="1"/>
  <c r="R457" i="7" a="1"/>
  <c r="R457" i="7" s="1"/>
  <c r="R459" i="7" a="1"/>
  <c r="R459" i="7" s="1"/>
  <c r="R461" i="7" a="1"/>
  <c r="R461" i="7" s="1"/>
  <c r="R287" i="7" a="1"/>
  <c r="R287" i="7" s="1"/>
  <c r="R356" i="7" a="1"/>
  <c r="R356" i="7" s="1"/>
  <c r="R364" i="7" a="1"/>
  <c r="R364" i="7" s="1"/>
  <c r="R372" i="7" a="1"/>
  <c r="R372" i="7" s="1"/>
  <c r="R380" i="7" a="1"/>
  <c r="R380" i="7" s="1"/>
  <c r="R354" i="7" a="1"/>
  <c r="R354" i="7" s="1"/>
  <c r="R456" i="7" a="1"/>
  <c r="R456" i="7" s="1"/>
  <c r="R462" i="7" a="1"/>
  <c r="R462" i="7" s="1"/>
  <c r="R507" i="7" a="1"/>
  <c r="R507" i="7" s="1"/>
  <c r="R458" i="7" a="1"/>
  <c r="R458" i="7" s="1"/>
  <c r="R503" i="7" a="1"/>
  <c r="R503" i="7" s="1"/>
  <c r="R509" i="7" a="1"/>
  <c r="R509" i="7" s="1"/>
  <c r="R511" i="7" a="1"/>
  <c r="R511" i="7" s="1"/>
  <c r="R454" i="7" a="1"/>
  <c r="R454" i="7" s="1"/>
  <c r="R303" i="7" a="1"/>
  <c r="R303" i="7" s="1"/>
  <c r="R463" i="7" a="1"/>
  <c r="R463" i="7" s="1"/>
  <c r="R465" i="7" a="1"/>
  <c r="R465" i="7" s="1"/>
  <c r="R467" i="7" a="1"/>
  <c r="R467" i="7" s="1"/>
  <c r="R469" i="7" a="1"/>
  <c r="R469" i="7" s="1"/>
  <c r="R471" i="7" a="1"/>
  <c r="R471" i="7" s="1"/>
  <c r="R473" i="7" a="1"/>
  <c r="R473" i="7" s="1"/>
  <c r="R475" i="7" a="1"/>
  <c r="R475" i="7" s="1"/>
  <c r="R477" i="7" a="1"/>
  <c r="R477" i="7" s="1"/>
  <c r="R479" i="7" a="1"/>
  <c r="R479" i="7" s="1"/>
  <c r="R481" i="7" a="1"/>
  <c r="R481" i="7" s="1"/>
  <c r="R483" i="7" a="1"/>
  <c r="R483" i="7" s="1"/>
  <c r="R485" i="7" a="1"/>
  <c r="R485" i="7" s="1"/>
  <c r="R487" i="7" a="1"/>
  <c r="R487" i="7" s="1"/>
  <c r="R489" i="7" a="1"/>
  <c r="R489" i="7" s="1"/>
  <c r="R491" i="7" a="1"/>
  <c r="R491" i="7" s="1"/>
  <c r="R493" i="7" a="1"/>
  <c r="R493" i="7" s="1"/>
  <c r="R495" i="7" a="1"/>
  <c r="R495" i="7" s="1"/>
  <c r="R497" i="7" a="1"/>
  <c r="R497" i="7" s="1"/>
  <c r="R499" i="7" a="1"/>
  <c r="R499" i="7" s="1"/>
  <c r="R501" i="7" a="1"/>
  <c r="R501" i="7" s="1"/>
  <c r="R505" i="7" a="1"/>
  <c r="R505" i="7" s="1"/>
  <c r="R452" i="7" a="1"/>
  <c r="R452" i="7" s="1"/>
  <c r="R468" i="7" a="1"/>
  <c r="R468" i="7" s="1"/>
  <c r="R470" i="7" a="1"/>
  <c r="R470" i="7" s="1"/>
  <c r="R472" i="7" a="1"/>
  <c r="R472" i="7" s="1"/>
  <c r="R476" i="7" a="1"/>
  <c r="R476" i="7" s="1"/>
  <c r="R478" i="7" a="1"/>
  <c r="R478" i="7" s="1"/>
  <c r="R486" i="7" a="1"/>
  <c r="R486" i="7" s="1"/>
  <c r="R502" i="7" a="1"/>
  <c r="R502" i="7" s="1"/>
  <c r="R510" i="7" a="1"/>
  <c r="R510" i="7" s="1"/>
  <c r="R460" i="7" a="1"/>
  <c r="R460" i="7" s="1"/>
  <c r="R474" i="7" a="1"/>
  <c r="R474" i="7" s="1"/>
  <c r="R482" i="7" a="1"/>
  <c r="R482" i="7" s="1"/>
  <c r="R488" i="7" a="1"/>
  <c r="R488" i="7" s="1"/>
  <c r="R492" i="7" a="1"/>
  <c r="R492" i="7" s="1"/>
  <c r="R500" i="7" a="1"/>
  <c r="R500" i="7" s="1"/>
  <c r="R506" i="7" a="1"/>
  <c r="R506" i="7" s="1"/>
  <c r="R450" i="7" a="1"/>
  <c r="R450" i="7" s="1"/>
  <c r="R484" i="7" a="1"/>
  <c r="R484" i="7" s="1"/>
  <c r="R490" i="7" a="1"/>
  <c r="R490" i="7" s="1"/>
  <c r="R494" i="7" a="1"/>
  <c r="R494" i="7" s="1"/>
  <c r="R498" i="7" a="1"/>
  <c r="R498" i="7" s="1"/>
  <c r="R504" i="7" a="1"/>
  <c r="R504" i="7" s="1"/>
  <c r="R464" i="7" a="1"/>
  <c r="R464" i="7" s="1"/>
  <c r="R466" i="7" a="1"/>
  <c r="R466" i="7" s="1"/>
  <c r="R480" i="7" a="1"/>
  <c r="R480" i="7" s="1"/>
  <c r="R496" i="7" a="1"/>
  <c r="R496" i="7" s="1"/>
  <c r="R508" i="7" a="1"/>
  <c r="R508" i="7" s="1"/>
  <c r="R512" i="7" a="1"/>
  <c r="R512" i="7" s="1"/>
  <c r="X119" i="7" a="1"/>
  <c r="X119" i="7" s="1"/>
  <c r="X121" i="7" a="1"/>
  <c r="X121" i="7" s="1"/>
  <c r="X123" i="7" a="1"/>
  <c r="X123" i="7" s="1"/>
  <c r="X118" i="7" a="1"/>
  <c r="X118" i="7" s="1"/>
  <c r="X120" i="7" a="1"/>
  <c r="X120" i="7" s="1"/>
  <c r="X125" i="7" a="1"/>
  <c r="X125" i="7" s="1"/>
  <c r="X122" i="7" a="1"/>
  <c r="X122" i="7" s="1"/>
  <c r="X140" i="7" a="1"/>
  <c r="X140" i="7" s="1"/>
  <c r="X141" i="7" a="1"/>
  <c r="X141" i="7" s="1"/>
  <c r="X154" i="7" a="1"/>
  <c r="X154" i="7" s="1"/>
  <c r="X162" i="7" a="1"/>
  <c r="X162" i="7" s="1"/>
  <c r="X170" i="7" a="1"/>
  <c r="X170" i="7" s="1"/>
  <c r="X138" i="7" a="1"/>
  <c r="X138" i="7" s="1"/>
  <c r="X139" i="7" a="1"/>
  <c r="X139" i="7" s="1"/>
  <c r="X155" i="7" a="1"/>
  <c r="X155" i="7" s="1"/>
  <c r="X163" i="7" a="1"/>
  <c r="X163" i="7" s="1"/>
  <c r="X171" i="7" a="1"/>
  <c r="X171" i="7" s="1"/>
  <c r="X136" i="7" a="1"/>
  <c r="X136" i="7" s="1"/>
  <c r="X137" i="7" a="1"/>
  <c r="X137" i="7" s="1"/>
  <c r="X156" i="7" a="1"/>
  <c r="X156" i="7" s="1"/>
  <c r="X164" i="7" a="1"/>
  <c r="X164" i="7" s="1"/>
  <c r="X172" i="7" a="1"/>
  <c r="X172" i="7" s="1"/>
  <c r="X177" i="7" a="1"/>
  <c r="X177" i="7" s="1"/>
  <c r="X124" i="7" a="1"/>
  <c r="X124" i="7" s="1"/>
  <c r="X134" i="7" a="1"/>
  <c r="X134" i="7" s="1"/>
  <c r="X135" i="7" a="1"/>
  <c r="X135" i="7" s="1"/>
  <c r="X157" i="7" a="1"/>
  <c r="X157" i="7" s="1"/>
  <c r="X165" i="7" a="1"/>
  <c r="X165" i="7" s="1"/>
  <c r="X173" i="7" a="1"/>
  <c r="X173" i="7" s="1"/>
  <c r="X180" i="7" a="1"/>
  <c r="X180" i="7" s="1"/>
  <c r="X182" i="7" a="1"/>
  <c r="X182" i="7" s="1"/>
  <c r="X184" i="7" a="1"/>
  <c r="X184" i="7" s="1"/>
  <c r="X186" i="7" a="1"/>
  <c r="X186" i="7" s="1"/>
  <c r="X188" i="7" a="1"/>
  <c r="X188" i="7" s="1"/>
  <c r="X190" i="7" a="1"/>
  <c r="X190" i="7" s="1"/>
  <c r="X192" i="7" a="1"/>
  <c r="X192" i="7" s="1"/>
  <c r="X194" i="7" a="1"/>
  <c r="X194" i="7" s="1"/>
  <c r="X196" i="7" a="1"/>
  <c r="X196" i="7" s="1"/>
  <c r="X198" i="7" a="1"/>
  <c r="X198" i="7" s="1"/>
  <c r="X200" i="7" a="1"/>
  <c r="X200" i="7" s="1"/>
  <c r="X202" i="7" a="1"/>
  <c r="X202" i="7" s="1"/>
  <c r="X204" i="7" a="1"/>
  <c r="X204" i="7" s="1"/>
  <c r="X206" i="7" a="1"/>
  <c r="X206" i="7" s="1"/>
  <c r="X208" i="7" a="1"/>
  <c r="X208" i="7" s="1"/>
  <c r="X210" i="7" a="1"/>
  <c r="X210" i="7" s="1"/>
  <c r="X212" i="7" a="1"/>
  <c r="X212" i="7" s="1"/>
  <c r="X214" i="7" a="1"/>
  <c r="X214" i="7" s="1"/>
  <c r="X216" i="7" a="1"/>
  <c r="X216" i="7" s="1"/>
  <c r="X218" i="7" a="1"/>
  <c r="X218" i="7" s="1"/>
  <c r="X220" i="7" a="1"/>
  <c r="X220" i="7" s="1"/>
  <c r="X222" i="7" a="1"/>
  <c r="X222" i="7" s="1"/>
  <c r="X224" i="7" a="1"/>
  <c r="X224" i="7" s="1"/>
  <c r="X226" i="7" a="1"/>
  <c r="X226" i="7" s="1"/>
  <c r="X228" i="7" a="1"/>
  <c r="X228" i="7" s="1"/>
  <c r="X230" i="7" a="1"/>
  <c r="X230" i="7" s="1"/>
  <c r="X132" i="7" a="1"/>
  <c r="X132" i="7" s="1"/>
  <c r="X133" i="7" a="1"/>
  <c r="X133" i="7" s="1"/>
  <c r="X148" i="7" a="1"/>
  <c r="X148" i="7" s="1"/>
  <c r="X149" i="7" a="1"/>
  <c r="X149" i="7" s="1"/>
  <c r="X150" i="7" a="1"/>
  <c r="X150" i="7" s="1"/>
  <c r="X158" i="7" a="1"/>
  <c r="X158" i="7" s="1"/>
  <c r="X166" i="7" a="1"/>
  <c r="X166" i="7" s="1"/>
  <c r="X174" i="7" a="1"/>
  <c r="X174" i="7" s="1"/>
  <c r="X178" i="7" a="1"/>
  <c r="X178" i="7" s="1"/>
  <c r="X130" i="7" a="1"/>
  <c r="X130" i="7" s="1"/>
  <c r="X131" i="7" a="1"/>
  <c r="X131" i="7" s="1"/>
  <c r="X146" i="7" a="1"/>
  <c r="X146" i="7" s="1"/>
  <c r="X147" i="7" a="1"/>
  <c r="X147" i="7" s="1"/>
  <c r="X151" i="7" a="1"/>
  <c r="X151" i="7" s="1"/>
  <c r="X159" i="7" a="1"/>
  <c r="X159" i="7" s="1"/>
  <c r="X167" i="7" a="1"/>
  <c r="X167" i="7" s="1"/>
  <c r="X175" i="7" a="1"/>
  <c r="X175" i="7" s="1"/>
  <c r="X128" i="7" a="1"/>
  <c r="X128" i="7" s="1"/>
  <c r="X129" i="7" a="1"/>
  <c r="X129" i="7" s="1"/>
  <c r="X144" i="7" a="1"/>
  <c r="X144" i="7" s="1"/>
  <c r="X145" i="7" a="1"/>
  <c r="X145" i="7" s="1"/>
  <c r="X152" i="7" a="1"/>
  <c r="X152" i="7" s="1"/>
  <c r="X160" i="7" a="1"/>
  <c r="X160" i="7" s="1"/>
  <c r="X168" i="7" a="1"/>
  <c r="X168" i="7" s="1"/>
  <c r="X195" i="7" a="1"/>
  <c r="X195" i="7" s="1"/>
  <c r="X211" i="7" a="1"/>
  <c r="X211" i="7" s="1"/>
  <c r="X227" i="7" a="1"/>
  <c r="X227" i="7" s="1"/>
  <c r="X142" i="7" a="1"/>
  <c r="X142" i="7" s="1"/>
  <c r="X191" i="7" a="1"/>
  <c r="X191" i="7" s="1"/>
  <c r="X207" i="7" a="1"/>
  <c r="X207" i="7" s="1"/>
  <c r="X223" i="7" a="1"/>
  <c r="X223" i="7" s="1"/>
  <c r="X126" i="7" a="1"/>
  <c r="X126" i="7" s="1"/>
  <c r="X143" i="7" a="1"/>
  <c r="X143" i="7" s="1"/>
  <c r="X179" i="7" a="1"/>
  <c r="X179" i="7" s="1"/>
  <c r="X189" i="7" a="1"/>
  <c r="X189" i="7" s="1"/>
  <c r="X205" i="7" a="1"/>
  <c r="X205" i="7" s="1"/>
  <c r="X221" i="7" a="1"/>
  <c r="X221" i="7" s="1"/>
  <c r="X232" i="7" a="1"/>
  <c r="X232" i="7" s="1"/>
  <c r="X234" i="7" a="1"/>
  <c r="X234" i="7" s="1"/>
  <c r="X236" i="7" a="1"/>
  <c r="X236" i="7" s="1"/>
  <c r="X238" i="7" a="1"/>
  <c r="X238" i="7" s="1"/>
  <c r="X240" i="7" a="1"/>
  <c r="X240" i="7" s="1"/>
  <c r="X242" i="7" a="1"/>
  <c r="X242" i="7" s="1"/>
  <c r="X244" i="7" a="1"/>
  <c r="X244" i="7" s="1"/>
  <c r="X246" i="7" a="1"/>
  <c r="X246" i="7" s="1"/>
  <c r="X248" i="7" a="1"/>
  <c r="X248" i="7" s="1"/>
  <c r="X250" i="7" a="1"/>
  <c r="X250" i="7" s="1"/>
  <c r="X252" i="7" a="1"/>
  <c r="X252" i="7" s="1"/>
  <c r="X254" i="7" a="1"/>
  <c r="X254" i="7" s="1"/>
  <c r="X256" i="7" a="1"/>
  <c r="X256" i="7" s="1"/>
  <c r="X258" i="7" a="1"/>
  <c r="X258" i="7" s="1"/>
  <c r="X260" i="7" a="1"/>
  <c r="X260" i="7" s="1"/>
  <c r="X262" i="7" a="1"/>
  <c r="X262" i="7" s="1"/>
  <c r="X264" i="7" a="1"/>
  <c r="X264" i="7" s="1"/>
  <c r="X266" i="7" a="1"/>
  <c r="X266" i="7" s="1"/>
  <c r="X268" i="7" a="1"/>
  <c r="X268" i="7" s="1"/>
  <c r="X270" i="7" a="1"/>
  <c r="X270" i="7" s="1"/>
  <c r="X272" i="7" a="1"/>
  <c r="X272" i="7" s="1"/>
  <c r="X274" i="7" a="1"/>
  <c r="X274" i="7" s="1"/>
  <c r="X276" i="7" a="1"/>
  <c r="X276" i="7" s="1"/>
  <c r="X278" i="7" a="1"/>
  <c r="X278" i="7" s="1"/>
  <c r="X280" i="7" a="1"/>
  <c r="X280" i="7" s="1"/>
  <c r="X282" i="7" a="1"/>
  <c r="X282" i="7" s="1"/>
  <c r="X284" i="7" a="1"/>
  <c r="X284" i="7" s="1"/>
  <c r="X286" i="7" a="1"/>
  <c r="X286" i="7" s="1"/>
  <c r="X288" i="7" a="1"/>
  <c r="X288" i="7" s="1"/>
  <c r="X290" i="7" a="1"/>
  <c r="X290" i="7" s="1"/>
  <c r="X292" i="7" a="1"/>
  <c r="X292" i="7" s="1"/>
  <c r="X294" i="7" a="1"/>
  <c r="X294" i="7" s="1"/>
  <c r="X296" i="7" a="1"/>
  <c r="X296" i="7" s="1"/>
  <c r="X298" i="7" a="1"/>
  <c r="X298" i="7" s="1"/>
  <c r="X300" i="7" a="1"/>
  <c r="X300" i="7" s="1"/>
  <c r="X302" i="7" a="1"/>
  <c r="X302" i="7" s="1"/>
  <c r="X304" i="7" a="1"/>
  <c r="X304" i="7" s="1"/>
  <c r="X306" i="7" a="1"/>
  <c r="X306" i="7" s="1"/>
  <c r="X308" i="7" a="1"/>
  <c r="X308" i="7" s="1"/>
  <c r="X127" i="7" a="1"/>
  <c r="X127" i="7" s="1"/>
  <c r="X185" i="7" a="1"/>
  <c r="X185" i="7" s="1"/>
  <c r="X203" i="7" a="1"/>
  <c r="X203" i="7" s="1"/>
  <c r="X219" i="7" a="1"/>
  <c r="X219" i="7" s="1"/>
  <c r="X153" i="7" a="1"/>
  <c r="X153" i="7" s="1"/>
  <c r="X201" i="7" a="1"/>
  <c r="X201" i="7" s="1"/>
  <c r="X217" i="7" a="1"/>
  <c r="X217" i="7" s="1"/>
  <c r="X161" i="7" a="1"/>
  <c r="X161" i="7" s="1"/>
  <c r="X181" i="7" a="1"/>
  <c r="X181" i="7" s="1"/>
  <c r="X199" i="7" a="1"/>
  <c r="X199" i="7" s="1"/>
  <c r="X215" i="7" a="1"/>
  <c r="X215" i="7" s="1"/>
  <c r="X187" i="7" a="1"/>
  <c r="X187" i="7" s="1"/>
  <c r="X197" i="7" a="1"/>
  <c r="X197" i="7" s="1"/>
  <c r="X231" i="7" a="1"/>
  <c r="X231" i="7" s="1"/>
  <c r="X239" i="7" a="1"/>
  <c r="X239" i="7" s="1"/>
  <c r="X255" i="7" a="1"/>
  <c r="X255" i="7" s="1"/>
  <c r="X271" i="7" a="1"/>
  <c r="X271" i="7" s="1"/>
  <c r="X287" i="7" a="1"/>
  <c r="X287" i="7" s="1"/>
  <c r="X312" i="7" a="1"/>
  <c r="X312" i="7" s="1"/>
  <c r="X314" i="7" a="1"/>
  <c r="X314" i="7" s="1"/>
  <c r="X316" i="7" a="1"/>
  <c r="X316" i="7" s="1"/>
  <c r="X318" i="7" a="1"/>
  <c r="X318" i="7" s="1"/>
  <c r="X320" i="7" a="1"/>
  <c r="X320" i="7" s="1"/>
  <c r="X322" i="7" a="1"/>
  <c r="X322" i="7" s="1"/>
  <c r="X324" i="7" a="1"/>
  <c r="X324" i="7" s="1"/>
  <c r="X326" i="7" a="1"/>
  <c r="X326" i="7" s="1"/>
  <c r="X328" i="7" a="1"/>
  <c r="X328" i="7" s="1"/>
  <c r="X330" i="7" a="1"/>
  <c r="X330" i="7" s="1"/>
  <c r="X332" i="7" a="1"/>
  <c r="X332" i="7" s="1"/>
  <c r="X334" i="7" a="1"/>
  <c r="X334" i="7" s="1"/>
  <c r="X336" i="7" a="1"/>
  <c r="X336" i="7" s="1"/>
  <c r="X338" i="7" a="1"/>
  <c r="X338" i="7" s="1"/>
  <c r="X340" i="7" a="1"/>
  <c r="X340" i="7" s="1"/>
  <c r="X342" i="7" a="1"/>
  <c r="X342" i="7" s="1"/>
  <c r="X344" i="7" a="1"/>
  <c r="X344" i="7" s="1"/>
  <c r="X346" i="7" a="1"/>
  <c r="X346" i="7" s="1"/>
  <c r="X348" i="7" a="1"/>
  <c r="X348" i="7" s="1"/>
  <c r="X350" i="7" a="1"/>
  <c r="X350" i="7" s="1"/>
  <c r="X193" i="7" a="1"/>
  <c r="X193" i="7" s="1"/>
  <c r="X241" i="7" a="1"/>
  <c r="X241" i="7" s="1"/>
  <c r="X257" i="7" a="1"/>
  <c r="X257" i="7" s="1"/>
  <c r="X273" i="7" a="1"/>
  <c r="X273" i="7" s="1"/>
  <c r="X289" i="7" a="1"/>
  <c r="X289" i="7" s="1"/>
  <c r="X303" i="7" a="1"/>
  <c r="X303" i="7" s="1"/>
  <c r="X305" i="7" a="1"/>
  <c r="X305" i="7" s="1"/>
  <c r="X310" i="7" a="1"/>
  <c r="X310" i="7" s="1"/>
  <c r="X169" i="7" a="1"/>
  <c r="X169" i="7" s="1"/>
  <c r="X237" i="7" a="1"/>
  <c r="X237" i="7" s="1"/>
  <c r="X243" i="7" a="1"/>
  <c r="X243" i="7" s="1"/>
  <c r="X259" i="7" a="1"/>
  <c r="X259" i="7" s="1"/>
  <c r="X275" i="7" a="1"/>
  <c r="X275" i="7" s="1"/>
  <c r="X291" i="7" a="1"/>
  <c r="X291" i="7" s="1"/>
  <c r="X245" i="7" a="1"/>
  <c r="X245" i="7" s="1"/>
  <c r="X261" i="7" a="1"/>
  <c r="X261" i="7" s="1"/>
  <c r="X277" i="7" a="1"/>
  <c r="X277" i="7" s="1"/>
  <c r="X293" i="7" a="1"/>
  <c r="X293" i="7" s="1"/>
  <c r="X307" i="7" a="1"/>
  <c r="X307" i="7" s="1"/>
  <c r="X176" i="7" a="1"/>
  <c r="X176" i="7" s="1"/>
  <c r="X229" i="7" a="1"/>
  <c r="X229" i="7" s="1"/>
  <c r="X235" i="7" a="1"/>
  <c r="X235" i="7" s="1"/>
  <c r="X247" i="7" a="1"/>
  <c r="X247" i="7" s="1"/>
  <c r="X263" i="7" a="1"/>
  <c r="X263" i="7" s="1"/>
  <c r="X279" i="7" a="1"/>
  <c r="X279" i="7" s="1"/>
  <c r="X295" i="7" a="1"/>
  <c r="X295" i="7" s="1"/>
  <c r="X311" i="7" a="1"/>
  <c r="X311" i="7" s="1"/>
  <c r="X313" i="7" a="1"/>
  <c r="X313" i="7" s="1"/>
  <c r="X315" i="7" a="1"/>
  <c r="X315" i="7" s="1"/>
  <c r="X317" i="7" a="1"/>
  <c r="X317" i="7" s="1"/>
  <c r="X319" i="7" a="1"/>
  <c r="X319" i="7" s="1"/>
  <c r="X321" i="7" a="1"/>
  <c r="X321" i="7" s="1"/>
  <c r="X323" i="7" a="1"/>
  <c r="X323" i="7" s="1"/>
  <c r="X325" i="7" a="1"/>
  <c r="X325" i="7" s="1"/>
  <c r="X327" i="7" a="1"/>
  <c r="X327" i="7" s="1"/>
  <c r="X329" i="7" a="1"/>
  <c r="X329" i="7" s="1"/>
  <c r="X331" i="7" a="1"/>
  <c r="X331" i="7" s="1"/>
  <c r="X333" i="7" a="1"/>
  <c r="X333" i="7" s="1"/>
  <c r="X335" i="7" a="1"/>
  <c r="X335" i="7" s="1"/>
  <c r="X337" i="7" a="1"/>
  <c r="X337" i="7" s="1"/>
  <c r="X339" i="7" a="1"/>
  <c r="X339" i="7" s="1"/>
  <c r="X341" i="7" a="1"/>
  <c r="X341" i="7" s="1"/>
  <c r="X343" i="7" a="1"/>
  <c r="X343" i="7" s="1"/>
  <c r="X345" i="7" a="1"/>
  <c r="X345" i="7" s="1"/>
  <c r="X347" i="7" a="1"/>
  <c r="X347" i="7" s="1"/>
  <c r="X349" i="7" a="1"/>
  <c r="X349" i="7" s="1"/>
  <c r="X351" i="7" a="1"/>
  <c r="X351" i="7" s="1"/>
  <c r="X353" i="7" a="1"/>
  <c r="X353" i="7" s="1"/>
  <c r="X355" i="7" a="1"/>
  <c r="X355" i="7" s="1"/>
  <c r="X357" i="7" a="1"/>
  <c r="X357" i="7" s="1"/>
  <c r="X359" i="7" a="1"/>
  <c r="X359" i="7" s="1"/>
  <c r="X361" i="7" a="1"/>
  <c r="X361" i="7" s="1"/>
  <c r="X363" i="7" a="1"/>
  <c r="X363" i="7" s="1"/>
  <c r="X365" i="7" a="1"/>
  <c r="X365" i="7" s="1"/>
  <c r="X367" i="7" a="1"/>
  <c r="X367" i="7" s="1"/>
  <c r="X369" i="7" a="1"/>
  <c r="X369" i="7" s="1"/>
  <c r="X371" i="7" a="1"/>
  <c r="X371" i="7" s="1"/>
  <c r="X373" i="7" a="1"/>
  <c r="X373" i="7" s="1"/>
  <c r="X375" i="7" a="1"/>
  <c r="X375" i="7" s="1"/>
  <c r="X377" i="7" a="1"/>
  <c r="X377" i="7" s="1"/>
  <c r="X379" i="7" a="1"/>
  <c r="X379" i="7" s="1"/>
  <c r="X381" i="7" a="1"/>
  <c r="X381" i="7" s="1"/>
  <c r="X383" i="7" a="1"/>
  <c r="X383" i="7" s="1"/>
  <c r="X225" i="7" a="1"/>
  <c r="X225" i="7" s="1"/>
  <c r="X249" i="7" a="1"/>
  <c r="X249" i="7" s="1"/>
  <c r="X265" i="7" a="1"/>
  <c r="X265" i="7" s="1"/>
  <c r="X281" i="7" a="1"/>
  <c r="X281" i="7" s="1"/>
  <c r="X297" i="7" a="1"/>
  <c r="X297" i="7" s="1"/>
  <c r="X213" i="7" a="1"/>
  <c r="X213" i="7" s="1"/>
  <c r="X233" i="7" a="1"/>
  <c r="X233" i="7" s="1"/>
  <c r="X251" i="7" a="1"/>
  <c r="X251" i="7" s="1"/>
  <c r="X267" i="7" a="1"/>
  <c r="X267" i="7" s="1"/>
  <c r="X283" i="7" a="1"/>
  <c r="X283" i="7" s="1"/>
  <c r="X299" i="7" a="1"/>
  <c r="X299" i="7" s="1"/>
  <c r="X309" i="7" a="1"/>
  <c r="X309" i="7" s="1"/>
  <c r="X358" i="7" a="1"/>
  <c r="X358" i="7" s="1"/>
  <c r="X362" i="7" a="1"/>
  <c r="X362" i="7" s="1"/>
  <c r="X370" i="7" a="1"/>
  <c r="X370" i="7" s="1"/>
  <c r="X378" i="7" a="1"/>
  <c r="X378" i="7" s="1"/>
  <c r="X356" i="7" a="1"/>
  <c r="X356" i="7" s="1"/>
  <c r="X354" i="7" a="1"/>
  <c r="X354" i="7" s="1"/>
  <c r="X364" i="7" a="1"/>
  <c r="X364" i="7" s="1"/>
  <c r="X372" i="7" a="1"/>
  <c r="X372" i="7" s="1"/>
  <c r="X380" i="7" a="1"/>
  <c r="X380" i="7" s="1"/>
  <c r="X209" i="7" a="1"/>
  <c r="X209" i="7" s="1"/>
  <c r="X253" i="7" a="1"/>
  <c r="X253" i="7" s="1"/>
  <c r="X352" i="7" a="1"/>
  <c r="X352" i="7" s="1"/>
  <c r="X385" i="7" a="1"/>
  <c r="X385" i="7" s="1"/>
  <c r="X387" i="7" a="1"/>
  <c r="X387" i="7" s="1"/>
  <c r="X389" i="7" a="1"/>
  <c r="X389" i="7" s="1"/>
  <c r="X391" i="7" a="1"/>
  <c r="X391" i="7" s="1"/>
  <c r="X393" i="7" a="1"/>
  <c r="X393" i="7" s="1"/>
  <c r="X395" i="7" a="1"/>
  <c r="X395" i="7" s="1"/>
  <c r="X397" i="7" a="1"/>
  <c r="X397" i="7" s="1"/>
  <c r="X399" i="7" a="1"/>
  <c r="X399" i="7" s="1"/>
  <c r="X401" i="7" a="1"/>
  <c r="X401" i="7" s="1"/>
  <c r="X403" i="7" a="1"/>
  <c r="X403" i="7" s="1"/>
  <c r="X405" i="7" a="1"/>
  <c r="X405" i="7" s="1"/>
  <c r="X407" i="7" a="1"/>
  <c r="X407" i="7" s="1"/>
  <c r="X409" i="7" a="1"/>
  <c r="X409" i="7" s="1"/>
  <c r="X411" i="7" a="1"/>
  <c r="X411" i="7" s="1"/>
  <c r="X413" i="7" a="1"/>
  <c r="X413" i="7" s="1"/>
  <c r="X415" i="7" a="1"/>
  <c r="X415" i="7" s="1"/>
  <c r="X417" i="7" a="1"/>
  <c r="X417" i="7" s="1"/>
  <c r="X419" i="7" a="1"/>
  <c r="X419" i="7" s="1"/>
  <c r="X421" i="7" a="1"/>
  <c r="X421" i="7" s="1"/>
  <c r="X423" i="7" a="1"/>
  <c r="X423" i="7" s="1"/>
  <c r="X425" i="7" a="1"/>
  <c r="X425" i="7" s="1"/>
  <c r="X427" i="7" a="1"/>
  <c r="X427" i="7" s="1"/>
  <c r="X429" i="7" a="1"/>
  <c r="X429" i="7" s="1"/>
  <c r="X431" i="7" a="1"/>
  <c r="X431" i="7" s="1"/>
  <c r="X433" i="7" a="1"/>
  <c r="X433" i="7" s="1"/>
  <c r="X435" i="7" a="1"/>
  <c r="X435" i="7" s="1"/>
  <c r="X437" i="7" a="1"/>
  <c r="X437" i="7" s="1"/>
  <c r="X439" i="7" a="1"/>
  <c r="X439" i="7" s="1"/>
  <c r="X441" i="7" a="1"/>
  <c r="X441" i="7" s="1"/>
  <c r="X443" i="7" a="1"/>
  <c r="X443" i="7" s="1"/>
  <c r="X445" i="7" a="1"/>
  <c r="X445" i="7" s="1"/>
  <c r="X447" i="7" a="1"/>
  <c r="X447" i="7" s="1"/>
  <c r="X449" i="7" a="1"/>
  <c r="X449" i="7" s="1"/>
  <c r="X451" i="7" a="1"/>
  <c r="X451" i="7" s="1"/>
  <c r="X453" i="7" a="1"/>
  <c r="X453" i="7" s="1"/>
  <c r="X455" i="7" a="1"/>
  <c r="X455" i="7" s="1"/>
  <c r="X457" i="7" a="1"/>
  <c r="X457" i="7" s="1"/>
  <c r="X459" i="7" a="1"/>
  <c r="X459" i="7" s="1"/>
  <c r="X461" i="7" a="1"/>
  <c r="X461" i="7" s="1"/>
  <c r="X269" i="7" a="1"/>
  <c r="X269" i="7" s="1"/>
  <c r="X366" i="7" a="1"/>
  <c r="X366" i="7" s="1"/>
  <c r="X374" i="7" a="1"/>
  <c r="X374" i="7" s="1"/>
  <c r="X382" i="7" a="1"/>
  <c r="X382" i="7" s="1"/>
  <c r="X285" i="7" a="1"/>
  <c r="X285" i="7" s="1"/>
  <c r="X183" i="7" a="1"/>
  <c r="X183" i="7" s="1"/>
  <c r="X301" i="7" a="1"/>
  <c r="X301" i="7" s="1"/>
  <c r="X368" i="7" a="1"/>
  <c r="X368" i="7" s="1"/>
  <c r="X376" i="7" a="1"/>
  <c r="X376" i="7" s="1"/>
  <c r="X394" i="7" a="1"/>
  <c r="X394" i="7" s="1"/>
  <c r="X410" i="7" a="1"/>
  <c r="X410" i="7" s="1"/>
  <c r="X414" i="7" a="1"/>
  <c r="X414" i="7" s="1"/>
  <c r="X422" i="7" a="1"/>
  <c r="X422" i="7" s="1"/>
  <c r="X430" i="7" a="1"/>
  <c r="X430" i="7" s="1"/>
  <c r="X438" i="7" a="1"/>
  <c r="X438" i="7" s="1"/>
  <c r="X446" i="7" a="1"/>
  <c r="X446" i="7" s="1"/>
  <c r="X452" i="7" a="1"/>
  <c r="X452" i="7" s="1"/>
  <c r="X463" i="7" a="1"/>
  <c r="X463" i="7" s="1"/>
  <c r="X465" i="7" a="1"/>
  <c r="X465" i="7" s="1"/>
  <c r="X467" i="7" a="1"/>
  <c r="X467" i="7" s="1"/>
  <c r="X469" i="7" a="1"/>
  <c r="X469" i="7" s="1"/>
  <c r="X471" i="7" a="1"/>
  <c r="X471" i="7" s="1"/>
  <c r="X473" i="7" a="1"/>
  <c r="X473" i="7" s="1"/>
  <c r="X475" i="7" a="1"/>
  <c r="X475" i="7" s="1"/>
  <c r="X477" i="7" a="1"/>
  <c r="X477" i="7" s="1"/>
  <c r="X479" i="7" a="1"/>
  <c r="X479" i="7" s="1"/>
  <c r="X481" i="7" a="1"/>
  <c r="X481" i="7" s="1"/>
  <c r="X483" i="7" a="1"/>
  <c r="X483" i="7" s="1"/>
  <c r="X485" i="7" a="1"/>
  <c r="X485" i="7" s="1"/>
  <c r="X487" i="7" a="1"/>
  <c r="X487" i="7" s="1"/>
  <c r="X489" i="7" a="1"/>
  <c r="X489" i="7" s="1"/>
  <c r="X491" i="7" a="1"/>
  <c r="X491" i="7" s="1"/>
  <c r="X493" i="7" a="1"/>
  <c r="X493" i="7" s="1"/>
  <c r="X495" i="7" a="1"/>
  <c r="X495" i="7" s="1"/>
  <c r="X497" i="7" a="1"/>
  <c r="X497" i="7" s="1"/>
  <c r="X499" i="7" a="1"/>
  <c r="X499" i="7" s="1"/>
  <c r="X501" i="7" a="1"/>
  <c r="X501" i="7" s="1"/>
  <c r="X503" i="7" a="1"/>
  <c r="X503" i="7" s="1"/>
  <c r="X505" i="7" a="1"/>
  <c r="X505" i="7" s="1"/>
  <c r="X507" i="7" a="1"/>
  <c r="X507" i="7" s="1"/>
  <c r="X509" i="7" a="1"/>
  <c r="X509" i="7" s="1"/>
  <c r="X511" i="7" a="1"/>
  <c r="X511" i="7" s="1"/>
  <c r="X384" i="7" a="1"/>
  <c r="X384" i="7" s="1"/>
  <c r="X400" i="7" a="1"/>
  <c r="X400" i="7" s="1"/>
  <c r="X454" i="7" a="1"/>
  <c r="X454" i="7" s="1"/>
  <c r="X390" i="7" a="1"/>
  <c r="X390" i="7" s="1"/>
  <c r="X406" i="7" a="1"/>
  <c r="X406" i="7" s="1"/>
  <c r="X420" i="7" a="1"/>
  <c r="X420" i="7" s="1"/>
  <c r="X428" i="7" a="1"/>
  <c r="X428" i="7" s="1"/>
  <c r="X436" i="7" a="1"/>
  <c r="X436" i="7" s="1"/>
  <c r="X444" i="7" a="1"/>
  <c r="X444" i="7" s="1"/>
  <c r="X456" i="7" a="1"/>
  <c r="X456" i="7" s="1"/>
  <c r="X450" i="7" a="1"/>
  <c r="X450" i="7" s="1"/>
  <c r="X460" i="7" a="1"/>
  <c r="X460" i="7" s="1"/>
  <c r="X396" i="7" a="1"/>
  <c r="X396" i="7" s="1"/>
  <c r="X412" i="7" a="1"/>
  <c r="X412" i="7" s="1"/>
  <c r="X458" i="7" a="1"/>
  <c r="X458" i="7" s="1"/>
  <c r="X360" i="7" a="1"/>
  <c r="X360" i="7" s="1"/>
  <c r="X432" i="7" a="1"/>
  <c r="X432" i="7" s="1"/>
  <c r="X440" i="7" a="1"/>
  <c r="X440" i="7" s="1"/>
  <c r="X388" i="7" a="1"/>
  <c r="X388" i="7" s="1"/>
  <c r="X386" i="7" a="1"/>
  <c r="X386" i="7" s="1"/>
  <c r="X402" i="7" a="1"/>
  <c r="X402" i="7" s="1"/>
  <c r="X418" i="7" a="1"/>
  <c r="X418" i="7" s="1"/>
  <c r="X426" i="7" a="1"/>
  <c r="X426" i="7" s="1"/>
  <c r="X434" i="7" a="1"/>
  <c r="X434" i="7" s="1"/>
  <c r="X442" i="7" a="1"/>
  <c r="X442" i="7" s="1"/>
  <c r="X462" i="7" a="1"/>
  <c r="X462" i="7" s="1"/>
  <c r="X464" i="7" a="1"/>
  <c r="X464" i="7" s="1"/>
  <c r="X466" i="7" a="1"/>
  <c r="X466" i="7" s="1"/>
  <c r="X468" i="7" a="1"/>
  <c r="X468" i="7" s="1"/>
  <c r="X470" i="7" a="1"/>
  <c r="X470" i="7" s="1"/>
  <c r="X472" i="7" a="1"/>
  <c r="X472" i="7" s="1"/>
  <c r="X474" i="7" a="1"/>
  <c r="X474" i="7" s="1"/>
  <c r="X476" i="7" a="1"/>
  <c r="X476" i="7" s="1"/>
  <c r="X478" i="7" a="1"/>
  <c r="X478" i="7" s="1"/>
  <c r="X480" i="7" a="1"/>
  <c r="X480" i="7" s="1"/>
  <c r="X482" i="7" a="1"/>
  <c r="X482" i="7" s="1"/>
  <c r="X484" i="7" a="1"/>
  <c r="X484" i="7" s="1"/>
  <c r="X486" i="7" a="1"/>
  <c r="X486" i="7" s="1"/>
  <c r="X488" i="7" a="1"/>
  <c r="X488" i="7" s="1"/>
  <c r="X490" i="7" a="1"/>
  <c r="X490" i="7" s="1"/>
  <c r="X492" i="7" a="1"/>
  <c r="X492" i="7" s="1"/>
  <c r="X494" i="7" a="1"/>
  <c r="X494" i="7" s="1"/>
  <c r="X496" i="7" a="1"/>
  <c r="X496" i="7" s="1"/>
  <c r="X498" i="7" a="1"/>
  <c r="X498" i="7" s="1"/>
  <c r="X500" i="7" a="1"/>
  <c r="X500" i="7" s="1"/>
  <c r="X502" i="7" a="1"/>
  <c r="X502" i="7" s="1"/>
  <c r="X504" i="7" a="1"/>
  <c r="X504" i="7" s="1"/>
  <c r="X506" i="7" a="1"/>
  <c r="X506" i="7" s="1"/>
  <c r="X508" i="7" a="1"/>
  <c r="X508" i="7" s="1"/>
  <c r="X510" i="7" a="1"/>
  <c r="X510" i="7" s="1"/>
  <c r="X512" i="7" a="1"/>
  <c r="X512" i="7" s="1"/>
  <c r="X392" i="7" a="1"/>
  <c r="X392" i="7" s="1"/>
  <c r="X408" i="7" a="1"/>
  <c r="X408" i="7" s="1"/>
  <c r="X404" i="7" a="1"/>
  <c r="X404" i="7" s="1"/>
  <c r="X398" i="7" a="1"/>
  <c r="X398" i="7" s="1"/>
  <c r="X416" i="7" a="1"/>
  <c r="X416" i="7" s="1"/>
  <c r="X424" i="7" a="1"/>
  <c r="X424" i="7" s="1"/>
  <c r="X448" i="7" a="1"/>
  <c r="X448" i="7" s="1"/>
  <c r="P119" i="7" a="1"/>
  <c r="P119" i="7" s="1"/>
  <c r="P121" i="7" a="1"/>
  <c r="P121" i="7" s="1"/>
  <c r="P123" i="7" a="1"/>
  <c r="P123" i="7" s="1"/>
  <c r="P125" i="7" a="1"/>
  <c r="P125" i="7" s="1"/>
  <c r="P120" i="7" a="1"/>
  <c r="P120" i="7" s="1"/>
  <c r="P118" i="7" a="1"/>
  <c r="P118" i="7" s="1"/>
  <c r="P124" i="7" a="1"/>
  <c r="P124" i="7" s="1"/>
  <c r="P130" i="7" a="1"/>
  <c r="P130" i="7" s="1"/>
  <c r="P131" i="7" a="1"/>
  <c r="P131" i="7" s="1"/>
  <c r="P146" i="7" a="1"/>
  <c r="P146" i="7" s="1"/>
  <c r="P147" i="7" a="1"/>
  <c r="P147" i="7" s="1"/>
  <c r="P152" i="7" a="1"/>
  <c r="P152" i="7" s="1"/>
  <c r="P160" i="7" a="1"/>
  <c r="P160" i="7" s="1"/>
  <c r="P168" i="7" a="1"/>
  <c r="P168" i="7" s="1"/>
  <c r="P176" i="7" a="1"/>
  <c r="P176" i="7" s="1"/>
  <c r="P179" i="7" a="1"/>
  <c r="P179" i="7" s="1"/>
  <c r="P128" i="7" a="1"/>
  <c r="P128" i="7" s="1"/>
  <c r="P129" i="7" a="1"/>
  <c r="P129" i="7" s="1"/>
  <c r="P144" i="7" a="1"/>
  <c r="P144" i="7" s="1"/>
  <c r="P145" i="7" a="1"/>
  <c r="P145" i="7" s="1"/>
  <c r="P153" i="7" a="1"/>
  <c r="P153" i="7" s="1"/>
  <c r="P161" i="7" a="1"/>
  <c r="P161" i="7" s="1"/>
  <c r="P169" i="7" a="1"/>
  <c r="P169" i="7" s="1"/>
  <c r="P127" i="7" a="1"/>
  <c r="P127" i="7" s="1"/>
  <c r="P142" i="7" a="1"/>
  <c r="P142" i="7" s="1"/>
  <c r="P143" i="7" a="1"/>
  <c r="P143" i="7" s="1"/>
  <c r="P154" i="7" a="1"/>
  <c r="P154" i="7" s="1"/>
  <c r="P162" i="7" a="1"/>
  <c r="P162" i="7" s="1"/>
  <c r="P170" i="7" a="1"/>
  <c r="P170" i="7" s="1"/>
  <c r="P126" i="7" a="1"/>
  <c r="P126" i="7" s="1"/>
  <c r="P140" i="7" a="1"/>
  <c r="P140" i="7" s="1"/>
  <c r="P141" i="7" a="1"/>
  <c r="P141" i="7" s="1"/>
  <c r="P155" i="7" a="1"/>
  <c r="P155" i="7" s="1"/>
  <c r="P163" i="7" a="1"/>
  <c r="P163" i="7" s="1"/>
  <c r="P171" i="7" a="1"/>
  <c r="P171" i="7" s="1"/>
  <c r="P177" i="7" a="1"/>
  <c r="P177" i="7" s="1"/>
  <c r="P180" i="7" a="1"/>
  <c r="P180" i="7" s="1"/>
  <c r="P182" i="7" a="1"/>
  <c r="P182" i="7" s="1"/>
  <c r="P184" i="7" a="1"/>
  <c r="P184" i="7" s="1"/>
  <c r="P186" i="7" a="1"/>
  <c r="P186" i="7" s="1"/>
  <c r="P188" i="7" a="1"/>
  <c r="P188" i="7" s="1"/>
  <c r="P190" i="7" a="1"/>
  <c r="P190" i="7" s="1"/>
  <c r="P192" i="7" a="1"/>
  <c r="P192" i="7" s="1"/>
  <c r="P194" i="7" a="1"/>
  <c r="P194" i="7" s="1"/>
  <c r="P196" i="7" a="1"/>
  <c r="P196" i="7" s="1"/>
  <c r="P198" i="7" a="1"/>
  <c r="P198" i="7" s="1"/>
  <c r="P200" i="7" a="1"/>
  <c r="P200" i="7" s="1"/>
  <c r="P202" i="7" a="1"/>
  <c r="P202" i="7" s="1"/>
  <c r="P204" i="7" a="1"/>
  <c r="P204" i="7" s="1"/>
  <c r="P206" i="7" a="1"/>
  <c r="P206" i="7" s="1"/>
  <c r="P208" i="7" a="1"/>
  <c r="P208" i="7" s="1"/>
  <c r="P210" i="7" a="1"/>
  <c r="P210" i="7" s="1"/>
  <c r="P212" i="7" a="1"/>
  <c r="P212" i="7" s="1"/>
  <c r="P214" i="7" a="1"/>
  <c r="P214" i="7" s="1"/>
  <c r="P216" i="7" a="1"/>
  <c r="P216" i="7" s="1"/>
  <c r="P218" i="7" a="1"/>
  <c r="P218" i="7" s="1"/>
  <c r="P220" i="7" a="1"/>
  <c r="P220" i="7" s="1"/>
  <c r="P222" i="7" a="1"/>
  <c r="P222" i="7" s="1"/>
  <c r="P224" i="7" a="1"/>
  <c r="P224" i="7" s="1"/>
  <c r="P226" i="7" a="1"/>
  <c r="P226" i="7" s="1"/>
  <c r="P228" i="7" a="1"/>
  <c r="P228" i="7" s="1"/>
  <c r="P230" i="7" a="1"/>
  <c r="P230" i="7" s="1"/>
  <c r="P138" i="7" a="1"/>
  <c r="P138" i="7" s="1"/>
  <c r="P139" i="7" a="1"/>
  <c r="P139" i="7" s="1"/>
  <c r="P156" i="7" a="1"/>
  <c r="P156" i="7" s="1"/>
  <c r="P164" i="7" a="1"/>
  <c r="P164" i="7" s="1"/>
  <c r="P172" i="7" a="1"/>
  <c r="P172" i="7" s="1"/>
  <c r="P136" i="7" a="1"/>
  <c r="P136" i="7" s="1"/>
  <c r="P137" i="7" a="1"/>
  <c r="P137" i="7" s="1"/>
  <c r="P157" i="7" a="1"/>
  <c r="P157" i="7" s="1"/>
  <c r="P165" i="7" a="1"/>
  <c r="P165" i="7" s="1"/>
  <c r="P173" i="7" a="1"/>
  <c r="P173" i="7" s="1"/>
  <c r="P178" i="7" a="1"/>
  <c r="P178" i="7" s="1"/>
  <c r="P122" i="7" a="1"/>
  <c r="P122" i="7" s="1"/>
  <c r="P134" i="7" a="1"/>
  <c r="P134" i="7" s="1"/>
  <c r="P135" i="7" a="1"/>
  <c r="P135" i="7" s="1"/>
  <c r="P150" i="7" a="1"/>
  <c r="P150" i="7" s="1"/>
  <c r="P158" i="7" a="1"/>
  <c r="P158" i="7" s="1"/>
  <c r="P166" i="7" a="1"/>
  <c r="P166" i="7" s="1"/>
  <c r="P174" i="7" a="1"/>
  <c r="P174" i="7" s="1"/>
  <c r="P132" i="7" a="1"/>
  <c r="P132" i="7" s="1"/>
  <c r="P149" i="7" a="1"/>
  <c r="P149" i="7" s="1"/>
  <c r="P183" i="7" a="1"/>
  <c r="P183" i="7" s="1"/>
  <c r="P201" i="7" a="1"/>
  <c r="P201" i="7" s="1"/>
  <c r="P217" i="7" a="1"/>
  <c r="P217" i="7" s="1"/>
  <c r="P151" i="7" a="1"/>
  <c r="P151" i="7" s="1"/>
  <c r="P197" i="7" a="1"/>
  <c r="P197" i="7" s="1"/>
  <c r="P213" i="7" a="1"/>
  <c r="P213" i="7" s="1"/>
  <c r="P229" i="7" a="1"/>
  <c r="P229" i="7" s="1"/>
  <c r="P159" i="7" a="1"/>
  <c r="P159" i="7" s="1"/>
  <c r="P185" i="7" a="1"/>
  <c r="P185" i="7" s="1"/>
  <c r="P195" i="7" a="1"/>
  <c r="P195" i="7" s="1"/>
  <c r="P211" i="7" a="1"/>
  <c r="P211" i="7" s="1"/>
  <c r="P227" i="7" a="1"/>
  <c r="P227" i="7" s="1"/>
  <c r="P232" i="7" a="1"/>
  <c r="P232" i="7" s="1"/>
  <c r="P234" i="7" a="1"/>
  <c r="P234" i="7" s="1"/>
  <c r="P236" i="7" a="1"/>
  <c r="P236" i="7" s="1"/>
  <c r="P238" i="7" a="1"/>
  <c r="P238" i="7" s="1"/>
  <c r="P240" i="7" a="1"/>
  <c r="P240" i="7" s="1"/>
  <c r="P242" i="7" a="1"/>
  <c r="P242" i="7" s="1"/>
  <c r="P244" i="7" a="1"/>
  <c r="P244" i="7" s="1"/>
  <c r="P246" i="7" a="1"/>
  <c r="P246" i="7" s="1"/>
  <c r="P248" i="7" a="1"/>
  <c r="P248" i="7" s="1"/>
  <c r="P250" i="7" a="1"/>
  <c r="P250" i="7" s="1"/>
  <c r="P252" i="7" a="1"/>
  <c r="P252" i="7" s="1"/>
  <c r="P254" i="7" a="1"/>
  <c r="P254" i="7" s="1"/>
  <c r="P256" i="7" a="1"/>
  <c r="P256" i="7" s="1"/>
  <c r="P258" i="7" a="1"/>
  <c r="P258" i="7" s="1"/>
  <c r="P260" i="7" a="1"/>
  <c r="P260" i="7" s="1"/>
  <c r="P262" i="7" a="1"/>
  <c r="P262" i="7" s="1"/>
  <c r="P264" i="7" a="1"/>
  <c r="P264" i="7" s="1"/>
  <c r="P266" i="7" a="1"/>
  <c r="P266" i="7" s="1"/>
  <c r="P268" i="7" a="1"/>
  <c r="P268" i="7" s="1"/>
  <c r="P270" i="7" a="1"/>
  <c r="P270" i="7" s="1"/>
  <c r="P272" i="7" a="1"/>
  <c r="P272" i="7" s="1"/>
  <c r="P274" i="7" a="1"/>
  <c r="P274" i="7" s="1"/>
  <c r="P276" i="7" a="1"/>
  <c r="P276" i="7" s="1"/>
  <c r="P278" i="7" a="1"/>
  <c r="P278" i="7" s="1"/>
  <c r="P280" i="7" a="1"/>
  <c r="P280" i="7" s="1"/>
  <c r="P282" i="7" a="1"/>
  <c r="P282" i="7" s="1"/>
  <c r="P284" i="7" a="1"/>
  <c r="P284" i="7" s="1"/>
  <c r="P286" i="7" a="1"/>
  <c r="P286" i="7" s="1"/>
  <c r="P288" i="7" a="1"/>
  <c r="P288" i="7" s="1"/>
  <c r="P290" i="7" a="1"/>
  <c r="P290" i="7" s="1"/>
  <c r="P292" i="7" a="1"/>
  <c r="P292" i="7" s="1"/>
  <c r="P294" i="7" a="1"/>
  <c r="P294" i="7" s="1"/>
  <c r="P296" i="7" a="1"/>
  <c r="P296" i="7" s="1"/>
  <c r="P298" i="7" a="1"/>
  <c r="P298" i="7" s="1"/>
  <c r="P300" i="7" a="1"/>
  <c r="P300" i="7" s="1"/>
  <c r="P302" i="7" a="1"/>
  <c r="P302" i="7" s="1"/>
  <c r="P304" i="7" a="1"/>
  <c r="P304" i="7" s="1"/>
  <c r="P306" i="7" a="1"/>
  <c r="P306" i="7" s="1"/>
  <c r="P308" i="7" a="1"/>
  <c r="P308" i="7" s="1"/>
  <c r="P167" i="7" a="1"/>
  <c r="P167" i="7" s="1"/>
  <c r="P193" i="7" a="1"/>
  <c r="P193" i="7" s="1"/>
  <c r="P209" i="7" a="1"/>
  <c r="P209" i="7" s="1"/>
  <c r="P225" i="7" a="1"/>
  <c r="P225" i="7" s="1"/>
  <c r="P175" i="7" a="1"/>
  <c r="P175" i="7" s="1"/>
  <c r="P181" i="7" a="1"/>
  <c r="P181" i="7" s="1"/>
  <c r="P191" i="7" a="1"/>
  <c r="P191" i="7" s="1"/>
  <c r="P207" i="7" a="1"/>
  <c r="P207" i="7" s="1"/>
  <c r="P223" i="7" a="1"/>
  <c r="P223" i="7" s="1"/>
  <c r="P187" i="7" a="1"/>
  <c r="P187" i="7" s="1"/>
  <c r="P205" i="7" a="1"/>
  <c r="P205" i="7" s="1"/>
  <c r="P221" i="7" a="1"/>
  <c r="P221" i="7" s="1"/>
  <c r="P219" i="7" a="1"/>
  <c r="P219" i="7" s="1"/>
  <c r="P237" i="7" a="1"/>
  <c r="P237" i="7" s="1"/>
  <c r="P245" i="7" a="1"/>
  <c r="P245" i="7" s="1"/>
  <c r="P261" i="7" a="1"/>
  <c r="P261" i="7" s="1"/>
  <c r="P277" i="7" a="1"/>
  <c r="P277" i="7" s="1"/>
  <c r="P293" i="7" a="1"/>
  <c r="P293" i="7" s="1"/>
  <c r="P312" i="7" a="1"/>
  <c r="P312" i="7" s="1"/>
  <c r="P314" i="7" a="1"/>
  <c r="P314" i="7" s="1"/>
  <c r="P316" i="7" a="1"/>
  <c r="P316" i="7" s="1"/>
  <c r="P318" i="7" a="1"/>
  <c r="P318" i="7" s="1"/>
  <c r="P320" i="7" a="1"/>
  <c r="P320" i="7" s="1"/>
  <c r="P322" i="7" a="1"/>
  <c r="P322" i="7" s="1"/>
  <c r="P324" i="7" a="1"/>
  <c r="P324" i="7" s="1"/>
  <c r="P326" i="7" a="1"/>
  <c r="P326" i="7" s="1"/>
  <c r="P328" i="7" a="1"/>
  <c r="P328" i="7" s="1"/>
  <c r="P330" i="7" a="1"/>
  <c r="P330" i="7" s="1"/>
  <c r="P332" i="7" a="1"/>
  <c r="P332" i="7" s="1"/>
  <c r="P334" i="7" a="1"/>
  <c r="P334" i="7" s="1"/>
  <c r="P336" i="7" a="1"/>
  <c r="P336" i="7" s="1"/>
  <c r="P338" i="7" a="1"/>
  <c r="P338" i="7" s="1"/>
  <c r="P340" i="7" a="1"/>
  <c r="P340" i="7" s="1"/>
  <c r="P342" i="7" a="1"/>
  <c r="P342" i="7" s="1"/>
  <c r="P344" i="7" a="1"/>
  <c r="P344" i="7" s="1"/>
  <c r="P346" i="7" a="1"/>
  <c r="P346" i="7" s="1"/>
  <c r="P348" i="7" a="1"/>
  <c r="P348" i="7" s="1"/>
  <c r="P350" i="7" a="1"/>
  <c r="P350" i="7" s="1"/>
  <c r="P133" i="7" a="1"/>
  <c r="P133" i="7" s="1"/>
  <c r="P189" i="7" a="1"/>
  <c r="P189" i="7" s="1"/>
  <c r="P215" i="7" a="1"/>
  <c r="P215" i="7" s="1"/>
  <c r="P247" i="7" a="1"/>
  <c r="P247" i="7" s="1"/>
  <c r="P263" i="7" a="1"/>
  <c r="P263" i="7" s="1"/>
  <c r="P279" i="7" a="1"/>
  <c r="P279" i="7" s="1"/>
  <c r="P295" i="7" a="1"/>
  <c r="P295" i="7" s="1"/>
  <c r="P203" i="7" a="1"/>
  <c r="P203" i="7" s="1"/>
  <c r="P235" i="7" a="1"/>
  <c r="P235" i="7" s="1"/>
  <c r="P249" i="7" a="1"/>
  <c r="P249" i="7" s="1"/>
  <c r="P265" i="7" a="1"/>
  <c r="P265" i="7" s="1"/>
  <c r="P281" i="7" a="1"/>
  <c r="P281" i="7" s="1"/>
  <c r="P297" i="7" a="1"/>
  <c r="P297" i="7" s="1"/>
  <c r="P310" i="7" a="1"/>
  <c r="P310" i="7" s="1"/>
  <c r="P199" i="7" a="1"/>
  <c r="P199" i="7" s="1"/>
  <c r="P251" i="7" a="1"/>
  <c r="P251" i="7" s="1"/>
  <c r="P267" i="7" a="1"/>
  <c r="P267" i="7" s="1"/>
  <c r="P283" i="7" a="1"/>
  <c r="P283" i="7" s="1"/>
  <c r="P299" i="7" a="1"/>
  <c r="P299" i="7" s="1"/>
  <c r="P305" i="7" a="1"/>
  <c r="P305" i="7" s="1"/>
  <c r="P148" i="7" a="1"/>
  <c r="P148" i="7" s="1"/>
  <c r="P233" i="7" a="1"/>
  <c r="P233" i="7" s="1"/>
  <c r="P253" i="7" a="1"/>
  <c r="P253" i="7" s="1"/>
  <c r="P269" i="7" a="1"/>
  <c r="P269" i="7" s="1"/>
  <c r="P285" i="7" a="1"/>
  <c r="P285" i="7" s="1"/>
  <c r="P301" i="7" a="1"/>
  <c r="P301" i="7" s="1"/>
  <c r="P311" i="7" a="1"/>
  <c r="P311" i="7" s="1"/>
  <c r="P313" i="7" a="1"/>
  <c r="P313" i="7" s="1"/>
  <c r="P315" i="7" a="1"/>
  <c r="P315" i="7" s="1"/>
  <c r="P317" i="7" a="1"/>
  <c r="P317" i="7" s="1"/>
  <c r="P319" i="7" a="1"/>
  <c r="P319" i="7" s="1"/>
  <c r="P321" i="7" a="1"/>
  <c r="P321" i="7" s="1"/>
  <c r="P323" i="7" a="1"/>
  <c r="P323" i="7" s="1"/>
  <c r="P325" i="7" a="1"/>
  <c r="P325" i="7" s="1"/>
  <c r="P327" i="7" a="1"/>
  <c r="P327" i="7" s="1"/>
  <c r="P329" i="7" a="1"/>
  <c r="P329" i="7" s="1"/>
  <c r="P331" i="7" a="1"/>
  <c r="P331" i="7" s="1"/>
  <c r="P333" i="7" a="1"/>
  <c r="P333" i="7" s="1"/>
  <c r="P335" i="7" a="1"/>
  <c r="P335" i="7" s="1"/>
  <c r="P337" i="7" a="1"/>
  <c r="P337" i="7" s="1"/>
  <c r="P339" i="7" a="1"/>
  <c r="P339" i="7" s="1"/>
  <c r="P341" i="7" a="1"/>
  <c r="P341" i="7" s="1"/>
  <c r="P343" i="7" a="1"/>
  <c r="P343" i="7" s="1"/>
  <c r="P345" i="7" a="1"/>
  <c r="P345" i="7" s="1"/>
  <c r="P347" i="7" a="1"/>
  <c r="P347" i="7" s="1"/>
  <c r="P349" i="7" a="1"/>
  <c r="P349" i="7" s="1"/>
  <c r="P351" i="7" a="1"/>
  <c r="P351" i="7" s="1"/>
  <c r="P353" i="7" a="1"/>
  <c r="P353" i="7" s="1"/>
  <c r="P355" i="7" a="1"/>
  <c r="P355" i="7" s="1"/>
  <c r="P357" i="7" a="1"/>
  <c r="P357" i="7" s="1"/>
  <c r="P359" i="7" a="1"/>
  <c r="P359" i="7" s="1"/>
  <c r="P361" i="7" a="1"/>
  <c r="P361" i="7" s="1"/>
  <c r="P363" i="7" a="1"/>
  <c r="P363" i="7" s="1"/>
  <c r="P365" i="7" a="1"/>
  <c r="P365" i="7" s="1"/>
  <c r="P367" i="7" a="1"/>
  <c r="P367" i="7" s="1"/>
  <c r="P369" i="7" a="1"/>
  <c r="P369" i="7" s="1"/>
  <c r="P371" i="7" a="1"/>
  <c r="P371" i="7" s="1"/>
  <c r="P373" i="7" a="1"/>
  <c r="P373" i="7" s="1"/>
  <c r="P375" i="7" a="1"/>
  <c r="P375" i="7" s="1"/>
  <c r="P377" i="7" a="1"/>
  <c r="P377" i="7" s="1"/>
  <c r="P379" i="7" a="1"/>
  <c r="P379" i="7" s="1"/>
  <c r="P381" i="7" a="1"/>
  <c r="P381" i="7" s="1"/>
  <c r="P383" i="7" a="1"/>
  <c r="P383" i="7" s="1"/>
  <c r="P255" i="7" a="1"/>
  <c r="P255" i="7" s="1"/>
  <c r="P271" i="7" a="1"/>
  <c r="P271" i="7" s="1"/>
  <c r="P287" i="7" a="1"/>
  <c r="P287" i="7" s="1"/>
  <c r="P303" i="7" a="1"/>
  <c r="P303" i="7" s="1"/>
  <c r="P307" i="7" a="1"/>
  <c r="P307" i="7" s="1"/>
  <c r="P239" i="7" a="1"/>
  <c r="P239" i="7" s="1"/>
  <c r="P241" i="7" a="1"/>
  <c r="P241" i="7" s="1"/>
  <c r="P257" i="7" a="1"/>
  <c r="P257" i="7" s="1"/>
  <c r="P273" i="7" a="1"/>
  <c r="P273" i="7" s="1"/>
  <c r="P289" i="7" a="1"/>
  <c r="P289" i="7" s="1"/>
  <c r="P231" i="7" a="1"/>
  <c r="P231" i="7" s="1"/>
  <c r="P291" i="7" a="1"/>
  <c r="P291" i="7" s="1"/>
  <c r="P368" i="7" a="1"/>
  <c r="P368" i="7" s="1"/>
  <c r="P376" i="7" a="1"/>
  <c r="P376" i="7" s="1"/>
  <c r="P384" i="7" a="1"/>
  <c r="P384" i="7" s="1"/>
  <c r="P360" i="7" a="1"/>
  <c r="P360" i="7" s="1"/>
  <c r="P362" i="7" a="1"/>
  <c r="P362" i="7" s="1"/>
  <c r="P370" i="7" a="1"/>
  <c r="P370" i="7" s="1"/>
  <c r="P378" i="7" a="1"/>
  <c r="P378" i="7" s="1"/>
  <c r="P358" i="7" a="1"/>
  <c r="P358" i="7" s="1"/>
  <c r="P385" i="7" a="1"/>
  <c r="P385" i="7" s="1"/>
  <c r="P387" i="7" a="1"/>
  <c r="P387" i="7" s="1"/>
  <c r="P389" i="7" a="1"/>
  <c r="P389" i="7" s="1"/>
  <c r="P391" i="7" a="1"/>
  <c r="P391" i="7" s="1"/>
  <c r="P393" i="7" a="1"/>
  <c r="P393" i="7" s="1"/>
  <c r="P395" i="7" a="1"/>
  <c r="P395" i="7" s="1"/>
  <c r="P397" i="7" a="1"/>
  <c r="P397" i="7" s="1"/>
  <c r="P399" i="7" a="1"/>
  <c r="P399" i="7" s="1"/>
  <c r="P401" i="7" a="1"/>
  <c r="P401" i="7" s="1"/>
  <c r="P403" i="7" a="1"/>
  <c r="P403" i="7" s="1"/>
  <c r="P405" i="7" a="1"/>
  <c r="P405" i="7" s="1"/>
  <c r="P407" i="7" a="1"/>
  <c r="P407" i="7" s="1"/>
  <c r="P409" i="7" a="1"/>
  <c r="P409" i="7" s="1"/>
  <c r="P411" i="7" a="1"/>
  <c r="P411" i="7" s="1"/>
  <c r="P413" i="7" a="1"/>
  <c r="P413" i="7" s="1"/>
  <c r="P415" i="7" a="1"/>
  <c r="P415" i="7" s="1"/>
  <c r="P417" i="7" a="1"/>
  <c r="P417" i="7" s="1"/>
  <c r="P419" i="7" a="1"/>
  <c r="P419" i="7" s="1"/>
  <c r="P421" i="7" a="1"/>
  <c r="P421" i="7" s="1"/>
  <c r="P423" i="7" a="1"/>
  <c r="P423" i="7" s="1"/>
  <c r="P425" i="7" a="1"/>
  <c r="P425" i="7" s="1"/>
  <c r="P427" i="7" a="1"/>
  <c r="P427" i="7" s="1"/>
  <c r="P429" i="7" a="1"/>
  <c r="P429" i="7" s="1"/>
  <c r="P431" i="7" a="1"/>
  <c r="P431" i="7" s="1"/>
  <c r="P433" i="7" a="1"/>
  <c r="P433" i="7" s="1"/>
  <c r="P435" i="7" a="1"/>
  <c r="P435" i="7" s="1"/>
  <c r="P437" i="7" a="1"/>
  <c r="P437" i="7" s="1"/>
  <c r="P439" i="7" a="1"/>
  <c r="P439" i="7" s="1"/>
  <c r="P441" i="7" a="1"/>
  <c r="P441" i="7" s="1"/>
  <c r="P443" i="7" a="1"/>
  <c r="P443" i="7" s="1"/>
  <c r="P445" i="7" a="1"/>
  <c r="P445" i="7" s="1"/>
  <c r="P447" i="7" a="1"/>
  <c r="P447" i="7" s="1"/>
  <c r="P449" i="7" a="1"/>
  <c r="P449" i="7" s="1"/>
  <c r="P451" i="7" a="1"/>
  <c r="P451" i="7" s="1"/>
  <c r="P453" i="7" a="1"/>
  <c r="P453" i="7" s="1"/>
  <c r="P455" i="7" a="1"/>
  <c r="P455" i="7" s="1"/>
  <c r="P457" i="7" a="1"/>
  <c r="P457" i="7" s="1"/>
  <c r="P459" i="7" a="1"/>
  <c r="P459" i="7" s="1"/>
  <c r="P461" i="7" a="1"/>
  <c r="P461" i="7" s="1"/>
  <c r="P356" i="7" a="1"/>
  <c r="P356" i="7" s="1"/>
  <c r="P364" i="7" a="1"/>
  <c r="P364" i="7" s="1"/>
  <c r="P372" i="7" a="1"/>
  <c r="P372" i="7" s="1"/>
  <c r="P380" i="7" a="1"/>
  <c r="P380" i="7" s="1"/>
  <c r="P243" i="7" a="1"/>
  <c r="P243" i="7" s="1"/>
  <c r="P309" i="7" a="1"/>
  <c r="P309" i="7" s="1"/>
  <c r="P354" i="7" a="1"/>
  <c r="P354" i="7" s="1"/>
  <c r="P259" i="7" a="1"/>
  <c r="P259" i="7" s="1"/>
  <c r="P352" i="7" a="1"/>
  <c r="P352" i="7" s="1"/>
  <c r="P366" i="7" a="1"/>
  <c r="P366" i="7" s="1"/>
  <c r="P374" i="7" a="1"/>
  <c r="P374" i="7" s="1"/>
  <c r="P382" i="7" a="1"/>
  <c r="P382" i="7" s="1"/>
  <c r="P275" i="7" a="1"/>
  <c r="P275" i="7" s="1"/>
  <c r="P400" i="7" a="1"/>
  <c r="P400" i="7" s="1"/>
  <c r="P420" i="7" a="1"/>
  <c r="P420" i="7" s="1"/>
  <c r="P428" i="7" a="1"/>
  <c r="P428" i="7" s="1"/>
  <c r="P436" i="7" a="1"/>
  <c r="P436" i="7" s="1"/>
  <c r="P444" i="7" a="1"/>
  <c r="P444" i="7" s="1"/>
  <c r="P458" i="7" a="1"/>
  <c r="P458" i="7" s="1"/>
  <c r="P463" i="7" a="1"/>
  <c r="P463" i="7" s="1"/>
  <c r="P465" i="7" a="1"/>
  <c r="P465" i="7" s="1"/>
  <c r="P467" i="7" a="1"/>
  <c r="P467" i="7" s="1"/>
  <c r="P469" i="7" a="1"/>
  <c r="P469" i="7" s="1"/>
  <c r="P471" i="7" a="1"/>
  <c r="P471" i="7" s="1"/>
  <c r="P473" i="7" a="1"/>
  <c r="P473" i="7" s="1"/>
  <c r="P475" i="7" a="1"/>
  <c r="P475" i="7" s="1"/>
  <c r="P477" i="7" a="1"/>
  <c r="P477" i="7" s="1"/>
  <c r="P479" i="7" a="1"/>
  <c r="P479" i="7" s="1"/>
  <c r="P481" i="7" a="1"/>
  <c r="P481" i="7" s="1"/>
  <c r="P483" i="7" a="1"/>
  <c r="P483" i="7" s="1"/>
  <c r="P485" i="7" a="1"/>
  <c r="P485" i="7" s="1"/>
  <c r="P487" i="7" a="1"/>
  <c r="P487" i="7" s="1"/>
  <c r="P489" i="7" a="1"/>
  <c r="P489" i="7" s="1"/>
  <c r="P491" i="7" a="1"/>
  <c r="P491" i="7" s="1"/>
  <c r="P493" i="7" a="1"/>
  <c r="P493" i="7" s="1"/>
  <c r="P495" i="7" a="1"/>
  <c r="P495" i="7" s="1"/>
  <c r="P497" i="7" a="1"/>
  <c r="P497" i="7" s="1"/>
  <c r="P499" i="7" a="1"/>
  <c r="P499" i="7" s="1"/>
  <c r="P501" i="7" a="1"/>
  <c r="P501" i="7" s="1"/>
  <c r="P503" i="7" a="1"/>
  <c r="P503" i="7" s="1"/>
  <c r="P505" i="7" a="1"/>
  <c r="P505" i="7" s="1"/>
  <c r="P507" i="7" a="1"/>
  <c r="P507" i="7" s="1"/>
  <c r="P509" i="7" a="1"/>
  <c r="P509" i="7" s="1"/>
  <c r="P511" i="7" a="1"/>
  <c r="P511" i="7" s="1"/>
  <c r="P390" i="7" a="1"/>
  <c r="P390" i="7" s="1"/>
  <c r="P406" i="7" a="1"/>
  <c r="P406" i="7" s="1"/>
  <c r="P394" i="7" a="1"/>
  <c r="P394" i="7" s="1"/>
  <c r="P396" i="7" a="1"/>
  <c r="P396" i="7" s="1"/>
  <c r="P412" i="7" a="1"/>
  <c r="P412" i="7" s="1"/>
  <c r="P418" i="7" a="1"/>
  <c r="P418" i="7" s="1"/>
  <c r="P426" i="7" a="1"/>
  <c r="P426" i="7" s="1"/>
  <c r="P434" i="7" a="1"/>
  <c r="P434" i="7" s="1"/>
  <c r="P442" i="7" a="1"/>
  <c r="P442" i="7" s="1"/>
  <c r="P386" i="7" a="1"/>
  <c r="P386" i="7" s="1"/>
  <c r="P402" i="7" a="1"/>
  <c r="P402" i="7" s="1"/>
  <c r="P460" i="7" a="1"/>
  <c r="P460" i="7" s="1"/>
  <c r="P446" i="7" a="1"/>
  <c r="P446" i="7" s="1"/>
  <c r="P456" i="7" a="1"/>
  <c r="P456" i="7" s="1"/>
  <c r="P392" i="7" a="1"/>
  <c r="P392" i="7" s="1"/>
  <c r="P408" i="7" a="1"/>
  <c r="P408" i="7" s="1"/>
  <c r="P416" i="7" a="1"/>
  <c r="P416" i="7" s="1"/>
  <c r="P424" i="7" a="1"/>
  <c r="P424" i="7" s="1"/>
  <c r="P432" i="7" a="1"/>
  <c r="P432" i="7" s="1"/>
  <c r="P440" i="7" a="1"/>
  <c r="P440" i="7" s="1"/>
  <c r="P448" i="7" a="1"/>
  <c r="P448" i="7" s="1"/>
  <c r="P450" i="7" a="1"/>
  <c r="P450" i="7" s="1"/>
  <c r="P464" i="7" a="1"/>
  <c r="P464" i="7" s="1"/>
  <c r="P466" i="7" a="1"/>
  <c r="P466" i="7" s="1"/>
  <c r="P468" i="7" a="1"/>
  <c r="P468" i="7" s="1"/>
  <c r="P470" i="7" a="1"/>
  <c r="P470" i="7" s="1"/>
  <c r="P472" i="7" a="1"/>
  <c r="P472" i="7" s="1"/>
  <c r="P474" i="7" a="1"/>
  <c r="P474" i="7" s="1"/>
  <c r="P476" i="7" a="1"/>
  <c r="P476" i="7" s="1"/>
  <c r="P478" i="7" a="1"/>
  <c r="P478" i="7" s="1"/>
  <c r="P480" i="7" a="1"/>
  <c r="P480" i="7" s="1"/>
  <c r="P482" i="7" a="1"/>
  <c r="P482" i="7" s="1"/>
  <c r="P484" i="7" a="1"/>
  <c r="P484" i="7" s="1"/>
  <c r="P486" i="7" a="1"/>
  <c r="P486" i="7" s="1"/>
  <c r="P488" i="7" a="1"/>
  <c r="P488" i="7" s="1"/>
  <c r="P490" i="7" a="1"/>
  <c r="P490" i="7" s="1"/>
  <c r="P492" i="7" a="1"/>
  <c r="P492" i="7" s="1"/>
  <c r="P494" i="7" a="1"/>
  <c r="P494" i="7" s="1"/>
  <c r="P496" i="7" a="1"/>
  <c r="P496" i="7" s="1"/>
  <c r="P498" i="7" a="1"/>
  <c r="P498" i="7" s="1"/>
  <c r="P500" i="7" a="1"/>
  <c r="P500" i="7" s="1"/>
  <c r="P502" i="7" a="1"/>
  <c r="P502" i="7" s="1"/>
  <c r="P504" i="7" a="1"/>
  <c r="P504" i="7" s="1"/>
  <c r="P506" i="7" a="1"/>
  <c r="P506" i="7" s="1"/>
  <c r="P508" i="7" a="1"/>
  <c r="P508" i="7" s="1"/>
  <c r="P510" i="7" a="1"/>
  <c r="P510" i="7" s="1"/>
  <c r="P512" i="7" a="1"/>
  <c r="P512" i="7" s="1"/>
  <c r="P398" i="7" a="1"/>
  <c r="P398" i="7" s="1"/>
  <c r="P452" i="7" a="1"/>
  <c r="P452" i="7" s="1"/>
  <c r="P388" i="7" a="1"/>
  <c r="P388" i="7" s="1"/>
  <c r="P404" i="7" a="1"/>
  <c r="P404" i="7" s="1"/>
  <c r="P414" i="7" a="1"/>
  <c r="P414" i="7" s="1"/>
  <c r="P422" i="7" a="1"/>
  <c r="P422" i="7" s="1"/>
  <c r="P430" i="7" a="1"/>
  <c r="P430" i="7" s="1"/>
  <c r="P438" i="7" a="1"/>
  <c r="P438" i="7" s="1"/>
  <c r="P454" i="7" a="1"/>
  <c r="P454" i="7" s="1"/>
  <c r="P410" i="7" a="1"/>
  <c r="P410" i="7" s="1"/>
  <c r="P462" i="7" a="1"/>
  <c r="P462" i="7" s="1"/>
  <c r="L13" i="12" a="1"/>
  <c r="L13" i="12" s="1"/>
  <c r="L12" i="12" s="1" a="1"/>
  <c r="L12" i="12" s="1"/>
  <c r="M13" i="12" a="1"/>
  <c r="M13" i="12" s="1"/>
  <c r="M12" i="12" s="1" a="1"/>
  <c r="M12" i="12" s="1"/>
  <c r="N13" i="12" a="1"/>
  <c r="N13" i="12" s="1"/>
  <c r="N12" i="12" s="1" a="1"/>
  <c r="N12" i="12" s="1"/>
  <c r="G1" i="12"/>
  <c r="I13" i="12" a="1"/>
  <c r="I13" i="12" l="1"/>
  <c r="J8" i="12" s="1"/>
  <c r="K15" i="12"/>
  <c r="K14" i="12"/>
  <c r="K13" i="12"/>
  <c r="K17" i="12"/>
  <c r="K16" i="12"/>
  <c r="I9" i="12" l="1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I13" i="7" l="1" a="1"/>
  <c r="A2" i="8" a="1"/>
  <c r="A2" i="8" s="1"/>
  <c r="I13" i="8" a="1"/>
  <c r="A2" i="7" a="1"/>
  <c r="A2" i="7" s="1"/>
  <c r="E3" i="8" a="1"/>
  <c r="E3" i="8" s="1"/>
  <c r="K4" i="8" s="1"/>
  <c r="Q16" i="8" l="1" a="1"/>
  <c r="Q16" i="8" s="1"/>
  <c r="U16" i="8" a="1"/>
  <c r="U16" i="8" s="1"/>
  <c r="T16" i="8" a="1"/>
  <c r="T16" i="8" s="1"/>
  <c r="X16" i="8" a="1"/>
  <c r="X16" i="8" s="1"/>
  <c r="X17" i="8" a="1"/>
  <c r="X17" i="8" s="1"/>
  <c r="P17" i="8" a="1"/>
  <c r="P17" i="8" s="1"/>
  <c r="W16" i="8" a="1"/>
  <c r="W16" i="8" s="1"/>
  <c r="R16" i="8" a="1"/>
  <c r="R16" i="8" s="1"/>
  <c r="P16" i="8" a="1"/>
  <c r="P16" i="8" s="1"/>
  <c r="V16" i="8" a="1"/>
  <c r="V16" i="8" s="1"/>
  <c r="T17" i="8" a="1"/>
  <c r="T17" i="8" s="1"/>
  <c r="S17" i="8" a="1"/>
  <c r="S17" i="8" s="1"/>
  <c r="R17" i="8" a="1"/>
  <c r="R17" i="8" s="1"/>
  <c r="Q17" i="8" a="1"/>
  <c r="Q17" i="8" s="1"/>
  <c r="O17" i="8" a="1"/>
  <c r="O17" i="8" s="1"/>
  <c r="V17" i="8" a="1"/>
  <c r="V17" i="8" s="1"/>
  <c r="S16" i="8" a="1"/>
  <c r="S16" i="8" s="1"/>
  <c r="O16" i="8" a="1"/>
  <c r="O16" i="8" s="1"/>
  <c r="W17" i="8" a="1"/>
  <c r="W17" i="8" s="1"/>
  <c r="U17" i="8" a="1"/>
  <c r="U17" i="8" s="1"/>
  <c r="S46" i="7" a="1"/>
  <c r="S46" i="7" s="1"/>
  <c r="S56" i="7" a="1"/>
  <c r="S56" i="7" s="1"/>
  <c r="S69" i="7" a="1"/>
  <c r="S69" i="7" s="1"/>
  <c r="S29" i="7" a="1"/>
  <c r="S29" i="7" s="1"/>
  <c r="S47" i="7" a="1"/>
  <c r="S47" i="7" s="1"/>
  <c r="S93" i="7" a="1"/>
  <c r="S93" i="7" s="1"/>
  <c r="S80" i="7" a="1"/>
  <c r="S80" i="7" s="1"/>
  <c r="S92" i="7" a="1"/>
  <c r="S92" i="7" s="1"/>
  <c r="S109" i="7" a="1"/>
  <c r="S109" i="7" s="1"/>
  <c r="S61" i="7" a="1"/>
  <c r="S61" i="7" s="1"/>
  <c r="S108" i="7" a="1"/>
  <c r="S108" i="7" s="1"/>
  <c r="S44" i="7" a="1"/>
  <c r="S44" i="7" s="1"/>
  <c r="S52" i="7" a="1"/>
  <c r="S52" i="7" s="1"/>
  <c r="S102" i="7" a="1"/>
  <c r="S102" i="7" s="1"/>
  <c r="S106" i="7" a="1"/>
  <c r="S106" i="7" s="1"/>
  <c r="Q37" i="7" a="1"/>
  <c r="Q37" i="7" s="1"/>
  <c r="Q78" i="7" a="1"/>
  <c r="Q78" i="7" s="1"/>
  <c r="Q21" i="7" a="1"/>
  <c r="Q21" i="7" s="1"/>
  <c r="Q39" i="7" a="1"/>
  <c r="Q39" i="7" s="1"/>
  <c r="Q65" i="7" a="1"/>
  <c r="Q65" i="7" s="1"/>
  <c r="Q93" i="7" a="1"/>
  <c r="Q93" i="7" s="1"/>
  <c r="Q36" i="7" a="1"/>
  <c r="Q36" i="7" s="1"/>
  <c r="Q51" i="7" a="1"/>
  <c r="Q51" i="7" s="1"/>
  <c r="Q115" i="7" a="1"/>
  <c r="Q115" i="7" s="1"/>
  <c r="Q67" i="7" a="1"/>
  <c r="Q67" i="7" s="1"/>
  <c r="Q46" i="7" a="1"/>
  <c r="Q46" i="7" s="1"/>
  <c r="Q106" i="7" a="1"/>
  <c r="Q106" i="7" s="1"/>
  <c r="Q75" i="7" a="1"/>
  <c r="Q75" i="7" s="1"/>
  <c r="Q64" i="7" a="1"/>
  <c r="Q64" i="7" s="1"/>
  <c r="W51" i="7" a="1"/>
  <c r="W51" i="7" s="1"/>
  <c r="W48" i="7" a="1"/>
  <c r="W48" i="7" s="1"/>
  <c r="W71" i="7" a="1"/>
  <c r="W71" i="7" s="1"/>
  <c r="W69" i="7" a="1"/>
  <c r="W69" i="7" s="1"/>
  <c r="W44" i="7" a="1"/>
  <c r="W44" i="7" s="1"/>
  <c r="W88" i="7" a="1"/>
  <c r="W88" i="7" s="1"/>
  <c r="W50" i="7" a="1"/>
  <c r="W50" i="7" s="1"/>
  <c r="W99" i="7" a="1"/>
  <c r="W99" i="7" s="1"/>
  <c r="W95" i="7" a="1"/>
  <c r="W95" i="7" s="1"/>
  <c r="W116" i="7" a="1"/>
  <c r="W116" i="7" s="1"/>
  <c r="W46" i="7" a="1"/>
  <c r="W46" i="7" s="1"/>
  <c r="W74" i="7" a="1"/>
  <c r="W74" i="7" s="1"/>
  <c r="W36" i="7" a="1"/>
  <c r="W36" i="7" s="1"/>
  <c r="V21" i="7" a="1"/>
  <c r="V21" i="7" s="1"/>
  <c r="V37" i="7" a="1"/>
  <c r="V37" i="7" s="1"/>
  <c r="V53" i="7" a="1"/>
  <c r="V53" i="7" s="1"/>
  <c r="V69" i="7" a="1"/>
  <c r="V69" i="7" s="1"/>
  <c r="V48" i="7" a="1"/>
  <c r="V48" i="7" s="1"/>
  <c r="V36" i="7" a="1"/>
  <c r="V36" i="7" s="1"/>
  <c r="V87" i="7" a="1"/>
  <c r="V87" i="7" s="1"/>
  <c r="V28" i="7" a="1"/>
  <c r="V28" i="7" s="1"/>
  <c r="V84" i="7" a="1"/>
  <c r="V84" i="7" s="1"/>
  <c r="V96" i="7" a="1"/>
  <c r="V96" i="7" s="1"/>
  <c r="V76" i="7" a="1"/>
  <c r="V76" i="7" s="1"/>
  <c r="V111" i="7" a="1"/>
  <c r="V111" i="7" s="1"/>
  <c r="V88" i="7" a="1"/>
  <c r="V88" i="7" s="1"/>
  <c r="U75" i="7" a="1"/>
  <c r="U75" i="7" s="1"/>
  <c r="U71" i="7" a="1"/>
  <c r="U71" i="7" s="1"/>
  <c r="U65" i="7" a="1"/>
  <c r="U65" i="7" s="1"/>
  <c r="U66" i="7" a="1"/>
  <c r="U66" i="7" s="1"/>
  <c r="U90" i="7" a="1"/>
  <c r="U90" i="7" s="1"/>
  <c r="U54" i="7" a="1"/>
  <c r="U54" i="7" s="1"/>
  <c r="U64" i="7" a="1"/>
  <c r="U64" i="7" s="1"/>
  <c r="U110" i="7" a="1"/>
  <c r="U110" i="7" s="1"/>
  <c r="U21" i="7" a="1"/>
  <c r="U21" i="7" s="1"/>
  <c r="U19" i="7" a="1"/>
  <c r="U19" i="7" s="1"/>
  <c r="U51" i="7" a="1"/>
  <c r="U51" i="7" s="1"/>
  <c r="T25" i="7" a="1"/>
  <c r="T25" i="7" s="1"/>
  <c r="T26" i="7" a="1"/>
  <c r="T26" i="7" s="1"/>
  <c r="T27" i="7" a="1"/>
  <c r="T27" i="7" s="1"/>
  <c r="T57" i="7" a="1"/>
  <c r="T57" i="7" s="1"/>
  <c r="T73" i="7" a="1"/>
  <c r="T73" i="7" s="1"/>
  <c r="T66" i="7" a="1"/>
  <c r="T66" i="7" s="1"/>
  <c r="T106" i="7" a="1"/>
  <c r="T106" i="7" s="1"/>
  <c r="T29" i="7" a="1"/>
  <c r="T29" i="7" s="1"/>
  <c r="T91" i="7" a="1"/>
  <c r="T91" i="7" s="1"/>
  <c r="T54" i="7" a="1"/>
  <c r="T54" i="7" s="1"/>
  <c r="T107" i="7" a="1"/>
  <c r="T107" i="7" s="1"/>
  <c r="T28" i="7" a="1"/>
  <c r="T28" i="7" s="1"/>
  <c r="T83" i="7" a="1"/>
  <c r="T83" i="7" s="1"/>
  <c r="R20" i="7" a="1"/>
  <c r="R20" i="7" s="1"/>
  <c r="R36" i="7" a="1"/>
  <c r="R36" i="7" s="1"/>
  <c r="R52" i="7" a="1"/>
  <c r="R52" i="7" s="1"/>
  <c r="R68" i="7" a="1"/>
  <c r="R68" i="7" s="1"/>
  <c r="R59" i="7" a="1"/>
  <c r="R59" i="7" s="1"/>
  <c r="R80" i="7" a="1"/>
  <c r="R80" i="7" s="1"/>
  <c r="S49" i="7" a="1"/>
  <c r="S49" i="7" s="1"/>
  <c r="S59" i="7" a="1"/>
  <c r="S59" i="7" s="1"/>
  <c r="S72" i="7" a="1"/>
  <c r="S72" i="7" s="1"/>
  <c r="S51" i="7" a="1"/>
  <c r="S51" i="7" s="1"/>
  <c r="S64" i="7" a="1"/>
  <c r="S64" i="7" s="1"/>
  <c r="S95" i="7" a="1"/>
  <c r="S95" i="7" s="1"/>
  <c r="S96" i="7" a="1"/>
  <c r="S96" i="7" s="1"/>
  <c r="S24" i="7" a="1"/>
  <c r="S24" i="7" s="1"/>
  <c r="S111" i="7" a="1"/>
  <c r="S111" i="7" s="1"/>
  <c r="S88" i="7" a="1"/>
  <c r="S88" i="7" s="1"/>
  <c r="S114" i="7" a="1"/>
  <c r="S114" i="7" s="1"/>
  <c r="S71" i="7" a="1"/>
  <c r="S71" i="7" s="1"/>
  <c r="Q40" i="7" a="1"/>
  <c r="Q40" i="7" s="1"/>
  <c r="Q20" i="7" a="1"/>
  <c r="Q20" i="7" s="1"/>
  <c r="Q28" i="7" a="1"/>
  <c r="Q28" i="7" s="1"/>
  <c r="Q61" i="7" a="1"/>
  <c r="Q61" i="7" s="1"/>
  <c r="Q70" i="7" a="1"/>
  <c r="Q70" i="7" s="1"/>
  <c r="Q95" i="7" a="1"/>
  <c r="Q95" i="7" s="1"/>
  <c r="Q58" i="7" a="1"/>
  <c r="Q58" i="7" s="1"/>
  <c r="Q92" i="7" a="1"/>
  <c r="Q92" i="7" s="1"/>
  <c r="Q117" i="7" a="1"/>
  <c r="Q117" i="7" s="1"/>
  <c r="Q88" i="7" a="1"/>
  <c r="Q88" i="7" s="1"/>
  <c r="Q54" i="7" a="1"/>
  <c r="Q54" i="7" s="1"/>
  <c r="Q110" i="7" a="1"/>
  <c r="Q110" i="7" s="1"/>
  <c r="Q98" i="7" a="1"/>
  <c r="Q98" i="7" s="1"/>
  <c r="W54" i="7" a="1"/>
  <c r="W54" i="7" s="1"/>
  <c r="W61" i="7" a="1"/>
  <c r="W61" i="7" s="1"/>
  <c r="W73" i="7" a="1"/>
  <c r="W73" i="7" s="1"/>
  <c r="W21" i="7" a="1"/>
  <c r="W21" i="7" s="1"/>
  <c r="W65" i="7" a="1"/>
  <c r="W65" i="7" s="1"/>
  <c r="W90" i="7" a="1"/>
  <c r="W90" i="7" s="1"/>
  <c r="W85" i="7" a="1"/>
  <c r="W85" i="7" s="1"/>
  <c r="W18" i="7" a="1"/>
  <c r="W18" i="7" s="1"/>
  <c r="W102" i="7" a="1"/>
  <c r="W102" i="7" s="1"/>
  <c r="W105" i="7" a="1"/>
  <c r="W105" i="7" s="1"/>
  <c r="W93" i="7" a="1"/>
  <c r="W93" i="7" s="1"/>
  <c r="W89" i="7" a="1"/>
  <c r="W89" i="7" s="1"/>
  <c r="V23" i="7" a="1"/>
  <c r="V23" i="7" s="1"/>
  <c r="V39" i="7" a="1"/>
  <c r="V39" i="7" s="1"/>
  <c r="V55" i="7" a="1"/>
  <c r="V55" i="7" s="1"/>
  <c r="V71" i="7" a="1"/>
  <c r="V71" i="7" s="1"/>
  <c r="V64" i="7" a="1"/>
  <c r="V64" i="7" s="1"/>
  <c r="V52" i="7" a="1"/>
  <c r="V52" i="7" s="1"/>
  <c r="V89" i="7" a="1"/>
  <c r="V89" i="7" s="1"/>
  <c r="V50" i="7" a="1"/>
  <c r="V50" i="7" s="1"/>
  <c r="V100" i="7" a="1"/>
  <c r="V100" i="7" s="1"/>
  <c r="V102" i="7" a="1"/>
  <c r="V102" i="7" s="1"/>
  <c r="V34" i="7" a="1"/>
  <c r="V34" i="7" s="1"/>
  <c r="V112" i="7" a="1"/>
  <c r="V112" i="7" s="1"/>
  <c r="V90" i="7" a="1"/>
  <c r="V90" i="7" s="1"/>
  <c r="U24" i="7" a="1"/>
  <c r="U24" i="7" s="1"/>
  <c r="U77" i="7" a="1"/>
  <c r="U77" i="7" s="1"/>
  <c r="U18" i="7" a="1"/>
  <c r="U18" i="7" s="1"/>
  <c r="U22" i="7" a="1"/>
  <c r="U22" i="7" s="1"/>
  <c r="U67" i="7" a="1"/>
  <c r="U67" i="7" s="1"/>
  <c r="U92" i="7" a="1"/>
  <c r="U92" i="7" s="1"/>
  <c r="U59" i="7" a="1"/>
  <c r="U59" i="7" s="1"/>
  <c r="U70" i="7" a="1"/>
  <c r="U70" i="7" s="1"/>
  <c r="U112" i="7" a="1"/>
  <c r="U112" i="7" s="1"/>
  <c r="U47" i="7" a="1"/>
  <c r="U47" i="7" s="1"/>
  <c r="U34" i="7" a="1"/>
  <c r="U34" i="7" s="1"/>
  <c r="U91" i="7" a="1"/>
  <c r="U91" i="7" s="1"/>
  <c r="T36" i="7" a="1"/>
  <c r="T36" i="7" s="1"/>
  <c r="T30" i="7" a="1"/>
  <c r="T30" i="7" s="1"/>
  <c r="T40" i="7" a="1"/>
  <c r="T40" i="7" s="1"/>
  <c r="T76" i="7" a="1"/>
  <c r="T76" i="7" s="1"/>
  <c r="T23" i="7" a="1"/>
  <c r="T23" i="7" s="1"/>
  <c r="T75" i="7" a="1"/>
  <c r="T75" i="7" s="1"/>
  <c r="T108" i="7" a="1"/>
  <c r="T108" i="7" s="1"/>
  <c r="T37" i="7" a="1"/>
  <c r="T37" i="7" s="1"/>
  <c r="T41" i="7" a="1"/>
  <c r="T41" i="7" s="1"/>
  <c r="T92" i="7" a="1"/>
  <c r="T92" i="7" s="1"/>
  <c r="T84" i="7" a="1"/>
  <c r="T84" i="7" s="1"/>
  <c r="T111" i="7" a="1"/>
  <c r="T111" i="7" s="1"/>
  <c r="T44" i="7" a="1"/>
  <c r="T44" i="7" s="1"/>
  <c r="T88" i="7" a="1"/>
  <c r="T88" i="7" s="1"/>
  <c r="T101" i="7" a="1"/>
  <c r="T101" i="7" s="1"/>
  <c r="R22" i="7" a="1"/>
  <c r="R22" i="7" s="1"/>
  <c r="R38" i="7" a="1"/>
  <c r="R38" i="7" s="1"/>
  <c r="R54" i="7" a="1"/>
  <c r="R54" i="7" s="1"/>
  <c r="R70" i="7" a="1"/>
  <c r="R70" i="7" s="1"/>
  <c r="R37" i="7" a="1"/>
  <c r="R37" i="7" s="1"/>
  <c r="R31" i="7" a="1"/>
  <c r="R31" i="7" s="1"/>
  <c r="R84" i="7" a="1"/>
  <c r="R84" i="7" s="1"/>
  <c r="S62" i="7" a="1"/>
  <c r="S62" i="7" s="1"/>
  <c r="S20" i="7" a="1"/>
  <c r="S20" i="7" s="1"/>
  <c r="S74" i="7" a="1"/>
  <c r="S74" i="7" s="1"/>
  <c r="S68" i="7" a="1"/>
  <c r="S68" i="7" s="1"/>
  <c r="S81" i="7" a="1"/>
  <c r="S81" i="7" s="1"/>
  <c r="S97" i="7" a="1"/>
  <c r="S97" i="7" s="1"/>
  <c r="S35" i="7" a="1"/>
  <c r="S35" i="7" s="1"/>
  <c r="S57" i="7" a="1"/>
  <c r="S57" i="7" s="1"/>
  <c r="S113" i="7" a="1"/>
  <c r="S113" i="7" s="1"/>
  <c r="S38" i="7" a="1"/>
  <c r="S38" i="7" s="1"/>
  <c r="S48" i="7" a="1"/>
  <c r="S48" i="7" s="1"/>
  <c r="S116" i="7" a="1"/>
  <c r="S116" i="7" s="1"/>
  <c r="S75" i="7" a="1"/>
  <c r="S75" i="7" s="1"/>
  <c r="Q53" i="7" a="1"/>
  <c r="Q53" i="7" s="1"/>
  <c r="Q31" i="7" a="1"/>
  <c r="Q31" i="7" s="1"/>
  <c r="Q41" i="7" a="1"/>
  <c r="Q41" i="7" s="1"/>
  <c r="Q62" i="7" a="1"/>
  <c r="Q62" i="7" s="1"/>
  <c r="Q81" i="7" a="1"/>
  <c r="Q81" i="7" s="1"/>
  <c r="Q97" i="7" a="1"/>
  <c r="Q97" i="7" s="1"/>
  <c r="Q79" i="7" a="1"/>
  <c r="Q79" i="7" s="1"/>
  <c r="Q103" i="7" a="1"/>
  <c r="Q103" i="7" s="1"/>
  <c r="Q38" i="7" a="1"/>
  <c r="Q38" i="7" s="1"/>
  <c r="Q82" i="7" a="1"/>
  <c r="Q82" i="7" s="1"/>
  <c r="W67" i="7" a="1"/>
  <c r="W67" i="7" s="1"/>
  <c r="W64" i="7" a="1"/>
  <c r="W64" i="7" s="1"/>
  <c r="W75" i="7" a="1"/>
  <c r="W75" i="7" s="1"/>
  <c r="W33" i="7" a="1"/>
  <c r="W33" i="7" s="1"/>
  <c r="W66" i="7" a="1"/>
  <c r="W66" i="7" s="1"/>
  <c r="W92" i="7" a="1"/>
  <c r="W92" i="7" s="1"/>
  <c r="W101" i="7" a="1"/>
  <c r="W101" i="7" s="1"/>
  <c r="W31" i="7" a="1"/>
  <c r="W31" i="7" s="1"/>
  <c r="W104" i="7" a="1"/>
  <c r="W104" i="7" s="1"/>
  <c r="W109" i="7" a="1"/>
  <c r="W109" i="7" s="1"/>
  <c r="W117" i="7" a="1"/>
  <c r="W117" i="7" s="1"/>
  <c r="W113" i="7" a="1"/>
  <c r="W113" i="7" s="1"/>
  <c r="V25" i="7" a="1"/>
  <c r="V25" i="7" s="1"/>
  <c r="V41" i="7" a="1"/>
  <c r="V41" i="7" s="1"/>
  <c r="V57" i="7" a="1"/>
  <c r="V57" i="7" s="1"/>
  <c r="V18" i="7" a="1"/>
  <c r="V18" i="7" s="1"/>
  <c r="V42" i="7" a="1"/>
  <c r="V42" i="7" s="1"/>
  <c r="V68" i="7" a="1"/>
  <c r="V68" i="7" s="1"/>
  <c r="V91" i="7" a="1"/>
  <c r="V91" i="7" s="1"/>
  <c r="V74" i="7" a="1"/>
  <c r="V74" i="7" s="1"/>
  <c r="V66" i="7" a="1"/>
  <c r="V66" i="7" s="1"/>
  <c r="V104" i="7" a="1"/>
  <c r="V104" i="7" s="1"/>
  <c r="V86" i="7" a="1"/>
  <c r="V86" i="7" s="1"/>
  <c r="V113" i="7" a="1"/>
  <c r="V113" i="7" s="1"/>
  <c r="V44" i="7" a="1"/>
  <c r="V44" i="7" s="1"/>
  <c r="U29" i="7" a="1"/>
  <c r="U29" i="7" s="1"/>
  <c r="U25" i="7" a="1"/>
  <c r="U25" i="7" s="1"/>
  <c r="U26" i="7" a="1"/>
  <c r="U26" i="7" s="1"/>
  <c r="U40" i="7" a="1"/>
  <c r="U40" i="7" s="1"/>
  <c r="U72" i="7" a="1"/>
  <c r="U72" i="7" s="1"/>
  <c r="U94" i="7" a="1"/>
  <c r="U94" i="7" s="1"/>
  <c r="U20" i="7" a="1"/>
  <c r="U20" i="7" s="1"/>
  <c r="U81" i="7" a="1"/>
  <c r="U81" i="7" s="1"/>
  <c r="U114" i="7" a="1"/>
  <c r="U114" i="7" s="1"/>
  <c r="U53" i="7" a="1"/>
  <c r="U53" i="7" s="1"/>
  <c r="U69" i="7" a="1"/>
  <c r="U69" i="7" s="1"/>
  <c r="U113" i="7" a="1"/>
  <c r="U113" i="7" s="1"/>
  <c r="T39" i="7" a="1"/>
  <c r="T39" i="7" s="1"/>
  <c r="T33" i="7" a="1"/>
  <c r="T33" i="7" s="1"/>
  <c r="T43" i="7" a="1"/>
  <c r="T43" i="7" s="1"/>
  <c r="T79" i="7" a="1"/>
  <c r="T79" i="7" s="1"/>
  <c r="T31" i="7" a="1"/>
  <c r="T31" i="7" s="1"/>
  <c r="T81" i="7" a="1"/>
  <c r="T81" i="7" s="1"/>
  <c r="T110" i="7" a="1"/>
  <c r="T110" i="7" s="1"/>
  <c r="T72" i="7" a="1"/>
  <c r="T72" i="7" s="1"/>
  <c r="T47" i="7" a="1"/>
  <c r="T47" i="7" s="1"/>
  <c r="T69" i="7" a="1"/>
  <c r="T69" i="7" s="1"/>
  <c r="T99" i="7" a="1"/>
  <c r="T99" i="7" s="1"/>
  <c r="T85" i="7" a="1"/>
  <c r="T85" i="7" s="1"/>
  <c r="T100" i="7" a="1"/>
  <c r="T100" i="7" s="1"/>
  <c r="R24" i="7" a="1"/>
  <c r="R24" i="7" s="1"/>
  <c r="R40" i="7" a="1"/>
  <c r="R40" i="7" s="1"/>
  <c r="R56" i="7" a="1"/>
  <c r="R56" i="7" s="1"/>
  <c r="R19" i="7" a="1"/>
  <c r="R19" i="7" s="1"/>
  <c r="R53" i="7" a="1"/>
  <c r="R53" i="7" s="1"/>
  <c r="R47" i="7" a="1"/>
  <c r="R47" i="7" s="1"/>
  <c r="R86" i="7" a="1"/>
  <c r="R86" i="7" s="1"/>
  <c r="S65" i="7" a="1"/>
  <c r="S65" i="7" s="1"/>
  <c r="S34" i="7" a="1"/>
  <c r="S34" i="7" s="1"/>
  <c r="S76" i="7" a="1"/>
  <c r="S76" i="7" s="1"/>
  <c r="S77" i="7" a="1"/>
  <c r="S77" i="7" s="1"/>
  <c r="S83" i="7" a="1"/>
  <c r="S83" i="7" s="1"/>
  <c r="S99" i="7" a="1"/>
  <c r="S99" i="7" s="1"/>
  <c r="S41" i="7" a="1"/>
  <c r="S41" i="7" s="1"/>
  <c r="S63" i="7" a="1"/>
  <c r="S63" i="7" s="1"/>
  <c r="S115" i="7" a="1"/>
  <c r="S115" i="7" s="1"/>
  <c r="S73" i="7" a="1"/>
  <c r="S73" i="7" s="1"/>
  <c r="S67" i="7" a="1"/>
  <c r="S67" i="7" s="1"/>
  <c r="S100" i="7" a="1"/>
  <c r="S100" i="7" s="1"/>
  <c r="S86" i="7" a="1"/>
  <c r="S86" i="7" s="1"/>
  <c r="Q56" i="7" a="1"/>
  <c r="Q56" i="7" s="1"/>
  <c r="Q34" i="7" a="1"/>
  <c r="Q34" i="7" s="1"/>
  <c r="Q44" i="7" a="1"/>
  <c r="Q44" i="7" s="1"/>
  <c r="Q73" i="7" a="1"/>
  <c r="Q73" i="7" s="1"/>
  <c r="Q83" i="7" a="1"/>
  <c r="Q83" i="7" s="1"/>
  <c r="Q99" i="7" a="1"/>
  <c r="Q99" i="7" s="1"/>
  <c r="Q33" i="7" a="1"/>
  <c r="Q33" i="7" s="1"/>
  <c r="Q105" i="7" a="1"/>
  <c r="Q105" i="7" s="1"/>
  <c r="Q24" i="7" a="1"/>
  <c r="Q24" i="7" s="1"/>
  <c r="Q86" i="7" a="1"/>
  <c r="Q86" i="7" s="1"/>
  <c r="Q77" i="7" a="1"/>
  <c r="Q77" i="7" s="1"/>
  <c r="W70" i="7" a="1"/>
  <c r="W70" i="7" s="1"/>
  <c r="W25" i="7" a="1"/>
  <c r="W25" i="7" s="1"/>
  <c r="W77" i="7" a="1"/>
  <c r="W77" i="7" s="1"/>
  <c r="W34" i="7" a="1"/>
  <c r="W34" i="7" s="1"/>
  <c r="W72" i="7" a="1"/>
  <c r="W72" i="7" s="1"/>
  <c r="W94" i="7" a="1"/>
  <c r="W94" i="7" s="1"/>
  <c r="W26" i="7" a="1"/>
  <c r="W26" i="7" s="1"/>
  <c r="W37" i="7" a="1"/>
  <c r="W37" i="7" s="1"/>
  <c r="W106" i="7" a="1"/>
  <c r="W106" i="7" s="1"/>
  <c r="S18" i="7" a="1"/>
  <c r="S18" i="7" s="1"/>
  <c r="S19" i="7" a="1"/>
  <c r="S19" i="7" s="1"/>
  <c r="S37" i="7" a="1"/>
  <c r="S37" i="7" s="1"/>
  <c r="S78" i="7" a="1"/>
  <c r="S78" i="7" s="1"/>
  <c r="S32" i="7" a="1"/>
  <c r="S32" i="7" s="1"/>
  <c r="S85" i="7" a="1"/>
  <c r="S85" i="7" s="1"/>
  <c r="S101" i="7" a="1"/>
  <c r="S101" i="7" s="1"/>
  <c r="S94" i="7" a="1"/>
  <c r="S94" i="7" s="1"/>
  <c r="S90" i="7" a="1"/>
  <c r="S90" i="7" s="1"/>
  <c r="S117" i="7" a="1"/>
  <c r="S117" i="7" s="1"/>
  <c r="S84" i="7" a="1"/>
  <c r="S84" i="7" s="1"/>
  <c r="S112" i="7" a="1"/>
  <c r="S112" i="7" s="1"/>
  <c r="S98" i="7" a="1"/>
  <c r="S98" i="7" s="1"/>
  <c r="Q69" i="7" a="1"/>
  <c r="Q69" i="7" s="1"/>
  <c r="Q47" i="7" a="1"/>
  <c r="Q47" i="7" s="1"/>
  <c r="Q57" i="7" a="1"/>
  <c r="Q57" i="7" s="1"/>
  <c r="Q80" i="7" a="1"/>
  <c r="Q80" i="7" s="1"/>
  <c r="Q85" i="7" a="1"/>
  <c r="Q85" i="7" s="1"/>
  <c r="Q101" i="7" a="1"/>
  <c r="Q101" i="7" s="1"/>
  <c r="Q68" i="7" a="1"/>
  <c r="Q68" i="7" s="1"/>
  <c r="Q107" i="7" a="1"/>
  <c r="Q107" i="7" s="1"/>
  <c r="Q49" i="7" a="1"/>
  <c r="Q49" i="7" s="1"/>
  <c r="Q116" i="7" a="1"/>
  <c r="Q116" i="7" s="1"/>
  <c r="Q32" i="7" a="1"/>
  <c r="Q32" i="7" s="1"/>
  <c r="Q96" i="7" a="1"/>
  <c r="Q96" i="7" s="1"/>
  <c r="W24" i="7" a="1"/>
  <c r="W24" i="7" s="1"/>
  <c r="W39" i="7" a="1"/>
  <c r="W39" i="7" s="1"/>
  <c r="W19" i="7" a="1"/>
  <c r="W19" i="7" s="1"/>
  <c r="W56" i="7" a="1"/>
  <c r="W56" i="7" s="1"/>
  <c r="W80" i="7" a="1"/>
  <c r="W80" i="7" s="1"/>
  <c r="W96" i="7" a="1"/>
  <c r="W96" i="7" s="1"/>
  <c r="W60" i="7" a="1"/>
  <c r="W60" i="7" s="1"/>
  <c r="W81" i="7" a="1"/>
  <c r="W81" i="7" s="1"/>
  <c r="W108" i="7" a="1"/>
  <c r="W108" i="7" s="1"/>
  <c r="W63" i="7" a="1"/>
  <c r="W63" i="7" s="1"/>
  <c r="W78" i="7" a="1"/>
  <c r="W78" i="7" s="1"/>
  <c r="V29" i="7" a="1"/>
  <c r="V29" i="7" s="1"/>
  <c r="V45" i="7" a="1"/>
  <c r="V45" i="7" s="1"/>
  <c r="V61" i="7" a="1"/>
  <c r="V61" i="7" s="1"/>
  <c r="V22" i="7" a="1"/>
  <c r="V22" i="7" s="1"/>
  <c r="V73" i="7" a="1"/>
  <c r="V73" i="7" s="1"/>
  <c r="V46" i="7" a="1"/>
  <c r="V46" i="7" s="1"/>
  <c r="V95" i="7" a="1"/>
  <c r="V95" i="7" s="1"/>
  <c r="V60" i="7" a="1"/>
  <c r="V60" i="7" s="1"/>
  <c r="V98" i="7" a="1"/>
  <c r="V98" i="7" s="1"/>
  <c r="V108" i="7" a="1"/>
  <c r="V108" i="7" s="1"/>
  <c r="V117" i="7" a="1"/>
  <c r="V117" i="7" s="1"/>
  <c r="V40" i="7" a="1"/>
  <c r="V40" i="7" s="1"/>
  <c r="V109" i="7" a="1"/>
  <c r="V109" i="7" s="1"/>
  <c r="U45" i="7" a="1"/>
  <c r="U45" i="7" s="1"/>
  <c r="U39" i="7" a="1"/>
  <c r="U39" i="7" s="1"/>
  <c r="U33" i="7" a="1"/>
  <c r="U33" i="7" s="1"/>
  <c r="U63" i="7" a="1"/>
  <c r="U63" i="7" s="1"/>
  <c r="U82" i="7" a="1"/>
  <c r="U82" i="7" s="1"/>
  <c r="U98" i="7" a="1"/>
  <c r="U98" i="7" s="1"/>
  <c r="U83" i="7" a="1"/>
  <c r="U83" i="7" s="1"/>
  <c r="U102" i="7" a="1"/>
  <c r="U102" i="7" s="1"/>
  <c r="U79" i="7" a="1"/>
  <c r="U79" i="7" s="1"/>
  <c r="U50" i="7" a="1"/>
  <c r="U50" i="7" s="1"/>
  <c r="U89" i="7" a="1"/>
  <c r="U89" i="7" s="1"/>
  <c r="U87" i="7" a="1"/>
  <c r="U87" i="7" s="1"/>
  <c r="U48" i="7" a="1"/>
  <c r="U48" i="7" s="1"/>
  <c r="U105" i="7" a="1"/>
  <c r="U105" i="7" s="1"/>
  <c r="T55" i="7" a="1"/>
  <c r="T55" i="7" s="1"/>
  <c r="T49" i="7" a="1"/>
  <c r="T49" i="7" s="1"/>
  <c r="T59" i="7" a="1"/>
  <c r="T59" i="7" s="1"/>
  <c r="T24" i="7" a="1"/>
  <c r="T24" i="7" s="1"/>
  <c r="T53" i="7" a="1"/>
  <c r="T53" i="7" s="1"/>
  <c r="T97" i="7" a="1"/>
  <c r="T97" i="7" s="1"/>
  <c r="T114" i="7" a="1"/>
  <c r="T114" i="7" s="1"/>
  <c r="T80" i="7" a="1"/>
  <c r="T80" i="7" s="1"/>
  <c r="T93" i="7" a="1"/>
  <c r="T93" i="7" s="1"/>
  <c r="T105" i="7" a="1"/>
  <c r="T105" i="7" s="1"/>
  <c r="T67" i="7" a="1"/>
  <c r="T67" i="7" s="1"/>
  <c r="R28" i="7" a="1"/>
  <c r="R28" i="7" s="1"/>
  <c r="R44" i="7" a="1"/>
  <c r="R44" i="7" s="1"/>
  <c r="R60" i="7" a="1"/>
  <c r="R60" i="7" s="1"/>
  <c r="R23" i="7" a="1"/>
  <c r="R23" i="7" s="1"/>
  <c r="R72" i="7" a="1"/>
  <c r="R72" i="7" s="1"/>
  <c r="R29" i="7" a="1"/>
  <c r="R29" i="7" s="1"/>
  <c r="R90" i="7" a="1"/>
  <c r="R90" i="7" s="1"/>
  <c r="S26" i="7" a="1"/>
  <c r="S26" i="7" s="1"/>
  <c r="S27" i="7" a="1"/>
  <c r="S27" i="7" s="1"/>
  <c r="S50" i="7" a="1"/>
  <c r="S50" i="7" s="1"/>
  <c r="S21" i="7" a="1"/>
  <c r="S21" i="7" s="1"/>
  <c r="S54" i="7" a="1"/>
  <c r="S54" i="7" s="1"/>
  <c r="S87" i="7" a="1"/>
  <c r="S87" i="7" s="1"/>
  <c r="S23" i="7" a="1"/>
  <c r="S23" i="7" s="1"/>
  <c r="S39" i="7" a="1"/>
  <c r="S39" i="7" s="1"/>
  <c r="S103" i="7" a="1"/>
  <c r="S103" i="7" s="1"/>
  <c r="S58" i="7" a="1"/>
  <c r="S58" i="7" s="1"/>
  <c r="S110" i="7" a="1"/>
  <c r="S110" i="7" s="1"/>
  <c r="Q72" i="7" a="1"/>
  <c r="Q72" i="7" s="1"/>
  <c r="Q50" i="7" a="1"/>
  <c r="Q50" i="7" s="1"/>
  <c r="Q60" i="7" a="1"/>
  <c r="Q60" i="7" s="1"/>
  <c r="Q23" i="7" a="1"/>
  <c r="Q23" i="7" s="1"/>
  <c r="Q87" i="7" a="1"/>
  <c r="Q87" i="7" s="1"/>
  <c r="Q22" i="7" a="1"/>
  <c r="Q22" i="7" s="1"/>
  <c r="Q94" i="7" a="1"/>
  <c r="Q94" i="7" s="1"/>
  <c r="Q109" i="7" a="1"/>
  <c r="Q109" i="7" s="1"/>
  <c r="Q55" i="7" a="1"/>
  <c r="Q55" i="7" s="1"/>
  <c r="Q30" i="7" a="1"/>
  <c r="Q30" i="7" s="1"/>
  <c r="Q71" i="7" a="1"/>
  <c r="Q71" i="7" s="1"/>
  <c r="Q112" i="7" a="1"/>
  <c r="Q112" i="7" s="1"/>
  <c r="W23" i="7" a="1"/>
  <c r="W23" i="7" s="1"/>
  <c r="W29" i="7" a="1"/>
  <c r="W29" i="7" s="1"/>
  <c r="W42" i="7" a="1"/>
  <c r="W42" i="7" s="1"/>
  <c r="W30" i="7" a="1"/>
  <c r="W30" i="7" s="1"/>
  <c r="W76" i="7" a="1"/>
  <c r="W76" i="7" s="1"/>
  <c r="W82" i="7" a="1"/>
  <c r="W82" i="7" s="1"/>
  <c r="W98" i="7" a="1"/>
  <c r="W98" i="7" s="1"/>
  <c r="W62" i="7" a="1"/>
  <c r="W62" i="7" s="1"/>
  <c r="W97" i="7" a="1"/>
  <c r="W97" i="7" s="1"/>
  <c r="W110" i="7" a="1"/>
  <c r="W110" i="7" s="1"/>
  <c r="W53" i="7" a="1"/>
  <c r="W53" i="7" s="1"/>
  <c r="W91" i="7" a="1"/>
  <c r="W91" i="7" s="1"/>
  <c r="W40" i="7" a="1"/>
  <c r="W40" i="7" s="1"/>
  <c r="W107" i="7" a="1"/>
  <c r="W107" i="7" s="1"/>
  <c r="W111" i="7" a="1"/>
  <c r="W111" i="7" s="1"/>
  <c r="V31" i="7" a="1"/>
  <c r="V31" i="7" s="1"/>
  <c r="V47" i="7" a="1"/>
  <c r="V47" i="7" s="1"/>
  <c r="V63" i="7" a="1"/>
  <c r="V63" i="7" s="1"/>
  <c r="V24" i="7" a="1"/>
  <c r="V24" i="7" s="1"/>
  <c r="V75" i="7" a="1"/>
  <c r="V75" i="7" s="1"/>
  <c r="V81" i="7" a="1"/>
  <c r="V81" i="7" s="1"/>
  <c r="V97" i="7" a="1"/>
  <c r="V97" i="7" s="1"/>
  <c r="V54" i="7" a="1"/>
  <c r="V54" i="7" s="1"/>
  <c r="V70" i="7" a="1"/>
  <c r="V70" i="7" s="1"/>
  <c r="V110" i="7" a="1"/>
  <c r="V110" i="7" s="1"/>
  <c r="V78" i="7" a="1"/>
  <c r="V78" i="7" s="1"/>
  <c r="U58" i="7" a="1"/>
  <c r="U58" i="7" s="1"/>
  <c r="U52" i="7" a="1"/>
  <c r="U52" i="7" s="1"/>
  <c r="U46" i="7" a="1"/>
  <c r="U46" i="7" s="1"/>
  <c r="U78" i="7" a="1"/>
  <c r="U78" i="7" s="1"/>
  <c r="U84" i="7" a="1"/>
  <c r="U84" i="7" s="1"/>
  <c r="U100" i="7" a="1"/>
  <c r="U100" i="7" s="1"/>
  <c r="U99" i="7" a="1"/>
  <c r="U99" i="7" s="1"/>
  <c r="U104" i="7" a="1"/>
  <c r="U104" i="7" s="1"/>
  <c r="U35" i="7" a="1"/>
  <c r="U35" i="7" s="1"/>
  <c r="U93" i="7" a="1"/>
  <c r="U93" i="7" s="1"/>
  <c r="U101" i="7" a="1"/>
  <c r="U101" i="7" s="1"/>
  <c r="U103" i="7" a="1"/>
  <c r="U103" i="7" s="1"/>
  <c r="U117" i="7" a="1"/>
  <c r="U117" i="7" s="1"/>
  <c r="U28" i="7" a="1"/>
  <c r="U28" i="7" s="1"/>
  <c r="T68" i="7" a="1"/>
  <c r="T68" i="7" s="1"/>
  <c r="T62" i="7" a="1"/>
  <c r="T62" i="7" s="1"/>
  <c r="T22" i="7" a="1"/>
  <c r="T22" i="7" s="1"/>
  <c r="T38" i="7" a="1"/>
  <c r="T38" i="7" s="1"/>
  <c r="T70" i="7" a="1"/>
  <c r="T70" i="7" s="1"/>
  <c r="T98" i="7" a="1"/>
  <c r="T98" i="7" s="1"/>
  <c r="T116" i="7" a="1"/>
  <c r="T116" i="7" s="1"/>
  <c r="T95" i="7" a="1"/>
  <c r="T95" i="7" s="1"/>
  <c r="T94" i="7" a="1"/>
  <c r="T94" i="7" s="1"/>
  <c r="T109" i="7" a="1"/>
  <c r="T109" i="7" s="1"/>
  <c r="T63" i="7" a="1"/>
  <c r="T63" i="7" s="1"/>
  <c r="T78" i="7" a="1"/>
  <c r="T78" i="7" s="1"/>
  <c r="R30" i="7" a="1"/>
  <c r="R30" i="7" s="1"/>
  <c r="R46" i="7" a="1"/>
  <c r="R46" i="7" s="1"/>
  <c r="R62" i="7" a="1"/>
  <c r="R62" i="7" s="1"/>
  <c r="R25" i="7" a="1"/>
  <c r="R25" i="7" s="1"/>
  <c r="R74" i="7" a="1"/>
  <c r="R74" i="7" s="1"/>
  <c r="R45" i="7" a="1"/>
  <c r="R45" i="7" s="1"/>
  <c r="R92" i="7" a="1"/>
  <c r="R92" i="7" s="1"/>
  <c r="S53" i="7" a="1"/>
  <c r="S53" i="7" s="1"/>
  <c r="S31" i="7" a="1"/>
  <c r="S31" i="7" s="1"/>
  <c r="Q18" i="7" a="1"/>
  <c r="Q18" i="7" s="1"/>
  <c r="Q45" i="7" a="1"/>
  <c r="Q45" i="7" s="1"/>
  <c r="Q100" i="7" a="1"/>
  <c r="Q100" i="7" s="1"/>
  <c r="W35" i="7" a="1"/>
  <c r="W35" i="7" s="1"/>
  <c r="W20" i="7" a="1"/>
  <c r="W20" i="7" s="1"/>
  <c r="W41" i="7" a="1"/>
  <c r="W41" i="7" s="1"/>
  <c r="W79" i="7" a="1"/>
  <c r="W79" i="7" s="1"/>
  <c r="W115" i="7" a="1"/>
  <c r="W115" i="7" s="1"/>
  <c r="V51" i="7" a="1"/>
  <c r="V51" i="7" s="1"/>
  <c r="V77" i="7" a="1"/>
  <c r="V77" i="7" s="1"/>
  <c r="V38" i="7" a="1"/>
  <c r="V38" i="7" s="1"/>
  <c r="V92" i="7" a="1"/>
  <c r="V92" i="7" s="1"/>
  <c r="V107" i="7" a="1"/>
  <c r="V107" i="7" s="1"/>
  <c r="V105" i="7" a="1"/>
  <c r="V105" i="7" s="1"/>
  <c r="U36" i="7" a="1"/>
  <c r="U36" i="7" s="1"/>
  <c r="U44" i="7" a="1"/>
  <c r="U44" i="7" s="1"/>
  <c r="U23" i="7" a="1"/>
  <c r="U23" i="7" s="1"/>
  <c r="U95" i="7" a="1"/>
  <c r="U95" i="7" s="1"/>
  <c r="U107" i="7" a="1"/>
  <c r="U107" i="7" s="1"/>
  <c r="T46" i="7" a="1"/>
  <c r="T46" i="7" s="1"/>
  <c r="T61" i="7" a="1"/>
  <c r="T61" i="7" s="1"/>
  <c r="T51" i="7" a="1"/>
  <c r="T51" i="7" s="1"/>
  <c r="R42" i="7" a="1"/>
  <c r="R42" i="7" s="1"/>
  <c r="R43" i="7" a="1"/>
  <c r="R43" i="7" s="1"/>
  <c r="R88" i="7" a="1"/>
  <c r="R88" i="7" s="1"/>
  <c r="R35" i="7" a="1"/>
  <c r="R35" i="7" s="1"/>
  <c r="R57" i="7" a="1"/>
  <c r="R57" i="7" s="1"/>
  <c r="R61" i="7" a="1"/>
  <c r="R61" i="7" s="1"/>
  <c r="R85" i="7" a="1"/>
  <c r="R85" i="7" s="1"/>
  <c r="R99" i="7" a="1"/>
  <c r="R99" i="7" s="1"/>
  <c r="R104" i="7" a="1"/>
  <c r="R104" i="7" s="1"/>
  <c r="R108" i="7" a="1"/>
  <c r="R108" i="7" s="1"/>
  <c r="X35" i="7" a="1"/>
  <c r="X35" i="7" s="1"/>
  <c r="X32" i="7" a="1"/>
  <c r="X32" i="7" s="1"/>
  <c r="X36" i="7" a="1"/>
  <c r="X36" i="7" s="1"/>
  <c r="X79" i="7" a="1"/>
  <c r="X79" i="7" s="1"/>
  <c r="X86" i="7" a="1"/>
  <c r="X86" i="7" s="1"/>
  <c r="X115" i="7" a="1"/>
  <c r="X115" i="7" s="1"/>
  <c r="X85" i="7" a="1"/>
  <c r="X85" i="7" s="1"/>
  <c r="X83" i="7" a="1"/>
  <c r="X83" i="7" s="1"/>
  <c r="X81" i="7" a="1"/>
  <c r="X81" i="7" s="1"/>
  <c r="X25" i="7" a="1"/>
  <c r="X25" i="7" s="1"/>
  <c r="X116" i="7" a="1"/>
  <c r="X116" i="7" s="1"/>
  <c r="X112" i="7" a="1"/>
  <c r="X112" i="7" s="1"/>
  <c r="X59" i="7" a="1"/>
  <c r="X59" i="7" s="1"/>
  <c r="W27" i="7" a="1"/>
  <c r="W27" i="7" s="1"/>
  <c r="T117" i="7" a="1"/>
  <c r="T117" i="7" s="1"/>
  <c r="R66" i="7" a="1"/>
  <c r="R66" i="7" s="1"/>
  <c r="R79" i="7" a="1"/>
  <c r="R79" i="7" s="1"/>
  <c r="X43" i="7" a="1"/>
  <c r="X43" i="7" s="1"/>
  <c r="S43" i="7" a="1"/>
  <c r="S43" i="7" s="1"/>
  <c r="Q52" i="7" a="1"/>
  <c r="Q52" i="7" s="1"/>
  <c r="V103" i="7" a="1"/>
  <c r="V103" i="7" s="1"/>
  <c r="U60" i="7" a="1"/>
  <c r="U60" i="7" s="1"/>
  <c r="R51" i="7" a="1"/>
  <c r="R51" i="7" s="1"/>
  <c r="X113" i="7" a="1"/>
  <c r="X113" i="7" s="1"/>
  <c r="X108" i="7" a="1"/>
  <c r="X108" i="7" s="1"/>
  <c r="S66" i="7" a="1"/>
  <c r="S66" i="7" s="1"/>
  <c r="S70" i="7" a="1"/>
  <c r="S70" i="7" s="1"/>
  <c r="S82" i="7" a="1"/>
  <c r="S82" i="7" s="1"/>
  <c r="Q19" i="7" a="1"/>
  <c r="Q19" i="7" s="1"/>
  <c r="Q43" i="7" a="1"/>
  <c r="Q43" i="7" s="1"/>
  <c r="Q111" i="7" a="1"/>
  <c r="Q111" i="7" s="1"/>
  <c r="Q102" i="7" a="1"/>
  <c r="Q102" i="7" s="1"/>
  <c r="W38" i="7" a="1"/>
  <c r="W38" i="7" s="1"/>
  <c r="W43" i="7" a="1"/>
  <c r="W43" i="7" s="1"/>
  <c r="W49" i="7" a="1"/>
  <c r="W49" i="7" s="1"/>
  <c r="W57" i="7" a="1"/>
  <c r="W57" i="7" s="1"/>
  <c r="W22" i="7" a="1"/>
  <c r="W22" i="7" s="1"/>
  <c r="V59" i="7" a="1"/>
  <c r="V59" i="7" s="1"/>
  <c r="V79" i="7" a="1"/>
  <c r="V79" i="7" s="1"/>
  <c r="V56" i="7" a="1"/>
  <c r="V56" i="7" s="1"/>
  <c r="V116" i="7" a="1"/>
  <c r="V116" i="7" s="1"/>
  <c r="U55" i="7" a="1"/>
  <c r="U55" i="7" s="1"/>
  <c r="U80" i="7" a="1"/>
  <c r="U80" i="7" s="1"/>
  <c r="U31" i="7" a="1"/>
  <c r="U31" i="7" s="1"/>
  <c r="U74" i="7" a="1"/>
  <c r="U74" i="7" s="1"/>
  <c r="U111" i="7" a="1"/>
  <c r="U111" i="7" s="1"/>
  <c r="T65" i="7" a="1"/>
  <c r="T65" i="7" s="1"/>
  <c r="T48" i="7" a="1"/>
  <c r="T48" i="7" s="1"/>
  <c r="T90" i="7" a="1"/>
  <c r="T90" i="7" s="1"/>
  <c r="T32" i="7" a="1"/>
  <c r="T32" i="7" s="1"/>
  <c r="R48" i="7" a="1"/>
  <c r="R48" i="7" s="1"/>
  <c r="R69" i="7" a="1"/>
  <c r="R69" i="7" s="1"/>
  <c r="R94" i="7" a="1"/>
  <c r="R94" i="7" s="1"/>
  <c r="R77" i="7" a="1"/>
  <c r="R77" i="7" s="1"/>
  <c r="R91" i="7" a="1"/>
  <c r="R91" i="7" s="1"/>
  <c r="R89" i="7" a="1"/>
  <c r="R89" i="7" s="1"/>
  <c r="R83" i="7" a="1"/>
  <c r="R83" i="7" s="1"/>
  <c r="R113" i="7" a="1"/>
  <c r="R113" i="7" s="1"/>
  <c r="R114" i="7" a="1"/>
  <c r="R114" i="7" s="1"/>
  <c r="X22" i="7" a="1"/>
  <c r="X22" i="7" s="1"/>
  <c r="X38" i="7" a="1"/>
  <c r="X38" i="7" s="1"/>
  <c r="X45" i="7" a="1"/>
  <c r="X45" i="7" s="1"/>
  <c r="X53" i="7" a="1"/>
  <c r="X53" i="7" s="1"/>
  <c r="X27" i="7" a="1"/>
  <c r="X27" i="7" s="1"/>
  <c r="X87" i="7" a="1"/>
  <c r="X87" i="7" s="1"/>
  <c r="X117" i="7" a="1"/>
  <c r="X117" i="7" s="1"/>
  <c r="X100" i="7" a="1"/>
  <c r="X100" i="7" s="1"/>
  <c r="X98" i="7" a="1"/>
  <c r="X98" i="7" s="1"/>
  <c r="X96" i="7" a="1"/>
  <c r="X96" i="7" s="1"/>
  <c r="X30" i="7" a="1"/>
  <c r="X30" i="7" s="1"/>
  <c r="X92" i="7" a="1"/>
  <c r="X92" i="7" s="1"/>
  <c r="Q63" i="7" a="1"/>
  <c r="Q63" i="7" s="1"/>
  <c r="V80" i="7" a="1"/>
  <c r="V80" i="7" s="1"/>
  <c r="U62" i="7" a="1"/>
  <c r="U62" i="7" s="1"/>
  <c r="T21" i="7" a="1"/>
  <c r="T21" i="7" s="1"/>
  <c r="R112" i="7" a="1"/>
  <c r="R112" i="7" s="1"/>
  <c r="X57" i="7" a="1"/>
  <c r="X57" i="7" s="1"/>
  <c r="X68" i="7" a="1"/>
  <c r="X68" i="7" s="1"/>
  <c r="Q84" i="7" a="1"/>
  <c r="Q84" i="7" s="1"/>
  <c r="W83" i="7" a="1"/>
  <c r="W83" i="7" s="1"/>
  <c r="V94" i="7" a="1"/>
  <c r="V94" i="7" s="1"/>
  <c r="T112" i="7" a="1"/>
  <c r="T112" i="7" s="1"/>
  <c r="R41" i="7" a="1"/>
  <c r="R41" i="7" s="1"/>
  <c r="X78" i="7" a="1"/>
  <c r="X78" i="7" s="1"/>
  <c r="X65" i="7" a="1"/>
  <c r="X65" i="7" s="1"/>
  <c r="S25" i="7" a="1"/>
  <c r="S25" i="7" s="1"/>
  <c r="S45" i="7" a="1"/>
  <c r="S45" i="7" s="1"/>
  <c r="S104" i="7" a="1"/>
  <c r="S104" i="7" s="1"/>
  <c r="Q27" i="7" a="1"/>
  <c r="Q27" i="7" s="1"/>
  <c r="Q48" i="7" a="1"/>
  <c r="Q48" i="7" s="1"/>
  <c r="Q113" i="7" a="1"/>
  <c r="Q113" i="7" s="1"/>
  <c r="W32" i="7" a="1"/>
  <c r="W32" i="7" s="1"/>
  <c r="W84" i="7" a="1"/>
  <c r="W84" i="7" s="1"/>
  <c r="W112" i="7" a="1"/>
  <c r="W112" i="7" s="1"/>
  <c r="V19" i="7" a="1"/>
  <c r="V19" i="7" s="1"/>
  <c r="V65" i="7" a="1"/>
  <c r="V65" i="7" s="1"/>
  <c r="V30" i="7" a="1"/>
  <c r="V30" i="7" s="1"/>
  <c r="V62" i="7" a="1"/>
  <c r="V62" i="7" s="1"/>
  <c r="U68" i="7" a="1"/>
  <c r="U68" i="7" s="1"/>
  <c r="U86" i="7" a="1"/>
  <c r="U86" i="7" s="1"/>
  <c r="U97" i="7" a="1"/>
  <c r="U97" i="7" s="1"/>
  <c r="U57" i="7" a="1"/>
  <c r="U57" i="7" s="1"/>
  <c r="T19" i="7" a="1"/>
  <c r="T19" i="7" s="1"/>
  <c r="T58" i="7" a="1"/>
  <c r="T58" i="7" s="1"/>
  <c r="T42" i="7" a="1"/>
  <c r="T42" i="7" s="1"/>
  <c r="T87" i="7" a="1"/>
  <c r="T87" i="7" s="1"/>
  <c r="R50" i="7" a="1"/>
  <c r="R50" i="7" s="1"/>
  <c r="R76" i="7" a="1"/>
  <c r="R76" i="7" s="1"/>
  <c r="R96" i="7" a="1"/>
  <c r="R96" i="7" s="1"/>
  <c r="R95" i="7" a="1"/>
  <c r="R95" i="7" s="1"/>
  <c r="R103" i="7" a="1"/>
  <c r="R103" i="7" s="1"/>
  <c r="R65" i="7" a="1"/>
  <c r="R65" i="7" s="1"/>
  <c r="R102" i="7" a="1"/>
  <c r="R102" i="7" s="1"/>
  <c r="R116" i="7" a="1"/>
  <c r="R116" i="7" s="1"/>
  <c r="R117" i="7" a="1"/>
  <c r="R117" i="7" s="1"/>
  <c r="X28" i="7" a="1"/>
  <c r="X28" i="7" s="1"/>
  <c r="X51" i="7" a="1"/>
  <c r="X51" i="7" s="1"/>
  <c r="X48" i="7" a="1"/>
  <c r="X48" i="7" s="1"/>
  <c r="X58" i="7" a="1"/>
  <c r="X58" i="7" s="1"/>
  <c r="X49" i="7" a="1"/>
  <c r="X49" i="7" s="1"/>
  <c r="X103" i="7" a="1"/>
  <c r="X103" i="7" s="1"/>
  <c r="X101" i="7" a="1"/>
  <c r="X101" i="7" s="1"/>
  <c r="X99" i="7" a="1"/>
  <c r="X99" i="7" s="1"/>
  <c r="X97" i="7" a="1"/>
  <c r="X97" i="7" s="1"/>
  <c r="X69" i="7" a="1"/>
  <c r="X69" i="7" s="1"/>
  <c r="X21" i="7" a="1"/>
  <c r="X21" i="7" s="1"/>
  <c r="X89" i="7" a="1"/>
  <c r="X89" i="7" s="1"/>
  <c r="W28" i="7" a="1"/>
  <c r="W28" i="7" s="1"/>
  <c r="W103" i="7" a="1"/>
  <c r="W103" i="7" s="1"/>
  <c r="V93" i="7" a="1"/>
  <c r="V93" i="7" s="1"/>
  <c r="U42" i="7" a="1"/>
  <c r="U42" i="7" s="1"/>
  <c r="U115" i="7" a="1"/>
  <c r="U115" i="7" s="1"/>
  <c r="T52" i="7" a="1"/>
  <c r="T52" i="7" s="1"/>
  <c r="R26" i="7" a="1"/>
  <c r="R26" i="7" s="1"/>
  <c r="R49" i="7" a="1"/>
  <c r="R49" i="7" s="1"/>
  <c r="R115" i="7" a="1"/>
  <c r="R115" i="7" s="1"/>
  <c r="X26" i="7" a="1"/>
  <c r="X26" i="7" s="1"/>
  <c r="X109" i="7" a="1"/>
  <c r="X109" i="7" s="1"/>
  <c r="X106" i="7" a="1"/>
  <c r="X106" i="7" s="1"/>
  <c r="S91" i="7" a="1"/>
  <c r="S91" i="7" s="1"/>
  <c r="Q29" i="7" a="1"/>
  <c r="Q29" i="7" s="1"/>
  <c r="V58" i="7" a="1"/>
  <c r="V58" i="7" s="1"/>
  <c r="T60" i="7" a="1"/>
  <c r="T60" i="7" s="1"/>
  <c r="X52" i="7" a="1"/>
  <c r="X52" i="7" s="1"/>
  <c r="X88" i="7" a="1"/>
  <c r="X88" i="7" s="1"/>
  <c r="S28" i="7" a="1"/>
  <c r="S28" i="7" s="1"/>
  <c r="S79" i="7" a="1"/>
  <c r="S79" i="7" s="1"/>
  <c r="Q74" i="7" a="1"/>
  <c r="Q74" i="7" s="1"/>
  <c r="Q89" i="7" a="1"/>
  <c r="Q89" i="7" s="1"/>
  <c r="W45" i="7" a="1"/>
  <c r="W45" i="7" s="1"/>
  <c r="W86" i="7" a="1"/>
  <c r="W86" i="7" s="1"/>
  <c r="W114" i="7" a="1"/>
  <c r="W114" i="7" s="1"/>
  <c r="V27" i="7" a="1"/>
  <c r="V27" i="7" s="1"/>
  <c r="V67" i="7" a="1"/>
  <c r="V67" i="7" s="1"/>
  <c r="V83" i="7" a="1"/>
  <c r="V83" i="7" s="1"/>
  <c r="V82" i="7" a="1"/>
  <c r="V82" i="7" s="1"/>
  <c r="V114" i="7" a="1"/>
  <c r="V114" i="7" s="1"/>
  <c r="U30" i="7" a="1"/>
  <c r="U30" i="7" s="1"/>
  <c r="U88" i="7" a="1"/>
  <c r="U88" i="7" s="1"/>
  <c r="U106" i="7" a="1"/>
  <c r="U106" i="7" s="1"/>
  <c r="U76" i="7" a="1"/>
  <c r="U76" i="7" s="1"/>
  <c r="U56" i="7" a="1"/>
  <c r="U56" i="7" s="1"/>
  <c r="U85" i="7" a="1"/>
  <c r="U85" i="7" s="1"/>
  <c r="T56" i="7" a="1"/>
  <c r="T56" i="7" s="1"/>
  <c r="T64" i="7" a="1"/>
  <c r="T64" i="7" s="1"/>
  <c r="T77" i="7" a="1"/>
  <c r="T77" i="7" s="1"/>
  <c r="T50" i="7" a="1"/>
  <c r="T50" i="7" s="1"/>
  <c r="R58" i="7" a="1"/>
  <c r="R58" i="7" s="1"/>
  <c r="R78" i="7" a="1"/>
  <c r="R78" i="7" s="1"/>
  <c r="R98" i="7" a="1"/>
  <c r="R98" i="7" s="1"/>
  <c r="R33" i="7" a="1"/>
  <c r="R33" i="7" s="1"/>
  <c r="R105" i="7" a="1"/>
  <c r="R105" i="7" s="1"/>
  <c r="R73" i="7" a="1"/>
  <c r="R73" i="7" s="1"/>
  <c r="R106" i="7" a="1"/>
  <c r="R106" i="7" s="1"/>
  <c r="X41" i="7" a="1"/>
  <c r="X41" i="7" s="1"/>
  <c r="X54" i="7" a="1"/>
  <c r="X54" i="7" s="1"/>
  <c r="X61" i="7" a="1"/>
  <c r="X61" i="7" s="1"/>
  <c r="X39" i="7" a="1"/>
  <c r="X39" i="7" s="1"/>
  <c r="X50" i="7" a="1"/>
  <c r="X50" i="7" s="1"/>
  <c r="X105" i="7" a="1"/>
  <c r="X105" i="7" s="1"/>
  <c r="X33" i="7" a="1"/>
  <c r="X33" i="7" s="1"/>
  <c r="X18" i="7" a="1"/>
  <c r="X18" i="7" s="1"/>
  <c r="X94" i="7" a="1"/>
  <c r="X94" i="7" s="1"/>
  <c r="X76" i="7" a="1"/>
  <c r="X76" i="7" s="1"/>
  <c r="X47" i="7" a="1"/>
  <c r="X47" i="7" s="1"/>
  <c r="X93" i="7" a="1"/>
  <c r="X93" i="7" s="1"/>
  <c r="V26" i="7" a="1"/>
  <c r="V26" i="7" s="1"/>
  <c r="U116" i="7" a="1"/>
  <c r="U116" i="7" s="1"/>
  <c r="T35" i="7" a="1"/>
  <c r="T35" i="7" s="1"/>
  <c r="R67" i="7" a="1"/>
  <c r="R67" i="7" s="1"/>
  <c r="R109" i="7" a="1"/>
  <c r="R109" i="7" s="1"/>
  <c r="X62" i="7" a="1"/>
  <c r="X62" i="7" s="1"/>
  <c r="X20" i="7" a="1"/>
  <c r="X20" i="7" s="1"/>
  <c r="X95" i="7" a="1"/>
  <c r="X95" i="7" s="1"/>
  <c r="V49" i="7" a="1"/>
  <c r="V49" i="7" s="1"/>
  <c r="U73" i="7" a="1"/>
  <c r="U73" i="7" s="1"/>
  <c r="T45" i="7" a="1"/>
  <c r="T45" i="7" s="1"/>
  <c r="R82" i="7" a="1"/>
  <c r="R82" i="7" s="1"/>
  <c r="R101" i="7" a="1"/>
  <c r="R101" i="7" s="1"/>
  <c r="X23" i="7" a="1"/>
  <c r="X23" i="7" s="1"/>
  <c r="X84" i="7" a="1"/>
  <c r="X84" i="7" s="1"/>
  <c r="X91" i="7" a="1"/>
  <c r="X91" i="7" s="1"/>
  <c r="S30" i="7" a="1"/>
  <c r="S30" i="7" s="1"/>
  <c r="S55" i="7" a="1"/>
  <c r="S55" i="7" s="1"/>
  <c r="S105" i="7" a="1"/>
  <c r="S105" i="7" s="1"/>
  <c r="Q76" i="7" a="1"/>
  <c r="Q76" i="7" s="1"/>
  <c r="Q91" i="7" a="1"/>
  <c r="Q91" i="7" s="1"/>
  <c r="Q90" i="7" a="1"/>
  <c r="Q90" i="7" s="1"/>
  <c r="Q104" i="7" a="1"/>
  <c r="Q104" i="7" s="1"/>
  <c r="Q108" i="7" a="1"/>
  <c r="Q108" i="7" s="1"/>
  <c r="W55" i="7" a="1"/>
  <c r="W55" i="7" s="1"/>
  <c r="W100" i="7" a="1"/>
  <c r="W100" i="7" s="1"/>
  <c r="W87" i="7" a="1"/>
  <c r="W87" i="7" s="1"/>
  <c r="V33" i="7" a="1"/>
  <c r="V33" i="7" s="1"/>
  <c r="V20" i="7" a="1"/>
  <c r="V20" i="7" s="1"/>
  <c r="V85" i="7" a="1"/>
  <c r="V85" i="7" s="1"/>
  <c r="V72" i="7" a="1"/>
  <c r="V72" i="7" s="1"/>
  <c r="V115" i="7" a="1"/>
  <c r="V115" i="7" s="1"/>
  <c r="U49" i="7" a="1"/>
  <c r="U49" i="7" s="1"/>
  <c r="U96" i="7" a="1"/>
  <c r="U96" i="7" s="1"/>
  <c r="U108" i="7" a="1"/>
  <c r="U108" i="7" s="1"/>
  <c r="U38" i="7" a="1"/>
  <c r="U38" i="7" s="1"/>
  <c r="U109" i="7" a="1"/>
  <c r="U109" i="7" s="1"/>
  <c r="T34" i="7" a="1"/>
  <c r="T34" i="7" s="1"/>
  <c r="T82" i="7" a="1"/>
  <c r="T82" i="7" s="1"/>
  <c r="T96" i="7" a="1"/>
  <c r="T96" i="7" s="1"/>
  <c r="T113" i="7" a="1"/>
  <c r="T113" i="7" s="1"/>
  <c r="T86" i="7" a="1"/>
  <c r="T86" i="7" s="1"/>
  <c r="T115" i="7" a="1"/>
  <c r="T115" i="7" s="1"/>
  <c r="R18" i="7" a="1"/>
  <c r="R18" i="7" s="1"/>
  <c r="R64" i="7" a="1"/>
  <c r="R64" i="7" s="1"/>
  <c r="R63" i="7" a="1"/>
  <c r="R63" i="7" s="1"/>
  <c r="R100" i="7" a="1"/>
  <c r="R100" i="7" s="1"/>
  <c r="R39" i="7" a="1"/>
  <c r="R39" i="7" s="1"/>
  <c r="R107" i="7" a="1"/>
  <c r="R107" i="7" s="1"/>
  <c r="R97" i="7" a="1"/>
  <c r="R97" i="7" s="1"/>
  <c r="R110" i="7" a="1"/>
  <c r="R110" i="7" s="1"/>
  <c r="X44" i="7" a="1"/>
  <c r="X44" i="7" s="1"/>
  <c r="X67" i="7" a="1"/>
  <c r="X67" i="7" s="1"/>
  <c r="X64" i="7" a="1"/>
  <c r="X64" i="7" s="1"/>
  <c r="X40" i="7" a="1"/>
  <c r="X40" i="7" s="1"/>
  <c r="X71" i="7" a="1"/>
  <c r="X71" i="7" s="1"/>
  <c r="X107" i="7" a="1"/>
  <c r="X107" i="7" s="1"/>
  <c r="X66" i="7" a="1"/>
  <c r="X66" i="7" s="1"/>
  <c r="X37" i="7" a="1"/>
  <c r="X37" i="7" s="1"/>
  <c r="X102" i="7" a="1"/>
  <c r="X102" i="7" s="1"/>
  <c r="X34" i="7" a="1"/>
  <c r="X34" i="7" s="1"/>
  <c r="X55" i="7" a="1"/>
  <c r="X55" i="7" s="1"/>
  <c r="X114" i="7" a="1"/>
  <c r="X114" i="7" s="1"/>
  <c r="X90" i="7" a="1"/>
  <c r="X90" i="7" s="1"/>
  <c r="S33" i="7" a="1"/>
  <c r="S33" i="7" s="1"/>
  <c r="S42" i="7" a="1"/>
  <c r="S42" i="7" s="1"/>
  <c r="S107" i="7" a="1"/>
  <c r="S107" i="7" s="1"/>
  <c r="S22" i="7" a="1"/>
  <c r="S22" i="7" s="1"/>
  <c r="S60" i="7" a="1"/>
  <c r="S60" i="7" s="1"/>
  <c r="Q26" i="7" a="1"/>
  <c r="Q26" i="7" s="1"/>
  <c r="Q59" i="7" a="1"/>
  <c r="Q59" i="7" s="1"/>
  <c r="Q114" i="7" a="1"/>
  <c r="Q114" i="7" s="1"/>
  <c r="W58" i="7" a="1"/>
  <c r="W58" i="7" s="1"/>
  <c r="V35" i="7" a="1"/>
  <c r="V35" i="7" s="1"/>
  <c r="U32" i="7" a="1"/>
  <c r="U32" i="7" s="1"/>
  <c r="T102" i="7" a="1"/>
  <c r="T102" i="7" s="1"/>
  <c r="X70" i="7" a="1"/>
  <c r="X70" i="7" s="1"/>
  <c r="X74" i="7" a="1"/>
  <c r="X74" i="7" s="1"/>
  <c r="X42" i="7" a="1"/>
  <c r="X42" i="7" s="1"/>
  <c r="Q25" i="7" a="1"/>
  <c r="Q25" i="7" s="1"/>
  <c r="W52" i="7" a="1"/>
  <c r="W52" i="7" s="1"/>
  <c r="V101" i="7" a="1"/>
  <c r="V101" i="7" s="1"/>
  <c r="U43" i="7" a="1"/>
  <c r="U43" i="7" s="1"/>
  <c r="T18" i="7" a="1"/>
  <c r="T18" i="7" s="1"/>
  <c r="R27" i="7" a="1"/>
  <c r="R27" i="7" s="1"/>
  <c r="R87" i="7" a="1"/>
  <c r="R87" i="7" s="1"/>
  <c r="X29" i="7" a="1"/>
  <c r="X29" i="7" s="1"/>
  <c r="X82" i="7" a="1"/>
  <c r="X82" i="7" s="1"/>
  <c r="S40" i="7" a="1"/>
  <c r="S40" i="7" s="1"/>
  <c r="S89" i="7" a="1"/>
  <c r="S89" i="7" s="1"/>
  <c r="S36" i="7" a="1"/>
  <c r="S36" i="7" s="1"/>
  <c r="Q66" i="7" a="1"/>
  <c r="Q66" i="7" s="1"/>
  <c r="Q35" i="7" a="1"/>
  <c r="Q35" i="7" s="1"/>
  <c r="Q42" i="7" a="1"/>
  <c r="Q42" i="7" s="1"/>
  <c r="W47" i="7" a="1"/>
  <c r="W47" i="7" s="1"/>
  <c r="W68" i="7" a="1"/>
  <c r="W68" i="7" s="1"/>
  <c r="W59" i="7" a="1"/>
  <c r="W59" i="7" s="1"/>
  <c r="V43" i="7" a="1"/>
  <c r="V43" i="7" s="1"/>
  <c r="V32" i="7" a="1"/>
  <c r="V32" i="7" s="1"/>
  <c r="V99" i="7" a="1"/>
  <c r="V99" i="7" s="1"/>
  <c r="V106" i="7" a="1"/>
  <c r="V106" i="7" s="1"/>
  <c r="U61" i="7" a="1"/>
  <c r="U61" i="7" s="1"/>
  <c r="U41" i="7" a="1"/>
  <c r="U41" i="7" s="1"/>
  <c r="U37" i="7" a="1"/>
  <c r="U37" i="7" s="1"/>
  <c r="T71" i="7" a="1"/>
  <c r="T71" i="7" s="1"/>
  <c r="T20" i="7" a="1"/>
  <c r="T20" i="7" s="1"/>
  <c r="T104" i="7" a="1"/>
  <c r="T104" i="7" s="1"/>
  <c r="T74" i="7" a="1"/>
  <c r="T74" i="7" s="1"/>
  <c r="T89" i="7" a="1"/>
  <c r="T89" i="7" s="1"/>
  <c r="R32" i="7" a="1"/>
  <c r="R32" i="7" s="1"/>
  <c r="R21" i="7" a="1"/>
  <c r="R21" i="7" s="1"/>
  <c r="R75" i="7" a="1"/>
  <c r="R75" i="7" s="1"/>
  <c r="R71" i="7" a="1"/>
  <c r="R71" i="7" s="1"/>
  <c r="R93" i="7" a="1"/>
  <c r="R93" i="7" s="1"/>
  <c r="R111" i="7" a="1"/>
  <c r="R111" i="7" s="1"/>
  <c r="R81" i="7" a="1"/>
  <c r="R81" i="7" s="1"/>
  <c r="X60" i="7" a="1"/>
  <c r="X60" i="7" s="1"/>
  <c r="X24" i="7" a="1"/>
  <c r="X24" i="7" s="1"/>
  <c r="X19" i="7" a="1"/>
  <c r="X19" i="7" s="1"/>
  <c r="X75" i="7" a="1"/>
  <c r="X75" i="7" s="1"/>
  <c r="X46" i="7" a="1"/>
  <c r="X46" i="7" s="1"/>
  <c r="X111" i="7" a="1"/>
  <c r="X111" i="7" s="1"/>
  <c r="X56" i="7" a="1"/>
  <c r="X56" i="7" s="1"/>
  <c r="X77" i="7" a="1"/>
  <c r="X77" i="7" s="1"/>
  <c r="X72" i="7" a="1"/>
  <c r="X72" i="7" s="1"/>
  <c r="X110" i="7" a="1"/>
  <c r="X110" i="7" s="1"/>
  <c r="X73" i="7" a="1"/>
  <c r="X73" i="7" s="1"/>
  <c r="X104" i="7" a="1"/>
  <c r="X104" i="7" s="1"/>
  <c r="X63" i="7" a="1"/>
  <c r="X63" i="7" s="1"/>
  <c r="U27" i="7" a="1"/>
  <c r="U27" i="7" s="1"/>
  <c r="T103" i="7" a="1"/>
  <c r="T103" i="7" s="1"/>
  <c r="R34" i="7" a="1"/>
  <c r="R34" i="7" s="1"/>
  <c r="R55" i="7" a="1"/>
  <c r="R55" i="7" s="1"/>
  <c r="X31" i="7" a="1"/>
  <c r="X31" i="7" s="1"/>
  <c r="X80" i="7" a="1"/>
  <c r="X80" i="7" s="1"/>
  <c r="W17" i="7" a="1"/>
  <c r="W17" i="7" s="1"/>
  <c r="V16" i="7" a="1"/>
  <c r="V16" i="7" s="1"/>
  <c r="V17" i="7" a="1"/>
  <c r="V17" i="7" s="1"/>
  <c r="U17" i="7" a="1"/>
  <c r="U17" i="7" s="1"/>
  <c r="X16" i="7" a="1"/>
  <c r="X16" i="7" s="1"/>
  <c r="T16" i="7" a="1"/>
  <c r="T16" i="7" s="1"/>
  <c r="T17" i="7" a="1"/>
  <c r="T17" i="7" s="1"/>
  <c r="R16" i="7" a="1"/>
  <c r="R16" i="7" s="1"/>
  <c r="S16" i="7" a="1"/>
  <c r="S16" i="7" s="1"/>
  <c r="U16" i="7" a="1"/>
  <c r="U16" i="7" s="1"/>
  <c r="X17" i="7" a="1"/>
  <c r="X17" i="7" s="1"/>
  <c r="S17" i="7" a="1"/>
  <c r="S17" i="7" s="1"/>
  <c r="Q17" i="7" a="1"/>
  <c r="Q17" i="7" s="1"/>
  <c r="Q16" i="7" a="1"/>
  <c r="Q16" i="7" s="1"/>
  <c r="W16" i="7" a="1"/>
  <c r="W16" i="7" s="1"/>
  <c r="R17" i="7" a="1"/>
  <c r="R17" i="7" s="1"/>
  <c r="Q15" i="7" a="1"/>
  <c r="Q15" i="7" s="1"/>
  <c r="R15" i="7" a="1"/>
  <c r="R15" i="7" s="1"/>
  <c r="S15" i="7" a="1"/>
  <c r="S15" i="7" s="1"/>
  <c r="T15" i="7" a="1"/>
  <c r="T15" i="7" s="1"/>
  <c r="U15" i="7" a="1"/>
  <c r="U15" i="7" s="1"/>
  <c r="V15" i="7" a="1"/>
  <c r="V15" i="7" s="1"/>
  <c r="W15" i="7" a="1"/>
  <c r="W15" i="7" s="1"/>
  <c r="X15" i="7" a="1"/>
  <c r="X15" i="7" s="1"/>
  <c r="U15" i="8" a="1"/>
  <c r="U15" i="8" s="1"/>
  <c r="R15" i="8" a="1"/>
  <c r="R15" i="8" s="1"/>
  <c r="O15" i="8" a="1"/>
  <c r="O15" i="8" s="1"/>
  <c r="T15" i="8" a="1"/>
  <c r="T15" i="8" s="1"/>
  <c r="S15" i="8" a="1"/>
  <c r="S15" i="8" s="1"/>
  <c r="Q15" i="8" a="1"/>
  <c r="Q15" i="8" s="1"/>
  <c r="V15" i="8" a="1"/>
  <c r="V15" i="8" s="1"/>
  <c r="P15" i="8" a="1"/>
  <c r="P15" i="8" s="1"/>
  <c r="W15" i="8" a="1"/>
  <c r="W15" i="8" s="1"/>
  <c r="X15" i="8" a="1"/>
  <c r="X15" i="8" s="1"/>
  <c r="I13" i="8"/>
  <c r="K9" i="8"/>
  <c r="I13" i="7"/>
  <c r="K9" i="7"/>
  <c r="K13" i="7" a="1"/>
  <c r="K13" i="8" a="1"/>
  <c r="N15" i="8" l="1" a="1"/>
  <c r="N15" i="8" s="1"/>
  <c r="M16" i="8" a="1"/>
  <c r="M16" i="8" s="1"/>
  <c r="M17" i="8" a="1"/>
  <c r="M17" i="8" s="1"/>
  <c r="N17" i="8" a="1"/>
  <c r="N17" i="8" s="1"/>
  <c r="N16" i="8" a="1"/>
  <c r="N16" i="8" s="1"/>
  <c r="M14" i="7" a="1"/>
  <c r="M14" i="7" s="1"/>
  <c r="T14" i="7" a="1"/>
  <c r="T14" i="7" s="1"/>
  <c r="S14" i="7" a="1"/>
  <c r="S14" i="7" s="1"/>
  <c r="U14" i="7" a="1"/>
  <c r="U14" i="7" s="1"/>
  <c r="Q14" i="7" a="1"/>
  <c r="Q14" i="7" s="1"/>
  <c r="V14" i="7" a="1"/>
  <c r="V14" i="7" s="1"/>
  <c r="X14" i="7" a="1"/>
  <c r="X14" i="7" s="1"/>
  <c r="R14" i="7" a="1"/>
  <c r="R14" i="7" s="1"/>
  <c r="W14" i="7" a="1"/>
  <c r="W14" i="7" s="1"/>
  <c r="K13" i="8"/>
  <c r="T13" i="7" a="1"/>
  <c r="T13" i="7" s="1"/>
  <c r="W13" i="7" a="1"/>
  <c r="W13" i="7" s="1"/>
  <c r="R13" i="7" a="1"/>
  <c r="R13" i="7" s="1"/>
  <c r="Q13" i="7" a="1"/>
  <c r="Q13" i="7" s="1"/>
  <c r="S13" i="7" a="1"/>
  <c r="S13" i="7" s="1"/>
  <c r="U14" i="8" a="1"/>
  <c r="U14" i="8" s="1"/>
  <c r="Q14" i="8" a="1"/>
  <c r="Q14" i="8" s="1"/>
  <c r="P14" i="8" a="1"/>
  <c r="P14" i="8" s="1"/>
  <c r="X14" i="8" a="1"/>
  <c r="X14" i="8" s="1"/>
  <c r="W14" i="8" a="1"/>
  <c r="W14" i="8" s="1"/>
  <c r="T14" i="8" a="1"/>
  <c r="T14" i="8" s="1"/>
  <c r="N14" i="8" a="1"/>
  <c r="N14" i="8" s="1"/>
  <c r="R14" i="8" a="1"/>
  <c r="R14" i="8" s="1"/>
  <c r="V14" i="8" a="1"/>
  <c r="V14" i="8" s="1"/>
  <c r="S14" i="8" a="1"/>
  <c r="S14" i="8" s="1"/>
  <c r="O14" i="8" a="1"/>
  <c r="O14" i="8" s="1"/>
  <c r="N13" i="8" a="1"/>
  <c r="N13" i="8" s="1"/>
  <c r="X13" i="8" a="1"/>
  <c r="X13" i="8" s="1"/>
  <c r="O13" i="8" a="1"/>
  <c r="O13" i="8" s="1"/>
  <c r="U13" i="8" a="1"/>
  <c r="U13" i="8" s="1"/>
  <c r="V13" i="8" a="1"/>
  <c r="V13" i="8" s="1"/>
  <c r="Q13" i="8" a="1"/>
  <c r="Q13" i="8" s="1"/>
  <c r="S13" i="8" a="1"/>
  <c r="S13" i="8" s="1"/>
  <c r="R13" i="8" a="1"/>
  <c r="R13" i="8" s="1"/>
  <c r="W13" i="8" a="1"/>
  <c r="W13" i="8" s="1"/>
  <c r="T13" i="8" a="1"/>
  <c r="T13" i="8" s="1"/>
  <c r="P13" i="8" a="1"/>
  <c r="P13" i="8" s="1"/>
  <c r="K13" i="7"/>
  <c r="M13" i="7" s="1" a="1"/>
  <c r="M13" i="7" s="1"/>
  <c r="J13" i="7" a="1"/>
  <c r="J13" i="8" a="1"/>
  <c r="X13" i="7" l="1" a="1"/>
  <c r="X13" i="7" s="1"/>
  <c r="V13" i="7" a="1"/>
  <c r="V13" i="7" s="1"/>
  <c r="U13" i="7" a="1"/>
  <c r="U13" i="7" s="1"/>
  <c r="J13" i="8"/>
  <c r="K12" i="8"/>
  <c r="J13" i="7"/>
  <c r="K5" i="7" s="1"/>
  <c r="K12" i="7"/>
  <c r="N11" i="8"/>
  <c r="O11" i="8"/>
  <c r="P11" i="8"/>
  <c r="R11" i="8"/>
  <c r="T11" i="8"/>
  <c r="V11" i="8"/>
  <c r="W11" i="8"/>
  <c r="X11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H2" i="8" a="1"/>
  <c r="H2" i="8" s="1"/>
  <c r="K7" i="8" s="1"/>
  <c r="D2" i="8" a="1"/>
  <c r="D2" i="8" s="1"/>
  <c r="K3" i="8" s="1"/>
  <c r="C2" i="8" a="1"/>
  <c r="C2" i="8" s="1"/>
  <c r="K2" i="8" s="1"/>
  <c r="B2" i="8" a="1"/>
  <c r="B2" i="8" s="1"/>
  <c r="E3" i="7" a="1"/>
  <c r="E3" i="7" s="1"/>
  <c r="K4" i="7" s="1"/>
  <c r="D2" i="7" a="1"/>
  <c r="D2" i="7" s="1"/>
  <c r="K3" i="7" s="1"/>
  <c r="C2" i="7" a="1"/>
  <c r="C2" i="7" s="1"/>
  <c r="K2" i="7" s="1"/>
  <c r="B2" i="7" a="1"/>
  <c r="B2" i="7" s="1"/>
  <c r="K5" i="8" l="1"/>
  <c r="K8" i="8"/>
  <c r="K8" i="7"/>
  <c r="H2" i="7" a="1"/>
  <c r="H2" i="7" s="1"/>
  <c r="K7" i="7" s="1"/>
  <c r="G2" i="8" a="1"/>
  <c r="G2" i="8" s="1"/>
  <c r="K6" i="8" s="1"/>
  <c r="Q11" i="8"/>
  <c r="S11" i="8"/>
  <c r="U11" i="8"/>
  <c r="M11" i="8"/>
  <c r="F1" i="8" a="1"/>
  <c r="M11" i="7"/>
  <c r="U11" i="7"/>
  <c r="X11" i="7"/>
  <c r="P11" i="7"/>
  <c r="N11" i="7"/>
  <c r="V11" i="7"/>
  <c r="F1" i="7" a="1"/>
  <c r="G2" i="7" a="1"/>
  <c r="G2" i="7" s="1"/>
  <c r="K6" i="7" s="1"/>
  <c r="O11" i="7"/>
  <c r="W11" i="7"/>
  <c r="Q11" i="7"/>
  <c r="R11" i="7"/>
  <c r="S11" i="7"/>
  <c r="T11" i="7"/>
  <c r="M13" i="8" l="1" a="1"/>
  <c r="M13" i="8" s="1"/>
  <c r="N12" i="8" a="1"/>
  <c r="N12" i="8" s="1"/>
  <c r="M64" i="7" a="1"/>
  <c r="M64" i="7" s="1"/>
  <c r="M30" i="7" a="1"/>
  <c r="M30" i="7" s="1"/>
  <c r="O48" i="7" a="1"/>
  <c r="O48" i="7" s="1"/>
  <c r="O103" i="7" a="1"/>
  <c r="O103" i="7" s="1"/>
  <c r="N58" i="7" a="1"/>
  <c r="N58" i="7" s="1"/>
  <c r="N92" i="7" a="1"/>
  <c r="N92" i="7" s="1"/>
  <c r="P80" i="7" a="1"/>
  <c r="P80" i="7" s="1"/>
  <c r="M114" i="7" a="1"/>
  <c r="M114" i="7" s="1"/>
  <c r="O50" i="7" a="1"/>
  <c r="O50" i="7" s="1"/>
  <c r="O56" i="7" a="1"/>
  <c r="O56" i="7" s="1"/>
  <c r="N91" i="7" a="1"/>
  <c r="N91" i="7" s="1"/>
  <c r="P54" i="7" a="1"/>
  <c r="P54" i="7" s="1"/>
  <c r="P95" i="7" a="1"/>
  <c r="P95" i="7" s="1"/>
  <c r="M56" i="7" a="1"/>
  <c r="M56" i="7" s="1"/>
  <c r="O64" i="7" a="1"/>
  <c r="O64" i="7" s="1"/>
  <c r="O111" i="7" a="1"/>
  <c r="O111" i="7" s="1"/>
  <c r="N44" i="7" a="1"/>
  <c r="N44" i="7" s="1"/>
  <c r="N114" i="7" a="1"/>
  <c r="N114" i="7" s="1"/>
  <c r="P117" i="7" a="1"/>
  <c r="P117" i="7" s="1"/>
  <c r="M75" i="7" a="1"/>
  <c r="M75" i="7" s="1"/>
  <c r="M66" i="7" a="1"/>
  <c r="M66" i="7" s="1"/>
  <c r="O18" i="7" a="1"/>
  <c r="O18" i="7" s="1"/>
  <c r="N73" i="7" a="1"/>
  <c r="N73" i="7" s="1"/>
  <c r="N111" i="7" a="1"/>
  <c r="N111" i="7" s="1"/>
  <c r="P86" i="7" a="1"/>
  <c r="P86" i="7" s="1"/>
  <c r="M32" i="7" a="1"/>
  <c r="M32" i="7" s="1"/>
  <c r="M25" i="7" a="1"/>
  <c r="M25" i="7" s="1"/>
  <c r="O94" i="7" a="1"/>
  <c r="O94" i="7" s="1"/>
  <c r="N49" i="7" a="1"/>
  <c r="N49" i="7" s="1"/>
  <c r="N82" i="7" a="1"/>
  <c r="N82" i="7" s="1"/>
  <c r="P88" i="7" a="1"/>
  <c r="P88" i="7" s="1"/>
  <c r="P110" i="7" a="1"/>
  <c r="P110" i="7" s="1"/>
  <c r="M106" i="7" a="1"/>
  <c r="M106" i="7" s="1"/>
  <c r="O77" i="7" a="1"/>
  <c r="O77" i="7" s="1"/>
  <c r="O39" i="7" a="1"/>
  <c r="O39" i="7" s="1"/>
  <c r="N83" i="7" a="1"/>
  <c r="N83" i="7" s="1"/>
  <c r="P24" i="7" a="1"/>
  <c r="P24" i="7" s="1"/>
  <c r="P83" i="7" a="1"/>
  <c r="P83" i="7" s="1"/>
  <c r="M98" i="7" a="1"/>
  <c r="M98" i="7" s="1"/>
  <c r="O35" i="7" a="1"/>
  <c r="O35" i="7" s="1"/>
  <c r="O114" i="7" a="1"/>
  <c r="O114" i="7" s="1"/>
  <c r="N69" i="7" a="1"/>
  <c r="N69" i="7" s="1"/>
  <c r="P66" i="7" a="1"/>
  <c r="P66" i="7" s="1"/>
  <c r="P84" i="7" a="1"/>
  <c r="P84" i="7" s="1"/>
  <c r="M60" i="7" a="1"/>
  <c r="M60" i="7" s="1"/>
  <c r="M117" i="7" a="1"/>
  <c r="M117" i="7" s="1"/>
  <c r="O84" i="7" a="1"/>
  <c r="O84" i="7" s="1"/>
  <c r="O113" i="7" a="1"/>
  <c r="O113" i="7" s="1"/>
  <c r="N30" i="7" a="1"/>
  <c r="N30" i="7" s="1"/>
  <c r="P29" i="7" a="1"/>
  <c r="P29" i="7" s="1"/>
  <c r="P17" i="7" a="1"/>
  <c r="P17" i="7" s="1"/>
  <c r="P13" i="7" a="1"/>
  <c r="P13" i="7" s="1"/>
  <c r="M42" i="7" a="1"/>
  <c r="M42" i="7" s="1"/>
  <c r="M62" i="7" a="1"/>
  <c r="M62" i="7" s="1"/>
  <c r="O49" i="7" a="1"/>
  <c r="O49" i="7" s="1"/>
  <c r="O81" i="7" a="1"/>
  <c r="O81" i="7" s="1"/>
  <c r="N89" i="7" a="1"/>
  <c r="N89" i="7" s="1"/>
  <c r="P20" i="7" a="1"/>
  <c r="P20" i="7" s="1"/>
  <c r="M67" i="7" a="1"/>
  <c r="M67" i="7" s="1"/>
  <c r="M40" i="7" a="1"/>
  <c r="M40" i="7" s="1"/>
  <c r="O25" i="7" a="1"/>
  <c r="O25" i="7" s="1"/>
  <c r="O105" i="7" a="1"/>
  <c r="O105" i="7" s="1"/>
  <c r="N40" i="7" a="1"/>
  <c r="N40" i="7" s="1"/>
  <c r="P74" i="7" a="1"/>
  <c r="P74" i="7" s="1"/>
  <c r="P96" i="7" a="1"/>
  <c r="P96" i="7" s="1"/>
  <c r="M76" i="7" a="1"/>
  <c r="M76" i="7" s="1"/>
  <c r="O71" i="7" a="1"/>
  <c r="O71" i="7" s="1"/>
  <c r="O117" i="7" a="1"/>
  <c r="O117" i="7" s="1"/>
  <c r="N93" i="7" a="1"/>
  <c r="N93" i="7" s="1"/>
  <c r="N115" i="7" a="1"/>
  <c r="N115" i="7" s="1"/>
  <c r="P53" i="7" a="1"/>
  <c r="P53" i="7" s="1"/>
  <c r="M61" i="7" a="1"/>
  <c r="M61" i="7" s="1"/>
  <c r="M107" i="7" a="1"/>
  <c r="M107" i="7" s="1"/>
  <c r="O76" i="7" a="1"/>
  <c r="O76" i="7" s="1"/>
  <c r="N66" i="7" a="1"/>
  <c r="N66" i="7" s="1"/>
  <c r="P47" i="7" a="1"/>
  <c r="P47" i="7" s="1"/>
  <c r="P25" i="7" a="1"/>
  <c r="P25" i="7" s="1"/>
  <c r="M77" i="7" a="1"/>
  <c r="M77" i="7" s="1"/>
  <c r="M26" i="7" a="1"/>
  <c r="M26" i="7" s="1"/>
  <c r="O47" i="7" a="1"/>
  <c r="O47" i="7" s="1"/>
  <c r="N65" i="7" a="1"/>
  <c r="N65" i="7" s="1"/>
  <c r="N116" i="7" a="1"/>
  <c r="N116" i="7" s="1"/>
  <c r="P87" i="7" a="1"/>
  <c r="P87" i="7" s="1"/>
  <c r="M35" i="7" a="1"/>
  <c r="M35" i="7" s="1"/>
  <c r="M63" i="7" a="1"/>
  <c r="M63" i="7" s="1"/>
  <c r="O31" i="7" a="1"/>
  <c r="O31" i="7" s="1"/>
  <c r="O40" i="7" a="1"/>
  <c r="O40" i="7" s="1"/>
  <c r="N99" i="7" a="1"/>
  <c r="N99" i="7" s="1"/>
  <c r="P64" i="7" a="1"/>
  <c r="P64" i="7" s="1"/>
  <c r="P112" i="7" a="1"/>
  <c r="P112" i="7" s="1"/>
  <c r="M49" i="7" a="1"/>
  <c r="M49" i="7" s="1"/>
  <c r="O32" i="7" a="1"/>
  <c r="O32" i="7" s="1"/>
  <c r="O34" i="7" a="1"/>
  <c r="O34" i="7" s="1"/>
  <c r="N54" i="7" a="1"/>
  <c r="N54" i="7" s="1"/>
  <c r="P35" i="7" a="1"/>
  <c r="P35" i="7" s="1"/>
  <c r="P58" i="7" a="1"/>
  <c r="P58" i="7" s="1"/>
  <c r="M84" i="7" a="1"/>
  <c r="M84" i="7" s="1"/>
  <c r="M72" i="7" a="1"/>
  <c r="M72" i="7" s="1"/>
  <c r="O100" i="7" a="1"/>
  <c r="O100" i="7" s="1"/>
  <c r="N23" i="7" a="1"/>
  <c r="N23" i="7" s="1"/>
  <c r="N88" i="7" a="1"/>
  <c r="N88" i="7" s="1"/>
  <c r="P72" i="7" a="1"/>
  <c r="P72" i="7" s="1"/>
  <c r="O17" i="7" a="1"/>
  <c r="O17" i="7" s="1"/>
  <c r="M55" i="7" a="1"/>
  <c r="M55" i="7" s="1"/>
  <c r="M44" i="7" a="1"/>
  <c r="M44" i="7" s="1"/>
  <c r="O58" i="7" a="1"/>
  <c r="O58" i="7" s="1"/>
  <c r="O95" i="7" a="1"/>
  <c r="O95" i="7" s="1"/>
  <c r="N52" i="7" a="1"/>
  <c r="N52" i="7" s="1"/>
  <c r="P28" i="7" a="1"/>
  <c r="P28" i="7" s="1"/>
  <c r="M45" i="7" a="1"/>
  <c r="M45" i="7" s="1"/>
  <c r="M80" i="7" a="1"/>
  <c r="M80" i="7" s="1"/>
  <c r="O88" i="7" a="1"/>
  <c r="O88" i="7" s="1"/>
  <c r="N27" i="7" a="1"/>
  <c r="N27" i="7" s="1"/>
  <c r="N102" i="7" a="1"/>
  <c r="N102" i="7" s="1"/>
  <c r="P52" i="7" a="1"/>
  <c r="P52" i="7" s="1"/>
  <c r="P97" i="7" a="1"/>
  <c r="P97" i="7" s="1"/>
  <c r="M116" i="7" a="1"/>
  <c r="M116" i="7" s="1"/>
  <c r="O46" i="7" a="1"/>
  <c r="O46" i="7" s="1"/>
  <c r="O97" i="7" a="1"/>
  <c r="O97" i="7" s="1"/>
  <c r="N62" i="7" a="1"/>
  <c r="N62" i="7" s="1"/>
  <c r="P34" i="7" a="1"/>
  <c r="P34" i="7" s="1"/>
  <c r="P76" i="7" a="1"/>
  <c r="P76" i="7" s="1"/>
  <c r="M21" i="7" a="1"/>
  <c r="M21" i="7" s="1"/>
  <c r="O57" i="7" a="1"/>
  <c r="O57" i="7" s="1"/>
  <c r="O108" i="7" a="1"/>
  <c r="O108" i="7" s="1"/>
  <c r="N95" i="7" a="1"/>
  <c r="N95" i="7" s="1"/>
  <c r="P57" i="7" a="1"/>
  <c r="P57" i="7" s="1"/>
  <c r="P78" i="7" a="1"/>
  <c r="P78" i="7" s="1"/>
  <c r="M24" i="7" a="1"/>
  <c r="M24" i="7" s="1"/>
  <c r="M28" i="7" a="1"/>
  <c r="M28" i="7" s="1"/>
  <c r="O87" i="7" a="1"/>
  <c r="O87" i="7" s="1"/>
  <c r="N26" i="7" a="1"/>
  <c r="N26" i="7" s="1"/>
  <c r="P50" i="7" a="1"/>
  <c r="P50" i="7" s="1"/>
  <c r="P46" i="7" a="1"/>
  <c r="P46" i="7" s="1"/>
  <c r="M79" i="7" a="1"/>
  <c r="M79" i="7" s="1"/>
  <c r="M50" i="7" a="1"/>
  <c r="M50" i="7" s="1"/>
  <c r="O78" i="7" a="1"/>
  <c r="O78" i="7" s="1"/>
  <c r="N19" i="7" a="1"/>
  <c r="N19" i="7" s="1"/>
  <c r="N74" i="7" a="1"/>
  <c r="N74" i="7" s="1"/>
  <c r="P39" i="7" a="1"/>
  <c r="P39" i="7" s="1"/>
  <c r="P104" i="7" a="1"/>
  <c r="P104" i="7" s="1"/>
  <c r="M108" i="7" a="1"/>
  <c r="M108" i="7" s="1"/>
  <c r="O79" i="7" a="1"/>
  <c r="O79" i="7" s="1"/>
  <c r="O66" i="7" a="1"/>
  <c r="O66" i="7" s="1"/>
  <c r="N79" i="7" a="1"/>
  <c r="N79" i="7" s="1"/>
  <c r="P33" i="7" a="1"/>
  <c r="P33" i="7" s="1"/>
  <c r="P102" i="7" a="1"/>
  <c r="P102" i="7" s="1"/>
  <c r="M100" i="7" a="1"/>
  <c r="M100" i="7" s="1"/>
  <c r="M93" i="7" a="1"/>
  <c r="M93" i="7" s="1"/>
  <c r="O89" i="7" a="1"/>
  <c r="O89" i="7" s="1"/>
  <c r="N39" i="7" a="1"/>
  <c r="N39" i="7" s="1"/>
  <c r="N36" i="7" a="1"/>
  <c r="N36" i="7" s="1"/>
  <c r="P111" i="7" a="1"/>
  <c r="P111" i="7" s="1"/>
  <c r="O16" i="7" a="1"/>
  <c r="O16" i="7" s="1"/>
  <c r="O14" i="7" a="1"/>
  <c r="O14" i="7" s="1"/>
  <c r="M65" i="7" a="1"/>
  <c r="M65" i="7" s="1"/>
  <c r="M115" i="7" a="1"/>
  <c r="M115" i="7" s="1"/>
  <c r="O86" i="7" a="1"/>
  <c r="O86" i="7" s="1"/>
  <c r="N25" i="7" a="1"/>
  <c r="N25" i="7" s="1"/>
  <c r="N86" i="7" a="1"/>
  <c r="N86" i="7" s="1"/>
  <c r="P51" i="7" a="1"/>
  <c r="P51" i="7" s="1"/>
  <c r="M68" i="7" a="1"/>
  <c r="M68" i="7" s="1"/>
  <c r="M81" i="7" a="1"/>
  <c r="M81" i="7" s="1"/>
  <c r="O43" i="7" a="1"/>
  <c r="O43" i="7" s="1"/>
  <c r="N43" i="7" a="1"/>
  <c r="N43" i="7" s="1"/>
  <c r="N84" i="7" a="1"/>
  <c r="N84" i="7" s="1"/>
  <c r="P92" i="7" a="1"/>
  <c r="P92" i="7" s="1"/>
  <c r="M73" i="7" a="1"/>
  <c r="M73" i="7" s="1"/>
  <c r="M83" i="7" a="1"/>
  <c r="M83" i="7" s="1"/>
  <c r="O90" i="7" a="1"/>
  <c r="O90" i="7" s="1"/>
  <c r="N29" i="7" a="1"/>
  <c r="N29" i="7" s="1"/>
  <c r="N104" i="7" a="1"/>
  <c r="N104" i="7" s="1"/>
  <c r="P44" i="7" a="1"/>
  <c r="P44" i="7" s="1"/>
  <c r="P114" i="7" a="1"/>
  <c r="P114" i="7" s="1"/>
  <c r="M47" i="7" a="1"/>
  <c r="M47" i="7" s="1"/>
  <c r="O70" i="7" a="1"/>
  <c r="O70" i="7" s="1"/>
  <c r="O80" i="7" a="1"/>
  <c r="O80" i="7" s="1"/>
  <c r="N76" i="7" a="1"/>
  <c r="N76" i="7" s="1"/>
  <c r="P70" i="7" a="1"/>
  <c r="P70" i="7" s="1"/>
  <c r="P48" i="7" a="1"/>
  <c r="P48" i="7" s="1"/>
  <c r="M27" i="7" a="1"/>
  <c r="M27" i="7" s="1"/>
  <c r="O60" i="7" a="1"/>
  <c r="O60" i="7" s="1"/>
  <c r="O110" i="7" a="1"/>
  <c r="O110" i="7" s="1"/>
  <c r="N75" i="7" a="1"/>
  <c r="N75" i="7" s="1"/>
  <c r="P60" i="7" a="1"/>
  <c r="P60" i="7" s="1"/>
  <c r="P85" i="7" a="1"/>
  <c r="P85" i="7" s="1"/>
  <c r="M36" i="7" a="1"/>
  <c r="M36" i="7" s="1"/>
  <c r="M31" i="7" a="1"/>
  <c r="M31" i="7" s="1"/>
  <c r="O96" i="7" a="1"/>
  <c r="O96" i="7" s="1"/>
  <c r="N35" i="7" a="1"/>
  <c r="N35" i="7" s="1"/>
  <c r="N110" i="7" a="1"/>
  <c r="N110" i="7" s="1"/>
  <c r="P107" i="7" a="1"/>
  <c r="P107" i="7" s="1"/>
  <c r="M48" i="7" a="1"/>
  <c r="M48" i="7" s="1"/>
  <c r="M85" i="7" a="1"/>
  <c r="M85" i="7" s="1"/>
  <c r="O36" i="7" a="1"/>
  <c r="O36" i="7" s="1"/>
  <c r="O83" i="7" a="1"/>
  <c r="O83" i="7" s="1"/>
  <c r="N85" i="7" a="1"/>
  <c r="N85" i="7" s="1"/>
  <c r="P19" i="7" a="1"/>
  <c r="P19" i="7" s="1"/>
  <c r="P94" i="7" a="1"/>
  <c r="P94" i="7" s="1"/>
  <c r="M89" i="7" a="1"/>
  <c r="M89" i="7" s="1"/>
  <c r="O21" i="7" a="1"/>
  <c r="O21" i="7" s="1"/>
  <c r="O101" i="7" a="1"/>
  <c r="O101" i="7" s="1"/>
  <c r="N55" i="7" a="1"/>
  <c r="N55" i="7" s="1"/>
  <c r="N50" i="7" a="1"/>
  <c r="N50" i="7" s="1"/>
  <c r="P49" i="7" a="1"/>
  <c r="P49" i="7" s="1"/>
  <c r="N16" i="7" a="1"/>
  <c r="N16" i="7" s="1"/>
  <c r="P14" i="7" a="1"/>
  <c r="P14" i="7" s="1"/>
  <c r="N14" i="7" a="1"/>
  <c r="N14" i="7" s="1"/>
  <c r="M86" i="7" a="1"/>
  <c r="M86" i="7" s="1"/>
  <c r="L86" i="7" s="1"/>
  <c r="M111" i="7" a="1"/>
  <c r="M111" i="7" s="1"/>
  <c r="L111" i="7" s="1"/>
  <c r="O37" i="7" a="1"/>
  <c r="O37" i="7" s="1"/>
  <c r="N41" i="7" a="1"/>
  <c r="N41" i="7" s="1"/>
  <c r="N78" i="7" a="1"/>
  <c r="N78" i="7" s="1"/>
  <c r="P56" i="7" a="1"/>
  <c r="P56" i="7" s="1"/>
  <c r="M19" i="7" a="1"/>
  <c r="M19" i="7" s="1"/>
  <c r="M95" i="7" a="1"/>
  <c r="M95" i="7" s="1"/>
  <c r="L95" i="7" s="1"/>
  <c r="O59" i="7" a="1"/>
  <c r="O59" i="7" s="1"/>
  <c r="N59" i="7" a="1"/>
  <c r="N59" i="7" s="1"/>
  <c r="N94" i="7" a="1"/>
  <c r="N94" i="7" s="1"/>
  <c r="P115" i="7" a="1"/>
  <c r="P115" i="7" s="1"/>
  <c r="M58" i="7" a="1"/>
  <c r="M58" i="7" s="1"/>
  <c r="L58" i="7" s="1"/>
  <c r="M20" i="7" a="1"/>
  <c r="M20" i="7" s="1"/>
  <c r="O91" i="7" a="1"/>
  <c r="O91" i="7" s="1"/>
  <c r="N45" i="7" a="1"/>
  <c r="N45" i="7" s="1"/>
  <c r="N100" i="7" a="1"/>
  <c r="N100" i="7" s="1"/>
  <c r="P67" i="7" a="1"/>
  <c r="P67" i="7" s="1"/>
  <c r="P36" i="7" a="1"/>
  <c r="P36" i="7" s="1"/>
  <c r="M92" i="7" a="1"/>
  <c r="M92" i="7" s="1"/>
  <c r="O73" i="7" a="1"/>
  <c r="O73" i="7" s="1"/>
  <c r="N31" i="7" a="1"/>
  <c r="N31" i="7" s="1"/>
  <c r="N106" i="7" a="1"/>
  <c r="N106" i="7" s="1"/>
  <c r="P42" i="7" a="1"/>
  <c r="P42" i="7" s="1"/>
  <c r="P68" i="7" a="1"/>
  <c r="P68" i="7" s="1"/>
  <c r="M69" i="7" a="1"/>
  <c r="M69" i="7" s="1"/>
  <c r="O23" i="7" a="1"/>
  <c r="O23" i="7" s="1"/>
  <c r="O19" i="7" a="1"/>
  <c r="O19" i="7" s="1"/>
  <c r="N81" i="7" a="1"/>
  <c r="N81" i="7" s="1"/>
  <c r="P18" i="7" a="1"/>
  <c r="P18" i="7" s="1"/>
  <c r="P75" i="7" a="1"/>
  <c r="P75" i="7" s="1"/>
  <c r="M38" i="7" a="1"/>
  <c r="M38" i="7" s="1"/>
  <c r="M105" i="7" a="1"/>
  <c r="M105" i="7" s="1"/>
  <c r="O55" i="7" a="1"/>
  <c r="O55" i="7" s="1"/>
  <c r="N51" i="7" a="1"/>
  <c r="N51" i="7" s="1"/>
  <c r="N112" i="7" a="1"/>
  <c r="N112" i="7" s="1"/>
  <c r="P89" i="7" a="1"/>
  <c r="P89" i="7" s="1"/>
  <c r="M23" i="7" a="1"/>
  <c r="M23" i="7" s="1"/>
  <c r="M97" i="7" a="1"/>
  <c r="M97" i="7" s="1"/>
  <c r="O82" i="7" a="1"/>
  <c r="O82" i="7" s="1"/>
  <c r="O33" i="7" a="1"/>
  <c r="O33" i="7" s="1"/>
  <c r="N101" i="7" a="1"/>
  <c r="N101" i="7" s="1"/>
  <c r="P45" i="7" a="1"/>
  <c r="P45" i="7" s="1"/>
  <c r="P90" i="7" a="1"/>
  <c r="P90" i="7" s="1"/>
  <c r="M110" i="7" a="1"/>
  <c r="M110" i="7" s="1"/>
  <c r="L110" i="7" s="1"/>
  <c r="O38" i="7" a="1"/>
  <c r="O38" i="7" s="1"/>
  <c r="O116" i="7" a="1"/>
  <c r="O116" i="7" s="1"/>
  <c r="N71" i="7" a="1"/>
  <c r="N71" i="7" s="1"/>
  <c r="N60" i="7" a="1"/>
  <c r="N60" i="7" s="1"/>
  <c r="P32" i="7" a="1"/>
  <c r="P32" i="7" s="1"/>
  <c r="M16" i="7" a="1"/>
  <c r="M16" i="7" s="1"/>
  <c r="M102" i="7" a="1"/>
  <c r="M102" i="7" s="1"/>
  <c r="M103" i="7" a="1"/>
  <c r="M103" i="7" s="1"/>
  <c r="O27" i="7" a="1"/>
  <c r="O27" i="7" s="1"/>
  <c r="N57" i="7" a="1"/>
  <c r="N57" i="7" s="1"/>
  <c r="N98" i="7" a="1"/>
  <c r="N98" i="7" s="1"/>
  <c r="P30" i="7" a="1"/>
  <c r="P30" i="7" s="1"/>
  <c r="M88" i="7" a="1"/>
  <c r="M88" i="7" s="1"/>
  <c r="L88" i="7" s="1"/>
  <c r="O41" i="7" a="1"/>
  <c r="O41" i="7" s="1"/>
  <c r="O104" i="7" a="1"/>
  <c r="O104" i="7" s="1"/>
  <c r="N20" i="7" a="1"/>
  <c r="N20" i="7" s="1"/>
  <c r="N107" i="7" a="1"/>
  <c r="N107" i="7" s="1"/>
  <c r="P91" i="7" a="1"/>
  <c r="P91" i="7" s="1"/>
  <c r="M71" i="7" a="1"/>
  <c r="M71" i="7" s="1"/>
  <c r="M37" i="7" a="1"/>
  <c r="M37" i="7" s="1"/>
  <c r="O65" i="7" a="1"/>
  <c r="O65" i="7" s="1"/>
  <c r="N61" i="7" a="1"/>
  <c r="N61" i="7" s="1"/>
  <c r="N56" i="7" a="1"/>
  <c r="N56" i="7" s="1"/>
  <c r="P37" i="7" a="1"/>
  <c r="P37" i="7" s="1"/>
  <c r="P40" i="7" a="1"/>
  <c r="P40" i="7" s="1"/>
  <c r="M57" i="7" a="1"/>
  <c r="M57" i="7" s="1"/>
  <c r="L57" i="7" s="1"/>
  <c r="O72" i="7" a="1"/>
  <c r="O72" i="7" s="1"/>
  <c r="N47" i="7" a="1"/>
  <c r="N47" i="7" s="1"/>
  <c r="N46" i="7" a="1"/>
  <c r="N46" i="7" s="1"/>
  <c r="P77" i="7" a="1"/>
  <c r="P77" i="7" s="1"/>
  <c r="P116" i="7" a="1"/>
  <c r="P116" i="7" s="1"/>
  <c r="M94" i="7" a="1"/>
  <c r="M94" i="7" s="1"/>
  <c r="L94" i="7" s="1"/>
  <c r="O75" i="7" a="1"/>
  <c r="O75" i="7" s="1"/>
  <c r="O20" i="7" a="1"/>
  <c r="O20" i="7" s="1"/>
  <c r="N97" i="7" a="1"/>
  <c r="N97" i="7" s="1"/>
  <c r="P59" i="7" a="1"/>
  <c r="P59" i="7" s="1"/>
  <c r="P23" i="7" a="1"/>
  <c r="P23" i="7" s="1"/>
  <c r="M78" i="7" a="1"/>
  <c r="M78" i="7" s="1"/>
  <c r="L78" i="7" s="1"/>
  <c r="M113" i="7" a="1"/>
  <c r="M113" i="7" s="1"/>
  <c r="O69" i="7" a="1"/>
  <c r="O69" i="7" s="1"/>
  <c r="N67" i="7" a="1"/>
  <c r="N67" i="7" s="1"/>
  <c r="N117" i="7" a="1"/>
  <c r="N117" i="7" s="1"/>
  <c r="P73" i="7" a="1"/>
  <c r="P73" i="7" s="1"/>
  <c r="M39" i="7" a="1"/>
  <c r="M39" i="7" s="1"/>
  <c r="L39" i="7" s="1"/>
  <c r="M70" i="7" a="1"/>
  <c r="M70" i="7" s="1"/>
  <c r="O98" i="7" a="1"/>
  <c r="O98" i="7" s="1"/>
  <c r="N21" i="7" a="1"/>
  <c r="N21" i="7" s="1"/>
  <c r="N90" i="7" a="1"/>
  <c r="N90" i="7" s="1"/>
  <c r="P109" i="7" a="1"/>
  <c r="P109" i="7" s="1"/>
  <c r="M51" i="7" a="1"/>
  <c r="M51" i="7" s="1"/>
  <c r="M101" i="7" a="1"/>
  <c r="M101" i="7" s="1"/>
  <c r="O45" i="7" a="1"/>
  <c r="O45" i="7" s="1"/>
  <c r="O42" i="7" a="1"/>
  <c r="O42" i="7" s="1"/>
  <c r="N70" i="7" a="1"/>
  <c r="N70" i="7" s="1"/>
  <c r="P21" i="7" a="1"/>
  <c r="P21" i="7" s="1"/>
  <c r="P101" i="7" a="1"/>
  <c r="P101" i="7" s="1"/>
  <c r="M53" i="7" a="1"/>
  <c r="M53" i="7" s="1"/>
  <c r="O28" i="7" a="1"/>
  <c r="O28" i="7" s="1"/>
  <c r="O102" i="7" a="1"/>
  <c r="O102" i="7" s="1"/>
  <c r="N18" i="7" a="1"/>
  <c r="N18" i="7" s="1"/>
  <c r="L18" i="7" s="1"/>
  <c r="N68" i="7" a="1"/>
  <c r="N68" i="7" s="1"/>
  <c r="P79" i="7" a="1"/>
  <c r="P79" i="7" s="1"/>
  <c r="M34" i="7" a="1"/>
  <c r="M34" i="7" s="1"/>
  <c r="O54" i="7" a="1"/>
  <c r="O54" i="7" s="1"/>
  <c r="O115" i="7" a="1"/>
  <c r="O115" i="7" s="1"/>
  <c r="N48" i="7" a="1"/>
  <c r="N48" i="7" s="1"/>
  <c r="P31" i="7" a="1"/>
  <c r="P31" i="7" s="1"/>
  <c r="P71" i="7" a="1"/>
  <c r="P71" i="7" s="1"/>
  <c r="M46" i="7" a="1"/>
  <c r="M46" i="7" s="1"/>
  <c r="L46" i="7" s="1"/>
  <c r="O44" i="7" a="1"/>
  <c r="O44" i="7" s="1"/>
  <c r="O106" i="7" a="1"/>
  <c r="O106" i="7" s="1"/>
  <c r="N22" i="7" a="1"/>
  <c r="N22" i="7" s="1"/>
  <c r="N105" i="7" a="1"/>
  <c r="N105" i="7" s="1"/>
  <c r="P69" i="7" a="1"/>
  <c r="P69" i="7" s="1"/>
  <c r="P81" i="7" a="1"/>
  <c r="P81" i="7" s="1"/>
  <c r="M87" i="7" a="1"/>
  <c r="M87" i="7" s="1"/>
  <c r="O63" i="7" a="1"/>
  <c r="O63" i="7" s="1"/>
  <c r="N63" i="7" a="1"/>
  <c r="N63" i="7" s="1"/>
  <c r="N96" i="7" a="1"/>
  <c r="N96" i="7" s="1"/>
  <c r="P103" i="7" a="1"/>
  <c r="P103" i="7" s="1"/>
  <c r="P99" i="7" a="1"/>
  <c r="P99" i="7" s="1"/>
  <c r="M74" i="7" a="1"/>
  <c r="M74" i="7" s="1"/>
  <c r="O26" i="7" a="1"/>
  <c r="O26" i="7" s="1"/>
  <c r="O109" i="7" a="1"/>
  <c r="O109" i="7" s="1"/>
  <c r="N80" i="7" a="1"/>
  <c r="N80" i="7" s="1"/>
  <c r="P26" i="7" a="1"/>
  <c r="P26" i="7" s="1"/>
  <c r="P98" i="7" a="1"/>
  <c r="P98" i="7" s="1"/>
  <c r="M96" i="7" a="1"/>
  <c r="M96" i="7" s="1"/>
  <c r="O22" i="7" a="1"/>
  <c r="O22" i="7" s="1"/>
  <c r="O112" i="7" a="1"/>
  <c r="O112" i="7" s="1"/>
  <c r="N38" i="7" a="1"/>
  <c r="N38" i="7" s="1"/>
  <c r="P63" i="7" a="1"/>
  <c r="P63" i="7" s="1"/>
  <c r="P82" i="7" a="1"/>
  <c r="P82" i="7" s="1"/>
  <c r="M43" i="7" a="1"/>
  <c r="M43" i="7" s="1"/>
  <c r="M109" i="7" a="1"/>
  <c r="M109" i="7" s="1"/>
  <c r="O74" i="7" a="1"/>
  <c r="O74" i="7" s="1"/>
  <c r="N37" i="7" a="1"/>
  <c r="N37" i="7" s="1"/>
  <c r="N34" i="7" a="1"/>
  <c r="N34" i="7" s="1"/>
  <c r="P43" i="7" a="1"/>
  <c r="P43" i="7" s="1"/>
  <c r="M29" i="7" a="1"/>
  <c r="M29" i="7" s="1"/>
  <c r="M54" i="7" a="1"/>
  <c r="M54" i="7" s="1"/>
  <c r="L54" i="7" s="1"/>
  <c r="O24" i="7" a="1"/>
  <c r="O24" i="7" s="1"/>
  <c r="O93" i="7" a="1"/>
  <c r="O93" i="7" s="1"/>
  <c r="N42" i="7" a="1"/>
  <c r="N42" i="7" s="1"/>
  <c r="P38" i="7" a="1"/>
  <c r="P38" i="7" s="1"/>
  <c r="P65" i="7" a="1"/>
  <c r="P65" i="7" s="1"/>
  <c r="N15" i="7" a="1"/>
  <c r="N15" i="7" s="1"/>
  <c r="M17" i="7" a="1"/>
  <c r="M17" i="7" s="1"/>
  <c r="N17" i="7" a="1"/>
  <c r="N17" i="7" s="1"/>
  <c r="M112" i="7" a="1"/>
  <c r="M112" i="7" s="1"/>
  <c r="O51" i="7" a="1"/>
  <c r="O51" i="7" s="1"/>
  <c r="O99" i="7" a="1"/>
  <c r="O99" i="7" s="1"/>
  <c r="N32" i="7" a="1"/>
  <c r="N32" i="7" s="1"/>
  <c r="N72" i="7" a="1"/>
  <c r="N72" i="7" s="1"/>
  <c r="P113" i="7" a="1"/>
  <c r="P113" i="7" s="1"/>
  <c r="M59" i="7" a="1"/>
  <c r="M59" i="7" s="1"/>
  <c r="L59" i="7" s="1"/>
  <c r="O61" i="7" a="1"/>
  <c r="O61" i="7" s="1"/>
  <c r="O107" i="7" a="1"/>
  <c r="O107" i="7" s="1"/>
  <c r="N28" i="7" a="1"/>
  <c r="N28" i="7" s="1"/>
  <c r="P41" i="7" a="1"/>
  <c r="P41" i="7" s="1"/>
  <c r="P108" i="7" a="1"/>
  <c r="P108" i="7" s="1"/>
  <c r="M90" i="7" a="1"/>
  <c r="M90" i="7" s="1"/>
  <c r="L90" i="7" s="1"/>
  <c r="O67" i="7" a="1"/>
  <c r="O67" i="7" s="1"/>
  <c r="O62" i="7" a="1"/>
  <c r="O62" i="7" s="1"/>
  <c r="N64" i="7" a="1"/>
  <c r="N64" i="7" s="1"/>
  <c r="N103" i="7" a="1"/>
  <c r="N103" i="7" s="1"/>
  <c r="P93" i="7" a="1"/>
  <c r="P93" i="7" s="1"/>
  <c r="M22" i="7" a="1"/>
  <c r="M22" i="7" s="1"/>
  <c r="M99" i="7" a="1"/>
  <c r="M99" i="7" s="1"/>
  <c r="O92" i="7" a="1"/>
  <c r="O92" i="7" s="1"/>
  <c r="N24" i="7" a="1"/>
  <c r="N24" i="7" s="1"/>
  <c r="N109" i="7" a="1"/>
  <c r="N109" i="7" s="1"/>
  <c r="P61" i="7" a="1"/>
  <c r="P61" i="7" s="1"/>
  <c r="P106" i="7" a="1"/>
  <c r="P106" i="7" s="1"/>
  <c r="M104" i="7" a="1"/>
  <c r="M104" i="7" s="1"/>
  <c r="L104" i="7" s="1"/>
  <c r="O68" i="7" a="1"/>
  <c r="O68" i="7" s="1"/>
  <c r="N33" i="7" a="1"/>
  <c r="N33" i="7" s="1"/>
  <c r="N108" i="7" a="1"/>
  <c r="N108" i="7" s="1"/>
  <c r="P105" i="7" a="1"/>
  <c r="P105" i="7" s="1"/>
  <c r="P62" i="7" a="1"/>
  <c r="P62" i="7" s="1"/>
  <c r="M41" i="7" a="1"/>
  <c r="M41" i="7" s="1"/>
  <c r="O29" i="7" a="1"/>
  <c r="O29" i="7" s="1"/>
  <c r="O30" i="7" a="1"/>
  <c r="O30" i="7" s="1"/>
  <c r="N77" i="7" a="1"/>
  <c r="N77" i="7" s="1"/>
  <c r="P22" i="7" a="1"/>
  <c r="P22" i="7" s="1"/>
  <c r="P100" i="7" a="1"/>
  <c r="P100" i="7" s="1"/>
  <c r="M82" i="7" a="1"/>
  <c r="M82" i="7" s="1"/>
  <c r="M33" i="7" a="1"/>
  <c r="M33" i="7" s="1"/>
  <c r="O85" i="7" a="1"/>
  <c r="O85" i="7" s="1"/>
  <c r="N53" i="7" a="1"/>
  <c r="N53" i="7" s="1"/>
  <c r="N113" i="7" a="1"/>
  <c r="N113" i="7" s="1"/>
  <c r="P27" i="7" a="1"/>
  <c r="P27" i="7" s="1"/>
  <c r="M52" i="7" a="1"/>
  <c r="M52" i="7" s="1"/>
  <c r="M91" i="7" a="1"/>
  <c r="M91" i="7" s="1"/>
  <c r="L91" i="7" s="1"/>
  <c r="O53" i="7" a="1"/>
  <c r="O53" i="7" s="1"/>
  <c r="O52" i="7" a="1"/>
  <c r="O52" i="7" s="1"/>
  <c r="N87" i="7" a="1"/>
  <c r="N87" i="7" s="1"/>
  <c r="P55" i="7" a="1"/>
  <c r="P55" i="7" s="1"/>
  <c r="P15" i="7" a="1"/>
  <c r="P15" i="7" s="1"/>
  <c r="P16" i="7" a="1"/>
  <c r="P16" i="7" s="1"/>
  <c r="O13" i="7" a="1"/>
  <c r="O13" i="7" s="1"/>
  <c r="O15" i="7" a="1"/>
  <c r="O15" i="7" s="1"/>
  <c r="N13" i="7" a="1"/>
  <c r="N13" i="7" s="1"/>
  <c r="L12" i="7" a="1"/>
  <c r="L12" i="7" s="1"/>
  <c r="M15" i="8" a="1"/>
  <c r="M15" i="8" s="1"/>
  <c r="L15" i="8" s="1"/>
  <c r="M14" i="8" a="1"/>
  <c r="M14" i="8" s="1"/>
  <c r="M15" i="7" a="1"/>
  <c r="M15" i="7" s="1"/>
  <c r="M12" i="7" s="1" a="1"/>
  <c r="M12" i="7" s="1"/>
  <c r="F1" i="7"/>
  <c r="F1" i="8"/>
  <c r="L12" i="8" s="1" a="1"/>
  <c r="L12" i="8" s="1"/>
  <c r="M12" i="8" l="1" a="1"/>
  <c r="M12" i="8" s="1"/>
  <c r="N12" i="7" a="1"/>
  <c r="N12" i="7" s="1"/>
  <c r="O12" i="7" a="1"/>
  <c r="O12" i="7" s="1"/>
  <c r="P12" i="7" a="1"/>
  <c r="P12" i="7" s="1"/>
  <c r="L33" i="7"/>
  <c r="L112" i="7"/>
  <c r="L82" i="7"/>
  <c r="L41" i="7"/>
  <c r="L17" i="7"/>
  <c r="L96" i="7"/>
  <c r="L22" i="7"/>
  <c r="L74" i="7"/>
  <c r="L51" i="7"/>
  <c r="L97" i="7"/>
  <c r="L19" i="7"/>
  <c r="L47" i="7"/>
  <c r="L79" i="7"/>
  <c r="L80" i="7"/>
  <c r="L26" i="7"/>
  <c r="L98" i="7"/>
  <c r="L52" i="7"/>
  <c r="L99" i="7"/>
  <c r="L53" i="7"/>
  <c r="L23" i="7"/>
  <c r="L20" i="7"/>
  <c r="L108" i="7"/>
  <c r="L45" i="7"/>
  <c r="L77" i="7"/>
  <c r="L62" i="7"/>
  <c r="L117" i="7"/>
  <c r="L56" i="7"/>
  <c r="L103" i="7"/>
  <c r="L27" i="7"/>
  <c r="L115" i="7"/>
  <c r="L93" i="7"/>
  <c r="L116" i="7"/>
  <c r="L63" i="7"/>
  <c r="L42" i="7"/>
  <c r="L60" i="7"/>
  <c r="L66" i="7"/>
  <c r="L109" i="7"/>
  <c r="L34" i="7"/>
  <c r="L113" i="7"/>
  <c r="L102" i="7"/>
  <c r="L92" i="7"/>
  <c r="L31" i="7"/>
  <c r="L65" i="7"/>
  <c r="L100" i="7"/>
  <c r="L35" i="7"/>
  <c r="L40" i="7"/>
  <c r="L75" i="7"/>
  <c r="L43" i="7"/>
  <c r="L16" i="7"/>
  <c r="L36" i="7"/>
  <c r="L81" i="7"/>
  <c r="L21" i="7"/>
  <c r="L49" i="7"/>
  <c r="L67" i="7"/>
  <c r="L25" i="7"/>
  <c r="L70" i="7"/>
  <c r="L69" i="7"/>
  <c r="L85" i="7"/>
  <c r="L68" i="7"/>
  <c r="L28" i="7"/>
  <c r="L72" i="7"/>
  <c r="L76" i="7"/>
  <c r="L32" i="7"/>
  <c r="L30" i="7"/>
  <c r="L29" i="7"/>
  <c r="L87" i="7"/>
  <c r="L37" i="7"/>
  <c r="L105" i="7"/>
  <c r="L48" i="7"/>
  <c r="L83" i="7"/>
  <c r="L24" i="7"/>
  <c r="L44" i="7"/>
  <c r="L84" i="7"/>
  <c r="L107" i="7"/>
  <c r="L106" i="7"/>
  <c r="L64" i="7"/>
  <c r="L101" i="7"/>
  <c r="L71" i="7"/>
  <c r="L38" i="7"/>
  <c r="L89" i="7"/>
  <c r="L73" i="7"/>
  <c r="L50" i="7"/>
  <c r="L55" i="7"/>
  <c r="L61" i="7"/>
  <c r="L114" i="7"/>
  <c r="L15" i="7"/>
  <c r="L14" i="8"/>
  <c r="L13" i="8"/>
  <c r="L14" i="7"/>
  <c r="L13" i="7"/>
  <c r="K11" i="14" a="1"/>
  <c r="K11" i="14" l="1"/>
  <c r="J11" i="14" a="1"/>
  <c r="J11" i="14" l="1"/>
  <c r="K10" i="14"/>
  <c r="K7" i="14"/>
  <c r="K4" i="14"/>
  <c r="K3" i="14"/>
  <c r="E1" i="14" a="1"/>
  <c r="L10" i="14" s="1" a="1"/>
  <c r="L10" i="14" s="1"/>
  <c r="H11" i="14" a="1"/>
  <c r="N14" i="14" l="1" a="1"/>
  <c r="N14" i="14" s="1"/>
  <c r="N15" i="14" a="1"/>
  <c r="N15" i="14" s="1"/>
  <c r="M12" i="14" a="1"/>
  <c r="M12" i="14" s="1"/>
  <c r="N12" i="14" a="1"/>
  <c r="N12" i="14" s="1"/>
  <c r="M15" i="14" a="1"/>
  <c r="M15" i="14" s="1"/>
  <c r="M14" i="14" a="1"/>
  <c r="M14" i="14" s="1"/>
  <c r="M13" i="14" a="1"/>
  <c r="M13" i="14" s="1"/>
  <c r="N13" i="14" a="1"/>
  <c r="N13" i="14" s="1"/>
  <c r="H11" i="14"/>
  <c r="E1" i="14"/>
  <c r="L14" i="14" l="1"/>
  <c r="L12" i="14"/>
  <c r="L13" i="14"/>
  <c r="L15" i="14"/>
  <c r="M10" i="14" a="1"/>
  <c r="M10" i="14" s="1"/>
  <c r="M11" i="14" a="1"/>
  <c r="M11" i="14" s="1"/>
  <c r="N11" i="14" a="1"/>
  <c r="N11" i="14" s="1"/>
  <c r="N10" i="14" s="1" a="1"/>
  <c r="N10" i="14" s="1"/>
  <c r="L11" i="1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<sst xmlns="http://schemas.openxmlformats.org/spreadsheetml/2006/main" count="151" uniqueCount="65">
  <si>
    <t>＜説明＞</t>
    <rPh sb="1" eb="3">
      <t>セツメイ</t>
    </rPh>
    <phoneticPr fontId="4"/>
  </si>
  <si>
    <t>＜使い方＞</t>
    <rPh sb="1" eb="2">
      <t>ツカ</t>
    </rPh>
    <rPh sb="3" eb="4">
      <t>カタ</t>
    </rPh>
    <phoneticPr fontId="4"/>
  </si>
  <si>
    <t>　　※必要に応じて条件を指定します。</t>
    <rPh sb="3" eb="5">
      <t>ヒツヨウ</t>
    </rPh>
    <rPh sb="6" eb="7">
      <t>オウ</t>
    </rPh>
    <rPh sb="9" eb="11">
      <t>ジョウケン</t>
    </rPh>
    <rPh sb="12" eb="14">
      <t>シテイ</t>
    </rPh>
    <phoneticPr fontId="4"/>
  </si>
  <si>
    <t>　2-2.　すべて選択して、コピーする</t>
    <rPh sb="9" eb="11">
      <t>センタク</t>
    </rPh>
    <phoneticPr fontId="4"/>
  </si>
  <si>
    <t>＜備考＞</t>
    <rPh sb="1" eb="3">
      <t>ビコウ</t>
    </rPh>
    <phoneticPr fontId="4"/>
  </si>
  <si>
    <t>公開日</t>
  </si>
  <si>
    <t>バージョン</t>
  </si>
  <si>
    <t>備考</t>
  </si>
  <si>
    <t>初版公開</t>
  </si>
  <si>
    <t>計測タイミング</t>
  </si>
  <si>
    <t>作付名</t>
    <rPh sb="0" eb="2">
      <t>サクツケ</t>
    </rPh>
    <rPh sb="2" eb="3">
      <t>メイ</t>
    </rPh>
    <phoneticPr fontId="3"/>
  </si>
  <si>
    <t>品質・規格</t>
    <rPh sb="0" eb="2">
      <t>ヒンシツ</t>
    </rPh>
    <rPh sb="3" eb="5">
      <t>キカク</t>
    </rPh>
    <phoneticPr fontId="3"/>
  </si>
  <si>
    <t>集計単位</t>
    <rPh sb="0" eb="2">
      <t>シュウケイ</t>
    </rPh>
    <rPh sb="2" eb="4">
      <t>タンイ</t>
    </rPh>
    <phoneticPr fontId="3"/>
  </si>
  <si>
    <t>集計開始日</t>
    <rPh sb="0" eb="2">
      <t>シュウケイ</t>
    </rPh>
    <rPh sb="2" eb="5">
      <t>カイシビ</t>
    </rPh>
    <phoneticPr fontId="3"/>
  </si>
  <si>
    <t>集計終了日</t>
    <rPh sb="0" eb="2">
      <t>シュウケイ</t>
    </rPh>
    <rPh sb="2" eb="5">
      <t>シュウリョウビ</t>
    </rPh>
    <phoneticPr fontId="3"/>
  </si>
  <si>
    <t>（選択してください）</t>
    <rPh sb="1" eb="3">
      <t>センタク</t>
    </rPh>
    <phoneticPr fontId="2"/>
  </si>
  <si>
    <t>kg（1kg）</t>
  </si>
  <si>
    <t>（選択してください）</t>
    <rPh sb="1" eb="3">
      <t>センタク</t>
    </rPh>
    <phoneticPr fontId="4"/>
  </si>
  <si>
    <t>右の期間内</t>
    <rPh sb="0" eb="1">
      <t>ミギ</t>
    </rPh>
    <rPh sb="2" eb="4">
      <t>キカン</t>
    </rPh>
    <rPh sb="4" eb="5">
      <t>ナイ</t>
    </rPh>
    <phoneticPr fontId="3"/>
  </si>
  <si>
    <t>すべて</t>
    <phoneticPr fontId="3"/>
  </si>
  <si>
    <t>すべての圃場</t>
    <rPh sb="4" eb="6">
      <t>ホジョウ</t>
    </rPh>
    <phoneticPr fontId="3"/>
  </si>
  <si>
    <t>圃場ID</t>
    <rPh sb="0" eb="2">
      <t>ホジョウ</t>
    </rPh>
    <phoneticPr fontId="3"/>
  </si>
  <si>
    <t>収穫開始日</t>
    <rPh sb="0" eb="2">
      <t>シュウカク</t>
    </rPh>
    <rPh sb="2" eb="5">
      <t>カイシビ</t>
    </rPh>
    <phoneticPr fontId="2"/>
  </si>
  <si>
    <t>収穫終了日</t>
    <rPh sb="0" eb="2">
      <t>シュウカク</t>
    </rPh>
    <rPh sb="2" eb="5">
      <t>シュウリョウビ</t>
    </rPh>
    <phoneticPr fontId="2"/>
  </si>
  <si>
    <t>計測タイミング</t>
    <phoneticPr fontId="3"/>
  </si>
  <si>
    <t>収穫開始日</t>
    <rPh sb="0" eb="2">
      <t>シュウカク</t>
    </rPh>
    <rPh sb="2" eb="5">
      <t>カイシビ</t>
    </rPh>
    <phoneticPr fontId="3"/>
  </si>
  <si>
    <t>収穫終了日</t>
    <rPh sb="0" eb="2">
      <t>シュウカク</t>
    </rPh>
    <rPh sb="2" eb="5">
      <t>シュウリョウビ</t>
    </rPh>
    <phoneticPr fontId="3"/>
  </si>
  <si>
    <t>計測タイミング</t>
    <rPh sb="0" eb="2">
      <t>ケイソク</t>
    </rPh>
    <phoneticPr fontId="3"/>
  </si>
  <si>
    <t>すべての作付</t>
    <rPh sb="4" eb="6">
      <t>サクツケ</t>
    </rPh>
    <phoneticPr fontId="3"/>
  </si>
  <si>
    <t>圃場数</t>
    <rPh sb="0" eb="2">
      <t>ホジョウ</t>
    </rPh>
    <rPh sb="2" eb="3">
      <t>スウ</t>
    </rPh>
    <phoneticPr fontId="3"/>
  </si>
  <si>
    <t>作付数</t>
    <rPh sb="0" eb="2">
      <t>サクツケ</t>
    </rPh>
    <rPh sb="2" eb="3">
      <t>スウ</t>
    </rPh>
    <phoneticPr fontId="3"/>
  </si>
  <si>
    <t>　</t>
    <phoneticPr fontId="3"/>
  </si>
  <si>
    <t>作付面積</t>
    <rPh sb="0" eb="2">
      <t>サクツケ</t>
    </rPh>
    <rPh sb="2" eb="4">
      <t>メンセキ</t>
    </rPh>
    <phoneticPr fontId="3"/>
  </si>
  <si>
    <t>集計方法</t>
    <rPh sb="0" eb="2">
      <t>シュウケイ</t>
    </rPh>
    <rPh sb="2" eb="4">
      <t>ホウホウ</t>
    </rPh>
    <phoneticPr fontId="3"/>
  </si>
  <si>
    <t>10aあたり</t>
  </si>
  <si>
    <t>1.　アグリノートで収穫記録の出力を行う</t>
    <rPh sb="10" eb="12">
      <t>シュウカク</t>
    </rPh>
    <rPh sb="12" eb="14">
      <t>キロク</t>
    </rPh>
    <rPh sb="15" eb="17">
      <t>シュツリョク</t>
    </rPh>
    <rPh sb="18" eb="19">
      <t>オコナ</t>
    </rPh>
    <phoneticPr fontId="4"/>
  </si>
  <si>
    <t>　出力　＞　日誌データ　＞　収穫記録</t>
    <rPh sb="1" eb="3">
      <t>シュツリョク</t>
    </rPh>
    <rPh sb="6" eb="8">
      <t>ニッシ</t>
    </rPh>
    <rPh sb="14" eb="16">
      <t>シュウカク</t>
    </rPh>
    <rPh sb="16" eb="18">
      <t>キロク</t>
    </rPh>
    <phoneticPr fontId="4"/>
  </si>
  <si>
    <t>2.　出力データ「収穫記録」を貼り付ける</t>
    <rPh sb="3" eb="5">
      <t>シュツリョク</t>
    </rPh>
    <rPh sb="9" eb="11">
      <t>シュウカク</t>
    </rPh>
    <rPh sb="11" eb="13">
      <t>キロク</t>
    </rPh>
    <rPh sb="15" eb="16">
      <t>ハ</t>
    </rPh>
    <rPh sb="17" eb="18">
      <t>ツ</t>
    </rPh>
    <phoneticPr fontId="4"/>
  </si>
  <si>
    <t>　2-1.　1で出力したファイル「収穫記録」を開く</t>
    <rPh sb="8" eb="10">
      <t>シュツリョク</t>
    </rPh>
    <rPh sb="17" eb="19">
      <t>シュウカク</t>
    </rPh>
    <rPh sb="23" eb="24">
      <t>ヒラ</t>
    </rPh>
    <phoneticPr fontId="4"/>
  </si>
  <si>
    <t>　3-2.　緑色セルの表示条件を選択する</t>
    <rPh sb="6" eb="8">
      <t>ミドリイロ</t>
    </rPh>
    <rPh sb="11" eb="13">
      <t>ヒョウジ</t>
    </rPh>
    <rPh sb="13" eb="15">
      <t>ジョウケン</t>
    </rPh>
    <rPh sb="16" eb="18">
      <t>センタク</t>
    </rPh>
    <phoneticPr fontId="4"/>
  </si>
  <si>
    <t>3.　圃場別収穫量を集計する</t>
    <rPh sb="3" eb="5">
      <t>ホジョウ</t>
    </rPh>
    <rPh sb="5" eb="6">
      <t>ベツ</t>
    </rPh>
    <rPh sb="6" eb="8">
      <t>シュウカク</t>
    </rPh>
    <rPh sb="8" eb="9">
      <t>リョウ</t>
    </rPh>
    <rPh sb="10" eb="12">
      <t>シュウケイ</t>
    </rPh>
    <phoneticPr fontId="4"/>
  </si>
  <si>
    <t>　3-3.　集計結果を確認する</t>
    <rPh sb="6" eb="8">
      <t>シュウケイ</t>
    </rPh>
    <rPh sb="8" eb="10">
      <t>ケッカ</t>
    </rPh>
    <rPh sb="11" eb="13">
      <t>カクニン</t>
    </rPh>
    <phoneticPr fontId="4"/>
  </si>
  <si>
    <t>※501圃場以上の圃場が集計対象の場合、集計できません。</t>
    <rPh sb="4" eb="6">
      <t>ホジョウ</t>
    </rPh>
    <rPh sb="6" eb="8">
      <t>イジョウ</t>
    </rPh>
    <rPh sb="9" eb="11">
      <t>ホジョウ</t>
    </rPh>
    <rPh sb="12" eb="14">
      <t>シュウケイ</t>
    </rPh>
    <rPh sb="14" eb="16">
      <t>タイショウ</t>
    </rPh>
    <rPh sb="17" eb="19">
      <t>バアイ</t>
    </rPh>
    <rPh sb="20" eb="22">
      <t>シュウケイ</t>
    </rPh>
    <phoneticPr fontId="4"/>
  </si>
  <si>
    <t>※月別集計シートでは、13ヶ月以上が集計対象の場合、集計できません。</t>
    <rPh sb="1" eb="3">
      <t>ツキベツ</t>
    </rPh>
    <rPh sb="3" eb="5">
      <t>シュウケイ</t>
    </rPh>
    <rPh sb="14" eb="15">
      <t>ゲツ</t>
    </rPh>
    <rPh sb="15" eb="17">
      <t>イジョウ</t>
    </rPh>
    <rPh sb="18" eb="20">
      <t>シュウケイ</t>
    </rPh>
    <rPh sb="20" eb="22">
      <t>タイショウ</t>
    </rPh>
    <rPh sb="23" eb="25">
      <t>バアイ</t>
    </rPh>
    <rPh sb="26" eb="28">
      <t>シュウケイ</t>
    </rPh>
    <phoneticPr fontId="4"/>
  </si>
  <si>
    <t>※週別集計シートでは、13週以上が集計対象の場合、集計できません。</t>
    <rPh sb="1" eb="2">
      <t>シュウ</t>
    </rPh>
    <rPh sb="2" eb="3">
      <t>ベツ</t>
    </rPh>
    <rPh sb="3" eb="5">
      <t>シュウケイ</t>
    </rPh>
    <rPh sb="13" eb="14">
      <t>シュウ</t>
    </rPh>
    <rPh sb="14" eb="16">
      <t>イジョウ</t>
    </rPh>
    <rPh sb="17" eb="19">
      <t>シュウケイ</t>
    </rPh>
    <rPh sb="19" eb="21">
      <t>タイショウ</t>
    </rPh>
    <rPh sb="22" eb="24">
      <t>バアイ</t>
    </rPh>
    <rPh sb="25" eb="27">
      <t>シュウケイ</t>
    </rPh>
    <phoneticPr fontId="4"/>
  </si>
  <si>
    <t>※作付別集計シートでは、13以上の作付が集計対象の場合、集計できません。</t>
    <rPh sb="1" eb="3">
      <t>サクツケ</t>
    </rPh>
    <rPh sb="3" eb="4">
      <t>ベツ</t>
    </rPh>
    <rPh sb="4" eb="6">
      <t>シュウケイ</t>
    </rPh>
    <rPh sb="14" eb="16">
      <t>イジョウ</t>
    </rPh>
    <rPh sb="17" eb="19">
      <t>サクツケ</t>
    </rPh>
    <rPh sb="20" eb="22">
      <t>シュウケイ</t>
    </rPh>
    <rPh sb="22" eb="24">
      <t>タイショウ</t>
    </rPh>
    <rPh sb="25" eb="27">
      <t>バアイ</t>
    </rPh>
    <rPh sb="28" eb="30">
      <t>シュウケイ</t>
    </rPh>
    <phoneticPr fontId="4"/>
  </si>
  <si>
    <t>※作付面積＝0aの圃場では、10aあたりの収穫量を集計できません。</t>
    <rPh sb="1" eb="3">
      <t>サクツケ</t>
    </rPh>
    <rPh sb="3" eb="5">
      <t>メンセキ</t>
    </rPh>
    <rPh sb="9" eb="11">
      <t>ホジョウ</t>
    </rPh>
    <rPh sb="21" eb="23">
      <t>シュウカク</t>
    </rPh>
    <rPh sb="23" eb="24">
      <t>リョウ</t>
    </rPh>
    <rPh sb="25" eb="27">
      <t>シュウケイ</t>
    </rPh>
    <phoneticPr fontId="4"/>
  </si>
  <si>
    <t>※作付面積＝0aの圃場の収穫量も、すべての圃場の10aあたりの収穫量の集計に利用されます。</t>
    <rPh sb="1" eb="3">
      <t>サクツケ</t>
    </rPh>
    <rPh sb="3" eb="5">
      <t>メンセキ</t>
    </rPh>
    <rPh sb="9" eb="11">
      <t>ホジョウ</t>
    </rPh>
    <rPh sb="12" eb="15">
      <t>シュカクリョウ</t>
    </rPh>
    <rPh sb="35" eb="37">
      <t>シュウケイ</t>
    </rPh>
    <rPh sb="38" eb="40">
      <t>リヨウ</t>
    </rPh>
    <phoneticPr fontId="4"/>
  </si>
  <si>
    <t>　2-3.　このファイルの『収穫記録』シート（橙色）に貼り付ける</t>
    <rPh sb="14" eb="16">
      <t>シュウカク</t>
    </rPh>
    <rPh sb="16" eb="18">
      <t>キロク</t>
    </rPh>
    <rPh sb="23" eb="25">
      <t>ダイダイイロ</t>
    </rPh>
    <rPh sb="27" eb="28">
      <t>ハ</t>
    </rPh>
    <rPh sb="29" eb="30">
      <t>ツ</t>
    </rPh>
    <phoneticPr fontId="4"/>
  </si>
  <si>
    <r>
      <t>　3-1.　『</t>
    </r>
    <r>
      <rPr>
        <sz val="11"/>
        <rFont val="Yu Gothic"/>
        <family val="3"/>
        <charset val="128"/>
        <scheme val="minor"/>
      </rPr>
      <t>圃場別収穫量集計</t>
    </r>
    <r>
      <rPr>
        <sz val="11"/>
        <color theme="1"/>
        <rFont val="Yu Gothic"/>
        <family val="2"/>
        <scheme val="minor"/>
      </rPr>
      <t>』シート（緑色）を開く</t>
    </r>
    <rPh sb="7" eb="9">
      <t>ホジョウ</t>
    </rPh>
    <rPh sb="9" eb="10">
      <t>ベツ</t>
    </rPh>
    <rPh sb="10" eb="12">
      <t>シュウカク</t>
    </rPh>
    <rPh sb="12" eb="13">
      <t>リョウ</t>
    </rPh>
    <rPh sb="13" eb="15">
      <t>シュウケイ</t>
    </rPh>
    <rPh sb="20" eb="22">
      <t>ミドリイロ</t>
    </rPh>
    <rPh sb="24" eb="25">
      <t>ヒラ</t>
    </rPh>
    <phoneticPr fontId="4"/>
  </si>
  <si>
    <t>この『アグリノートExcelツール_圃場別収穫量集計』では</t>
    <rPh sb="18" eb="20">
      <t>ホジョウ</t>
    </rPh>
    <rPh sb="20" eb="21">
      <t>ベツ</t>
    </rPh>
    <rPh sb="21" eb="24">
      <t>シュウカクリョウ</t>
    </rPh>
    <rPh sb="24" eb="26">
      <t>シュウケイ</t>
    </rPh>
    <phoneticPr fontId="4"/>
  </si>
  <si>
    <t>&lt;お願い&gt;</t>
    <rPh sb="2" eb="3">
      <t>ネガ</t>
    </rPh>
    <phoneticPr fontId="3"/>
  </si>
  <si>
    <t>こちらのサンプルファイルはお役に立てましたか？</t>
    <rPh sb="14" eb="15">
      <t>ヤク</t>
    </rPh>
    <rPh sb="16" eb="17">
      <t>タ</t>
    </rPh>
    <phoneticPr fontId="3"/>
  </si>
  <si>
    <t>下記のフォームにてご評価をお願いします。</t>
    <rPh sb="0" eb="2">
      <t>カキ</t>
    </rPh>
    <rPh sb="10" eb="12">
      <t>ヒョウカ</t>
    </rPh>
    <rPh sb="14" eb="15">
      <t>ネガ</t>
    </rPh>
    <phoneticPr fontId="3"/>
  </si>
  <si>
    <t>よりよいサポート・製品づくりを目指して、みなさんのご評価をお願いします。</t>
    <rPh sb="9" eb="11">
      <t>セイヒン</t>
    </rPh>
    <rPh sb="15" eb="17">
      <t>メザ</t>
    </rPh>
    <rPh sb="26" eb="28">
      <t>ヒョウカ</t>
    </rPh>
    <rPh sb="30" eb="31">
      <t>ネガ</t>
    </rPh>
    <phoneticPr fontId="3"/>
  </si>
  <si>
    <t>サンプルファイルの評価フォーム</t>
    <phoneticPr fontId="3"/>
  </si>
  <si>
    <t>　　※出力形式はCSV(またはExcel)で出力してください。</t>
    <phoneticPr fontId="4"/>
  </si>
  <si>
    <t>すべての品質・規格</t>
    <rPh sb="4" eb="6">
      <t>ヒンシツ</t>
    </rPh>
    <rPh sb="7" eb="9">
      <t>キカク</t>
    </rPh>
    <phoneticPr fontId="3"/>
  </si>
  <si>
    <t>品質・規格数</t>
    <rPh sb="0" eb="2">
      <t>ヒンシツ</t>
    </rPh>
    <rPh sb="3" eb="5">
      <t>キカク</t>
    </rPh>
    <rPh sb="5" eb="6">
      <t>スウ</t>
    </rPh>
    <phoneticPr fontId="3"/>
  </si>
  <si>
    <t>圃場ごとの総計</t>
    <rPh sb="0" eb="2">
      <t>ホジョウ</t>
    </rPh>
    <rPh sb="5" eb="7">
      <t>ソウケイ</t>
    </rPh>
    <phoneticPr fontId="3"/>
  </si>
  <si>
    <t>割合</t>
  </si>
  <si>
    <t>※品質・規格別集計シートでは、13以上の品質・規格が集計対象の場合、集計できません。</t>
    <rPh sb="1" eb="3">
      <t>ヒンシツ</t>
    </rPh>
    <rPh sb="4" eb="6">
      <t>キカク</t>
    </rPh>
    <rPh sb="6" eb="7">
      <t>ベツ</t>
    </rPh>
    <rPh sb="7" eb="9">
      <t>シュウケイ</t>
    </rPh>
    <rPh sb="17" eb="19">
      <t>イジョウ</t>
    </rPh>
    <rPh sb="20" eb="22">
      <t>ヒンシツ</t>
    </rPh>
    <rPh sb="23" eb="25">
      <t>キカク</t>
    </rPh>
    <rPh sb="26" eb="28">
      <t>シュウケイ</t>
    </rPh>
    <rPh sb="28" eb="30">
      <t>タイショウ</t>
    </rPh>
    <rPh sb="31" eb="33">
      <t>バアイ</t>
    </rPh>
    <rPh sb="34" eb="36">
      <t>シュウケイ</t>
    </rPh>
    <phoneticPr fontId="3"/>
  </si>
  <si>
    <t>圃場一覧に対して月別・週別・品質規格別・作付別に収穫量を集計することができます。</t>
    <rPh sb="0" eb="2">
      <t>ホジョウ</t>
    </rPh>
    <rPh sb="2" eb="4">
      <t>イチラン</t>
    </rPh>
    <rPh sb="5" eb="6">
      <t>タイ</t>
    </rPh>
    <rPh sb="8" eb="10">
      <t>ツキベツ</t>
    </rPh>
    <rPh sb="11" eb="13">
      <t>シュウベツ</t>
    </rPh>
    <rPh sb="14" eb="16">
      <t>ヒンシツ</t>
    </rPh>
    <rPh sb="16" eb="18">
      <t>キカク</t>
    </rPh>
    <rPh sb="18" eb="19">
      <t>ベツ</t>
    </rPh>
    <rPh sb="20" eb="22">
      <t>サクツケ</t>
    </rPh>
    <rPh sb="22" eb="23">
      <t>ベツ</t>
    </rPh>
    <rPh sb="24" eb="27">
      <t>シュウカクリョウ</t>
    </rPh>
    <rPh sb="28" eb="30">
      <t>シュウケイ</t>
    </rPh>
    <phoneticPr fontId="4"/>
  </si>
  <si>
    <t>品質・規格別集計にて、圃場ごとに収穫物の品質・規格の割合から</t>
    <phoneticPr fontId="3"/>
  </si>
  <si>
    <t>来期の栽培計画や施肥計画などを検討してみましょう。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</si>
</sst>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yyyy/mm/dd"/>
    <numFmt numFmtId="178" formatCode="yyyy&quot;年&quot;"/>
    <numFmt numFmtId="179" formatCode="mm&quot;月&quot;"/>
    <numFmt numFmtId="180" formatCode="yyyy&quot;年&quot;mm&quot;月&quot;"/>
    <numFmt numFmtId="181" formatCode="dd&quot;日～&quot;"/>
    <numFmt numFmtId="182" formatCode="yyyy/mm/dd\(aaa\)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2" borderId="0" xfId="0" applyFill="1"/>
    <xf numFmtId="177" fontId="0" fillId="0" borderId="0" xfId="0" applyNumberFormat="1"/>
    <xf numFmtId="177" fontId="0" fillId="0" borderId="0" xfId="0" applyNumberFormat="1" applyAlignment="1">
      <alignment vertical="center"/>
    </xf>
    <xf numFmtId="177" fontId="0" fillId="2" borderId="0" xfId="0" applyNumberFormat="1" applyFill="1"/>
    <xf numFmtId="0" fontId="6" fillId="0" borderId="0" xfId="0" applyFont="1"/>
    <xf numFmtId="0" fontId="7" fillId="3" borderId="5" xfId="0" applyFont="1" applyFill="1" applyBorder="1" applyAlignment="1">
      <alignment horizontal="center"/>
    </xf>
    <xf numFmtId="0" fontId="0" fillId="3" borderId="25" xfId="0" applyFill="1" applyBorder="1"/>
    <xf numFmtId="0" fontId="0" fillId="3" borderId="11" xfId="0" applyFill="1" applyBorder="1"/>
    <xf numFmtId="0" fontId="7" fillId="3" borderId="14" xfId="0" applyFont="1" applyFill="1" applyBorder="1"/>
    <xf numFmtId="0" fontId="0" fillId="3" borderId="17" xfId="0" applyFill="1" applyBorder="1"/>
    <xf numFmtId="0" fontId="0" fillId="3" borderId="20" xfId="0" applyFill="1" applyBorder="1"/>
    <xf numFmtId="0" fontId="0" fillId="3" borderId="23" xfId="0" applyFill="1" applyBorder="1"/>
    <xf numFmtId="178" fontId="0" fillId="3" borderId="26" xfId="0" applyNumberFormat="1" applyFill="1" applyBorder="1" applyAlignment="1">
      <alignment horizontal="center"/>
    </xf>
    <xf numFmtId="178" fontId="0" fillId="3" borderId="24" xfId="0" applyNumberFormat="1" applyFill="1" applyBorder="1" applyAlignment="1">
      <alignment horizontal="center"/>
    </xf>
    <xf numFmtId="179" fontId="0" fillId="3" borderId="9" xfId="0" applyNumberFormat="1" applyFill="1" applyBorder="1" applyAlignment="1">
      <alignment horizontal="center"/>
    </xf>
    <xf numFmtId="179" fontId="0" fillId="3" borderId="10" xfId="0" applyNumberFormat="1" applyFill="1" applyBorder="1" applyAlignment="1">
      <alignment horizontal="center"/>
    </xf>
    <xf numFmtId="180" fontId="0" fillId="3" borderId="26" xfId="0" applyNumberFormat="1" applyFill="1" applyBorder="1" applyAlignment="1">
      <alignment horizontal="center"/>
    </xf>
    <xf numFmtId="180" fontId="0" fillId="3" borderId="24" xfId="0" applyNumberFormat="1" applyFill="1" applyBorder="1" applyAlignment="1">
      <alignment horizontal="center"/>
    </xf>
    <xf numFmtId="181" fontId="0" fillId="3" borderId="28" xfId="0" applyNumberFormat="1" applyFill="1" applyBorder="1" applyAlignment="1">
      <alignment horizontal="center"/>
    </xf>
    <xf numFmtId="181" fontId="0" fillId="3" borderId="29" xfId="0" applyNumberFormat="1" applyFill="1" applyBorder="1" applyAlignment="1">
      <alignment horizontal="center"/>
    </xf>
    <xf numFmtId="182" fontId="0" fillId="0" borderId="0" xfId="0" applyNumberFormat="1"/>
    <xf numFmtId="182" fontId="0" fillId="0" borderId="0" xfId="0" applyNumberFormat="1" applyAlignment="1">
      <alignment vertical="center"/>
    </xf>
    <xf numFmtId="182" fontId="0" fillId="2" borderId="0" xfId="0" applyNumberFormat="1" applyFill="1"/>
    <xf numFmtId="0" fontId="0" fillId="3" borderId="30" xfId="0" applyFill="1" applyBorder="1"/>
    <xf numFmtId="0" fontId="0" fillId="0" borderId="31" xfId="0" applyBorder="1"/>
    <xf numFmtId="0" fontId="0" fillId="3" borderId="24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22" xfId="0" applyFill="1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33" xfId="0" applyFill="1" applyBorder="1"/>
    <xf numFmtId="0" fontId="0" fillId="3" borderId="34" xfId="0" applyFill="1" applyBorder="1"/>
    <xf numFmtId="40" fontId="0" fillId="3" borderId="35" xfId="1" applyNumberFormat="1" applyFont="1" applyFill="1" applyBorder="1" applyAlignment="1"/>
    <xf numFmtId="40" fontId="0" fillId="3" borderId="36" xfId="1" applyNumberFormat="1" applyFont="1" applyFill="1" applyBorder="1" applyAlignment="1"/>
    <xf numFmtId="40" fontId="0" fillId="3" borderId="37" xfId="1" applyNumberFormat="1" applyFont="1" applyFill="1" applyBorder="1" applyAlignment="1"/>
    <xf numFmtId="40" fontId="7" fillId="3" borderId="27" xfId="1" applyNumberFormat="1" applyFont="1" applyFill="1" applyBorder="1" applyAlignment="1"/>
    <xf numFmtId="40" fontId="7" fillId="0" borderId="4" xfId="1" applyNumberFormat="1" applyFont="1" applyBorder="1" applyAlignment="1"/>
    <xf numFmtId="40" fontId="7" fillId="0" borderId="12" xfId="1" applyNumberFormat="1" applyFont="1" applyBorder="1" applyAlignment="1"/>
    <xf numFmtId="40" fontId="7" fillId="0" borderId="13" xfId="1" applyNumberFormat="1" applyFont="1" applyBorder="1" applyAlignment="1"/>
    <xf numFmtId="40" fontId="7" fillId="0" borderId="6" xfId="1" applyNumberFormat="1" applyFont="1" applyBorder="1" applyAlignment="1"/>
    <xf numFmtId="40" fontId="0" fillId="0" borderId="15" xfId="1" applyNumberFormat="1" applyFont="1" applyBorder="1" applyAlignment="1"/>
    <xf numFmtId="40" fontId="0" fillId="0" borderId="16" xfId="1" applyNumberFormat="1" applyFont="1" applyBorder="1" applyAlignment="1"/>
    <xf numFmtId="40" fontId="7" fillId="0" borderId="7" xfId="1" applyNumberFormat="1" applyFont="1" applyBorder="1" applyAlignment="1"/>
    <xf numFmtId="40" fontId="0" fillId="0" borderId="18" xfId="1" applyNumberFormat="1" applyFont="1" applyBorder="1" applyAlignment="1"/>
    <xf numFmtId="40" fontId="0" fillId="0" borderId="19" xfId="1" applyNumberFormat="1" applyFont="1" applyBorder="1" applyAlignment="1"/>
    <xf numFmtId="40" fontId="7" fillId="0" borderId="8" xfId="1" applyNumberFormat="1" applyFont="1" applyBorder="1" applyAlignment="1"/>
    <xf numFmtId="40" fontId="0" fillId="0" borderId="21" xfId="1" applyNumberFormat="1" applyFont="1" applyBorder="1" applyAlignment="1"/>
    <xf numFmtId="40" fontId="0" fillId="0" borderId="22" xfId="1" applyNumberFormat="1" applyFont="1" applyBorder="1" applyAlignment="1"/>
    <xf numFmtId="40" fontId="7" fillId="0" borderId="27" xfId="1" applyNumberFormat="1" applyFont="1" applyBorder="1" applyAlignment="1"/>
    <xf numFmtId="40" fontId="7" fillId="0" borderId="4" xfId="1" applyNumberFormat="1" applyFont="1" applyFill="1" applyBorder="1" applyAlignment="1"/>
    <xf numFmtId="0" fontId="0" fillId="3" borderId="39" xfId="0" applyFill="1" applyBorder="1"/>
    <xf numFmtId="40" fontId="0" fillId="3" borderId="17" xfId="1" applyNumberFormat="1" applyFont="1" applyFill="1" applyBorder="1" applyAlignment="1"/>
    <xf numFmtId="40" fontId="0" fillId="0" borderId="40" xfId="1" applyNumberFormat="1" applyFont="1" applyBorder="1" applyAlignment="1"/>
    <xf numFmtId="40" fontId="0" fillId="3" borderId="20" xfId="1" applyNumberFormat="1" applyFont="1" applyFill="1" applyBorder="1" applyAlignment="1"/>
    <xf numFmtId="40" fontId="0" fillId="0" borderId="41" xfId="1" applyNumberFormat="1" applyFont="1" applyBorder="1" applyAlignment="1"/>
    <xf numFmtId="40" fontId="0" fillId="0" borderId="42" xfId="1" applyNumberFormat="1" applyFont="1" applyBorder="1" applyAlignment="1"/>
    <xf numFmtId="0" fontId="7" fillId="3" borderId="12" xfId="0" applyFont="1" applyFill="1" applyBorder="1"/>
    <xf numFmtId="40" fontId="7" fillId="3" borderId="32" xfId="1" applyNumberFormat="1" applyFont="1" applyFill="1" applyBorder="1" applyAlignment="1"/>
    <xf numFmtId="40" fontId="7" fillId="0" borderId="38" xfId="1" applyNumberFormat="1" applyFont="1" applyBorder="1" applyAlignment="1"/>
    <xf numFmtId="0" fontId="7" fillId="3" borderId="43" xfId="0" applyFont="1" applyFill="1" applyBorder="1"/>
    <xf numFmtId="0" fontId="0" fillId="0" borderId="3" xfId="0" applyBorder="1" applyAlignment="1">
      <alignment vertical="center"/>
    </xf>
    <xf numFmtId="0" fontId="7" fillId="3" borderId="43" xfId="0" applyFont="1" applyFill="1" applyBorder="1" applyAlignment="1">
      <alignment horizontal="center"/>
    </xf>
    <xf numFmtId="14" fontId="0" fillId="0" borderId="0" xfId="0" applyNumberFormat="1" applyAlignment="1">
      <alignment vertical="center"/>
    </xf>
    <xf numFmtId="40" fontId="0" fillId="0" borderId="44" xfId="1" applyNumberFormat="1" applyFont="1" applyBorder="1" applyAlignment="1"/>
    <xf numFmtId="40" fontId="0" fillId="0" borderId="45" xfId="1" applyNumberFormat="1" applyFont="1" applyBorder="1" applyAlignment="1"/>
    <xf numFmtId="0" fontId="8" fillId="0" borderId="3" xfId="2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">
    <dxf>
      <font>
        <color theme="0"/>
      </font>
    </dxf>
    <dxf>
      <font>
        <color rgb="FFFF0000"/>
      </font>
    </dxf>
    <dxf>
      <font>
        <color theme="0"/>
      </font>
    </dxf>
    <dxf>
      <numFmt numFmtId="14" formatCode="0.00%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forms/d/e/1FAIpQLSfA-TDvBbfPU9ekICAcPKPp4cEF3IR4rVcCHI_fnCUiXrD9kw/viewform?usp=pp_url&amp;entry.1511390247=&#22275;&#22580;&#21029;&#21454;&#31339;&#37327;&#38598;&#35336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D35"/>
  <sheetViews>
    <sheetView tabSelected="1" topLeftCell="B1" workbookViewId="0">
      <selection activeCell="D1" sqref="D1"/>
    </sheetView>
  </sheetViews>
  <sheetFormatPr defaultRowHeight="18.75"/>
  <cols>
    <col min="1" max="3" width="9" style="1"/>
    <col min="4" max="4" width="88.875" style="1" bestFit="1" customWidth="1"/>
    <col min="5" max="16384" width="9" style="1"/>
  </cols>
  <sheetData>
    <row r="2" spans="4:4">
      <c r="D2" s="33" t="s">
        <v>0</v>
      </c>
    </row>
    <row r="3" spans="4:4">
      <c r="D3" s="32" t="s">
        <v>50</v>
      </c>
    </row>
    <row r="4" spans="4:4">
      <c r="D4" s="32" t="s">
        <v>62</v>
      </c>
    </row>
    <row r="5" spans="4:4">
      <c r="D5" s="64" t="s">
        <v>63</v>
      </c>
    </row>
    <row r="6" spans="4:4">
      <c r="D6" s="64" t="s">
        <v>64</v>
      </c>
    </row>
    <row r="8" spans="4:4">
      <c r="D8" s="33" t="s">
        <v>1</v>
      </c>
    </row>
    <row r="9" spans="4:4">
      <c r="D9" s="32" t="s">
        <v>35</v>
      </c>
    </row>
    <row r="10" spans="4:4">
      <c r="D10" s="32" t="s">
        <v>36</v>
      </c>
    </row>
    <row r="11" spans="4:4">
      <c r="D11" s="32" t="s">
        <v>2</v>
      </c>
    </row>
    <row r="12" spans="4:4">
      <c r="D12" s="32" t="s">
        <v>56</v>
      </c>
    </row>
    <row r="13" spans="4:4">
      <c r="D13" s="32" t="s">
        <v>37</v>
      </c>
    </row>
    <row r="14" spans="4:4">
      <c r="D14" s="32" t="s">
        <v>38</v>
      </c>
    </row>
    <row r="15" spans="4:4">
      <c r="D15" s="32" t="s">
        <v>3</v>
      </c>
    </row>
    <row r="16" spans="4:4">
      <c r="D16" s="32" t="s">
        <v>48</v>
      </c>
    </row>
    <row r="17" spans="4:4">
      <c r="D17" s="32" t="s">
        <v>40</v>
      </c>
    </row>
    <row r="18" spans="4:4">
      <c r="D18" s="32" t="s">
        <v>49</v>
      </c>
    </row>
    <row r="19" spans="4:4">
      <c r="D19" s="32" t="s">
        <v>39</v>
      </c>
    </row>
    <row r="20" spans="4:4">
      <c r="D20" s="64" t="s">
        <v>41</v>
      </c>
    </row>
    <row r="22" spans="4:4">
      <c r="D22" s="33" t="s">
        <v>4</v>
      </c>
    </row>
    <row r="23" spans="4:4">
      <c r="D23" s="32" t="s">
        <v>42</v>
      </c>
    </row>
    <row r="24" spans="4:4">
      <c r="D24" s="32" t="s">
        <v>43</v>
      </c>
    </row>
    <row r="25" spans="4:4">
      <c r="D25" s="32" t="s">
        <v>44</v>
      </c>
    </row>
    <row r="26" spans="4:4">
      <c r="D26" s="32" t="s">
        <v>61</v>
      </c>
    </row>
    <row r="27" spans="4:4">
      <c r="D27" s="32" t="s">
        <v>45</v>
      </c>
    </row>
    <row r="28" spans="4:4">
      <c r="D28" s="32" t="s">
        <v>46</v>
      </c>
    </row>
    <row r="29" spans="4:4">
      <c r="D29" s="64" t="s">
        <v>47</v>
      </c>
    </row>
    <row r="31" spans="4:4">
      <c r="D31" s="33" t="s">
        <v>51</v>
      </c>
    </row>
    <row r="32" spans="4:4">
      <c r="D32" s="32" t="s">
        <v>52</v>
      </c>
    </row>
    <row r="33" spans="4:4">
      <c r="D33" s="32" t="s">
        <v>53</v>
      </c>
    </row>
    <row r="34" spans="4:4">
      <c r="D34" s="32" t="s">
        <v>54</v>
      </c>
    </row>
    <row r="35" spans="4:4">
      <c r="D35" s="69" t="s">
        <v>55</v>
      </c>
    </row>
  </sheetData>
  <phoneticPr fontId="3"/>
  <hyperlinks>
    <hyperlink ref="D35" r:id="rId1" xr:uid="{BD1C05D8-A0D2-4900-860B-CB27E6E0C1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798E-B814-4162-B538-BBD74945A14C}">
  <dimension ref="B3:D4"/>
  <sheetViews>
    <sheetView workbookViewId="0">
      <selection activeCell="B4" sqref="B4"/>
    </sheetView>
  </sheetViews>
  <sheetFormatPr defaultRowHeight="18.75"/>
  <cols>
    <col min="1" max="1" width="9" style="1"/>
    <col min="2" max="4" width="12.125" style="1" customWidth="1"/>
    <col min="5" max="16384" width="9" style="1"/>
  </cols>
  <sheetData>
    <row r="3" spans="2:4">
      <c r="B3" s="1" t="s">
        <v>5</v>
      </c>
      <c r="C3" s="1" t="s">
        <v>6</v>
      </c>
      <c r="D3" s="1" t="s">
        <v>7</v>
      </c>
    </row>
    <row r="4" spans="2:4">
      <c r="B4" s="5">
        <v>45266</v>
      </c>
      <c r="C4" s="2">
        <v>1</v>
      </c>
      <c r="D4" s="1" t="s">
        <v>8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4632-B20C-45A4-A5FC-D143F40B2540}">
  <sheetPr>
    <tabColor theme="7"/>
  </sheetPr>
  <dimension ref="B2:B300"/>
  <sheetViews>
    <sheetView workbookViewId="0">
      <selection sqref="A1:XFD1048576"/>
    </sheetView>
  </sheetViews>
  <sheetFormatPr defaultRowHeight="18.75"/>
  <cols>
    <col min="1" max="16384" width="9" style="1"/>
  </cols>
  <sheetData>
    <row r="2" spans="2:2">
      <c r="B2" s="66"/>
    </row>
    <row r="3" spans="2:2">
      <c r="B3" s="66"/>
    </row>
    <row r="4" spans="2:2">
      <c r="B4" s="66"/>
    </row>
    <row r="5" spans="2:2">
      <c r="B5" s="66"/>
    </row>
    <row r="6" spans="2:2">
      <c r="B6" s="66"/>
    </row>
    <row r="7" spans="2:2">
      <c r="B7" s="66"/>
    </row>
    <row r="8" spans="2:2">
      <c r="B8" s="66"/>
    </row>
    <row r="9" spans="2:2">
      <c r="B9" s="66"/>
    </row>
    <row r="10" spans="2:2">
      <c r="B10" s="66"/>
    </row>
    <row r="11" spans="2:2">
      <c r="B11" s="66"/>
    </row>
    <row r="12" spans="2:2">
      <c r="B12" s="66"/>
    </row>
    <row r="13" spans="2:2">
      <c r="B13" s="66"/>
    </row>
    <row r="14" spans="2:2">
      <c r="B14" s="66"/>
    </row>
    <row r="15" spans="2:2">
      <c r="B15" s="66"/>
    </row>
    <row r="16" spans="2:2">
      <c r="B16" s="66"/>
    </row>
    <row r="17" spans="2:2">
      <c r="B17" s="66"/>
    </row>
    <row r="18" spans="2:2">
      <c r="B18" s="66"/>
    </row>
    <row r="19" spans="2:2">
      <c r="B19" s="66"/>
    </row>
    <row r="20" spans="2:2">
      <c r="B20" s="66"/>
    </row>
    <row r="21" spans="2:2">
      <c r="B21" s="66"/>
    </row>
    <row r="22" spans="2:2">
      <c r="B22" s="66"/>
    </row>
    <row r="23" spans="2:2">
      <c r="B23" s="66"/>
    </row>
    <row r="24" spans="2:2">
      <c r="B24" s="66"/>
    </row>
    <row r="25" spans="2:2">
      <c r="B25" s="66"/>
    </row>
    <row r="26" spans="2:2">
      <c r="B26" s="66"/>
    </row>
    <row r="27" spans="2:2">
      <c r="B27" s="66"/>
    </row>
    <row r="28" spans="2:2">
      <c r="B28" s="66"/>
    </row>
    <row r="29" spans="2:2">
      <c r="B29" s="66"/>
    </row>
    <row r="30" spans="2:2">
      <c r="B30" s="66"/>
    </row>
    <row r="31" spans="2:2">
      <c r="B31" s="66"/>
    </row>
    <row r="32" spans="2:2">
      <c r="B32" s="66"/>
    </row>
    <row r="33" spans="2:2">
      <c r="B33" s="66"/>
    </row>
    <row r="34" spans="2:2">
      <c r="B34" s="66"/>
    </row>
    <row r="35" spans="2:2">
      <c r="B35" s="66"/>
    </row>
    <row r="36" spans="2:2">
      <c r="B36" s="66"/>
    </row>
    <row r="37" spans="2:2">
      <c r="B37" s="66"/>
    </row>
    <row r="38" spans="2:2">
      <c r="B38" s="66"/>
    </row>
    <row r="39" spans="2:2">
      <c r="B39" s="66"/>
    </row>
    <row r="40" spans="2:2">
      <c r="B40" s="66"/>
    </row>
    <row r="41" spans="2:2">
      <c r="B41" s="66"/>
    </row>
    <row r="42" spans="2:2">
      <c r="B42" s="66"/>
    </row>
    <row r="43" spans="2:2">
      <c r="B43" s="66"/>
    </row>
    <row r="44" spans="2:2">
      <c r="B44" s="66"/>
    </row>
    <row r="45" spans="2:2">
      <c r="B45" s="66"/>
    </row>
    <row r="46" spans="2:2">
      <c r="B46" s="66"/>
    </row>
    <row r="47" spans="2:2">
      <c r="B47" s="66"/>
    </row>
    <row r="48" spans="2:2">
      <c r="B48" s="66"/>
    </row>
    <row r="49" spans="2:2">
      <c r="B49" s="66"/>
    </row>
    <row r="50" spans="2:2">
      <c r="B50" s="66"/>
    </row>
    <row r="51" spans="2:2">
      <c r="B51" s="66"/>
    </row>
    <row r="52" spans="2:2">
      <c r="B52" s="66"/>
    </row>
    <row r="53" spans="2:2">
      <c r="B53" s="66"/>
    </row>
    <row r="54" spans="2:2">
      <c r="B54" s="66"/>
    </row>
    <row r="55" spans="2:2">
      <c r="B55" s="66"/>
    </row>
    <row r="56" spans="2:2">
      <c r="B56" s="66"/>
    </row>
    <row r="57" spans="2:2">
      <c r="B57" s="66"/>
    </row>
    <row r="58" spans="2:2">
      <c r="B58" s="66"/>
    </row>
    <row r="59" spans="2:2">
      <c r="B59" s="66"/>
    </row>
    <row r="60" spans="2:2">
      <c r="B60" s="66"/>
    </row>
    <row r="61" spans="2:2">
      <c r="B61" s="66"/>
    </row>
    <row r="62" spans="2:2">
      <c r="B62" s="66"/>
    </row>
    <row r="63" spans="2:2">
      <c r="B63" s="66"/>
    </row>
    <row r="64" spans="2:2">
      <c r="B64" s="66"/>
    </row>
    <row r="65" spans="2:2">
      <c r="B65" s="66"/>
    </row>
    <row r="66" spans="2:2">
      <c r="B66" s="66"/>
    </row>
    <row r="67" spans="2:2">
      <c r="B67" s="66"/>
    </row>
    <row r="68" spans="2:2">
      <c r="B68" s="66"/>
    </row>
    <row r="69" spans="2:2">
      <c r="B69" s="66"/>
    </row>
    <row r="70" spans="2:2">
      <c r="B70" s="66"/>
    </row>
    <row r="71" spans="2:2">
      <c r="B71" s="66"/>
    </row>
    <row r="72" spans="2:2">
      <c r="B72" s="66"/>
    </row>
    <row r="73" spans="2:2">
      <c r="B73" s="66"/>
    </row>
    <row r="74" spans="2:2">
      <c r="B74" s="66"/>
    </row>
    <row r="75" spans="2:2">
      <c r="B75" s="66"/>
    </row>
    <row r="76" spans="2:2">
      <c r="B76" s="66"/>
    </row>
    <row r="77" spans="2:2">
      <c r="B77" s="66"/>
    </row>
    <row r="78" spans="2:2">
      <c r="B78" s="66"/>
    </row>
    <row r="79" spans="2:2">
      <c r="B79" s="66"/>
    </row>
    <row r="80" spans="2:2">
      <c r="B80" s="66"/>
    </row>
    <row r="81" spans="2:2">
      <c r="B81" s="66"/>
    </row>
    <row r="82" spans="2:2">
      <c r="B82" s="66"/>
    </row>
    <row r="83" spans="2:2">
      <c r="B83" s="66"/>
    </row>
    <row r="84" spans="2:2">
      <c r="B84" s="66"/>
    </row>
    <row r="85" spans="2:2">
      <c r="B85" s="66"/>
    </row>
    <row r="86" spans="2:2">
      <c r="B86" s="66"/>
    </row>
    <row r="87" spans="2:2">
      <c r="B87" s="66"/>
    </row>
    <row r="88" spans="2:2">
      <c r="B88" s="66"/>
    </row>
    <row r="89" spans="2:2">
      <c r="B89" s="66"/>
    </row>
    <row r="90" spans="2:2">
      <c r="B90" s="66"/>
    </row>
    <row r="91" spans="2:2">
      <c r="B91" s="66"/>
    </row>
    <row r="92" spans="2:2">
      <c r="B92" s="66"/>
    </row>
    <row r="93" spans="2:2">
      <c r="B93" s="66"/>
    </row>
    <row r="94" spans="2:2">
      <c r="B94" s="66"/>
    </row>
    <row r="95" spans="2:2">
      <c r="B95" s="66"/>
    </row>
    <row r="96" spans="2:2">
      <c r="B96" s="66"/>
    </row>
    <row r="97" spans="2:2">
      <c r="B97" s="66"/>
    </row>
    <row r="98" spans="2:2">
      <c r="B98" s="66"/>
    </row>
    <row r="99" spans="2:2">
      <c r="B99" s="66"/>
    </row>
    <row r="100" spans="2:2">
      <c r="B100" s="66"/>
    </row>
    <row r="101" spans="2:2">
      <c r="B101" s="66"/>
    </row>
    <row r="102" spans="2:2">
      <c r="B102" s="66"/>
    </row>
    <row r="103" spans="2:2">
      <c r="B103" s="66"/>
    </row>
    <row r="104" spans="2:2">
      <c r="B104" s="66"/>
    </row>
    <row r="105" spans="2:2">
      <c r="B105" s="66"/>
    </row>
    <row r="106" spans="2:2">
      <c r="B106" s="66"/>
    </row>
    <row r="107" spans="2:2">
      <c r="B107" s="66"/>
    </row>
    <row r="108" spans="2:2">
      <c r="B108" s="66"/>
    </row>
    <row r="109" spans="2:2">
      <c r="B109" s="66"/>
    </row>
    <row r="110" spans="2:2">
      <c r="B110" s="66"/>
    </row>
    <row r="111" spans="2:2">
      <c r="B111" s="66"/>
    </row>
    <row r="112" spans="2:2">
      <c r="B112" s="66"/>
    </row>
    <row r="113" spans="2:2">
      <c r="B113" s="66"/>
    </row>
    <row r="114" spans="2:2">
      <c r="B114" s="66"/>
    </row>
    <row r="115" spans="2:2">
      <c r="B115" s="66"/>
    </row>
    <row r="116" spans="2:2">
      <c r="B116" s="66"/>
    </row>
    <row r="117" spans="2:2">
      <c r="B117" s="66"/>
    </row>
    <row r="118" spans="2:2">
      <c r="B118" s="66"/>
    </row>
    <row r="119" spans="2:2">
      <c r="B119" s="66"/>
    </row>
    <row r="120" spans="2:2">
      <c r="B120" s="66"/>
    </row>
    <row r="121" spans="2:2">
      <c r="B121" s="66"/>
    </row>
    <row r="122" spans="2:2">
      <c r="B122" s="66"/>
    </row>
    <row r="123" spans="2:2">
      <c r="B123" s="66"/>
    </row>
    <row r="124" spans="2:2">
      <c r="B124" s="66"/>
    </row>
    <row r="125" spans="2:2">
      <c r="B125" s="66"/>
    </row>
    <row r="126" spans="2:2">
      <c r="B126" s="66"/>
    </row>
    <row r="127" spans="2:2">
      <c r="B127" s="66"/>
    </row>
    <row r="128" spans="2:2">
      <c r="B128" s="66"/>
    </row>
    <row r="129" spans="2:2">
      <c r="B129" s="66"/>
    </row>
    <row r="130" spans="2:2">
      <c r="B130" s="66"/>
    </row>
    <row r="131" spans="2:2">
      <c r="B131" s="66"/>
    </row>
    <row r="132" spans="2:2">
      <c r="B132" s="66"/>
    </row>
    <row r="133" spans="2:2">
      <c r="B133" s="66"/>
    </row>
    <row r="134" spans="2:2">
      <c r="B134" s="66"/>
    </row>
    <row r="135" spans="2:2">
      <c r="B135" s="66"/>
    </row>
    <row r="136" spans="2:2">
      <c r="B136" s="66"/>
    </row>
    <row r="137" spans="2:2">
      <c r="B137" s="66"/>
    </row>
    <row r="138" spans="2:2">
      <c r="B138" s="66"/>
    </row>
    <row r="139" spans="2:2">
      <c r="B139" s="66"/>
    </row>
    <row r="140" spans="2:2">
      <c r="B140" s="66"/>
    </row>
    <row r="141" spans="2:2">
      <c r="B141" s="66"/>
    </row>
    <row r="142" spans="2:2">
      <c r="B142" s="66"/>
    </row>
    <row r="143" spans="2:2">
      <c r="B143" s="66"/>
    </row>
    <row r="144" spans="2:2">
      <c r="B144" s="66"/>
    </row>
    <row r="145" spans="2:2">
      <c r="B145" s="66"/>
    </row>
    <row r="146" spans="2:2">
      <c r="B146" s="66"/>
    </row>
    <row r="147" spans="2:2">
      <c r="B147" s="66"/>
    </row>
    <row r="148" spans="2:2">
      <c r="B148" s="66"/>
    </row>
    <row r="149" spans="2:2">
      <c r="B149" s="66"/>
    </row>
    <row r="150" spans="2:2">
      <c r="B150" s="66"/>
    </row>
    <row r="151" spans="2:2">
      <c r="B151" s="66"/>
    </row>
    <row r="152" spans="2:2">
      <c r="B152" s="66"/>
    </row>
    <row r="153" spans="2:2">
      <c r="B153" s="66"/>
    </row>
    <row r="154" spans="2:2">
      <c r="B154" s="66"/>
    </row>
    <row r="155" spans="2:2">
      <c r="B155" s="66"/>
    </row>
    <row r="156" spans="2:2">
      <c r="B156" s="66"/>
    </row>
    <row r="157" spans="2:2">
      <c r="B157" s="66"/>
    </row>
    <row r="158" spans="2:2">
      <c r="B158" s="66"/>
    </row>
    <row r="159" spans="2:2">
      <c r="B159" s="66"/>
    </row>
    <row r="160" spans="2:2">
      <c r="B160" s="66"/>
    </row>
    <row r="161" spans="2:2">
      <c r="B161" s="66"/>
    </row>
    <row r="162" spans="2:2">
      <c r="B162" s="66"/>
    </row>
    <row r="163" spans="2:2">
      <c r="B163" s="66"/>
    </row>
    <row r="164" spans="2:2">
      <c r="B164" s="66"/>
    </row>
    <row r="165" spans="2:2">
      <c r="B165" s="66"/>
    </row>
    <row r="166" spans="2:2">
      <c r="B166" s="66"/>
    </row>
    <row r="167" spans="2:2">
      <c r="B167" s="66"/>
    </row>
    <row r="168" spans="2:2">
      <c r="B168" s="66"/>
    </row>
    <row r="169" spans="2:2">
      <c r="B169" s="66"/>
    </row>
    <row r="170" spans="2:2">
      <c r="B170" s="66"/>
    </row>
    <row r="171" spans="2:2">
      <c r="B171" s="66"/>
    </row>
    <row r="172" spans="2:2">
      <c r="B172" s="66"/>
    </row>
    <row r="173" spans="2:2">
      <c r="B173" s="66"/>
    </row>
    <row r="174" spans="2:2">
      <c r="B174" s="66"/>
    </row>
    <row r="175" spans="2:2">
      <c r="B175" s="66"/>
    </row>
    <row r="176" spans="2:2">
      <c r="B176" s="66"/>
    </row>
    <row r="177" spans="2:2">
      <c r="B177" s="66"/>
    </row>
    <row r="178" spans="2:2">
      <c r="B178" s="66"/>
    </row>
    <row r="179" spans="2:2">
      <c r="B179" s="66"/>
    </row>
    <row r="180" spans="2:2">
      <c r="B180" s="66"/>
    </row>
    <row r="181" spans="2:2">
      <c r="B181" s="66"/>
    </row>
    <row r="182" spans="2:2">
      <c r="B182" s="66"/>
    </row>
    <row r="183" spans="2:2">
      <c r="B183" s="66"/>
    </row>
    <row r="184" spans="2:2">
      <c r="B184" s="66"/>
    </row>
    <row r="185" spans="2:2">
      <c r="B185" s="66"/>
    </row>
    <row r="186" spans="2:2">
      <c r="B186" s="66"/>
    </row>
    <row r="187" spans="2:2">
      <c r="B187" s="66"/>
    </row>
    <row r="188" spans="2:2">
      <c r="B188" s="66"/>
    </row>
    <row r="189" spans="2:2">
      <c r="B189" s="66"/>
    </row>
    <row r="190" spans="2:2">
      <c r="B190" s="66"/>
    </row>
    <row r="191" spans="2:2">
      <c r="B191" s="66"/>
    </row>
    <row r="192" spans="2:2">
      <c r="B192" s="66"/>
    </row>
    <row r="193" spans="2:2">
      <c r="B193" s="66"/>
    </row>
    <row r="194" spans="2:2">
      <c r="B194" s="66"/>
    </row>
    <row r="195" spans="2:2">
      <c r="B195" s="66"/>
    </row>
    <row r="196" spans="2:2">
      <c r="B196" s="66"/>
    </row>
    <row r="197" spans="2:2">
      <c r="B197" s="66"/>
    </row>
    <row r="198" spans="2:2">
      <c r="B198" s="66"/>
    </row>
    <row r="199" spans="2:2">
      <c r="B199" s="66"/>
    </row>
    <row r="200" spans="2:2">
      <c r="B200" s="66"/>
    </row>
    <row r="201" spans="2:2">
      <c r="B201" s="66"/>
    </row>
    <row r="202" spans="2:2">
      <c r="B202" s="66"/>
    </row>
    <row r="203" spans="2:2">
      <c r="B203" s="66"/>
    </row>
    <row r="204" spans="2:2">
      <c r="B204" s="66"/>
    </row>
    <row r="205" spans="2:2">
      <c r="B205" s="66"/>
    </row>
    <row r="206" spans="2:2">
      <c r="B206" s="66"/>
    </row>
    <row r="207" spans="2:2">
      <c r="B207" s="66"/>
    </row>
    <row r="208" spans="2:2">
      <c r="B208" s="66"/>
    </row>
    <row r="209" spans="2:2">
      <c r="B209" s="66"/>
    </row>
    <row r="210" spans="2:2">
      <c r="B210" s="66"/>
    </row>
    <row r="211" spans="2:2">
      <c r="B211" s="66"/>
    </row>
    <row r="212" spans="2:2">
      <c r="B212" s="66"/>
    </row>
    <row r="213" spans="2:2">
      <c r="B213" s="66"/>
    </row>
    <row r="214" spans="2:2">
      <c r="B214" s="66"/>
    </row>
    <row r="215" spans="2:2">
      <c r="B215" s="66"/>
    </row>
    <row r="216" spans="2:2">
      <c r="B216" s="66"/>
    </row>
    <row r="217" spans="2:2">
      <c r="B217" s="66"/>
    </row>
    <row r="218" spans="2:2">
      <c r="B218" s="66"/>
    </row>
    <row r="219" spans="2:2">
      <c r="B219" s="66"/>
    </row>
    <row r="220" spans="2:2">
      <c r="B220" s="66"/>
    </row>
    <row r="221" spans="2:2">
      <c r="B221" s="66"/>
    </row>
    <row r="222" spans="2:2">
      <c r="B222" s="66"/>
    </row>
    <row r="223" spans="2:2">
      <c r="B223" s="66"/>
    </row>
    <row r="224" spans="2:2">
      <c r="B224" s="66"/>
    </row>
    <row r="225" spans="2:2">
      <c r="B225" s="66"/>
    </row>
    <row r="226" spans="2:2">
      <c r="B226" s="66"/>
    </row>
    <row r="227" spans="2:2">
      <c r="B227" s="66"/>
    </row>
    <row r="228" spans="2:2">
      <c r="B228" s="66"/>
    </row>
    <row r="229" spans="2:2">
      <c r="B229" s="66"/>
    </row>
    <row r="230" spans="2:2">
      <c r="B230" s="66"/>
    </row>
    <row r="231" spans="2:2">
      <c r="B231" s="66"/>
    </row>
    <row r="232" spans="2:2">
      <c r="B232" s="66"/>
    </row>
    <row r="233" spans="2:2">
      <c r="B233" s="66"/>
    </row>
    <row r="234" spans="2:2">
      <c r="B234" s="66"/>
    </row>
    <row r="235" spans="2:2">
      <c r="B235" s="66"/>
    </row>
    <row r="236" spans="2:2">
      <c r="B236" s="66"/>
    </row>
    <row r="237" spans="2:2">
      <c r="B237" s="66"/>
    </row>
    <row r="238" spans="2:2">
      <c r="B238" s="66"/>
    </row>
    <row r="239" spans="2:2">
      <c r="B239" s="66"/>
    </row>
    <row r="240" spans="2:2">
      <c r="B240" s="66"/>
    </row>
    <row r="241" spans="2:2">
      <c r="B241" s="66"/>
    </row>
    <row r="242" spans="2:2">
      <c r="B242" s="66"/>
    </row>
    <row r="243" spans="2:2">
      <c r="B243" s="66"/>
    </row>
    <row r="244" spans="2:2">
      <c r="B244" s="66"/>
    </row>
    <row r="245" spans="2:2">
      <c r="B245" s="66"/>
    </row>
    <row r="246" spans="2:2">
      <c r="B246" s="66"/>
    </row>
    <row r="247" spans="2:2">
      <c r="B247" s="66"/>
    </row>
    <row r="248" spans="2:2">
      <c r="B248" s="66"/>
    </row>
    <row r="249" spans="2:2">
      <c r="B249" s="66"/>
    </row>
    <row r="250" spans="2:2">
      <c r="B250" s="66"/>
    </row>
    <row r="251" spans="2:2">
      <c r="B251" s="66"/>
    </row>
    <row r="252" spans="2:2">
      <c r="B252" s="66"/>
    </row>
    <row r="253" spans="2:2">
      <c r="B253" s="66"/>
    </row>
    <row r="254" spans="2:2">
      <c r="B254" s="66"/>
    </row>
    <row r="255" spans="2:2">
      <c r="B255" s="66"/>
    </row>
    <row r="256" spans="2:2">
      <c r="B256" s="66"/>
    </row>
    <row r="257" spans="2:2">
      <c r="B257" s="66"/>
    </row>
    <row r="258" spans="2:2">
      <c r="B258" s="66"/>
    </row>
    <row r="259" spans="2:2">
      <c r="B259" s="66"/>
    </row>
    <row r="260" spans="2:2">
      <c r="B260" s="66"/>
    </row>
    <row r="261" spans="2:2">
      <c r="B261" s="66"/>
    </row>
    <row r="262" spans="2:2">
      <c r="B262" s="66"/>
    </row>
    <row r="263" spans="2:2">
      <c r="B263" s="66"/>
    </row>
    <row r="264" spans="2:2">
      <c r="B264" s="66"/>
    </row>
    <row r="265" spans="2:2">
      <c r="B265" s="66"/>
    </row>
    <row r="266" spans="2:2">
      <c r="B266" s="66"/>
    </row>
    <row r="267" spans="2:2">
      <c r="B267" s="66"/>
    </row>
    <row r="268" spans="2:2">
      <c r="B268" s="66"/>
    </row>
    <row r="269" spans="2:2">
      <c r="B269" s="66"/>
    </row>
    <row r="270" spans="2:2">
      <c r="B270" s="66"/>
    </row>
    <row r="271" spans="2:2">
      <c r="B271" s="66"/>
    </row>
    <row r="272" spans="2:2">
      <c r="B272" s="66"/>
    </row>
    <row r="273" spans="2:2">
      <c r="B273" s="66"/>
    </row>
    <row r="274" spans="2:2">
      <c r="B274" s="66"/>
    </row>
    <row r="275" spans="2:2">
      <c r="B275" s="66"/>
    </row>
    <row r="276" spans="2:2">
      <c r="B276" s="66"/>
    </row>
    <row r="277" spans="2:2">
      <c r="B277" s="66"/>
    </row>
    <row r="278" spans="2:2">
      <c r="B278" s="66"/>
    </row>
    <row r="279" spans="2:2">
      <c r="B279" s="66"/>
    </row>
    <row r="280" spans="2:2">
      <c r="B280" s="66"/>
    </row>
    <row r="281" spans="2:2">
      <c r="B281" s="66"/>
    </row>
    <row r="282" spans="2:2">
      <c r="B282" s="66"/>
    </row>
    <row r="283" spans="2:2">
      <c r="B283" s="66"/>
    </row>
    <row r="284" spans="2:2">
      <c r="B284" s="66"/>
    </row>
    <row r="285" spans="2:2">
      <c r="B285" s="66"/>
    </row>
    <row r="286" spans="2:2">
      <c r="B286" s="66"/>
    </row>
    <row r="287" spans="2:2">
      <c r="B287" s="66"/>
    </row>
    <row r="288" spans="2:2">
      <c r="B288" s="66"/>
    </row>
    <row r="289" spans="2:2">
      <c r="B289" s="66"/>
    </row>
    <row r="290" spans="2:2">
      <c r="B290" s="66"/>
    </row>
    <row r="291" spans="2:2">
      <c r="B291" s="66"/>
    </row>
    <row r="292" spans="2:2">
      <c r="B292" s="66"/>
    </row>
    <row r="293" spans="2:2">
      <c r="B293" s="66"/>
    </row>
    <row r="294" spans="2:2">
      <c r="B294" s="66"/>
    </row>
    <row r="295" spans="2:2">
      <c r="B295" s="66"/>
    </row>
    <row r="296" spans="2:2">
      <c r="B296" s="66"/>
    </row>
    <row r="297" spans="2:2">
      <c r="B297" s="66"/>
    </row>
    <row r="298" spans="2:2">
      <c r="B298" s="66"/>
    </row>
    <row r="299" spans="2:2">
      <c r="B299" s="66"/>
    </row>
    <row r="300" spans="2:2">
      <c r="B300" s="66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777F-C5C8-4954-99D6-4843564AE983}">
  <sheetPr>
    <tabColor theme="9" tint="-0.499984740745262"/>
  </sheetPr>
  <dimension ref="A1:X513"/>
  <sheetViews>
    <sheetView workbookViewId="0">
      <pane xSplit="12" ySplit="12" topLeftCell="M13" activePane="bottomRight" state="frozen"/>
      <selection activeCell="H1" sqref="H1"/>
      <selection pane="topRight" activeCell="K1" sqref="K1"/>
      <selection pane="bottomLeft" activeCell="H13" sqref="H13"/>
      <selection pane="bottomRight" activeCell="J1" sqref="J1"/>
    </sheetView>
  </sheetViews>
  <sheetFormatPr defaultRowHeight="18.75"/>
  <cols>
    <col min="1" max="1" width="9" hidden="1" customWidth="1"/>
    <col min="2" max="6" width="7.375" hidden="1" customWidth="1"/>
    <col min="7" max="8" width="7.375" style="4" hidden="1" customWidth="1"/>
    <col min="9" max="9" width="15" bestFit="1" customWidth="1"/>
    <col min="10" max="10" width="22.875" customWidth="1"/>
    <col min="11" max="11" width="9" bestFit="1" customWidth="1"/>
    <col min="12" max="24" width="11.25" customWidth="1"/>
  </cols>
  <sheetData>
    <row r="1" spans="1:24">
      <c r="A1" t="s">
        <v>29</v>
      </c>
      <c r="B1" t="s">
        <v>15</v>
      </c>
      <c r="C1" t="s">
        <v>15</v>
      </c>
      <c r="D1" t="s">
        <v>15</v>
      </c>
      <c r="E1" t="s">
        <v>15</v>
      </c>
      <c r="F1" t="e" cm="1">
        <f t="array" ref="F1:F2">VALUE(MID(_xlfn._xlws.FILTER(E:E,E:E&lt;&gt;""),FIND("（",_xlfn._xlws.FILTER(E:E,E:E&lt;&gt;""))+1,FIND("kg）",_xlfn._xlws.FILTER(E:E,E:E&lt;&gt;""))-FIND("（",_xlfn._xlws.FILTER(E:E,E:E&lt;&gt;""))-1))</f>
        <v>#VALUE!</v>
      </c>
      <c r="G1" s="4" t="s">
        <v>15</v>
      </c>
      <c r="H1" s="5" t="s">
        <v>17</v>
      </c>
      <c r="I1" t="s">
        <v>10</v>
      </c>
      <c r="J1" s="3" t="s">
        <v>15</v>
      </c>
      <c r="K1" s="7"/>
    </row>
    <row r="2" spans="1:24">
      <c r="A2" cm="1">
        <f t="array" ref="A2">COUNTA(_xlfn.UNIQUE(_xlfn._xlws.FILTER(収穫記録!F:F,(収穫記録!F:F&lt;&gt;"圃場ID")*(収穫記録!F:F&lt;&gt;"")*(収穫記録!D:D=J1)*(収穫記録!I:I=J2)*(収穫記録!J:J=J3)*(収穫記録!B:B&gt;=J6)*(収穫記録!B:B&lt;=J7))))</f>
        <v>1</v>
      </c>
      <c r="B2" t="e" cm="1" vm="1">
        <f t="array" ref="B2">_xlfn._xlws.SORT(_xlfn.UNIQUE(_xlfn._xlws.FILTER(収穫記録!D:D,(収穫記録!D:D&lt;&gt;"作付名")*(収穫記録!D:D&lt;&gt;""))))</f>
        <v>#VALUE!</v>
      </c>
      <c r="C2" t="e" cm="1" vm="1">
        <f t="array" ref="C2">_xlfn.UNIQUE(_xlfn._xlws.FILTER(収穫記録!I:I,(収穫記録!I:I&lt;&gt;"計測タイミング")*(収穫記録!I:I&lt;&gt;"")*(収穫記録!D:D=J1)))</f>
        <v>#VALUE!</v>
      </c>
      <c r="D2" t="e" cm="1" vm="1">
        <f t="array" ref="D2">_xlfn.UNIQUE(_xlfn._xlws.FILTER(収穫記録!J:J,(収穫記録!J:J&lt;&gt;"品質・規格")*(収穫記録!J:J&lt;&gt;"")*(収穫記録!D:D=J1)*(収穫記録!I:I=J2)))</f>
        <v>#VALUE!</v>
      </c>
      <c r="E2" t="s">
        <v>16</v>
      </c>
      <c r="F2">
        <v>1</v>
      </c>
      <c r="G2" s="4" t="e" cm="1">
        <f t="array" ref="G2">_xlfn._xlws.FILTER(_xlfn.SEQUENCE(EOMONTH(J9,0)-(EOMONTH(J8,-1)+1)+1,1,(EOMONTH(J8,-1)+1),1),DAY(_xlfn.SEQUENCE(EOMONTH(J9,0)-(EOMONTH(J8,-1)+1)+1,1,(EOMONTH(J8,-1)+1),1))=1)</f>
        <v>#VALUE!</v>
      </c>
      <c r="H2" s="4" t="e" cm="1">
        <f t="array" ref="H2">_xlfn._xlws.FILTER(
_xlfn._xlws.FILTER(_xlfn.SEQUENCE(EOMONTH(J9,1)-(EOMONTH(J8,0)+1)+1,1,(EOMONTH(J8,0)+1),1),(DAY(_xlfn.SEQUENCE(EOMONTH(J9,1)-(EOMONTH(J8,0)+1)+1,1,(EOMONTH(J8,0)+1),1))=1))-1,
(_xlfn._xlws.FILTER(_xlfn.SEQUENCE(EOMONTH(J9,1)-(EOMONTH(J8,0)+1)+1,1,(EOMONTH(J8,0)+1),1),(DAY(_xlfn.SEQUENCE(EOMONTH(J9,1)-(EOMONTH(J8,0)+1)+1,1,(EOMONTH(J8,0)+1),1))=1))-1&gt;=J6)*
(_xlfn._xlws.FILTER(_xlfn.SEQUENCE(EOMONTH(J9,1)-(EOMONTH(J8,0)+1)+1,1,(EOMONTH(J8,0)+1),1),(DAY(_xlfn.SEQUENCE(EOMONTH(J9,1)-(EOMONTH(J8,0)+1)+1,1,(EOMONTH(J8,0)+1),1))=1))-1&lt;=J6+366)
)</f>
        <v>#VALUE!</v>
      </c>
      <c r="I2" t="s">
        <v>9</v>
      </c>
      <c r="J2" s="3" t="s">
        <v>15</v>
      </c>
      <c r="K2" s="7" t="str">
        <f>IF(COUNTIF(C:C,J2)&gt;0,"","◀ 計測タイミングを選択し直してください")</f>
        <v/>
      </c>
    </row>
    <row r="3" spans="1:24">
      <c r="E3" t="str" cm="1">
        <f t="array" ref="E3">IFERROR(_xlfn.UNIQUE(
_xlfn._xlws.FILTER(収穫記録!L:L,収穫記録!D:D=J1)
&amp;"（"&amp;
TEXT(
_xlfn._xlws.FILTER(収穫記録!M:M,収穫記録!D:D=J1)/
_xlfn._xlws.FILTER(収穫記録!K:K,収穫記録!D:D=J1),
"#,##0")
&amp;"kg）"
),"")</f>
        <v/>
      </c>
      <c r="I3" t="s">
        <v>11</v>
      </c>
      <c r="J3" s="3" t="s">
        <v>15</v>
      </c>
      <c r="K3" s="7" t="str">
        <f>IF(COUNTIF(D:D,J3)&gt;0,"","◀ 品質・規格を選択し直してください")</f>
        <v/>
      </c>
    </row>
    <row r="4" spans="1:24">
      <c r="I4" t="s">
        <v>12</v>
      </c>
      <c r="J4" s="3" t="s">
        <v>16</v>
      </c>
      <c r="K4" s="7" t="str">
        <f>IF(COUNTIF(E:E,J4)&gt;0,"","◀ 集計単位を選択し直してください")</f>
        <v/>
      </c>
    </row>
    <row r="5" spans="1:24">
      <c r="I5" t="s">
        <v>33</v>
      </c>
      <c r="J5" s="3" t="s">
        <v>34</v>
      </c>
      <c r="K5" s="7" t="str">
        <f ca="1">IF(COUNTIF(J13:J512,"※"&amp;"*")*(J5="10aあたり")&gt;0,"◀ 「※」の圃場は作付面積＝0のため、10aあたりの収穫量を集計できません。","")</f>
        <v/>
      </c>
    </row>
    <row r="6" spans="1:24">
      <c r="I6" t="s">
        <v>13</v>
      </c>
      <c r="J6" s="6" t="s">
        <v>15</v>
      </c>
      <c r="K6" s="7" t="str">
        <f>IF(COUNTIF(G:G,J6)=0,"◀ 集計開始日を選択し直してください",
IF(J6&gt;J7,"◀ 集計開始日は集計終了日より前の日付を設定してください","")
)</f>
        <v/>
      </c>
    </row>
    <row r="7" spans="1:24">
      <c r="I7" t="s">
        <v>14</v>
      </c>
      <c r="J7" s="6" t="s">
        <v>17</v>
      </c>
      <c r="K7" s="7" t="str">
        <f>IFERROR(
IF(COUNTIF(H:H,J7)=0,"◀ 集計終了日を選択し直してください",
IF(COUNT(I13)=0,"◀ 集計期間に収穫記録がありませんでした。集計期間を選択し直してください",
IF(J7-J6&gt;365+1,"◀ 集計期間が12ヶ月以内になるように、集計終了日を設定してください","")
)),"")</f>
        <v>◀ 集計期間に収穫記録がありませんでした。集計期間を選択し直してください</v>
      </c>
    </row>
    <row r="8" spans="1:24">
      <c r="I8" t="s">
        <v>22</v>
      </c>
      <c r="J8" s="4" t="str" cm="1">
        <f t="array" ref="J8">IFERROR(MIN(_xlfn._xlws.FILTER(収穫記録!B:B,(収穫記録!D:D=J1)*(収穫記録!I:I=J2)*(収穫記録!J:J=J3))),"エラー")</f>
        <v>エラー</v>
      </c>
      <c r="K8" s="7" t="str">
        <f ca="1">IF(COUNTIF(J13:J512,"※"&amp;"*")&gt;0,"▼ 「※」の圃場は作付面積＝0のため、作付面積のある圃場と一緒に収穫記録を行った場合、収穫量＝0と記録されています。","")</f>
        <v/>
      </c>
    </row>
    <row r="9" spans="1:24" ht="19.5" thickBot="1">
      <c r="I9" t="s">
        <v>23</v>
      </c>
      <c r="J9" s="4" t="str" cm="1">
        <f t="array" ref="J9">IFERROR(MAX(_xlfn._xlws.FILTER(収穫記録!B:B,(収穫記録!D:D=J1)*(収穫記録!I:I=J2)*(収穫記録!J:J=J3))),"エラー")</f>
        <v>エラー</v>
      </c>
      <c r="K9" s="7" t="str">
        <f>IF(A2&gt;500,"▼ 集計対象となる圃場が500件を超えています。集計期間を絞り込んでください。もしくは、圃場を絞り込んで収穫記録を出力したデータを利用してください。","")</f>
        <v/>
      </c>
    </row>
    <row r="10" spans="1:24" ht="19.5" thickTop="1">
      <c r="J10" s="9"/>
      <c r="K10" s="34" t="s">
        <v>32</v>
      </c>
      <c r="L10" s="65" t="s">
        <v>18</v>
      </c>
      <c r="M10" s="15" t="e">
        <f>IF($J7-$J6&gt;365+1,"エラー",
IF(EOMONTH($J$7,0)&gt;=EOMONTH(EOMONTH($J$6,-1)+1,COLUMN()-13),EOMONTH(EOMONTH($J$6,-1)+1,COLUMN()-14)+1,"")
)</f>
        <v>#VALUE!</v>
      </c>
      <c r="N10" s="16" t="e">
        <f t="shared" ref="N10:X10" si="0">IF($J7-$J6&gt;365+1,"エラー",
IF(EOMONTH($J$7,0)&gt;=EOMONTH(EOMONTH($J$6,-1)+1,COLUMN()-13),EOMONTH(EOMONTH($J$6,-1)+1,COLUMN()-14)+1,"")
)</f>
        <v>#VALUE!</v>
      </c>
      <c r="O10" s="16" t="e">
        <f t="shared" si="0"/>
        <v>#VALUE!</v>
      </c>
      <c r="P10" s="16" t="e">
        <f t="shared" si="0"/>
        <v>#VALUE!</v>
      </c>
      <c r="Q10" s="16" t="e">
        <f t="shared" si="0"/>
        <v>#VALUE!</v>
      </c>
      <c r="R10" s="16" t="e">
        <f t="shared" si="0"/>
        <v>#VALUE!</v>
      </c>
      <c r="S10" s="16" t="e">
        <f t="shared" si="0"/>
        <v>#VALUE!</v>
      </c>
      <c r="T10" s="16" t="e">
        <f t="shared" si="0"/>
        <v>#VALUE!</v>
      </c>
      <c r="U10" s="16" t="e">
        <f t="shared" si="0"/>
        <v>#VALUE!</v>
      </c>
      <c r="V10" s="16" t="e">
        <f t="shared" si="0"/>
        <v>#VALUE!</v>
      </c>
      <c r="W10" s="16" t="e">
        <f t="shared" si="0"/>
        <v>#VALUE!</v>
      </c>
      <c r="X10" s="16" t="e">
        <f t="shared" si="0"/>
        <v>#VALUE!</v>
      </c>
    </row>
    <row r="11" spans="1:24" ht="19.5" thickBot="1">
      <c r="J11" s="10"/>
      <c r="K11" s="35"/>
      <c r="L11" s="8" t="s">
        <v>19</v>
      </c>
      <c r="M11" s="17" t="e">
        <f>M10</f>
        <v>#VALUE!</v>
      </c>
      <c r="N11" s="18" t="e">
        <f t="shared" ref="N11:X11" si="1">N10</f>
        <v>#VALUE!</v>
      </c>
      <c r="O11" s="18" t="e">
        <f t="shared" si="1"/>
        <v>#VALUE!</v>
      </c>
      <c r="P11" s="18" t="e">
        <f t="shared" si="1"/>
        <v>#VALUE!</v>
      </c>
      <c r="Q11" s="18" t="e">
        <f t="shared" si="1"/>
        <v>#VALUE!</v>
      </c>
      <c r="R11" s="18" t="e">
        <f t="shared" si="1"/>
        <v>#VALUE!</v>
      </c>
      <c r="S11" s="18" t="e">
        <f t="shared" si="1"/>
        <v>#VALUE!</v>
      </c>
      <c r="T11" s="18" t="e">
        <f t="shared" si="1"/>
        <v>#VALUE!</v>
      </c>
      <c r="U11" s="18" t="e">
        <f t="shared" si="1"/>
        <v>#VALUE!</v>
      </c>
      <c r="V11" s="18" t="e">
        <f t="shared" si="1"/>
        <v>#VALUE!</v>
      </c>
      <c r="W11" s="18" t="e">
        <f t="shared" si="1"/>
        <v>#VALUE!</v>
      </c>
      <c r="X11" s="18" t="e">
        <f t="shared" si="1"/>
        <v>#VALUE!</v>
      </c>
    </row>
    <row r="12" spans="1:24" ht="20.25" thickTop="1" thickBot="1">
      <c r="I12" t="s">
        <v>21</v>
      </c>
      <c r="J12" s="11" t="s">
        <v>20</v>
      </c>
      <c r="K12" s="39" t="e" vm="2">
        <f ca="1">SUM(_xlfn.ANCHORARRAY(K13))</f>
        <v>#VALUE!</v>
      </c>
      <c r="L12" s="53" cm="1">
        <f t="array" aca="1" ref="L12" ca="1">IFERROR(
SUMIFS(収穫記録!$P:$P,収穫記録!$D:$D,$J$1,収穫記録!$I:$I,$J$2,収穫記録!$J:$J,$J$3)
/_xlfn.UNIQUE(_xlfn._xlws.FILTER($F:$F,$E:$E=$J$4))
/IF($J$5="総計",1,K12*1/10),0)</f>
        <v>0</v>
      </c>
      <c r="M12" s="41" cm="1">
        <f t="array" ref="M12">IFERROR(
IF(M$10="","",
SUMIFS(収穫記録!$P:$P,収穫記録!$D:$D,$J$1,収穫記録!$I:$I,$J$2,収穫記録!$J:$J,$J$3,収穫記録!$B:$B,"&gt;="&amp;M$10,収穫記録!$B:$B,"&lt;="&amp;EOMONTH(M$10,0))
/_xlfn.UNIQUE(_xlfn._xlws.FILTER($F:$F,$E:$E=$J$4))
/IF($J$5="総計",1,SUMIFS($K13:$K512,M13:M512,"&lt;&gt;"&amp;0,M13:M512,"&lt;&gt;")*1/10)
),0)</f>
        <v>0</v>
      </c>
      <c r="N12" s="42" cm="1">
        <f t="array" ref="N12">IFERROR(
IF(N$10="","",
SUMIFS(収穫記録!$P:$P,収穫記録!$D:$D,$J$1,収穫記録!$I:$I,$J$2,収穫記録!$J:$J,$J$3,収穫記録!$B:$B,"&gt;="&amp;N$10,収穫記録!$B:$B,"&lt;="&amp;EOMONTH(N$10,0))
/_xlfn.UNIQUE(_xlfn._xlws.FILTER($F:$F,$E:$E=$J$4))
/IF($J$5="総計",1,SUMIFS($K13:$K512,N13:N512,"&lt;&gt;"&amp;0,N13:N512,"&lt;&gt;")*1/10)
),0)</f>
        <v>0</v>
      </c>
      <c r="O12" s="42" cm="1">
        <f t="array" ref="O12">IFERROR(
IF(O$10="","",
SUMIFS(収穫記録!$P:$P,収穫記録!$D:$D,$J$1,収穫記録!$I:$I,$J$2,収穫記録!$J:$J,$J$3,収穫記録!$B:$B,"&gt;="&amp;O$10,収穫記録!$B:$B,"&lt;="&amp;EOMONTH(O$10,0))
/_xlfn.UNIQUE(_xlfn._xlws.FILTER($F:$F,$E:$E=$J$4))
/IF($J$5="総計",1,SUMIFS($K13:$K512,O13:O512,"&lt;&gt;"&amp;0,O13:O512,"&lt;&gt;")*1/10)
),0)</f>
        <v>0</v>
      </c>
      <c r="P12" s="42" cm="1">
        <f t="array" ref="P12">IFERROR(
IF(P$10="","",
SUMIFS(収穫記録!$P:$P,収穫記録!$D:$D,$J$1,収穫記録!$I:$I,$J$2,収穫記録!$J:$J,$J$3,収穫記録!$B:$B,"&gt;="&amp;P$10,収穫記録!$B:$B,"&lt;="&amp;EOMONTH(P$10,0))
/_xlfn.UNIQUE(_xlfn._xlws.FILTER($F:$F,$E:$E=$J$4))
/IF($J$5="総計",1,SUMIFS($K13:$K512,P13:P512,"&lt;&gt;"&amp;0,P13:P512,"&lt;&gt;")*1/10)
),0)</f>
        <v>0</v>
      </c>
      <c r="Q12" s="42" cm="1">
        <f t="array" ref="Q12">IFERROR(
IF(Q$10="","",
SUMIFS(収穫記録!$P:$P,収穫記録!$D:$D,$J$1,収穫記録!$I:$I,$J$2,収穫記録!$J:$J,$J$3,収穫記録!$B:$B,"&gt;="&amp;Q$10,収穫記録!$B:$B,"&lt;="&amp;EOMONTH(Q$10,0))
/_xlfn.UNIQUE(_xlfn._xlws.FILTER($F:$F,$E:$E=$J$4))
/IF($J$5="総計",1,SUMIFS($K13:$K512,Q13:Q512,"&lt;&gt;"&amp;0,Q13:Q512,"&lt;&gt;")*1/10)
),0)</f>
        <v>0</v>
      </c>
      <c r="R12" s="42" cm="1">
        <f t="array" ref="R12">IFERROR(
IF(R$10="","",
SUMIFS(収穫記録!$P:$P,収穫記録!$D:$D,$J$1,収穫記録!$I:$I,$J$2,収穫記録!$J:$J,$J$3,収穫記録!$B:$B,"&gt;="&amp;R$10,収穫記録!$B:$B,"&lt;="&amp;EOMONTH(R$10,0))
/_xlfn.UNIQUE(_xlfn._xlws.FILTER($F:$F,$E:$E=$J$4))
/IF($J$5="総計",1,SUMIFS($K13:$K512,R13:R512,"&lt;&gt;"&amp;0,R13:R512,"&lt;&gt;")*1/10)
),0)</f>
        <v>0</v>
      </c>
      <c r="S12" s="42" cm="1">
        <f t="array" ref="S12">IFERROR(
IF(S$10="","",
SUMIFS(収穫記録!$P:$P,収穫記録!$D:$D,$J$1,収穫記録!$I:$I,$J$2,収穫記録!$J:$J,$J$3,収穫記録!$B:$B,"&gt;="&amp;S$10,収穫記録!$B:$B,"&lt;="&amp;EOMONTH(S$10,0))
/_xlfn.UNIQUE(_xlfn._xlws.FILTER($F:$F,$E:$E=$J$4))
/IF($J$5="総計",1,SUMIFS($K13:$K512,S13:S512,"&lt;&gt;"&amp;0,S13:S512,"&lt;&gt;")*1/10)
),0)</f>
        <v>0</v>
      </c>
      <c r="T12" s="42" cm="1">
        <f t="array" ref="T12">IFERROR(
IF(T$10="","",
SUMIFS(収穫記録!$P:$P,収穫記録!$D:$D,$J$1,収穫記録!$I:$I,$J$2,収穫記録!$J:$J,$J$3,収穫記録!$B:$B,"&gt;="&amp;T$10,収穫記録!$B:$B,"&lt;="&amp;EOMONTH(T$10,0))
/_xlfn.UNIQUE(_xlfn._xlws.FILTER($F:$F,$E:$E=$J$4))
/IF($J$5="総計",1,SUMIFS($K13:$K512,T13:T512,"&lt;&gt;"&amp;0,T13:T512,"&lt;&gt;")*1/10)
),0)</f>
        <v>0</v>
      </c>
      <c r="U12" s="42" cm="1">
        <f t="array" ref="U12">IFERROR(
IF(U$10="","",
SUMIFS(収穫記録!$P:$P,収穫記録!$D:$D,$J$1,収穫記録!$I:$I,$J$2,収穫記録!$J:$J,$J$3,収穫記録!$B:$B,"&gt;="&amp;U$10,収穫記録!$B:$B,"&lt;="&amp;EOMONTH(U$10,0))
/_xlfn.UNIQUE(_xlfn._xlws.FILTER($F:$F,$E:$E=$J$4))
/IF($J$5="総計",1,SUMIFS($K13:$K512,U13:U512,"&lt;&gt;"&amp;0,U13:U512,"&lt;&gt;")*1/10)
),0)</f>
        <v>0</v>
      </c>
      <c r="V12" s="42" cm="1">
        <f t="array" ref="V12">IFERROR(
IF(V$10="","",
SUMIFS(収穫記録!$P:$P,収穫記録!$D:$D,$J$1,収穫記録!$I:$I,$J$2,収穫記録!$J:$J,$J$3,収穫記録!$B:$B,"&gt;="&amp;V$10,収穫記録!$B:$B,"&lt;="&amp;EOMONTH(V$10,0))
/_xlfn.UNIQUE(_xlfn._xlws.FILTER($F:$F,$E:$E=$J$4))
/IF($J$5="総計",1,SUMIFS($K13:$K512,V13:V512,"&lt;&gt;"&amp;0,V13:V512,"&lt;&gt;")*1/10)
),0)</f>
        <v>0</v>
      </c>
      <c r="W12" s="42" cm="1">
        <f t="array" ref="W12">IFERROR(
IF(W$10="","",
SUMIFS(収穫記録!$P:$P,収穫記録!$D:$D,$J$1,収穫記録!$I:$I,$J$2,収穫記録!$J:$J,$J$3,収穫記録!$B:$B,"&gt;="&amp;W$10,収穫記録!$B:$B,"&lt;="&amp;EOMONTH(W$10,0))
/_xlfn.UNIQUE(_xlfn._xlws.FILTER($F:$F,$E:$E=$J$4))
/IF($J$5="総計",1,SUMIFS($K13:$K512,W13:W512,"&lt;&gt;"&amp;0,W13:W512,"&lt;&gt;")*1/10)
),0)</f>
        <v>0</v>
      </c>
      <c r="X12" s="52" cm="1">
        <f t="array" ref="X12">IFERROR(
IF(X$10="","",
SUMIFS(収穫記録!$P:$P,収穫記録!$D:$D,$J$1,収穫記録!$I:$I,$J$2,収穫記録!$J:$J,$J$3,収穫記録!$B:$B,"&gt;="&amp;X$10,収穫記録!$B:$B,"&lt;="&amp;EOMONTH(X$10,0))
/_xlfn.UNIQUE(_xlfn._xlws.FILTER($F:$F,$E:$E=$J$4))
/IF($J$5="総計",1,SUMIFS($K13:$K512,X13:X512,"&lt;&gt;"&amp;0,X13:X512,"&lt;&gt;")*1/10)
),0)</f>
        <v>0</v>
      </c>
    </row>
    <row r="13" spans="1:24" ht="19.5" thickTop="1">
      <c r="I13" t="e" cm="1" vm="1">
        <f t="array" ref="I13">_xlfn.UNIQUE(_xlfn._xlws.FILTER(収穫記録!F:F,(収穫記録!F:F&lt;&gt;"圃場ID")*(収穫記録!F:F&lt;&gt;"")*(収穫記録!D:D=J1)*(収穫記録!I:I=J2)*(収穫記録!J:J=J3)*(収穫記録!B:B&gt;=J6)*(収穫記録!B:B&lt;=J7)))</f>
        <v>#VALUE!</v>
      </c>
      <c r="J13" s="12" t="e" cm="1" vm="2">
        <f t="array" aca="1" ref="J13" ca="1">IF(INDIRECT("K13:K"&amp;12+A2)=0,"※","　")&amp;
IF(INDIRECT("I13:I"&amp;12+A2)="","",VLOOKUP(INDIRECT("I13:I"&amp;12+A2),収穫記録!F:G,2,FALSE))</f>
        <v>#VALUE!</v>
      </c>
      <c r="K13" s="36" t="e" cm="1" vm="2">
        <f t="array" aca="1" ref="K13" ca="1">IF(INDIRECT("I13:I"&amp;12+A2)="","",VLOOKUP(INDIRECT("I13:I"&amp;12+A2),収穫記録!F:H,3,FALSE))</f>
        <v>#VALUE!</v>
      </c>
      <c r="L13" s="43" t="e" vm="2">
        <f>IF(I13="","",
SUM(M13:X13)
)</f>
        <v>#VALUE!</v>
      </c>
      <c r="M13" s="67" cm="1">
        <f t="array" ref="M13">IFERROR(
IF(OR(M$10="",$I13=""),"",
SUMIFS(収穫記録!$P:$P,収穫記録!$D:$D,$J$1,収穫記録!$I:$I,$J$2,収穫記録!$J:$J,$J$3,収穫記録!$F:$F,$I13,収穫記録!$B:$B,"&gt;="&amp;M$10,収穫記録!$B:$B,"&lt;="&amp;EOMONTH(M$10,0))
/_xlfn.UNIQUE(_xlfn._xlws.FILTER($F:$F,$E:$E=$J$4))
/IF($J$5="総計",1,$K13/10)
),0)</f>
        <v>0</v>
      </c>
      <c r="N13" s="68" cm="1">
        <f t="array" ref="N13">IFERROR(
IF(OR(N$10="",$I13=""),"",
SUMIFS(収穫記録!$P:$P,収穫記録!$D:$D,$J$1,収穫記録!$I:$I,$J$2,収穫記録!$J:$J,$J$3,収穫記録!$F:$F,$I13,収穫記録!$B:$B,"&gt;="&amp;N$10,収穫記録!$B:$B,"&lt;="&amp;EOMONTH(N$10,0))
/_xlfn.UNIQUE(_xlfn._xlws.FILTER($F:$F,$E:$E=$J$4))
/IF($J$5="総計",1,$K13/10)
),0)</f>
        <v>0</v>
      </c>
      <c r="O13" s="68" cm="1">
        <f t="array" ref="O13">IFERROR(
IF(OR(O$10="",$I13=""),"",
SUMIFS(収穫記録!$P:$P,収穫記録!$D:$D,$J$1,収穫記録!$I:$I,$J$2,収穫記録!$J:$J,$J$3,収穫記録!$F:$F,$I13,収穫記録!$B:$B,"&gt;="&amp;O$10,収穫記録!$B:$B,"&lt;="&amp;EOMONTH(O$10,0))
/_xlfn.UNIQUE(_xlfn._xlws.FILTER($F:$F,$E:$E=$J$4))
/IF($J$5="総計",1,$K13/10)
),0)</f>
        <v>0</v>
      </c>
      <c r="P13" s="68" cm="1">
        <f t="array" ref="P13">IFERROR(
IF(OR(P$10="",$I13=""),"",
SUMIFS(収穫記録!$P:$P,収穫記録!$D:$D,$J$1,収穫記録!$I:$I,$J$2,収穫記録!$J:$J,$J$3,収穫記録!$F:$F,$I13,収穫記録!$B:$B,"&gt;="&amp;P$10,収穫記録!$B:$B,"&lt;="&amp;EOMONTH(P$10,0))
/_xlfn.UNIQUE(_xlfn._xlws.FILTER($F:$F,$E:$E=$J$4))
/IF($J$5="総計",1,$K13/10)
),0)</f>
        <v>0</v>
      </c>
      <c r="Q13" s="68" cm="1">
        <f t="array" ref="Q13">IFERROR(
IF(OR(Q$10="",$I13=""),"",
SUMIFS(収穫記録!$P:$P,収穫記録!$D:$D,$J$1,収穫記録!$I:$I,$J$2,収穫記録!$J:$J,$J$3,収穫記録!$F:$F,$I13,収穫記録!$B:$B,"&gt;="&amp;Q$10,収穫記録!$B:$B,"&lt;="&amp;EOMONTH(Q$10,0))
/_xlfn.UNIQUE(_xlfn._xlws.FILTER($F:$F,$E:$E=$J$4))
/IF($J$5="総計",1,$K13/10)
),0)</f>
        <v>0</v>
      </c>
      <c r="R13" s="68" cm="1">
        <f t="array" ref="R13">IFERROR(
IF(OR(R$10="",$I13=""),"",
SUMIFS(収穫記録!$P:$P,収穫記録!$D:$D,$J$1,収穫記録!$I:$I,$J$2,収穫記録!$J:$J,$J$3,収穫記録!$F:$F,$I13,収穫記録!$B:$B,"&gt;="&amp;R$10,収穫記録!$B:$B,"&lt;="&amp;EOMONTH(R$10,0))
/_xlfn.UNIQUE(_xlfn._xlws.FILTER($F:$F,$E:$E=$J$4))
/IF($J$5="総計",1,$K13/10)
),0)</f>
        <v>0</v>
      </c>
      <c r="S13" s="68" cm="1">
        <f t="array" ref="S13">IFERROR(
IF(OR(S$10="",$I13=""),"",
SUMIFS(収穫記録!$P:$P,収穫記録!$D:$D,$J$1,収穫記録!$I:$I,$J$2,収穫記録!$J:$J,$J$3,収穫記録!$F:$F,$I13,収穫記録!$B:$B,"&gt;="&amp;S$10,収穫記録!$B:$B,"&lt;="&amp;EOMONTH(S$10,0))
/_xlfn.UNIQUE(_xlfn._xlws.FILTER($F:$F,$E:$E=$J$4))
/IF($J$5="総計",1,$K13/10)
),0)</f>
        <v>0</v>
      </c>
      <c r="T13" s="68" cm="1">
        <f t="array" ref="T13">IFERROR(
IF(OR(T$10="",$I13=""),"",
SUMIFS(収穫記録!$P:$P,収穫記録!$D:$D,$J$1,収穫記録!$I:$I,$J$2,収穫記録!$J:$J,$J$3,収穫記録!$F:$F,$I13,収穫記録!$B:$B,"&gt;="&amp;T$10,収穫記録!$B:$B,"&lt;="&amp;EOMONTH(T$10,0))
/_xlfn.UNIQUE(_xlfn._xlws.FILTER($F:$F,$E:$E=$J$4))
/IF($J$5="総計",1,$K13/10)
),0)</f>
        <v>0</v>
      </c>
      <c r="U13" s="68" cm="1">
        <f t="array" ref="U13">IFERROR(
IF(OR(U$10="",$I13=""),"",
SUMIFS(収穫記録!$P:$P,収穫記録!$D:$D,$J$1,収穫記録!$I:$I,$J$2,収穫記録!$J:$J,$J$3,収穫記録!$F:$F,$I13,収穫記録!$B:$B,"&gt;="&amp;U$10,収穫記録!$B:$B,"&lt;="&amp;EOMONTH(U$10,0))
/_xlfn.UNIQUE(_xlfn._xlws.FILTER($F:$F,$E:$E=$J$4))
/IF($J$5="総計",1,$K13/10)
),0)</f>
        <v>0</v>
      </c>
      <c r="V13" s="68" cm="1">
        <f t="array" ref="V13">IFERROR(
IF(OR(V$10="",$I13=""),"",
SUMIFS(収穫記録!$P:$P,収穫記録!$D:$D,$J$1,収穫記録!$I:$I,$J$2,収穫記録!$J:$J,$J$3,収穫記録!$F:$F,$I13,収穫記録!$B:$B,"&gt;="&amp;V$10,収穫記録!$B:$B,"&lt;="&amp;EOMONTH(V$10,0))
/_xlfn.UNIQUE(_xlfn._xlws.FILTER($F:$F,$E:$E=$J$4))
/IF($J$5="総計",1,$K13/10)
),0)</f>
        <v>0</v>
      </c>
      <c r="W13" s="68" cm="1">
        <f t="array" ref="W13">IFERROR(
IF(OR(W$10="",$I13=""),"",
SUMIFS(収穫記録!$P:$P,収穫記録!$D:$D,$J$1,収穫記録!$I:$I,$J$2,収穫記録!$J:$J,$J$3,収穫記録!$F:$F,$I13,収穫記録!$B:$B,"&gt;="&amp;W$10,収穫記録!$B:$B,"&lt;="&amp;EOMONTH(W$10,0))
/_xlfn.UNIQUE(_xlfn._xlws.FILTER($F:$F,$E:$E=$J$4))
/IF($J$5="総計",1,$K13/10)
),0)</f>
        <v>0</v>
      </c>
      <c r="X13" s="68" cm="1">
        <f t="array" ref="X13">IFERROR(
IF(OR(X$10="",$I13=""),"",
SUMIFS(収穫記録!$P:$P,収穫記録!$D:$D,$J$1,収穫記録!$I:$I,$J$2,収穫記録!$J:$J,$J$3,収穫記録!$F:$F,$I13,収穫記録!$B:$B,"&gt;="&amp;X$10,収穫記録!$B:$B,"&lt;="&amp;EOMONTH(X$10,0))
/_xlfn.UNIQUE(_xlfn._xlws.FILTER($F:$F,$E:$E=$J$4))
/IF($J$5="総計",1,$K13/10)
),0)</f>
        <v>0</v>
      </c>
    </row>
    <row r="14" spans="1:24">
      <c r="J14" s="13"/>
      <c r="K14" s="37"/>
      <c r="L14" s="46" t="str">
        <f t="shared" ref="L14:L77" si="2">IF(I14="","",
SUM(M14:X14)
)</f>
        <v/>
      </c>
      <c r="M14" s="47" cm="1">
        <f t="array" ref="M14">IFERROR(
IF(OR(M$10="",$I14=""),"",
SUMIFS(収穫記録!$P:$P,収穫記録!$D:$D,$J$1,収穫記録!$I:$I,$J$2,収穫記録!$J:$J,$J$3,収穫記録!$F:$F,$I14,収穫記録!$B:$B,"&gt;="&amp;M$10,収穫記録!$B:$B,"&lt;="&amp;EOMONTH(M$10,0))
/_xlfn.UNIQUE(_xlfn._xlws.FILTER($F:$F,$E:$E=$J$4))
/IF($J$5="総計",1,$K14/10)
),0)</f>
        <v>0</v>
      </c>
      <c r="N14" s="48" cm="1">
        <f t="array" ref="N14">IFERROR(
IF(OR(N$10="",$I14=""),"",
SUMIFS(収穫記録!$P:$P,収穫記録!$D:$D,$J$1,収穫記録!$I:$I,$J$2,収穫記録!$J:$J,$J$3,収穫記録!$F:$F,$I14,収穫記録!$B:$B,"&gt;="&amp;N$10,収穫記録!$B:$B,"&lt;="&amp;EOMONTH(N$10,0))
/_xlfn.UNIQUE(_xlfn._xlws.FILTER($F:$F,$E:$E=$J$4))
/IF($J$5="総計",1,$K14/10)
),0)</f>
        <v>0</v>
      </c>
      <c r="O14" s="48" cm="1">
        <f t="array" ref="O14">IFERROR(
IF(OR(O$10="",$I14=""),"",
SUMIFS(収穫記録!$P:$P,収穫記録!$D:$D,$J$1,収穫記録!$I:$I,$J$2,収穫記録!$J:$J,$J$3,収穫記録!$F:$F,$I14,収穫記録!$B:$B,"&gt;="&amp;O$10,収穫記録!$B:$B,"&lt;="&amp;EOMONTH(O$10,0))
/_xlfn.UNIQUE(_xlfn._xlws.FILTER($F:$F,$E:$E=$J$4))
/IF($J$5="総計",1,$K14/10)
),0)</f>
        <v>0</v>
      </c>
      <c r="P14" s="48" cm="1">
        <f t="array" ref="P14">IFERROR(
IF(OR(P$10="",$I14=""),"",
SUMIFS(収穫記録!$P:$P,収穫記録!$D:$D,$J$1,収穫記録!$I:$I,$J$2,収穫記録!$J:$J,$J$3,収穫記録!$F:$F,$I14,収穫記録!$B:$B,"&gt;="&amp;P$10,収穫記録!$B:$B,"&lt;="&amp;EOMONTH(P$10,0))
/_xlfn.UNIQUE(_xlfn._xlws.FILTER($F:$F,$E:$E=$J$4))
/IF($J$5="総計",1,$K14/10)
),0)</f>
        <v>0</v>
      </c>
      <c r="Q14" s="48" cm="1">
        <f t="array" ref="Q14">IFERROR(
IF(OR(Q$10="",$I14=""),"",
SUMIFS(収穫記録!$P:$P,収穫記録!$D:$D,$J$1,収穫記録!$I:$I,$J$2,収穫記録!$J:$J,$J$3,収穫記録!$F:$F,$I14,収穫記録!$B:$B,"&gt;="&amp;Q$10,収穫記録!$B:$B,"&lt;="&amp;EOMONTH(Q$10,0))
/_xlfn.UNIQUE(_xlfn._xlws.FILTER($F:$F,$E:$E=$J$4))
/IF($J$5="総計",1,$K14/10)
),0)</f>
        <v>0</v>
      </c>
      <c r="R14" s="48" cm="1">
        <f t="array" ref="R14">IFERROR(
IF(OR(R$10="",$I14=""),"",
SUMIFS(収穫記録!$P:$P,収穫記録!$D:$D,$J$1,収穫記録!$I:$I,$J$2,収穫記録!$J:$J,$J$3,収穫記録!$F:$F,$I14,収穫記録!$B:$B,"&gt;="&amp;R$10,収穫記録!$B:$B,"&lt;="&amp;EOMONTH(R$10,0))
/_xlfn.UNIQUE(_xlfn._xlws.FILTER($F:$F,$E:$E=$J$4))
/IF($J$5="総計",1,$K14/10)
),0)</f>
        <v>0</v>
      </c>
      <c r="S14" s="48" cm="1">
        <f t="array" ref="S14">IFERROR(
IF(OR(S$10="",$I14=""),"",
SUMIFS(収穫記録!$P:$P,収穫記録!$D:$D,$J$1,収穫記録!$I:$I,$J$2,収穫記録!$J:$J,$J$3,収穫記録!$F:$F,$I14,収穫記録!$B:$B,"&gt;="&amp;S$10,収穫記録!$B:$B,"&lt;="&amp;EOMONTH(S$10,0))
/_xlfn.UNIQUE(_xlfn._xlws.FILTER($F:$F,$E:$E=$J$4))
/IF($J$5="総計",1,$K14/10)
),0)</f>
        <v>0</v>
      </c>
      <c r="T14" s="48" cm="1">
        <f t="array" ref="T14">IFERROR(
IF(OR(T$10="",$I14=""),"",
SUMIFS(収穫記録!$P:$P,収穫記録!$D:$D,$J$1,収穫記録!$I:$I,$J$2,収穫記録!$J:$J,$J$3,収穫記録!$F:$F,$I14,収穫記録!$B:$B,"&gt;="&amp;T$10,収穫記録!$B:$B,"&lt;="&amp;EOMONTH(T$10,0))
/_xlfn.UNIQUE(_xlfn._xlws.FILTER($F:$F,$E:$E=$J$4))
/IF($J$5="総計",1,$K14/10)
),0)</f>
        <v>0</v>
      </c>
      <c r="U14" s="48" cm="1">
        <f t="array" ref="U14">IFERROR(
IF(OR(U$10="",$I14=""),"",
SUMIFS(収穫記録!$P:$P,収穫記録!$D:$D,$J$1,収穫記録!$I:$I,$J$2,収穫記録!$J:$J,$J$3,収穫記録!$F:$F,$I14,収穫記録!$B:$B,"&gt;="&amp;U$10,収穫記録!$B:$B,"&lt;="&amp;EOMONTH(U$10,0))
/_xlfn.UNIQUE(_xlfn._xlws.FILTER($F:$F,$E:$E=$J$4))
/IF($J$5="総計",1,$K14/10)
),0)</f>
        <v>0</v>
      </c>
      <c r="V14" s="48" cm="1">
        <f t="array" ref="V14">IFERROR(
IF(OR(V$10="",$I14=""),"",
SUMIFS(収穫記録!$P:$P,収穫記録!$D:$D,$J$1,収穫記録!$I:$I,$J$2,収穫記録!$J:$J,$J$3,収穫記録!$F:$F,$I14,収穫記録!$B:$B,"&gt;="&amp;V$10,収穫記録!$B:$B,"&lt;="&amp;EOMONTH(V$10,0))
/_xlfn.UNIQUE(_xlfn._xlws.FILTER($F:$F,$E:$E=$J$4))
/IF($J$5="総計",1,$K14/10)
),0)</f>
        <v>0</v>
      </c>
      <c r="W14" s="48" cm="1">
        <f t="array" ref="W14">IFERROR(
IF(OR(W$10="",$I14=""),"",
SUMIFS(収穫記録!$P:$P,収穫記録!$D:$D,$J$1,収穫記録!$I:$I,$J$2,収穫記録!$J:$J,$J$3,収穫記録!$F:$F,$I14,収穫記録!$B:$B,"&gt;="&amp;W$10,収穫記録!$B:$B,"&lt;="&amp;EOMONTH(W$10,0))
/_xlfn.UNIQUE(_xlfn._xlws.FILTER($F:$F,$E:$E=$J$4))
/IF($J$5="総計",1,$K14/10)
),0)</f>
        <v>0</v>
      </c>
      <c r="X14" s="48" cm="1">
        <f t="array" ref="X14">IFERROR(
IF(OR(X$10="",$I14=""),"",
SUMIFS(収穫記録!$P:$P,収穫記録!$D:$D,$J$1,収穫記録!$I:$I,$J$2,収穫記録!$J:$J,$J$3,収穫記録!$F:$F,$I14,収穫記録!$B:$B,"&gt;="&amp;X$10,収穫記録!$B:$B,"&lt;="&amp;EOMONTH(X$10,0))
/_xlfn.UNIQUE(_xlfn._xlws.FILTER($F:$F,$E:$E=$J$4))
/IF($J$5="総計",1,$K14/10)
),0)</f>
        <v>0</v>
      </c>
    </row>
    <row r="15" spans="1:24">
      <c r="J15" s="13"/>
      <c r="K15" s="37"/>
      <c r="L15" s="46" t="str">
        <f t="shared" si="2"/>
        <v/>
      </c>
      <c r="M15" s="47" cm="1">
        <f t="array" ref="M15">IFERROR(
IF(OR(M$10="",$I15=""),"",
SUMIFS(収穫記録!$P:$P,収穫記録!$D:$D,$J$1,収穫記録!$I:$I,$J$2,収穫記録!$J:$J,$J$3,収穫記録!$F:$F,$I15,収穫記録!$B:$B,"&gt;="&amp;M$10,収穫記録!$B:$B,"&lt;="&amp;EOMONTH(M$10,0))
/_xlfn.UNIQUE(_xlfn._xlws.FILTER($F:$F,$E:$E=$J$4))
/IF($J$5="総計",1,$K15/10)
),0)</f>
        <v>0</v>
      </c>
      <c r="N15" s="48" cm="1">
        <f t="array" ref="N15">IFERROR(
IF(OR(N$10="",$I15=""),"",
SUMIFS(収穫記録!$P:$P,収穫記録!$D:$D,$J$1,収穫記録!$I:$I,$J$2,収穫記録!$J:$J,$J$3,収穫記録!$F:$F,$I15,収穫記録!$B:$B,"&gt;="&amp;N$10,収穫記録!$B:$B,"&lt;="&amp;EOMONTH(N$10,0))
/_xlfn.UNIQUE(_xlfn._xlws.FILTER($F:$F,$E:$E=$J$4))
/IF($J$5="総計",1,$K15/10)
),0)</f>
        <v>0</v>
      </c>
      <c r="O15" s="48" cm="1">
        <f t="array" ref="O15">IFERROR(
IF(OR(O$10="",$I15=""),"",
SUMIFS(収穫記録!$P:$P,収穫記録!$D:$D,$J$1,収穫記録!$I:$I,$J$2,収穫記録!$J:$J,$J$3,収穫記録!$F:$F,$I15,収穫記録!$B:$B,"&gt;="&amp;O$10,収穫記録!$B:$B,"&lt;="&amp;EOMONTH(O$10,0))
/_xlfn.UNIQUE(_xlfn._xlws.FILTER($F:$F,$E:$E=$J$4))
/IF($J$5="総計",1,$K15/10)
),0)</f>
        <v>0</v>
      </c>
      <c r="P15" s="48" cm="1">
        <f t="array" ref="P15">IFERROR(
IF(OR(P$10="",$I15=""),"",
SUMIFS(収穫記録!$P:$P,収穫記録!$D:$D,$J$1,収穫記録!$I:$I,$J$2,収穫記録!$J:$J,$J$3,収穫記録!$F:$F,$I15,収穫記録!$B:$B,"&gt;="&amp;P$10,収穫記録!$B:$B,"&lt;="&amp;EOMONTH(P$10,0))
/_xlfn.UNIQUE(_xlfn._xlws.FILTER($F:$F,$E:$E=$J$4))
/IF($J$5="総計",1,$K15/10)
),0)</f>
        <v>0</v>
      </c>
      <c r="Q15" s="48" cm="1">
        <f t="array" ref="Q15">IFERROR(
IF(OR(Q$10="",$I15=""),"",
SUMIFS(収穫記録!$P:$P,収穫記録!$D:$D,$J$1,収穫記録!$I:$I,$J$2,収穫記録!$J:$J,$J$3,収穫記録!$F:$F,$I15,収穫記録!$B:$B,"&gt;="&amp;Q$10,収穫記録!$B:$B,"&lt;="&amp;EOMONTH(Q$10,0))
/_xlfn.UNIQUE(_xlfn._xlws.FILTER($F:$F,$E:$E=$J$4))
/IF($J$5="総計",1,$K15/10)
),0)</f>
        <v>0</v>
      </c>
      <c r="R15" s="48" cm="1">
        <f t="array" ref="R15">IFERROR(
IF(OR(R$10="",$I15=""),"",
SUMIFS(収穫記録!$P:$P,収穫記録!$D:$D,$J$1,収穫記録!$I:$I,$J$2,収穫記録!$J:$J,$J$3,収穫記録!$F:$F,$I15,収穫記録!$B:$B,"&gt;="&amp;R$10,収穫記録!$B:$B,"&lt;="&amp;EOMONTH(R$10,0))
/_xlfn.UNIQUE(_xlfn._xlws.FILTER($F:$F,$E:$E=$J$4))
/IF($J$5="総計",1,$K15/10)
),0)</f>
        <v>0</v>
      </c>
      <c r="S15" s="48" cm="1">
        <f t="array" ref="S15">IFERROR(
IF(OR(S$10="",$I15=""),"",
SUMIFS(収穫記録!$P:$P,収穫記録!$D:$D,$J$1,収穫記録!$I:$I,$J$2,収穫記録!$J:$J,$J$3,収穫記録!$F:$F,$I15,収穫記録!$B:$B,"&gt;="&amp;S$10,収穫記録!$B:$B,"&lt;="&amp;EOMONTH(S$10,0))
/_xlfn.UNIQUE(_xlfn._xlws.FILTER($F:$F,$E:$E=$J$4))
/IF($J$5="総計",1,$K15/10)
),0)</f>
        <v>0</v>
      </c>
      <c r="T15" s="48" cm="1">
        <f t="array" ref="T15">IFERROR(
IF(OR(T$10="",$I15=""),"",
SUMIFS(収穫記録!$P:$P,収穫記録!$D:$D,$J$1,収穫記録!$I:$I,$J$2,収穫記録!$J:$J,$J$3,収穫記録!$F:$F,$I15,収穫記録!$B:$B,"&gt;="&amp;T$10,収穫記録!$B:$B,"&lt;="&amp;EOMONTH(T$10,0))
/_xlfn.UNIQUE(_xlfn._xlws.FILTER($F:$F,$E:$E=$J$4))
/IF($J$5="総計",1,$K15/10)
),0)</f>
        <v>0</v>
      </c>
      <c r="U15" s="48" cm="1">
        <f t="array" ref="U15">IFERROR(
IF(OR(U$10="",$I15=""),"",
SUMIFS(収穫記録!$P:$P,収穫記録!$D:$D,$J$1,収穫記録!$I:$I,$J$2,収穫記録!$J:$J,$J$3,収穫記録!$F:$F,$I15,収穫記録!$B:$B,"&gt;="&amp;U$10,収穫記録!$B:$B,"&lt;="&amp;EOMONTH(U$10,0))
/_xlfn.UNIQUE(_xlfn._xlws.FILTER($F:$F,$E:$E=$J$4))
/IF($J$5="総計",1,$K15/10)
),0)</f>
        <v>0</v>
      </c>
      <c r="V15" s="48" cm="1">
        <f t="array" ref="V15">IFERROR(
IF(OR(V$10="",$I15=""),"",
SUMIFS(収穫記録!$P:$P,収穫記録!$D:$D,$J$1,収穫記録!$I:$I,$J$2,収穫記録!$J:$J,$J$3,収穫記録!$F:$F,$I15,収穫記録!$B:$B,"&gt;="&amp;V$10,収穫記録!$B:$B,"&lt;="&amp;EOMONTH(V$10,0))
/_xlfn.UNIQUE(_xlfn._xlws.FILTER($F:$F,$E:$E=$J$4))
/IF($J$5="総計",1,$K15/10)
),0)</f>
        <v>0</v>
      </c>
      <c r="W15" s="48" cm="1">
        <f t="array" ref="W15">IFERROR(
IF(OR(W$10="",$I15=""),"",
SUMIFS(収穫記録!$P:$P,収穫記録!$D:$D,$J$1,収穫記録!$I:$I,$J$2,収穫記録!$J:$J,$J$3,収穫記録!$F:$F,$I15,収穫記録!$B:$B,"&gt;="&amp;W$10,収穫記録!$B:$B,"&lt;="&amp;EOMONTH(W$10,0))
/_xlfn.UNIQUE(_xlfn._xlws.FILTER($F:$F,$E:$E=$J$4))
/IF($J$5="総計",1,$K15/10)
),0)</f>
        <v>0</v>
      </c>
      <c r="X15" s="48" cm="1">
        <f t="array" ref="X15">IFERROR(
IF(OR(X$10="",$I15=""),"",
SUMIFS(収穫記録!$P:$P,収穫記録!$D:$D,$J$1,収穫記録!$I:$I,$J$2,収穫記録!$J:$J,$J$3,収穫記録!$F:$F,$I15,収穫記録!$B:$B,"&gt;="&amp;X$10,収穫記録!$B:$B,"&lt;="&amp;EOMONTH(X$10,0))
/_xlfn.UNIQUE(_xlfn._xlws.FILTER($F:$F,$E:$E=$J$4))
/IF($J$5="総計",1,$K15/10)
),0)</f>
        <v>0</v>
      </c>
    </row>
    <row r="16" spans="1:24">
      <c r="J16" s="13"/>
      <c r="K16" s="37"/>
      <c r="L16" s="46" t="str">
        <f t="shared" si="2"/>
        <v/>
      </c>
      <c r="M16" s="47" cm="1">
        <f t="array" ref="M16">IFERROR(
IF(OR(M$10="",$I16=""),"",
SUMIFS(収穫記録!$P:$P,収穫記録!$D:$D,$J$1,収穫記録!$I:$I,$J$2,収穫記録!$J:$J,$J$3,収穫記録!$F:$F,$I16,収穫記録!$B:$B,"&gt;="&amp;M$10,収穫記録!$B:$B,"&lt;="&amp;EOMONTH(M$10,0))
/_xlfn.UNIQUE(_xlfn._xlws.FILTER($F:$F,$E:$E=$J$4))
/IF($J$5="総計",1,$K16/10)
),0)</f>
        <v>0</v>
      </c>
      <c r="N16" s="48" cm="1">
        <f t="array" ref="N16">IFERROR(
IF(OR(N$10="",$I16=""),"",
SUMIFS(収穫記録!$P:$P,収穫記録!$D:$D,$J$1,収穫記録!$I:$I,$J$2,収穫記録!$J:$J,$J$3,収穫記録!$F:$F,$I16,収穫記録!$B:$B,"&gt;="&amp;N$10,収穫記録!$B:$B,"&lt;="&amp;EOMONTH(N$10,0))
/_xlfn.UNIQUE(_xlfn._xlws.FILTER($F:$F,$E:$E=$J$4))
/IF($J$5="総計",1,$K16/10)
),0)</f>
        <v>0</v>
      </c>
      <c r="O16" s="48" cm="1">
        <f t="array" ref="O16">IFERROR(
IF(OR(O$10="",$I16=""),"",
SUMIFS(収穫記録!$P:$P,収穫記録!$D:$D,$J$1,収穫記録!$I:$I,$J$2,収穫記録!$J:$J,$J$3,収穫記録!$F:$F,$I16,収穫記録!$B:$B,"&gt;="&amp;O$10,収穫記録!$B:$B,"&lt;="&amp;EOMONTH(O$10,0))
/_xlfn.UNIQUE(_xlfn._xlws.FILTER($F:$F,$E:$E=$J$4))
/IF($J$5="総計",1,$K16/10)
),0)</f>
        <v>0</v>
      </c>
      <c r="P16" s="48" cm="1">
        <f t="array" ref="P16">IFERROR(
IF(OR(P$10="",$I16=""),"",
SUMIFS(収穫記録!$P:$P,収穫記録!$D:$D,$J$1,収穫記録!$I:$I,$J$2,収穫記録!$J:$J,$J$3,収穫記録!$F:$F,$I16,収穫記録!$B:$B,"&gt;="&amp;P$10,収穫記録!$B:$B,"&lt;="&amp;EOMONTH(P$10,0))
/_xlfn.UNIQUE(_xlfn._xlws.FILTER($F:$F,$E:$E=$J$4))
/IF($J$5="総計",1,$K16/10)
),0)</f>
        <v>0</v>
      </c>
      <c r="Q16" s="48" cm="1">
        <f t="array" ref="Q16">IFERROR(
IF(OR(Q$10="",$I16=""),"",
SUMIFS(収穫記録!$P:$P,収穫記録!$D:$D,$J$1,収穫記録!$I:$I,$J$2,収穫記録!$J:$J,$J$3,収穫記録!$F:$F,$I16,収穫記録!$B:$B,"&gt;="&amp;Q$10,収穫記録!$B:$B,"&lt;="&amp;EOMONTH(Q$10,0))
/_xlfn.UNIQUE(_xlfn._xlws.FILTER($F:$F,$E:$E=$J$4))
/IF($J$5="総計",1,$K16/10)
),0)</f>
        <v>0</v>
      </c>
      <c r="R16" s="48" cm="1">
        <f t="array" ref="R16">IFERROR(
IF(OR(R$10="",$I16=""),"",
SUMIFS(収穫記録!$P:$P,収穫記録!$D:$D,$J$1,収穫記録!$I:$I,$J$2,収穫記録!$J:$J,$J$3,収穫記録!$F:$F,$I16,収穫記録!$B:$B,"&gt;="&amp;R$10,収穫記録!$B:$B,"&lt;="&amp;EOMONTH(R$10,0))
/_xlfn.UNIQUE(_xlfn._xlws.FILTER($F:$F,$E:$E=$J$4))
/IF($J$5="総計",1,$K16/10)
),0)</f>
        <v>0</v>
      </c>
      <c r="S16" s="48" cm="1">
        <f t="array" ref="S16">IFERROR(
IF(OR(S$10="",$I16=""),"",
SUMIFS(収穫記録!$P:$P,収穫記録!$D:$D,$J$1,収穫記録!$I:$I,$J$2,収穫記録!$J:$J,$J$3,収穫記録!$F:$F,$I16,収穫記録!$B:$B,"&gt;="&amp;S$10,収穫記録!$B:$B,"&lt;="&amp;EOMONTH(S$10,0))
/_xlfn.UNIQUE(_xlfn._xlws.FILTER($F:$F,$E:$E=$J$4))
/IF($J$5="総計",1,$K16/10)
),0)</f>
        <v>0</v>
      </c>
      <c r="T16" s="48" cm="1">
        <f t="array" ref="T16">IFERROR(
IF(OR(T$10="",$I16=""),"",
SUMIFS(収穫記録!$P:$P,収穫記録!$D:$D,$J$1,収穫記録!$I:$I,$J$2,収穫記録!$J:$J,$J$3,収穫記録!$F:$F,$I16,収穫記録!$B:$B,"&gt;="&amp;T$10,収穫記録!$B:$B,"&lt;="&amp;EOMONTH(T$10,0))
/_xlfn.UNIQUE(_xlfn._xlws.FILTER($F:$F,$E:$E=$J$4))
/IF($J$5="総計",1,$K16/10)
),0)</f>
        <v>0</v>
      </c>
      <c r="U16" s="48" cm="1">
        <f t="array" ref="U16">IFERROR(
IF(OR(U$10="",$I16=""),"",
SUMIFS(収穫記録!$P:$P,収穫記録!$D:$D,$J$1,収穫記録!$I:$I,$J$2,収穫記録!$J:$J,$J$3,収穫記録!$F:$F,$I16,収穫記録!$B:$B,"&gt;="&amp;U$10,収穫記録!$B:$B,"&lt;="&amp;EOMONTH(U$10,0))
/_xlfn.UNIQUE(_xlfn._xlws.FILTER($F:$F,$E:$E=$J$4))
/IF($J$5="総計",1,$K16/10)
),0)</f>
        <v>0</v>
      </c>
      <c r="V16" s="48" cm="1">
        <f t="array" ref="V16">IFERROR(
IF(OR(V$10="",$I16=""),"",
SUMIFS(収穫記録!$P:$P,収穫記録!$D:$D,$J$1,収穫記録!$I:$I,$J$2,収穫記録!$J:$J,$J$3,収穫記録!$F:$F,$I16,収穫記録!$B:$B,"&gt;="&amp;V$10,収穫記録!$B:$B,"&lt;="&amp;EOMONTH(V$10,0))
/_xlfn.UNIQUE(_xlfn._xlws.FILTER($F:$F,$E:$E=$J$4))
/IF($J$5="総計",1,$K16/10)
),0)</f>
        <v>0</v>
      </c>
      <c r="W16" s="48" cm="1">
        <f t="array" ref="W16">IFERROR(
IF(OR(W$10="",$I16=""),"",
SUMIFS(収穫記録!$P:$P,収穫記録!$D:$D,$J$1,収穫記録!$I:$I,$J$2,収穫記録!$J:$J,$J$3,収穫記録!$F:$F,$I16,収穫記録!$B:$B,"&gt;="&amp;W$10,収穫記録!$B:$B,"&lt;="&amp;EOMONTH(W$10,0))
/_xlfn.UNIQUE(_xlfn._xlws.FILTER($F:$F,$E:$E=$J$4))
/IF($J$5="総計",1,$K16/10)
),0)</f>
        <v>0</v>
      </c>
      <c r="X16" s="48" cm="1">
        <f t="array" ref="X16">IFERROR(
IF(OR(X$10="",$I16=""),"",
SUMIFS(収穫記録!$P:$P,収穫記録!$D:$D,$J$1,収穫記録!$I:$I,$J$2,収穫記録!$J:$J,$J$3,収穫記録!$F:$F,$I16,収穫記録!$B:$B,"&gt;="&amp;X$10,収穫記録!$B:$B,"&lt;="&amp;EOMONTH(X$10,0))
/_xlfn.UNIQUE(_xlfn._xlws.FILTER($F:$F,$E:$E=$J$4))
/IF($J$5="総計",1,$K16/10)
),0)</f>
        <v>0</v>
      </c>
    </row>
    <row r="17" spans="10:24">
      <c r="J17" s="13"/>
      <c r="K17" s="37"/>
      <c r="L17" s="46" t="str">
        <f t="shared" si="2"/>
        <v/>
      </c>
      <c r="M17" s="47" cm="1">
        <f t="array" ref="M17">IFERROR(
IF(OR(M$10="",$I17=""),"",
SUMIFS(収穫記録!$P:$P,収穫記録!$D:$D,$J$1,収穫記録!$I:$I,$J$2,収穫記録!$J:$J,$J$3,収穫記録!$F:$F,$I17,収穫記録!$B:$B,"&gt;="&amp;M$10,収穫記録!$B:$B,"&lt;="&amp;EOMONTH(M$10,0))
/_xlfn.UNIQUE(_xlfn._xlws.FILTER($F:$F,$E:$E=$J$4))
/IF($J$5="総計",1,$K17/10)
),0)</f>
        <v>0</v>
      </c>
      <c r="N17" s="48" cm="1">
        <f t="array" ref="N17">IFERROR(
IF(OR(N$10="",$I17=""),"",
SUMIFS(収穫記録!$P:$P,収穫記録!$D:$D,$J$1,収穫記録!$I:$I,$J$2,収穫記録!$J:$J,$J$3,収穫記録!$F:$F,$I17,収穫記録!$B:$B,"&gt;="&amp;N$10,収穫記録!$B:$B,"&lt;="&amp;EOMONTH(N$10,0))
/_xlfn.UNIQUE(_xlfn._xlws.FILTER($F:$F,$E:$E=$J$4))
/IF($J$5="総計",1,$K17/10)
),0)</f>
        <v>0</v>
      </c>
      <c r="O17" s="48" cm="1">
        <f t="array" ref="O17">IFERROR(
IF(OR(O$10="",$I17=""),"",
SUMIFS(収穫記録!$P:$P,収穫記録!$D:$D,$J$1,収穫記録!$I:$I,$J$2,収穫記録!$J:$J,$J$3,収穫記録!$F:$F,$I17,収穫記録!$B:$B,"&gt;="&amp;O$10,収穫記録!$B:$B,"&lt;="&amp;EOMONTH(O$10,0))
/_xlfn.UNIQUE(_xlfn._xlws.FILTER($F:$F,$E:$E=$J$4))
/IF($J$5="総計",1,$K17/10)
),0)</f>
        <v>0</v>
      </c>
      <c r="P17" s="48" cm="1">
        <f t="array" ref="P17">IFERROR(
IF(OR(P$10="",$I17=""),"",
SUMIFS(収穫記録!$P:$P,収穫記録!$D:$D,$J$1,収穫記録!$I:$I,$J$2,収穫記録!$J:$J,$J$3,収穫記録!$F:$F,$I17,収穫記録!$B:$B,"&gt;="&amp;P$10,収穫記録!$B:$B,"&lt;="&amp;EOMONTH(P$10,0))
/_xlfn.UNIQUE(_xlfn._xlws.FILTER($F:$F,$E:$E=$J$4))
/IF($J$5="総計",1,$K17/10)
),0)</f>
        <v>0</v>
      </c>
      <c r="Q17" s="48" cm="1">
        <f t="array" ref="Q17">IFERROR(
IF(OR(Q$10="",$I17=""),"",
SUMIFS(収穫記録!$P:$P,収穫記録!$D:$D,$J$1,収穫記録!$I:$I,$J$2,収穫記録!$J:$J,$J$3,収穫記録!$F:$F,$I17,収穫記録!$B:$B,"&gt;="&amp;Q$10,収穫記録!$B:$B,"&lt;="&amp;EOMONTH(Q$10,0))
/_xlfn.UNIQUE(_xlfn._xlws.FILTER($F:$F,$E:$E=$J$4))
/IF($J$5="総計",1,$K17/10)
),0)</f>
        <v>0</v>
      </c>
      <c r="R17" s="48" cm="1">
        <f t="array" ref="R17">IFERROR(
IF(OR(R$10="",$I17=""),"",
SUMIFS(収穫記録!$P:$P,収穫記録!$D:$D,$J$1,収穫記録!$I:$I,$J$2,収穫記録!$J:$J,$J$3,収穫記録!$F:$F,$I17,収穫記録!$B:$B,"&gt;="&amp;R$10,収穫記録!$B:$B,"&lt;="&amp;EOMONTH(R$10,0))
/_xlfn.UNIQUE(_xlfn._xlws.FILTER($F:$F,$E:$E=$J$4))
/IF($J$5="総計",1,$K17/10)
),0)</f>
        <v>0</v>
      </c>
      <c r="S17" s="48" cm="1">
        <f t="array" ref="S17">IFERROR(
IF(OR(S$10="",$I17=""),"",
SUMIFS(収穫記録!$P:$P,収穫記録!$D:$D,$J$1,収穫記録!$I:$I,$J$2,収穫記録!$J:$J,$J$3,収穫記録!$F:$F,$I17,収穫記録!$B:$B,"&gt;="&amp;S$10,収穫記録!$B:$B,"&lt;="&amp;EOMONTH(S$10,0))
/_xlfn.UNIQUE(_xlfn._xlws.FILTER($F:$F,$E:$E=$J$4))
/IF($J$5="総計",1,$K17/10)
),0)</f>
        <v>0</v>
      </c>
      <c r="T17" s="48" cm="1">
        <f t="array" ref="T17">IFERROR(
IF(OR(T$10="",$I17=""),"",
SUMIFS(収穫記録!$P:$P,収穫記録!$D:$D,$J$1,収穫記録!$I:$I,$J$2,収穫記録!$J:$J,$J$3,収穫記録!$F:$F,$I17,収穫記録!$B:$B,"&gt;="&amp;T$10,収穫記録!$B:$B,"&lt;="&amp;EOMONTH(T$10,0))
/_xlfn.UNIQUE(_xlfn._xlws.FILTER($F:$F,$E:$E=$J$4))
/IF($J$5="総計",1,$K17/10)
),0)</f>
        <v>0</v>
      </c>
      <c r="U17" s="48" cm="1">
        <f t="array" ref="U17">IFERROR(
IF(OR(U$10="",$I17=""),"",
SUMIFS(収穫記録!$P:$P,収穫記録!$D:$D,$J$1,収穫記録!$I:$I,$J$2,収穫記録!$J:$J,$J$3,収穫記録!$F:$F,$I17,収穫記録!$B:$B,"&gt;="&amp;U$10,収穫記録!$B:$B,"&lt;="&amp;EOMONTH(U$10,0))
/_xlfn.UNIQUE(_xlfn._xlws.FILTER($F:$F,$E:$E=$J$4))
/IF($J$5="総計",1,$K17/10)
),0)</f>
        <v>0</v>
      </c>
      <c r="V17" s="48" cm="1">
        <f t="array" ref="V17">IFERROR(
IF(OR(V$10="",$I17=""),"",
SUMIFS(収穫記録!$P:$P,収穫記録!$D:$D,$J$1,収穫記録!$I:$I,$J$2,収穫記録!$J:$J,$J$3,収穫記録!$F:$F,$I17,収穫記録!$B:$B,"&gt;="&amp;V$10,収穫記録!$B:$B,"&lt;="&amp;EOMONTH(V$10,0))
/_xlfn.UNIQUE(_xlfn._xlws.FILTER($F:$F,$E:$E=$J$4))
/IF($J$5="総計",1,$K17/10)
),0)</f>
        <v>0</v>
      </c>
      <c r="W17" s="48" cm="1">
        <f t="array" ref="W17">IFERROR(
IF(OR(W$10="",$I17=""),"",
SUMIFS(収穫記録!$P:$P,収穫記録!$D:$D,$J$1,収穫記録!$I:$I,$J$2,収穫記録!$J:$J,$J$3,収穫記録!$F:$F,$I17,収穫記録!$B:$B,"&gt;="&amp;W$10,収穫記録!$B:$B,"&lt;="&amp;EOMONTH(W$10,0))
/_xlfn.UNIQUE(_xlfn._xlws.FILTER($F:$F,$E:$E=$J$4))
/IF($J$5="総計",1,$K17/10)
),0)</f>
        <v>0</v>
      </c>
      <c r="X17" s="48" cm="1">
        <f t="array" ref="X17">IFERROR(
IF(OR(X$10="",$I17=""),"",
SUMIFS(収穫記録!$P:$P,収穫記録!$D:$D,$J$1,収穫記録!$I:$I,$J$2,収穫記録!$J:$J,$J$3,収穫記録!$F:$F,$I17,収穫記録!$B:$B,"&gt;="&amp;X$10,収穫記録!$B:$B,"&lt;="&amp;EOMONTH(X$10,0))
/_xlfn.UNIQUE(_xlfn._xlws.FILTER($F:$F,$E:$E=$J$4))
/IF($J$5="総計",1,$K17/10)
),0)</f>
        <v>0</v>
      </c>
    </row>
    <row r="18" spans="10:24">
      <c r="J18" s="13"/>
      <c r="K18" s="37"/>
      <c r="L18" s="46" t="str">
        <f t="shared" si="2"/>
        <v/>
      </c>
      <c r="M18" s="47"/>
      <c r="N18" s="48" cm="1">
        <f t="array" ref="N18">IFERROR(
IF(OR(N$10="",$I18=""),"",
SUMIFS(収穫記録!$P:$P,収穫記録!$D:$D,$J$1,収穫記録!$I:$I,$J$2,収穫記録!$J:$J,$J$3,収穫記録!$F:$F,$I18,収穫記録!$B:$B,"&gt;="&amp;N$10,収穫記録!$B:$B,"&lt;="&amp;EOMONTH(N$10,0))
/_xlfn.UNIQUE(_xlfn._xlws.FILTER($F:$F,$E:$E=$J$4))
/IF($J$5="総計",1,$K18/10)
),0)</f>
        <v>0</v>
      </c>
      <c r="O18" s="48" cm="1">
        <f t="array" ref="O18">IFERROR(
IF(OR(O$10="",$I18=""),"",
SUMIFS(収穫記録!$P:$P,収穫記録!$D:$D,$J$1,収穫記録!$I:$I,$J$2,収穫記録!$J:$J,$J$3,収穫記録!$F:$F,$I18,収穫記録!$B:$B,"&gt;="&amp;O$10,収穫記録!$B:$B,"&lt;="&amp;EOMONTH(O$10,0))
/_xlfn.UNIQUE(_xlfn._xlws.FILTER($F:$F,$E:$E=$J$4))
/IF($J$5="総計",1,$K18/10)
),0)</f>
        <v>0</v>
      </c>
      <c r="P18" s="48" cm="1">
        <f t="array" ref="P18">IFERROR(
IF(OR(P$10="",$I18=""),"",
SUMIFS(収穫記録!$P:$P,収穫記録!$D:$D,$J$1,収穫記録!$I:$I,$J$2,収穫記録!$J:$J,$J$3,収穫記録!$F:$F,$I18,収穫記録!$B:$B,"&gt;="&amp;P$10,収穫記録!$B:$B,"&lt;="&amp;EOMONTH(P$10,0))
/_xlfn.UNIQUE(_xlfn._xlws.FILTER($F:$F,$E:$E=$J$4))
/IF($J$5="総計",1,$K18/10)
),0)</f>
        <v>0</v>
      </c>
      <c r="Q18" s="48" cm="1">
        <f t="array" ref="Q18">IFERROR(
IF(OR(Q$10="",$I18=""),"",
SUMIFS(収穫記録!$P:$P,収穫記録!$D:$D,$J$1,収穫記録!$I:$I,$J$2,収穫記録!$J:$J,$J$3,収穫記録!$F:$F,$I18,収穫記録!$B:$B,"&gt;="&amp;Q$10,収穫記録!$B:$B,"&lt;="&amp;EOMONTH(Q$10,0))
/_xlfn.UNIQUE(_xlfn._xlws.FILTER($F:$F,$E:$E=$J$4))
/IF($J$5="総計",1,$K18/10)
),0)</f>
        <v>0</v>
      </c>
      <c r="R18" s="48" cm="1">
        <f t="array" ref="R18">IFERROR(
IF(OR(R$10="",$I18=""),"",
SUMIFS(収穫記録!$P:$P,収穫記録!$D:$D,$J$1,収穫記録!$I:$I,$J$2,収穫記録!$J:$J,$J$3,収穫記録!$F:$F,$I18,収穫記録!$B:$B,"&gt;="&amp;R$10,収穫記録!$B:$B,"&lt;="&amp;EOMONTH(R$10,0))
/_xlfn.UNIQUE(_xlfn._xlws.FILTER($F:$F,$E:$E=$J$4))
/IF($J$5="総計",1,$K18/10)
),0)</f>
        <v>0</v>
      </c>
      <c r="S18" s="48" cm="1">
        <f t="array" ref="S18">IFERROR(
IF(OR(S$10="",$I18=""),"",
SUMIFS(収穫記録!$P:$P,収穫記録!$D:$D,$J$1,収穫記録!$I:$I,$J$2,収穫記録!$J:$J,$J$3,収穫記録!$F:$F,$I18,収穫記録!$B:$B,"&gt;="&amp;S$10,収穫記録!$B:$B,"&lt;="&amp;EOMONTH(S$10,0))
/_xlfn.UNIQUE(_xlfn._xlws.FILTER($F:$F,$E:$E=$J$4))
/IF($J$5="総計",1,$K18/10)
),0)</f>
        <v>0</v>
      </c>
      <c r="T18" s="48" cm="1">
        <f t="array" ref="T18">IFERROR(
IF(OR(T$10="",$I18=""),"",
SUMIFS(収穫記録!$P:$P,収穫記録!$D:$D,$J$1,収穫記録!$I:$I,$J$2,収穫記録!$J:$J,$J$3,収穫記録!$F:$F,$I18,収穫記録!$B:$B,"&gt;="&amp;T$10,収穫記録!$B:$B,"&lt;="&amp;EOMONTH(T$10,0))
/_xlfn.UNIQUE(_xlfn._xlws.FILTER($F:$F,$E:$E=$J$4))
/IF($J$5="総計",1,$K18/10)
),0)</f>
        <v>0</v>
      </c>
      <c r="U18" s="48" cm="1">
        <f t="array" ref="U18">IFERROR(
IF(OR(U$10="",$I18=""),"",
SUMIFS(収穫記録!$P:$P,収穫記録!$D:$D,$J$1,収穫記録!$I:$I,$J$2,収穫記録!$J:$J,$J$3,収穫記録!$F:$F,$I18,収穫記録!$B:$B,"&gt;="&amp;U$10,収穫記録!$B:$B,"&lt;="&amp;EOMONTH(U$10,0))
/_xlfn.UNIQUE(_xlfn._xlws.FILTER($F:$F,$E:$E=$J$4))
/IF($J$5="総計",1,$K18/10)
),0)</f>
        <v>0</v>
      </c>
      <c r="V18" s="48" cm="1">
        <f t="array" ref="V18">IFERROR(
IF(OR(V$10="",$I18=""),"",
SUMIFS(収穫記録!$P:$P,収穫記録!$D:$D,$J$1,収穫記録!$I:$I,$J$2,収穫記録!$J:$J,$J$3,収穫記録!$F:$F,$I18,収穫記録!$B:$B,"&gt;="&amp;V$10,収穫記録!$B:$B,"&lt;="&amp;EOMONTH(V$10,0))
/_xlfn.UNIQUE(_xlfn._xlws.FILTER($F:$F,$E:$E=$J$4))
/IF($J$5="総計",1,$K18/10)
),0)</f>
        <v>0</v>
      </c>
      <c r="W18" s="48" cm="1">
        <f t="array" ref="W18">IFERROR(
IF(OR(W$10="",$I18=""),"",
SUMIFS(収穫記録!$P:$P,収穫記録!$D:$D,$J$1,収穫記録!$I:$I,$J$2,収穫記録!$J:$J,$J$3,収穫記録!$F:$F,$I18,収穫記録!$B:$B,"&gt;="&amp;W$10,収穫記録!$B:$B,"&lt;="&amp;EOMONTH(W$10,0))
/_xlfn.UNIQUE(_xlfn._xlws.FILTER($F:$F,$E:$E=$J$4))
/IF($J$5="総計",1,$K18/10)
),0)</f>
        <v>0</v>
      </c>
      <c r="X18" s="48" cm="1">
        <f t="array" ref="X18">IFERROR(
IF(OR(X$10="",$I18=""),"",
SUMIFS(収穫記録!$P:$P,収穫記録!$D:$D,$J$1,収穫記録!$I:$I,$J$2,収穫記録!$J:$J,$J$3,収穫記録!$F:$F,$I18,収穫記録!$B:$B,"&gt;="&amp;X$10,収穫記録!$B:$B,"&lt;="&amp;EOMONTH(X$10,0))
/_xlfn.UNIQUE(_xlfn._xlws.FILTER($F:$F,$E:$E=$J$4))
/IF($J$5="総計",1,$K18/10)
),0)</f>
        <v>0</v>
      </c>
    </row>
    <row r="19" spans="10:24">
      <c r="J19" s="13"/>
      <c r="K19" s="37"/>
      <c r="L19" s="46" t="str">
        <f t="shared" si="2"/>
        <v/>
      </c>
      <c r="M19" s="47" cm="1">
        <f t="array" ref="M19">IFERROR(
IF(OR(M$10="",$I19=""),"",
SUMIFS(収穫記録!$P:$P,収穫記録!$D:$D,$J$1,収穫記録!$I:$I,$J$2,収穫記録!$J:$J,$J$3,収穫記録!$F:$F,$I19,収穫記録!$B:$B,"&gt;="&amp;M$10,収穫記録!$B:$B,"&lt;="&amp;EOMONTH(M$10,0))
/_xlfn.UNIQUE(_xlfn._xlws.FILTER($F:$F,$E:$E=$J$4))
/IF($J$5="総計",1,$K19/10)
),0)</f>
        <v>0</v>
      </c>
      <c r="N19" s="48" cm="1">
        <f t="array" ref="N19">IFERROR(
IF(OR(N$10="",$I19=""),"",
SUMIFS(収穫記録!$P:$P,収穫記録!$D:$D,$J$1,収穫記録!$I:$I,$J$2,収穫記録!$J:$J,$J$3,収穫記録!$F:$F,$I19,収穫記録!$B:$B,"&gt;="&amp;N$10,収穫記録!$B:$B,"&lt;="&amp;EOMONTH(N$10,0))
/_xlfn.UNIQUE(_xlfn._xlws.FILTER($F:$F,$E:$E=$J$4))
/IF($J$5="総計",1,$K19/10)
),0)</f>
        <v>0</v>
      </c>
      <c r="O19" s="48" cm="1">
        <f t="array" ref="O19">IFERROR(
IF(OR(O$10="",$I19=""),"",
SUMIFS(収穫記録!$P:$P,収穫記録!$D:$D,$J$1,収穫記録!$I:$I,$J$2,収穫記録!$J:$J,$J$3,収穫記録!$F:$F,$I19,収穫記録!$B:$B,"&gt;="&amp;O$10,収穫記録!$B:$B,"&lt;="&amp;EOMONTH(O$10,0))
/_xlfn.UNIQUE(_xlfn._xlws.FILTER($F:$F,$E:$E=$J$4))
/IF($J$5="総計",1,$K19/10)
),0)</f>
        <v>0</v>
      </c>
      <c r="P19" s="48" cm="1">
        <f t="array" ref="P19">IFERROR(
IF(OR(P$10="",$I19=""),"",
SUMIFS(収穫記録!$P:$P,収穫記録!$D:$D,$J$1,収穫記録!$I:$I,$J$2,収穫記録!$J:$J,$J$3,収穫記録!$F:$F,$I19,収穫記録!$B:$B,"&gt;="&amp;P$10,収穫記録!$B:$B,"&lt;="&amp;EOMONTH(P$10,0))
/_xlfn.UNIQUE(_xlfn._xlws.FILTER($F:$F,$E:$E=$J$4))
/IF($J$5="総計",1,$K19/10)
),0)</f>
        <v>0</v>
      </c>
      <c r="Q19" s="48" cm="1">
        <f t="array" ref="Q19">IFERROR(
IF(OR(Q$10="",$I19=""),"",
SUMIFS(収穫記録!$P:$P,収穫記録!$D:$D,$J$1,収穫記録!$I:$I,$J$2,収穫記録!$J:$J,$J$3,収穫記録!$F:$F,$I19,収穫記録!$B:$B,"&gt;="&amp;Q$10,収穫記録!$B:$B,"&lt;="&amp;EOMONTH(Q$10,0))
/_xlfn.UNIQUE(_xlfn._xlws.FILTER($F:$F,$E:$E=$J$4))
/IF($J$5="総計",1,$K19/10)
),0)</f>
        <v>0</v>
      </c>
      <c r="R19" s="48" cm="1">
        <f t="array" ref="R19">IFERROR(
IF(OR(R$10="",$I19=""),"",
SUMIFS(収穫記録!$P:$P,収穫記録!$D:$D,$J$1,収穫記録!$I:$I,$J$2,収穫記録!$J:$J,$J$3,収穫記録!$F:$F,$I19,収穫記録!$B:$B,"&gt;="&amp;R$10,収穫記録!$B:$B,"&lt;="&amp;EOMONTH(R$10,0))
/_xlfn.UNIQUE(_xlfn._xlws.FILTER($F:$F,$E:$E=$J$4))
/IF($J$5="総計",1,$K19/10)
),0)</f>
        <v>0</v>
      </c>
      <c r="S19" s="48" cm="1">
        <f t="array" ref="S19">IFERROR(
IF(OR(S$10="",$I19=""),"",
SUMIFS(収穫記録!$P:$P,収穫記録!$D:$D,$J$1,収穫記録!$I:$I,$J$2,収穫記録!$J:$J,$J$3,収穫記録!$F:$F,$I19,収穫記録!$B:$B,"&gt;="&amp;S$10,収穫記録!$B:$B,"&lt;="&amp;EOMONTH(S$10,0))
/_xlfn.UNIQUE(_xlfn._xlws.FILTER($F:$F,$E:$E=$J$4))
/IF($J$5="総計",1,$K19/10)
),0)</f>
        <v>0</v>
      </c>
      <c r="T19" s="48" cm="1">
        <f t="array" ref="T19">IFERROR(
IF(OR(T$10="",$I19=""),"",
SUMIFS(収穫記録!$P:$P,収穫記録!$D:$D,$J$1,収穫記録!$I:$I,$J$2,収穫記録!$J:$J,$J$3,収穫記録!$F:$F,$I19,収穫記録!$B:$B,"&gt;="&amp;T$10,収穫記録!$B:$B,"&lt;="&amp;EOMONTH(T$10,0))
/_xlfn.UNIQUE(_xlfn._xlws.FILTER($F:$F,$E:$E=$J$4))
/IF($J$5="総計",1,$K19/10)
),0)</f>
        <v>0</v>
      </c>
      <c r="U19" s="48" cm="1">
        <f t="array" ref="U19">IFERROR(
IF(OR(U$10="",$I19=""),"",
SUMIFS(収穫記録!$P:$P,収穫記録!$D:$D,$J$1,収穫記録!$I:$I,$J$2,収穫記録!$J:$J,$J$3,収穫記録!$F:$F,$I19,収穫記録!$B:$B,"&gt;="&amp;U$10,収穫記録!$B:$B,"&lt;="&amp;EOMONTH(U$10,0))
/_xlfn.UNIQUE(_xlfn._xlws.FILTER($F:$F,$E:$E=$J$4))
/IF($J$5="総計",1,$K19/10)
),0)</f>
        <v>0</v>
      </c>
      <c r="V19" s="48" cm="1">
        <f t="array" ref="V19">IFERROR(
IF(OR(V$10="",$I19=""),"",
SUMIFS(収穫記録!$P:$P,収穫記録!$D:$D,$J$1,収穫記録!$I:$I,$J$2,収穫記録!$J:$J,$J$3,収穫記録!$F:$F,$I19,収穫記録!$B:$B,"&gt;="&amp;V$10,収穫記録!$B:$B,"&lt;="&amp;EOMONTH(V$10,0))
/_xlfn.UNIQUE(_xlfn._xlws.FILTER($F:$F,$E:$E=$J$4))
/IF($J$5="総計",1,$K19/10)
),0)</f>
        <v>0</v>
      </c>
      <c r="W19" s="48" cm="1">
        <f t="array" ref="W19">IFERROR(
IF(OR(W$10="",$I19=""),"",
SUMIFS(収穫記録!$P:$P,収穫記録!$D:$D,$J$1,収穫記録!$I:$I,$J$2,収穫記録!$J:$J,$J$3,収穫記録!$F:$F,$I19,収穫記録!$B:$B,"&gt;="&amp;W$10,収穫記録!$B:$B,"&lt;="&amp;EOMONTH(W$10,0))
/_xlfn.UNIQUE(_xlfn._xlws.FILTER($F:$F,$E:$E=$J$4))
/IF($J$5="総計",1,$K19/10)
),0)</f>
        <v>0</v>
      </c>
      <c r="X19" s="48" cm="1">
        <f t="array" ref="X19">IFERROR(
IF(OR(X$10="",$I19=""),"",
SUMIFS(収穫記録!$P:$P,収穫記録!$D:$D,$J$1,収穫記録!$I:$I,$J$2,収穫記録!$J:$J,$J$3,収穫記録!$F:$F,$I19,収穫記録!$B:$B,"&gt;="&amp;X$10,収穫記録!$B:$B,"&lt;="&amp;EOMONTH(X$10,0))
/_xlfn.UNIQUE(_xlfn._xlws.FILTER($F:$F,$E:$E=$J$4))
/IF($J$5="総計",1,$K19/10)
),0)</f>
        <v>0</v>
      </c>
    </row>
    <row r="20" spans="10:24">
      <c r="J20" s="13"/>
      <c r="K20" s="37"/>
      <c r="L20" s="46" t="str">
        <f t="shared" si="2"/>
        <v/>
      </c>
      <c r="M20" s="47" cm="1">
        <f t="array" ref="M20">IFERROR(
IF(OR(M$10="",$I20=""),"",
SUMIFS(収穫記録!$P:$P,収穫記録!$D:$D,$J$1,収穫記録!$I:$I,$J$2,収穫記録!$J:$J,$J$3,収穫記録!$F:$F,$I20,収穫記録!$B:$B,"&gt;="&amp;M$10,収穫記録!$B:$B,"&lt;="&amp;EOMONTH(M$10,0))
/_xlfn.UNIQUE(_xlfn._xlws.FILTER($F:$F,$E:$E=$J$4))
/IF($J$5="総計",1,$K20/10)
),0)</f>
        <v>0</v>
      </c>
      <c r="N20" s="48" cm="1">
        <f t="array" ref="N20">IFERROR(
IF(OR(N$10="",$I20=""),"",
SUMIFS(収穫記録!$P:$P,収穫記録!$D:$D,$J$1,収穫記録!$I:$I,$J$2,収穫記録!$J:$J,$J$3,収穫記録!$F:$F,$I20,収穫記録!$B:$B,"&gt;="&amp;N$10,収穫記録!$B:$B,"&lt;="&amp;EOMONTH(N$10,0))
/_xlfn.UNIQUE(_xlfn._xlws.FILTER($F:$F,$E:$E=$J$4))
/IF($J$5="総計",1,$K20/10)
),0)</f>
        <v>0</v>
      </c>
      <c r="O20" s="48" cm="1">
        <f t="array" ref="O20">IFERROR(
IF(OR(O$10="",$I20=""),"",
SUMIFS(収穫記録!$P:$P,収穫記録!$D:$D,$J$1,収穫記録!$I:$I,$J$2,収穫記録!$J:$J,$J$3,収穫記録!$F:$F,$I20,収穫記録!$B:$B,"&gt;="&amp;O$10,収穫記録!$B:$B,"&lt;="&amp;EOMONTH(O$10,0))
/_xlfn.UNIQUE(_xlfn._xlws.FILTER($F:$F,$E:$E=$J$4))
/IF($J$5="総計",1,$K20/10)
),0)</f>
        <v>0</v>
      </c>
      <c r="P20" s="48" cm="1">
        <f t="array" ref="P20">IFERROR(
IF(OR(P$10="",$I20=""),"",
SUMIFS(収穫記録!$P:$P,収穫記録!$D:$D,$J$1,収穫記録!$I:$I,$J$2,収穫記録!$J:$J,$J$3,収穫記録!$F:$F,$I20,収穫記録!$B:$B,"&gt;="&amp;P$10,収穫記録!$B:$B,"&lt;="&amp;EOMONTH(P$10,0))
/_xlfn.UNIQUE(_xlfn._xlws.FILTER($F:$F,$E:$E=$J$4))
/IF($J$5="総計",1,$K20/10)
),0)</f>
        <v>0</v>
      </c>
      <c r="Q20" s="48" cm="1">
        <f t="array" ref="Q20">IFERROR(
IF(OR(Q$10="",$I20=""),"",
SUMIFS(収穫記録!$P:$P,収穫記録!$D:$D,$J$1,収穫記録!$I:$I,$J$2,収穫記録!$J:$J,$J$3,収穫記録!$F:$F,$I20,収穫記録!$B:$B,"&gt;="&amp;Q$10,収穫記録!$B:$B,"&lt;="&amp;EOMONTH(Q$10,0))
/_xlfn.UNIQUE(_xlfn._xlws.FILTER($F:$F,$E:$E=$J$4))
/IF($J$5="総計",1,$K20/10)
),0)</f>
        <v>0</v>
      </c>
      <c r="R20" s="48" cm="1">
        <f t="array" ref="R20">IFERROR(
IF(OR(R$10="",$I20=""),"",
SUMIFS(収穫記録!$P:$P,収穫記録!$D:$D,$J$1,収穫記録!$I:$I,$J$2,収穫記録!$J:$J,$J$3,収穫記録!$F:$F,$I20,収穫記録!$B:$B,"&gt;="&amp;R$10,収穫記録!$B:$B,"&lt;="&amp;EOMONTH(R$10,0))
/_xlfn.UNIQUE(_xlfn._xlws.FILTER($F:$F,$E:$E=$J$4))
/IF($J$5="総計",1,$K20/10)
),0)</f>
        <v>0</v>
      </c>
      <c r="S20" s="48" cm="1">
        <f t="array" ref="S20">IFERROR(
IF(OR(S$10="",$I20=""),"",
SUMIFS(収穫記録!$P:$P,収穫記録!$D:$D,$J$1,収穫記録!$I:$I,$J$2,収穫記録!$J:$J,$J$3,収穫記録!$F:$F,$I20,収穫記録!$B:$B,"&gt;="&amp;S$10,収穫記録!$B:$B,"&lt;="&amp;EOMONTH(S$10,0))
/_xlfn.UNIQUE(_xlfn._xlws.FILTER($F:$F,$E:$E=$J$4))
/IF($J$5="総計",1,$K20/10)
),0)</f>
        <v>0</v>
      </c>
      <c r="T20" s="48" cm="1">
        <f t="array" ref="T20">IFERROR(
IF(OR(T$10="",$I20=""),"",
SUMIFS(収穫記録!$P:$P,収穫記録!$D:$D,$J$1,収穫記録!$I:$I,$J$2,収穫記録!$J:$J,$J$3,収穫記録!$F:$F,$I20,収穫記録!$B:$B,"&gt;="&amp;T$10,収穫記録!$B:$B,"&lt;="&amp;EOMONTH(T$10,0))
/_xlfn.UNIQUE(_xlfn._xlws.FILTER($F:$F,$E:$E=$J$4))
/IF($J$5="総計",1,$K20/10)
),0)</f>
        <v>0</v>
      </c>
      <c r="U20" s="48" cm="1">
        <f t="array" ref="U20">IFERROR(
IF(OR(U$10="",$I20=""),"",
SUMIFS(収穫記録!$P:$P,収穫記録!$D:$D,$J$1,収穫記録!$I:$I,$J$2,収穫記録!$J:$J,$J$3,収穫記録!$F:$F,$I20,収穫記録!$B:$B,"&gt;="&amp;U$10,収穫記録!$B:$B,"&lt;="&amp;EOMONTH(U$10,0))
/_xlfn.UNIQUE(_xlfn._xlws.FILTER($F:$F,$E:$E=$J$4))
/IF($J$5="総計",1,$K20/10)
),0)</f>
        <v>0</v>
      </c>
      <c r="V20" s="48" cm="1">
        <f t="array" ref="V20">IFERROR(
IF(OR(V$10="",$I20=""),"",
SUMIFS(収穫記録!$P:$P,収穫記録!$D:$D,$J$1,収穫記録!$I:$I,$J$2,収穫記録!$J:$J,$J$3,収穫記録!$F:$F,$I20,収穫記録!$B:$B,"&gt;="&amp;V$10,収穫記録!$B:$B,"&lt;="&amp;EOMONTH(V$10,0))
/_xlfn.UNIQUE(_xlfn._xlws.FILTER($F:$F,$E:$E=$J$4))
/IF($J$5="総計",1,$K20/10)
),0)</f>
        <v>0</v>
      </c>
      <c r="W20" s="48" cm="1">
        <f t="array" ref="W20">IFERROR(
IF(OR(W$10="",$I20=""),"",
SUMIFS(収穫記録!$P:$P,収穫記録!$D:$D,$J$1,収穫記録!$I:$I,$J$2,収穫記録!$J:$J,$J$3,収穫記録!$F:$F,$I20,収穫記録!$B:$B,"&gt;="&amp;W$10,収穫記録!$B:$B,"&lt;="&amp;EOMONTH(W$10,0))
/_xlfn.UNIQUE(_xlfn._xlws.FILTER($F:$F,$E:$E=$J$4))
/IF($J$5="総計",1,$K20/10)
),0)</f>
        <v>0</v>
      </c>
      <c r="X20" s="48" cm="1">
        <f t="array" ref="X20">IFERROR(
IF(OR(X$10="",$I20=""),"",
SUMIFS(収穫記録!$P:$P,収穫記録!$D:$D,$J$1,収穫記録!$I:$I,$J$2,収穫記録!$J:$J,$J$3,収穫記録!$F:$F,$I20,収穫記録!$B:$B,"&gt;="&amp;X$10,収穫記録!$B:$B,"&lt;="&amp;EOMONTH(X$10,0))
/_xlfn.UNIQUE(_xlfn._xlws.FILTER($F:$F,$E:$E=$J$4))
/IF($J$5="総計",1,$K20/10)
),0)</f>
        <v>0</v>
      </c>
    </row>
    <row r="21" spans="10:24">
      <c r="J21" s="13"/>
      <c r="K21" s="37"/>
      <c r="L21" s="46" t="str">
        <f t="shared" si="2"/>
        <v/>
      </c>
      <c r="M21" s="47" cm="1">
        <f t="array" ref="M21">IFERROR(
IF(OR(M$10="",$I21=""),"",
SUMIFS(収穫記録!$P:$P,収穫記録!$D:$D,$J$1,収穫記録!$I:$I,$J$2,収穫記録!$J:$J,$J$3,収穫記録!$F:$F,$I21,収穫記録!$B:$B,"&gt;="&amp;M$10,収穫記録!$B:$B,"&lt;="&amp;EOMONTH(M$10,0))
/_xlfn.UNIQUE(_xlfn._xlws.FILTER($F:$F,$E:$E=$J$4))
/IF($J$5="総計",1,$K21/10)
),0)</f>
        <v>0</v>
      </c>
      <c r="N21" s="48" cm="1">
        <f t="array" ref="N21">IFERROR(
IF(OR(N$10="",$I21=""),"",
SUMIFS(収穫記録!$P:$P,収穫記録!$D:$D,$J$1,収穫記録!$I:$I,$J$2,収穫記録!$J:$J,$J$3,収穫記録!$F:$F,$I21,収穫記録!$B:$B,"&gt;="&amp;N$10,収穫記録!$B:$B,"&lt;="&amp;EOMONTH(N$10,0))
/_xlfn.UNIQUE(_xlfn._xlws.FILTER($F:$F,$E:$E=$J$4))
/IF($J$5="総計",1,$K21/10)
),0)</f>
        <v>0</v>
      </c>
      <c r="O21" s="48" cm="1">
        <f t="array" ref="O21">IFERROR(
IF(OR(O$10="",$I21=""),"",
SUMIFS(収穫記録!$P:$P,収穫記録!$D:$D,$J$1,収穫記録!$I:$I,$J$2,収穫記録!$J:$J,$J$3,収穫記録!$F:$F,$I21,収穫記録!$B:$B,"&gt;="&amp;O$10,収穫記録!$B:$B,"&lt;="&amp;EOMONTH(O$10,0))
/_xlfn.UNIQUE(_xlfn._xlws.FILTER($F:$F,$E:$E=$J$4))
/IF($J$5="総計",1,$K21/10)
),0)</f>
        <v>0</v>
      </c>
      <c r="P21" s="48" cm="1">
        <f t="array" ref="P21">IFERROR(
IF(OR(P$10="",$I21=""),"",
SUMIFS(収穫記録!$P:$P,収穫記録!$D:$D,$J$1,収穫記録!$I:$I,$J$2,収穫記録!$J:$J,$J$3,収穫記録!$F:$F,$I21,収穫記録!$B:$B,"&gt;="&amp;P$10,収穫記録!$B:$B,"&lt;="&amp;EOMONTH(P$10,0))
/_xlfn.UNIQUE(_xlfn._xlws.FILTER($F:$F,$E:$E=$J$4))
/IF($J$5="総計",1,$K21/10)
),0)</f>
        <v>0</v>
      </c>
      <c r="Q21" s="48" cm="1">
        <f t="array" ref="Q21">IFERROR(
IF(OR(Q$10="",$I21=""),"",
SUMIFS(収穫記録!$P:$P,収穫記録!$D:$D,$J$1,収穫記録!$I:$I,$J$2,収穫記録!$J:$J,$J$3,収穫記録!$F:$F,$I21,収穫記録!$B:$B,"&gt;="&amp;Q$10,収穫記録!$B:$B,"&lt;="&amp;EOMONTH(Q$10,0))
/_xlfn.UNIQUE(_xlfn._xlws.FILTER($F:$F,$E:$E=$J$4))
/IF($J$5="総計",1,$K21/10)
),0)</f>
        <v>0</v>
      </c>
      <c r="R21" s="48" cm="1">
        <f t="array" ref="R21">IFERROR(
IF(OR(R$10="",$I21=""),"",
SUMIFS(収穫記録!$P:$P,収穫記録!$D:$D,$J$1,収穫記録!$I:$I,$J$2,収穫記録!$J:$J,$J$3,収穫記録!$F:$F,$I21,収穫記録!$B:$B,"&gt;="&amp;R$10,収穫記録!$B:$B,"&lt;="&amp;EOMONTH(R$10,0))
/_xlfn.UNIQUE(_xlfn._xlws.FILTER($F:$F,$E:$E=$J$4))
/IF($J$5="総計",1,$K21/10)
),0)</f>
        <v>0</v>
      </c>
      <c r="S21" s="48" cm="1">
        <f t="array" ref="S21">IFERROR(
IF(OR(S$10="",$I21=""),"",
SUMIFS(収穫記録!$P:$P,収穫記録!$D:$D,$J$1,収穫記録!$I:$I,$J$2,収穫記録!$J:$J,$J$3,収穫記録!$F:$F,$I21,収穫記録!$B:$B,"&gt;="&amp;S$10,収穫記録!$B:$B,"&lt;="&amp;EOMONTH(S$10,0))
/_xlfn.UNIQUE(_xlfn._xlws.FILTER($F:$F,$E:$E=$J$4))
/IF($J$5="総計",1,$K21/10)
),0)</f>
        <v>0</v>
      </c>
      <c r="T21" s="48" cm="1">
        <f t="array" ref="T21">IFERROR(
IF(OR(T$10="",$I21=""),"",
SUMIFS(収穫記録!$P:$P,収穫記録!$D:$D,$J$1,収穫記録!$I:$I,$J$2,収穫記録!$J:$J,$J$3,収穫記録!$F:$F,$I21,収穫記録!$B:$B,"&gt;="&amp;T$10,収穫記録!$B:$B,"&lt;="&amp;EOMONTH(T$10,0))
/_xlfn.UNIQUE(_xlfn._xlws.FILTER($F:$F,$E:$E=$J$4))
/IF($J$5="総計",1,$K21/10)
),0)</f>
        <v>0</v>
      </c>
      <c r="U21" s="48" cm="1">
        <f t="array" ref="U21">IFERROR(
IF(OR(U$10="",$I21=""),"",
SUMIFS(収穫記録!$P:$P,収穫記録!$D:$D,$J$1,収穫記録!$I:$I,$J$2,収穫記録!$J:$J,$J$3,収穫記録!$F:$F,$I21,収穫記録!$B:$B,"&gt;="&amp;U$10,収穫記録!$B:$B,"&lt;="&amp;EOMONTH(U$10,0))
/_xlfn.UNIQUE(_xlfn._xlws.FILTER($F:$F,$E:$E=$J$4))
/IF($J$5="総計",1,$K21/10)
),0)</f>
        <v>0</v>
      </c>
      <c r="V21" s="48" cm="1">
        <f t="array" ref="V21">IFERROR(
IF(OR(V$10="",$I21=""),"",
SUMIFS(収穫記録!$P:$P,収穫記録!$D:$D,$J$1,収穫記録!$I:$I,$J$2,収穫記録!$J:$J,$J$3,収穫記録!$F:$F,$I21,収穫記録!$B:$B,"&gt;="&amp;V$10,収穫記録!$B:$B,"&lt;="&amp;EOMONTH(V$10,0))
/_xlfn.UNIQUE(_xlfn._xlws.FILTER($F:$F,$E:$E=$J$4))
/IF($J$5="総計",1,$K21/10)
),0)</f>
        <v>0</v>
      </c>
      <c r="W21" s="48" cm="1">
        <f t="array" ref="W21">IFERROR(
IF(OR(W$10="",$I21=""),"",
SUMIFS(収穫記録!$P:$P,収穫記録!$D:$D,$J$1,収穫記録!$I:$I,$J$2,収穫記録!$J:$J,$J$3,収穫記録!$F:$F,$I21,収穫記録!$B:$B,"&gt;="&amp;W$10,収穫記録!$B:$B,"&lt;="&amp;EOMONTH(W$10,0))
/_xlfn.UNIQUE(_xlfn._xlws.FILTER($F:$F,$E:$E=$J$4))
/IF($J$5="総計",1,$K21/10)
),0)</f>
        <v>0</v>
      </c>
      <c r="X21" s="48" cm="1">
        <f t="array" ref="X21">IFERROR(
IF(OR(X$10="",$I21=""),"",
SUMIFS(収穫記録!$P:$P,収穫記録!$D:$D,$J$1,収穫記録!$I:$I,$J$2,収穫記録!$J:$J,$J$3,収穫記録!$F:$F,$I21,収穫記録!$B:$B,"&gt;="&amp;X$10,収穫記録!$B:$B,"&lt;="&amp;EOMONTH(X$10,0))
/_xlfn.UNIQUE(_xlfn._xlws.FILTER($F:$F,$E:$E=$J$4))
/IF($J$5="総計",1,$K21/10)
),0)</f>
        <v>0</v>
      </c>
    </row>
    <row r="22" spans="10:24">
      <c r="J22" s="13"/>
      <c r="K22" s="37"/>
      <c r="L22" s="46" t="str">
        <f t="shared" si="2"/>
        <v/>
      </c>
      <c r="M22" s="47" cm="1">
        <f t="array" ref="M22">IFERROR(
IF(OR(M$10="",$I22=""),"",
SUMIFS(収穫記録!$P:$P,収穫記録!$D:$D,$J$1,収穫記録!$I:$I,$J$2,収穫記録!$J:$J,$J$3,収穫記録!$F:$F,$I22,収穫記録!$B:$B,"&gt;="&amp;M$10,収穫記録!$B:$B,"&lt;="&amp;EOMONTH(M$10,0))
/_xlfn.UNIQUE(_xlfn._xlws.FILTER($F:$F,$E:$E=$J$4))
/IF($J$5="総計",1,$K22/10)
),0)</f>
        <v>0</v>
      </c>
      <c r="N22" s="48" cm="1">
        <f t="array" ref="N22">IFERROR(
IF(OR(N$10="",$I22=""),"",
SUMIFS(収穫記録!$P:$P,収穫記録!$D:$D,$J$1,収穫記録!$I:$I,$J$2,収穫記録!$J:$J,$J$3,収穫記録!$F:$F,$I22,収穫記録!$B:$B,"&gt;="&amp;N$10,収穫記録!$B:$B,"&lt;="&amp;EOMONTH(N$10,0))
/_xlfn.UNIQUE(_xlfn._xlws.FILTER($F:$F,$E:$E=$J$4))
/IF($J$5="総計",1,$K22/10)
),0)</f>
        <v>0</v>
      </c>
      <c r="O22" s="48" cm="1">
        <f t="array" ref="O22">IFERROR(
IF(OR(O$10="",$I22=""),"",
SUMIFS(収穫記録!$P:$P,収穫記録!$D:$D,$J$1,収穫記録!$I:$I,$J$2,収穫記録!$J:$J,$J$3,収穫記録!$F:$F,$I22,収穫記録!$B:$B,"&gt;="&amp;O$10,収穫記録!$B:$B,"&lt;="&amp;EOMONTH(O$10,0))
/_xlfn.UNIQUE(_xlfn._xlws.FILTER($F:$F,$E:$E=$J$4))
/IF($J$5="総計",1,$K22/10)
),0)</f>
        <v>0</v>
      </c>
      <c r="P22" s="48" cm="1">
        <f t="array" ref="P22">IFERROR(
IF(OR(P$10="",$I22=""),"",
SUMIFS(収穫記録!$P:$P,収穫記録!$D:$D,$J$1,収穫記録!$I:$I,$J$2,収穫記録!$J:$J,$J$3,収穫記録!$F:$F,$I22,収穫記録!$B:$B,"&gt;="&amp;P$10,収穫記録!$B:$B,"&lt;="&amp;EOMONTH(P$10,0))
/_xlfn.UNIQUE(_xlfn._xlws.FILTER($F:$F,$E:$E=$J$4))
/IF($J$5="総計",1,$K22/10)
),0)</f>
        <v>0</v>
      </c>
      <c r="Q22" s="48" cm="1">
        <f t="array" ref="Q22">IFERROR(
IF(OR(Q$10="",$I22=""),"",
SUMIFS(収穫記録!$P:$P,収穫記録!$D:$D,$J$1,収穫記録!$I:$I,$J$2,収穫記録!$J:$J,$J$3,収穫記録!$F:$F,$I22,収穫記録!$B:$B,"&gt;="&amp;Q$10,収穫記録!$B:$B,"&lt;="&amp;EOMONTH(Q$10,0))
/_xlfn.UNIQUE(_xlfn._xlws.FILTER($F:$F,$E:$E=$J$4))
/IF($J$5="総計",1,$K22/10)
),0)</f>
        <v>0</v>
      </c>
      <c r="R22" s="48" cm="1">
        <f t="array" ref="R22">IFERROR(
IF(OR(R$10="",$I22=""),"",
SUMIFS(収穫記録!$P:$P,収穫記録!$D:$D,$J$1,収穫記録!$I:$I,$J$2,収穫記録!$J:$J,$J$3,収穫記録!$F:$F,$I22,収穫記録!$B:$B,"&gt;="&amp;R$10,収穫記録!$B:$B,"&lt;="&amp;EOMONTH(R$10,0))
/_xlfn.UNIQUE(_xlfn._xlws.FILTER($F:$F,$E:$E=$J$4))
/IF($J$5="総計",1,$K22/10)
),0)</f>
        <v>0</v>
      </c>
      <c r="S22" s="48" cm="1">
        <f t="array" ref="S22">IFERROR(
IF(OR(S$10="",$I22=""),"",
SUMIFS(収穫記録!$P:$P,収穫記録!$D:$D,$J$1,収穫記録!$I:$I,$J$2,収穫記録!$J:$J,$J$3,収穫記録!$F:$F,$I22,収穫記録!$B:$B,"&gt;="&amp;S$10,収穫記録!$B:$B,"&lt;="&amp;EOMONTH(S$10,0))
/_xlfn.UNIQUE(_xlfn._xlws.FILTER($F:$F,$E:$E=$J$4))
/IF($J$5="総計",1,$K22/10)
),0)</f>
        <v>0</v>
      </c>
      <c r="T22" s="48" cm="1">
        <f t="array" ref="T22">IFERROR(
IF(OR(T$10="",$I22=""),"",
SUMIFS(収穫記録!$P:$P,収穫記録!$D:$D,$J$1,収穫記録!$I:$I,$J$2,収穫記録!$J:$J,$J$3,収穫記録!$F:$F,$I22,収穫記録!$B:$B,"&gt;="&amp;T$10,収穫記録!$B:$B,"&lt;="&amp;EOMONTH(T$10,0))
/_xlfn.UNIQUE(_xlfn._xlws.FILTER($F:$F,$E:$E=$J$4))
/IF($J$5="総計",1,$K22/10)
),0)</f>
        <v>0</v>
      </c>
      <c r="U22" s="48" cm="1">
        <f t="array" ref="U22">IFERROR(
IF(OR(U$10="",$I22=""),"",
SUMIFS(収穫記録!$P:$P,収穫記録!$D:$D,$J$1,収穫記録!$I:$I,$J$2,収穫記録!$J:$J,$J$3,収穫記録!$F:$F,$I22,収穫記録!$B:$B,"&gt;="&amp;U$10,収穫記録!$B:$B,"&lt;="&amp;EOMONTH(U$10,0))
/_xlfn.UNIQUE(_xlfn._xlws.FILTER($F:$F,$E:$E=$J$4))
/IF($J$5="総計",1,$K22/10)
),0)</f>
        <v>0</v>
      </c>
      <c r="V22" s="48" cm="1">
        <f t="array" ref="V22">IFERROR(
IF(OR(V$10="",$I22=""),"",
SUMIFS(収穫記録!$P:$P,収穫記録!$D:$D,$J$1,収穫記録!$I:$I,$J$2,収穫記録!$J:$J,$J$3,収穫記録!$F:$F,$I22,収穫記録!$B:$B,"&gt;="&amp;V$10,収穫記録!$B:$B,"&lt;="&amp;EOMONTH(V$10,0))
/_xlfn.UNIQUE(_xlfn._xlws.FILTER($F:$F,$E:$E=$J$4))
/IF($J$5="総計",1,$K22/10)
),0)</f>
        <v>0</v>
      </c>
      <c r="W22" s="48" cm="1">
        <f t="array" ref="W22">IFERROR(
IF(OR(W$10="",$I22=""),"",
SUMIFS(収穫記録!$P:$P,収穫記録!$D:$D,$J$1,収穫記録!$I:$I,$J$2,収穫記録!$J:$J,$J$3,収穫記録!$F:$F,$I22,収穫記録!$B:$B,"&gt;="&amp;W$10,収穫記録!$B:$B,"&lt;="&amp;EOMONTH(W$10,0))
/_xlfn.UNIQUE(_xlfn._xlws.FILTER($F:$F,$E:$E=$J$4))
/IF($J$5="総計",1,$K22/10)
),0)</f>
        <v>0</v>
      </c>
      <c r="X22" s="48" cm="1">
        <f t="array" ref="X22">IFERROR(
IF(OR(X$10="",$I22=""),"",
SUMIFS(収穫記録!$P:$P,収穫記録!$D:$D,$J$1,収穫記録!$I:$I,$J$2,収穫記録!$J:$J,$J$3,収穫記録!$F:$F,$I22,収穫記録!$B:$B,"&gt;="&amp;X$10,収穫記録!$B:$B,"&lt;="&amp;EOMONTH(X$10,0))
/_xlfn.UNIQUE(_xlfn._xlws.FILTER($F:$F,$E:$E=$J$4))
/IF($J$5="総計",1,$K22/10)
),0)</f>
        <v>0</v>
      </c>
    </row>
    <row r="23" spans="10:24">
      <c r="J23" s="13"/>
      <c r="K23" s="37"/>
      <c r="L23" s="46" t="str">
        <f t="shared" si="2"/>
        <v/>
      </c>
      <c r="M23" s="47" cm="1">
        <f t="array" ref="M23">IFERROR(
IF(OR(M$10="",$I23=""),"",
SUMIFS(収穫記録!$P:$P,収穫記録!$D:$D,$J$1,収穫記録!$I:$I,$J$2,収穫記録!$J:$J,$J$3,収穫記録!$F:$F,$I23,収穫記録!$B:$B,"&gt;="&amp;M$10,収穫記録!$B:$B,"&lt;="&amp;EOMONTH(M$10,0))
/_xlfn.UNIQUE(_xlfn._xlws.FILTER($F:$F,$E:$E=$J$4))
/IF($J$5="総計",1,$K23/10)
),0)</f>
        <v>0</v>
      </c>
      <c r="N23" s="48" cm="1">
        <f t="array" ref="N23">IFERROR(
IF(OR(N$10="",$I23=""),"",
SUMIFS(収穫記録!$P:$P,収穫記録!$D:$D,$J$1,収穫記録!$I:$I,$J$2,収穫記録!$J:$J,$J$3,収穫記録!$F:$F,$I23,収穫記録!$B:$B,"&gt;="&amp;N$10,収穫記録!$B:$B,"&lt;="&amp;EOMONTH(N$10,0))
/_xlfn.UNIQUE(_xlfn._xlws.FILTER($F:$F,$E:$E=$J$4))
/IF($J$5="総計",1,$K23/10)
),0)</f>
        <v>0</v>
      </c>
      <c r="O23" s="48" cm="1">
        <f t="array" ref="O23">IFERROR(
IF(OR(O$10="",$I23=""),"",
SUMIFS(収穫記録!$P:$P,収穫記録!$D:$D,$J$1,収穫記録!$I:$I,$J$2,収穫記録!$J:$J,$J$3,収穫記録!$F:$F,$I23,収穫記録!$B:$B,"&gt;="&amp;O$10,収穫記録!$B:$B,"&lt;="&amp;EOMONTH(O$10,0))
/_xlfn.UNIQUE(_xlfn._xlws.FILTER($F:$F,$E:$E=$J$4))
/IF($J$5="総計",1,$K23/10)
),0)</f>
        <v>0</v>
      </c>
      <c r="P23" s="48" cm="1">
        <f t="array" ref="P23">IFERROR(
IF(OR(P$10="",$I23=""),"",
SUMIFS(収穫記録!$P:$P,収穫記録!$D:$D,$J$1,収穫記録!$I:$I,$J$2,収穫記録!$J:$J,$J$3,収穫記録!$F:$F,$I23,収穫記録!$B:$B,"&gt;="&amp;P$10,収穫記録!$B:$B,"&lt;="&amp;EOMONTH(P$10,0))
/_xlfn.UNIQUE(_xlfn._xlws.FILTER($F:$F,$E:$E=$J$4))
/IF($J$5="総計",1,$K23/10)
),0)</f>
        <v>0</v>
      </c>
      <c r="Q23" s="48" cm="1">
        <f t="array" ref="Q23">IFERROR(
IF(OR(Q$10="",$I23=""),"",
SUMIFS(収穫記録!$P:$P,収穫記録!$D:$D,$J$1,収穫記録!$I:$I,$J$2,収穫記録!$J:$J,$J$3,収穫記録!$F:$F,$I23,収穫記録!$B:$B,"&gt;="&amp;Q$10,収穫記録!$B:$B,"&lt;="&amp;EOMONTH(Q$10,0))
/_xlfn.UNIQUE(_xlfn._xlws.FILTER($F:$F,$E:$E=$J$4))
/IF($J$5="総計",1,$K23/10)
),0)</f>
        <v>0</v>
      </c>
      <c r="R23" s="48" cm="1">
        <f t="array" ref="R23">IFERROR(
IF(OR(R$10="",$I23=""),"",
SUMIFS(収穫記録!$P:$P,収穫記録!$D:$D,$J$1,収穫記録!$I:$I,$J$2,収穫記録!$J:$J,$J$3,収穫記録!$F:$F,$I23,収穫記録!$B:$B,"&gt;="&amp;R$10,収穫記録!$B:$B,"&lt;="&amp;EOMONTH(R$10,0))
/_xlfn.UNIQUE(_xlfn._xlws.FILTER($F:$F,$E:$E=$J$4))
/IF($J$5="総計",1,$K23/10)
),0)</f>
        <v>0</v>
      </c>
      <c r="S23" s="48" cm="1">
        <f t="array" ref="S23">IFERROR(
IF(OR(S$10="",$I23=""),"",
SUMIFS(収穫記録!$P:$P,収穫記録!$D:$D,$J$1,収穫記録!$I:$I,$J$2,収穫記録!$J:$J,$J$3,収穫記録!$F:$F,$I23,収穫記録!$B:$B,"&gt;="&amp;S$10,収穫記録!$B:$B,"&lt;="&amp;EOMONTH(S$10,0))
/_xlfn.UNIQUE(_xlfn._xlws.FILTER($F:$F,$E:$E=$J$4))
/IF($J$5="総計",1,$K23/10)
),0)</f>
        <v>0</v>
      </c>
      <c r="T23" s="48" cm="1">
        <f t="array" ref="T23">IFERROR(
IF(OR(T$10="",$I23=""),"",
SUMIFS(収穫記録!$P:$P,収穫記録!$D:$D,$J$1,収穫記録!$I:$I,$J$2,収穫記録!$J:$J,$J$3,収穫記録!$F:$F,$I23,収穫記録!$B:$B,"&gt;="&amp;T$10,収穫記録!$B:$B,"&lt;="&amp;EOMONTH(T$10,0))
/_xlfn.UNIQUE(_xlfn._xlws.FILTER($F:$F,$E:$E=$J$4))
/IF($J$5="総計",1,$K23/10)
),0)</f>
        <v>0</v>
      </c>
      <c r="U23" s="48" cm="1">
        <f t="array" ref="U23">IFERROR(
IF(OR(U$10="",$I23=""),"",
SUMIFS(収穫記録!$P:$P,収穫記録!$D:$D,$J$1,収穫記録!$I:$I,$J$2,収穫記録!$J:$J,$J$3,収穫記録!$F:$F,$I23,収穫記録!$B:$B,"&gt;="&amp;U$10,収穫記録!$B:$B,"&lt;="&amp;EOMONTH(U$10,0))
/_xlfn.UNIQUE(_xlfn._xlws.FILTER($F:$F,$E:$E=$J$4))
/IF($J$5="総計",1,$K23/10)
),0)</f>
        <v>0</v>
      </c>
      <c r="V23" s="48" cm="1">
        <f t="array" ref="V23">IFERROR(
IF(OR(V$10="",$I23=""),"",
SUMIFS(収穫記録!$P:$P,収穫記録!$D:$D,$J$1,収穫記録!$I:$I,$J$2,収穫記録!$J:$J,$J$3,収穫記録!$F:$F,$I23,収穫記録!$B:$B,"&gt;="&amp;V$10,収穫記録!$B:$B,"&lt;="&amp;EOMONTH(V$10,0))
/_xlfn.UNIQUE(_xlfn._xlws.FILTER($F:$F,$E:$E=$J$4))
/IF($J$5="総計",1,$K23/10)
),0)</f>
        <v>0</v>
      </c>
      <c r="W23" s="48" cm="1">
        <f t="array" ref="W23">IFERROR(
IF(OR(W$10="",$I23=""),"",
SUMIFS(収穫記録!$P:$P,収穫記録!$D:$D,$J$1,収穫記録!$I:$I,$J$2,収穫記録!$J:$J,$J$3,収穫記録!$F:$F,$I23,収穫記録!$B:$B,"&gt;="&amp;W$10,収穫記録!$B:$B,"&lt;="&amp;EOMONTH(W$10,0))
/_xlfn.UNIQUE(_xlfn._xlws.FILTER($F:$F,$E:$E=$J$4))
/IF($J$5="総計",1,$K23/10)
),0)</f>
        <v>0</v>
      </c>
      <c r="X23" s="48" cm="1">
        <f t="array" ref="X23">IFERROR(
IF(OR(X$10="",$I23=""),"",
SUMIFS(収穫記録!$P:$P,収穫記録!$D:$D,$J$1,収穫記録!$I:$I,$J$2,収穫記録!$J:$J,$J$3,収穫記録!$F:$F,$I23,収穫記録!$B:$B,"&gt;="&amp;X$10,収穫記録!$B:$B,"&lt;="&amp;EOMONTH(X$10,0))
/_xlfn.UNIQUE(_xlfn._xlws.FILTER($F:$F,$E:$E=$J$4))
/IF($J$5="総計",1,$K23/10)
),0)</f>
        <v>0</v>
      </c>
    </row>
    <row r="24" spans="10:24">
      <c r="J24" s="13"/>
      <c r="K24" s="37"/>
      <c r="L24" s="46" t="str">
        <f t="shared" si="2"/>
        <v/>
      </c>
      <c r="M24" s="47" cm="1">
        <f t="array" ref="M24">IFERROR(
IF(OR(M$10="",$I24=""),"",
SUMIFS(収穫記録!$P:$P,収穫記録!$D:$D,$J$1,収穫記録!$I:$I,$J$2,収穫記録!$J:$J,$J$3,収穫記録!$F:$F,$I24,収穫記録!$B:$B,"&gt;="&amp;M$10,収穫記録!$B:$B,"&lt;="&amp;EOMONTH(M$10,0))
/_xlfn.UNIQUE(_xlfn._xlws.FILTER($F:$F,$E:$E=$J$4))
/IF($J$5="総計",1,$K24/10)
),0)</f>
        <v>0</v>
      </c>
      <c r="N24" s="48" cm="1">
        <f t="array" ref="N24">IFERROR(
IF(OR(N$10="",$I24=""),"",
SUMIFS(収穫記録!$P:$P,収穫記録!$D:$D,$J$1,収穫記録!$I:$I,$J$2,収穫記録!$J:$J,$J$3,収穫記録!$F:$F,$I24,収穫記録!$B:$B,"&gt;="&amp;N$10,収穫記録!$B:$B,"&lt;="&amp;EOMONTH(N$10,0))
/_xlfn.UNIQUE(_xlfn._xlws.FILTER($F:$F,$E:$E=$J$4))
/IF($J$5="総計",1,$K24/10)
),0)</f>
        <v>0</v>
      </c>
      <c r="O24" s="48" cm="1">
        <f t="array" ref="O24">IFERROR(
IF(OR(O$10="",$I24=""),"",
SUMIFS(収穫記録!$P:$P,収穫記録!$D:$D,$J$1,収穫記録!$I:$I,$J$2,収穫記録!$J:$J,$J$3,収穫記録!$F:$F,$I24,収穫記録!$B:$B,"&gt;="&amp;O$10,収穫記録!$B:$B,"&lt;="&amp;EOMONTH(O$10,0))
/_xlfn.UNIQUE(_xlfn._xlws.FILTER($F:$F,$E:$E=$J$4))
/IF($J$5="総計",1,$K24/10)
),0)</f>
        <v>0</v>
      </c>
      <c r="P24" s="48" cm="1">
        <f t="array" ref="P24">IFERROR(
IF(OR(P$10="",$I24=""),"",
SUMIFS(収穫記録!$P:$P,収穫記録!$D:$D,$J$1,収穫記録!$I:$I,$J$2,収穫記録!$J:$J,$J$3,収穫記録!$F:$F,$I24,収穫記録!$B:$B,"&gt;="&amp;P$10,収穫記録!$B:$B,"&lt;="&amp;EOMONTH(P$10,0))
/_xlfn.UNIQUE(_xlfn._xlws.FILTER($F:$F,$E:$E=$J$4))
/IF($J$5="総計",1,$K24/10)
),0)</f>
        <v>0</v>
      </c>
      <c r="Q24" s="48" cm="1">
        <f t="array" ref="Q24">IFERROR(
IF(OR(Q$10="",$I24=""),"",
SUMIFS(収穫記録!$P:$P,収穫記録!$D:$D,$J$1,収穫記録!$I:$I,$J$2,収穫記録!$J:$J,$J$3,収穫記録!$F:$F,$I24,収穫記録!$B:$B,"&gt;="&amp;Q$10,収穫記録!$B:$B,"&lt;="&amp;EOMONTH(Q$10,0))
/_xlfn.UNIQUE(_xlfn._xlws.FILTER($F:$F,$E:$E=$J$4))
/IF($J$5="総計",1,$K24/10)
),0)</f>
        <v>0</v>
      </c>
      <c r="R24" s="48" cm="1">
        <f t="array" ref="R24">IFERROR(
IF(OR(R$10="",$I24=""),"",
SUMIFS(収穫記録!$P:$P,収穫記録!$D:$D,$J$1,収穫記録!$I:$I,$J$2,収穫記録!$J:$J,$J$3,収穫記録!$F:$F,$I24,収穫記録!$B:$B,"&gt;="&amp;R$10,収穫記録!$B:$B,"&lt;="&amp;EOMONTH(R$10,0))
/_xlfn.UNIQUE(_xlfn._xlws.FILTER($F:$F,$E:$E=$J$4))
/IF($J$5="総計",1,$K24/10)
),0)</f>
        <v>0</v>
      </c>
      <c r="S24" s="48" cm="1">
        <f t="array" ref="S24">IFERROR(
IF(OR(S$10="",$I24=""),"",
SUMIFS(収穫記録!$P:$P,収穫記録!$D:$D,$J$1,収穫記録!$I:$I,$J$2,収穫記録!$J:$J,$J$3,収穫記録!$F:$F,$I24,収穫記録!$B:$B,"&gt;="&amp;S$10,収穫記録!$B:$B,"&lt;="&amp;EOMONTH(S$10,0))
/_xlfn.UNIQUE(_xlfn._xlws.FILTER($F:$F,$E:$E=$J$4))
/IF($J$5="総計",1,$K24/10)
),0)</f>
        <v>0</v>
      </c>
      <c r="T24" s="48" cm="1">
        <f t="array" ref="T24">IFERROR(
IF(OR(T$10="",$I24=""),"",
SUMIFS(収穫記録!$P:$P,収穫記録!$D:$D,$J$1,収穫記録!$I:$I,$J$2,収穫記録!$J:$J,$J$3,収穫記録!$F:$F,$I24,収穫記録!$B:$B,"&gt;="&amp;T$10,収穫記録!$B:$B,"&lt;="&amp;EOMONTH(T$10,0))
/_xlfn.UNIQUE(_xlfn._xlws.FILTER($F:$F,$E:$E=$J$4))
/IF($J$5="総計",1,$K24/10)
),0)</f>
        <v>0</v>
      </c>
      <c r="U24" s="48" cm="1">
        <f t="array" ref="U24">IFERROR(
IF(OR(U$10="",$I24=""),"",
SUMIFS(収穫記録!$P:$P,収穫記録!$D:$D,$J$1,収穫記録!$I:$I,$J$2,収穫記録!$J:$J,$J$3,収穫記録!$F:$F,$I24,収穫記録!$B:$B,"&gt;="&amp;U$10,収穫記録!$B:$B,"&lt;="&amp;EOMONTH(U$10,0))
/_xlfn.UNIQUE(_xlfn._xlws.FILTER($F:$F,$E:$E=$J$4))
/IF($J$5="総計",1,$K24/10)
),0)</f>
        <v>0</v>
      </c>
      <c r="V24" s="48" cm="1">
        <f t="array" ref="V24">IFERROR(
IF(OR(V$10="",$I24=""),"",
SUMIFS(収穫記録!$P:$P,収穫記録!$D:$D,$J$1,収穫記録!$I:$I,$J$2,収穫記録!$J:$J,$J$3,収穫記録!$F:$F,$I24,収穫記録!$B:$B,"&gt;="&amp;V$10,収穫記録!$B:$B,"&lt;="&amp;EOMONTH(V$10,0))
/_xlfn.UNIQUE(_xlfn._xlws.FILTER($F:$F,$E:$E=$J$4))
/IF($J$5="総計",1,$K24/10)
),0)</f>
        <v>0</v>
      </c>
      <c r="W24" s="48" cm="1">
        <f t="array" ref="W24">IFERROR(
IF(OR(W$10="",$I24=""),"",
SUMIFS(収穫記録!$P:$P,収穫記録!$D:$D,$J$1,収穫記録!$I:$I,$J$2,収穫記録!$J:$J,$J$3,収穫記録!$F:$F,$I24,収穫記録!$B:$B,"&gt;="&amp;W$10,収穫記録!$B:$B,"&lt;="&amp;EOMONTH(W$10,0))
/_xlfn.UNIQUE(_xlfn._xlws.FILTER($F:$F,$E:$E=$J$4))
/IF($J$5="総計",1,$K24/10)
),0)</f>
        <v>0</v>
      </c>
      <c r="X24" s="48" cm="1">
        <f t="array" ref="X24">IFERROR(
IF(OR(X$10="",$I24=""),"",
SUMIFS(収穫記録!$P:$P,収穫記録!$D:$D,$J$1,収穫記録!$I:$I,$J$2,収穫記録!$J:$J,$J$3,収穫記録!$F:$F,$I24,収穫記録!$B:$B,"&gt;="&amp;X$10,収穫記録!$B:$B,"&lt;="&amp;EOMONTH(X$10,0))
/_xlfn.UNIQUE(_xlfn._xlws.FILTER($F:$F,$E:$E=$J$4))
/IF($J$5="総計",1,$K24/10)
),0)</f>
        <v>0</v>
      </c>
    </row>
    <row r="25" spans="10:24">
      <c r="J25" s="13"/>
      <c r="K25" s="37"/>
      <c r="L25" s="46" t="str">
        <f t="shared" si="2"/>
        <v/>
      </c>
      <c r="M25" s="47" cm="1">
        <f t="array" ref="M25">IFERROR(
IF(OR(M$10="",$I25=""),"",
SUMIFS(収穫記録!$P:$P,収穫記録!$D:$D,$J$1,収穫記録!$I:$I,$J$2,収穫記録!$J:$J,$J$3,収穫記録!$F:$F,$I25,収穫記録!$B:$B,"&gt;="&amp;M$10,収穫記録!$B:$B,"&lt;="&amp;EOMONTH(M$10,0))
/_xlfn.UNIQUE(_xlfn._xlws.FILTER($F:$F,$E:$E=$J$4))
/IF($J$5="総計",1,$K25/10)
),0)</f>
        <v>0</v>
      </c>
      <c r="N25" s="48" cm="1">
        <f t="array" ref="N25">IFERROR(
IF(OR(N$10="",$I25=""),"",
SUMIFS(収穫記録!$P:$P,収穫記録!$D:$D,$J$1,収穫記録!$I:$I,$J$2,収穫記録!$J:$J,$J$3,収穫記録!$F:$F,$I25,収穫記録!$B:$B,"&gt;="&amp;N$10,収穫記録!$B:$B,"&lt;="&amp;EOMONTH(N$10,0))
/_xlfn.UNIQUE(_xlfn._xlws.FILTER($F:$F,$E:$E=$J$4))
/IF($J$5="総計",1,$K25/10)
),0)</f>
        <v>0</v>
      </c>
      <c r="O25" s="48" cm="1">
        <f t="array" ref="O25">IFERROR(
IF(OR(O$10="",$I25=""),"",
SUMIFS(収穫記録!$P:$P,収穫記録!$D:$D,$J$1,収穫記録!$I:$I,$J$2,収穫記録!$J:$J,$J$3,収穫記録!$F:$F,$I25,収穫記録!$B:$B,"&gt;="&amp;O$10,収穫記録!$B:$B,"&lt;="&amp;EOMONTH(O$10,0))
/_xlfn.UNIQUE(_xlfn._xlws.FILTER($F:$F,$E:$E=$J$4))
/IF($J$5="総計",1,$K25/10)
),0)</f>
        <v>0</v>
      </c>
      <c r="P25" s="48" cm="1">
        <f t="array" ref="P25">IFERROR(
IF(OR(P$10="",$I25=""),"",
SUMIFS(収穫記録!$P:$P,収穫記録!$D:$D,$J$1,収穫記録!$I:$I,$J$2,収穫記録!$J:$J,$J$3,収穫記録!$F:$F,$I25,収穫記録!$B:$B,"&gt;="&amp;P$10,収穫記録!$B:$B,"&lt;="&amp;EOMONTH(P$10,0))
/_xlfn.UNIQUE(_xlfn._xlws.FILTER($F:$F,$E:$E=$J$4))
/IF($J$5="総計",1,$K25/10)
),0)</f>
        <v>0</v>
      </c>
      <c r="Q25" s="48" cm="1">
        <f t="array" ref="Q25">IFERROR(
IF(OR(Q$10="",$I25=""),"",
SUMIFS(収穫記録!$P:$P,収穫記録!$D:$D,$J$1,収穫記録!$I:$I,$J$2,収穫記録!$J:$J,$J$3,収穫記録!$F:$F,$I25,収穫記録!$B:$B,"&gt;="&amp;Q$10,収穫記録!$B:$B,"&lt;="&amp;EOMONTH(Q$10,0))
/_xlfn.UNIQUE(_xlfn._xlws.FILTER($F:$F,$E:$E=$J$4))
/IF($J$5="総計",1,$K25/10)
),0)</f>
        <v>0</v>
      </c>
      <c r="R25" s="48" cm="1">
        <f t="array" ref="R25">IFERROR(
IF(OR(R$10="",$I25=""),"",
SUMIFS(収穫記録!$P:$P,収穫記録!$D:$D,$J$1,収穫記録!$I:$I,$J$2,収穫記録!$J:$J,$J$3,収穫記録!$F:$F,$I25,収穫記録!$B:$B,"&gt;="&amp;R$10,収穫記録!$B:$B,"&lt;="&amp;EOMONTH(R$10,0))
/_xlfn.UNIQUE(_xlfn._xlws.FILTER($F:$F,$E:$E=$J$4))
/IF($J$5="総計",1,$K25/10)
),0)</f>
        <v>0</v>
      </c>
      <c r="S25" s="48" cm="1">
        <f t="array" ref="S25">IFERROR(
IF(OR(S$10="",$I25=""),"",
SUMIFS(収穫記録!$P:$P,収穫記録!$D:$D,$J$1,収穫記録!$I:$I,$J$2,収穫記録!$J:$J,$J$3,収穫記録!$F:$F,$I25,収穫記録!$B:$B,"&gt;="&amp;S$10,収穫記録!$B:$B,"&lt;="&amp;EOMONTH(S$10,0))
/_xlfn.UNIQUE(_xlfn._xlws.FILTER($F:$F,$E:$E=$J$4))
/IF($J$5="総計",1,$K25/10)
),0)</f>
        <v>0</v>
      </c>
      <c r="T25" s="48" cm="1">
        <f t="array" ref="T25">IFERROR(
IF(OR(T$10="",$I25=""),"",
SUMIFS(収穫記録!$P:$P,収穫記録!$D:$D,$J$1,収穫記録!$I:$I,$J$2,収穫記録!$J:$J,$J$3,収穫記録!$F:$F,$I25,収穫記録!$B:$B,"&gt;="&amp;T$10,収穫記録!$B:$B,"&lt;="&amp;EOMONTH(T$10,0))
/_xlfn.UNIQUE(_xlfn._xlws.FILTER($F:$F,$E:$E=$J$4))
/IF($J$5="総計",1,$K25/10)
),0)</f>
        <v>0</v>
      </c>
      <c r="U25" s="48" cm="1">
        <f t="array" ref="U25">IFERROR(
IF(OR(U$10="",$I25=""),"",
SUMIFS(収穫記録!$P:$P,収穫記録!$D:$D,$J$1,収穫記録!$I:$I,$J$2,収穫記録!$J:$J,$J$3,収穫記録!$F:$F,$I25,収穫記録!$B:$B,"&gt;="&amp;U$10,収穫記録!$B:$B,"&lt;="&amp;EOMONTH(U$10,0))
/_xlfn.UNIQUE(_xlfn._xlws.FILTER($F:$F,$E:$E=$J$4))
/IF($J$5="総計",1,$K25/10)
),0)</f>
        <v>0</v>
      </c>
      <c r="V25" s="48" cm="1">
        <f t="array" ref="V25">IFERROR(
IF(OR(V$10="",$I25=""),"",
SUMIFS(収穫記録!$P:$P,収穫記録!$D:$D,$J$1,収穫記録!$I:$I,$J$2,収穫記録!$J:$J,$J$3,収穫記録!$F:$F,$I25,収穫記録!$B:$B,"&gt;="&amp;V$10,収穫記録!$B:$B,"&lt;="&amp;EOMONTH(V$10,0))
/_xlfn.UNIQUE(_xlfn._xlws.FILTER($F:$F,$E:$E=$J$4))
/IF($J$5="総計",1,$K25/10)
),0)</f>
        <v>0</v>
      </c>
      <c r="W25" s="48" cm="1">
        <f t="array" ref="W25">IFERROR(
IF(OR(W$10="",$I25=""),"",
SUMIFS(収穫記録!$P:$P,収穫記録!$D:$D,$J$1,収穫記録!$I:$I,$J$2,収穫記録!$J:$J,$J$3,収穫記録!$F:$F,$I25,収穫記録!$B:$B,"&gt;="&amp;W$10,収穫記録!$B:$B,"&lt;="&amp;EOMONTH(W$10,0))
/_xlfn.UNIQUE(_xlfn._xlws.FILTER($F:$F,$E:$E=$J$4))
/IF($J$5="総計",1,$K25/10)
),0)</f>
        <v>0</v>
      </c>
      <c r="X25" s="48" cm="1">
        <f t="array" ref="X25">IFERROR(
IF(OR(X$10="",$I25=""),"",
SUMIFS(収穫記録!$P:$P,収穫記録!$D:$D,$J$1,収穫記録!$I:$I,$J$2,収穫記録!$J:$J,$J$3,収穫記録!$F:$F,$I25,収穫記録!$B:$B,"&gt;="&amp;X$10,収穫記録!$B:$B,"&lt;="&amp;EOMONTH(X$10,0))
/_xlfn.UNIQUE(_xlfn._xlws.FILTER($F:$F,$E:$E=$J$4))
/IF($J$5="総計",1,$K25/10)
),0)</f>
        <v>0</v>
      </c>
    </row>
    <row r="26" spans="10:24">
      <c r="J26" s="13"/>
      <c r="K26" s="37"/>
      <c r="L26" s="46" t="str">
        <f t="shared" si="2"/>
        <v/>
      </c>
      <c r="M26" s="47" cm="1">
        <f t="array" ref="M26">IFERROR(
IF(OR(M$10="",$I26=""),"",
SUMIFS(収穫記録!$P:$P,収穫記録!$D:$D,$J$1,収穫記録!$I:$I,$J$2,収穫記録!$J:$J,$J$3,収穫記録!$F:$F,$I26,収穫記録!$B:$B,"&gt;="&amp;M$10,収穫記録!$B:$B,"&lt;="&amp;EOMONTH(M$10,0))
/_xlfn.UNIQUE(_xlfn._xlws.FILTER($F:$F,$E:$E=$J$4))
/IF($J$5="総計",1,$K26/10)
),0)</f>
        <v>0</v>
      </c>
      <c r="N26" s="48" cm="1">
        <f t="array" ref="N26">IFERROR(
IF(OR(N$10="",$I26=""),"",
SUMIFS(収穫記録!$P:$P,収穫記録!$D:$D,$J$1,収穫記録!$I:$I,$J$2,収穫記録!$J:$J,$J$3,収穫記録!$F:$F,$I26,収穫記録!$B:$B,"&gt;="&amp;N$10,収穫記録!$B:$B,"&lt;="&amp;EOMONTH(N$10,0))
/_xlfn.UNIQUE(_xlfn._xlws.FILTER($F:$F,$E:$E=$J$4))
/IF($J$5="総計",1,$K26/10)
),0)</f>
        <v>0</v>
      </c>
      <c r="O26" s="48" cm="1">
        <f t="array" ref="O26">IFERROR(
IF(OR(O$10="",$I26=""),"",
SUMIFS(収穫記録!$P:$P,収穫記録!$D:$D,$J$1,収穫記録!$I:$I,$J$2,収穫記録!$J:$J,$J$3,収穫記録!$F:$F,$I26,収穫記録!$B:$B,"&gt;="&amp;O$10,収穫記録!$B:$B,"&lt;="&amp;EOMONTH(O$10,0))
/_xlfn.UNIQUE(_xlfn._xlws.FILTER($F:$F,$E:$E=$J$4))
/IF($J$5="総計",1,$K26/10)
),0)</f>
        <v>0</v>
      </c>
      <c r="P26" s="48" cm="1">
        <f t="array" ref="P26">IFERROR(
IF(OR(P$10="",$I26=""),"",
SUMIFS(収穫記録!$P:$P,収穫記録!$D:$D,$J$1,収穫記録!$I:$I,$J$2,収穫記録!$J:$J,$J$3,収穫記録!$F:$F,$I26,収穫記録!$B:$B,"&gt;="&amp;P$10,収穫記録!$B:$B,"&lt;="&amp;EOMONTH(P$10,0))
/_xlfn.UNIQUE(_xlfn._xlws.FILTER($F:$F,$E:$E=$J$4))
/IF($J$5="総計",1,$K26/10)
),0)</f>
        <v>0</v>
      </c>
      <c r="Q26" s="48" cm="1">
        <f t="array" ref="Q26">IFERROR(
IF(OR(Q$10="",$I26=""),"",
SUMIFS(収穫記録!$P:$P,収穫記録!$D:$D,$J$1,収穫記録!$I:$I,$J$2,収穫記録!$J:$J,$J$3,収穫記録!$F:$F,$I26,収穫記録!$B:$B,"&gt;="&amp;Q$10,収穫記録!$B:$B,"&lt;="&amp;EOMONTH(Q$10,0))
/_xlfn.UNIQUE(_xlfn._xlws.FILTER($F:$F,$E:$E=$J$4))
/IF($J$5="総計",1,$K26/10)
),0)</f>
        <v>0</v>
      </c>
      <c r="R26" s="48" cm="1">
        <f t="array" ref="R26">IFERROR(
IF(OR(R$10="",$I26=""),"",
SUMIFS(収穫記録!$P:$P,収穫記録!$D:$D,$J$1,収穫記録!$I:$I,$J$2,収穫記録!$J:$J,$J$3,収穫記録!$F:$F,$I26,収穫記録!$B:$B,"&gt;="&amp;R$10,収穫記録!$B:$B,"&lt;="&amp;EOMONTH(R$10,0))
/_xlfn.UNIQUE(_xlfn._xlws.FILTER($F:$F,$E:$E=$J$4))
/IF($J$5="総計",1,$K26/10)
),0)</f>
        <v>0</v>
      </c>
      <c r="S26" s="48" cm="1">
        <f t="array" ref="S26">IFERROR(
IF(OR(S$10="",$I26=""),"",
SUMIFS(収穫記録!$P:$P,収穫記録!$D:$D,$J$1,収穫記録!$I:$I,$J$2,収穫記録!$J:$J,$J$3,収穫記録!$F:$F,$I26,収穫記録!$B:$B,"&gt;="&amp;S$10,収穫記録!$B:$B,"&lt;="&amp;EOMONTH(S$10,0))
/_xlfn.UNIQUE(_xlfn._xlws.FILTER($F:$F,$E:$E=$J$4))
/IF($J$5="総計",1,$K26/10)
),0)</f>
        <v>0</v>
      </c>
      <c r="T26" s="48" cm="1">
        <f t="array" ref="T26">IFERROR(
IF(OR(T$10="",$I26=""),"",
SUMIFS(収穫記録!$P:$P,収穫記録!$D:$D,$J$1,収穫記録!$I:$I,$J$2,収穫記録!$J:$J,$J$3,収穫記録!$F:$F,$I26,収穫記録!$B:$B,"&gt;="&amp;T$10,収穫記録!$B:$B,"&lt;="&amp;EOMONTH(T$10,0))
/_xlfn.UNIQUE(_xlfn._xlws.FILTER($F:$F,$E:$E=$J$4))
/IF($J$5="総計",1,$K26/10)
),0)</f>
        <v>0</v>
      </c>
      <c r="U26" s="48" cm="1">
        <f t="array" ref="U26">IFERROR(
IF(OR(U$10="",$I26=""),"",
SUMIFS(収穫記録!$P:$P,収穫記録!$D:$D,$J$1,収穫記録!$I:$I,$J$2,収穫記録!$J:$J,$J$3,収穫記録!$F:$F,$I26,収穫記録!$B:$B,"&gt;="&amp;U$10,収穫記録!$B:$B,"&lt;="&amp;EOMONTH(U$10,0))
/_xlfn.UNIQUE(_xlfn._xlws.FILTER($F:$F,$E:$E=$J$4))
/IF($J$5="総計",1,$K26/10)
),0)</f>
        <v>0</v>
      </c>
      <c r="V26" s="48" cm="1">
        <f t="array" ref="V26">IFERROR(
IF(OR(V$10="",$I26=""),"",
SUMIFS(収穫記録!$P:$P,収穫記録!$D:$D,$J$1,収穫記録!$I:$I,$J$2,収穫記録!$J:$J,$J$3,収穫記録!$F:$F,$I26,収穫記録!$B:$B,"&gt;="&amp;V$10,収穫記録!$B:$B,"&lt;="&amp;EOMONTH(V$10,0))
/_xlfn.UNIQUE(_xlfn._xlws.FILTER($F:$F,$E:$E=$J$4))
/IF($J$5="総計",1,$K26/10)
),0)</f>
        <v>0</v>
      </c>
      <c r="W26" s="48" cm="1">
        <f t="array" ref="W26">IFERROR(
IF(OR(W$10="",$I26=""),"",
SUMIFS(収穫記録!$P:$P,収穫記録!$D:$D,$J$1,収穫記録!$I:$I,$J$2,収穫記録!$J:$J,$J$3,収穫記録!$F:$F,$I26,収穫記録!$B:$B,"&gt;="&amp;W$10,収穫記録!$B:$B,"&lt;="&amp;EOMONTH(W$10,0))
/_xlfn.UNIQUE(_xlfn._xlws.FILTER($F:$F,$E:$E=$J$4))
/IF($J$5="総計",1,$K26/10)
),0)</f>
        <v>0</v>
      </c>
      <c r="X26" s="48" cm="1">
        <f t="array" ref="X26">IFERROR(
IF(OR(X$10="",$I26=""),"",
SUMIFS(収穫記録!$P:$P,収穫記録!$D:$D,$J$1,収穫記録!$I:$I,$J$2,収穫記録!$J:$J,$J$3,収穫記録!$F:$F,$I26,収穫記録!$B:$B,"&gt;="&amp;X$10,収穫記録!$B:$B,"&lt;="&amp;EOMONTH(X$10,0))
/_xlfn.UNIQUE(_xlfn._xlws.FILTER($F:$F,$E:$E=$J$4))
/IF($J$5="総計",1,$K26/10)
),0)</f>
        <v>0</v>
      </c>
    </row>
    <row r="27" spans="10:24">
      <c r="J27" s="13"/>
      <c r="K27" s="37"/>
      <c r="L27" s="46" t="str">
        <f t="shared" si="2"/>
        <v/>
      </c>
      <c r="M27" s="47" cm="1">
        <f t="array" ref="M27">IFERROR(
IF(OR(M$10="",$I27=""),"",
SUMIFS(収穫記録!$P:$P,収穫記録!$D:$D,$J$1,収穫記録!$I:$I,$J$2,収穫記録!$J:$J,$J$3,収穫記録!$F:$F,$I27,収穫記録!$B:$B,"&gt;="&amp;M$10,収穫記録!$B:$B,"&lt;="&amp;EOMONTH(M$10,0))
/_xlfn.UNIQUE(_xlfn._xlws.FILTER($F:$F,$E:$E=$J$4))
/IF($J$5="総計",1,$K27/10)
),0)</f>
        <v>0</v>
      </c>
      <c r="N27" s="48" cm="1">
        <f t="array" ref="N27">IFERROR(
IF(OR(N$10="",$I27=""),"",
SUMIFS(収穫記録!$P:$P,収穫記録!$D:$D,$J$1,収穫記録!$I:$I,$J$2,収穫記録!$J:$J,$J$3,収穫記録!$F:$F,$I27,収穫記録!$B:$B,"&gt;="&amp;N$10,収穫記録!$B:$B,"&lt;="&amp;EOMONTH(N$10,0))
/_xlfn.UNIQUE(_xlfn._xlws.FILTER($F:$F,$E:$E=$J$4))
/IF($J$5="総計",1,$K27/10)
),0)</f>
        <v>0</v>
      </c>
      <c r="O27" s="48" cm="1">
        <f t="array" ref="O27">IFERROR(
IF(OR(O$10="",$I27=""),"",
SUMIFS(収穫記録!$P:$P,収穫記録!$D:$D,$J$1,収穫記録!$I:$I,$J$2,収穫記録!$J:$J,$J$3,収穫記録!$F:$F,$I27,収穫記録!$B:$B,"&gt;="&amp;O$10,収穫記録!$B:$B,"&lt;="&amp;EOMONTH(O$10,0))
/_xlfn.UNIQUE(_xlfn._xlws.FILTER($F:$F,$E:$E=$J$4))
/IF($J$5="総計",1,$K27/10)
),0)</f>
        <v>0</v>
      </c>
      <c r="P27" s="48" cm="1">
        <f t="array" ref="P27">IFERROR(
IF(OR(P$10="",$I27=""),"",
SUMIFS(収穫記録!$P:$P,収穫記録!$D:$D,$J$1,収穫記録!$I:$I,$J$2,収穫記録!$J:$J,$J$3,収穫記録!$F:$F,$I27,収穫記録!$B:$B,"&gt;="&amp;P$10,収穫記録!$B:$B,"&lt;="&amp;EOMONTH(P$10,0))
/_xlfn.UNIQUE(_xlfn._xlws.FILTER($F:$F,$E:$E=$J$4))
/IF($J$5="総計",1,$K27/10)
),0)</f>
        <v>0</v>
      </c>
      <c r="Q27" s="48" cm="1">
        <f t="array" ref="Q27">IFERROR(
IF(OR(Q$10="",$I27=""),"",
SUMIFS(収穫記録!$P:$P,収穫記録!$D:$D,$J$1,収穫記録!$I:$I,$J$2,収穫記録!$J:$J,$J$3,収穫記録!$F:$F,$I27,収穫記録!$B:$B,"&gt;="&amp;Q$10,収穫記録!$B:$B,"&lt;="&amp;EOMONTH(Q$10,0))
/_xlfn.UNIQUE(_xlfn._xlws.FILTER($F:$F,$E:$E=$J$4))
/IF($J$5="総計",1,$K27/10)
),0)</f>
        <v>0</v>
      </c>
      <c r="R27" s="48" cm="1">
        <f t="array" ref="R27">IFERROR(
IF(OR(R$10="",$I27=""),"",
SUMIFS(収穫記録!$P:$P,収穫記録!$D:$D,$J$1,収穫記録!$I:$I,$J$2,収穫記録!$J:$J,$J$3,収穫記録!$F:$F,$I27,収穫記録!$B:$B,"&gt;="&amp;R$10,収穫記録!$B:$B,"&lt;="&amp;EOMONTH(R$10,0))
/_xlfn.UNIQUE(_xlfn._xlws.FILTER($F:$F,$E:$E=$J$4))
/IF($J$5="総計",1,$K27/10)
),0)</f>
        <v>0</v>
      </c>
      <c r="S27" s="48" cm="1">
        <f t="array" ref="S27">IFERROR(
IF(OR(S$10="",$I27=""),"",
SUMIFS(収穫記録!$P:$P,収穫記録!$D:$D,$J$1,収穫記録!$I:$I,$J$2,収穫記録!$J:$J,$J$3,収穫記録!$F:$F,$I27,収穫記録!$B:$B,"&gt;="&amp;S$10,収穫記録!$B:$B,"&lt;="&amp;EOMONTH(S$10,0))
/_xlfn.UNIQUE(_xlfn._xlws.FILTER($F:$F,$E:$E=$J$4))
/IF($J$5="総計",1,$K27/10)
),0)</f>
        <v>0</v>
      </c>
      <c r="T27" s="48" cm="1">
        <f t="array" ref="T27">IFERROR(
IF(OR(T$10="",$I27=""),"",
SUMIFS(収穫記録!$P:$P,収穫記録!$D:$D,$J$1,収穫記録!$I:$I,$J$2,収穫記録!$J:$J,$J$3,収穫記録!$F:$F,$I27,収穫記録!$B:$B,"&gt;="&amp;T$10,収穫記録!$B:$B,"&lt;="&amp;EOMONTH(T$10,0))
/_xlfn.UNIQUE(_xlfn._xlws.FILTER($F:$F,$E:$E=$J$4))
/IF($J$5="総計",1,$K27/10)
),0)</f>
        <v>0</v>
      </c>
      <c r="U27" s="48" cm="1">
        <f t="array" ref="U27">IFERROR(
IF(OR(U$10="",$I27=""),"",
SUMIFS(収穫記録!$P:$P,収穫記録!$D:$D,$J$1,収穫記録!$I:$I,$J$2,収穫記録!$J:$J,$J$3,収穫記録!$F:$F,$I27,収穫記録!$B:$B,"&gt;="&amp;U$10,収穫記録!$B:$B,"&lt;="&amp;EOMONTH(U$10,0))
/_xlfn.UNIQUE(_xlfn._xlws.FILTER($F:$F,$E:$E=$J$4))
/IF($J$5="総計",1,$K27/10)
),0)</f>
        <v>0</v>
      </c>
      <c r="V27" s="48" cm="1">
        <f t="array" ref="V27">IFERROR(
IF(OR(V$10="",$I27=""),"",
SUMIFS(収穫記録!$P:$P,収穫記録!$D:$D,$J$1,収穫記録!$I:$I,$J$2,収穫記録!$J:$J,$J$3,収穫記録!$F:$F,$I27,収穫記録!$B:$B,"&gt;="&amp;V$10,収穫記録!$B:$B,"&lt;="&amp;EOMONTH(V$10,0))
/_xlfn.UNIQUE(_xlfn._xlws.FILTER($F:$F,$E:$E=$J$4))
/IF($J$5="総計",1,$K27/10)
),0)</f>
        <v>0</v>
      </c>
      <c r="W27" s="48" cm="1">
        <f t="array" ref="W27">IFERROR(
IF(OR(W$10="",$I27=""),"",
SUMIFS(収穫記録!$P:$P,収穫記録!$D:$D,$J$1,収穫記録!$I:$I,$J$2,収穫記録!$J:$J,$J$3,収穫記録!$F:$F,$I27,収穫記録!$B:$B,"&gt;="&amp;W$10,収穫記録!$B:$B,"&lt;="&amp;EOMONTH(W$10,0))
/_xlfn.UNIQUE(_xlfn._xlws.FILTER($F:$F,$E:$E=$J$4))
/IF($J$5="総計",1,$K27/10)
),0)</f>
        <v>0</v>
      </c>
      <c r="X27" s="48" cm="1">
        <f t="array" ref="X27">IFERROR(
IF(OR(X$10="",$I27=""),"",
SUMIFS(収穫記録!$P:$P,収穫記録!$D:$D,$J$1,収穫記録!$I:$I,$J$2,収穫記録!$J:$J,$J$3,収穫記録!$F:$F,$I27,収穫記録!$B:$B,"&gt;="&amp;X$10,収穫記録!$B:$B,"&lt;="&amp;EOMONTH(X$10,0))
/_xlfn.UNIQUE(_xlfn._xlws.FILTER($F:$F,$E:$E=$J$4))
/IF($J$5="総計",1,$K27/10)
),0)</f>
        <v>0</v>
      </c>
    </row>
    <row r="28" spans="10:24">
      <c r="J28" s="13"/>
      <c r="K28" s="37"/>
      <c r="L28" s="46" t="str">
        <f t="shared" si="2"/>
        <v/>
      </c>
      <c r="M28" s="47" cm="1">
        <f t="array" ref="M28">IFERROR(
IF(OR(M$10="",$I28=""),"",
SUMIFS(収穫記録!$P:$P,収穫記録!$D:$D,$J$1,収穫記録!$I:$I,$J$2,収穫記録!$J:$J,$J$3,収穫記録!$F:$F,$I28,収穫記録!$B:$B,"&gt;="&amp;M$10,収穫記録!$B:$B,"&lt;="&amp;EOMONTH(M$10,0))
/_xlfn.UNIQUE(_xlfn._xlws.FILTER($F:$F,$E:$E=$J$4))
/IF($J$5="総計",1,$K28/10)
),0)</f>
        <v>0</v>
      </c>
      <c r="N28" s="48" cm="1">
        <f t="array" ref="N28">IFERROR(
IF(OR(N$10="",$I28=""),"",
SUMIFS(収穫記録!$P:$P,収穫記録!$D:$D,$J$1,収穫記録!$I:$I,$J$2,収穫記録!$J:$J,$J$3,収穫記録!$F:$F,$I28,収穫記録!$B:$B,"&gt;="&amp;N$10,収穫記録!$B:$B,"&lt;="&amp;EOMONTH(N$10,0))
/_xlfn.UNIQUE(_xlfn._xlws.FILTER($F:$F,$E:$E=$J$4))
/IF($J$5="総計",1,$K28/10)
),0)</f>
        <v>0</v>
      </c>
      <c r="O28" s="48" cm="1">
        <f t="array" ref="O28">IFERROR(
IF(OR(O$10="",$I28=""),"",
SUMIFS(収穫記録!$P:$P,収穫記録!$D:$D,$J$1,収穫記録!$I:$I,$J$2,収穫記録!$J:$J,$J$3,収穫記録!$F:$F,$I28,収穫記録!$B:$B,"&gt;="&amp;O$10,収穫記録!$B:$B,"&lt;="&amp;EOMONTH(O$10,0))
/_xlfn.UNIQUE(_xlfn._xlws.FILTER($F:$F,$E:$E=$J$4))
/IF($J$5="総計",1,$K28/10)
),0)</f>
        <v>0</v>
      </c>
      <c r="P28" s="48" cm="1">
        <f t="array" ref="P28">IFERROR(
IF(OR(P$10="",$I28=""),"",
SUMIFS(収穫記録!$P:$P,収穫記録!$D:$D,$J$1,収穫記録!$I:$I,$J$2,収穫記録!$J:$J,$J$3,収穫記録!$F:$F,$I28,収穫記録!$B:$B,"&gt;="&amp;P$10,収穫記録!$B:$B,"&lt;="&amp;EOMONTH(P$10,0))
/_xlfn.UNIQUE(_xlfn._xlws.FILTER($F:$F,$E:$E=$J$4))
/IF($J$5="総計",1,$K28/10)
),0)</f>
        <v>0</v>
      </c>
      <c r="Q28" s="48" cm="1">
        <f t="array" ref="Q28">IFERROR(
IF(OR(Q$10="",$I28=""),"",
SUMIFS(収穫記録!$P:$P,収穫記録!$D:$D,$J$1,収穫記録!$I:$I,$J$2,収穫記録!$J:$J,$J$3,収穫記録!$F:$F,$I28,収穫記録!$B:$B,"&gt;="&amp;Q$10,収穫記録!$B:$B,"&lt;="&amp;EOMONTH(Q$10,0))
/_xlfn.UNIQUE(_xlfn._xlws.FILTER($F:$F,$E:$E=$J$4))
/IF($J$5="総計",1,$K28/10)
),0)</f>
        <v>0</v>
      </c>
      <c r="R28" s="48" cm="1">
        <f t="array" ref="R28">IFERROR(
IF(OR(R$10="",$I28=""),"",
SUMIFS(収穫記録!$P:$P,収穫記録!$D:$D,$J$1,収穫記録!$I:$I,$J$2,収穫記録!$J:$J,$J$3,収穫記録!$F:$F,$I28,収穫記録!$B:$B,"&gt;="&amp;R$10,収穫記録!$B:$B,"&lt;="&amp;EOMONTH(R$10,0))
/_xlfn.UNIQUE(_xlfn._xlws.FILTER($F:$F,$E:$E=$J$4))
/IF($J$5="総計",1,$K28/10)
),0)</f>
        <v>0</v>
      </c>
      <c r="S28" s="48" cm="1">
        <f t="array" ref="S28">IFERROR(
IF(OR(S$10="",$I28=""),"",
SUMIFS(収穫記録!$P:$P,収穫記録!$D:$D,$J$1,収穫記録!$I:$I,$J$2,収穫記録!$J:$J,$J$3,収穫記録!$F:$F,$I28,収穫記録!$B:$B,"&gt;="&amp;S$10,収穫記録!$B:$B,"&lt;="&amp;EOMONTH(S$10,0))
/_xlfn.UNIQUE(_xlfn._xlws.FILTER($F:$F,$E:$E=$J$4))
/IF($J$5="総計",1,$K28/10)
),0)</f>
        <v>0</v>
      </c>
      <c r="T28" s="48" cm="1">
        <f t="array" ref="T28">IFERROR(
IF(OR(T$10="",$I28=""),"",
SUMIFS(収穫記録!$P:$P,収穫記録!$D:$D,$J$1,収穫記録!$I:$I,$J$2,収穫記録!$J:$J,$J$3,収穫記録!$F:$F,$I28,収穫記録!$B:$B,"&gt;="&amp;T$10,収穫記録!$B:$B,"&lt;="&amp;EOMONTH(T$10,0))
/_xlfn.UNIQUE(_xlfn._xlws.FILTER($F:$F,$E:$E=$J$4))
/IF($J$5="総計",1,$K28/10)
),0)</f>
        <v>0</v>
      </c>
      <c r="U28" s="48" cm="1">
        <f t="array" ref="U28">IFERROR(
IF(OR(U$10="",$I28=""),"",
SUMIFS(収穫記録!$P:$P,収穫記録!$D:$D,$J$1,収穫記録!$I:$I,$J$2,収穫記録!$J:$J,$J$3,収穫記録!$F:$F,$I28,収穫記録!$B:$B,"&gt;="&amp;U$10,収穫記録!$B:$B,"&lt;="&amp;EOMONTH(U$10,0))
/_xlfn.UNIQUE(_xlfn._xlws.FILTER($F:$F,$E:$E=$J$4))
/IF($J$5="総計",1,$K28/10)
),0)</f>
        <v>0</v>
      </c>
      <c r="V28" s="48" cm="1">
        <f t="array" ref="V28">IFERROR(
IF(OR(V$10="",$I28=""),"",
SUMIFS(収穫記録!$P:$P,収穫記録!$D:$D,$J$1,収穫記録!$I:$I,$J$2,収穫記録!$J:$J,$J$3,収穫記録!$F:$F,$I28,収穫記録!$B:$B,"&gt;="&amp;V$10,収穫記録!$B:$B,"&lt;="&amp;EOMONTH(V$10,0))
/_xlfn.UNIQUE(_xlfn._xlws.FILTER($F:$F,$E:$E=$J$4))
/IF($J$5="総計",1,$K28/10)
),0)</f>
        <v>0</v>
      </c>
      <c r="W28" s="48" cm="1">
        <f t="array" ref="W28">IFERROR(
IF(OR(W$10="",$I28=""),"",
SUMIFS(収穫記録!$P:$P,収穫記録!$D:$D,$J$1,収穫記録!$I:$I,$J$2,収穫記録!$J:$J,$J$3,収穫記録!$F:$F,$I28,収穫記録!$B:$B,"&gt;="&amp;W$10,収穫記録!$B:$B,"&lt;="&amp;EOMONTH(W$10,0))
/_xlfn.UNIQUE(_xlfn._xlws.FILTER($F:$F,$E:$E=$J$4))
/IF($J$5="総計",1,$K28/10)
),0)</f>
        <v>0</v>
      </c>
      <c r="X28" s="48" cm="1">
        <f t="array" ref="X28">IFERROR(
IF(OR(X$10="",$I28=""),"",
SUMIFS(収穫記録!$P:$P,収穫記録!$D:$D,$J$1,収穫記録!$I:$I,$J$2,収穫記録!$J:$J,$J$3,収穫記録!$F:$F,$I28,収穫記録!$B:$B,"&gt;="&amp;X$10,収穫記録!$B:$B,"&lt;="&amp;EOMONTH(X$10,0))
/_xlfn.UNIQUE(_xlfn._xlws.FILTER($F:$F,$E:$E=$J$4))
/IF($J$5="総計",1,$K28/10)
),0)</f>
        <v>0</v>
      </c>
    </row>
    <row r="29" spans="10:24">
      <c r="J29" s="13"/>
      <c r="K29" s="37"/>
      <c r="L29" s="46" t="str">
        <f t="shared" si="2"/>
        <v/>
      </c>
      <c r="M29" s="47" cm="1">
        <f t="array" ref="M29">IFERROR(
IF(OR(M$10="",$I29=""),"",
SUMIFS(収穫記録!$P:$P,収穫記録!$D:$D,$J$1,収穫記録!$I:$I,$J$2,収穫記録!$J:$J,$J$3,収穫記録!$F:$F,$I29,収穫記録!$B:$B,"&gt;="&amp;M$10,収穫記録!$B:$B,"&lt;="&amp;EOMONTH(M$10,0))
/_xlfn.UNIQUE(_xlfn._xlws.FILTER($F:$F,$E:$E=$J$4))
/IF($J$5="総計",1,$K29/10)
),0)</f>
        <v>0</v>
      </c>
      <c r="N29" s="48" cm="1">
        <f t="array" ref="N29">IFERROR(
IF(OR(N$10="",$I29=""),"",
SUMIFS(収穫記録!$P:$P,収穫記録!$D:$D,$J$1,収穫記録!$I:$I,$J$2,収穫記録!$J:$J,$J$3,収穫記録!$F:$F,$I29,収穫記録!$B:$B,"&gt;="&amp;N$10,収穫記録!$B:$B,"&lt;="&amp;EOMONTH(N$10,0))
/_xlfn.UNIQUE(_xlfn._xlws.FILTER($F:$F,$E:$E=$J$4))
/IF($J$5="総計",1,$K29/10)
),0)</f>
        <v>0</v>
      </c>
      <c r="O29" s="48" cm="1">
        <f t="array" ref="O29">IFERROR(
IF(OR(O$10="",$I29=""),"",
SUMIFS(収穫記録!$P:$P,収穫記録!$D:$D,$J$1,収穫記録!$I:$I,$J$2,収穫記録!$J:$J,$J$3,収穫記録!$F:$F,$I29,収穫記録!$B:$B,"&gt;="&amp;O$10,収穫記録!$B:$B,"&lt;="&amp;EOMONTH(O$10,0))
/_xlfn.UNIQUE(_xlfn._xlws.FILTER($F:$F,$E:$E=$J$4))
/IF($J$5="総計",1,$K29/10)
),0)</f>
        <v>0</v>
      </c>
      <c r="P29" s="48" cm="1">
        <f t="array" ref="P29">IFERROR(
IF(OR(P$10="",$I29=""),"",
SUMIFS(収穫記録!$P:$P,収穫記録!$D:$D,$J$1,収穫記録!$I:$I,$J$2,収穫記録!$J:$J,$J$3,収穫記録!$F:$F,$I29,収穫記録!$B:$B,"&gt;="&amp;P$10,収穫記録!$B:$B,"&lt;="&amp;EOMONTH(P$10,0))
/_xlfn.UNIQUE(_xlfn._xlws.FILTER($F:$F,$E:$E=$J$4))
/IF($J$5="総計",1,$K29/10)
),0)</f>
        <v>0</v>
      </c>
      <c r="Q29" s="48" cm="1">
        <f t="array" ref="Q29">IFERROR(
IF(OR(Q$10="",$I29=""),"",
SUMIFS(収穫記録!$P:$P,収穫記録!$D:$D,$J$1,収穫記録!$I:$I,$J$2,収穫記録!$J:$J,$J$3,収穫記録!$F:$F,$I29,収穫記録!$B:$B,"&gt;="&amp;Q$10,収穫記録!$B:$B,"&lt;="&amp;EOMONTH(Q$10,0))
/_xlfn.UNIQUE(_xlfn._xlws.FILTER($F:$F,$E:$E=$J$4))
/IF($J$5="総計",1,$K29/10)
),0)</f>
        <v>0</v>
      </c>
      <c r="R29" s="48" cm="1">
        <f t="array" ref="R29">IFERROR(
IF(OR(R$10="",$I29=""),"",
SUMIFS(収穫記録!$P:$P,収穫記録!$D:$D,$J$1,収穫記録!$I:$I,$J$2,収穫記録!$J:$J,$J$3,収穫記録!$F:$F,$I29,収穫記録!$B:$B,"&gt;="&amp;R$10,収穫記録!$B:$B,"&lt;="&amp;EOMONTH(R$10,0))
/_xlfn.UNIQUE(_xlfn._xlws.FILTER($F:$F,$E:$E=$J$4))
/IF($J$5="総計",1,$K29/10)
),0)</f>
        <v>0</v>
      </c>
      <c r="S29" s="48" cm="1">
        <f t="array" ref="S29">IFERROR(
IF(OR(S$10="",$I29=""),"",
SUMIFS(収穫記録!$P:$P,収穫記録!$D:$D,$J$1,収穫記録!$I:$I,$J$2,収穫記録!$J:$J,$J$3,収穫記録!$F:$F,$I29,収穫記録!$B:$B,"&gt;="&amp;S$10,収穫記録!$B:$B,"&lt;="&amp;EOMONTH(S$10,0))
/_xlfn.UNIQUE(_xlfn._xlws.FILTER($F:$F,$E:$E=$J$4))
/IF($J$5="総計",1,$K29/10)
),0)</f>
        <v>0</v>
      </c>
      <c r="T29" s="48" cm="1">
        <f t="array" ref="T29">IFERROR(
IF(OR(T$10="",$I29=""),"",
SUMIFS(収穫記録!$P:$P,収穫記録!$D:$D,$J$1,収穫記録!$I:$I,$J$2,収穫記録!$J:$J,$J$3,収穫記録!$F:$F,$I29,収穫記録!$B:$B,"&gt;="&amp;T$10,収穫記録!$B:$B,"&lt;="&amp;EOMONTH(T$10,0))
/_xlfn.UNIQUE(_xlfn._xlws.FILTER($F:$F,$E:$E=$J$4))
/IF($J$5="総計",1,$K29/10)
),0)</f>
        <v>0</v>
      </c>
      <c r="U29" s="48" cm="1">
        <f t="array" ref="U29">IFERROR(
IF(OR(U$10="",$I29=""),"",
SUMIFS(収穫記録!$P:$P,収穫記録!$D:$D,$J$1,収穫記録!$I:$I,$J$2,収穫記録!$J:$J,$J$3,収穫記録!$F:$F,$I29,収穫記録!$B:$B,"&gt;="&amp;U$10,収穫記録!$B:$B,"&lt;="&amp;EOMONTH(U$10,0))
/_xlfn.UNIQUE(_xlfn._xlws.FILTER($F:$F,$E:$E=$J$4))
/IF($J$5="総計",1,$K29/10)
),0)</f>
        <v>0</v>
      </c>
      <c r="V29" s="48" cm="1">
        <f t="array" ref="V29">IFERROR(
IF(OR(V$10="",$I29=""),"",
SUMIFS(収穫記録!$P:$P,収穫記録!$D:$D,$J$1,収穫記録!$I:$I,$J$2,収穫記録!$J:$J,$J$3,収穫記録!$F:$F,$I29,収穫記録!$B:$B,"&gt;="&amp;V$10,収穫記録!$B:$B,"&lt;="&amp;EOMONTH(V$10,0))
/_xlfn.UNIQUE(_xlfn._xlws.FILTER($F:$F,$E:$E=$J$4))
/IF($J$5="総計",1,$K29/10)
),0)</f>
        <v>0</v>
      </c>
      <c r="W29" s="48" cm="1">
        <f t="array" ref="W29">IFERROR(
IF(OR(W$10="",$I29=""),"",
SUMIFS(収穫記録!$P:$P,収穫記録!$D:$D,$J$1,収穫記録!$I:$I,$J$2,収穫記録!$J:$J,$J$3,収穫記録!$F:$F,$I29,収穫記録!$B:$B,"&gt;="&amp;W$10,収穫記録!$B:$B,"&lt;="&amp;EOMONTH(W$10,0))
/_xlfn.UNIQUE(_xlfn._xlws.FILTER($F:$F,$E:$E=$J$4))
/IF($J$5="総計",1,$K29/10)
),0)</f>
        <v>0</v>
      </c>
      <c r="X29" s="48" cm="1">
        <f t="array" ref="X29">IFERROR(
IF(OR(X$10="",$I29=""),"",
SUMIFS(収穫記録!$P:$P,収穫記録!$D:$D,$J$1,収穫記録!$I:$I,$J$2,収穫記録!$J:$J,$J$3,収穫記録!$F:$F,$I29,収穫記録!$B:$B,"&gt;="&amp;X$10,収穫記録!$B:$B,"&lt;="&amp;EOMONTH(X$10,0))
/_xlfn.UNIQUE(_xlfn._xlws.FILTER($F:$F,$E:$E=$J$4))
/IF($J$5="総計",1,$K29/10)
),0)</f>
        <v>0</v>
      </c>
    </row>
    <row r="30" spans="10:24">
      <c r="J30" s="13"/>
      <c r="K30" s="37"/>
      <c r="L30" s="46" t="str">
        <f t="shared" si="2"/>
        <v/>
      </c>
      <c r="M30" s="47" cm="1">
        <f t="array" ref="M30">IFERROR(
IF(OR(M$10="",$I30=""),"",
SUMIFS(収穫記録!$P:$P,収穫記録!$D:$D,$J$1,収穫記録!$I:$I,$J$2,収穫記録!$J:$J,$J$3,収穫記録!$F:$F,$I30,収穫記録!$B:$B,"&gt;="&amp;M$10,収穫記録!$B:$B,"&lt;="&amp;EOMONTH(M$10,0))
/_xlfn.UNIQUE(_xlfn._xlws.FILTER($F:$F,$E:$E=$J$4))
/IF($J$5="総計",1,$K30/10)
),0)</f>
        <v>0</v>
      </c>
      <c r="N30" s="48" cm="1">
        <f t="array" ref="N30">IFERROR(
IF(OR(N$10="",$I30=""),"",
SUMIFS(収穫記録!$P:$P,収穫記録!$D:$D,$J$1,収穫記録!$I:$I,$J$2,収穫記録!$J:$J,$J$3,収穫記録!$F:$F,$I30,収穫記録!$B:$B,"&gt;="&amp;N$10,収穫記録!$B:$B,"&lt;="&amp;EOMONTH(N$10,0))
/_xlfn.UNIQUE(_xlfn._xlws.FILTER($F:$F,$E:$E=$J$4))
/IF($J$5="総計",1,$K30/10)
),0)</f>
        <v>0</v>
      </c>
      <c r="O30" s="48" cm="1">
        <f t="array" ref="O30">IFERROR(
IF(OR(O$10="",$I30=""),"",
SUMIFS(収穫記録!$P:$P,収穫記録!$D:$D,$J$1,収穫記録!$I:$I,$J$2,収穫記録!$J:$J,$J$3,収穫記録!$F:$F,$I30,収穫記録!$B:$B,"&gt;="&amp;O$10,収穫記録!$B:$B,"&lt;="&amp;EOMONTH(O$10,0))
/_xlfn.UNIQUE(_xlfn._xlws.FILTER($F:$F,$E:$E=$J$4))
/IF($J$5="総計",1,$K30/10)
),0)</f>
        <v>0</v>
      </c>
      <c r="P30" s="48" cm="1">
        <f t="array" ref="P30">IFERROR(
IF(OR(P$10="",$I30=""),"",
SUMIFS(収穫記録!$P:$P,収穫記録!$D:$D,$J$1,収穫記録!$I:$I,$J$2,収穫記録!$J:$J,$J$3,収穫記録!$F:$F,$I30,収穫記録!$B:$B,"&gt;="&amp;P$10,収穫記録!$B:$B,"&lt;="&amp;EOMONTH(P$10,0))
/_xlfn.UNIQUE(_xlfn._xlws.FILTER($F:$F,$E:$E=$J$4))
/IF($J$5="総計",1,$K30/10)
),0)</f>
        <v>0</v>
      </c>
      <c r="Q30" s="48" cm="1">
        <f t="array" ref="Q30">IFERROR(
IF(OR(Q$10="",$I30=""),"",
SUMIFS(収穫記録!$P:$P,収穫記録!$D:$D,$J$1,収穫記録!$I:$I,$J$2,収穫記録!$J:$J,$J$3,収穫記録!$F:$F,$I30,収穫記録!$B:$B,"&gt;="&amp;Q$10,収穫記録!$B:$B,"&lt;="&amp;EOMONTH(Q$10,0))
/_xlfn.UNIQUE(_xlfn._xlws.FILTER($F:$F,$E:$E=$J$4))
/IF($J$5="総計",1,$K30/10)
),0)</f>
        <v>0</v>
      </c>
      <c r="R30" s="48" cm="1">
        <f t="array" ref="R30">IFERROR(
IF(OR(R$10="",$I30=""),"",
SUMIFS(収穫記録!$P:$P,収穫記録!$D:$D,$J$1,収穫記録!$I:$I,$J$2,収穫記録!$J:$J,$J$3,収穫記録!$F:$F,$I30,収穫記録!$B:$B,"&gt;="&amp;R$10,収穫記録!$B:$B,"&lt;="&amp;EOMONTH(R$10,0))
/_xlfn.UNIQUE(_xlfn._xlws.FILTER($F:$F,$E:$E=$J$4))
/IF($J$5="総計",1,$K30/10)
),0)</f>
        <v>0</v>
      </c>
      <c r="S30" s="48" cm="1">
        <f t="array" ref="S30">IFERROR(
IF(OR(S$10="",$I30=""),"",
SUMIFS(収穫記録!$P:$P,収穫記録!$D:$D,$J$1,収穫記録!$I:$I,$J$2,収穫記録!$J:$J,$J$3,収穫記録!$F:$F,$I30,収穫記録!$B:$B,"&gt;="&amp;S$10,収穫記録!$B:$B,"&lt;="&amp;EOMONTH(S$10,0))
/_xlfn.UNIQUE(_xlfn._xlws.FILTER($F:$F,$E:$E=$J$4))
/IF($J$5="総計",1,$K30/10)
),0)</f>
        <v>0</v>
      </c>
      <c r="T30" s="48" cm="1">
        <f t="array" ref="T30">IFERROR(
IF(OR(T$10="",$I30=""),"",
SUMIFS(収穫記録!$P:$P,収穫記録!$D:$D,$J$1,収穫記録!$I:$I,$J$2,収穫記録!$J:$J,$J$3,収穫記録!$F:$F,$I30,収穫記録!$B:$B,"&gt;="&amp;T$10,収穫記録!$B:$B,"&lt;="&amp;EOMONTH(T$10,0))
/_xlfn.UNIQUE(_xlfn._xlws.FILTER($F:$F,$E:$E=$J$4))
/IF($J$5="総計",1,$K30/10)
),0)</f>
        <v>0</v>
      </c>
      <c r="U30" s="48" cm="1">
        <f t="array" ref="U30">IFERROR(
IF(OR(U$10="",$I30=""),"",
SUMIFS(収穫記録!$P:$P,収穫記録!$D:$D,$J$1,収穫記録!$I:$I,$J$2,収穫記録!$J:$J,$J$3,収穫記録!$F:$F,$I30,収穫記録!$B:$B,"&gt;="&amp;U$10,収穫記録!$B:$B,"&lt;="&amp;EOMONTH(U$10,0))
/_xlfn.UNIQUE(_xlfn._xlws.FILTER($F:$F,$E:$E=$J$4))
/IF($J$5="総計",1,$K30/10)
),0)</f>
        <v>0</v>
      </c>
      <c r="V30" s="48" cm="1">
        <f t="array" ref="V30">IFERROR(
IF(OR(V$10="",$I30=""),"",
SUMIFS(収穫記録!$P:$P,収穫記録!$D:$D,$J$1,収穫記録!$I:$I,$J$2,収穫記録!$J:$J,$J$3,収穫記録!$F:$F,$I30,収穫記録!$B:$B,"&gt;="&amp;V$10,収穫記録!$B:$B,"&lt;="&amp;EOMONTH(V$10,0))
/_xlfn.UNIQUE(_xlfn._xlws.FILTER($F:$F,$E:$E=$J$4))
/IF($J$5="総計",1,$K30/10)
),0)</f>
        <v>0</v>
      </c>
      <c r="W30" s="48" cm="1">
        <f t="array" ref="W30">IFERROR(
IF(OR(W$10="",$I30=""),"",
SUMIFS(収穫記録!$P:$P,収穫記録!$D:$D,$J$1,収穫記録!$I:$I,$J$2,収穫記録!$J:$J,$J$3,収穫記録!$F:$F,$I30,収穫記録!$B:$B,"&gt;="&amp;W$10,収穫記録!$B:$B,"&lt;="&amp;EOMONTH(W$10,0))
/_xlfn.UNIQUE(_xlfn._xlws.FILTER($F:$F,$E:$E=$J$4))
/IF($J$5="総計",1,$K30/10)
),0)</f>
        <v>0</v>
      </c>
      <c r="X30" s="48" cm="1">
        <f t="array" ref="X30">IFERROR(
IF(OR(X$10="",$I30=""),"",
SUMIFS(収穫記録!$P:$P,収穫記録!$D:$D,$J$1,収穫記録!$I:$I,$J$2,収穫記録!$J:$J,$J$3,収穫記録!$F:$F,$I30,収穫記録!$B:$B,"&gt;="&amp;X$10,収穫記録!$B:$B,"&lt;="&amp;EOMONTH(X$10,0))
/_xlfn.UNIQUE(_xlfn._xlws.FILTER($F:$F,$E:$E=$J$4))
/IF($J$5="総計",1,$K30/10)
),0)</f>
        <v>0</v>
      </c>
    </row>
    <row r="31" spans="10:24">
      <c r="J31" s="13"/>
      <c r="K31" s="37"/>
      <c r="L31" s="46" t="str">
        <f t="shared" si="2"/>
        <v/>
      </c>
      <c r="M31" s="47" cm="1">
        <f t="array" ref="M31">IFERROR(
IF(OR(M$10="",$I31=""),"",
SUMIFS(収穫記録!$P:$P,収穫記録!$D:$D,$J$1,収穫記録!$I:$I,$J$2,収穫記録!$J:$J,$J$3,収穫記録!$F:$F,$I31,収穫記録!$B:$B,"&gt;="&amp;M$10,収穫記録!$B:$B,"&lt;="&amp;EOMONTH(M$10,0))
/_xlfn.UNIQUE(_xlfn._xlws.FILTER($F:$F,$E:$E=$J$4))
/IF($J$5="総計",1,$K31/10)
),0)</f>
        <v>0</v>
      </c>
      <c r="N31" s="48" cm="1">
        <f t="array" ref="N31">IFERROR(
IF(OR(N$10="",$I31=""),"",
SUMIFS(収穫記録!$P:$P,収穫記録!$D:$D,$J$1,収穫記録!$I:$I,$J$2,収穫記録!$J:$J,$J$3,収穫記録!$F:$F,$I31,収穫記録!$B:$B,"&gt;="&amp;N$10,収穫記録!$B:$B,"&lt;="&amp;EOMONTH(N$10,0))
/_xlfn.UNIQUE(_xlfn._xlws.FILTER($F:$F,$E:$E=$J$4))
/IF($J$5="総計",1,$K31/10)
),0)</f>
        <v>0</v>
      </c>
      <c r="O31" s="48" cm="1">
        <f t="array" ref="O31">IFERROR(
IF(OR(O$10="",$I31=""),"",
SUMIFS(収穫記録!$P:$P,収穫記録!$D:$D,$J$1,収穫記録!$I:$I,$J$2,収穫記録!$J:$J,$J$3,収穫記録!$F:$F,$I31,収穫記録!$B:$B,"&gt;="&amp;O$10,収穫記録!$B:$B,"&lt;="&amp;EOMONTH(O$10,0))
/_xlfn.UNIQUE(_xlfn._xlws.FILTER($F:$F,$E:$E=$J$4))
/IF($J$5="総計",1,$K31/10)
),0)</f>
        <v>0</v>
      </c>
      <c r="P31" s="48" cm="1">
        <f t="array" ref="P31">IFERROR(
IF(OR(P$10="",$I31=""),"",
SUMIFS(収穫記録!$P:$P,収穫記録!$D:$D,$J$1,収穫記録!$I:$I,$J$2,収穫記録!$J:$J,$J$3,収穫記録!$F:$F,$I31,収穫記録!$B:$B,"&gt;="&amp;P$10,収穫記録!$B:$B,"&lt;="&amp;EOMONTH(P$10,0))
/_xlfn.UNIQUE(_xlfn._xlws.FILTER($F:$F,$E:$E=$J$4))
/IF($J$5="総計",1,$K31/10)
),0)</f>
        <v>0</v>
      </c>
      <c r="Q31" s="48" cm="1">
        <f t="array" ref="Q31">IFERROR(
IF(OR(Q$10="",$I31=""),"",
SUMIFS(収穫記録!$P:$P,収穫記録!$D:$D,$J$1,収穫記録!$I:$I,$J$2,収穫記録!$J:$J,$J$3,収穫記録!$F:$F,$I31,収穫記録!$B:$B,"&gt;="&amp;Q$10,収穫記録!$B:$B,"&lt;="&amp;EOMONTH(Q$10,0))
/_xlfn.UNIQUE(_xlfn._xlws.FILTER($F:$F,$E:$E=$J$4))
/IF($J$5="総計",1,$K31/10)
),0)</f>
        <v>0</v>
      </c>
      <c r="R31" s="48" cm="1">
        <f t="array" ref="R31">IFERROR(
IF(OR(R$10="",$I31=""),"",
SUMIFS(収穫記録!$P:$P,収穫記録!$D:$D,$J$1,収穫記録!$I:$I,$J$2,収穫記録!$J:$J,$J$3,収穫記録!$F:$F,$I31,収穫記録!$B:$B,"&gt;="&amp;R$10,収穫記録!$B:$B,"&lt;="&amp;EOMONTH(R$10,0))
/_xlfn.UNIQUE(_xlfn._xlws.FILTER($F:$F,$E:$E=$J$4))
/IF($J$5="総計",1,$K31/10)
),0)</f>
        <v>0</v>
      </c>
      <c r="S31" s="48" cm="1">
        <f t="array" ref="S31">IFERROR(
IF(OR(S$10="",$I31=""),"",
SUMIFS(収穫記録!$P:$P,収穫記録!$D:$D,$J$1,収穫記録!$I:$I,$J$2,収穫記録!$J:$J,$J$3,収穫記録!$F:$F,$I31,収穫記録!$B:$B,"&gt;="&amp;S$10,収穫記録!$B:$B,"&lt;="&amp;EOMONTH(S$10,0))
/_xlfn.UNIQUE(_xlfn._xlws.FILTER($F:$F,$E:$E=$J$4))
/IF($J$5="総計",1,$K31/10)
),0)</f>
        <v>0</v>
      </c>
      <c r="T31" s="48" cm="1">
        <f t="array" ref="T31">IFERROR(
IF(OR(T$10="",$I31=""),"",
SUMIFS(収穫記録!$P:$P,収穫記録!$D:$D,$J$1,収穫記録!$I:$I,$J$2,収穫記録!$J:$J,$J$3,収穫記録!$F:$F,$I31,収穫記録!$B:$B,"&gt;="&amp;T$10,収穫記録!$B:$B,"&lt;="&amp;EOMONTH(T$10,0))
/_xlfn.UNIQUE(_xlfn._xlws.FILTER($F:$F,$E:$E=$J$4))
/IF($J$5="総計",1,$K31/10)
),0)</f>
        <v>0</v>
      </c>
      <c r="U31" s="48" cm="1">
        <f t="array" ref="U31">IFERROR(
IF(OR(U$10="",$I31=""),"",
SUMIFS(収穫記録!$P:$P,収穫記録!$D:$D,$J$1,収穫記録!$I:$I,$J$2,収穫記録!$J:$J,$J$3,収穫記録!$F:$F,$I31,収穫記録!$B:$B,"&gt;="&amp;U$10,収穫記録!$B:$B,"&lt;="&amp;EOMONTH(U$10,0))
/_xlfn.UNIQUE(_xlfn._xlws.FILTER($F:$F,$E:$E=$J$4))
/IF($J$5="総計",1,$K31/10)
),0)</f>
        <v>0</v>
      </c>
      <c r="V31" s="48" cm="1">
        <f t="array" ref="V31">IFERROR(
IF(OR(V$10="",$I31=""),"",
SUMIFS(収穫記録!$P:$P,収穫記録!$D:$D,$J$1,収穫記録!$I:$I,$J$2,収穫記録!$J:$J,$J$3,収穫記録!$F:$F,$I31,収穫記録!$B:$B,"&gt;="&amp;V$10,収穫記録!$B:$B,"&lt;="&amp;EOMONTH(V$10,0))
/_xlfn.UNIQUE(_xlfn._xlws.FILTER($F:$F,$E:$E=$J$4))
/IF($J$5="総計",1,$K31/10)
),0)</f>
        <v>0</v>
      </c>
      <c r="W31" s="48" cm="1">
        <f t="array" ref="W31">IFERROR(
IF(OR(W$10="",$I31=""),"",
SUMIFS(収穫記録!$P:$P,収穫記録!$D:$D,$J$1,収穫記録!$I:$I,$J$2,収穫記録!$J:$J,$J$3,収穫記録!$F:$F,$I31,収穫記録!$B:$B,"&gt;="&amp;W$10,収穫記録!$B:$B,"&lt;="&amp;EOMONTH(W$10,0))
/_xlfn.UNIQUE(_xlfn._xlws.FILTER($F:$F,$E:$E=$J$4))
/IF($J$5="総計",1,$K31/10)
),0)</f>
        <v>0</v>
      </c>
      <c r="X31" s="48" cm="1">
        <f t="array" ref="X31">IFERROR(
IF(OR(X$10="",$I31=""),"",
SUMIFS(収穫記録!$P:$P,収穫記録!$D:$D,$J$1,収穫記録!$I:$I,$J$2,収穫記録!$J:$J,$J$3,収穫記録!$F:$F,$I31,収穫記録!$B:$B,"&gt;="&amp;X$10,収穫記録!$B:$B,"&lt;="&amp;EOMONTH(X$10,0))
/_xlfn.UNIQUE(_xlfn._xlws.FILTER($F:$F,$E:$E=$J$4))
/IF($J$5="総計",1,$K31/10)
),0)</f>
        <v>0</v>
      </c>
    </row>
    <row r="32" spans="10:24">
      <c r="J32" s="13"/>
      <c r="K32" s="37"/>
      <c r="L32" s="46" t="str">
        <f t="shared" si="2"/>
        <v/>
      </c>
      <c r="M32" s="47" cm="1">
        <f t="array" ref="M32">IFERROR(
IF(OR(M$10="",$I32=""),"",
SUMIFS(収穫記録!$P:$P,収穫記録!$D:$D,$J$1,収穫記録!$I:$I,$J$2,収穫記録!$J:$J,$J$3,収穫記録!$F:$F,$I32,収穫記録!$B:$B,"&gt;="&amp;M$10,収穫記録!$B:$B,"&lt;="&amp;EOMONTH(M$10,0))
/_xlfn.UNIQUE(_xlfn._xlws.FILTER($F:$F,$E:$E=$J$4))
/IF($J$5="総計",1,$K32/10)
),0)</f>
        <v>0</v>
      </c>
      <c r="N32" s="48" cm="1">
        <f t="array" ref="N32">IFERROR(
IF(OR(N$10="",$I32=""),"",
SUMIFS(収穫記録!$P:$P,収穫記録!$D:$D,$J$1,収穫記録!$I:$I,$J$2,収穫記録!$J:$J,$J$3,収穫記録!$F:$F,$I32,収穫記録!$B:$B,"&gt;="&amp;N$10,収穫記録!$B:$B,"&lt;="&amp;EOMONTH(N$10,0))
/_xlfn.UNIQUE(_xlfn._xlws.FILTER($F:$F,$E:$E=$J$4))
/IF($J$5="総計",1,$K32/10)
),0)</f>
        <v>0</v>
      </c>
      <c r="O32" s="48" cm="1">
        <f t="array" ref="O32">IFERROR(
IF(OR(O$10="",$I32=""),"",
SUMIFS(収穫記録!$P:$P,収穫記録!$D:$D,$J$1,収穫記録!$I:$I,$J$2,収穫記録!$J:$J,$J$3,収穫記録!$F:$F,$I32,収穫記録!$B:$B,"&gt;="&amp;O$10,収穫記録!$B:$B,"&lt;="&amp;EOMONTH(O$10,0))
/_xlfn.UNIQUE(_xlfn._xlws.FILTER($F:$F,$E:$E=$J$4))
/IF($J$5="総計",1,$K32/10)
),0)</f>
        <v>0</v>
      </c>
      <c r="P32" s="48" cm="1">
        <f t="array" ref="P32">IFERROR(
IF(OR(P$10="",$I32=""),"",
SUMIFS(収穫記録!$P:$P,収穫記録!$D:$D,$J$1,収穫記録!$I:$I,$J$2,収穫記録!$J:$J,$J$3,収穫記録!$F:$F,$I32,収穫記録!$B:$B,"&gt;="&amp;P$10,収穫記録!$B:$B,"&lt;="&amp;EOMONTH(P$10,0))
/_xlfn.UNIQUE(_xlfn._xlws.FILTER($F:$F,$E:$E=$J$4))
/IF($J$5="総計",1,$K32/10)
),0)</f>
        <v>0</v>
      </c>
      <c r="Q32" s="48" cm="1">
        <f t="array" ref="Q32">IFERROR(
IF(OR(Q$10="",$I32=""),"",
SUMIFS(収穫記録!$P:$P,収穫記録!$D:$D,$J$1,収穫記録!$I:$I,$J$2,収穫記録!$J:$J,$J$3,収穫記録!$F:$F,$I32,収穫記録!$B:$B,"&gt;="&amp;Q$10,収穫記録!$B:$B,"&lt;="&amp;EOMONTH(Q$10,0))
/_xlfn.UNIQUE(_xlfn._xlws.FILTER($F:$F,$E:$E=$J$4))
/IF($J$5="総計",1,$K32/10)
),0)</f>
        <v>0</v>
      </c>
      <c r="R32" s="48" cm="1">
        <f t="array" ref="R32">IFERROR(
IF(OR(R$10="",$I32=""),"",
SUMIFS(収穫記録!$P:$P,収穫記録!$D:$D,$J$1,収穫記録!$I:$I,$J$2,収穫記録!$J:$J,$J$3,収穫記録!$F:$F,$I32,収穫記録!$B:$B,"&gt;="&amp;R$10,収穫記録!$B:$B,"&lt;="&amp;EOMONTH(R$10,0))
/_xlfn.UNIQUE(_xlfn._xlws.FILTER($F:$F,$E:$E=$J$4))
/IF($J$5="総計",1,$K32/10)
),0)</f>
        <v>0</v>
      </c>
      <c r="S32" s="48" cm="1">
        <f t="array" ref="S32">IFERROR(
IF(OR(S$10="",$I32=""),"",
SUMIFS(収穫記録!$P:$P,収穫記録!$D:$D,$J$1,収穫記録!$I:$I,$J$2,収穫記録!$J:$J,$J$3,収穫記録!$F:$F,$I32,収穫記録!$B:$B,"&gt;="&amp;S$10,収穫記録!$B:$B,"&lt;="&amp;EOMONTH(S$10,0))
/_xlfn.UNIQUE(_xlfn._xlws.FILTER($F:$F,$E:$E=$J$4))
/IF($J$5="総計",1,$K32/10)
),0)</f>
        <v>0</v>
      </c>
      <c r="T32" s="48" cm="1">
        <f t="array" ref="T32">IFERROR(
IF(OR(T$10="",$I32=""),"",
SUMIFS(収穫記録!$P:$P,収穫記録!$D:$D,$J$1,収穫記録!$I:$I,$J$2,収穫記録!$J:$J,$J$3,収穫記録!$F:$F,$I32,収穫記録!$B:$B,"&gt;="&amp;T$10,収穫記録!$B:$B,"&lt;="&amp;EOMONTH(T$10,0))
/_xlfn.UNIQUE(_xlfn._xlws.FILTER($F:$F,$E:$E=$J$4))
/IF($J$5="総計",1,$K32/10)
),0)</f>
        <v>0</v>
      </c>
      <c r="U32" s="48" cm="1">
        <f t="array" ref="U32">IFERROR(
IF(OR(U$10="",$I32=""),"",
SUMIFS(収穫記録!$P:$P,収穫記録!$D:$D,$J$1,収穫記録!$I:$I,$J$2,収穫記録!$J:$J,$J$3,収穫記録!$F:$F,$I32,収穫記録!$B:$B,"&gt;="&amp;U$10,収穫記録!$B:$B,"&lt;="&amp;EOMONTH(U$10,0))
/_xlfn.UNIQUE(_xlfn._xlws.FILTER($F:$F,$E:$E=$J$4))
/IF($J$5="総計",1,$K32/10)
),0)</f>
        <v>0</v>
      </c>
      <c r="V32" s="48" cm="1">
        <f t="array" ref="V32">IFERROR(
IF(OR(V$10="",$I32=""),"",
SUMIFS(収穫記録!$P:$P,収穫記録!$D:$D,$J$1,収穫記録!$I:$I,$J$2,収穫記録!$J:$J,$J$3,収穫記録!$F:$F,$I32,収穫記録!$B:$B,"&gt;="&amp;V$10,収穫記録!$B:$B,"&lt;="&amp;EOMONTH(V$10,0))
/_xlfn.UNIQUE(_xlfn._xlws.FILTER($F:$F,$E:$E=$J$4))
/IF($J$5="総計",1,$K32/10)
),0)</f>
        <v>0</v>
      </c>
      <c r="W32" s="48" cm="1">
        <f t="array" ref="W32">IFERROR(
IF(OR(W$10="",$I32=""),"",
SUMIFS(収穫記録!$P:$P,収穫記録!$D:$D,$J$1,収穫記録!$I:$I,$J$2,収穫記録!$J:$J,$J$3,収穫記録!$F:$F,$I32,収穫記録!$B:$B,"&gt;="&amp;W$10,収穫記録!$B:$B,"&lt;="&amp;EOMONTH(W$10,0))
/_xlfn.UNIQUE(_xlfn._xlws.FILTER($F:$F,$E:$E=$J$4))
/IF($J$5="総計",1,$K32/10)
),0)</f>
        <v>0</v>
      </c>
      <c r="X32" s="48" cm="1">
        <f t="array" ref="X32">IFERROR(
IF(OR(X$10="",$I32=""),"",
SUMIFS(収穫記録!$P:$P,収穫記録!$D:$D,$J$1,収穫記録!$I:$I,$J$2,収穫記録!$J:$J,$J$3,収穫記録!$F:$F,$I32,収穫記録!$B:$B,"&gt;="&amp;X$10,収穫記録!$B:$B,"&lt;="&amp;EOMONTH(X$10,0))
/_xlfn.UNIQUE(_xlfn._xlws.FILTER($F:$F,$E:$E=$J$4))
/IF($J$5="総計",1,$K32/10)
),0)</f>
        <v>0</v>
      </c>
    </row>
    <row r="33" spans="10:24">
      <c r="J33" s="13"/>
      <c r="K33" s="37"/>
      <c r="L33" s="46" t="str">
        <f t="shared" si="2"/>
        <v/>
      </c>
      <c r="M33" s="47" cm="1">
        <f t="array" ref="M33">IFERROR(
IF(OR(M$10="",$I33=""),"",
SUMIFS(収穫記録!$P:$P,収穫記録!$D:$D,$J$1,収穫記録!$I:$I,$J$2,収穫記録!$J:$J,$J$3,収穫記録!$F:$F,$I33,収穫記録!$B:$B,"&gt;="&amp;M$10,収穫記録!$B:$B,"&lt;="&amp;EOMONTH(M$10,0))
/_xlfn.UNIQUE(_xlfn._xlws.FILTER($F:$F,$E:$E=$J$4))
/IF($J$5="総計",1,$K33/10)
),0)</f>
        <v>0</v>
      </c>
      <c r="N33" s="48" cm="1">
        <f t="array" ref="N33">IFERROR(
IF(OR(N$10="",$I33=""),"",
SUMIFS(収穫記録!$P:$P,収穫記録!$D:$D,$J$1,収穫記録!$I:$I,$J$2,収穫記録!$J:$J,$J$3,収穫記録!$F:$F,$I33,収穫記録!$B:$B,"&gt;="&amp;N$10,収穫記録!$B:$B,"&lt;="&amp;EOMONTH(N$10,0))
/_xlfn.UNIQUE(_xlfn._xlws.FILTER($F:$F,$E:$E=$J$4))
/IF($J$5="総計",1,$K33/10)
),0)</f>
        <v>0</v>
      </c>
      <c r="O33" s="48" cm="1">
        <f t="array" ref="O33">IFERROR(
IF(OR(O$10="",$I33=""),"",
SUMIFS(収穫記録!$P:$P,収穫記録!$D:$D,$J$1,収穫記録!$I:$I,$J$2,収穫記録!$J:$J,$J$3,収穫記録!$F:$F,$I33,収穫記録!$B:$B,"&gt;="&amp;O$10,収穫記録!$B:$B,"&lt;="&amp;EOMONTH(O$10,0))
/_xlfn.UNIQUE(_xlfn._xlws.FILTER($F:$F,$E:$E=$J$4))
/IF($J$5="総計",1,$K33/10)
),0)</f>
        <v>0</v>
      </c>
      <c r="P33" s="48" cm="1">
        <f t="array" ref="P33">IFERROR(
IF(OR(P$10="",$I33=""),"",
SUMIFS(収穫記録!$P:$P,収穫記録!$D:$D,$J$1,収穫記録!$I:$I,$J$2,収穫記録!$J:$J,$J$3,収穫記録!$F:$F,$I33,収穫記録!$B:$B,"&gt;="&amp;P$10,収穫記録!$B:$B,"&lt;="&amp;EOMONTH(P$10,0))
/_xlfn.UNIQUE(_xlfn._xlws.FILTER($F:$F,$E:$E=$J$4))
/IF($J$5="総計",1,$K33/10)
),0)</f>
        <v>0</v>
      </c>
      <c r="Q33" s="48" cm="1">
        <f t="array" ref="Q33">IFERROR(
IF(OR(Q$10="",$I33=""),"",
SUMIFS(収穫記録!$P:$P,収穫記録!$D:$D,$J$1,収穫記録!$I:$I,$J$2,収穫記録!$J:$J,$J$3,収穫記録!$F:$F,$I33,収穫記録!$B:$B,"&gt;="&amp;Q$10,収穫記録!$B:$B,"&lt;="&amp;EOMONTH(Q$10,0))
/_xlfn.UNIQUE(_xlfn._xlws.FILTER($F:$F,$E:$E=$J$4))
/IF($J$5="総計",1,$K33/10)
),0)</f>
        <v>0</v>
      </c>
      <c r="R33" s="48" cm="1">
        <f t="array" ref="R33">IFERROR(
IF(OR(R$10="",$I33=""),"",
SUMIFS(収穫記録!$P:$P,収穫記録!$D:$D,$J$1,収穫記録!$I:$I,$J$2,収穫記録!$J:$J,$J$3,収穫記録!$F:$F,$I33,収穫記録!$B:$B,"&gt;="&amp;R$10,収穫記録!$B:$B,"&lt;="&amp;EOMONTH(R$10,0))
/_xlfn.UNIQUE(_xlfn._xlws.FILTER($F:$F,$E:$E=$J$4))
/IF($J$5="総計",1,$K33/10)
),0)</f>
        <v>0</v>
      </c>
      <c r="S33" s="48" cm="1">
        <f t="array" ref="S33">IFERROR(
IF(OR(S$10="",$I33=""),"",
SUMIFS(収穫記録!$P:$P,収穫記録!$D:$D,$J$1,収穫記録!$I:$I,$J$2,収穫記録!$J:$J,$J$3,収穫記録!$F:$F,$I33,収穫記録!$B:$B,"&gt;="&amp;S$10,収穫記録!$B:$B,"&lt;="&amp;EOMONTH(S$10,0))
/_xlfn.UNIQUE(_xlfn._xlws.FILTER($F:$F,$E:$E=$J$4))
/IF($J$5="総計",1,$K33/10)
),0)</f>
        <v>0</v>
      </c>
      <c r="T33" s="48" cm="1">
        <f t="array" ref="T33">IFERROR(
IF(OR(T$10="",$I33=""),"",
SUMIFS(収穫記録!$P:$P,収穫記録!$D:$D,$J$1,収穫記録!$I:$I,$J$2,収穫記録!$J:$J,$J$3,収穫記録!$F:$F,$I33,収穫記録!$B:$B,"&gt;="&amp;T$10,収穫記録!$B:$B,"&lt;="&amp;EOMONTH(T$10,0))
/_xlfn.UNIQUE(_xlfn._xlws.FILTER($F:$F,$E:$E=$J$4))
/IF($J$5="総計",1,$K33/10)
),0)</f>
        <v>0</v>
      </c>
      <c r="U33" s="48" cm="1">
        <f t="array" ref="U33">IFERROR(
IF(OR(U$10="",$I33=""),"",
SUMIFS(収穫記録!$P:$P,収穫記録!$D:$D,$J$1,収穫記録!$I:$I,$J$2,収穫記録!$J:$J,$J$3,収穫記録!$F:$F,$I33,収穫記録!$B:$B,"&gt;="&amp;U$10,収穫記録!$B:$B,"&lt;="&amp;EOMONTH(U$10,0))
/_xlfn.UNIQUE(_xlfn._xlws.FILTER($F:$F,$E:$E=$J$4))
/IF($J$5="総計",1,$K33/10)
),0)</f>
        <v>0</v>
      </c>
      <c r="V33" s="48" cm="1">
        <f t="array" ref="V33">IFERROR(
IF(OR(V$10="",$I33=""),"",
SUMIFS(収穫記録!$P:$P,収穫記録!$D:$D,$J$1,収穫記録!$I:$I,$J$2,収穫記録!$J:$J,$J$3,収穫記録!$F:$F,$I33,収穫記録!$B:$B,"&gt;="&amp;V$10,収穫記録!$B:$B,"&lt;="&amp;EOMONTH(V$10,0))
/_xlfn.UNIQUE(_xlfn._xlws.FILTER($F:$F,$E:$E=$J$4))
/IF($J$5="総計",1,$K33/10)
),0)</f>
        <v>0</v>
      </c>
      <c r="W33" s="48" cm="1">
        <f t="array" ref="W33">IFERROR(
IF(OR(W$10="",$I33=""),"",
SUMIFS(収穫記録!$P:$P,収穫記録!$D:$D,$J$1,収穫記録!$I:$I,$J$2,収穫記録!$J:$J,$J$3,収穫記録!$F:$F,$I33,収穫記録!$B:$B,"&gt;="&amp;W$10,収穫記録!$B:$B,"&lt;="&amp;EOMONTH(W$10,0))
/_xlfn.UNIQUE(_xlfn._xlws.FILTER($F:$F,$E:$E=$J$4))
/IF($J$5="総計",1,$K33/10)
),0)</f>
        <v>0</v>
      </c>
      <c r="X33" s="48" cm="1">
        <f t="array" ref="X33">IFERROR(
IF(OR(X$10="",$I33=""),"",
SUMIFS(収穫記録!$P:$P,収穫記録!$D:$D,$J$1,収穫記録!$I:$I,$J$2,収穫記録!$J:$J,$J$3,収穫記録!$F:$F,$I33,収穫記録!$B:$B,"&gt;="&amp;X$10,収穫記録!$B:$B,"&lt;="&amp;EOMONTH(X$10,0))
/_xlfn.UNIQUE(_xlfn._xlws.FILTER($F:$F,$E:$E=$J$4))
/IF($J$5="総計",1,$K33/10)
),0)</f>
        <v>0</v>
      </c>
    </row>
    <row r="34" spans="10:24">
      <c r="J34" s="13"/>
      <c r="K34" s="37"/>
      <c r="L34" s="46" t="str">
        <f t="shared" si="2"/>
        <v/>
      </c>
      <c r="M34" s="47" cm="1">
        <f t="array" ref="M34">IFERROR(
IF(OR(M$10="",$I34=""),"",
SUMIFS(収穫記録!$P:$P,収穫記録!$D:$D,$J$1,収穫記録!$I:$I,$J$2,収穫記録!$J:$J,$J$3,収穫記録!$F:$F,$I34,収穫記録!$B:$B,"&gt;="&amp;M$10,収穫記録!$B:$B,"&lt;="&amp;EOMONTH(M$10,0))
/_xlfn.UNIQUE(_xlfn._xlws.FILTER($F:$F,$E:$E=$J$4))
/IF($J$5="総計",1,$K34/10)
),0)</f>
        <v>0</v>
      </c>
      <c r="N34" s="48" cm="1">
        <f t="array" ref="N34">IFERROR(
IF(OR(N$10="",$I34=""),"",
SUMIFS(収穫記録!$P:$P,収穫記録!$D:$D,$J$1,収穫記録!$I:$I,$J$2,収穫記録!$J:$J,$J$3,収穫記録!$F:$F,$I34,収穫記録!$B:$B,"&gt;="&amp;N$10,収穫記録!$B:$B,"&lt;="&amp;EOMONTH(N$10,0))
/_xlfn.UNIQUE(_xlfn._xlws.FILTER($F:$F,$E:$E=$J$4))
/IF($J$5="総計",1,$K34/10)
),0)</f>
        <v>0</v>
      </c>
      <c r="O34" s="48" cm="1">
        <f t="array" ref="O34">IFERROR(
IF(OR(O$10="",$I34=""),"",
SUMIFS(収穫記録!$P:$P,収穫記録!$D:$D,$J$1,収穫記録!$I:$I,$J$2,収穫記録!$J:$J,$J$3,収穫記録!$F:$F,$I34,収穫記録!$B:$B,"&gt;="&amp;O$10,収穫記録!$B:$B,"&lt;="&amp;EOMONTH(O$10,0))
/_xlfn.UNIQUE(_xlfn._xlws.FILTER($F:$F,$E:$E=$J$4))
/IF($J$5="総計",1,$K34/10)
),0)</f>
        <v>0</v>
      </c>
      <c r="P34" s="48" cm="1">
        <f t="array" ref="P34">IFERROR(
IF(OR(P$10="",$I34=""),"",
SUMIFS(収穫記録!$P:$P,収穫記録!$D:$D,$J$1,収穫記録!$I:$I,$J$2,収穫記録!$J:$J,$J$3,収穫記録!$F:$F,$I34,収穫記録!$B:$B,"&gt;="&amp;P$10,収穫記録!$B:$B,"&lt;="&amp;EOMONTH(P$10,0))
/_xlfn.UNIQUE(_xlfn._xlws.FILTER($F:$F,$E:$E=$J$4))
/IF($J$5="総計",1,$K34/10)
),0)</f>
        <v>0</v>
      </c>
      <c r="Q34" s="48" cm="1">
        <f t="array" ref="Q34">IFERROR(
IF(OR(Q$10="",$I34=""),"",
SUMIFS(収穫記録!$P:$P,収穫記録!$D:$D,$J$1,収穫記録!$I:$I,$J$2,収穫記録!$J:$J,$J$3,収穫記録!$F:$F,$I34,収穫記録!$B:$B,"&gt;="&amp;Q$10,収穫記録!$B:$B,"&lt;="&amp;EOMONTH(Q$10,0))
/_xlfn.UNIQUE(_xlfn._xlws.FILTER($F:$F,$E:$E=$J$4))
/IF($J$5="総計",1,$K34/10)
),0)</f>
        <v>0</v>
      </c>
      <c r="R34" s="48" cm="1">
        <f t="array" ref="R34">IFERROR(
IF(OR(R$10="",$I34=""),"",
SUMIFS(収穫記録!$P:$P,収穫記録!$D:$D,$J$1,収穫記録!$I:$I,$J$2,収穫記録!$J:$J,$J$3,収穫記録!$F:$F,$I34,収穫記録!$B:$B,"&gt;="&amp;R$10,収穫記録!$B:$B,"&lt;="&amp;EOMONTH(R$10,0))
/_xlfn.UNIQUE(_xlfn._xlws.FILTER($F:$F,$E:$E=$J$4))
/IF($J$5="総計",1,$K34/10)
),0)</f>
        <v>0</v>
      </c>
      <c r="S34" s="48" cm="1">
        <f t="array" ref="S34">IFERROR(
IF(OR(S$10="",$I34=""),"",
SUMIFS(収穫記録!$P:$P,収穫記録!$D:$D,$J$1,収穫記録!$I:$I,$J$2,収穫記録!$J:$J,$J$3,収穫記録!$F:$F,$I34,収穫記録!$B:$B,"&gt;="&amp;S$10,収穫記録!$B:$B,"&lt;="&amp;EOMONTH(S$10,0))
/_xlfn.UNIQUE(_xlfn._xlws.FILTER($F:$F,$E:$E=$J$4))
/IF($J$5="総計",1,$K34/10)
),0)</f>
        <v>0</v>
      </c>
      <c r="T34" s="48" cm="1">
        <f t="array" ref="T34">IFERROR(
IF(OR(T$10="",$I34=""),"",
SUMIFS(収穫記録!$P:$P,収穫記録!$D:$D,$J$1,収穫記録!$I:$I,$J$2,収穫記録!$J:$J,$J$3,収穫記録!$F:$F,$I34,収穫記録!$B:$B,"&gt;="&amp;T$10,収穫記録!$B:$B,"&lt;="&amp;EOMONTH(T$10,0))
/_xlfn.UNIQUE(_xlfn._xlws.FILTER($F:$F,$E:$E=$J$4))
/IF($J$5="総計",1,$K34/10)
),0)</f>
        <v>0</v>
      </c>
      <c r="U34" s="48" cm="1">
        <f t="array" ref="U34">IFERROR(
IF(OR(U$10="",$I34=""),"",
SUMIFS(収穫記録!$P:$P,収穫記録!$D:$D,$J$1,収穫記録!$I:$I,$J$2,収穫記録!$J:$J,$J$3,収穫記録!$F:$F,$I34,収穫記録!$B:$B,"&gt;="&amp;U$10,収穫記録!$B:$B,"&lt;="&amp;EOMONTH(U$10,0))
/_xlfn.UNIQUE(_xlfn._xlws.FILTER($F:$F,$E:$E=$J$4))
/IF($J$5="総計",1,$K34/10)
),0)</f>
        <v>0</v>
      </c>
      <c r="V34" s="48" cm="1">
        <f t="array" ref="V34">IFERROR(
IF(OR(V$10="",$I34=""),"",
SUMIFS(収穫記録!$P:$P,収穫記録!$D:$D,$J$1,収穫記録!$I:$I,$J$2,収穫記録!$J:$J,$J$3,収穫記録!$F:$F,$I34,収穫記録!$B:$B,"&gt;="&amp;V$10,収穫記録!$B:$B,"&lt;="&amp;EOMONTH(V$10,0))
/_xlfn.UNIQUE(_xlfn._xlws.FILTER($F:$F,$E:$E=$J$4))
/IF($J$5="総計",1,$K34/10)
),0)</f>
        <v>0</v>
      </c>
      <c r="W34" s="48" cm="1">
        <f t="array" ref="W34">IFERROR(
IF(OR(W$10="",$I34=""),"",
SUMIFS(収穫記録!$P:$P,収穫記録!$D:$D,$J$1,収穫記録!$I:$I,$J$2,収穫記録!$J:$J,$J$3,収穫記録!$F:$F,$I34,収穫記録!$B:$B,"&gt;="&amp;W$10,収穫記録!$B:$B,"&lt;="&amp;EOMONTH(W$10,0))
/_xlfn.UNIQUE(_xlfn._xlws.FILTER($F:$F,$E:$E=$J$4))
/IF($J$5="総計",1,$K34/10)
),0)</f>
        <v>0</v>
      </c>
      <c r="X34" s="48" cm="1">
        <f t="array" ref="X34">IFERROR(
IF(OR(X$10="",$I34=""),"",
SUMIFS(収穫記録!$P:$P,収穫記録!$D:$D,$J$1,収穫記録!$I:$I,$J$2,収穫記録!$J:$J,$J$3,収穫記録!$F:$F,$I34,収穫記録!$B:$B,"&gt;="&amp;X$10,収穫記録!$B:$B,"&lt;="&amp;EOMONTH(X$10,0))
/_xlfn.UNIQUE(_xlfn._xlws.FILTER($F:$F,$E:$E=$J$4))
/IF($J$5="総計",1,$K34/10)
),0)</f>
        <v>0</v>
      </c>
    </row>
    <row r="35" spans="10:24">
      <c r="J35" s="13"/>
      <c r="K35" s="37"/>
      <c r="L35" s="46" t="str">
        <f t="shared" si="2"/>
        <v/>
      </c>
      <c r="M35" s="47" cm="1">
        <f t="array" ref="M35">IFERROR(
IF(OR(M$10="",$I35=""),"",
SUMIFS(収穫記録!$P:$P,収穫記録!$D:$D,$J$1,収穫記録!$I:$I,$J$2,収穫記録!$J:$J,$J$3,収穫記録!$F:$F,$I35,収穫記録!$B:$B,"&gt;="&amp;M$10,収穫記録!$B:$B,"&lt;="&amp;EOMONTH(M$10,0))
/_xlfn.UNIQUE(_xlfn._xlws.FILTER($F:$F,$E:$E=$J$4))
/IF($J$5="総計",1,$K35/10)
),0)</f>
        <v>0</v>
      </c>
      <c r="N35" s="48" cm="1">
        <f t="array" ref="N35">IFERROR(
IF(OR(N$10="",$I35=""),"",
SUMIFS(収穫記録!$P:$P,収穫記録!$D:$D,$J$1,収穫記録!$I:$I,$J$2,収穫記録!$J:$J,$J$3,収穫記録!$F:$F,$I35,収穫記録!$B:$B,"&gt;="&amp;N$10,収穫記録!$B:$B,"&lt;="&amp;EOMONTH(N$10,0))
/_xlfn.UNIQUE(_xlfn._xlws.FILTER($F:$F,$E:$E=$J$4))
/IF($J$5="総計",1,$K35/10)
),0)</f>
        <v>0</v>
      </c>
      <c r="O35" s="48" cm="1">
        <f t="array" ref="O35">IFERROR(
IF(OR(O$10="",$I35=""),"",
SUMIFS(収穫記録!$P:$P,収穫記録!$D:$D,$J$1,収穫記録!$I:$I,$J$2,収穫記録!$J:$J,$J$3,収穫記録!$F:$F,$I35,収穫記録!$B:$B,"&gt;="&amp;O$10,収穫記録!$B:$B,"&lt;="&amp;EOMONTH(O$10,0))
/_xlfn.UNIQUE(_xlfn._xlws.FILTER($F:$F,$E:$E=$J$4))
/IF($J$5="総計",1,$K35/10)
),0)</f>
        <v>0</v>
      </c>
      <c r="P35" s="48" cm="1">
        <f t="array" ref="P35">IFERROR(
IF(OR(P$10="",$I35=""),"",
SUMIFS(収穫記録!$P:$P,収穫記録!$D:$D,$J$1,収穫記録!$I:$I,$J$2,収穫記録!$J:$J,$J$3,収穫記録!$F:$F,$I35,収穫記録!$B:$B,"&gt;="&amp;P$10,収穫記録!$B:$B,"&lt;="&amp;EOMONTH(P$10,0))
/_xlfn.UNIQUE(_xlfn._xlws.FILTER($F:$F,$E:$E=$J$4))
/IF($J$5="総計",1,$K35/10)
),0)</f>
        <v>0</v>
      </c>
      <c r="Q35" s="48" cm="1">
        <f t="array" ref="Q35">IFERROR(
IF(OR(Q$10="",$I35=""),"",
SUMIFS(収穫記録!$P:$P,収穫記録!$D:$D,$J$1,収穫記録!$I:$I,$J$2,収穫記録!$J:$J,$J$3,収穫記録!$F:$F,$I35,収穫記録!$B:$B,"&gt;="&amp;Q$10,収穫記録!$B:$B,"&lt;="&amp;EOMONTH(Q$10,0))
/_xlfn.UNIQUE(_xlfn._xlws.FILTER($F:$F,$E:$E=$J$4))
/IF($J$5="総計",1,$K35/10)
),0)</f>
        <v>0</v>
      </c>
      <c r="R35" s="48" cm="1">
        <f t="array" ref="R35">IFERROR(
IF(OR(R$10="",$I35=""),"",
SUMIFS(収穫記録!$P:$P,収穫記録!$D:$D,$J$1,収穫記録!$I:$I,$J$2,収穫記録!$J:$J,$J$3,収穫記録!$F:$F,$I35,収穫記録!$B:$B,"&gt;="&amp;R$10,収穫記録!$B:$B,"&lt;="&amp;EOMONTH(R$10,0))
/_xlfn.UNIQUE(_xlfn._xlws.FILTER($F:$F,$E:$E=$J$4))
/IF($J$5="総計",1,$K35/10)
),0)</f>
        <v>0</v>
      </c>
      <c r="S35" s="48" cm="1">
        <f t="array" ref="S35">IFERROR(
IF(OR(S$10="",$I35=""),"",
SUMIFS(収穫記録!$P:$P,収穫記録!$D:$D,$J$1,収穫記録!$I:$I,$J$2,収穫記録!$J:$J,$J$3,収穫記録!$F:$F,$I35,収穫記録!$B:$B,"&gt;="&amp;S$10,収穫記録!$B:$B,"&lt;="&amp;EOMONTH(S$10,0))
/_xlfn.UNIQUE(_xlfn._xlws.FILTER($F:$F,$E:$E=$J$4))
/IF($J$5="総計",1,$K35/10)
),0)</f>
        <v>0</v>
      </c>
      <c r="T35" s="48" cm="1">
        <f t="array" ref="T35">IFERROR(
IF(OR(T$10="",$I35=""),"",
SUMIFS(収穫記録!$P:$P,収穫記録!$D:$D,$J$1,収穫記録!$I:$I,$J$2,収穫記録!$J:$J,$J$3,収穫記録!$F:$F,$I35,収穫記録!$B:$B,"&gt;="&amp;T$10,収穫記録!$B:$B,"&lt;="&amp;EOMONTH(T$10,0))
/_xlfn.UNIQUE(_xlfn._xlws.FILTER($F:$F,$E:$E=$J$4))
/IF($J$5="総計",1,$K35/10)
),0)</f>
        <v>0</v>
      </c>
      <c r="U35" s="48" cm="1">
        <f t="array" ref="U35">IFERROR(
IF(OR(U$10="",$I35=""),"",
SUMIFS(収穫記録!$P:$P,収穫記録!$D:$D,$J$1,収穫記録!$I:$I,$J$2,収穫記録!$J:$J,$J$3,収穫記録!$F:$F,$I35,収穫記録!$B:$B,"&gt;="&amp;U$10,収穫記録!$B:$B,"&lt;="&amp;EOMONTH(U$10,0))
/_xlfn.UNIQUE(_xlfn._xlws.FILTER($F:$F,$E:$E=$J$4))
/IF($J$5="総計",1,$K35/10)
),0)</f>
        <v>0</v>
      </c>
      <c r="V35" s="48" cm="1">
        <f t="array" ref="V35">IFERROR(
IF(OR(V$10="",$I35=""),"",
SUMIFS(収穫記録!$P:$P,収穫記録!$D:$D,$J$1,収穫記録!$I:$I,$J$2,収穫記録!$J:$J,$J$3,収穫記録!$F:$F,$I35,収穫記録!$B:$B,"&gt;="&amp;V$10,収穫記録!$B:$B,"&lt;="&amp;EOMONTH(V$10,0))
/_xlfn.UNIQUE(_xlfn._xlws.FILTER($F:$F,$E:$E=$J$4))
/IF($J$5="総計",1,$K35/10)
),0)</f>
        <v>0</v>
      </c>
      <c r="W35" s="48" cm="1">
        <f t="array" ref="W35">IFERROR(
IF(OR(W$10="",$I35=""),"",
SUMIFS(収穫記録!$P:$P,収穫記録!$D:$D,$J$1,収穫記録!$I:$I,$J$2,収穫記録!$J:$J,$J$3,収穫記録!$F:$F,$I35,収穫記録!$B:$B,"&gt;="&amp;W$10,収穫記録!$B:$B,"&lt;="&amp;EOMONTH(W$10,0))
/_xlfn.UNIQUE(_xlfn._xlws.FILTER($F:$F,$E:$E=$J$4))
/IF($J$5="総計",1,$K35/10)
),0)</f>
        <v>0</v>
      </c>
      <c r="X35" s="48" cm="1">
        <f t="array" ref="X35">IFERROR(
IF(OR(X$10="",$I35=""),"",
SUMIFS(収穫記録!$P:$P,収穫記録!$D:$D,$J$1,収穫記録!$I:$I,$J$2,収穫記録!$J:$J,$J$3,収穫記録!$F:$F,$I35,収穫記録!$B:$B,"&gt;="&amp;X$10,収穫記録!$B:$B,"&lt;="&amp;EOMONTH(X$10,0))
/_xlfn.UNIQUE(_xlfn._xlws.FILTER($F:$F,$E:$E=$J$4))
/IF($J$5="総計",1,$K35/10)
),0)</f>
        <v>0</v>
      </c>
    </row>
    <row r="36" spans="10:24">
      <c r="J36" s="13"/>
      <c r="K36" s="37"/>
      <c r="L36" s="46" t="str">
        <f t="shared" si="2"/>
        <v/>
      </c>
      <c r="M36" s="47" cm="1">
        <f t="array" ref="M36">IFERROR(
IF(OR(M$10="",$I36=""),"",
SUMIFS(収穫記録!$P:$P,収穫記録!$D:$D,$J$1,収穫記録!$I:$I,$J$2,収穫記録!$J:$J,$J$3,収穫記録!$F:$F,$I36,収穫記録!$B:$B,"&gt;="&amp;M$10,収穫記録!$B:$B,"&lt;="&amp;EOMONTH(M$10,0))
/_xlfn.UNIQUE(_xlfn._xlws.FILTER($F:$F,$E:$E=$J$4))
/IF($J$5="総計",1,$K36/10)
),0)</f>
        <v>0</v>
      </c>
      <c r="N36" s="48" cm="1">
        <f t="array" ref="N36">IFERROR(
IF(OR(N$10="",$I36=""),"",
SUMIFS(収穫記録!$P:$P,収穫記録!$D:$D,$J$1,収穫記録!$I:$I,$J$2,収穫記録!$J:$J,$J$3,収穫記録!$F:$F,$I36,収穫記録!$B:$B,"&gt;="&amp;N$10,収穫記録!$B:$B,"&lt;="&amp;EOMONTH(N$10,0))
/_xlfn.UNIQUE(_xlfn._xlws.FILTER($F:$F,$E:$E=$J$4))
/IF($J$5="総計",1,$K36/10)
),0)</f>
        <v>0</v>
      </c>
      <c r="O36" s="48" cm="1">
        <f t="array" ref="O36">IFERROR(
IF(OR(O$10="",$I36=""),"",
SUMIFS(収穫記録!$P:$P,収穫記録!$D:$D,$J$1,収穫記録!$I:$I,$J$2,収穫記録!$J:$J,$J$3,収穫記録!$F:$F,$I36,収穫記録!$B:$B,"&gt;="&amp;O$10,収穫記録!$B:$B,"&lt;="&amp;EOMONTH(O$10,0))
/_xlfn.UNIQUE(_xlfn._xlws.FILTER($F:$F,$E:$E=$J$4))
/IF($J$5="総計",1,$K36/10)
),0)</f>
        <v>0</v>
      </c>
      <c r="P36" s="48" cm="1">
        <f t="array" ref="P36">IFERROR(
IF(OR(P$10="",$I36=""),"",
SUMIFS(収穫記録!$P:$P,収穫記録!$D:$D,$J$1,収穫記録!$I:$I,$J$2,収穫記録!$J:$J,$J$3,収穫記録!$F:$F,$I36,収穫記録!$B:$B,"&gt;="&amp;P$10,収穫記録!$B:$B,"&lt;="&amp;EOMONTH(P$10,0))
/_xlfn.UNIQUE(_xlfn._xlws.FILTER($F:$F,$E:$E=$J$4))
/IF($J$5="総計",1,$K36/10)
),0)</f>
        <v>0</v>
      </c>
      <c r="Q36" s="48" cm="1">
        <f t="array" ref="Q36">IFERROR(
IF(OR(Q$10="",$I36=""),"",
SUMIFS(収穫記録!$P:$P,収穫記録!$D:$D,$J$1,収穫記録!$I:$I,$J$2,収穫記録!$J:$J,$J$3,収穫記録!$F:$F,$I36,収穫記録!$B:$B,"&gt;="&amp;Q$10,収穫記録!$B:$B,"&lt;="&amp;EOMONTH(Q$10,0))
/_xlfn.UNIQUE(_xlfn._xlws.FILTER($F:$F,$E:$E=$J$4))
/IF($J$5="総計",1,$K36/10)
),0)</f>
        <v>0</v>
      </c>
      <c r="R36" s="48" cm="1">
        <f t="array" ref="R36">IFERROR(
IF(OR(R$10="",$I36=""),"",
SUMIFS(収穫記録!$P:$P,収穫記録!$D:$D,$J$1,収穫記録!$I:$I,$J$2,収穫記録!$J:$J,$J$3,収穫記録!$F:$F,$I36,収穫記録!$B:$B,"&gt;="&amp;R$10,収穫記録!$B:$B,"&lt;="&amp;EOMONTH(R$10,0))
/_xlfn.UNIQUE(_xlfn._xlws.FILTER($F:$F,$E:$E=$J$4))
/IF($J$5="総計",1,$K36/10)
),0)</f>
        <v>0</v>
      </c>
      <c r="S36" s="48" cm="1">
        <f t="array" ref="S36">IFERROR(
IF(OR(S$10="",$I36=""),"",
SUMIFS(収穫記録!$P:$P,収穫記録!$D:$D,$J$1,収穫記録!$I:$I,$J$2,収穫記録!$J:$J,$J$3,収穫記録!$F:$F,$I36,収穫記録!$B:$B,"&gt;="&amp;S$10,収穫記録!$B:$B,"&lt;="&amp;EOMONTH(S$10,0))
/_xlfn.UNIQUE(_xlfn._xlws.FILTER($F:$F,$E:$E=$J$4))
/IF($J$5="総計",1,$K36/10)
),0)</f>
        <v>0</v>
      </c>
      <c r="T36" s="48" cm="1">
        <f t="array" ref="T36">IFERROR(
IF(OR(T$10="",$I36=""),"",
SUMIFS(収穫記録!$P:$P,収穫記録!$D:$D,$J$1,収穫記録!$I:$I,$J$2,収穫記録!$J:$J,$J$3,収穫記録!$F:$F,$I36,収穫記録!$B:$B,"&gt;="&amp;T$10,収穫記録!$B:$B,"&lt;="&amp;EOMONTH(T$10,0))
/_xlfn.UNIQUE(_xlfn._xlws.FILTER($F:$F,$E:$E=$J$4))
/IF($J$5="総計",1,$K36/10)
),0)</f>
        <v>0</v>
      </c>
      <c r="U36" s="48" cm="1">
        <f t="array" ref="U36">IFERROR(
IF(OR(U$10="",$I36=""),"",
SUMIFS(収穫記録!$P:$P,収穫記録!$D:$D,$J$1,収穫記録!$I:$I,$J$2,収穫記録!$J:$J,$J$3,収穫記録!$F:$F,$I36,収穫記録!$B:$B,"&gt;="&amp;U$10,収穫記録!$B:$B,"&lt;="&amp;EOMONTH(U$10,0))
/_xlfn.UNIQUE(_xlfn._xlws.FILTER($F:$F,$E:$E=$J$4))
/IF($J$5="総計",1,$K36/10)
),0)</f>
        <v>0</v>
      </c>
      <c r="V36" s="48" cm="1">
        <f t="array" ref="V36">IFERROR(
IF(OR(V$10="",$I36=""),"",
SUMIFS(収穫記録!$P:$P,収穫記録!$D:$D,$J$1,収穫記録!$I:$I,$J$2,収穫記録!$J:$J,$J$3,収穫記録!$F:$F,$I36,収穫記録!$B:$B,"&gt;="&amp;V$10,収穫記録!$B:$B,"&lt;="&amp;EOMONTH(V$10,0))
/_xlfn.UNIQUE(_xlfn._xlws.FILTER($F:$F,$E:$E=$J$4))
/IF($J$5="総計",1,$K36/10)
),0)</f>
        <v>0</v>
      </c>
      <c r="W36" s="48" cm="1">
        <f t="array" ref="W36">IFERROR(
IF(OR(W$10="",$I36=""),"",
SUMIFS(収穫記録!$P:$P,収穫記録!$D:$D,$J$1,収穫記録!$I:$I,$J$2,収穫記録!$J:$J,$J$3,収穫記録!$F:$F,$I36,収穫記録!$B:$B,"&gt;="&amp;W$10,収穫記録!$B:$B,"&lt;="&amp;EOMONTH(W$10,0))
/_xlfn.UNIQUE(_xlfn._xlws.FILTER($F:$F,$E:$E=$J$4))
/IF($J$5="総計",1,$K36/10)
),0)</f>
        <v>0</v>
      </c>
      <c r="X36" s="48" cm="1">
        <f t="array" ref="X36">IFERROR(
IF(OR(X$10="",$I36=""),"",
SUMIFS(収穫記録!$P:$P,収穫記録!$D:$D,$J$1,収穫記録!$I:$I,$J$2,収穫記録!$J:$J,$J$3,収穫記録!$F:$F,$I36,収穫記録!$B:$B,"&gt;="&amp;X$10,収穫記録!$B:$B,"&lt;="&amp;EOMONTH(X$10,0))
/_xlfn.UNIQUE(_xlfn._xlws.FILTER($F:$F,$E:$E=$J$4))
/IF($J$5="総計",1,$K36/10)
),0)</f>
        <v>0</v>
      </c>
    </row>
    <row r="37" spans="10:24">
      <c r="J37" s="13"/>
      <c r="K37" s="37"/>
      <c r="L37" s="46" t="str">
        <f t="shared" si="2"/>
        <v/>
      </c>
      <c r="M37" s="47" cm="1">
        <f t="array" ref="M37">IFERROR(
IF(OR(M$10="",$I37=""),"",
SUMIFS(収穫記録!$P:$P,収穫記録!$D:$D,$J$1,収穫記録!$I:$I,$J$2,収穫記録!$J:$J,$J$3,収穫記録!$F:$F,$I37,収穫記録!$B:$B,"&gt;="&amp;M$10,収穫記録!$B:$B,"&lt;="&amp;EOMONTH(M$10,0))
/_xlfn.UNIQUE(_xlfn._xlws.FILTER($F:$F,$E:$E=$J$4))
/IF($J$5="総計",1,$K37/10)
),0)</f>
        <v>0</v>
      </c>
      <c r="N37" s="48" cm="1">
        <f t="array" ref="N37">IFERROR(
IF(OR(N$10="",$I37=""),"",
SUMIFS(収穫記録!$P:$P,収穫記録!$D:$D,$J$1,収穫記録!$I:$I,$J$2,収穫記録!$J:$J,$J$3,収穫記録!$F:$F,$I37,収穫記録!$B:$B,"&gt;="&amp;N$10,収穫記録!$B:$B,"&lt;="&amp;EOMONTH(N$10,0))
/_xlfn.UNIQUE(_xlfn._xlws.FILTER($F:$F,$E:$E=$J$4))
/IF($J$5="総計",1,$K37/10)
),0)</f>
        <v>0</v>
      </c>
      <c r="O37" s="48" cm="1">
        <f t="array" ref="O37">IFERROR(
IF(OR(O$10="",$I37=""),"",
SUMIFS(収穫記録!$P:$P,収穫記録!$D:$D,$J$1,収穫記録!$I:$I,$J$2,収穫記録!$J:$J,$J$3,収穫記録!$F:$F,$I37,収穫記録!$B:$B,"&gt;="&amp;O$10,収穫記録!$B:$B,"&lt;="&amp;EOMONTH(O$10,0))
/_xlfn.UNIQUE(_xlfn._xlws.FILTER($F:$F,$E:$E=$J$4))
/IF($J$5="総計",1,$K37/10)
),0)</f>
        <v>0</v>
      </c>
      <c r="P37" s="48" cm="1">
        <f t="array" ref="P37">IFERROR(
IF(OR(P$10="",$I37=""),"",
SUMIFS(収穫記録!$P:$P,収穫記録!$D:$D,$J$1,収穫記録!$I:$I,$J$2,収穫記録!$J:$J,$J$3,収穫記録!$F:$F,$I37,収穫記録!$B:$B,"&gt;="&amp;P$10,収穫記録!$B:$B,"&lt;="&amp;EOMONTH(P$10,0))
/_xlfn.UNIQUE(_xlfn._xlws.FILTER($F:$F,$E:$E=$J$4))
/IF($J$5="総計",1,$K37/10)
),0)</f>
        <v>0</v>
      </c>
      <c r="Q37" s="48" cm="1">
        <f t="array" ref="Q37">IFERROR(
IF(OR(Q$10="",$I37=""),"",
SUMIFS(収穫記録!$P:$P,収穫記録!$D:$D,$J$1,収穫記録!$I:$I,$J$2,収穫記録!$J:$J,$J$3,収穫記録!$F:$F,$I37,収穫記録!$B:$B,"&gt;="&amp;Q$10,収穫記録!$B:$B,"&lt;="&amp;EOMONTH(Q$10,0))
/_xlfn.UNIQUE(_xlfn._xlws.FILTER($F:$F,$E:$E=$J$4))
/IF($J$5="総計",1,$K37/10)
),0)</f>
        <v>0</v>
      </c>
      <c r="R37" s="48" cm="1">
        <f t="array" ref="R37">IFERROR(
IF(OR(R$10="",$I37=""),"",
SUMIFS(収穫記録!$P:$P,収穫記録!$D:$D,$J$1,収穫記録!$I:$I,$J$2,収穫記録!$J:$J,$J$3,収穫記録!$F:$F,$I37,収穫記録!$B:$B,"&gt;="&amp;R$10,収穫記録!$B:$B,"&lt;="&amp;EOMONTH(R$10,0))
/_xlfn.UNIQUE(_xlfn._xlws.FILTER($F:$F,$E:$E=$J$4))
/IF($J$5="総計",1,$K37/10)
),0)</f>
        <v>0</v>
      </c>
      <c r="S37" s="48" cm="1">
        <f t="array" ref="S37">IFERROR(
IF(OR(S$10="",$I37=""),"",
SUMIFS(収穫記録!$P:$P,収穫記録!$D:$D,$J$1,収穫記録!$I:$I,$J$2,収穫記録!$J:$J,$J$3,収穫記録!$F:$F,$I37,収穫記録!$B:$B,"&gt;="&amp;S$10,収穫記録!$B:$B,"&lt;="&amp;EOMONTH(S$10,0))
/_xlfn.UNIQUE(_xlfn._xlws.FILTER($F:$F,$E:$E=$J$4))
/IF($J$5="総計",1,$K37/10)
),0)</f>
        <v>0</v>
      </c>
      <c r="T37" s="48" cm="1">
        <f t="array" ref="T37">IFERROR(
IF(OR(T$10="",$I37=""),"",
SUMIFS(収穫記録!$P:$P,収穫記録!$D:$D,$J$1,収穫記録!$I:$I,$J$2,収穫記録!$J:$J,$J$3,収穫記録!$F:$F,$I37,収穫記録!$B:$B,"&gt;="&amp;T$10,収穫記録!$B:$B,"&lt;="&amp;EOMONTH(T$10,0))
/_xlfn.UNIQUE(_xlfn._xlws.FILTER($F:$F,$E:$E=$J$4))
/IF($J$5="総計",1,$K37/10)
),0)</f>
        <v>0</v>
      </c>
      <c r="U37" s="48" cm="1">
        <f t="array" ref="U37">IFERROR(
IF(OR(U$10="",$I37=""),"",
SUMIFS(収穫記録!$P:$P,収穫記録!$D:$D,$J$1,収穫記録!$I:$I,$J$2,収穫記録!$J:$J,$J$3,収穫記録!$F:$F,$I37,収穫記録!$B:$B,"&gt;="&amp;U$10,収穫記録!$B:$B,"&lt;="&amp;EOMONTH(U$10,0))
/_xlfn.UNIQUE(_xlfn._xlws.FILTER($F:$F,$E:$E=$J$4))
/IF($J$5="総計",1,$K37/10)
),0)</f>
        <v>0</v>
      </c>
      <c r="V37" s="48" cm="1">
        <f t="array" ref="V37">IFERROR(
IF(OR(V$10="",$I37=""),"",
SUMIFS(収穫記録!$P:$P,収穫記録!$D:$D,$J$1,収穫記録!$I:$I,$J$2,収穫記録!$J:$J,$J$3,収穫記録!$F:$F,$I37,収穫記録!$B:$B,"&gt;="&amp;V$10,収穫記録!$B:$B,"&lt;="&amp;EOMONTH(V$10,0))
/_xlfn.UNIQUE(_xlfn._xlws.FILTER($F:$F,$E:$E=$J$4))
/IF($J$5="総計",1,$K37/10)
),0)</f>
        <v>0</v>
      </c>
      <c r="W37" s="48" cm="1">
        <f t="array" ref="W37">IFERROR(
IF(OR(W$10="",$I37=""),"",
SUMIFS(収穫記録!$P:$P,収穫記録!$D:$D,$J$1,収穫記録!$I:$I,$J$2,収穫記録!$J:$J,$J$3,収穫記録!$F:$F,$I37,収穫記録!$B:$B,"&gt;="&amp;W$10,収穫記録!$B:$B,"&lt;="&amp;EOMONTH(W$10,0))
/_xlfn.UNIQUE(_xlfn._xlws.FILTER($F:$F,$E:$E=$J$4))
/IF($J$5="総計",1,$K37/10)
),0)</f>
        <v>0</v>
      </c>
      <c r="X37" s="48" cm="1">
        <f t="array" ref="X37">IFERROR(
IF(OR(X$10="",$I37=""),"",
SUMIFS(収穫記録!$P:$P,収穫記録!$D:$D,$J$1,収穫記録!$I:$I,$J$2,収穫記録!$J:$J,$J$3,収穫記録!$F:$F,$I37,収穫記録!$B:$B,"&gt;="&amp;X$10,収穫記録!$B:$B,"&lt;="&amp;EOMONTH(X$10,0))
/_xlfn.UNIQUE(_xlfn._xlws.FILTER($F:$F,$E:$E=$J$4))
/IF($J$5="総計",1,$K37/10)
),0)</f>
        <v>0</v>
      </c>
    </row>
    <row r="38" spans="10:24">
      <c r="J38" s="13"/>
      <c r="K38" s="37"/>
      <c r="L38" s="46" t="str">
        <f t="shared" si="2"/>
        <v/>
      </c>
      <c r="M38" s="47" cm="1">
        <f t="array" ref="M38">IFERROR(
IF(OR(M$10="",$I38=""),"",
SUMIFS(収穫記録!$P:$P,収穫記録!$D:$D,$J$1,収穫記録!$I:$I,$J$2,収穫記録!$J:$J,$J$3,収穫記録!$F:$F,$I38,収穫記録!$B:$B,"&gt;="&amp;M$10,収穫記録!$B:$B,"&lt;="&amp;EOMONTH(M$10,0))
/_xlfn.UNIQUE(_xlfn._xlws.FILTER($F:$F,$E:$E=$J$4))
/IF($J$5="総計",1,$K38/10)
),0)</f>
        <v>0</v>
      </c>
      <c r="N38" s="48" cm="1">
        <f t="array" ref="N38">IFERROR(
IF(OR(N$10="",$I38=""),"",
SUMIFS(収穫記録!$P:$P,収穫記録!$D:$D,$J$1,収穫記録!$I:$I,$J$2,収穫記録!$J:$J,$J$3,収穫記録!$F:$F,$I38,収穫記録!$B:$B,"&gt;="&amp;N$10,収穫記録!$B:$B,"&lt;="&amp;EOMONTH(N$10,0))
/_xlfn.UNIQUE(_xlfn._xlws.FILTER($F:$F,$E:$E=$J$4))
/IF($J$5="総計",1,$K38/10)
),0)</f>
        <v>0</v>
      </c>
      <c r="O38" s="48" cm="1">
        <f t="array" ref="O38">IFERROR(
IF(OR(O$10="",$I38=""),"",
SUMIFS(収穫記録!$P:$P,収穫記録!$D:$D,$J$1,収穫記録!$I:$I,$J$2,収穫記録!$J:$J,$J$3,収穫記録!$F:$F,$I38,収穫記録!$B:$B,"&gt;="&amp;O$10,収穫記録!$B:$B,"&lt;="&amp;EOMONTH(O$10,0))
/_xlfn.UNIQUE(_xlfn._xlws.FILTER($F:$F,$E:$E=$J$4))
/IF($J$5="総計",1,$K38/10)
),0)</f>
        <v>0</v>
      </c>
      <c r="P38" s="48" cm="1">
        <f t="array" ref="P38">IFERROR(
IF(OR(P$10="",$I38=""),"",
SUMIFS(収穫記録!$P:$P,収穫記録!$D:$D,$J$1,収穫記録!$I:$I,$J$2,収穫記録!$J:$J,$J$3,収穫記録!$F:$F,$I38,収穫記録!$B:$B,"&gt;="&amp;P$10,収穫記録!$B:$B,"&lt;="&amp;EOMONTH(P$10,0))
/_xlfn.UNIQUE(_xlfn._xlws.FILTER($F:$F,$E:$E=$J$4))
/IF($J$5="総計",1,$K38/10)
),0)</f>
        <v>0</v>
      </c>
      <c r="Q38" s="48" cm="1">
        <f t="array" ref="Q38">IFERROR(
IF(OR(Q$10="",$I38=""),"",
SUMIFS(収穫記録!$P:$P,収穫記録!$D:$D,$J$1,収穫記録!$I:$I,$J$2,収穫記録!$J:$J,$J$3,収穫記録!$F:$F,$I38,収穫記録!$B:$B,"&gt;="&amp;Q$10,収穫記録!$B:$B,"&lt;="&amp;EOMONTH(Q$10,0))
/_xlfn.UNIQUE(_xlfn._xlws.FILTER($F:$F,$E:$E=$J$4))
/IF($J$5="総計",1,$K38/10)
),0)</f>
        <v>0</v>
      </c>
      <c r="R38" s="48" cm="1">
        <f t="array" ref="R38">IFERROR(
IF(OR(R$10="",$I38=""),"",
SUMIFS(収穫記録!$P:$P,収穫記録!$D:$D,$J$1,収穫記録!$I:$I,$J$2,収穫記録!$J:$J,$J$3,収穫記録!$F:$F,$I38,収穫記録!$B:$B,"&gt;="&amp;R$10,収穫記録!$B:$B,"&lt;="&amp;EOMONTH(R$10,0))
/_xlfn.UNIQUE(_xlfn._xlws.FILTER($F:$F,$E:$E=$J$4))
/IF($J$5="総計",1,$K38/10)
),0)</f>
        <v>0</v>
      </c>
      <c r="S38" s="48" cm="1">
        <f t="array" ref="S38">IFERROR(
IF(OR(S$10="",$I38=""),"",
SUMIFS(収穫記録!$P:$P,収穫記録!$D:$D,$J$1,収穫記録!$I:$I,$J$2,収穫記録!$J:$J,$J$3,収穫記録!$F:$F,$I38,収穫記録!$B:$B,"&gt;="&amp;S$10,収穫記録!$B:$B,"&lt;="&amp;EOMONTH(S$10,0))
/_xlfn.UNIQUE(_xlfn._xlws.FILTER($F:$F,$E:$E=$J$4))
/IF($J$5="総計",1,$K38/10)
),0)</f>
        <v>0</v>
      </c>
      <c r="T38" s="48" cm="1">
        <f t="array" ref="T38">IFERROR(
IF(OR(T$10="",$I38=""),"",
SUMIFS(収穫記録!$P:$P,収穫記録!$D:$D,$J$1,収穫記録!$I:$I,$J$2,収穫記録!$J:$J,$J$3,収穫記録!$F:$F,$I38,収穫記録!$B:$B,"&gt;="&amp;T$10,収穫記録!$B:$B,"&lt;="&amp;EOMONTH(T$10,0))
/_xlfn.UNIQUE(_xlfn._xlws.FILTER($F:$F,$E:$E=$J$4))
/IF($J$5="総計",1,$K38/10)
),0)</f>
        <v>0</v>
      </c>
      <c r="U38" s="48" cm="1">
        <f t="array" ref="U38">IFERROR(
IF(OR(U$10="",$I38=""),"",
SUMIFS(収穫記録!$P:$P,収穫記録!$D:$D,$J$1,収穫記録!$I:$I,$J$2,収穫記録!$J:$J,$J$3,収穫記録!$F:$F,$I38,収穫記録!$B:$B,"&gt;="&amp;U$10,収穫記録!$B:$B,"&lt;="&amp;EOMONTH(U$10,0))
/_xlfn.UNIQUE(_xlfn._xlws.FILTER($F:$F,$E:$E=$J$4))
/IF($J$5="総計",1,$K38/10)
),0)</f>
        <v>0</v>
      </c>
      <c r="V38" s="48" cm="1">
        <f t="array" ref="V38">IFERROR(
IF(OR(V$10="",$I38=""),"",
SUMIFS(収穫記録!$P:$P,収穫記録!$D:$D,$J$1,収穫記録!$I:$I,$J$2,収穫記録!$J:$J,$J$3,収穫記録!$F:$F,$I38,収穫記録!$B:$B,"&gt;="&amp;V$10,収穫記録!$B:$B,"&lt;="&amp;EOMONTH(V$10,0))
/_xlfn.UNIQUE(_xlfn._xlws.FILTER($F:$F,$E:$E=$J$4))
/IF($J$5="総計",1,$K38/10)
),0)</f>
        <v>0</v>
      </c>
      <c r="W38" s="48" cm="1">
        <f t="array" ref="W38">IFERROR(
IF(OR(W$10="",$I38=""),"",
SUMIFS(収穫記録!$P:$P,収穫記録!$D:$D,$J$1,収穫記録!$I:$I,$J$2,収穫記録!$J:$J,$J$3,収穫記録!$F:$F,$I38,収穫記録!$B:$B,"&gt;="&amp;W$10,収穫記録!$B:$B,"&lt;="&amp;EOMONTH(W$10,0))
/_xlfn.UNIQUE(_xlfn._xlws.FILTER($F:$F,$E:$E=$J$4))
/IF($J$5="総計",1,$K38/10)
),0)</f>
        <v>0</v>
      </c>
      <c r="X38" s="48" cm="1">
        <f t="array" ref="X38">IFERROR(
IF(OR(X$10="",$I38=""),"",
SUMIFS(収穫記録!$P:$P,収穫記録!$D:$D,$J$1,収穫記録!$I:$I,$J$2,収穫記録!$J:$J,$J$3,収穫記録!$F:$F,$I38,収穫記録!$B:$B,"&gt;="&amp;X$10,収穫記録!$B:$B,"&lt;="&amp;EOMONTH(X$10,0))
/_xlfn.UNIQUE(_xlfn._xlws.FILTER($F:$F,$E:$E=$J$4))
/IF($J$5="総計",1,$K38/10)
),0)</f>
        <v>0</v>
      </c>
    </row>
    <row r="39" spans="10:24">
      <c r="J39" s="13"/>
      <c r="K39" s="37"/>
      <c r="L39" s="46" t="str">
        <f t="shared" si="2"/>
        <v/>
      </c>
      <c r="M39" s="47" cm="1">
        <f t="array" ref="M39">IFERROR(
IF(OR(M$10="",$I39=""),"",
SUMIFS(収穫記録!$P:$P,収穫記録!$D:$D,$J$1,収穫記録!$I:$I,$J$2,収穫記録!$J:$J,$J$3,収穫記録!$F:$F,$I39,収穫記録!$B:$B,"&gt;="&amp;M$10,収穫記録!$B:$B,"&lt;="&amp;EOMONTH(M$10,0))
/_xlfn.UNIQUE(_xlfn._xlws.FILTER($F:$F,$E:$E=$J$4))
/IF($J$5="総計",1,$K39/10)
),0)</f>
        <v>0</v>
      </c>
      <c r="N39" s="48" cm="1">
        <f t="array" ref="N39">IFERROR(
IF(OR(N$10="",$I39=""),"",
SUMIFS(収穫記録!$P:$P,収穫記録!$D:$D,$J$1,収穫記録!$I:$I,$J$2,収穫記録!$J:$J,$J$3,収穫記録!$F:$F,$I39,収穫記録!$B:$B,"&gt;="&amp;N$10,収穫記録!$B:$B,"&lt;="&amp;EOMONTH(N$10,0))
/_xlfn.UNIQUE(_xlfn._xlws.FILTER($F:$F,$E:$E=$J$4))
/IF($J$5="総計",1,$K39/10)
),0)</f>
        <v>0</v>
      </c>
      <c r="O39" s="48" cm="1">
        <f t="array" ref="O39">IFERROR(
IF(OR(O$10="",$I39=""),"",
SUMIFS(収穫記録!$P:$P,収穫記録!$D:$D,$J$1,収穫記録!$I:$I,$J$2,収穫記録!$J:$J,$J$3,収穫記録!$F:$F,$I39,収穫記録!$B:$B,"&gt;="&amp;O$10,収穫記録!$B:$B,"&lt;="&amp;EOMONTH(O$10,0))
/_xlfn.UNIQUE(_xlfn._xlws.FILTER($F:$F,$E:$E=$J$4))
/IF($J$5="総計",1,$K39/10)
),0)</f>
        <v>0</v>
      </c>
      <c r="P39" s="48" cm="1">
        <f t="array" ref="P39">IFERROR(
IF(OR(P$10="",$I39=""),"",
SUMIFS(収穫記録!$P:$P,収穫記録!$D:$D,$J$1,収穫記録!$I:$I,$J$2,収穫記録!$J:$J,$J$3,収穫記録!$F:$F,$I39,収穫記録!$B:$B,"&gt;="&amp;P$10,収穫記録!$B:$B,"&lt;="&amp;EOMONTH(P$10,0))
/_xlfn.UNIQUE(_xlfn._xlws.FILTER($F:$F,$E:$E=$J$4))
/IF($J$5="総計",1,$K39/10)
),0)</f>
        <v>0</v>
      </c>
      <c r="Q39" s="48" cm="1">
        <f t="array" ref="Q39">IFERROR(
IF(OR(Q$10="",$I39=""),"",
SUMIFS(収穫記録!$P:$P,収穫記録!$D:$D,$J$1,収穫記録!$I:$I,$J$2,収穫記録!$J:$J,$J$3,収穫記録!$F:$F,$I39,収穫記録!$B:$B,"&gt;="&amp;Q$10,収穫記録!$B:$B,"&lt;="&amp;EOMONTH(Q$10,0))
/_xlfn.UNIQUE(_xlfn._xlws.FILTER($F:$F,$E:$E=$J$4))
/IF($J$5="総計",1,$K39/10)
),0)</f>
        <v>0</v>
      </c>
      <c r="R39" s="48" cm="1">
        <f t="array" ref="R39">IFERROR(
IF(OR(R$10="",$I39=""),"",
SUMIFS(収穫記録!$P:$P,収穫記録!$D:$D,$J$1,収穫記録!$I:$I,$J$2,収穫記録!$J:$J,$J$3,収穫記録!$F:$F,$I39,収穫記録!$B:$B,"&gt;="&amp;R$10,収穫記録!$B:$B,"&lt;="&amp;EOMONTH(R$10,0))
/_xlfn.UNIQUE(_xlfn._xlws.FILTER($F:$F,$E:$E=$J$4))
/IF($J$5="総計",1,$K39/10)
),0)</f>
        <v>0</v>
      </c>
      <c r="S39" s="48" cm="1">
        <f t="array" ref="S39">IFERROR(
IF(OR(S$10="",$I39=""),"",
SUMIFS(収穫記録!$P:$P,収穫記録!$D:$D,$J$1,収穫記録!$I:$I,$J$2,収穫記録!$J:$J,$J$3,収穫記録!$F:$F,$I39,収穫記録!$B:$B,"&gt;="&amp;S$10,収穫記録!$B:$B,"&lt;="&amp;EOMONTH(S$10,0))
/_xlfn.UNIQUE(_xlfn._xlws.FILTER($F:$F,$E:$E=$J$4))
/IF($J$5="総計",1,$K39/10)
),0)</f>
        <v>0</v>
      </c>
      <c r="T39" s="48" cm="1">
        <f t="array" ref="T39">IFERROR(
IF(OR(T$10="",$I39=""),"",
SUMIFS(収穫記録!$P:$P,収穫記録!$D:$D,$J$1,収穫記録!$I:$I,$J$2,収穫記録!$J:$J,$J$3,収穫記録!$F:$F,$I39,収穫記録!$B:$B,"&gt;="&amp;T$10,収穫記録!$B:$B,"&lt;="&amp;EOMONTH(T$10,0))
/_xlfn.UNIQUE(_xlfn._xlws.FILTER($F:$F,$E:$E=$J$4))
/IF($J$5="総計",1,$K39/10)
),0)</f>
        <v>0</v>
      </c>
      <c r="U39" s="48" cm="1">
        <f t="array" ref="U39">IFERROR(
IF(OR(U$10="",$I39=""),"",
SUMIFS(収穫記録!$P:$P,収穫記録!$D:$D,$J$1,収穫記録!$I:$I,$J$2,収穫記録!$J:$J,$J$3,収穫記録!$F:$F,$I39,収穫記録!$B:$B,"&gt;="&amp;U$10,収穫記録!$B:$B,"&lt;="&amp;EOMONTH(U$10,0))
/_xlfn.UNIQUE(_xlfn._xlws.FILTER($F:$F,$E:$E=$J$4))
/IF($J$5="総計",1,$K39/10)
),0)</f>
        <v>0</v>
      </c>
      <c r="V39" s="48" cm="1">
        <f t="array" ref="V39">IFERROR(
IF(OR(V$10="",$I39=""),"",
SUMIFS(収穫記録!$P:$P,収穫記録!$D:$D,$J$1,収穫記録!$I:$I,$J$2,収穫記録!$J:$J,$J$3,収穫記録!$F:$F,$I39,収穫記録!$B:$B,"&gt;="&amp;V$10,収穫記録!$B:$B,"&lt;="&amp;EOMONTH(V$10,0))
/_xlfn.UNIQUE(_xlfn._xlws.FILTER($F:$F,$E:$E=$J$4))
/IF($J$5="総計",1,$K39/10)
),0)</f>
        <v>0</v>
      </c>
      <c r="W39" s="48" cm="1">
        <f t="array" ref="W39">IFERROR(
IF(OR(W$10="",$I39=""),"",
SUMIFS(収穫記録!$P:$P,収穫記録!$D:$D,$J$1,収穫記録!$I:$I,$J$2,収穫記録!$J:$J,$J$3,収穫記録!$F:$F,$I39,収穫記録!$B:$B,"&gt;="&amp;W$10,収穫記録!$B:$B,"&lt;="&amp;EOMONTH(W$10,0))
/_xlfn.UNIQUE(_xlfn._xlws.FILTER($F:$F,$E:$E=$J$4))
/IF($J$5="総計",1,$K39/10)
),0)</f>
        <v>0</v>
      </c>
      <c r="X39" s="48" cm="1">
        <f t="array" ref="X39">IFERROR(
IF(OR(X$10="",$I39=""),"",
SUMIFS(収穫記録!$P:$P,収穫記録!$D:$D,$J$1,収穫記録!$I:$I,$J$2,収穫記録!$J:$J,$J$3,収穫記録!$F:$F,$I39,収穫記録!$B:$B,"&gt;="&amp;X$10,収穫記録!$B:$B,"&lt;="&amp;EOMONTH(X$10,0))
/_xlfn.UNIQUE(_xlfn._xlws.FILTER($F:$F,$E:$E=$J$4))
/IF($J$5="総計",1,$K39/10)
),0)</f>
        <v>0</v>
      </c>
    </row>
    <row r="40" spans="10:24">
      <c r="J40" s="13"/>
      <c r="K40" s="37"/>
      <c r="L40" s="46" t="str">
        <f t="shared" si="2"/>
        <v/>
      </c>
      <c r="M40" s="47" cm="1">
        <f t="array" ref="M40">IFERROR(
IF(OR(M$10="",$I40=""),"",
SUMIFS(収穫記録!$P:$P,収穫記録!$D:$D,$J$1,収穫記録!$I:$I,$J$2,収穫記録!$J:$J,$J$3,収穫記録!$F:$F,$I40,収穫記録!$B:$B,"&gt;="&amp;M$10,収穫記録!$B:$B,"&lt;="&amp;EOMONTH(M$10,0))
/_xlfn.UNIQUE(_xlfn._xlws.FILTER($F:$F,$E:$E=$J$4))
/IF($J$5="総計",1,$K40/10)
),0)</f>
        <v>0</v>
      </c>
      <c r="N40" s="48" cm="1">
        <f t="array" ref="N40">IFERROR(
IF(OR(N$10="",$I40=""),"",
SUMIFS(収穫記録!$P:$P,収穫記録!$D:$D,$J$1,収穫記録!$I:$I,$J$2,収穫記録!$J:$J,$J$3,収穫記録!$F:$F,$I40,収穫記録!$B:$B,"&gt;="&amp;N$10,収穫記録!$B:$B,"&lt;="&amp;EOMONTH(N$10,0))
/_xlfn.UNIQUE(_xlfn._xlws.FILTER($F:$F,$E:$E=$J$4))
/IF($J$5="総計",1,$K40/10)
),0)</f>
        <v>0</v>
      </c>
      <c r="O40" s="48" cm="1">
        <f t="array" ref="O40">IFERROR(
IF(OR(O$10="",$I40=""),"",
SUMIFS(収穫記録!$P:$P,収穫記録!$D:$D,$J$1,収穫記録!$I:$I,$J$2,収穫記録!$J:$J,$J$3,収穫記録!$F:$F,$I40,収穫記録!$B:$B,"&gt;="&amp;O$10,収穫記録!$B:$B,"&lt;="&amp;EOMONTH(O$10,0))
/_xlfn.UNIQUE(_xlfn._xlws.FILTER($F:$F,$E:$E=$J$4))
/IF($J$5="総計",1,$K40/10)
),0)</f>
        <v>0</v>
      </c>
      <c r="P40" s="48" cm="1">
        <f t="array" ref="P40">IFERROR(
IF(OR(P$10="",$I40=""),"",
SUMIFS(収穫記録!$P:$P,収穫記録!$D:$D,$J$1,収穫記録!$I:$I,$J$2,収穫記録!$J:$J,$J$3,収穫記録!$F:$F,$I40,収穫記録!$B:$B,"&gt;="&amp;P$10,収穫記録!$B:$B,"&lt;="&amp;EOMONTH(P$10,0))
/_xlfn.UNIQUE(_xlfn._xlws.FILTER($F:$F,$E:$E=$J$4))
/IF($J$5="総計",1,$K40/10)
),0)</f>
        <v>0</v>
      </c>
      <c r="Q40" s="48" cm="1">
        <f t="array" ref="Q40">IFERROR(
IF(OR(Q$10="",$I40=""),"",
SUMIFS(収穫記録!$P:$P,収穫記録!$D:$D,$J$1,収穫記録!$I:$I,$J$2,収穫記録!$J:$J,$J$3,収穫記録!$F:$F,$I40,収穫記録!$B:$B,"&gt;="&amp;Q$10,収穫記録!$B:$B,"&lt;="&amp;EOMONTH(Q$10,0))
/_xlfn.UNIQUE(_xlfn._xlws.FILTER($F:$F,$E:$E=$J$4))
/IF($J$5="総計",1,$K40/10)
),0)</f>
        <v>0</v>
      </c>
      <c r="R40" s="48" cm="1">
        <f t="array" ref="R40">IFERROR(
IF(OR(R$10="",$I40=""),"",
SUMIFS(収穫記録!$P:$P,収穫記録!$D:$D,$J$1,収穫記録!$I:$I,$J$2,収穫記録!$J:$J,$J$3,収穫記録!$F:$F,$I40,収穫記録!$B:$B,"&gt;="&amp;R$10,収穫記録!$B:$B,"&lt;="&amp;EOMONTH(R$10,0))
/_xlfn.UNIQUE(_xlfn._xlws.FILTER($F:$F,$E:$E=$J$4))
/IF($J$5="総計",1,$K40/10)
),0)</f>
        <v>0</v>
      </c>
      <c r="S40" s="48" cm="1">
        <f t="array" ref="S40">IFERROR(
IF(OR(S$10="",$I40=""),"",
SUMIFS(収穫記録!$P:$P,収穫記録!$D:$D,$J$1,収穫記録!$I:$I,$J$2,収穫記録!$J:$J,$J$3,収穫記録!$F:$F,$I40,収穫記録!$B:$B,"&gt;="&amp;S$10,収穫記録!$B:$B,"&lt;="&amp;EOMONTH(S$10,0))
/_xlfn.UNIQUE(_xlfn._xlws.FILTER($F:$F,$E:$E=$J$4))
/IF($J$5="総計",1,$K40/10)
),0)</f>
        <v>0</v>
      </c>
      <c r="T40" s="48" cm="1">
        <f t="array" ref="T40">IFERROR(
IF(OR(T$10="",$I40=""),"",
SUMIFS(収穫記録!$P:$P,収穫記録!$D:$D,$J$1,収穫記録!$I:$I,$J$2,収穫記録!$J:$J,$J$3,収穫記録!$F:$F,$I40,収穫記録!$B:$B,"&gt;="&amp;T$10,収穫記録!$B:$B,"&lt;="&amp;EOMONTH(T$10,0))
/_xlfn.UNIQUE(_xlfn._xlws.FILTER($F:$F,$E:$E=$J$4))
/IF($J$5="総計",1,$K40/10)
),0)</f>
        <v>0</v>
      </c>
      <c r="U40" s="48" cm="1">
        <f t="array" ref="U40">IFERROR(
IF(OR(U$10="",$I40=""),"",
SUMIFS(収穫記録!$P:$P,収穫記録!$D:$D,$J$1,収穫記録!$I:$I,$J$2,収穫記録!$J:$J,$J$3,収穫記録!$F:$F,$I40,収穫記録!$B:$B,"&gt;="&amp;U$10,収穫記録!$B:$B,"&lt;="&amp;EOMONTH(U$10,0))
/_xlfn.UNIQUE(_xlfn._xlws.FILTER($F:$F,$E:$E=$J$4))
/IF($J$5="総計",1,$K40/10)
),0)</f>
        <v>0</v>
      </c>
      <c r="V40" s="48" cm="1">
        <f t="array" ref="V40">IFERROR(
IF(OR(V$10="",$I40=""),"",
SUMIFS(収穫記録!$P:$P,収穫記録!$D:$D,$J$1,収穫記録!$I:$I,$J$2,収穫記録!$J:$J,$J$3,収穫記録!$F:$F,$I40,収穫記録!$B:$B,"&gt;="&amp;V$10,収穫記録!$B:$B,"&lt;="&amp;EOMONTH(V$10,0))
/_xlfn.UNIQUE(_xlfn._xlws.FILTER($F:$F,$E:$E=$J$4))
/IF($J$5="総計",1,$K40/10)
),0)</f>
        <v>0</v>
      </c>
      <c r="W40" s="48" cm="1">
        <f t="array" ref="W40">IFERROR(
IF(OR(W$10="",$I40=""),"",
SUMIFS(収穫記録!$P:$P,収穫記録!$D:$D,$J$1,収穫記録!$I:$I,$J$2,収穫記録!$J:$J,$J$3,収穫記録!$F:$F,$I40,収穫記録!$B:$B,"&gt;="&amp;W$10,収穫記録!$B:$B,"&lt;="&amp;EOMONTH(W$10,0))
/_xlfn.UNIQUE(_xlfn._xlws.FILTER($F:$F,$E:$E=$J$4))
/IF($J$5="総計",1,$K40/10)
),0)</f>
        <v>0</v>
      </c>
      <c r="X40" s="48" cm="1">
        <f t="array" ref="X40">IFERROR(
IF(OR(X$10="",$I40=""),"",
SUMIFS(収穫記録!$P:$P,収穫記録!$D:$D,$J$1,収穫記録!$I:$I,$J$2,収穫記録!$J:$J,$J$3,収穫記録!$F:$F,$I40,収穫記録!$B:$B,"&gt;="&amp;X$10,収穫記録!$B:$B,"&lt;="&amp;EOMONTH(X$10,0))
/_xlfn.UNIQUE(_xlfn._xlws.FILTER($F:$F,$E:$E=$J$4))
/IF($J$5="総計",1,$K40/10)
),0)</f>
        <v>0</v>
      </c>
    </row>
    <row r="41" spans="10:24">
      <c r="J41" s="13"/>
      <c r="K41" s="37"/>
      <c r="L41" s="46" t="str">
        <f t="shared" si="2"/>
        <v/>
      </c>
      <c r="M41" s="47" cm="1">
        <f t="array" ref="M41">IFERROR(
IF(OR(M$10="",$I41=""),"",
SUMIFS(収穫記録!$P:$P,収穫記録!$D:$D,$J$1,収穫記録!$I:$I,$J$2,収穫記録!$J:$J,$J$3,収穫記録!$F:$F,$I41,収穫記録!$B:$B,"&gt;="&amp;M$10,収穫記録!$B:$B,"&lt;="&amp;EOMONTH(M$10,0))
/_xlfn.UNIQUE(_xlfn._xlws.FILTER($F:$F,$E:$E=$J$4))
/IF($J$5="総計",1,$K41/10)
),0)</f>
        <v>0</v>
      </c>
      <c r="N41" s="48" cm="1">
        <f t="array" ref="N41">IFERROR(
IF(OR(N$10="",$I41=""),"",
SUMIFS(収穫記録!$P:$P,収穫記録!$D:$D,$J$1,収穫記録!$I:$I,$J$2,収穫記録!$J:$J,$J$3,収穫記録!$F:$F,$I41,収穫記録!$B:$B,"&gt;="&amp;N$10,収穫記録!$B:$B,"&lt;="&amp;EOMONTH(N$10,0))
/_xlfn.UNIQUE(_xlfn._xlws.FILTER($F:$F,$E:$E=$J$4))
/IF($J$5="総計",1,$K41/10)
),0)</f>
        <v>0</v>
      </c>
      <c r="O41" s="48" cm="1">
        <f t="array" ref="O41">IFERROR(
IF(OR(O$10="",$I41=""),"",
SUMIFS(収穫記録!$P:$P,収穫記録!$D:$D,$J$1,収穫記録!$I:$I,$J$2,収穫記録!$J:$J,$J$3,収穫記録!$F:$F,$I41,収穫記録!$B:$B,"&gt;="&amp;O$10,収穫記録!$B:$B,"&lt;="&amp;EOMONTH(O$10,0))
/_xlfn.UNIQUE(_xlfn._xlws.FILTER($F:$F,$E:$E=$J$4))
/IF($J$5="総計",1,$K41/10)
),0)</f>
        <v>0</v>
      </c>
      <c r="P41" s="48" cm="1">
        <f t="array" ref="P41">IFERROR(
IF(OR(P$10="",$I41=""),"",
SUMIFS(収穫記録!$P:$P,収穫記録!$D:$D,$J$1,収穫記録!$I:$I,$J$2,収穫記録!$J:$J,$J$3,収穫記録!$F:$F,$I41,収穫記録!$B:$B,"&gt;="&amp;P$10,収穫記録!$B:$B,"&lt;="&amp;EOMONTH(P$10,0))
/_xlfn.UNIQUE(_xlfn._xlws.FILTER($F:$F,$E:$E=$J$4))
/IF($J$5="総計",1,$K41/10)
),0)</f>
        <v>0</v>
      </c>
      <c r="Q41" s="48" cm="1">
        <f t="array" ref="Q41">IFERROR(
IF(OR(Q$10="",$I41=""),"",
SUMIFS(収穫記録!$P:$P,収穫記録!$D:$D,$J$1,収穫記録!$I:$I,$J$2,収穫記録!$J:$J,$J$3,収穫記録!$F:$F,$I41,収穫記録!$B:$B,"&gt;="&amp;Q$10,収穫記録!$B:$B,"&lt;="&amp;EOMONTH(Q$10,0))
/_xlfn.UNIQUE(_xlfn._xlws.FILTER($F:$F,$E:$E=$J$4))
/IF($J$5="総計",1,$K41/10)
),0)</f>
        <v>0</v>
      </c>
      <c r="R41" s="48" cm="1">
        <f t="array" ref="R41">IFERROR(
IF(OR(R$10="",$I41=""),"",
SUMIFS(収穫記録!$P:$P,収穫記録!$D:$D,$J$1,収穫記録!$I:$I,$J$2,収穫記録!$J:$J,$J$3,収穫記録!$F:$F,$I41,収穫記録!$B:$B,"&gt;="&amp;R$10,収穫記録!$B:$B,"&lt;="&amp;EOMONTH(R$10,0))
/_xlfn.UNIQUE(_xlfn._xlws.FILTER($F:$F,$E:$E=$J$4))
/IF($J$5="総計",1,$K41/10)
),0)</f>
        <v>0</v>
      </c>
      <c r="S41" s="48" cm="1">
        <f t="array" ref="S41">IFERROR(
IF(OR(S$10="",$I41=""),"",
SUMIFS(収穫記録!$P:$P,収穫記録!$D:$D,$J$1,収穫記録!$I:$I,$J$2,収穫記録!$J:$J,$J$3,収穫記録!$F:$F,$I41,収穫記録!$B:$B,"&gt;="&amp;S$10,収穫記録!$B:$B,"&lt;="&amp;EOMONTH(S$10,0))
/_xlfn.UNIQUE(_xlfn._xlws.FILTER($F:$F,$E:$E=$J$4))
/IF($J$5="総計",1,$K41/10)
),0)</f>
        <v>0</v>
      </c>
      <c r="T41" s="48" cm="1">
        <f t="array" ref="T41">IFERROR(
IF(OR(T$10="",$I41=""),"",
SUMIFS(収穫記録!$P:$P,収穫記録!$D:$D,$J$1,収穫記録!$I:$I,$J$2,収穫記録!$J:$J,$J$3,収穫記録!$F:$F,$I41,収穫記録!$B:$B,"&gt;="&amp;T$10,収穫記録!$B:$B,"&lt;="&amp;EOMONTH(T$10,0))
/_xlfn.UNIQUE(_xlfn._xlws.FILTER($F:$F,$E:$E=$J$4))
/IF($J$5="総計",1,$K41/10)
),0)</f>
        <v>0</v>
      </c>
      <c r="U41" s="48" cm="1">
        <f t="array" ref="U41">IFERROR(
IF(OR(U$10="",$I41=""),"",
SUMIFS(収穫記録!$P:$P,収穫記録!$D:$D,$J$1,収穫記録!$I:$I,$J$2,収穫記録!$J:$J,$J$3,収穫記録!$F:$F,$I41,収穫記録!$B:$B,"&gt;="&amp;U$10,収穫記録!$B:$B,"&lt;="&amp;EOMONTH(U$10,0))
/_xlfn.UNIQUE(_xlfn._xlws.FILTER($F:$F,$E:$E=$J$4))
/IF($J$5="総計",1,$K41/10)
),0)</f>
        <v>0</v>
      </c>
      <c r="V41" s="48" cm="1">
        <f t="array" ref="V41">IFERROR(
IF(OR(V$10="",$I41=""),"",
SUMIFS(収穫記録!$P:$P,収穫記録!$D:$D,$J$1,収穫記録!$I:$I,$J$2,収穫記録!$J:$J,$J$3,収穫記録!$F:$F,$I41,収穫記録!$B:$B,"&gt;="&amp;V$10,収穫記録!$B:$B,"&lt;="&amp;EOMONTH(V$10,0))
/_xlfn.UNIQUE(_xlfn._xlws.FILTER($F:$F,$E:$E=$J$4))
/IF($J$5="総計",1,$K41/10)
),0)</f>
        <v>0</v>
      </c>
      <c r="W41" s="48" cm="1">
        <f t="array" ref="W41">IFERROR(
IF(OR(W$10="",$I41=""),"",
SUMIFS(収穫記録!$P:$P,収穫記録!$D:$D,$J$1,収穫記録!$I:$I,$J$2,収穫記録!$J:$J,$J$3,収穫記録!$F:$F,$I41,収穫記録!$B:$B,"&gt;="&amp;W$10,収穫記録!$B:$B,"&lt;="&amp;EOMONTH(W$10,0))
/_xlfn.UNIQUE(_xlfn._xlws.FILTER($F:$F,$E:$E=$J$4))
/IF($J$5="総計",1,$K41/10)
),0)</f>
        <v>0</v>
      </c>
      <c r="X41" s="48" cm="1">
        <f t="array" ref="X41">IFERROR(
IF(OR(X$10="",$I41=""),"",
SUMIFS(収穫記録!$P:$P,収穫記録!$D:$D,$J$1,収穫記録!$I:$I,$J$2,収穫記録!$J:$J,$J$3,収穫記録!$F:$F,$I41,収穫記録!$B:$B,"&gt;="&amp;X$10,収穫記録!$B:$B,"&lt;="&amp;EOMONTH(X$10,0))
/_xlfn.UNIQUE(_xlfn._xlws.FILTER($F:$F,$E:$E=$J$4))
/IF($J$5="総計",1,$K41/10)
),0)</f>
        <v>0</v>
      </c>
    </row>
    <row r="42" spans="10:24">
      <c r="J42" s="13"/>
      <c r="K42" s="37"/>
      <c r="L42" s="46" t="str">
        <f t="shared" si="2"/>
        <v/>
      </c>
      <c r="M42" s="47" cm="1">
        <f t="array" ref="M42">IFERROR(
IF(OR(M$10="",$I42=""),"",
SUMIFS(収穫記録!$P:$P,収穫記録!$D:$D,$J$1,収穫記録!$I:$I,$J$2,収穫記録!$J:$J,$J$3,収穫記録!$F:$F,$I42,収穫記録!$B:$B,"&gt;="&amp;M$10,収穫記録!$B:$B,"&lt;="&amp;EOMONTH(M$10,0))
/_xlfn.UNIQUE(_xlfn._xlws.FILTER($F:$F,$E:$E=$J$4))
/IF($J$5="総計",1,$K42/10)
),0)</f>
        <v>0</v>
      </c>
      <c r="N42" s="48" cm="1">
        <f t="array" ref="N42">IFERROR(
IF(OR(N$10="",$I42=""),"",
SUMIFS(収穫記録!$P:$P,収穫記録!$D:$D,$J$1,収穫記録!$I:$I,$J$2,収穫記録!$J:$J,$J$3,収穫記録!$F:$F,$I42,収穫記録!$B:$B,"&gt;="&amp;N$10,収穫記録!$B:$B,"&lt;="&amp;EOMONTH(N$10,0))
/_xlfn.UNIQUE(_xlfn._xlws.FILTER($F:$F,$E:$E=$J$4))
/IF($J$5="総計",1,$K42/10)
),0)</f>
        <v>0</v>
      </c>
      <c r="O42" s="48" cm="1">
        <f t="array" ref="O42">IFERROR(
IF(OR(O$10="",$I42=""),"",
SUMIFS(収穫記録!$P:$P,収穫記録!$D:$D,$J$1,収穫記録!$I:$I,$J$2,収穫記録!$J:$J,$J$3,収穫記録!$F:$F,$I42,収穫記録!$B:$B,"&gt;="&amp;O$10,収穫記録!$B:$B,"&lt;="&amp;EOMONTH(O$10,0))
/_xlfn.UNIQUE(_xlfn._xlws.FILTER($F:$F,$E:$E=$J$4))
/IF($J$5="総計",1,$K42/10)
),0)</f>
        <v>0</v>
      </c>
      <c r="P42" s="48" cm="1">
        <f t="array" ref="P42">IFERROR(
IF(OR(P$10="",$I42=""),"",
SUMIFS(収穫記録!$P:$P,収穫記録!$D:$D,$J$1,収穫記録!$I:$I,$J$2,収穫記録!$J:$J,$J$3,収穫記録!$F:$F,$I42,収穫記録!$B:$B,"&gt;="&amp;P$10,収穫記録!$B:$B,"&lt;="&amp;EOMONTH(P$10,0))
/_xlfn.UNIQUE(_xlfn._xlws.FILTER($F:$F,$E:$E=$J$4))
/IF($J$5="総計",1,$K42/10)
),0)</f>
        <v>0</v>
      </c>
      <c r="Q42" s="48" cm="1">
        <f t="array" ref="Q42">IFERROR(
IF(OR(Q$10="",$I42=""),"",
SUMIFS(収穫記録!$P:$P,収穫記録!$D:$D,$J$1,収穫記録!$I:$I,$J$2,収穫記録!$J:$J,$J$3,収穫記録!$F:$F,$I42,収穫記録!$B:$B,"&gt;="&amp;Q$10,収穫記録!$B:$B,"&lt;="&amp;EOMONTH(Q$10,0))
/_xlfn.UNIQUE(_xlfn._xlws.FILTER($F:$F,$E:$E=$J$4))
/IF($J$5="総計",1,$K42/10)
),0)</f>
        <v>0</v>
      </c>
      <c r="R42" s="48" cm="1">
        <f t="array" ref="R42">IFERROR(
IF(OR(R$10="",$I42=""),"",
SUMIFS(収穫記録!$P:$P,収穫記録!$D:$D,$J$1,収穫記録!$I:$I,$J$2,収穫記録!$J:$J,$J$3,収穫記録!$F:$F,$I42,収穫記録!$B:$B,"&gt;="&amp;R$10,収穫記録!$B:$B,"&lt;="&amp;EOMONTH(R$10,0))
/_xlfn.UNIQUE(_xlfn._xlws.FILTER($F:$F,$E:$E=$J$4))
/IF($J$5="総計",1,$K42/10)
),0)</f>
        <v>0</v>
      </c>
      <c r="S42" s="48" cm="1">
        <f t="array" ref="S42">IFERROR(
IF(OR(S$10="",$I42=""),"",
SUMIFS(収穫記録!$P:$P,収穫記録!$D:$D,$J$1,収穫記録!$I:$I,$J$2,収穫記録!$J:$J,$J$3,収穫記録!$F:$F,$I42,収穫記録!$B:$B,"&gt;="&amp;S$10,収穫記録!$B:$B,"&lt;="&amp;EOMONTH(S$10,0))
/_xlfn.UNIQUE(_xlfn._xlws.FILTER($F:$F,$E:$E=$J$4))
/IF($J$5="総計",1,$K42/10)
),0)</f>
        <v>0</v>
      </c>
      <c r="T42" s="48" cm="1">
        <f t="array" ref="T42">IFERROR(
IF(OR(T$10="",$I42=""),"",
SUMIFS(収穫記録!$P:$P,収穫記録!$D:$D,$J$1,収穫記録!$I:$I,$J$2,収穫記録!$J:$J,$J$3,収穫記録!$F:$F,$I42,収穫記録!$B:$B,"&gt;="&amp;T$10,収穫記録!$B:$B,"&lt;="&amp;EOMONTH(T$10,0))
/_xlfn.UNIQUE(_xlfn._xlws.FILTER($F:$F,$E:$E=$J$4))
/IF($J$5="総計",1,$K42/10)
),0)</f>
        <v>0</v>
      </c>
      <c r="U42" s="48" cm="1">
        <f t="array" ref="U42">IFERROR(
IF(OR(U$10="",$I42=""),"",
SUMIFS(収穫記録!$P:$P,収穫記録!$D:$D,$J$1,収穫記録!$I:$I,$J$2,収穫記録!$J:$J,$J$3,収穫記録!$F:$F,$I42,収穫記録!$B:$B,"&gt;="&amp;U$10,収穫記録!$B:$B,"&lt;="&amp;EOMONTH(U$10,0))
/_xlfn.UNIQUE(_xlfn._xlws.FILTER($F:$F,$E:$E=$J$4))
/IF($J$5="総計",1,$K42/10)
),0)</f>
        <v>0</v>
      </c>
      <c r="V42" s="48" cm="1">
        <f t="array" ref="V42">IFERROR(
IF(OR(V$10="",$I42=""),"",
SUMIFS(収穫記録!$P:$P,収穫記録!$D:$D,$J$1,収穫記録!$I:$I,$J$2,収穫記録!$J:$J,$J$3,収穫記録!$F:$F,$I42,収穫記録!$B:$B,"&gt;="&amp;V$10,収穫記録!$B:$B,"&lt;="&amp;EOMONTH(V$10,0))
/_xlfn.UNIQUE(_xlfn._xlws.FILTER($F:$F,$E:$E=$J$4))
/IF($J$5="総計",1,$K42/10)
),0)</f>
        <v>0</v>
      </c>
      <c r="W42" s="48" cm="1">
        <f t="array" ref="W42">IFERROR(
IF(OR(W$10="",$I42=""),"",
SUMIFS(収穫記録!$P:$P,収穫記録!$D:$D,$J$1,収穫記録!$I:$I,$J$2,収穫記録!$J:$J,$J$3,収穫記録!$F:$F,$I42,収穫記録!$B:$B,"&gt;="&amp;W$10,収穫記録!$B:$B,"&lt;="&amp;EOMONTH(W$10,0))
/_xlfn.UNIQUE(_xlfn._xlws.FILTER($F:$F,$E:$E=$J$4))
/IF($J$5="総計",1,$K42/10)
),0)</f>
        <v>0</v>
      </c>
      <c r="X42" s="48" cm="1">
        <f t="array" ref="X42">IFERROR(
IF(OR(X$10="",$I42=""),"",
SUMIFS(収穫記録!$P:$P,収穫記録!$D:$D,$J$1,収穫記録!$I:$I,$J$2,収穫記録!$J:$J,$J$3,収穫記録!$F:$F,$I42,収穫記録!$B:$B,"&gt;="&amp;X$10,収穫記録!$B:$B,"&lt;="&amp;EOMONTH(X$10,0))
/_xlfn.UNIQUE(_xlfn._xlws.FILTER($F:$F,$E:$E=$J$4))
/IF($J$5="総計",1,$K42/10)
),0)</f>
        <v>0</v>
      </c>
    </row>
    <row r="43" spans="10:24">
      <c r="J43" s="13"/>
      <c r="K43" s="37"/>
      <c r="L43" s="46" t="str">
        <f t="shared" si="2"/>
        <v/>
      </c>
      <c r="M43" s="47" cm="1">
        <f t="array" ref="M43">IFERROR(
IF(OR(M$10="",$I43=""),"",
SUMIFS(収穫記録!$P:$P,収穫記録!$D:$D,$J$1,収穫記録!$I:$I,$J$2,収穫記録!$J:$J,$J$3,収穫記録!$F:$F,$I43,収穫記録!$B:$B,"&gt;="&amp;M$10,収穫記録!$B:$B,"&lt;="&amp;EOMONTH(M$10,0))
/_xlfn.UNIQUE(_xlfn._xlws.FILTER($F:$F,$E:$E=$J$4))
/IF($J$5="総計",1,$K43/10)
),0)</f>
        <v>0</v>
      </c>
      <c r="N43" s="48" cm="1">
        <f t="array" ref="N43">IFERROR(
IF(OR(N$10="",$I43=""),"",
SUMIFS(収穫記録!$P:$P,収穫記録!$D:$D,$J$1,収穫記録!$I:$I,$J$2,収穫記録!$J:$J,$J$3,収穫記録!$F:$F,$I43,収穫記録!$B:$B,"&gt;="&amp;N$10,収穫記録!$B:$B,"&lt;="&amp;EOMONTH(N$10,0))
/_xlfn.UNIQUE(_xlfn._xlws.FILTER($F:$F,$E:$E=$J$4))
/IF($J$5="総計",1,$K43/10)
),0)</f>
        <v>0</v>
      </c>
      <c r="O43" s="48" cm="1">
        <f t="array" ref="O43">IFERROR(
IF(OR(O$10="",$I43=""),"",
SUMIFS(収穫記録!$P:$P,収穫記録!$D:$D,$J$1,収穫記録!$I:$I,$J$2,収穫記録!$J:$J,$J$3,収穫記録!$F:$F,$I43,収穫記録!$B:$B,"&gt;="&amp;O$10,収穫記録!$B:$B,"&lt;="&amp;EOMONTH(O$10,0))
/_xlfn.UNIQUE(_xlfn._xlws.FILTER($F:$F,$E:$E=$J$4))
/IF($J$5="総計",1,$K43/10)
),0)</f>
        <v>0</v>
      </c>
      <c r="P43" s="48" cm="1">
        <f t="array" ref="P43">IFERROR(
IF(OR(P$10="",$I43=""),"",
SUMIFS(収穫記録!$P:$P,収穫記録!$D:$D,$J$1,収穫記録!$I:$I,$J$2,収穫記録!$J:$J,$J$3,収穫記録!$F:$F,$I43,収穫記録!$B:$B,"&gt;="&amp;P$10,収穫記録!$B:$B,"&lt;="&amp;EOMONTH(P$10,0))
/_xlfn.UNIQUE(_xlfn._xlws.FILTER($F:$F,$E:$E=$J$4))
/IF($J$5="総計",1,$K43/10)
),0)</f>
        <v>0</v>
      </c>
      <c r="Q43" s="48" cm="1">
        <f t="array" ref="Q43">IFERROR(
IF(OR(Q$10="",$I43=""),"",
SUMIFS(収穫記録!$P:$P,収穫記録!$D:$D,$J$1,収穫記録!$I:$I,$J$2,収穫記録!$J:$J,$J$3,収穫記録!$F:$F,$I43,収穫記録!$B:$B,"&gt;="&amp;Q$10,収穫記録!$B:$B,"&lt;="&amp;EOMONTH(Q$10,0))
/_xlfn.UNIQUE(_xlfn._xlws.FILTER($F:$F,$E:$E=$J$4))
/IF($J$5="総計",1,$K43/10)
),0)</f>
        <v>0</v>
      </c>
      <c r="R43" s="48" cm="1">
        <f t="array" ref="R43">IFERROR(
IF(OR(R$10="",$I43=""),"",
SUMIFS(収穫記録!$P:$P,収穫記録!$D:$D,$J$1,収穫記録!$I:$I,$J$2,収穫記録!$J:$J,$J$3,収穫記録!$F:$F,$I43,収穫記録!$B:$B,"&gt;="&amp;R$10,収穫記録!$B:$B,"&lt;="&amp;EOMONTH(R$10,0))
/_xlfn.UNIQUE(_xlfn._xlws.FILTER($F:$F,$E:$E=$J$4))
/IF($J$5="総計",1,$K43/10)
),0)</f>
        <v>0</v>
      </c>
      <c r="S43" s="48" cm="1">
        <f t="array" ref="S43">IFERROR(
IF(OR(S$10="",$I43=""),"",
SUMIFS(収穫記録!$P:$P,収穫記録!$D:$D,$J$1,収穫記録!$I:$I,$J$2,収穫記録!$J:$J,$J$3,収穫記録!$F:$F,$I43,収穫記録!$B:$B,"&gt;="&amp;S$10,収穫記録!$B:$B,"&lt;="&amp;EOMONTH(S$10,0))
/_xlfn.UNIQUE(_xlfn._xlws.FILTER($F:$F,$E:$E=$J$4))
/IF($J$5="総計",1,$K43/10)
),0)</f>
        <v>0</v>
      </c>
      <c r="T43" s="48" cm="1">
        <f t="array" ref="T43">IFERROR(
IF(OR(T$10="",$I43=""),"",
SUMIFS(収穫記録!$P:$P,収穫記録!$D:$D,$J$1,収穫記録!$I:$I,$J$2,収穫記録!$J:$J,$J$3,収穫記録!$F:$F,$I43,収穫記録!$B:$B,"&gt;="&amp;T$10,収穫記録!$B:$B,"&lt;="&amp;EOMONTH(T$10,0))
/_xlfn.UNIQUE(_xlfn._xlws.FILTER($F:$F,$E:$E=$J$4))
/IF($J$5="総計",1,$K43/10)
),0)</f>
        <v>0</v>
      </c>
      <c r="U43" s="48" cm="1">
        <f t="array" ref="U43">IFERROR(
IF(OR(U$10="",$I43=""),"",
SUMIFS(収穫記録!$P:$P,収穫記録!$D:$D,$J$1,収穫記録!$I:$I,$J$2,収穫記録!$J:$J,$J$3,収穫記録!$F:$F,$I43,収穫記録!$B:$B,"&gt;="&amp;U$10,収穫記録!$B:$B,"&lt;="&amp;EOMONTH(U$10,0))
/_xlfn.UNIQUE(_xlfn._xlws.FILTER($F:$F,$E:$E=$J$4))
/IF($J$5="総計",1,$K43/10)
),0)</f>
        <v>0</v>
      </c>
      <c r="V43" s="48" cm="1">
        <f t="array" ref="V43">IFERROR(
IF(OR(V$10="",$I43=""),"",
SUMIFS(収穫記録!$P:$P,収穫記録!$D:$D,$J$1,収穫記録!$I:$I,$J$2,収穫記録!$J:$J,$J$3,収穫記録!$F:$F,$I43,収穫記録!$B:$B,"&gt;="&amp;V$10,収穫記録!$B:$B,"&lt;="&amp;EOMONTH(V$10,0))
/_xlfn.UNIQUE(_xlfn._xlws.FILTER($F:$F,$E:$E=$J$4))
/IF($J$5="総計",1,$K43/10)
),0)</f>
        <v>0</v>
      </c>
      <c r="W43" s="48" cm="1">
        <f t="array" ref="W43">IFERROR(
IF(OR(W$10="",$I43=""),"",
SUMIFS(収穫記録!$P:$P,収穫記録!$D:$D,$J$1,収穫記録!$I:$I,$J$2,収穫記録!$J:$J,$J$3,収穫記録!$F:$F,$I43,収穫記録!$B:$B,"&gt;="&amp;W$10,収穫記録!$B:$B,"&lt;="&amp;EOMONTH(W$10,0))
/_xlfn.UNIQUE(_xlfn._xlws.FILTER($F:$F,$E:$E=$J$4))
/IF($J$5="総計",1,$K43/10)
),0)</f>
        <v>0</v>
      </c>
      <c r="X43" s="48" cm="1">
        <f t="array" ref="X43">IFERROR(
IF(OR(X$10="",$I43=""),"",
SUMIFS(収穫記録!$P:$P,収穫記録!$D:$D,$J$1,収穫記録!$I:$I,$J$2,収穫記録!$J:$J,$J$3,収穫記録!$F:$F,$I43,収穫記録!$B:$B,"&gt;="&amp;X$10,収穫記録!$B:$B,"&lt;="&amp;EOMONTH(X$10,0))
/_xlfn.UNIQUE(_xlfn._xlws.FILTER($F:$F,$E:$E=$J$4))
/IF($J$5="総計",1,$K43/10)
),0)</f>
        <v>0</v>
      </c>
    </row>
    <row r="44" spans="10:24">
      <c r="J44" s="13"/>
      <c r="K44" s="37"/>
      <c r="L44" s="46" t="str">
        <f t="shared" si="2"/>
        <v/>
      </c>
      <c r="M44" s="47" cm="1">
        <f t="array" ref="M44">IFERROR(
IF(OR(M$10="",$I44=""),"",
SUMIFS(収穫記録!$P:$P,収穫記録!$D:$D,$J$1,収穫記録!$I:$I,$J$2,収穫記録!$J:$J,$J$3,収穫記録!$F:$F,$I44,収穫記録!$B:$B,"&gt;="&amp;M$10,収穫記録!$B:$B,"&lt;="&amp;EOMONTH(M$10,0))
/_xlfn.UNIQUE(_xlfn._xlws.FILTER($F:$F,$E:$E=$J$4))
/IF($J$5="総計",1,$K44/10)
),0)</f>
        <v>0</v>
      </c>
      <c r="N44" s="48" cm="1">
        <f t="array" ref="N44">IFERROR(
IF(OR(N$10="",$I44=""),"",
SUMIFS(収穫記録!$P:$P,収穫記録!$D:$D,$J$1,収穫記録!$I:$I,$J$2,収穫記録!$J:$J,$J$3,収穫記録!$F:$F,$I44,収穫記録!$B:$B,"&gt;="&amp;N$10,収穫記録!$B:$B,"&lt;="&amp;EOMONTH(N$10,0))
/_xlfn.UNIQUE(_xlfn._xlws.FILTER($F:$F,$E:$E=$J$4))
/IF($J$5="総計",1,$K44/10)
),0)</f>
        <v>0</v>
      </c>
      <c r="O44" s="48" cm="1">
        <f t="array" ref="O44">IFERROR(
IF(OR(O$10="",$I44=""),"",
SUMIFS(収穫記録!$P:$P,収穫記録!$D:$D,$J$1,収穫記録!$I:$I,$J$2,収穫記録!$J:$J,$J$3,収穫記録!$F:$F,$I44,収穫記録!$B:$B,"&gt;="&amp;O$10,収穫記録!$B:$B,"&lt;="&amp;EOMONTH(O$10,0))
/_xlfn.UNIQUE(_xlfn._xlws.FILTER($F:$F,$E:$E=$J$4))
/IF($J$5="総計",1,$K44/10)
),0)</f>
        <v>0</v>
      </c>
      <c r="P44" s="48" cm="1">
        <f t="array" ref="P44">IFERROR(
IF(OR(P$10="",$I44=""),"",
SUMIFS(収穫記録!$P:$P,収穫記録!$D:$D,$J$1,収穫記録!$I:$I,$J$2,収穫記録!$J:$J,$J$3,収穫記録!$F:$F,$I44,収穫記録!$B:$B,"&gt;="&amp;P$10,収穫記録!$B:$B,"&lt;="&amp;EOMONTH(P$10,0))
/_xlfn.UNIQUE(_xlfn._xlws.FILTER($F:$F,$E:$E=$J$4))
/IF($J$5="総計",1,$K44/10)
),0)</f>
        <v>0</v>
      </c>
      <c r="Q44" s="48" cm="1">
        <f t="array" ref="Q44">IFERROR(
IF(OR(Q$10="",$I44=""),"",
SUMIFS(収穫記録!$P:$P,収穫記録!$D:$D,$J$1,収穫記録!$I:$I,$J$2,収穫記録!$J:$J,$J$3,収穫記録!$F:$F,$I44,収穫記録!$B:$B,"&gt;="&amp;Q$10,収穫記録!$B:$B,"&lt;="&amp;EOMONTH(Q$10,0))
/_xlfn.UNIQUE(_xlfn._xlws.FILTER($F:$F,$E:$E=$J$4))
/IF($J$5="総計",1,$K44/10)
),0)</f>
        <v>0</v>
      </c>
      <c r="R44" s="48" cm="1">
        <f t="array" ref="R44">IFERROR(
IF(OR(R$10="",$I44=""),"",
SUMIFS(収穫記録!$P:$P,収穫記録!$D:$D,$J$1,収穫記録!$I:$I,$J$2,収穫記録!$J:$J,$J$3,収穫記録!$F:$F,$I44,収穫記録!$B:$B,"&gt;="&amp;R$10,収穫記録!$B:$B,"&lt;="&amp;EOMONTH(R$10,0))
/_xlfn.UNIQUE(_xlfn._xlws.FILTER($F:$F,$E:$E=$J$4))
/IF($J$5="総計",1,$K44/10)
),0)</f>
        <v>0</v>
      </c>
      <c r="S44" s="48" cm="1">
        <f t="array" ref="S44">IFERROR(
IF(OR(S$10="",$I44=""),"",
SUMIFS(収穫記録!$P:$P,収穫記録!$D:$D,$J$1,収穫記録!$I:$I,$J$2,収穫記録!$J:$J,$J$3,収穫記録!$F:$F,$I44,収穫記録!$B:$B,"&gt;="&amp;S$10,収穫記録!$B:$B,"&lt;="&amp;EOMONTH(S$10,0))
/_xlfn.UNIQUE(_xlfn._xlws.FILTER($F:$F,$E:$E=$J$4))
/IF($J$5="総計",1,$K44/10)
),0)</f>
        <v>0</v>
      </c>
      <c r="T44" s="48" cm="1">
        <f t="array" ref="T44">IFERROR(
IF(OR(T$10="",$I44=""),"",
SUMIFS(収穫記録!$P:$P,収穫記録!$D:$D,$J$1,収穫記録!$I:$I,$J$2,収穫記録!$J:$J,$J$3,収穫記録!$F:$F,$I44,収穫記録!$B:$B,"&gt;="&amp;T$10,収穫記録!$B:$B,"&lt;="&amp;EOMONTH(T$10,0))
/_xlfn.UNIQUE(_xlfn._xlws.FILTER($F:$F,$E:$E=$J$4))
/IF($J$5="総計",1,$K44/10)
),0)</f>
        <v>0</v>
      </c>
      <c r="U44" s="48" cm="1">
        <f t="array" ref="U44">IFERROR(
IF(OR(U$10="",$I44=""),"",
SUMIFS(収穫記録!$P:$P,収穫記録!$D:$D,$J$1,収穫記録!$I:$I,$J$2,収穫記録!$J:$J,$J$3,収穫記録!$F:$F,$I44,収穫記録!$B:$B,"&gt;="&amp;U$10,収穫記録!$B:$B,"&lt;="&amp;EOMONTH(U$10,0))
/_xlfn.UNIQUE(_xlfn._xlws.FILTER($F:$F,$E:$E=$J$4))
/IF($J$5="総計",1,$K44/10)
),0)</f>
        <v>0</v>
      </c>
      <c r="V44" s="48" cm="1">
        <f t="array" ref="V44">IFERROR(
IF(OR(V$10="",$I44=""),"",
SUMIFS(収穫記録!$P:$P,収穫記録!$D:$D,$J$1,収穫記録!$I:$I,$J$2,収穫記録!$J:$J,$J$3,収穫記録!$F:$F,$I44,収穫記録!$B:$B,"&gt;="&amp;V$10,収穫記録!$B:$B,"&lt;="&amp;EOMONTH(V$10,0))
/_xlfn.UNIQUE(_xlfn._xlws.FILTER($F:$F,$E:$E=$J$4))
/IF($J$5="総計",1,$K44/10)
),0)</f>
        <v>0</v>
      </c>
      <c r="W44" s="48" cm="1">
        <f t="array" ref="W44">IFERROR(
IF(OR(W$10="",$I44=""),"",
SUMIFS(収穫記録!$P:$P,収穫記録!$D:$D,$J$1,収穫記録!$I:$I,$J$2,収穫記録!$J:$J,$J$3,収穫記録!$F:$F,$I44,収穫記録!$B:$B,"&gt;="&amp;W$10,収穫記録!$B:$B,"&lt;="&amp;EOMONTH(W$10,0))
/_xlfn.UNIQUE(_xlfn._xlws.FILTER($F:$F,$E:$E=$J$4))
/IF($J$5="総計",1,$K44/10)
),0)</f>
        <v>0</v>
      </c>
      <c r="X44" s="48" cm="1">
        <f t="array" ref="X44">IFERROR(
IF(OR(X$10="",$I44=""),"",
SUMIFS(収穫記録!$P:$P,収穫記録!$D:$D,$J$1,収穫記録!$I:$I,$J$2,収穫記録!$J:$J,$J$3,収穫記録!$F:$F,$I44,収穫記録!$B:$B,"&gt;="&amp;X$10,収穫記録!$B:$B,"&lt;="&amp;EOMONTH(X$10,0))
/_xlfn.UNIQUE(_xlfn._xlws.FILTER($F:$F,$E:$E=$J$4))
/IF($J$5="総計",1,$K44/10)
),0)</f>
        <v>0</v>
      </c>
    </row>
    <row r="45" spans="10:24">
      <c r="J45" s="13"/>
      <c r="K45" s="37"/>
      <c r="L45" s="46" t="str">
        <f t="shared" si="2"/>
        <v/>
      </c>
      <c r="M45" s="47" cm="1">
        <f t="array" ref="M45">IFERROR(
IF(OR(M$10="",$I45=""),"",
SUMIFS(収穫記録!$P:$P,収穫記録!$D:$D,$J$1,収穫記録!$I:$I,$J$2,収穫記録!$J:$J,$J$3,収穫記録!$F:$F,$I45,収穫記録!$B:$B,"&gt;="&amp;M$10,収穫記録!$B:$B,"&lt;="&amp;EOMONTH(M$10,0))
/_xlfn.UNIQUE(_xlfn._xlws.FILTER($F:$F,$E:$E=$J$4))
/IF($J$5="総計",1,$K45/10)
),0)</f>
        <v>0</v>
      </c>
      <c r="N45" s="48" cm="1">
        <f t="array" ref="N45">IFERROR(
IF(OR(N$10="",$I45=""),"",
SUMIFS(収穫記録!$P:$P,収穫記録!$D:$D,$J$1,収穫記録!$I:$I,$J$2,収穫記録!$J:$J,$J$3,収穫記録!$F:$F,$I45,収穫記録!$B:$B,"&gt;="&amp;N$10,収穫記録!$B:$B,"&lt;="&amp;EOMONTH(N$10,0))
/_xlfn.UNIQUE(_xlfn._xlws.FILTER($F:$F,$E:$E=$J$4))
/IF($J$5="総計",1,$K45/10)
),0)</f>
        <v>0</v>
      </c>
      <c r="O45" s="48" cm="1">
        <f t="array" ref="O45">IFERROR(
IF(OR(O$10="",$I45=""),"",
SUMIFS(収穫記録!$P:$P,収穫記録!$D:$D,$J$1,収穫記録!$I:$I,$J$2,収穫記録!$J:$J,$J$3,収穫記録!$F:$F,$I45,収穫記録!$B:$B,"&gt;="&amp;O$10,収穫記録!$B:$B,"&lt;="&amp;EOMONTH(O$10,0))
/_xlfn.UNIQUE(_xlfn._xlws.FILTER($F:$F,$E:$E=$J$4))
/IF($J$5="総計",1,$K45/10)
),0)</f>
        <v>0</v>
      </c>
      <c r="P45" s="48" cm="1">
        <f t="array" ref="P45">IFERROR(
IF(OR(P$10="",$I45=""),"",
SUMIFS(収穫記録!$P:$P,収穫記録!$D:$D,$J$1,収穫記録!$I:$I,$J$2,収穫記録!$J:$J,$J$3,収穫記録!$F:$F,$I45,収穫記録!$B:$B,"&gt;="&amp;P$10,収穫記録!$B:$B,"&lt;="&amp;EOMONTH(P$10,0))
/_xlfn.UNIQUE(_xlfn._xlws.FILTER($F:$F,$E:$E=$J$4))
/IF($J$5="総計",1,$K45/10)
),0)</f>
        <v>0</v>
      </c>
      <c r="Q45" s="48" cm="1">
        <f t="array" ref="Q45">IFERROR(
IF(OR(Q$10="",$I45=""),"",
SUMIFS(収穫記録!$P:$P,収穫記録!$D:$D,$J$1,収穫記録!$I:$I,$J$2,収穫記録!$J:$J,$J$3,収穫記録!$F:$F,$I45,収穫記録!$B:$B,"&gt;="&amp;Q$10,収穫記録!$B:$B,"&lt;="&amp;EOMONTH(Q$10,0))
/_xlfn.UNIQUE(_xlfn._xlws.FILTER($F:$F,$E:$E=$J$4))
/IF($J$5="総計",1,$K45/10)
),0)</f>
        <v>0</v>
      </c>
      <c r="R45" s="48" cm="1">
        <f t="array" ref="R45">IFERROR(
IF(OR(R$10="",$I45=""),"",
SUMIFS(収穫記録!$P:$P,収穫記録!$D:$D,$J$1,収穫記録!$I:$I,$J$2,収穫記録!$J:$J,$J$3,収穫記録!$F:$F,$I45,収穫記録!$B:$B,"&gt;="&amp;R$10,収穫記録!$B:$B,"&lt;="&amp;EOMONTH(R$10,0))
/_xlfn.UNIQUE(_xlfn._xlws.FILTER($F:$F,$E:$E=$J$4))
/IF($J$5="総計",1,$K45/10)
),0)</f>
        <v>0</v>
      </c>
      <c r="S45" s="48" cm="1">
        <f t="array" ref="S45">IFERROR(
IF(OR(S$10="",$I45=""),"",
SUMIFS(収穫記録!$P:$P,収穫記録!$D:$D,$J$1,収穫記録!$I:$I,$J$2,収穫記録!$J:$J,$J$3,収穫記録!$F:$F,$I45,収穫記録!$B:$B,"&gt;="&amp;S$10,収穫記録!$B:$B,"&lt;="&amp;EOMONTH(S$10,0))
/_xlfn.UNIQUE(_xlfn._xlws.FILTER($F:$F,$E:$E=$J$4))
/IF($J$5="総計",1,$K45/10)
),0)</f>
        <v>0</v>
      </c>
      <c r="T45" s="48" cm="1">
        <f t="array" ref="T45">IFERROR(
IF(OR(T$10="",$I45=""),"",
SUMIFS(収穫記録!$P:$P,収穫記録!$D:$D,$J$1,収穫記録!$I:$I,$J$2,収穫記録!$J:$J,$J$3,収穫記録!$F:$F,$I45,収穫記録!$B:$B,"&gt;="&amp;T$10,収穫記録!$B:$B,"&lt;="&amp;EOMONTH(T$10,0))
/_xlfn.UNIQUE(_xlfn._xlws.FILTER($F:$F,$E:$E=$J$4))
/IF($J$5="総計",1,$K45/10)
),0)</f>
        <v>0</v>
      </c>
      <c r="U45" s="48" cm="1">
        <f t="array" ref="U45">IFERROR(
IF(OR(U$10="",$I45=""),"",
SUMIFS(収穫記録!$P:$P,収穫記録!$D:$D,$J$1,収穫記録!$I:$I,$J$2,収穫記録!$J:$J,$J$3,収穫記録!$F:$F,$I45,収穫記録!$B:$B,"&gt;="&amp;U$10,収穫記録!$B:$B,"&lt;="&amp;EOMONTH(U$10,0))
/_xlfn.UNIQUE(_xlfn._xlws.FILTER($F:$F,$E:$E=$J$4))
/IF($J$5="総計",1,$K45/10)
),0)</f>
        <v>0</v>
      </c>
      <c r="V45" s="48" cm="1">
        <f t="array" ref="V45">IFERROR(
IF(OR(V$10="",$I45=""),"",
SUMIFS(収穫記録!$P:$P,収穫記録!$D:$D,$J$1,収穫記録!$I:$I,$J$2,収穫記録!$J:$J,$J$3,収穫記録!$F:$F,$I45,収穫記録!$B:$B,"&gt;="&amp;V$10,収穫記録!$B:$B,"&lt;="&amp;EOMONTH(V$10,0))
/_xlfn.UNIQUE(_xlfn._xlws.FILTER($F:$F,$E:$E=$J$4))
/IF($J$5="総計",1,$K45/10)
),0)</f>
        <v>0</v>
      </c>
      <c r="W45" s="48" cm="1">
        <f t="array" ref="W45">IFERROR(
IF(OR(W$10="",$I45=""),"",
SUMIFS(収穫記録!$P:$P,収穫記録!$D:$D,$J$1,収穫記録!$I:$I,$J$2,収穫記録!$J:$J,$J$3,収穫記録!$F:$F,$I45,収穫記録!$B:$B,"&gt;="&amp;W$10,収穫記録!$B:$B,"&lt;="&amp;EOMONTH(W$10,0))
/_xlfn.UNIQUE(_xlfn._xlws.FILTER($F:$F,$E:$E=$J$4))
/IF($J$5="総計",1,$K45/10)
),0)</f>
        <v>0</v>
      </c>
      <c r="X45" s="48" cm="1">
        <f t="array" ref="X45">IFERROR(
IF(OR(X$10="",$I45=""),"",
SUMIFS(収穫記録!$P:$P,収穫記録!$D:$D,$J$1,収穫記録!$I:$I,$J$2,収穫記録!$J:$J,$J$3,収穫記録!$F:$F,$I45,収穫記録!$B:$B,"&gt;="&amp;X$10,収穫記録!$B:$B,"&lt;="&amp;EOMONTH(X$10,0))
/_xlfn.UNIQUE(_xlfn._xlws.FILTER($F:$F,$E:$E=$J$4))
/IF($J$5="総計",1,$K45/10)
),0)</f>
        <v>0</v>
      </c>
    </row>
    <row r="46" spans="10:24">
      <c r="J46" s="13"/>
      <c r="K46" s="37"/>
      <c r="L46" s="46" t="str">
        <f t="shared" si="2"/>
        <v/>
      </c>
      <c r="M46" s="47" cm="1">
        <f t="array" ref="M46">IFERROR(
IF(OR(M$10="",$I46=""),"",
SUMIFS(収穫記録!$P:$P,収穫記録!$D:$D,$J$1,収穫記録!$I:$I,$J$2,収穫記録!$J:$J,$J$3,収穫記録!$F:$F,$I46,収穫記録!$B:$B,"&gt;="&amp;M$10,収穫記録!$B:$B,"&lt;="&amp;EOMONTH(M$10,0))
/_xlfn.UNIQUE(_xlfn._xlws.FILTER($F:$F,$E:$E=$J$4))
/IF($J$5="総計",1,$K46/10)
),0)</f>
        <v>0</v>
      </c>
      <c r="N46" s="48" cm="1">
        <f t="array" ref="N46">IFERROR(
IF(OR(N$10="",$I46=""),"",
SUMIFS(収穫記録!$P:$P,収穫記録!$D:$D,$J$1,収穫記録!$I:$I,$J$2,収穫記録!$J:$J,$J$3,収穫記録!$F:$F,$I46,収穫記録!$B:$B,"&gt;="&amp;N$10,収穫記録!$B:$B,"&lt;="&amp;EOMONTH(N$10,0))
/_xlfn.UNIQUE(_xlfn._xlws.FILTER($F:$F,$E:$E=$J$4))
/IF($J$5="総計",1,$K46/10)
),0)</f>
        <v>0</v>
      </c>
      <c r="O46" s="48" cm="1">
        <f t="array" ref="O46">IFERROR(
IF(OR(O$10="",$I46=""),"",
SUMIFS(収穫記録!$P:$P,収穫記録!$D:$D,$J$1,収穫記録!$I:$I,$J$2,収穫記録!$J:$J,$J$3,収穫記録!$F:$F,$I46,収穫記録!$B:$B,"&gt;="&amp;O$10,収穫記録!$B:$B,"&lt;="&amp;EOMONTH(O$10,0))
/_xlfn.UNIQUE(_xlfn._xlws.FILTER($F:$F,$E:$E=$J$4))
/IF($J$5="総計",1,$K46/10)
),0)</f>
        <v>0</v>
      </c>
      <c r="P46" s="48" cm="1">
        <f t="array" ref="P46">IFERROR(
IF(OR(P$10="",$I46=""),"",
SUMIFS(収穫記録!$P:$P,収穫記録!$D:$D,$J$1,収穫記録!$I:$I,$J$2,収穫記録!$J:$J,$J$3,収穫記録!$F:$F,$I46,収穫記録!$B:$B,"&gt;="&amp;P$10,収穫記録!$B:$B,"&lt;="&amp;EOMONTH(P$10,0))
/_xlfn.UNIQUE(_xlfn._xlws.FILTER($F:$F,$E:$E=$J$4))
/IF($J$5="総計",1,$K46/10)
),0)</f>
        <v>0</v>
      </c>
      <c r="Q46" s="48" cm="1">
        <f t="array" ref="Q46">IFERROR(
IF(OR(Q$10="",$I46=""),"",
SUMIFS(収穫記録!$P:$P,収穫記録!$D:$D,$J$1,収穫記録!$I:$I,$J$2,収穫記録!$J:$J,$J$3,収穫記録!$F:$F,$I46,収穫記録!$B:$B,"&gt;="&amp;Q$10,収穫記録!$B:$B,"&lt;="&amp;EOMONTH(Q$10,0))
/_xlfn.UNIQUE(_xlfn._xlws.FILTER($F:$F,$E:$E=$J$4))
/IF($J$5="総計",1,$K46/10)
),0)</f>
        <v>0</v>
      </c>
      <c r="R46" s="48" cm="1">
        <f t="array" ref="R46">IFERROR(
IF(OR(R$10="",$I46=""),"",
SUMIFS(収穫記録!$P:$P,収穫記録!$D:$D,$J$1,収穫記録!$I:$I,$J$2,収穫記録!$J:$J,$J$3,収穫記録!$F:$F,$I46,収穫記録!$B:$B,"&gt;="&amp;R$10,収穫記録!$B:$B,"&lt;="&amp;EOMONTH(R$10,0))
/_xlfn.UNIQUE(_xlfn._xlws.FILTER($F:$F,$E:$E=$J$4))
/IF($J$5="総計",1,$K46/10)
),0)</f>
        <v>0</v>
      </c>
      <c r="S46" s="48" cm="1">
        <f t="array" ref="S46">IFERROR(
IF(OR(S$10="",$I46=""),"",
SUMIFS(収穫記録!$P:$P,収穫記録!$D:$D,$J$1,収穫記録!$I:$I,$J$2,収穫記録!$J:$J,$J$3,収穫記録!$F:$F,$I46,収穫記録!$B:$B,"&gt;="&amp;S$10,収穫記録!$B:$B,"&lt;="&amp;EOMONTH(S$10,0))
/_xlfn.UNIQUE(_xlfn._xlws.FILTER($F:$F,$E:$E=$J$4))
/IF($J$5="総計",1,$K46/10)
),0)</f>
        <v>0</v>
      </c>
      <c r="T46" s="48" cm="1">
        <f t="array" ref="T46">IFERROR(
IF(OR(T$10="",$I46=""),"",
SUMIFS(収穫記録!$P:$P,収穫記録!$D:$D,$J$1,収穫記録!$I:$I,$J$2,収穫記録!$J:$J,$J$3,収穫記録!$F:$F,$I46,収穫記録!$B:$B,"&gt;="&amp;T$10,収穫記録!$B:$B,"&lt;="&amp;EOMONTH(T$10,0))
/_xlfn.UNIQUE(_xlfn._xlws.FILTER($F:$F,$E:$E=$J$4))
/IF($J$5="総計",1,$K46/10)
),0)</f>
        <v>0</v>
      </c>
      <c r="U46" s="48" cm="1">
        <f t="array" ref="U46">IFERROR(
IF(OR(U$10="",$I46=""),"",
SUMIFS(収穫記録!$P:$P,収穫記録!$D:$D,$J$1,収穫記録!$I:$I,$J$2,収穫記録!$J:$J,$J$3,収穫記録!$F:$F,$I46,収穫記録!$B:$B,"&gt;="&amp;U$10,収穫記録!$B:$B,"&lt;="&amp;EOMONTH(U$10,0))
/_xlfn.UNIQUE(_xlfn._xlws.FILTER($F:$F,$E:$E=$J$4))
/IF($J$5="総計",1,$K46/10)
),0)</f>
        <v>0</v>
      </c>
      <c r="V46" s="48" cm="1">
        <f t="array" ref="V46">IFERROR(
IF(OR(V$10="",$I46=""),"",
SUMIFS(収穫記録!$P:$P,収穫記録!$D:$D,$J$1,収穫記録!$I:$I,$J$2,収穫記録!$J:$J,$J$3,収穫記録!$F:$F,$I46,収穫記録!$B:$B,"&gt;="&amp;V$10,収穫記録!$B:$B,"&lt;="&amp;EOMONTH(V$10,0))
/_xlfn.UNIQUE(_xlfn._xlws.FILTER($F:$F,$E:$E=$J$4))
/IF($J$5="総計",1,$K46/10)
),0)</f>
        <v>0</v>
      </c>
      <c r="W46" s="48" cm="1">
        <f t="array" ref="W46">IFERROR(
IF(OR(W$10="",$I46=""),"",
SUMIFS(収穫記録!$P:$P,収穫記録!$D:$D,$J$1,収穫記録!$I:$I,$J$2,収穫記録!$J:$J,$J$3,収穫記録!$F:$F,$I46,収穫記録!$B:$B,"&gt;="&amp;W$10,収穫記録!$B:$B,"&lt;="&amp;EOMONTH(W$10,0))
/_xlfn.UNIQUE(_xlfn._xlws.FILTER($F:$F,$E:$E=$J$4))
/IF($J$5="総計",1,$K46/10)
),0)</f>
        <v>0</v>
      </c>
      <c r="X46" s="48" cm="1">
        <f t="array" ref="X46">IFERROR(
IF(OR(X$10="",$I46=""),"",
SUMIFS(収穫記録!$P:$P,収穫記録!$D:$D,$J$1,収穫記録!$I:$I,$J$2,収穫記録!$J:$J,$J$3,収穫記録!$F:$F,$I46,収穫記録!$B:$B,"&gt;="&amp;X$10,収穫記録!$B:$B,"&lt;="&amp;EOMONTH(X$10,0))
/_xlfn.UNIQUE(_xlfn._xlws.FILTER($F:$F,$E:$E=$J$4))
/IF($J$5="総計",1,$K46/10)
),0)</f>
        <v>0</v>
      </c>
    </row>
    <row r="47" spans="10:24">
      <c r="J47" s="13"/>
      <c r="K47" s="37"/>
      <c r="L47" s="46" t="str">
        <f t="shared" si="2"/>
        <v/>
      </c>
      <c r="M47" s="47" cm="1">
        <f t="array" ref="M47">IFERROR(
IF(OR(M$10="",$I47=""),"",
SUMIFS(収穫記録!$P:$P,収穫記録!$D:$D,$J$1,収穫記録!$I:$I,$J$2,収穫記録!$J:$J,$J$3,収穫記録!$F:$F,$I47,収穫記録!$B:$B,"&gt;="&amp;M$10,収穫記録!$B:$B,"&lt;="&amp;EOMONTH(M$10,0))
/_xlfn.UNIQUE(_xlfn._xlws.FILTER($F:$F,$E:$E=$J$4))
/IF($J$5="総計",1,$K47/10)
),0)</f>
        <v>0</v>
      </c>
      <c r="N47" s="48" cm="1">
        <f t="array" ref="N47">IFERROR(
IF(OR(N$10="",$I47=""),"",
SUMIFS(収穫記録!$P:$P,収穫記録!$D:$D,$J$1,収穫記録!$I:$I,$J$2,収穫記録!$J:$J,$J$3,収穫記録!$F:$F,$I47,収穫記録!$B:$B,"&gt;="&amp;N$10,収穫記録!$B:$B,"&lt;="&amp;EOMONTH(N$10,0))
/_xlfn.UNIQUE(_xlfn._xlws.FILTER($F:$F,$E:$E=$J$4))
/IF($J$5="総計",1,$K47/10)
),0)</f>
        <v>0</v>
      </c>
      <c r="O47" s="48" cm="1">
        <f t="array" ref="O47">IFERROR(
IF(OR(O$10="",$I47=""),"",
SUMIFS(収穫記録!$P:$P,収穫記録!$D:$D,$J$1,収穫記録!$I:$I,$J$2,収穫記録!$J:$J,$J$3,収穫記録!$F:$F,$I47,収穫記録!$B:$B,"&gt;="&amp;O$10,収穫記録!$B:$B,"&lt;="&amp;EOMONTH(O$10,0))
/_xlfn.UNIQUE(_xlfn._xlws.FILTER($F:$F,$E:$E=$J$4))
/IF($J$5="総計",1,$K47/10)
),0)</f>
        <v>0</v>
      </c>
      <c r="P47" s="48" cm="1">
        <f t="array" ref="P47">IFERROR(
IF(OR(P$10="",$I47=""),"",
SUMIFS(収穫記録!$P:$P,収穫記録!$D:$D,$J$1,収穫記録!$I:$I,$J$2,収穫記録!$J:$J,$J$3,収穫記録!$F:$F,$I47,収穫記録!$B:$B,"&gt;="&amp;P$10,収穫記録!$B:$B,"&lt;="&amp;EOMONTH(P$10,0))
/_xlfn.UNIQUE(_xlfn._xlws.FILTER($F:$F,$E:$E=$J$4))
/IF($J$5="総計",1,$K47/10)
),0)</f>
        <v>0</v>
      </c>
      <c r="Q47" s="48" cm="1">
        <f t="array" ref="Q47">IFERROR(
IF(OR(Q$10="",$I47=""),"",
SUMIFS(収穫記録!$P:$P,収穫記録!$D:$D,$J$1,収穫記録!$I:$I,$J$2,収穫記録!$J:$J,$J$3,収穫記録!$F:$F,$I47,収穫記録!$B:$B,"&gt;="&amp;Q$10,収穫記録!$B:$B,"&lt;="&amp;EOMONTH(Q$10,0))
/_xlfn.UNIQUE(_xlfn._xlws.FILTER($F:$F,$E:$E=$J$4))
/IF($J$5="総計",1,$K47/10)
),0)</f>
        <v>0</v>
      </c>
      <c r="R47" s="48" cm="1">
        <f t="array" ref="R47">IFERROR(
IF(OR(R$10="",$I47=""),"",
SUMIFS(収穫記録!$P:$P,収穫記録!$D:$D,$J$1,収穫記録!$I:$I,$J$2,収穫記録!$J:$J,$J$3,収穫記録!$F:$F,$I47,収穫記録!$B:$B,"&gt;="&amp;R$10,収穫記録!$B:$B,"&lt;="&amp;EOMONTH(R$10,0))
/_xlfn.UNIQUE(_xlfn._xlws.FILTER($F:$F,$E:$E=$J$4))
/IF($J$5="総計",1,$K47/10)
),0)</f>
        <v>0</v>
      </c>
      <c r="S47" s="48" cm="1">
        <f t="array" ref="S47">IFERROR(
IF(OR(S$10="",$I47=""),"",
SUMIFS(収穫記録!$P:$P,収穫記録!$D:$D,$J$1,収穫記録!$I:$I,$J$2,収穫記録!$J:$J,$J$3,収穫記録!$F:$F,$I47,収穫記録!$B:$B,"&gt;="&amp;S$10,収穫記録!$B:$B,"&lt;="&amp;EOMONTH(S$10,0))
/_xlfn.UNIQUE(_xlfn._xlws.FILTER($F:$F,$E:$E=$J$4))
/IF($J$5="総計",1,$K47/10)
),0)</f>
        <v>0</v>
      </c>
      <c r="T47" s="48" cm="1">
        <f t="array" ref="T47">IFERROR(
IF(OR(T$10="",$I47=""),"",
SUMIFS(収穫記録!$P:$P,収穫記録!$D:$D,$J$1,収穫記録!$I:$I,$J$2,収穫記録!$J:$J,$J$3,収穫記録!$F:$F,$I47,収穫記録!$B:$B,"&gt;="&amp;T$10,収穫記録!$B:$B,"&lt;="&amp;EOMONTH(T$10,0))
/_xlfn.UNIQUE(_xlfn._xlws.FILTER($F:$F,$E:$E=$J$4))
/IF($J$5="総計",1,$K47/10)
),0)</f>
        <v>0</v>
      </c>
      <c r="U47" s="48" cm="1">
        <f t="array" ref="U47">IFERROR(
IF(OR(U$10="",$I47=""),"",
SUMIFS(収穫記録!$P:$P,収穫記録!$D:$D,$J$1,収穫記録!$I:$I,$J$2,収穫記録!$J:$J,$J$3,収穫記録!$F:$F,$I47,収穫記録!$B:$B,"&gt;="&amp;U$10,収穫記録!$B:$B,"&lt;="&amp;EOMONTH(U$10,0))
/_xlfn.UNIQUE(_xlfn._xlws.FILTER($F:$F,$E:$E=$J$4))
/IF($J$5="総計",1,$K47/10)
),0)</f>
        <v>0</v>
      </c>
      <c r="V47" s="48" cm="1">
        <f t="array" ref="V47">IFERROR(
IF(OR(V$10="",$I47=""),"",
SUMIFS(収穫記録!$P:$P,収穫記録!$D:$D,$J$1,収穫記録!$I:$I,$J$2,収穫記録!$J:$J,$J$3,収穫記録!$F:$F,$I47,収穫記録!$B:$B,"&gt;="&amp;V$10,収穫記録!$B:$B,"&lt;="&amp;EOMONTH(V$10,0))
/_xlfn.UNIQUE(_xlfn._xlws.FILTER($F:$F,$E:$E=$J$4))
/IF($J$5="総計",1,$K47/10)
),0)</f>
        <v>0</v>
      </c>
      <c r="W47" s="48" cm="1">
        <f t="array" ref="W47">IFERROR(
IF(OR(W$10="",$I47=""),"",
SUMIFS(収穫記録!$P:$P,収穫記録!$D:$D,$J$1,収穫記録!$I:$I,$J$2,収穫記録!$J:$J,$J$3,収穫記録!$F:$F,$I47,収穫記録!$B:$B,"&gt;="&amp;W$10,収穫記録!$B:$B,"&lt;="&amp;EOMONTH(W$10,0))
/_xlfn.UNIQUE(_xlfn._xlws.FILTER($F:$F,$E:$E=$J$4))
/IF($J$5="総計",1,$K47/10)
),0)</f>
        <v>0</v>
      </c>
      <c r="X47" s="48" cm="1">
        <f t="array" ref="X47">IFERROR(
IF(OR(X$10="",$I47=""),"",
SUMIFS(収穫記録!$P:$P,収穫記録!$D:$D,$J$1,収穫記録!$I:$I,$J$2,収穫記録!$J:$J,$J$3,収穫記録!$F:$F,$I47,収穫記録!$B:$B,"&gt;="&amp;X$10,収穫記録!$B:$B,"&lt;="&amp;EOMONTH(X$10,0))
/_xlfn.UNIQUE(_xlfn._xlws.FILTER($F:$F,$E:$E=$J$4))
/IF($J$5="総計",1,$K47/10)
),0)</f>
        <v>0</v>
      </c>
    </row>
    <row r="48" spans="10:24">
      <c r="J48" s="13"/>
      <c r="K48" s="37"/>
      <c r="L48" s="46" t="str">
        <f t="shared" si="2"/>
        <v/>
      </c>
      <c r="M48" s="47" cm="1">
        <f t="array" ref="M48">IFERROR(
IF(OR(M$10="",$I48=""),"",
SUMIFS(収穫記録!$P:$P,収穫記録!$D:$D,$J$1,収穫記録!$I:$I,$J$2,収穫記録!$J:$J,$J$3,収穫記録!$F:$F,$I48,収穫記録!$B:$B,"&gt;="&amp;M$10,収穫記録!$B:$B,"&lt;="&amp;EOMONTH(M$10,0))
/_xlfn.UNIQUE(_xlfn._xlws.FILTER($F:$F,$E:$E=$J$4))
/IF($J$5="総計",1,$K48/10)
),0)</f>
        <v>0</v>
      </c>
      <c r="N48" s="48" cm="1">
        <f t="array" ref="N48">IFERROR(
IF(OR(N$10="",$I48=""),"",
SUMIFS(収穫記録!$P:$P,収穫記録!$D:$D,$J$1,収穫記録!$I:$I,$J$2,収穫記録!$J:$J,$J$3,収穫記録!$F:$F,$I48,収穫記録!$B:$B,"&gt;="&amp;N$10,収穫記録!$B:$B,"&lt;="&amp;EOMONTH(N$10,0))
/_xlfn.UNIQUE(_xlfn._xlws.FILTER($F:$F,$E:$E=$J$4))
/IF($J$5="総計",1,$K48/10)
),0)</f>
        <v>0</v>
      </c>
      <c r="O48" s="48" cm="1">
        <f t="array" ref="O48">IFERROR(
IF(OR(O$10="",$I48=""),"",
SUMIFS(収穫記録!$P:$P,収穫記録!$D:$D,$J$1,収穫記録!$I:$I,$J$2,収穫記録!$J:$J,$J$3,収穫記録!$F:$F,$I48,収穫記録!$B:$B,"&gt;="&amp;O$10,収穫記録!$B:$B,"&lt;="&amp;EOMONTH(O$10,0))
/_xlfn.UNIQUE(_xlfn._xlws.FILTER($F:$F,$E:$E=$J$4))
/IF($J$5="総計",1,$K48/10)
),0)</f>
        <v>0</v>
      </c>
      <c r="P48" s="48" cm="1">
        <f t="array" ref="P48">IFERROR(
IF(OR(P$10="",$I48=""),"",
SUMIFS(収穫記録!$P:$P,収穫記録!$D:$D,$J$1,収穫記録!$I:$I,$J$2,収穫記録!$J:$J,$J$3,収穫記録!$F:$F,$I48,収穫記録!$B:$B,"&gt;="&amp;P$10,収穫記録!$B:$B,"&lt;="&amp;EOMONTH(P$10,0))
/_xlfn.UNIQUE(_xlfn._xlws.FILTER($F:$F,$E:$E=$J$4))
/IF($J$5="総計",1,$K48/10)
),0)</f>
        <v>0</v>
      </c>
      <c r="Q48" s="48" cm="1">
        <f t="array" ref="Q48">IFERROR(
IF(OR(Q$10="",$I48=""),"",
SUMIFS(収穫記録!$P:$P,収穫記録!$D:$D,$J$1,収穫記録!$I:$I,$J$2,収穫記録!$J:$J,$J$3,収穫記録!$F:$F,$I48,収穫記録!$B:$B,"&gt;="&amp;Q$10,収穫記録!$B:$B,"&lt;="&amp;EOMONTH(Q$10,0))
/_xlfn.UNIQUE(_xlfn._xlws.FILTER($F:$F,$E:$E=$J$4))
/IF($J$5="総計",1,$K48/10)
),0)</f>
        <v>0</v>
      </c>
      <c r="R48" s="48" cm="1">
        <f t="array" ref="R48">IFERROR(
IF(OR(R$10="",$I48=""),"",
SUMIFS(収穫記録!$P:$P,収穫記録!$D:$D,$J$1,収穫記録!$I:$I,$J$2,収穫記録!$J:$J,$J$3,収穫記録!$F:$F,$I48,収穫記録!$B:$B,"&gt;="&amp;R$10,収穫記録!$B:$B,"&lt;="&amp;EOMONTH(R$10,0))
/_xlfn.UNIQUE(_xlfn._xlws.FILTER($F:$F,$E:$E=$J$4))
/IF($J$5="総計",1,$K48/10)
),0)</f>
        <v>0</v>
      </c>
      <c r="S48" s="48" cm="1">
        <f t="array" ref="S48">IFERROR(
IF(OR(S$10="",$I48=""),"",
SUMIFS(収穫記録!$P:$P,収穫記録!$D:$D,$J$1,収穫記録!$I:$I,$J$2,収穫記録!$J:$J,$J$3,収穫記録!$F:$F,$I48,収穫記録!$B:$B,"&gt;="&amp;S$10,収穫記録!$B:$B,"&lt;="&amp;EOMONTH(S$10,0))
/_xlfn.UNIQUE(_xlfn._xlws.FILTER($F:$F,$E:$E=$J$4))
/IF($J$5="総計",1,$K48/10)
),0)</f>
        <v>0</v>
      </c>
      <c r="T48" s="48" cm="1">
        <f t="array" ref="T48">IFERROR(
IF(OR(T$10="",$I48=""),"",
SUMIFS(収穫記録!$P:$P,収穫記録!$D:$D,$J$1,収穫記録!$I:$I,$J$2,収穫記録!$J:$J,$J$3,収穫記録!$F:$F,$I48,収穫記録!$B:$B,"&gt;="&amp;T$10,収穫記録!$B:$B,"&lt;="&amp;EOMONTH(T$10,0))
/_xlfn.UNIQUE(_xlfn._xlws.FILTER($F:$F,$E:$E=$J$4))
/IF($J$5="総計",1,$K48/10)
),0)</f>
        <v>0</v>
      </c>
      <c r="U48" s="48" cm="1">
        <f t="array" ref="U48">IFERROR(
IF(OR(U$10="",$I48=""),"",
SUMIFS(収穫記録!$P:$P,収穫記録!$D:$D,$J$1,収穫記録!$I:$I,$J$2,収穫記録!$J:$J,$J$3,収穫記録!$F:$F,$I48,収穫記録!$B:$B,"&gt;="&amp;U$10,収穫記録!$B:$B,"&lt;="&amp;EOMONTH(U$10,0))
/_xlfn.UNIQUE(_xlfn._xlws.FILTER($F:$F,$E:$E=$J$4))
/IF($J$5="総計",1,$K48/10)
),0)</f>
        <v>0</v>
      </c>
      <c r="V48" s="48" cm="1">
        <f t="array" ref="V48">IFERROR(
IF(OR(V$10="",$I48=""),"",
SUMIFS(収穫記録!$P:$P,収穫記録!$D:$D,$J$1,収穫記録!$I:$I,$J$2,収穫記録!$J:$J,$J$3,収穫記録!$F:$F,$I48,収穫記録!$B:$B,"&gt;="&amp;V$10,収穫記録!$B:$B,"&lt;="&amp;EOMONTH(V$10,0))
/_xlfn.UNIQUE(_xlfn._xlws.FILTER($F:$F,$E:$E=$J$4))
/IF($J$5="総計",1,$K48/10)
),0)</f>
        <v>0</v>
      </c>
      <c r="W48" s="48" cm="1">
        <f t="array" ref="W48">IFERROR(
IF(OR(W$10="",$I48=""),"",
SUMIFS(収穫記録!$P:$P,収穫記録!$D:$D,$J$1,収穫記録!$I:$I,$J$2,収穫記録!$J:$J,$J$3,収穫記録!$F:$F,$I48,収穫記録!$B:$B,"&gt;="&amp;W$10,収穫記録!$B:$B,"&lt;="&amp;EOMONTH(W$10,0))
/_xlfn.UNIQUE(_xlfn._xlws.FILTER($F:$F,$E:$E=$J$4))
/IF($J$5="総計",1,$K48/10)
),0)</f>
        <v>0</v>
      </c>
      <c r="X48" s="48" cm="1">
        <f t="array" ref="X48">IFERROR(
IF(OR(X$10="",$I48=""),"",
SUMIFS(収穫記録!$P:$P,収穫記録!$D:$D,$J$1,収穫記録!$I:$I,$J$2,収穫記録!$J:$J,$J$3,収穫記録!$F:$F,$I48,収穫記録!$B:$B,"&gt;="&amp;X$10,収穫記録!$B:$B,"&lt;="&amp;EOMONTH(X$10,0))
/_xlfn.UNIQUE(_xlfn._xlws.FILTER($F:$F,$E:$E=$J$4))
/IF($J$5="総計",1,$K48/10)
),0)</f>
        <v>0</v>
      </c>
    </row>
    <row r="49" spans="10:24">
      <c r="J49" s="13"/>
      <c r="K49" s="37"/>
      <c r="L49" s="46" t="str">
        <f t="shared" si="2"/>
        <v/>
      </c>
      <c r="M49" s="47" cm="1">
        <f t="array" ref="M49">IFERROR(
IF(OR(M$10="",$I49=""),"",
SUMIFS(収穫記録!$P:$P,収穫記録!$D:$D,$J$1,収穫記録!$I:$I,$J$2,収穫記録!$J:$J,$J$3,収穫記録!$F:$F,$I49,収穫記録!$B:$B,"&gt;="&amp;M$10,収穫記録!$B:$B,"&lt;="&amp;EOMONTH(M$10,0))
/_xlfn.UNIQUE(_xlfn._xlws.FILTER($F:$F,$E:$E=$J$4))
/IF($J$5="総計",1,$K49/10)
),0)</f>
        <v>0</v>
      </c>
      <c r="N49" s="48" cm="1">
        <f t="array" ref="N49">IFERROR(
IF(OR(N$10="",$I49=""),"",
SUMIFS(収穫記録!$P:$P,収穫記録!$D:$D,$J$1,収穫記録!$I:$I,$J$2,収穫記録!$J:$J,$J$3,収穫記録!$F:$F,$I49,収穫記録!$B:$B,"&gt;="&amp;N$10,収穫記録!$B:$B,"&lt;="&amp;EOMONTH(N$10,0))
/_xlfn.UNIQUE(_xlfn._xlws.FILTER($F:$F,$E:$E=$J$4))
/IF($J$5="総計",1,$K49/10)
),0)</f>
        <v>0</v>
      </c>
      <c r="O49" s="48" cm="1">
        <f t="array" ref="O49">IFERROR(
IF(OR(O$10="",$I49=""),"",
SUMIFS(収穫記録!$P:$P,収穫記録!$D:$D,$J$1,収穫記録!$I:$I,$J$2,収穫記録!$J:$J,$J$3,収穫記録!$F:$F,$I49,収穫記録!$B:$B,"&gt;="&amp;O$10,収穫記録!$B:$B,"&lt;="&amp;EOMONTH(O$10,0))
/_xlfn.UNIQUE(_xlfn._xlws.FILTER($F:$F,$E:$E=$J$4))
/IF($J$5="総計",1,$K49/10)
),0)</f>
        <v>0</v>
      </c>
      <c r="P49" s="48" cm="1">
        <f t="array" ref="P49">IFERROR(
IF(OR(P$10="",$I49=""),"",
SUMIFS(収穫記録!$P:$P,収穫記録!$D:$D,$J$1,収穫記録!$I:$I,$J$2,収穫記録!$J:$J,$J$3,収穫記録!$F:$F,$I49,収穫記録!$B:$B,"&gt;="&amp;P$10,収穫記録!$B:$B,"&lt;="&amp;EOMONTH(P$10,0))
/_xlfn.UNIQUE(_xlfn._xlws.FILTER($F:$F,$E:$E=$J$4))
/IF($J$5="総計",1,$K49/10)
),0)</f>
        <v>0</v>
      </c>
      <c r="Q49" s="48" cm="1">
        <f t="array" ref="Q49">IFERROR(
IF(OR(Q$10="",$I49=""),"",
SUMIFS(収穫記録!$P:$P,収穫記録!$D:$D,$J$1,収穫記録!$I:$I,$J$2,収穫記録!$J:$J,$J$3,収穫記録!$F:$F,$I49,収穫記録!$B:$B,"&gt;="&amp;Q$10,収穫記録!$B:$B,"&lt;="&amp;EOMONTH(Q$10,0))
/_xlfn.UNIQUE(_xlfn._xlws.FILTER($F:$F,$E:$E=$J$4))
/IF($J$5="総計",1,$K49/10)
),0)</f>
        <v>0</v>
      </c>
      <c r="R49" s="48" cm="1">
        <f t="array" ref="R49">IFERROR(
IF(OR(R$10="",$I49=""),"",
SUMIFS(収穫記録!$P:$P,収穫記録!$D:$D,$J$1,収穫記録!$I:$I,$J$2,収穫記録!$J:$J,$J$3,収穫記録!$F:$F,$I49,収穫記録!$B:$B,"&gt;="&amp;R$10,収穫記録!$B:$B,"&lt;="&amp;EOMONTH(R$10,0))
/_xlfn.UNIQUE(_xlfn._xlws.FILTER($F:$F,$E:$E=$J$4))
/IF($J$5="総計",1,$K49/10)
),0)</f>
        <v>0</v>
      </c>
      <c r="S49" s="48" cm="1">
        <f t="array" ref="S49">IFERROR(
IF(OR(S$10="",$I49=""),"",
SUMIFS(収穫記録!$P:$P,収穫記録!$D:$D,$J$1,収穫記録!$I:$I,$J$2,収穫記録!$J:$J,$J$3,収穫記録!$F:$F,$I49,収穫記録!$B:$B,"&gt;="&amp;S$10,収穫記録!$B:$B,"&lt;="&amp;EOMONTH(S$10,0))
/_xlfn.UNIQUE(_xlfn._xlws.FILTER($F:$F,$E:$E=$J$4))
/IF($J$5="総計",1,$K49/10)
),0)</f>
        <v>0</v>
      </c>
      <c r="T49" s="48" cm="1">
        <f t="array" ref="T49">IFERROR(
IF(OR(T$10="",$I49=""),"",
SUMIFS(収穫記録!$P:$P,収穫記録!$D:$D,$J$1,収穫記録!$I:$I,$J$2,収穫記録!$J:$J,$J$3,収穫記録!$F:$F,$I49,収穫記録!$B:$B,"&gt;="&amp;T$10,収穫記録!$B:$B,"&lt;="&amp;EOMONTH(T$10,0))
/_xlfn.UNIQUE(_xlfn._xlws.FILTER($F:$F,$E:$E=$J$4))
/IF($J$5="総計",1,$K49/10)
),0)</f>
        <v>0</v>
      </c>
      <c r="U49" s="48" cm="1">
        <f t="array" ref="U49">IFERROR(
IF(OR(U$10="",$I49=""),"",
SUMIFS(収穫記録!$P:$P,収穫記録!$D:$D,$J$1,収穫記録!$I:$I,$J$2,収穫記録!$J:$J,$J$3,収穫記録!$F:$F,$I49,収穫記録!$B:$B,"&gt;="&amp;U$10,収穫記録!$B:$B,"&lt;="&amp;EOMONTH(U$10,0))
/_xlfn.UNIQUE(_xlfn._xlws.FILTER($F:$F,$E:$E=$J$4))
/IF($J$5="総計",1,$K49/10)
),0)</f>
        <v>0</v>
      </c>
      <c r="V49" s="48" cm="1">
        <f t="array" ref="V49">IFERROR(
IF(OR(V$10="",$I49=""),"",
SUMIFS(収穫記録!$P:$P,収穫記録!$D:$D,$J$1,収穫記録!$I:$I,$J$2,収穫記録!$J:$J,$J$3,収穫記録!$F:$F,$I49,収穫記録!$B:$B,"&gt;="&amp;V$10,収穫記録!$B:$B,"&lt;="&amp;EOMONTH(V$10,0))
/_xlfn.UNIQUE(_xlfn._xlws.FILTER($F:$F,$E:$E=$J$4))
/IF($J$5="総計",1,$K49/10)
),0)</f>
        <v>0</v>
      </c>
      <c r="W49" s="48" cm="1">
        <f t="array" ref="W49">IFERROR(
IF(OR(W$10="",$I49=""),"",
SUMIFS(収穫記録!$P:$P,収穫記録!$D:$D,$J$1,収穫記録!$I:$I,$J$2,収穫記録!$J:$J,$J$3,収穫記録!$F:$F,$I49,収穫記録!$B:$B,"&gt;="&amp;W$10,収穫記録!$B:$B,"&lt;="&amp;EOMONTH(W$10,0))
/_xlfn.UNIQUE(_xlfn._xlws.FILTER($F:$F,$E:$E=$J$4))
/IF($J$5="総計",1,$K49/10)
),0)</f>
        <v>0</v>
      </c>
      <c r="X49" s="48" cm="1">
        <f t="array" ref="X49">IFERROR(
IF(OR(X$10="",$I49=""),"",
SUMIFS(収穫記録!$P:$P,収穫記録!$D:$D,$J$1,収穫記録!$I:$I,$J$2,収穫記録!$J:$J,$J$3,収穫記録!$F:$F,$I49,収穫記録!$B:$B,"&gt;="&amp;X$10,収穫記録!$B:$B,"&lt;="&amp;EOMONTH(X$10,0))
/_xlfn.UNIQUE(_xlfn._xlws.FILTER($F:$F,$E:$E=$J$4))
/IF($J$5="総計",1,$K49/10)
),0)</f>
        <v>0</v>
      </c>
    </row>
    <row r="50" spans="10:24">
      <c r="J50" s="13"/>
      <c r="K50" s="37"/>
      <c r="L50" s="46" t="str">
        <f t="shared" si="2"/>
        <v/>
      </c>
      <c r="M50" s="47" cm="1">
        <f t="array" ref="M50">IFERROR(
IF(OR(M$10="",$I50=""),"",
SUMIFS(収穫記録!$P:$P,収穫記録!$D:$D,$J$1,収穫記録!$I:$I,$J$2,収穫記録!$J:$J,$J$3,収穫記録!$F:$F,$I50,収穫記録!$B:$B,"&gt;="&amp;M$10,収穫記録!$B:$B,"&lt;="&amp;EOMONTH(M$10,0))
/_xlfn.UNIQUE(_xlfn._xlws.FILTER($F:$F,$E:$E=$J$4))
/IF($J$5="総計",1,$K50/10)
),0)</f>
        <v>0</v>
      </c>
      <c r="N50" s="48" cm="1">
        <f t="array" ref="N50">IFERROR(
IF(OR(N$10="",$I50=""),"",
SUMIFS(収穫記録!$P:$P,収穫記録!$D:$D,$J$1,収穫記録!$I:$I,$J$2,収穫記録!$J:$J,$J$3,収穫記録!$F:$F,$I50,収穫記録!$B:$B,"&gt;="&amp;N$10,収穫記録!$B:$B,"&lt;="&amp;EOMONTH(N$10,0))
/_xlfn.UNIQUE(_xlfn._xlws.FILTER($F:$F,$E:$E=$J$4))
/IF($J$5="総計",1,$K50/10)
),0)</f>
        <v>0</v>
      </c>
      <c r="O50" s="48" cm="1">
        <f t="array" ref="O50">IFERROR(
IF(OR(O$10="",$I50=""),"",
SUMIFS(収穫記録!$P:$P,収穫記録!$D:$D,$J$1,収穫記録!$I:$I,$J$2,収穫記録!$J:$J,$J$3,収穫記録!$F:$F,$I50,収穫記録!$B:$B,"&gt;="&amp;O$10,収穫記録!$B:$B,"&lt;="&amp;EOMONTH(O$10,0))
/_xlfn.UNIQUE(_xlfn._xlws.FILTER($F:$F,$E:$E=$J$4))
/IF($J$5="総計",1,$K50/10)
),0)</f>
        <v>0</v>
      </c>
      <c r="P50" s="48" cm="1">
        <f t="array" ref="P50">IFERROR(
IF(OR(P$10="",$I50=""),"",
SUMIFS(収穫記録!$P:$P,収穫記録!$D:$D,$J$1,収穫記録!$I:$I,$J$2,収穫記録!$J:$J,$J$3,収穫記録!$F:$F,$I50,収穫記録!$B:$B,"&gt;="&amp;P$10,収穫記録!$B:$B,"&lt;="&amp;EOMONTH(P$10,0))
/_xlfn.UNIQUE(_xlfn._xlws.FILTER($F:$F,$E:$E=$J$4))
/IF($J$5="総計",1,$K50/10)
),0)</f>
        <v>0</v>
      </c>
      <c r="Q50" s="48" cm="1">
        <f t="array" ref="Q50">IFERROR(
IF(OR(Q$10="",$I50=""),"",
SUMIFS(収穫記録!$P:$P,収穫記録!$D:$D,$J$1,収穫記録!$I:$I,$J$2,収穫記録!$J:$J,$J$3,収穫記録!$F:$F,$I50,収穫記録!$B:$B,"&gt;="&amp;Q$10,収穫記録!$B:$B,"&lt;="&amp;EOMONTH(Q$10,0))
/_xlfn.UNIQUE(_xlfn._xlws.FILTER($F:$F,$E:$E=$J$4))
/IF($J$5="総計",1,$K50/10)
),0)</f>
        <v>0</v>
      </c>
      <c r="R50" s="48" cm="1">
        <f t="array" ref="R50">IFERROR(
IF(OR(R$10="",$I50=""),"",
SUMIFS(収穫記録!$P:$P,収穫記録!$D:$D,$J$1,収穫記録!$I:$I,$J$2,収穫記録!$J:$J,$J$3,収穫記録!$F:$F,$I50,収穫記録!$B:$B,"&gt;="&amp;R$10,収穫記録!$B:$B,"&lt;="&amp;EOMONTH(R$10,0))
/_xlfn.UNIQUE(_xlfn._xlws.FILTER($F:$F,$E:$E=$J$4))
/IF($J$5="総計",1,$K50/10)
),0)</f>
        <v>0</v>
      </c>
      <c r="S50" s="48" cm="1">
        <f t="array" ref="S50">IFERROR(
IF(OR(S$10="",$I50=""),"",
SUMIFS(収穫記録!$P:$P,収穫記録!$D:$D,$J$1,収穫記録!$I:$I,$J$2,収穫記録!$J:$J,$J$3,収穫記録!$F:$F,$I50,収穫記録!$B:$B,"&gt;="&amp;S$10,収穫記録!$B:$B,"&lt;="&amp;EOMONTH(S$10,0))
/_xlfn.UNIQUE(_xlfn._xlws.FILTER($F:$F,$E:$E=$J$4))
/IF($J$5="総計",1,$K50/10)
),0)</f>
        <v>0</v>
      </c>
      <c r="T50" s="48" cm="1">
        <f t="array" ref="T50">IFERROR(
IF(OR(T$10="",$I50=""),"",
SUMIFS(収穫記録!$P:$P,収穫記録!$D:$D,$J$1,収穫記録!$I:$I,$J$2,収穫記録!$J:$J,$J$3,収穫記録!$F:$F,$I50,収穫記録!$B:$B,"&gt;="&amp;T$10,収穫記録!$B:$B,"&lt;="&amp;EOMONTH(T$10,0))
/_xlfn.UNIQUE(_xlfn._xlws.FILTER($F:$F,$E:$E=$J$4))
/IF($J$5="総計",1,$K50/10)
),0)</f>
        <v>0</v>
      </c>
      <c r="U50" s="48" cm="1">
        <f t="array" ref="U50">IFERROR(
IF(OR(U$10="",$I50=""),"",
SUMIFS(収穫記録!$P:$P,収穫記録!$D:$D,$J$1,収穫記録!$I:$I,$J$2,収穫記録!$J:$J,$J$3,収穫記録!$F:$F,$I50,収穫記録!$B:$B,"&gt;="&amp;U$10,収穫記録!$B:$B,"&lt;="&amp;EOMONTH(U$10,0))
/_xlfn.UNIQUE(_xlfn._xlws.FILTER($F:$F,$E:$E=$J$4))
/IF($J$5="総計",1,$K50/10)
),0)</f>
        <v>0</v>
      </c>
      <c r="V50" s="48" cm="1">
        <f t="array" ref="V50">IFERROR(
IF(OR(V$10="",$I50=""),"",
SUMIFS(収穫記録!$P:$P,収穫記録!$D:$D,$J$1,収穫記録!$I:$I,$J$2,収穫記録!$J:$J,$J$3,収穫記録!$F:$F,$I50,収穫記録!$B:$B,"&gt;="&amp;V$10,収穫記録!$B:$B,"&lt;="&amp;EOMONTH(V$10,0))
/_xlfn.UNIQUE(_xlfn._xlws.FILTER($F:$F,$E:$E=$J$4))
/IF($J$5="総計",1,$K50/10)
),0)</f>
        <v>0</v>
      </c>
      <c r="W50" s="48" cm="1">
        <f t="array" ref="W50">IFERROR(
IF(OR(W$10="",$I50=""),"",
SUMIFS(収穫記録!$P:$P,収穫記録!$D:$D,$J$1,収穫記録!$I:$I,$J$2,収穫記録!$J:$J,$J$3,収穫記録!$F:$F,$I50,収穫記録!$B:$B,"&gt;="&amp;W$10,収穫記録!$B:$B,"&lt;="&amp;EOMONTH(W$10,0))
/_xlfn.UNIQUE(_xlfn._xlws.FILTER($F:$F,$E:$E=$J$4))
/IF($J$5="総計",1,$K50/10)
),0)</f>
        <v>0</v>
      </c>
      <c r="X50" s="48" cm="1">
        <f t="array" ref="X50">IFERROR(
IF(OR(X$10="",$I50=""),"",
SUMIFS(収穫記録!$P:$P,収穫記録!$D:$D,$J$1,収穫記録!$I:$I,$J$2,収穫記録!$J:$J,$J$3,収穫記録!$F:$F,$I50,収穫記録!$B:$B,"&gt;="&amp;X$10,収穫記録!$B:$B,"&lt;="&amp;EOMONTH(X$10,0))
/_xlfn.UNIQUE(_xlfn._xlws.FILTER($F:$F,$E:$E=$J$4))
/IF($J$5="総計",1,$K50/10)
),0)</f>
        <v>0</v>
      </c>
    </row>
    <row r="51" spans="10:24">
      <c r="J51" s="13"/>
      <c r="K51" s="37"/>
      <c r="L51" s="46" t="str">
        <f t="shared" si="2"/>
        <v/>
      </c>
      <c r="M51" s="47" cm="1">
        <f t="array" ref="M51">IFERROR(
IF(OR(M$10="",$I51=""),"",
SUMIFS(収穫記録!$P:$P,収穫記録!$D:$D,$J$1,収穫記録!$I:$I,$J$2,収穫記録!$J:$J,$J$3,収穫記録!$F:$F,$I51,収穫記録!$B:$B,"&gt;="&amp;M$10,収穫記録!$B:$B,"&lt;="&amp;EOMONTH(M$10,0))
/_xlfn.UNIQUE(_xlfn._xlws.FILTER($F:$F,$E:$E=$J$4))
/IF($J$5="総計",1,$K51/10)
),0)</f>
        <v>0</v>
      </c>
      <c r="N51" s="48" cm="1">
        <f t="array" ref="N51">IFERROR(
IF(OR(N$10="",$I51=""),"",
SUMIFS(収穫記録!$P:$P,収穫記録!$D:$D,$J$1,収穫記録!$I:$I,$J$2,収穫記録!$J:$J,$J$3,収穫記録!$F:$F,$I51,収穫記録!$B:$B,"&gt;="&amp;N$10,収穫記録!$B:$B,"&lt;="&amp;EOMONTH(N$10,0))
/_xlfn.UNIQUE(_xlfn._xlws.FILTER($F:$F,$E:$E=$J$4))
/IF($J$5="総計",1,$K51/10)
),0)</f>
        <v>0</v>
      </c>
      <c r="O51" s="48" cm="1">
        <f t="array" ref="O51">IFERROR(
IF(OR(O$10="",$I51=""),"",
SUMIFS(収穫記録!$P:$P,収穫記録!$D:$D,$J$1,収穫記録!$I:$I,$J$2,収穫記録!$J:$J,$J$3,収穫記録!$F:$F,$I51,収穫記録!$B:$B,"&gt;="&amp;O$10,収穫記録!$B:$B,"&lt;="&amp;EOMONTH(O$10,0))
/_xlfn.UNIQUE(_xlfn._xlws.FILTER($F:$F,$E:$E=$J$4))
/IF($J$5="総計",1,$K51/10)
),0)</f>
        <v>0</v>
      </c>
      <c r="P51" s="48" cm="1">
        <f t="array" ref="P51">IFERROR(
IF(OR(P$10="",$I51=""),"",
SUMIFS(収穫記録!$P:$P,収穫記録!$D:$D,$J$1,収穫記録!$I:$I,$J$2,収穫記録!$J:$J,$J$3,収穫記録!$F:$F,$I51,収穫記録!$B:$B,"&gt;="&amp;P$10,収穫記録!$B:$B,"&lt;="&amp;EOMONTH(P$10,0))
/_xlfn.UNIQUE(_xlfn._xlws.FILTER($F:$F,$E:$E=$J$4))
/IF($J$5="総計",1,$K51/10)
),0)</f>
        <v>0</v>
      </c>
      <c r="Q51" s="48" cm="1">
        <f t="array" ref="Q51">IFERROR(
IF(OR(Q$10="",$I51=""),"",
SUMIFS(収穫記録!$P:$P,収穫記録!$D:$D,$J$1,収穫記録!$I:$I,$J$2,収穫記録!$J:$J,$J$3,収穫記録!$F:$F,$I51,収穫記録!$B:$B,"&gt;="&amp;Q$10,収穫記録!$B:$B,"&lt;="&amp;EOMONTH(Q$10,0))
/_xlfn.UNIQUE(_xlfn._xlws.FILTER($F:$F,$E:$E=$J$4))
/IF($J$5="総計",1,$K51/10)
),0)</f>
        <v>0</v>
      </c>
      <c r="R51" s="48" cm="1">
        <f t="array" ref="R51">IFERROR(
IF(OR(R$10="",$I51=""),"",
SUMIFS(収穫記録!$P:$P,収穫記録!$D:$D,$J$1,収穫記録!$I:$I,$J$2,収穫記録!$J:$J,$J$3,収穫記録!$F:$F,$I51,収穫記録!$B:$B,"&gt;="&amp;R$10,収穫記録!$B:$B,"&lt;="&amp;EOMONTH(R$10,0))
/_xlfn.UNIQUE(_xlfn._xlws.FILTER($F:$F,$E:$E=$J$4))
/IF($J$5="総計",1,$K51/10)
),0)</f>
        <v>0</v>
      </c>
      <c r="S51" s="48" cm="1">
        <f t="array" ref="S51">IFERROR(
IF(OR(S$10="",$I51=""),"",
SUMIFS(収穫記録!$P:$P,収穫記録!$D:$D,$J$1,収穫記録!$I:$I,$J$2,収穫記録!$J:$J,$J$3,収穫記録!$F:$F,$I51,収穫記録!$B:$B,"&gt;="&amp;S$10,収穫記録!$B:$B,"&lt;="&amp;EOMONTH(S$10,0))
/_xlfn.UNIQUE(_xlfn._xlws.FILTER($F:$F,$E:$E=$J$4))
/IF($J$5="総計",1,$K51/10)
),0)</f>
        <v>0</v>
      </c>
      <c r="T51" s="48" cm="1">
        <f t="array" ref="T51">IFERROR(
IF(OR(T$10="",$I51=""),"",
SUMIFS(収穫記録!$P:$P,収穫記録!$D:$D,$J$1,収穫記録!$I:$I,$J$2,収穫記録!$J:$J,$J$3,収穫記録!$F:$F,$I51,収穫記録!$B:$B,"&gt;="&amp;T$10,収穫記録!$B:$B,"&lt;="&amp;EOMONTH(T$10,0))
/_xlfn.UNIQUE(_xlfn._xlws.FILTER($F:$F,$E:$E=$J$4))
/IF($J$5="総計",1,$K51/10)
),0)</f>
        <v>0</v>
      </c>
      <c r="U51" s="48" cm="1">
        <f t="array" ref="U51">IFERROR(
IF(OR(U$10="",$I51=""),"",
SUMIFS(収穫記録!$P:$P,収穫記録!$D:$D,$J$1,収穫記録!$I:$I,$J$2,収穫記録!$J:$J,$J$3,収穫記録!$F:$F,$I51,収穫記録!$B:$B,"&gt;="&amp;U$10,収穫記録!$B:$B,"&lt;="&amp;EOMONTH(U$10,0))
/_xlfn.UNIQUE(_xlfn._xlws.FILTER($F:$F,$E:$E=$J$4))
/IF($J$5="総計",1,$K51/10)
),0)</f>
        <v>0</v>
      </c>
      <c r="V51" s="48" cm="1">
        <f t="array" ref="V51">IFERROR(
IF(OR(V$10="",$I51=""),"",
SUMIFS(収穫記録!$P:$P,収穫記録!$D:$D,$J$1,収穫記録!$I:$I,$J$2,収穫記録!$J:$J,$J$3,収穫記録!$F:$F,$I51,収穫記録!$B:$B,"&gt;="&amp;V$10,収穫記録!$B:$B,"&lt;="&amp;EOMONTH(V$10,0))
/_xlfn.UNIQUE(_xlfn._xlws.FILTER($F:$F,$E:$E=$J$4))
/IF($J$5="総計",1,$K51/10)
),0)</f>
        <v>0</v>
      </c>
      <c r="W51" s="48" cm="1">
        <f t="array" ref="W51">IFERROR(
IF(OR(W$10="",$I51=""),"",
SUMIFS(収穫記録!$P:$P,収穫記録!$D:$D,$J$1,収穫記録!$I:$I,$J$2,収穫記録!$J:$J,$J$3,収穫記録!$F:$F,$I51,収穫記録!$B:$B,"&gt;="&amp;W$10,収穫記録!$B:$B,"&lt;="&amp;EOMONTH(W$10,0))
/_xlfn.UNIQUE(_xlfn._xlws.FILTER($F:$F,$E:$E=$J$4))
/IF($J$5="総計",1,$K51/10)
),0)</f>
        <v>0</v>
      </c>
      <c r="X51" s="48" cm="1">
        <f t="array" ref="X51">IFERROR(
IF(OR(X$10="",$I51=""),"",
SUMIFS(収穫記録!$P:$P,収穫記録!$D:$D,$J$1,収穫記録!$I:$I,$J$2,収穫記録!$J:$J,$J$3,収穫記録!$F:$F,$I51,収穫記録!$B:$B,"&gt;="&amp;X$10,収穫記録!$B:$B,"&lt;="&amp;EOMONTH(X$10,0))
/_xlfn.UNIQUE(_xlfn._xlws.FILTER($F:$F,$E:$E=$J$4))
/IF($J$5="総計",1,$K51/10)
),0)</f>
        <v>0</v>
      </c>
    </row>
    <row r="52" spans="10:24">
      <c r="J52" s="13"/>
      <c r="K52" s="37"/>
      <c r="L52" s="46" t="str">
        <f t="shared" si="2"/>
        <v/>
      </c>
      <c r="M52" s="47" cm="1">
        <f t="array" ref="M52">IFERROR(
IF(OR(M$10="",$I52=""),"",
SUMIFS(収穫記録!$P:$P,収穫記録!$D:$D,$J$1,収穫記録!$I:$I,$J$2,収穫記録!$J:$J,$J$3,収穫記録!$F:$F,$I52,収穫記録!$B:$B,"&gt;="&amp;M$10,収穫記録!$B:$B,"&lt;="&amp;EOMONTH(M$10,0))
/_xlfn.UNIQUE(_xlfn._xlws.FILTER($F:$F,$E:$E=$J$4))
/IF($J$5="総計",1,$K52/10)
),0)</f>
        <v>0</v>
      </c>
      <c r="N52" s="48" cm="1">
        <f t="array" ref="N52">IFERROR(
IF(OR(N$10="",$I52=""),"",
SUMIFS(収穫記録!$P:$P,収穫記録!$D:$D,$J$1,収穫記録!$I:$I,$J$2,収穫記録!$J:$J,$J$3,収穫記録!$F:$F,$I52,収穫記録!$B:$B,"&gt;="&amp;N$10,収穫記録!$B:$B,"&lt;="&amp;EOMONTH(N$10,0))
/_xlfn.UNIQUE(_xlfn._xlws.FILTER($F:$F,$E:$E=$J$4))
/IF($J$5="総計",1,$K52/10)
),0)</f>
        <v>0</v>
      </c>
      <c r="O52" s="48" cm="1">
        <f t="array" ref="O52">IFERROR(
IF(OR(O$10="",$I52=""),"",
SUMIFS(収穫記録!$P:$P,収穫記録!$D:$D,$J$1,収穫記録!$I:$I,$J$2,収穫記録!$J:$J,$J$3,収穫記録!$F:$F,$I52,収穫記録!$B:$B,"&gt;="&amp;O$10,収穫記録!$B:$B,"&lt;="&amp;EOMONTH(O$10,0))
/_xlfn.UNIQUE(_xlfn._xlws.FILTER($F:$F,$E:$E=$J$4))
/IF($J$5="総計",1,$K52/10)
),0)</f>
        <v>0</v>
      </c>
      <c r="P52" s="48" cm="1">
        <f t="array" ref="P52">IFERROR(
IF(OR(P$10="",$I52=""),"",
SUMIFS(収穫記録!$P:$P,収穫記録!$D:$D,$J$1,収穫記録!$I:$I,$J$2,収穫記録!$J:$J,$J$3,収穫記録!$F:$F,$I52,収穫記録!$B:$B,"&gt;="&amp;P$10,収穫記録!$B:$B,"&lt;="&amp;EOMONTH(P$10,0))
/_xlfn.UNIQUE(_xlfn._xlws.FILTER($F:$F,$E:$E=$J$4))
/IF($J$5="総計",1,$K52/10)
),0)</f>
        <v>0</v>
      </c>
      <c r="Q52" s="48" cm="1">
        <f t="array" ref="Q52">IFERROR(
IF(OR(Q$10="",$I52=""),"",
SUMIFS(収穫記録!$P:$P,収穫記録!$D:$D,$J$1,収穫記録!$I:$I,$J$2,収穫記録!$J:$J,$J$3,収穫記録!$F:$F,$I52,収穫記録!$B:$B,"&gt;="&amp;Q$10,収穫記録!$B:$B,"&lt;="&amp;EOMONTH(Q$10,0))
/_xlfn.UNIQUE(_xlfn._xlws.FILTER($F:$F,$E:$E=$J$4))
/IF($J$5="総計",1,$K52/10)
),0)</f>
        <v>0</v>
      </c>
      <c r="R52" s="48" cm="1">
        <f t="array" ref="R52">IFERROR(
IF(OR(R$10="",$I52=""),"",
SUMIFS(収穫記録!$P:$P,収穫記録!$D:$D,$J$1,収穫記録!$I:$I,$J$2,収穫記録!$J:$J,$J$3,収穫記録!$F:$F,$I52,収穫記録!$B:$B,"&gt;="&amp;R$10,収穫記録!$B:$B,"&lt;="&amp;EOMONTH(R$10,0))
/_xlfn.UNIQUE(_xlfn._xlws.FILTER($F:$F,$E:$E=$J$4))
/IF($J$5="総計",1,$K52/10)
),0)</f>
        <v>0</v>
      </c>
      <c r="S52" s="48" cm="1">
        <f t="array" ref="S52">IFERROR(
IF(OR(S$10="",$I52=""),"",
SUMIFS(収穫記録!$P:$P,収穫記録!$D:$D,$J$1,収穫記録!$I:$I,$J$2,収穫記録!$J:$J,$J$3,収穫記録!$F:$F,$I52,収穫記録!$B:$B,"&gt;="&amp;S$10,収穫記録!$B:$B,"&lt;="&amp;EOMONTH(S$10,0))
/_xlfn.UNIQUE(_xlfn._xlws.FILTER($F:$F,$E:$E=$J$4))
/IF($J$5="総計",1,$K52/10)
),0)</f>
        <v>0</v>
      </c>
      <c r="T52" s="48" cm="1">
        <f t="array" ref="T52">IFERROR(
IF(OR(T$10="",$I52=""),"",
SUMIFS(収穫記録!$P:$P,収穫記録!$D:$D,$J$1,収穫記録!$I:$I,$J$2,収穫記録!$J:$J,$J$3,収穫記録!$F:$F,$I52,収穫記録!$B:$B,"&gt;="&amp;T$10,収穫記録!$B:$B,"&lt;="&amp;EOMONTH(T$10,0))
/_xlfn.UNIQUE(_xlfn._xlws.FILTER($F:$F,$E:$E=$J$4))
/IF($J$5="総計",1,$K52/10)
),0)</f>
        <v>0</v>
      </c>
      <c r="U52" s="48" cm="1">
        <f t="array" ref="U52">IFERROR(
IF(OR(U$10="",$I52=""),"",
SUMIFS(収穫記録!$P:$P,収穫記録!$D:$D,$J$1,収穫記録!$I:$I,$J$2,収穫記録!$J:$J,$J$3,収穫記録!$F:$F,$I52,収穫記録!$B:$B,"&gt;="&amp;U$10,収穫記録!$B:$B,"&lt;="&amp;EOMONTH(U$10,0))
/_xlfn.UNIQUE(_xlfn._xlws.FILTER($F:$F,$E:$E=$J$4))
/IF($J$5="総計",1,$K52/10)
),0)</f>
        <v>0</v>
      </c>
      <c r="V52" s="48" cm="1">
        <f t="array" ref="V52">IFERROR(
IF(OR(V$10="",$I52=""),"",
SUMIFS(収穫記録!$P:$P,収穫記録!$D:$D,$J$1,収穫記録!$I:$I,$J$2,収穫記録!$J:$J,$J$3,収穫記録!$F:$F,$I52,収穫記録!$B:$B,"&gt;="&amp;V$10,収穫記録!$B:$B,"&lt;="&amp;EOMONTH(V$10,0))
/_xlfn.UNIQUE(_xlfn._xlws.FILTER($F:$F,$E:$E=$J$4))
/IF($J$5="総計",1,$K52/10)
),0)</f>
        <v>0</v>
      </c>
      <c r="W52" s="48" cm="1">
        <f t="array" ref="W52">IFERROR(
IF(OR(W$10="",$I52=""),"",
SUMIFS(収穫記録!$P:$P,収穫記録!$D:$D,$J$1,収穫記録!$I:$I,$J$2,収穫記録!$J:$J,$J$3,収穫記録!$F:$F,$I52,収穫記録!$B:$B,"&gt;="&amp;W$10,収穫記録!$B:$B,"&lt;="&amp;EOMONTH(W$10,0))
/_xlfn.UNIQUE(_xlfn._xlws.FILTER($F:$F,$E:$E=$J$4))
/IF($J$5="総計",1,$K52/10)
),0)</f>
        <v>0</v>
      </c>
      <c r="X52" s="48" cm="1">
        <f t="array" ref="X52">IFERROR(
IF(OR(X$10="",$I52=""),"",
SUMIFS(収穫記録!$P:$P,収穫記録!$D:$D,$J$1,収穫記録!$I:$I,$J$2,収穫記録!$J:$J,$J$3,収穫記録!$F:$F,$I52,収穫記録!$B:$B,"&gt;="&amp;X$10,収穫記録!$B:$B,"&lt;="&amp;EOMONTH(X$10,0))
/_xlfn.UNIQUE(_xlfn._xlws.FILTER($F:$F,$E:$E=$J$4))
/IF($J$5="総計",1,$K52/10)
),0)</f>
        <v>0</v>
      </c>
    </row>
    <row r="53" spans="10:24">
      <c r="J53" s="13"/>
      <c r="K53" s="37"/>
      <c r="L53" s="46" t="str">
        <f t="shared" si="2"/>
        <v/>
      </c>
      <c r="M53" s="47" cm="1">
        <f t="array" ref="M53">IFERROR(
IF(OR(M$10="",$I53=""),"",
SUMIFS(収穫記録!$P:$P,収穫記録!$D:$D,$J$1,収穫記録!$I:$I,$J$2,収穫記録!$J:$J,$J$3,収穫記録!$F:$F,$I53,収穫記録!$B:$B,"&gt;="&amp;M$10,収穫記録!$B:$B,"&lt;="&amp;EOMONTH(M$10,0))
/_xlfn.UNIQUE(_xlfn._xlws.FILTER($F:$F,$E:$E=$J$4))
/IF($J$5="総計",1,$K53/10)
),0)</f>
        <v>0</v>
      </c>
      <c r="N53" s="48" cm="1">
        <f t="array" ref="N53">IFERROR(
IF(OR(N$10="",$I53=""),"",
SUMIFS(収穫記録!$P:$P,収穫記録!$D:$D,$J$1,収穫記録!$I:$I,$J$2,収穫記録!$J:$J,$J$3,収穫記録!$F:$F,$I53,収穫記録!$B:$B,"&gt;="&amp;N$10,収穫記録!$B:$B,"&lt;="&amp;EOMONTH(N$10,0))
/_xlfn.UNIQUE(_xlfn._xlws.FILTER($F:$F,$E:$E=$J$4))
/IF($J$5="総計",1,$K53/10)
),0)</f>
        <v>0</v>
      </c>
      <c r="O53" s="48" cm="1">
        <f t="array" ref="O53">IFERROR(
IF(OR(O$10="",$I53=""),"",
SUMIFS(収穫記録!$P:$P,収穫記録!$D:$D,$J$1,収穫記録!$I:$I,$J$2,収穫記録!$J:$J,$J$3,収穫記録!$F:$F,$I53,収穫記録!$B:$B,"&gt;="&amp;O$10,収穫記録!$B:$B,"&lt;="&amp;EOMONTH(O$10,0))
/_xlfn.UNIQUE(_xlfn._xlws.FILTER($F:$F,$E:$E=$J$4))
/IF($J$5="総計",1,$K53/10)
),0)</f>
        <v>0</v>
      </c>
      <c r="P53" s="48" cm="1">
        <f t="array" ref="P53">IFERROR(
IF(OR(P$10="",$I53=""),"",
SUMIFS(収穫記録!$P:$P,収穫記録!$D:$D,$J$1,収穫記録!$I:$I,$J$2,収穫記録!$J:$J,$J$3,収穫記録!$F:$F,$I53,収穫記録!$B:$B,"&gt;="&amp;P$10,収穫記録!$B:$B,"&lt;="&amp;EOMONTH(P$10,0))
/_xlfn.UNIQUE(_xlfn._xlws.FILTER($F:$F,$E:$E=$J$4))
/IF($J$5="総計",1,$K53/10)
),0)</f>
        <v>0</v>
      </c>
      <c r="Q53" s="48" cm="1">
        <f t="array" ref="Q53">IFERROR(
IF(OR(Q$10="",$I53=""),"",
SUMIFS(収穫記録!$P:$P,収穫記録!$D:$D,$J$1,収穫記録!$I:$I,$J$2,収穫記録!$J:$J,$J$3,収穫記録!$F:$F,$I53,収穫記録!$B:$B,"&gt;="&amp;Q$10,収穫記録!$B:$B,"&lt;="&amp;EOMONTH(Q$10,0))
/_xlfn.UNIQUE(_xlfn._xlws.FILTER($F:$F,$E:$E=$J$4))
/IF($J$5="総計",1,$K53/10)
),0)</f>
        <v>0</v>
      </c>
      <c r="R53" s="48" cm="1">
        <f t="array" ref="R53">IFERROR(
IF(OR(R$10="",$I53=""),"",
SUMIFS(収穫記録!$P:$P,収穫記録!$D:$D,$J$1,収穫記録!$I:$I,$J$2,収穫記録!$J:$J,$J$3,収穫記録!$F:$F,$I53,収穫記録!$B:$B,"&gt;="&amp;R$10,収穫記録!$B:$B,"&lt;="&amp;EOMONTH(R$10,0))
/_xlfn.UNIQUE(_xlfn._xlws.FILTER($F:$F,$E:$E=$J$4))
/IF($J$5="総計",1,$K53/10)
),0)</f>
        <v>0</v>
      </c>
      <c r="S53" s="48" cm="1">
        <f t="array" ref="S53">IFERROR(
IF(OR(S$10="",$I53=""),"",
SUMIFS(収穫記録!$P:$P,収穫記録!$D:$D,$J$1,収穫記録!$I:$I,$J$2,収穫記録!$J:$J,$J$3,収穫記録!$F:$F,$I53,収穫記録!$B:$B,"&gt;="&amp;S$10,収穫記録!$B:$B,"&lt;="&amp;EOMONTH(S$10,0))
/_xlfn.UNIQUE(_xlfn._xlws.FILTER($F:$F,$E:$E=$J$4))
/IF($J$5="総計",1,$K53/10)
),0)</f>
        <v>0</v>
      </c>
      <c r="T53" s="48" cm="1">
        <f t="array" ref="T53">IFERROR(
IF(OR(T$10="",$I53=""),"",
SUMIFS(収穫記録!$P:$P,収穫記録!$D:$D,$J$1,収穫記録!$I:$I,$J$2,収穫記録!$J:$J,$J$3,収穫記録!$F:$F,$I53,収穫記録!$B:$B,"&gt;="&amp;T$10,収穫記録!$B:$B,"&lt;="&amp;EOMONTH(T$10,0))
/_xlfn.UNIQUE(_xlfn._xlws.FILTER($F:$F,$E:$E=$J$4))
/IF($J$5="総計",1,$K53/10)
),0)</f>
        <v>0</v>
      </c>
      <c r="U53" s="48" cm="1">
        <f t="array" ref="U53">IFERROR(
IF(OR(U$10="",$I53=""),"",
SUMIFS(収穫記録!$P:$P,収穫記録!$D:$D,$J$1,収穫記録!$I:$I,$J$2,収穫記録!$J:$J,$J$3,収穫記録!$F:$F,$I53,収穫記録!$B:$B,"&gt;="&amp;U$10,収穫記録!$B:$B,"&lt;="&amp;EOMONTH(U$10,0))
/_xlfn.UNIQUE(_xlfn._xlws.FILTER($F:$F,$E:$E=$J$4))
/IF($J$5="総計",1,$K53/10)
),0)</f>
        <v>0</v>
      </c>
      <c r="V53" s="48" cm="1">
        <f t="array" ref="V53">IFERROR(
IF(OR(V$10="",$I53=""),"",
SUMIFS(収穫記録!$P:$P,収穫記録!$D:$D,$J$1,収穫記録!$I:$I,$J$2,収穫記録!$J:$J,$J$3,収穫記録!$F:$F,$I53,収穫記録!$B:$B,"&gt;="&amp;V$10,収穫記録!$B:$B,"&lt;="&amp;EOMONTH(V$10,0))
/_xlfn.UNIQUE(_xlfn._xlws.FILTER($F:$F,$E:$E=$J$4))
/IF($J$5="総計",1,$K53/10)
),0)</f>
        <v>0</v>
      </c>
      <c r="W53" s="48" cm="1">
        <f t="array" ref="W53">IFERROR(
IF(OR(W$10="",$I53=""),"",
SUMIFS(収穫記録!$P:$P,収穫記録!$D:$D,$J$1,収穫記録!$I:$I,$J$2,収穫記録!$J:$J,$J$3,収穫記録!$F:$F,$I53,収穫記録!$B:$B,"&gt;="&amp;W$10,収穫記録!$B:$B,"&lt;="&amp;EOMONTH(W$10,0))
/_xlfn.UNIQUE(_xlfn._xlws.FILTER($F:$F,$E:$E=$J$4))
/IF($J$5="総計",1,$K53/10)
),0)</f>
        <v>0</v>
      </c>
      <c r="X53" s="48" cm="1">
        <f t="array" ref="X53">IFERROR(
IF(OR(X$10="",$I53=""),"",
SUMIFS(収穫記録!$P:$P,収穫記録!$D:$D,$J$1,収穫記録!$I:$I,$J$2,収穫記録!$J:$J,$J$3,収穫記録!$F:$F,$I53,収穫記録!$B:$B,"&gt;="&amp;X$10,収穫記録!$B:$B,"&lt;="&amp;EOMONTH(X$10,0))
/_xlfn.UNIQUE(_xlfn._xlws.FILTER($F:$F,$E:$E=$J$4))
/IF($J$5="総計",1,$K53/10)
),0)</f>
        <v>0</v>
      </c>
    </row>
    <row r="54" spans="10:24">
      <c r="J54" s="13"/>
      <c r="K54" s="37"/>
      <c r="L54" s="46" t="str">
        <f t="shared" si="2"/>
        <v/>
      </c>
      <c r="M54" s="47" cm="1">
        <f t="array" ref="M54">IFERROR(
IF(OR(M$10="",$I54=""),"",
SUMIFS(収穫記録!$P:$P,収穫記録!$D:$D,$J$1,収穫記録!$I:$I,$J$2,収穫記録!$J:$J,$J$3,収穫記録!$F:$F,$I54,収穫記録!$B:$B,"&gt;="&amp;M$10,収穫記録!$B:$B,"&lt;="&amp;EOMONTH(M$10,0))
/_xlfn.UNIQUE(_xlfn._xlws.FILTER($F:$F,$E:$E=$J$4))
/IF($J$5="総計",1,$K54/10)
),0)</f>
        <v>0</v>
      </c>
      <c r="N54" s="48" cm="1">
        <f t="array" ref="N54">IFERROR(
IF(OR(N$10="",$I54=""),"",
SUMIFS(収穫記録!$P:$P,収穫記録!$D:$D,$J$1,収穫記録!$I:$I,$J$2,収穫記録!$J:$J,$J$3,収穫記録!$F:$F,$I54,収穫記録!$B:$B,"&gt;="&amp;N$10,収穫記録!$B:$B,"&lt;="&amp;EOMONTH(N$10,0))
/_xlfn.UNIQUE(_xlfn._xlws.FILTER($F:$F,$E:$E=$J$4))
/IF($J$5="総計",1,$K54/10)
),0)</f>
        <v>0</v>
      </c>
      <c r="O54" s="48" cm="1">
        <f t="array" ref="O54">IFERROR(
IF(OR(O$10="",$I54=""),"",
SUMIFS(収穫記録!$P:$P,収穫記録!$D:$D,$J$1,収穫記録!$I:$I,$J$2,収穫記録!$J:$J,$J$3,収穫記録!$F:$F,$I54,収穫記録!$B:$B,"&gt;="&amp;O$10,収穫記録!$B:$B,"&lt;="&amp;EOMONTH(O$10,0))
/_xlfn.UNIQUE(_xlfn._xlws.FILTER($F:$F,$E:$E=$J$4))
/IF($J$5="総計",1,$K54/10)
),0)</f>
        <v>0</v>
      </c>
      <c r="P54" s="48" cm="1">
        <f t="array" ref="P54">IFERROR(
IF(OR(P$10="",$I54=""),"",
SUMIFS(収穫記録!$P:$P,収穫記録!$D:$D,$J$1,収穫記録!$I:$I,$J$2,収穫記録!$J:$J,$J$3,収穫記録!$F:$F,$I54,収穫記録!$B:$B,"&gt;="&amp;P$10,収穫記録!$B:$B,"&lt;="&amp;EOMONTH(P$10,0))
/_xlfn.UNIQUE(_xlfn._xlws.FILTER($F:$F,$E:$E=$J$4))
/IF($J$5="総計",1,$K54/10)
),0)</f>
        <v>0</v>
      </c>
      <c r="Q54" s="48" cm="1">
        <f t="array" ref="Q54">IFERROR(
IF(OR(Q$10="",$I54=""),"",
SUMIFS(収穫記録!$P:$P,収穫記録!$D:$D,$J$1,収穫記録!$I:$I,$J$2,収穫記録!$J:$J,$J$3,収穫記録!$F:$F,$I54,収穫記録!$B:$B,"&gt;="&amp;Q$10,収穫記録!$B:$B,"&lt;="&amp;EOMONTH(Q$10,0))
/_xlfn.UNIQUE(_xlfn._xlws.FILTER($F:$F,$E:$E=$J$4))
/IF($J$5="総計",1,$K54/10)
),0)</f>
        <v>0</v>
      </c>
      <c r="R54" s="48" cm="1">
        <f t="array" ref="R54">IFERROR(
IF(OR(R$10="",$I54=""),"",
SUMIFS(収穫記録!$P:$P,収穫記録!$D:$D,$J$1,収穫記録!$I:$I,$J$2,収穫記録!$J:$J,$J$3,収穫記録!$F:$F,$I54,収穫記録!$B:$B,"&gt;="&amp;R$10,収穫記録!$B:$B,"&lt;="&amp;EOMONTH(R$10,0))
/_xlfn.UNIQUE(_xlfn._xlws.FILTER($F:$F,$E:$E=$J$4))
/IF($J$5="総計",1,$K54/10)
),0)</f>
        <v>0</v>
      </c>
      <c r="S54" s="48" cm="1">
        <f t="array" ref="S54">IFERROR(
IF(OR(S$10="",$I54=""),"",
SUMIFS(収穫記録!$P:$P,収穫記録!$D:$D,$J$1,収穫記録!$I:$I,$J$2,収穫記録!$J:$J,$J$3,収穫記録!$F:$F,$I54,収穫記録!$B:$B,"&gt;="&amp;S$10,収穫記録!$B:$B,"&lt;="&amp;EOMONTH(S$10,0))
/_xlfn.UNIQUE(_xlfn._xlws.FILTER($F:$F,$E:$E=$J$4))
/IF($J$5="総計",1,$K54/10)
),0)</f>
        <v>0</v>
      </c>
      <c r="T54" s="48" cm="1">
        <f t="array" ref="T54">IFERROR(
IF(OR(T$10="",$I54=""),"",
SUMIFS(収穫記録!$P:$P,収穫記録!$D:$D,$J$1,収穫記録!$I:$I,$J$2,収穫記録!$J:$J,$J$3,収穫記録!$F:$F,$I54,収穫記録!$B:$B,"&gt;="&amp;T$10,収穫記録!$B:$B,"&lt;="&amp;EOMONTH(T$10,0))
/_xlfn.UNIQUE(_xlfn._xlws.FILTER($F:$F,$E:$E=$J$4))
/IF($J$5="総計",1,$K54/10)
),0)</f>
        <v>0</v>
      </c>
      <c r="U54" s="48" cm="1">
        <f t="array" ref="U54">IFERROR(
IF(OR(U$10="",$I54=""),"",
SUMIFS(収穫記録!$P:$P,収穫記録!$D:$D,$J$1,収穫記録!$I:$I,$J$2,収穫記録!$J:$J,$J$3,収穫記録!$F:$F,$I54,収穫記録!$B:$B,"&gt;="&amp;U$10,収穫記録!$B:$B,"&lt;="&amp;EOMONTH(U$10,0))
/_xlfn.UNIQUE(_xlfn._xlws.FILTER($F:$F,$E:$E=$J$4))
/IF($J$5="総計",1,$K54/10)
),0)</f>
        <v>0</v>
      </c>
      <c r="V54" s="48" cm="1">
        <f t="array" ref="V54">IFERROR(
IF(OR(V$10="",$I54=""),"",
SUMIFS(収穫記録!$P:$P,収穫記録!$D:$D,$J$1,収穫記録!$I:$I,$J$2,収穫記録!$J:$J,$J$3,収穫記録!$F:$F,$I54,収穫記録!$B:$B,"&gt;="&amp;V$10,収穫記録!$B:$B,"&lt;="&amp;EOMONTH(V$10,0))
/_xlfn.UNIQUE(_xlfn._xlws.FILTER($F:$F,$E:$E=$J$4))
/IF($J$5="総計",1,$K54/10)
),0)</f>
        <v>0</v>
      </c>
      <c r="W54" s="48" cm="1">
        <f t="array" ref="W54">IFERROR(
IF(OR(W$10="",$I54=""),"",
SUMIFS(収穫記録!$P:$P,収穫記録!$D:$D,$J$1,収穫記録!$I:$I,$J$2,収穫記録!$J:$J,$J$3,収穫記録!$F:$F,$I54,収穫記録!$B:$B,"&gt;="&amp;W$10,収穫記録!$B:$B,"&lt;="&amp;EOMONTH(W$10,0))
/_xlfn.UNIQUE(_xlfn._xlws.FILTER($F:$F,$E:$E=$J$4))
/IF($J$5="総計",1,$K54/10)
),0)</f>
        <v>0</v>
      </c>
      <c r="X54" s="48" cm="1">
        <f t="array" ref="X54">IFERROR(
IF(OR(X$10="",$I54=""),"",
SUMIFS(収穫記録!$P:$P,収穫記録!$D:$D,$J$1,収穫記録!$I:$I,$J$2,収穫記録!$J:$J,$J$3,収穫記録!$F:$F,$I54,収穫記録!$B:$B,"&gt;="&amp;X$10,収穫記録!$B:$B,"&lt;="&amp;EOMONTH(X$10,0))
/_xlfn.UNIQUE(_xlfn._xlws.FILTER($F:$F,$E:$E=$J$4))
/IF($J$5="総計",1,$K54/10)
),0)</f>
        <v>0</v>
      </c>
    </row>
    <row r="55" spans="10:24">
      <c r="J55" s="13"/>
      <c r="K55" s="37"/>
      <c r="L55" s="46" t="str">
        <f t="shared" si="2"/>
        <v/>
      </c>
      <c r="M55" s="47" cm="1">
        <f t="array" ref="M55">IFERROR(
IF(OR(M$10="",$I55=""),"",
SUMIFS(収穫記録!$P:$P,収穫記録!$D:$D,$J$1,収穫記録!$I:$I,$J$2,収穫記録!$J:$J,$J$3,収穫記録!$F:$F,$I55,収穫記録!$B:$B,"&gt;="&amp;M$10,収穫記録!$B:$B,"&lt;="&amp;EOMONTH(M$10,0))
/_xlfn.UNIQUE(_xlfn._xlws.FILTER($F:$F,$E:$E=$J$4))
/IF($J$5="総計",1,$K55/10)
),0)</f>
        <v>0</v>
      </c>
      <c r="N55" s="48" cm="1">
        <f t="array" ref="N55">IFERROR(
IF(OR(N$10="",$I55=""),"",
SUMIFS(収穫記録!$P:$P,収穫記録!$D:$D,$J$1,収穫記録!$I:$I,$J$2,収穫記録!$J:$J,$J$3,収穫記録!$F:$F,$I55,収穫記録!$B:$B,"&gt;="&amp;N$10,収穫記録!$B:$B,"&lt;="&amp;EOMONTH(N$10,0))
/_xlfn.UNIQUE(_xlfn._xlws.FILTER($F:$F,$E:$E=$J$4))
/IF($J$5="総計",1,$K55/10)
),0)</f>
        <v>0</v>
      </c>
      <c r="O55" s="48" cm="1">
        <f t="array" ref="O55">IFERROR(
IF(OR(O$10="",$I55=""),"",
SUMIFS(収穫記録!$P:$P,収穫記録!$D:$D,$J$1,収穫記録!$I:$I,$J$2,収穫記録!$J:$J,$J$3,収穫記録!$F:$F,$I55,収穫記録!$B:$B,"&gt;="&amp;O$10,収穫記録!$B:$B,"&lt;="&amp;EOMONTH(O$10,0))
/_xlfn.UNIQUE(_xlfn._xlws.FILTER($F:$F,$E:$E=$J$4))
/IF($J$5="総計",1,$K55/10)
),0)</f>
        <v>0</v>
      </c>
      <c r="P55" s="48" cm="1">
        <f t="array" ref="P55">IFERROR(
IF(OR(P$10="",$I55=""),"",
SUMIFS(収穫記録!$P:$P,収穫記録!$D:$D,$J$1,収穫記録!$I:$I,$J$2,収穫記録!$J:$J,$J$3,収穫記録!$F:$F,$I55,収穫記録!$B:$B,"&gt;="&amp;P$10,収穫記録!$B:$B,"&lt;="&amp;EOMONTH(P$10,0))
/_xlfn.UNIQUE(_xlfn._xlws.FILTER($F:$F,$E:$E=$J$4))
/IF($J$5="総計",1,$K55/10)
),0)</f>
        <v>0</v>
      </c>
      <c r="Q55" s="48" cm="1">
        <f t="array" ref="Q55">IFERROR(
IF(OR(Q$10="",$I55=""),"",
SUMIFS(収穫記録!$P:$P,収穫記録!$D:$D,$J$1,収穫記録!$I:$I,$J$2,収穫記録!$J:$J,$J$3,収穫記録!$F:$F,$I55,収穫記録!$B:$B,"&gt;="&amp;Q$10,収穫記録!$B:$B,"&lt;="&amp;EOMONTH(Q$10,0))
/_xlfn.UNIQUE(_xlfn._xlws.FILTER($F:$F,$E:$E=$J$4))
/IF($J$5="総計",1,$K55/10)
),0)</f>
        <v>0</v>
      </c>
      <c r="R55" s="48" cm="1">
        <f t="array" ref="R55">IFERROR(
IF(OR(R$10="",$I55=""),"",
SUMIFS(収穫記録!$P:$P,収穫記録!$D:$D,$J$1,収穫記録!$I:$I,$J$2,収穫記録!$J:$J,$J$3,収穫記録!$F:$F,$I55,収穫記録!$B:$B,"&gt;="&amp;R$10,収穫記録!$B:$B,"&lt;="&amp;EOMONTH(R$10,0))
/_xlfn.UNIQUE(_xlfn._xlws.FILTER($F:$F,$E:$E=$J$4))
/IF($J$5="総計",1,$K55/10)
),0)</f>
        <v>0</v>
      </c>
      <c r="S55" s="48" cm="1">
        <f t="array" ref="S55">IFERROR(
IF(OR(S$10="",$I55=""),"",
SUMIFS(収穫記録!$P:$P,収穫記録!$D:$D,$J$1,収穫記録!$I:$I,$J$2,収穫記録!$J:$J,$J$3,収穫記録!$F:$F,$I55,収穫記録!$B:$B,"&gt;="&amp;S$10,収穫記録!$B:$B,"&lt;="&amp;EOMONTH(S$10,0))
/_xlfn.UNIQUE(_xlfn._xlws.FILTER($F:$F,$E:$E=$J$4))
/IF($J$5="総計",1,$K55/10)
),0)</f>
        <v>0</v>
      </c>
      <c r="T55" s="48" cm="1">
        <f t="array" ref="T55">IFERROR(
IF(OR(T$10="",$I55=""),"",
SUMIFS(収穫記録!$P:$P,収穫記録!$D:$D,$J$1,収穫記録!$I:$I,$J$2,収穫記録!$J:$J,$J$3,収穫記録!$F:$F,$I55,収穫記録!$B:$B,"&gt;="&amp;T$10,収穫記録!$B:$B,"&lt;="&amp;EOMONTH(T$10,0))
/_xlfn.UNIQUE(_xlfn._xlws.FILTER($F:$F,$E:$E=$J$4))
/IF($J$5="総計",1,$K55/10)
),0)</f>
        <v>0</v>
      </c>
      <c r="U55" s="48" cm="1">
        <f t="array" ref="U55">IFERROR(
IF(OR(U$10="",$I55=""),"",
SUMIFS(収穫記録!$P:$P,収穫記録!$D:$D,$J$1,収穫記録!$I:$I,$J$2,収穫記録!$J:$J,$J$3,収穫記録!$F:$F,$I55,収穫記録!$B:$B,"&gt;="&amp;U$10,収穫記録!$B:$B,"&lt;="&amp;EOMONTH(U$10,0))
/_xlfn.UNIQUE(_xlfn._xlws.FILTER($F:$F,$E:$E=$J$4))
/IF($J$5="総計",1,$K55/10)
),0)</f>
        <v>0</v>
      </c>
      <c r="V55" s="48" cm="1">
        <f t="array" ref="V55">IFERROR(
IF(OR(V$10="",$I55=""),"",
SUMIFS(収穫記録!$P:$P,収穫記録!$D:$D,$J$1,収穫記録!$I:$I,$J$2,収穫記録!$J:$J,$J$3,収穫記録!$F:$F,$I55,収穫記録!$B:$B,"&gt;="&amp;V$10,収穫記録!$B:$B,"&lt;="&amp;EOMONTH(V$10,0))
/_xlfn.UNIQUE(_xlfn._xlws.FILTER($F:$F,$E:$E=$J$4))
/IF($J$5="総計",1,$K55/10)
),0)</f>
        <v>0</v>
      </c>
      <c r="W55" s="48" cm="1">
        <f t="array" ref="W55">IFERROR(
IF(OR(W$10="",$I55=""),"",
SUMIFS(収穫記録!$P:$P,収穫記録!$D:$D,$J$1,収穫記録!$I:$I,$J$2,収穫記録!$J:$J,$J$3,収穫記録!$F:$F,$I55,収穫記録!$B:$B,"&gt;="&amp;W$10,収穫記録!$B:$B,"&lt;="&amp;EOMONTH(W$10,0))
/_xlfn.UNIQUE(_xlfn._xlws.FILTER($F:$F,$E:$E=$J$4))
/IF($J$5="総計",1,$K55/10)
),0)</f>
        <v>0</v>
      </c>
      <c r="X55" s="48" cm="1">
        <f t="array" ref="X55">IFERROR(
IF(OR(X$10="",$I55=""),"",
SUMIFS(収穫記録!$P:$P,収穫記録!$D:$D,$J$1,収穫記録!$I:$I,$J$2,収穫記録!$J:$J,$J$3,収穫記録!$F:$F,$I55,収穫記録!$B:$B,"&gt;="&amp;X$10,収穫記録!$B:$B,"&lt;="&amp;EOMONTH(X$10,0))
/_xlfn.UNIQUE(_xlfn._xlws.FILTER($F:$F,$E:$E=$J$4))
/IF($J$5="総計",1,$K55/10)
),0)</f>
        <v>0</v>
      </c>
    </row>
    <row r="56" spans="10:24">
      <c r="J56" s="13"/>
      <c r="K56" s="37"/>
      <c r="L56" s="46" t="str">
        <f t="shared" si="2"/>
        <v/>
      </c>
      <c r="M56" s="47" cm="1">
        <f t="array" ref="M56">IFERROR(
IF(OR(M$10="",$I56=""),"",
SUMIFS(収穫記録!$P:$P,収穫記録!$D:$D,$J$1,収穫記録!$I:$I,$J$2,収穫記録!$J:$J,$J$3,収穫記録!$F:$F,$I56,収穫記録!$B:$B,"&gt;="&amp;M$10,収穫記録!$B:$B,"&lt;="&amp;EOMONTH(M$10,0))
/_xlfn.UNIQUE(_xlfn._xlws.FILTER($F:$F,$E:$E=$J$4))
/IF($J$5="総計",1,$K56/10)
),0)</f>
        <v>0</v>
      </c>
      <c r="N56" s="48" cm="1">
        <f t="array" ref="N56">IFERROR(
IF(OR(N$10="",$I56=""),"",
SUMIFS(収穫記録!$P:$P,収穫記録!$D:$D,$J$1,収穫記録!$I:$I,$J$2,収穫記録!$J:$J,$J$3,収穫記録!$F:$F,$I56,収穫記録!$B:$B,"&gt;="&amp;N$10,収穫記録!$B:$B,"&lt;="&amp;EOMONTH(N$10,0))
/_xlfn.UNIQUE(_xlfn._xlws.FILTER($F:$F,$E:$E=$J$4))
/IF($J$5="総計",1,$K56/10)
),0)</f>
        <v>0</v>
      </c>
      <c r="O56" s="48" cm="1">
        <f t="array" ref="O56">IFERROR(
IF(OR(O$10="",$I56=""),"",
SUMIFS(収穫記録!$P:$P,収穫記録!$D:$D,$J$1,収穫記録!$I:$I,$J$2,収穫記録!$J:$J,$J$3,収穫記録!$F:$F,$I56,収穫記録!$B:$B,"&gt;="&amp;O$10,収穫記録!$B:$B,"&lt;="&amp;EOMONTH(O$10,0))
/_xlfn.UNIQUE(_xlfn._xlws.FILTER($F:$F,$E:$E=$J$4))
/IF($J$5="総計",1,$K56/10)
),0)</f>
        <v>0</v>
      </c>
      <c r="P56" s="48" cm="1">
        <f t="array" ref="P56">IFERROR(
IF(OR(P$10="",$I56=""),"",
SUMIFS(収穫記録!$P:$P,収穫記録!$D:$D,$J$1,収穫記録!$I:$I,$J$2,収穫記録!$J:$J,$J$3,収穫記録!$F:$F,$I56,収穫記録!$B:$B,"&gt;="&amp;P$10,収穫記録!$B:$B,"&lt;="&amp;EOMONTH(P$10,0))
/_xlfn.UNIQUE(_xlfn._xlws.FILTER($F:$F,$E:$E=$J$4))
/IF($J$5="総計",1,$K56/10)
),0)</f>
        <v>0</v>
      </c>
      <c r="Q56" s="48" cm="1">
        <f t="array" ref="Q56">IFERROR(
IF(OR(Q$10="",$I56=""),"",
SUMIFS(収穫記録!$P:$P,収穫記録!$D:$D,$J$1,収穫記録!$I:$I,$J$2,収穫記録!$J:$J,$J$3,収穫記録!$F:$F,$I56,収穫記録!$B:$B,"&gt;="&amp;Q$10,収穫記録!$B:$B,"&lt;="&amp;EOMONTH(Q$10,0))
/_xlfn.UNIQUE(_xlfn._xlws.FILTER($F:$F,$E:$E=$J$4))
/IF($J$5="総計",1,$K56/10)
),0)</f>
        <v>0</v>
      </c>
      <c r="R56" s="48" cm="1">
        <f t="array" ref="R56">IFERROR(
IF(OR(R$10="",$I56=""),"",
SUMIFS(収穫記録!$P:$P,収穫記録!$D:$D,$J$1,収穫記録!$I:$I,$J$2,収穫記録!$J:$J,$J$3,収穫記録!$F:$F,$I56,収穫記録!$B:$B,"&gt;="&amp;R$10,収穫記録!$B:$B,"&lt;="&amp;EOMONTH(R$10,0))
/_xlfn.UNIQUE(_xlfn._xlws.FILTER($F:$F,$E:$E=$J$4))
/IF($J$5="総計",1,$K56/10)
),0)</f>
        <v>0</v>
      </c>
      <c r="S56" s="48" cm="1">
        <f t="array" ref="S56">IFERROR(
IF(OR(S$10="",$I56=""),"",
SUMIFS(収穫記録!$P:$P,収穫記録!$D:$D,$J$1,収穫記録!$I:$I,$J$2,収穫記録!$J:$J,$J$3,収穫記録!$F:$F,$I56,収穫記録!$B:$B,"&gt;="&amp;S$10,収穫記録!$B:$B,"&lt;="&amp;EOMONTH(S$10,0))
/_xlfn.UNIQUE(_xlfn._xlws.FILTER($F:$F,$E:$E=$J$4))
/IF($J$5="総計",1,$K56/10)
),0)</f>
        <v>0</v>
      </c>
      <c r="T56" s="48" cm="1">
        <f t="array" ref="T56">IFERROR(
IF(OR(T$10="",$I56=""),"",
SUMIFS(収穫記録!$P:$P,収穫記録!$D:$D,$J$1,収穫記録!$I:$I,$J$2,収穫記録!$J:$J,$J$3,収穫記録!$F:$F,$I56,収穫記録!$B:$B,"&gt;="&amp;T$10,収穫記録!$B:$B,"&lt;="&amp;EOMONTH(T$10,0))
/_xlfn.UNIQUE(_xlfn._xlws.FILTER($F:$F,$E:$E=$J$4))
/IF($J$5="総計",1,$K56/10)
),0)</f>
        <v>0</v>
      </c>
      <c r="U56" s="48" cm="1">
        <f t="array" ref="U56">IFERROR(
IF(OR(U$10="",$I56=""),"",
SUMIFS(収穫記録!$P:$P,収穫記録!$D:$D,$J$1,収穫記録!$I:$I,$J$2,収穫記録!$J:$J,$J$3,収穫記録!$F:$F,$I56,収穫記録!$B:$B,"&gt;="&amp;U$10,収穫記録!$B:$B,"&lt;="&amp;EOMONTH(U$10,0))
/_xlfn.UNIQUE(_xlfn._xlws.FILTER($F:$F,$E:$E=$J$4))
/IF($J$5="総計",1,$K56/10)
),0)</f>
        <v>0</v>
      </c>
      <c r="V56" s="48" cm="1">
        <f t="array" ref="V56">IFERROR(
IF(OR(V$10="",$I56=""),"",
SUMIFS(収穫記録!$P:$P,収穫記録!$D:$D,$J$1,収穫記録!$I:$I,$J$2,収穫記録!$J:$J,$J$3,収穫記録!$F:$F,$I56,収穫記録!$B:$B,"&gt;="&amp;V$10,収穫記録!$B:$B,"&lt;="&amp;EOMONTH(V$10,0))
/_xlfn.UNIQUE(_xlfn._xlws.FILTER($F:$F,$E:$E=$J$4))
/IF($J$5="総計",1,$K56/10)
),0)</f>
        <v>0</v>
      </c>
      <c r="W56" s="48" cm="1">
        <f t="array" ref="W56">IFERROR(
IF(OR(W$10="",$I56=""),"",
SUMIFS(収穫記録!$P:$P,収穫記録!$D:$D,$J$1,収穫記録!$I:$I,$J$2,収穫記録!$J:$J,$J$3,収穫記録!$F:$F,$I56,収穫記録!$B:$B,"&gt;="&amp;W$10,収穫記録!$B:$B,"&lt;="&amp;EOMONTH(W$10,0))
/_xlfn.UNIQUE(_xlfn._xlws.FILTER($F:$F,$E:$E=$J$4))
/IF($J$5="総計",1,$K56/10)
),0)</f>
        <v>0</v>
      </c>
      <c r="X56" s="48" cm="1">
        <f t="array" ref="X56">IFERROR(
IF(OR(X$10="",$I56=""),"",
SUMIFS(収穫記録!$P:$P,収穫記録!$D:$D,$J$1,収穫記録!$I:$I,$J$2,収穫記録!$J:$J,$J$3,収穫記録!$F:$F,$I56,収穫記録!$B:$B,"&gt;="&amp;X$10,収穫記録!$B:$B,"&lt;="&amp;EOMONTH(X$10,0))
/_xlfn.UNIQUE(_xlfn._xlws.FILTER($F:$F,$E:$E=$J$4))
/IF($J$5="総計",1,$K56/10)
),0)</f>
        <v>0</v>
      </c>
    </row>
    <row r="57" spans="10:24">
      <c r="J57" s="13"/>
      <c r="K57" s="37"/>
      <c r="L57" s="46" t="str">
        <f t="shared" si="2"/>
        <v/>
      </c>
      <c r="M57" s="47" cm="1">
        <f t="array" ref="M57">IFERROR(
IF(OR(M$10="",$I57=""),"",
SUMIFS(収穫記録!$P:$P,収穫記録!$D:$D,$J$1,収穫記録!$I:$I,$J$2,収穫記録!$J:$J,$J$3,収穫記録!$F:$F,$I57,収穫記録!$B:$B,"&gt;="&amp;M$10,収穫記録!$B:$B,"&lt;="&amp;EOMONTH(M$10,0))
/_xlfn.UNIQUE(_xlfn._xlws.FILTER($F:$F,$E:$E=$J$4))
/IF($J$5="総計",1,$K57/10)
),0)</f>
        <v>0</v>
      </c>
      <c r="N57" s="48" cm="1">
        <f t="array" ref="N57">IFERROR(
IF(OR(N$10="",$I57=""),"",
SUMIFS(収穫記録!$P:$P,収穫記録!$D:$D,$J$1,収穫記録!$I:$I,$J$2,収穫記録!$J:$J,$J$3,収穫記録!$F:$F,$I57,収穫記録!$B:$B,"&gt;="&amp;N$10,収穫記録!$B:$B,"&lt;="&amp;EOMONTH(N$10,0))
/_xlfn.UNIQUE(_xlfn._xlws.FILTER($F:$F,$E:$E=$J$4))
/IF($J$5="総計",1,$K57/10)
),0)</f>
        <v>0</v>
      </c>
      <c r="O57" s="48" cm="1">
        <f t="array" ref="O57">IFERROR(
IF(OR(O$10="",$I57=""),"",
SUMIFS(収穫記録!$P:$P,収穫記録!$D:$D,$J$1,収穫記録!$I:$I,$J$2,収穫記録!$J:$J,$J$3,収穫記録!$F:$F,$I57,収穫記録!$B:$B,"&gt;="&amp;O$10,収穫記録!$B:$B,"&lt;="&amp;EOMONTH(O$10,0))
/_xlfn.UNIQUE(_xlfn._xlws.FILTER($F:$F,$E:$E=$J$4))
/IF($J$5="総計",1,$K57/10)
),0)</f>
        <v>0</v>
      </c>
      <c r="P57" s="48" cm="1">
        <f t="array" ref="P57">IFERROR(
IF(OR(P$10="",$I57=""),"",
SUMIFS(収穫記録!$P:$P,収穫記録!$D:$D,$J$1,収穫記録!$I:$I,$J$2,収穫記録!$J:$J,$J$3,収穫記録!$F:$F,$I57,収穫記録!$B:$B,"&gt;="&amp;P$10,収穫記録!$B:$B,"&lt;="&amp;EOMONTH(P$10,0))
/_xlfn.UNIQUE(_xlfn._xlws.FILTER($F:$F,$E:$E=$J$4))
/IF($J$5="総計",1,$K57/10)
),0)</f>
        <v>0</v>
      </c>
      <c r="Q57" s="48" cm="1">
        <f t="array" ref="Q57">IFERROR(
IF(OR(Q$10="",$I57=""),"",
SUMIFS(収穫記録!$P:$P,収穫記録!$D:$D,$J$1,収穫記録!$I:$I,$J$2,収穫記録!$J:$J,$J$3,収穫記録!$F:$F,$I57,収穫記録!$B:$B,"&gt;="&amp;Q$10,収穫記録!$B:$B,"&lt;="&amp;EOMONTH(Q$10,0))
/_xlfn.UNIQUE(_xlfn._xlws.FILTER($F:$F,$E:$E=$J$4))
/IF($J$5="総計",1,$K57/10)
),0)</f>
        <v>0</v>
      </c>
      <c r="R57" s="48" cm="1">
        <f t="array" ref="R57">IFERROR(
IF(OR(R$10="",$I57=""),"",
SUMIFS(収穫記録!$P:$P,収穫記録!$D:$D,$J$1,収穫記録!$I:$I,$J$2,収穫記録!$J:$J,$J$3,収穫記録!$F:$F,$I57,収穫記録!$B:$B,"&gt;="&amp;R$10,収穫記録!$B:$B,"&lt;="&amp;EOMONTH(R$10,0))
/_xlfn.UNIQUE(_xlfn._xlws.FILTER($F:$F,$E:$E=$J$4))
/IF($J$5="総計",1,$K57/10)
),0)</f>
        <v>0</v>
      </c>
      <c r="S57" s="48" cm="1">
        <f t="array" ref="S57">IFERROR(
IF(OR(S$10="",$I57=""),"",
SUMIFS(収穫記録!$P:$P,収穫記録!$D:$D,$J$1,収穫記録!$I:$I,$J$2,収穫記録!$J:$J,$J$3,収穫記録!$F:$F,$I57,収穫記録!$B:$B,"&gt;="&amp;S$10,収穫記録!$B:$B,"&lt;="&amp;EOMONTH(S$10,0))
/_xlfn.UNIQUE(_xlfn._xlws.FILTER($F:$F,$E:$E=$J$4))
/IF($J$5="総計",1,$K57/10)
),0)</f>
        <v>0</v>
      </c>
      <c r="T57" s="48" cm="1">
        <f t="array" ref="T57">IFERROR(
IF(OR(T$10="",$I57=""),"",
SUMIFS(収穫記録!$P:$P,収穫記録!$D:$D,$J$1,収穫記録!$I:$I,$J$2,収穫記録!$J:$J,$J$3,収穫記録!$F:$F,$I57,収穫記録!$B:$B,"&gt;="&amp;T$10,収穫記録!$B:$B,"&lt;="&amp;EOMONTH(T$10,0))
/_xlfn.UNIQUE(_xlfn._xlws.FILTER($F:$F,$E:$E=$J$4))
/IF($J$5="総計",1,$K57/10)
),0)</f>
        <v>0</v>
      </c>
      <c r="U57" s="48" cm="1">
        <f t="array" ref="U57">IFERROR(
IF(OR(U$10="",$I57=""),"",
SUMIFS(収穫記録!$P:$P,収穫記録!$D:$D,$J$1,収穫記録!$I:$I,$J$2,収穫記録!$J:$J,$J$3,収穫記録!$F:$F,$I57,収穫記録!$B:$B,"&gt;="&amp;U$10,収穫記録!$B:$B,"&lt;="&amp;EOMONTH(U$10,0))
/_xlfn.UNIQUE(_xlfn._xlws.FILTER($F:$F,$E:$E=$J$4))
/IF($J$5="総計",1,$K57/10)
),0)</f>
        <v>0</v>
      </c>
      <c r="V57" s="48" cm="1">
        <f t="array" ref="V57">IFERROR(
IF(OR(V$10="",$I57=""),"",
SUMIFS(収穫記録!$P:$P,収穫記録!$D:$D,$J$1,収穫記録!$I:$I,$J$2,収穫記録!$J:$J,$J$3,収穫記録!$F:$F,$I57,収穫記録!$B:$B,"&gt;="&amp;V$10,収穫記録!$B:$B,"&lt;="&amp;EOMONTH(V$10,0))
/_xlfn.UNIQUE(_xlfn._xlws.FILTER($F:$F,$E:$E=$J$4))
/IF($J$5="総計",1,$K57/10)
),0)</f>
        <v>0</v>
      </c>
      <c r="W57" s="48" cm="1">
        <f t="array" ref="W57">IFERROR(
IF(OR(W$10="",$I57=""),"",
SUMIFS(収穫記録!$P:$P,収穫記録!$D:$D,$J$1,収穫記録!$I:$I,$J$2,収穫記録!$J:$J,$J$3,収穫記録!$F:$F,$I57,収穫記録!$B:$B,"&gt;="&amp;W$10,収穫記録!$B:$B,"&lt;="&amp;EOMONTH(W$10,0))
/_xlfn.UNIQUE(_xlfn._xlws.FILTER($F:$F,$E:$E=$J$4))
/IF($J$5="総計",1,$K57/10)
),0)</f>
        <v>0</v>
      </c>
      <c r="X57" s="48" cm="1">
        <f t="array" ref="X57">IFERROR(
IF(OR(X$10="",$I57=""),"",
SUMIFS(収穫記録!$P:$P,収穫記録!$D:$D,$J$1,収穫記録!$I:$I,$J$2,収穫記録!$J:$J,$J$3,収穫記録!$F:$F,$I57,収穫記録!$B:$B,"&gt;="&amp;X$10,収穫記録!$B:$B,"&lt;="&amp;EOMONTH(X$10,0))
/_xlfn.UNIQUE(_xlfn._xlws.FILTER($F:$F,$E:$E=$J$4))
/IF($J$5="総計",1,$K57/10)
),0)</f>
        <v>0</v>
      </c>
    </row>
    <row r="58" spans="10:24">
      <c r="J58" s="13"/>
      <c r="K58" s="37"/>
      <c r="L58" s="46" t="str">
        <f t="shared" si="2"/>
        <v/>
      </c>
      <c r="M58" s="47" cm="1">
        <f t="array" ref="M58">IFERROR(
IF(OR(M$10="",$I58=""),"",
SUMIFS(収穫記録!$P:$P,収穫記録!$D:$D,$J$1,収穫記録!$I:$I,$J$2,収穫記録!$J:$J,$J$3,収穫記録!$F:$F,$I58,収穫記録!$B:$B,"&gt;="&amp;M$10,収穫記録!$B:$B,"&lt;="&amp;EOMONTH(M$10,0))
/_xlfn.UNIQUE(_xlfn._xlws.FILTER($F:$F,$E:$E=$J$4))
/IF($J$5="総計",1,$K58/10)
),0)</f>
        <v>0</v>
      </c>
      <c r="N58" s="48" cm="1">
        <f t="array" ref="N58">IFERROR(
IF(OR(N$10="",$I58=""),"",
SUMIFS(収穫記録!$P:$P,収穫記録!$D:$D,$J$1,収穫記録!$I:$I,$J$2,収穫記録!$J:$J,$J$3,収穫記録!$F:$F,$I58,収穫記録!$B:$B,"&gt;="&amp;N$10,収穫記録!$B:$B,"&lt;="&amp;EOMONTH(N$10,0))
/_xlfn.UNIQUE(_xlfn._xlws.FILTER($F:$F,$E:$E=$J$4))
/IF($J$5="総計",1,$K58/10)
),0)</f>
        <v>0</v>
      </c>
      <c r="O58" s="48" cm="1">
        <f t="array" ref="O58">IFERROR(
IF(OR(O$10="",$I58=""),"",
SUMIFS(収穫記録!$P:$P,収穫記録!$D:$D,$J$1,収穫記録!$I:$I,$J$2,収穫記録!$J:$J,$J$3,収穫記録!$F:$F,$I58,収穫記録!$B:$B,"&gt;="&amp;O$10,収穫記録!$B:$B,"&lt;="&amp;EOMONTH(O$10,0))
/_xlfn.UNIQUE(_xlfn._xlws.FILTER($F:$F,$E:$E=$J$4))
/IF($J$5="総計",1,$K58/10)
),0)</f>
        <v>0</v>
      </c>
      <c r="P58" s="48" cm="1">
        <f t="array" ref="P58">IFERROR(
IF(OR(P$10="",$I58=""),"",
SUMIFS(収穫記録!$P:$P,収穫記録!$D:$D,$J$1,収穫記録!$I:$I,$J$2,収穫記録!$J:$J,$J$3,収穫記録!$F:$F,$I58,収穫記録!$B:$B,"&gt;="&amp;P$10,収穫記録!$B:$B,"&lt;="&amp;EOMONTH(P$10,0))
/_xlfn.UNIQUE(_xlfn._xlws.FILTER($F:$F,$E:$E=$J$4))
/IF($J$5="総計",1,$K58/10)
),0)</f>
        <v>0</v>
      </c>
      <c r="Q58" s="48" cm="1">
        <f t="array" ref="Q58">IFERROR(
IF(OR(Q$10="",$I58=""),"",
SUMIFS(収穫記録!$P:$P,収穫記録!$D:$D,$J$1,収穫記録!$I:$I,$J$2,収穫記録!$J:$J,$J$3,収穫記録!$F:$F,$I58,収穫記録!$B:$B,"&gt;="&amp;Q$10,収穫記録!$B:$B,"&lt;="&amp;EOMONTH(Q$10,0))
/_xlfn.UNIQUE(_xlfn._xlws.FILTER($F:$F,$E:$E=$J$4))
/IF($J$5="総計",1,$K58/10)
),0)</f>
        <v>0</v>
      </c>
      <c r="R58" s="48" cm="1">
        <f t="array" ref="R58">IFERROR(
IF(OR(R$10="",$I58=""),"",
SUMIFS(収穫記録!$P:$P,収穫記録!$D:$D,$J$1,収穫記録!$I:$I,$J$2,収穫記録!$J:$J,$J$3,収穫記録!$F:$F,$I58,収穫記録!$B:$B,"&gt;="&amp;R$10,収穫記録!$B:$B,"&lt;="&amp;EOMONTH(R$10,0))
/_xlfn.UNIQUE(_xlfn._xlws.FILTER($F:$F,$E:$E=$J$4))
/IF($J$5="総計",1,$K58/10)
),0)</f>
        <v>0</v>
      </c>
      <c r="S58" s="48" cm="1">
        <f t="array" ref="S58">IFERROR(
IF(OR(S$10="",$I58=""),"",
SUMIFS(収穫記録!$P:$P,収穫記録!$D:$D,$J$1,収穫記録!$I:$I,$J$2,収穫記録!$J:$J,$J$3,収穫記録!$F:$F,$I58,収穫記録!$B:$B,"&gt;="&amp;S$10,収穫記録!$B:$B,"&lt;="&amp;EOMONTH(S$10,0))
/_xlfn.UNIQUE(_xlfn._xlws.FILTER($F:$F,$E:$E=$J$4))
/IF($J$5="総計",1,$K58/10)
),0)</f>
        <v>0</v>
      </c>
      <c r="T58" s="48" cm="1">
        <f t="array" ref="T58">IFERROR(
IF(OR(T$10="",$I58=""),"",
SUMIFS(収穫記録!$P:$P,収穫記録!$D:$D,$J$1,収穫記録!$I:$I,$J$2,収穫記録!$J:$J,$J$3,収穫記録!$F:$F,$I58,収穫記録!$B:$B,"&gt;="&amp;T$10,収穫記録!$B:$B,"&lt;="&amp;EOMONTH(T$10,0))
/_xlfn.UNIQUE(_xlfn._xlws.FILTER($F:$F,$E:$E=$J$4))
/IF($J$5="総計",1,$K58/10)
),0)</f>
        <v>0</v>
      </c>
      <c r="U58" s="48" cm="1">
        <f t="array" ref="U58">IFERROR(
IF(OR(U$10="",$I58=""),"",
SUMIFS(収穫記録!$P:$P,収穫記録!$D:$D,$J$1,収穫記録!$I:$I,$J$2,収穫記録!$J:$J,$J$3,収穫記録!$F:$F,$I58,収穫記録!$B:$B,"&gt;="&amp;U$10,収穫記録!$B:$B,"&lt;="&amp;EOMONTH(U$10,0))
/_xlfn.UNIQUE(_xlfn._xlws.FILTER($F:$F,$E:$E=$J$4))
/IF($J$5="総計",1,$K58/10)
),0)</f>
        <v>0</v>
      </c>
      <c r="V58" s="48" cm="1">
        <f t="array" ref="V58">IFERROR(
IF(OR(V$10="",$I58=""),"",
SUMIFS(収穫記録!$P:$P,収穫記録!$D:$D,$J$1,収穫記録!$I:$I,$J$2,収穫記録!$J:$J,$J$3,収穫記録!$F:$F,$I58,収穫記録!$B:$B,"&gt;="&amp;V$10,収穫記録!$B:$B,"&lt;="&amp;EOMONTH(V$10,0))
/_xlfn.UNIQUE(_xlfn._xlws.FILTER($F:$F,$E:$E=$J$4))
/IF($J$5="総計",1,$K58/10)
),0)</f>
        <v>0</v>
      </c>
      <c r="W58" s="48" cm="1">
        <f t="array" ref="W58">IFERROR(
IF(OR(W$10="",$I58=""),"",
SUMIFS(収穫記録!$P:$P,収穫記録!$D:$D,$J$1,収穫記録!$I:$I,$J$2,収穫記録!$J:$J,$J$3,収穫記録!$F:$F,$I58,収穫記録!$B:$B,"&gt;="&amp;W$10,収穫記録!$B:$B,"&lt;="&amp;EOMONTH(W$10,0))
/_xlfn.UNIQUE(_xlfn._xlws.FILTER($F:$F,$E:$E=$J$4))
/IF($J$5="総計",1,$K58/10)
),0)</f>
        <v>0</v>
      </c>
      <c r="X58" s="48" cm="1">
        <f t="array" ref="X58">IFERROR(
IF(OR(X$10="",$I58=""),"",
SUMIFS(収穫記録!$P:$P,収穫記録!$D:$D,$J$1,収穫記録!$I:$I,$J$2,収穫記録!$J:$J,$J$3,収穫記録!$F:$F,$I58,収穫記録!$B:$B,"&gt;="&amp;X$10,収穫記録!$B:$B,"&lt;="&amp;EOMONTH(X$10,0))
/_xlfn.UNIQUE(_xlfn._xlws.FILTER($F:$F,$E:$E=$J$4))
/IF($J$5="総計",1,$K58/10)
),0)</f>
        <v>0</v>
      </c>
    </row>
    <row r="59" spans="10:24">
      <c r="J59" s="13"/>
      <c r="K59" s="37"/>
      <c r="L59" s="46" t="str">
        <f t="shared" si="2"/>
        <v/>
      </c>
      <c r="M59" s="47" cm="1">
        <f t="array" ref="M59">IFERROR(
IF(OR(M$10="",$I59=""),"",
SUMIFS(収穫記録!$P:$P,収穫記録!$D:$D,$J$1,収穫記録!$I:$I,$J$2,収穫記録!$J:$J,$J$3,収穫記録!$F:$F,$I59,収穫記録!$B:$B,"&gt;="&amp;M$10,収穫記録!$B:$B,"&lt;="&amp;EOMONTH(M$10,0))
/_xlfn.UNIQUE(_xlfn._xlws.FILTER($F:$F,$E:$E=$J$4))
/IF($J$5="総計",1,$K59/10)
),0)</f>
        <v>0</v>
      </c>
      <c r="N59" s="48" cm="1">
        <f t="array" ref="N59">IFERROR(
IF(OR(N$10="",$I59=""),"",
SUMIFS(収穫記録!$P:$P,収穫記録!$D:$D,$J$1,収穫記録!$I:$I,$J$2,収穫記録!$J:$J,$J$3,収穫記録!$F:$F,$I59,収穫記録!$B:$B,"&gt;="&amp;N$10,収穫記録!$B:$B,"&lt;="&amp;EOMONTH(N$10,0))
/_xlfn.UNIQUE(_xlfn._xlws.FILTER($F:$F,$E:$E=$J$4))
/IF($J$5="総計",1,$K59/10)
),0)</f>
        <v>0</v>
      </c>
      <c r="O59" s="48" cm="1">
        <f t="array" ref="O59">IFERROR(
IF(OR(O$10="",$I59=""),"",
SUMIFS(収穫記録!$P:$P,収穫記録!$D:$D,$J$1,収穫記録!$I:$I,$J$2,収穫記録!$J:$J,$J$3,収穫記録!$F:$F,$I59,収穫記録!$B:$B,"&gt;="&amp;O$10,収穫記録!$B:$B,"&lt;="&amp;EOMONTH(O$10,0))
/_xlfn.UNIQUE(_xlfn._xlws.FILTER($F:$F,$E:$E=$J$4))
/IF($J$5="総計",1,$K59/10)
),0)</f>
        <v>0</v>
      </c>
      <c r="P59" s="48" cm="1">
        <f t="array" ref="P59">IFERROR(
IF(OR(P$10="",$I59=""),"",
SUMIFS(収穫記録!$P:$P,収穫記録!$D:$D,$J$1,収穫記録!$I:$I,$J$2,収穫記録!$J:$J,$J$3,収穫記録!$F:$F,$I59,収穫記録!$B:$B,"&gt;="&amp;P$10,収穫記録!$B:$B,"&lt;="&amp;EOMONTH(P$10,0))
/_xlfn.UNIQUE(_xlfn._xlws.FILTER($F:$F,$E:$E=$J$4))
/IF($J$5="総計",1,$K59/10)
),0)</f>
        <v>0</v>
      </c>
      <c r="Q59" s="48" cm="1">
        <f t="array" ref="Q59">IFERROR(
IF(OR(Q$10="",$I59=""),"",
SUMIFS(収穫記録!$P:$P,収穫記録!$D:$D,$J$1,収穫記録!$I:$I,$J$2,収穫記録!$J:$J,$J$3,収穫記録!$F:$F,$I59,収穫記録!$B:$B,"&gt;="&amp;Q$10,収穫記録!$B:$B,"&lt;="&amp;EOMONTH(Q$10,0))
/_xlfn.UNIQUE(_xlfn._xlws.FILTER($F:$F,$E:$E=$J$4))
/IF($J$5="総計",1,$K59/10)
),0)</f>
        <v>0</v>
      </c>
      <c r="R59" s="48" cm="1">
        <f t="array" ref="R59">IFERROR(
IF(OR(R$10="",$I59=""),"",
SUMIFS(収穫記録!$P:$P,収穫記録!$D:$D,$J$1,収穫記録!$I:$I,$J$2,収穫記録!$J:$J,$J$3,収穫記録!$F:$F,$I59,収穫記録!$B:$B,"&gt;="&amp;R$10,収穫記録!$B:$B,"&lt;="&amp;EOMONTH(R$10,0))
/_xlfn.UNIQUE(_xlfn._xlws.FILTER($F:$F,$E:$E=$J$4))
/IF($J$5="総計",1,$K59/10)
),0)</f>
        <v>0</v>
      </c>
      <c r="S59" s="48" cm="1">
        <f t="array" ref="S59">IFERROR(
IF(OR(S$10="",$I59=""),"",
SUMIFS(収穫記録!$P:$P,収穫記録!$D:$D,$J$1,収穫記録!$I:$I,$J$2,収穫記録!$J:$J,$J$3,収穫記録!$F:$F,$I59,収穫記録!$B:$B,"&gt;="&amp;S$10,収穫記録!$B:$B,"&lt;="&amp;EOMONTH(S$10,0))
/_xlfn.UNIQUE(_xlfn._xlws.FILTER($F:$F,$E:$E=$J$4))
/IF($J$5="総計",1,$K59/10)
),0)</f>
        <v>0</v>
      </c>
      <c r="T59" s="48" cm="1">
        <f t="array" ref="T59">IFERROR(
IF(OR(T$10="",$I59=""),"",
SUMIFS(収穫記録!$P:$P,収穫記録!$D:$D,$J$1,収穫記録!$I:$I,$J$2,収穫記録!$J:$J,$J$3,収穫記録!$F:$F,$I59,収穫記録!$B:$B,"&gt;="&amp;T$10,収穫記録!$B:$B,"&lt;="&amp;EOMONTH(T$10,0))
/_xlfn.UNIQUE(_xlfn._xlws.FILTER($F:$F,$E:$E=$J$4))
/IF($J$5="総計",1,$K59/10)
),0)</f>
        <v>0</v>
      </c>
      <c r="U59" s="48" cm="1">
        <f t="array" ref="U59">IFERROR(
IF(OR(U$10="",$I59=""),"",
SUMIFS(収穫記録!$P:$P,収穫記録!$D:$D,$J$1,収穫記録!$I:$I,$J$2,収穫記録!$J:$J,$J$3,収穫記録!$F:$F,$I59,収穫記録!$B:$B,"&gt;="&amp;U$10,収穫記録!$B:$B,"&lt;="&amp;EOMONTH(U$10,0))
/_xlfn.UNIQUE(_xlfn._xlws.FILTER($F:$F,$E:$E=$J$4))
/IF($J$5="総計",1,$K59/10)
),0)</f>
        <v>0</v>
      </c>
      <c r="V59" s="48" cm="1">
        <f t="array" ref="V59">IFERROR(
IF(OR(V$10="",$I59=""),"",
SUMIFS(収穫記録!$P:$P,収穫記録!$D:$D,$J$1,収穫記録!$I:$I,$J$2,収穫記録!$J:$J,$J$3,収穫記録!$F:$F,$I59,収穫記録!$B:$B,"&gt;="&amp;V$10,収穫記録!$B:$B,"&lt;="&amp;EOMONTH(V$10,0))
/_xlfn.UNIQUE(_xlfn._xlws.FILTER($F:$F,$E:$E=$J$4))
/IF($J$5="総計",1,$K59/10)
),0)</f>
        <v>0</v>
      </c>
      <c r="W59" s="48" cm="1">
        <f t="array" ref="W59">IFERROR(
IF(OR(W$10="",$I59=""),"",
SUMIFS(収穫記録!$P:$P,収穫記録!$D:$D,$J$1,収穫記録!$I:$I,$J$2,収穫記録!$J:$J,$J$3,収穫記録!$F:$F,$I59,収穫記録!$B:$B,"&gt;="&amp;W$10,収穫記録!$B:$B,"&lt;="&amp;EOMONTH(W$10,0))
/_xlfn.UNIQUE(_xlfn._xlws.FILTER($F:$F,$E:$E=$J$4))
/IF($J$5="総計",1,$K59/10)
),0)</f>
        <v>0</v>
      </c>
      <c r="X59" s="48" cm="1">
        <f t="array" ref="X59">IFERROR(
IF(OR(X$10="",$I59=""),"",
SUMIFS(収穫記録!$P:$P,収穫記録!$D:$D,$J$1,収穫記録!$I:$I,$J$2,収穫記録!$J:$J,$J$3,収穫記録!$F:$F,$I59,収穫記録!$B:$B,"&gt;="&amp;X$10,収穫記録!$B:$B,"&lt;="&amp;EOMONTH(X$10,0))
/_xlfn.UNIQUE(_xlfn._xlws.FILTER($F:$F,$E:$E=$J$4))
/IF($J$5="総計",1,$K59/10)
),0)</f>
        <v>0</v>
      </c>
    </row>
    <row r="60" spans="10:24">
      <c r="J60" s="13"/>
      <c r="K60" s="37"/>
      <c r="L60" s="46" t="str">
        <f t="shared" si="2"/>
        <v/>
      </c>
      <c r="M60" s="47" cm="1">
        <f t="array" ref="M60">IFERROR(
IF(OR(M$10="",$I60=""),"",
SUMIFS(収穫記録!$P:$P,収穫記録!$D:$D,$J$1,収穫記録!$I:$I,$J$2,収穫記録!$J:$J,$J$3,収穫記録!$F:$F,$I60,収穫記録!$B:$B,"&gt;="&amp;M$10,収穫記録!$B:$B,"&lt;="&amp;EOMONTH(M$10,0))
/_xlfn.UNIQUE(_xlfn._xlws.FILTER($F:$F,$E:$E=$J$4))
/IF($J$5="総計",1,$K60/10)
),0)</f>
        <v>0</v>
      </c>
      <c r="N60" s="48" cm="1">
        <f t="array" ref="N60">IFERROR(
IF(OR(N$10="",$I60=""),"",
SUMIFS(収穫記録!$P:$P,収穫記録!$D:$D,$J$1,収穫記録!$I:$I,$J$2,収穫記録!$J:$J,$J$3,収穫記録!$F:$F,$I60,収穫記録!$B:$B,"&gt;="&amp;N$10,収穫記録!$B:$B,"&lt;="&amp;EOMONTH(N$10,0))
/_xlfn.UNIQUE(_xlfn._xlws.FILTER($F:$F,$E:$E=$J$4))
/IF($J$5="総計",1,$K60/10)
),0)</f>
        <v>0</v>
      </c>
      <c r="O60" s="48" cm="1">
        <f t="array" ref="O60">IFERROR(
IF(OR(O$10="",$I60=""),"",
SUMIFS(収穫記録!$P:$P,収穫記録!$D:$D,$J$1,収穫記録!$I:$I,$J$2,収穫記録!$J:$J,$J$3,収穫記録!$F:$F,$I60,収穫記録!$B:$B,"&gt;="&amp;O$10,収穫記録!$B:$B,"&lt;="&amp;EOMONTH(O$10,0))
/_xlfn.UNIQUE(_xlfn._xlws.FILTER($F:$F,$E:$E=$J$4))
/IF($J$5="総計",1,$K60/10)
),0)</f>
        <v>0</v>
      </c>
      <c r="P60" s="48" cm="1">
        <f t="array" ref="P60">IFERROR(
IF(OR(P$10="",$I60=""),"",
SUMIFS(収穫記録!$P:$P,収穫記録!$D:$D,$J$1,収穫記録!$I:$I,$J$2,収穫記録!$J:$J,$J$3,収穫記録!$F:$F,$I60,収穫記録!$B:$B,"&gt;="&amp;P$10,収穫記録!$B:$B,"&lt;="&amp;EOMONTH(P$10,0))
/_xlfn.UNIQUE(_xlfn._xlws.FILTER($F:$F,$E:$E=$J$4))
/IF($J$5="総計",1,$K60/10)
),0)</f>
        <v>0</v>
      </c>
      <c r="Q60" s="48" cm="1">
        <f t="array" ref="Q60">IFERROR(
IF(OR(Q$10="",$I60=""),"",
SUMIFS(収穫記録!$P:$P,収穫記録!$D:$D,$J$1,収穫記録!$I:$I,$J$2,収穫記録!$J:$J,$J$3,収穫記録!$F:$F,$I60,収穫記録!$B:$B,"&gt;="&amp;Q$10,収穫記録!$B:$B,"&lt;="&amp;EOMONTH(Q$10,0))
/_xlfn.UNIQUE(_xlfn._xlws.FILTER($F:$F,$E:$E=$J$4))
/IF($J$5="総計",1,$K60/10)
),0)</f>
        <v>0</v>
      </c>
      <c r="R60" s="48" cm="1">
        <f t="array" ref="R60">IFERROR(
IF(OR(R$10="",$I60=""),"",
SUMIFS(収穫記録!$P:$P,収穫記録!$D:$D,$J$1,収穫記録!$I:$I,$J$2,収穫記録!$J:$J,$J$3,収穫記録!$F:$F,$I60,収穫記録!$B:$B,"&gt;="&amp;R$10,収穫記録!$B:$B,"&lt;="&amp;EOMONTH(R$10,0))
/_xlfn.UNIQUE(_xlfn._xlws.FILTER($F:$F,$E:$E=$J$4))
/IF($J$5="総計",1,$K60/10)
),0)</f>
        <v>0</v>
      </c>
      <c r="S60" s="48" cm="1">
        <f t="array" ref="S60">IFERROR(
IF(OR(S$10="",$I60=""),"",
SUMIFS(収穫記録!$P:$P,収穫記録!$D:$D,$J$1,収穫記録!$I:$I,$J$2,収穫記録!$J:$J,$J$3,収穫記録!$F:$F,$I60,収穫記録!$B:$B,"&gt;="&amp;S$10,収穫記録!$B:$B,"&lt;="&amp;EOMONTH(S$10,0))
/_xlfn.UNIQUE(_xlfn._xlws.FILTER($F:$F,$E:$E=$J$4))
/IF($J$5="総計",1,$K60/10)
),0)</f>
        <v>0</v>
      </c>
      <c r="T60" s="48" cm="1">
        <f t="array" ref="T60">IFERROR(
IF(OR(T$10="",$I60=""),"",
SUMIFS(収穫記録!$P:$P,収穫記録!$D:$D,$J$1,収穫記録!$I:$I,$J$2,収穫記録!$J:$J,$J$3,収穫記録!$F:$F,$I60,収穫記録!$B:$B,"&gt;="&amp;T$10,収穫記録!$B:$B,"&lt;="&amp;EOMONTH(T$10,0))
/_xlfn.UNIQUE(_xlfn._xlws.FILTER($F:$F,$E:$E=$J$4))
/IF($J$5="総計",1,$K60/10)
),0)</f>
        <v>0</v>
      </c>
      <c r="U60" s="48" cm="1">
        <f t="array" ref="U60">IFERROR(
IF(OR(U$10="",$I60=""),"",
SUMIFS(収穫記録!$P:$P,収穫記録!$D:$D,$J$1,収穫記録!$I:$I,$J$2,収穫記録!$J:$J,$J$3,収穫記録!$F:$F,$I60,収穫記録!$B:$B,"&gt;="&amp;U$10,収穫記録!$B:$B,"&lt;="&amp;EOMONTH(U$10,0))
/_xlfn.UNIQUE(_xlfn._xlws.FILTER($F:$F,$E:$E=$J$4))
/IF($J$5="総計",1,$K60/10)
),0)</f>
        <v>0</v>
      </c>
      <c r="V60" s="48" cm="1">
        <f t="array" ref="V60">IFERROR(
IF(OR(V$10="",$I60=""),"",
SUMIFS(収穫記録!$P:$P,収穫記録!$D:$D,$J$1,収穫記録!$I:$I,$J$2,収穫記録!$J:$J,$J$3,収穫記録!$F:$F,$I60,収穫記録!$B:$B,"&gt;="&amp;V$10,収穫記録!$B:$B,"&lt;="&amp;EOMONTH(V$10,0))
/_xlfn.UNIQUE(_xlfn._xlws.FILTER($F:$F,$E:$E=$J$4))
/IF($J$5="総計",1,$K60/10)
),0)</f>
        <v>0</v>
      </c>
      <c r="W60" s="48" cm="1">
        <f t="array" ref="W60">IFERROR(
IF(OR(W$10="",$I60=""),"",
SUMIFS(収穫記録!$P:$P,収穫記録!$D:$D,$J$1,収穫記録!$I:$I,$J$2,収穫記録!$J:$J,$J$3,収穫記録!$F:$F,$I60,収穫記録!$B:$B,"&gt;="&amp;W$10,収穫記録!$B:$B,"&lt;="&amp;EOMONTH(W$10,0))
/_xlfn.UNIQUE(_xlfn._xlws.FILTER($F:$F,$E:$E=$J$4))
/IF($J$5="総計",1,$K60/10)
),0)</f>
        <v>0</v>
      </c>
      <c r="X60" s="48" cm="1">
        <f t="array" ref="X60">IFERROR(
IF(OR(X$10="",$I60=""),"",
SUMIFS(収穫記録!$P:$P,収穫記録!$D:$D,$J$1,収穫記録!$I:$I,$J$2,収穫記録!$J:$J,$J$3,収穫記録!$F:$F,$I60,収穫記録!$B:$B,"&gt;="&amp;X$10,収穫記録!$B:$B,"&lt;="&amp;EOMONTH(X$10,0))
/_xlfn.UNIQUE(_xlfn._xlws.FILTER($F:$F,$E:$E=$J$4))
/IF($J$5="総計",1,$K60/10)
),0)</f>
        <v>0</v>
      </c>
    </row>
    <row r="61" spans="10:24">
      <c r="J61" s="13"/>
      <c r="K61" s="37"/>
      <c r="L61" s="46" t="str">
        <f t="shared" si="2"/>
        <v/>
      </c>
      <c r="M61" s="47" cm="1">
        <f t="array" ref="M61">IFERROR(
IF(OR(M$10="",$I61=""),"",
SUMIFS(収穫記録!$P:$P,収穫記録!$D:$D,$J$1,収穫記録!$I:$I,$J$2,収穫記録!$J:$J,$J$3,収穫記録!$F:$F,$I61,収穫記録!$B:$B,"&gt;="&amp;M$10,収穫記録!$B:$B,"&lt;="&amp;EOMONTH(M$10,0))
/_xlfn.UNIQUE(_xlfn._xlws.FILTER($F:$F,$E:$E=$J$4))
/IF($J$5="総計",1,$K61/10)
),0)</f>
        <v>0</v>
      </c>
      <c r="N61" s="48" cm="1">
        <f t="array" ref="N61">IFERROR(
IF(OR(N$10="",$I61=""),"",
SUMIFS(収穫記録!$P:$P,収穫記録!$D:$D,$J$1,収穫記録!$I:$I,$J$2,収穫記録!$J:$J,$J$3,収穫記録!$F:$F,$I61,収穫記録!$B:$B,"&gt;="&amp;N$10,収穫記録!$B:$B,"&lt;="&amp;EOMONTH(N$10,0))
/_xlfn.UNIQUE(_xlfn._xlws.FILTER($F:$F,$E:$E=$J$4))
/IF($J$5="総計",1,$K61/10)
),0)</f>
        <v>0</v>
      </c>
      <c r="O61" s="48" cm="1">
        <f t="array" ref="O61">IFERROR(
IF(OR(O$10="",$I61=""),"",
SUMIFS(収穫記録!$P:$P,収穫記録!$D:$D,$J$1,収穫記録!$I:$I,$J$2,収穫記録!$J:$J,$J$3,収穫記録!$F:$F,$I61,収穫記録!$B:$B,"&gt;="&amp;O$10,収穫記録!$B:$B,"&lt;="&amp;EOMONTH(O$10,0))
/_xlfn.UNIQUE(_xlfn._xlws.FILTER($F:$F,$E:$E=$J$4))
/IF($J$5="総計",1,$K61/10)
),0)</f>
        <v>0</v>
      </c>
      <c r="P61" s="48" cm="1">
        <f t="array" ref="P61">IFERROR(
IF(OR(P$10="",$I61=""),"",
SUMIFS(収穫記録!$P:$P,収穫記録!$D:$D,$J$1,収穫記録!$I:$I,$J$2,収穫記録!$J:$J,$J$3,収穫記録!$F:$F,$I61,収穫記録!$B:$B,"&gt;="&amp;P$10,収穫記録!$B:$B,"&lt;="&amp;EOMONTH(P$10,0))
/_xlfn.UNIQUE(_xlfn._xlws.FILTER($F:$F,$E:$E=$J$4))
/IF($J$5="総計",1,$K61/10)
),0)</f>
        <v>0</v>
      </c>
      <c r="Q61" s="48" cm="1">
        <f t="array" ref="Q61">IFERROR(
IF(OR(Q$10="",$I61=""),"",
SUMIFS(収穫記録!$P:$P,収穫記録!$D:$D,$J$1,収穫記録!$I:$I,$J$2,収穫記録!$J:$J,$J$3,収穫記録!$F:$F,$I61,収穫記録!$B:$B,"&gt;="&amp;Q$10,収穫記録!$B:$B,"&lt;="&amp;EOMONTH(Q$10,0))
/_xlfn.UNIQUE(_xlfn._xlws.FILTER($F:$F,$E:$E=$J$4))
/IF($J$5="総計",1,$K61/10)
),0)</f>
        <v>0</v>
      </c>
      <c r="R61" s="48" cm="1">
        <f t="array" ref="R61">IFERROR(
IF(OR(R$10="",$I61=""),"",
SUMIFS(収穫記録!$P:$P,収穫記録!$D:$D,$J$1,収穫記録!$I:$I,$J$2,収穫記録!$J:$J,$J$3,収穫記録!$F:$F,$I61,収穫記録!$B:$B,"&gt;="&amp;R$10,収穫記録!$B:$B,"&lt;="&amp;EOMONTH(R$10,0))
/_xlfn.UNIQUE(_xlfn._xlws.FILTER($F:$F,$E:$E=$J$4))
/IF($J$5="総計",1,$K61/10)
),0)</f>
        <v>0</v>
      </c>
      <c r="S61" s="48" cm="1">
        <f t="array" ref="S61">IFERROR(
IF(OR(S$10="",$I61=""),"",
SUMIFS(収穫記録!$P:$P,収穫記録!$D:$D,$J$1,収穫記録!$I:$I,$J$2,収穫記録!$J:$J,$J$3,収穫記録!$F:$F,$I61,収穫記録!$B:$B,"&gt;="&amp;S$10,収穫記録!$B:$B,"&lt;="&amp;EOMONTH(S$10,0))
/_xlfn.UNIQUE(_xlfn._xlws.FILTER($F:$F,$E:$E=$J$4))
/IF($J$5="総計",1,$K61/10)
),0)</f>
        <v>0</v>
      </c>
      <c r="T61" s="48" cm="1">
        <f t="array" ref="T61">IFERROR(
IF(OR(T$10="",$I61=""),"",
SUMIFS(収穫記録!$P:$P,収穫記録!$D:$D,$J$1,収穫記録!$I:$I,$J$2,収穫記録!$J:$J,$J$3,収穫記録!$F:$F,$I61,収穫記録!$B:$B,"&gt;="&amp;T$10,収穫記録!$B:$B,"&lt;="&amp;EOMONTH(T$10,0))
/_xlfn.UNIQUE(_xlfn._xlws.FILTER($F:$F,$E:$E=$J$4))
/IF($J$5="総計",1,$K61/10)
),0)</f>
        <v>0</v>
      </c>
      <c r="U61" s="48" cm="1">
        <f t="array" ref="U61">IFERROR(
IF(OR(U$10="",$I61=""),"",
SUMIFS(収穫記録!$P:$P,収穫記録!$D:$D,$J$1,収穫記録!$I:$I,$J$2,収穫記録!$J:$J,$J$3,収穫記録!$F:$F,$I61,収穫記録!$B:$B,"&gt;="&amp;U$10,収穫記録!$B:$B,"&lt;="&amp;EOMONTH(U$10,0))
/_xlfn.UNIQUE(_xlfn._xlws.FILTER($F:$F,$E:$E=$J$4))
/IF($J$5="総計",1,$K61/10)
),0)</f>
        <v>0</v>
      </c>
      <c r="V61" s="48" cm="1">
        <f t="array" ref="V61">IFERROR(
IF(OR(V$10="",$I61=""),"",
SUMIFS(収穫記録!$P:$P,収穫記録!$D:$D,$J$1,収穫記録!$I:$I,$J$2,収穫記録!$J:$J,$J$3,収穫記録!$F:$F,$I61,収穫記録!$B:$B,"&gt;="&amp;V$10,収穫記録!$B:$B,"&lt;="&amp;EOMONTH(V$10,0))
/_xlfn.UNIQUE(_xlfn._xlws.FILTER($F:$F,$E:$E=$J$4))
/IF($J$5="総計",1,$K61/10)
),0)</f>
        <v>0</v>
      </c>
      <c r="W61" s="48" cm="1">
        <f t="array" ref="W61">IFERROR(
IF(OR(W$10="",$I61=""),"",
SUMIFS(収穫記録!$P:$P,収穫記録!$D:$D,$J$1,収穫記録!$I:$I,$J$2,収穫記録!$J:$J,$J$3,収穫記録!$F:$F,$I61,収穫記録!$B:$B,"&gt;="&amp;W$10,収穫記録!$B:$B,"&lt;="&amp;EOMONTH(W$10,0))
/_xlfn.UNIQUE(_xlfn._xlws.FILTER($F:$F,$E:$E=$J$4))
/IF($J$5="総計",1,$K61/10)
),0)</f>
        <v>0</v>
      </c>
      <c r="X61" s="48" cm="1">
        <f t="array" ref="X61">IFERROR(
IF(OR(X$10="",$I61=""),"",
SUMIFS(収穫記録!$P:$P,収穫記録!$D:$D,$J$1,収穫記録!$I:$I,$J$2,収穫記録!$J:$J,$J$3,収穫記録!$F:$F,$I61,収穫記録!$B:$B,"&gt;="&amp;X$10,収穫記録!$B:$B,"&lt;="&amp;EOMONTH(X$10,0))
/_xlfn.UNIQUE(_xlfn._xlws.FILTER($F:$F,$E:$E=$J$4))
/IF($J$5="総計",1,$K61/10)
),0)</f>
        <v>0</v>
      </c>
    </row>
    <row r="62" spans="10:24">
      <c r="J62" s="13"/>
      <c r="K62" s="37"/>
      <c r="L62" s="46" t="str">
        <f t="shared" si="2"/>
        <v/>
      </c>
      <c r="M62" s="47" cm="1">
        <f t="array" ref="M62">IFERROR(
IF(OR(M$10="",$I62=""),"",
SUMIFS(収穫記録!$P:$P,収穫記録!$D:$D,$J$1,収穫記録!$I:$I,$J$2,収穫記録!$J:$J,$J$3,収穫記録!$F:$F,$I62,収穫記録!$B:$B,"&gt;="&amp;M$10,収穫記録!$B:$B,"&lt;="&amp;EOMONTH(M$10,0))
/_xlfn.UNIQUE(_xlfn._xlws.FILTER($F:$F,$E:$E=$J$4))
/IF($J$5="総計",1,$K62/10)
),0)</f>
        <v>0</v>
      </c>
      <c r="N62" s="48" cm="1">
        <f t="array" ref="N62">IFERROR(
IF(OR(N$10="",$I62=""),"",
SUMIFS(収穫記録!$P:$P,収穫記録!$D:$D,$J$1,収穫記録!$I:$I,$J$2,収穫記録!$J:$J,$J$3,収穫記録!$F:$F,$I62,収穫記録!$B:$B,"&gt;="&amp;N$10,収穫記録!$B:$B,"&lt;="&amp;EOMONTH(N$10,0))
/_xlfn.UNIQUE(_xlfn._xlws.FILTER($F:$F,$E:$E=$J$4))
/IF($J$5="総計",1,$K62/10)
),0)</f>
        <v>0</v>
      </c>
      <c r="O62" s="48" cm="1">
        <f t="array" ref="O62">IFERROR(
IF(OR(O$10="",$I62=""),"",
SUMIFS(収穫記録!$P:$P,収穫記録!$D:$D,$J$1,収穫記録!$I:$I,$J$2,収穫記録!$J:$J,$J$3,収穫記録!$F:$F,$I62,収穫記録!$B:$B,"&gt;="&amp;O$10,収穫記録!$B:$B,"&lt;="&amp;EOMONTH(O$10,0))
/_xlfn.UNIQUE(_xlfn._xlws.FILTER($F:$F,$E:$E=$J$4))
/IF($J$5="総計",1,$K62/10)
),0)</f>
        <v>0</v>
      </c>
      <c r="P62" s="48" cm="1">
        <f t="array" ref="P62">IFERROR(
IF(OR(P$10="",$I62=""),"",
SUMIFS(収穫記録!$P:$P,収穫記録!$D:$D,$J$1,収穫記録!$I:$I,$J$2,収穫記録!$J:$J,$J$3,収穫記録!$F:$F,$I62,収穫記録!$B:$B,"&gt;="&amp;P$10,収穫記録!$B:$B,"&lt;="&amp;EOMONTH(P$10,0))
/_xlfn.UNIQUE(_xlfn._xlws.FILTER($F:$F,$E:$E=$J$4))
/IF($J$5="総計",1,$K62/10)
),0)</f>
        <v>0</v>
      </c>
      <c r="Q62" s="48" cm="1">
        <f t="array" ref="Q62">IFERROR(
IF(OR(Q$10="",$I62=""),"",
SUMIFS(収穫記録!$P:$P,収穫記録!$D:$D,$J$1,収穫記録!$I:$I,$J$2,収穫記録!$J:$J,$J$3,収穫記録!$F:$F,$I62,収穫記録!$B:$B,"&gt;="&amp;Q$10,収穫記録!$B:$B,"&lt;="&amp;EOMONTH(Q$10,0))
/_xlfn.UNIQUE(_xlfn._xlws.FILTER($F:$F,$E:$E=$J$4))
/IF($J$5="総計",1,$K62/10)
),0)</f>
        <v>0</v>
      </c>
      <c r="R62" s="48" cm="1">
        <f t="array" ref="R62">IFERROR(
IF(OR(R$10="",$I62=""),"",
SUMIFS(収穫記録!$P:$P,収穫記録!$D:$D,$J$1,収穫記録!$I:$I,$J$2,収穫記録!$J:$J,$J$3,収穫記録!$F:$F,$I62,収穫記録!$B:$B,"&gt;="&amp;R$10,収穫記録!$B:$B,"&lt;="&amp;EOMONTH(R$10,0))
/_xlfn.UNIQUE(_xlfn._xlws.FILTER($F:$F,$E:$E=$J$4))
/IF($J$5="総計",1,$K62/10)
),0)</f>
        <v>0</v>
      </c>
      <c r="S62" s="48" cm="1">
        <f t="array" ref="S62">IFERROR(
IF(OR(S$10="",$I62=""),"",
SUMIFS(収穫記録!$P:$P,収穫記録!$D:$D,$J$1,収穫記録!$I:$I,$J$2,収穫記録!$J:$J,$J$3,収穫記録!$F:$F,$I62,収穫記録!$B:$B,"&gt;="&amp;S$10,収穫記録!$B:$B,"&lt;="&amp;EOMONTH(S$10,0))
/_xlfn.UNIQUE(_xlfn._xlws.FILTER($F:$F,$E:$E=$J$4))
/IF($J$5="総計",1,$K62/10)
),0)</f>
        <v>0</v>
      </c>
      <c r="T62" s="48" cm="1">
        <f t="array" ref="T62">IFERROR(
IF(OR(T$10="",$I62=""),"",
SUMIFS(収穫記録!$P:$P,収穫記録!$D:$D,$J$1,収穫記録!$I:$I,$J$2,収穫記録!$J:$J,$J$3,収穫記録!$F:$F,$I62,収穫記録!$B:$B,"&gt;="&amp;T$10,収穫記録!$B:$B,"&lt;="&amp;EOMONTH(T$10,0))
/_xlfn.UNIQUE(_xlfn._xlws.FILTER($F:$F,$E:$E=$J$4))
/IF($J$5="総計",1,$K62/10)
),0)</f>
        <v>0</v>
      </c>
      <c r="U62" s="48" cm="1">
        <f t="array" ref="U62">IFERROR(
IF(OR(U$10="",$I62=""),"",
SUMIFS(収穫記録!$P:$P,収穫記録!$D:$D,$J$1,収穫記録!$I:$I,$J$2,収穫記録!$J:$J,$J$3,収穫記録!$F:$F,$I62,収穫記録!$B:$B,"&gt;="&amp;U$10,収穫記録!$B:$B,"&lt;="&amp;EOMONTH(U$10,0))
/_xlfn.UNIQUE(_xlfn._xlws.FILTER($F:$F,$E:$E=$J$4))
/IF($J$5="総計",1,$K62/10)
),0)</f>
        <v>0</v>
      </c>
      <c r="V62" s="48" cm="1">
        <f t="array" ref="V62">IFERROR(
IF(OR(V$10="",$I62=""),"",
SUMIFS(収穫記録!$P:$P,収穫記録!$D:$D,$J$1,収穫記録!$I:$I,$J$2,収穫記録!$J:$J,$J$3,収穫記録!$F:$F,$I62,収穫記録!$B:$B,"&gt;="&amp;V$10,収穫記録!$B:$B,"&lt;="&amp;EOMONTH(V$10,0))
/_xlfn.UNIQUE(_xlfn._xlws.FILTER($F:$F,$E:$E=$J$4))
/IF($J$5="総計",1,$K62/10)
),0)</f>
        <v>0</v>
      </c>
      <c r="W62" s="48" cm="1">
        <f t="array" ref="W62">IFERROR(
IF(OR(W$10="",$I62=""),"",
SUMIFS(収穫記録!$P:$P,収穫記録!$D:$D,$J$1,収穫記録!$I:$I,$J$2,収穫記録!$J:$J,$J$3,収穫記録!$F:$F,$I62,収穫記録!$B:$B,"&gt;="&amp;W$10,収穫記録!$B:$B,"&lt;="&amp;EOMONTH(W$10,0))
/_xlfn.UNIQUE(_xlfn._xlws.FILTER($F:$F,$E:$E=$J$4))
/IF($J$5="総計",1,$K62/10)
),0)</f>
        <v>0</v>
      </c>
      <c r="X62" s="48" cm="1">
        <f t="array" ref="X62">IFERROR(
IF(OR(X$10="",$I62=""),"",
SUMIFS(収穫記録!$P:$P,収穫記録!$D:$D,$J$1,収穫記録!$I:$I,$J$2,収穫記録!$J:$J,$J$3,収穫記録!$F:$F,$I62,収穫記録!$B:$B,"&gt;="&amp;X$10,収穫記録!$B:$B,"&lt;="&amp;EOMONTH(X$10,0))
/_xlfn.UNIQUE(_xlfn._xlws.FILTER($F:$F,$E:$E=$J$4))
/IF($J$5="総計",1,$K62/10)
),0)</f>
        <v>0</v>
      </c>
    </row>
    <row r="63" spans="10:24">
      <c r="J63" s="13"/>
      <c r="K63" s="37"/>
      <c r="L63" s="46" t="str">
        <f t="shared" si="2"/>
        <v/>
      </c>
      <c r="M63" s="47" cm="1">
        <f t="array" ref="M63">IFERROR(
IF(OR(M$10="",$I63=""),"",
SUMIFS(収穫記録!$P:$P,収穫記録!$D:$D,$J$1,収穫記録!$I:$I,$J$2,収穫記録!$J:$J,$J$3,収穫記録!$F:$F,$I63,収穫記録!$B:$B,"&gt;="&amp;M$10,収穫記録!$B:$B,"&lt;="&amp;EOMONTH(M$10,0))
/_xlfn.UNIQUE(_xlfn._xlws.FILTER($F:$F,$E:$E=$J$4))
/IF($J$5="総計",1,$K63/10)
),0)</f>
        <v>0</v>
      </c>
      <c r="N63" s="48" cm="1">
        <f t="array" ref="N63">IFERROR(
IF(OR(N$10="",$I63=""),"",
SUMIFS(収穫記録!$P:$P,収穫記録!$D:$D,$J$1,収穫記録!$I:$I,$J$2,収穫記録!$J:$J,$J$3,収穫記録!$F:$F,$I63,収穫記録!$B:$B,"&gt;="&amp;N$10,収穫記録!$B:$B,"&lt;="&amp;EOMONTH(N$10,0))
/_xlfn.UNIQUE(_xlfn._xlws.FILTER($F:$F,$E:$E=$J$4))
/IF($J$5="総計",1,$K63/10)
),0)</f>
        <v>0</v>
      </c>
      <c r="O63" s="48" cm="1">
        <f t="array" ref="O63">IFERROR(
IF(OR(O$10="",$I63=""),"",
SUMIFS(収穫記録!$P:$P,収穫記録!$D:$D,$J$1,収穫記録!$I:$I,$J$2,収穫記録!$J:$J,$J$3,収穫記録!$F:$F,$I63,収穫記録!$B:$B,"&gt;="&amp;O$10,収穫記録!$B:$B,"&lt;="&amp;EOMONTH(O$10,0))
/_xlfn.UNIQUE(_xlfn._xlws.FILTER($F:$F,$E:$E=$J$4))
/IF($J$5="総計",1,$K63/10)
),0)</f>
        <v>0</v>
      </c>
      <c r="P63" s="48" cm="1">
        <f t="array" ref="P63">IFERROR(
IF(OR(P$10="",$I63=""),"",
SUMIFS(収穫記録!$P:$P,収穫記録!$D:$D,$J$1,収穫記録!$I:$I,$J$2,収穫記録!$J:$J,$J$3,収穫記録!$F:$F,$I63,収穫記録!$B:$B,"&gt;="&amp;P$10,収穫記録!$B:$B,"&lt;="&amp;EOMONTH(P$10,0))
/_xlfn.UNIQUE(_xlfn._xlws.FILTER($F:$F,$E:$E=$J$4))
/IF($J$5="総計",1,$K63/10)
),0)</f>
        <v>0</v>
      </c>
      <c r="Q63" s="48" cm="1">
        <f t="array" ref="Q63">IFERROR(
IF(OR(Q$10="",$I63=""),"",
SUMIFS(収穫記録!$P:$P,収穫記録!$D:$D,$J$1,収穫記録!$I:$I,$J$2,収穫記録!$J:$J,$J$3,収穫記録!$F:$F,$I63,収穫記録!$B:$B,"&gt;="&amp;Q$10,収穫記録!$B:$B,"&lt;="&amp;EOMONTH(Q$10,0))
/_xlfn.UNIQUE(_xlfn._xlws.FILTER($F:$F,$E:$E=$J$4))
/IF($J$5="総計",1,$K63/10)
),0)</f>
        <v>0</v>
      </c>
      <c r="R63" s="48" cm="1">
        <f t="array" ref="R63">IFERROR(
IF(OR(R$10="",$I63=""),"",
SUMIFS(収穫記録!$P:$P,収穫記録!$D:$D,$J$1,収穫記録!$I:$I,$J$2,収穫記録!$J:$J,$J$3,収穫記録!$F:$F,$I63,収穫記録!$B:$B,"&gt;="&amp;R$10,収穫記録!$B:$B,"&lt;="&amp;EOMONTH(R$10,0))
/_xlfn.UNIQUE(_xlfn._xlws.FILTER($F:$F,$E:$E=$J$4))
/IF($J$5="総計",1,$K63/10)
),0)</f>
        <v>0</v>
      </c>
      <c r="S63" s="48" cm="1">
        <f t="array" ref="S63">IFERROR(
IF(OR(S$10="",$I63=""),"",
SUMIFS(収穫記録!$P:$P,収穫記録!$D:$D,$J$1,収穫記録!$I:$I,$J$2,収穫記録!$J:$J,$J$3,収穫記録!$F:$F,$I63,収穫記録!$B:$B,"&gt;="&amp;S$10,収穫記録!$B:$B,"&lt;="&amp;EOMONTH(S$10,0))
/_xlfn.UNIQUE(_xlfn._xlws.FILTER($F:$F,$E:$E=$J$4))
/IF($J$5="総計",1,$K63/10)
),0)</f>
        <v>0</v>
      </c>
      <c r="T63" s="48" cm="1">
        <f t="array" ref="T63">IFERROR(
IF(OR(T$10="",$I63=""),"",
SUMIFS(収穫記録!$P:$P,収穫記録!$D:$D,$J$1,収穫記録!$I:$I,$J$2,収穫記録!$J:$J,$J$3,収穫記録!$F:$F,$I63,収穫記録!$B:$B,"&gt;="&amp;T$10,収穫記録!$B:$B,"&lt;="&amp;EOMONTH(T$10,0))
/_xlfn.UNIQUE(_xlfn._xlws.FILTER($F:$F,$E:$E=$J$4))
/IF($J$5="総計",1,$K63/10)
),0)</f>
        <v>0</v>
      </c>
      <c r="U63" s="48" cm="1">
        <f t="array" ref="U63">IFERROR(
IF(OR(U$10="",$I63=""),"",
SUMIFS(収穫記録!$P:$P,収穫記録!$D:$D,$J$1,収穫記録!$I:$I,$J$2,収穫記録!$J:$J,$J$3,収穫記録!$F:$F,$I63,収穫記録!$B:$B,"&gt;="&amp;U$10,収穫記録!$B:$B,"&lt;="&amp;EOMONTH(U$10,0))
/_xlfn.UNIQUE(_xlfn._xlws.FILTER($F:$F,$E:$E=$J$4))
/IF($J$5="総計",1,$K63/10)
),0)</f>
        <v>0</v>
      </c>
      <c r="V63" s="48" cm="1">
        <f t="array" ref="V63">IFERROR(
IF(OR(V$10="",$I63=""),"",
SUMIFS(収穫記録!$P:$P,収穫記録!$D:$D,$J$1,収穫記録!$I:$I,$J$2,収穫記録!$J:$J,$J$3,収穫記録!$F:$F,$I63,収穫記録!$B:$B,"&gt;="&amp;V$10,収穫記録!$B:$B,"&lt;="&amp;EOMONTH(V$10,0))
/_xlfn.UNIQUE(_xlfn._xlws.FILTER($F:$F,$E:$E=$J$4))
/IF($J$5="総計",1,$K63/10)
),0)</f>
        <v>0</v>
      </c>
      <c r="W63" s="48" cm="1">
        <f t="array" ref="W63">IFERROR(
IF(OR(W$10="",$I63=""),"",
SUMIFS(収穫記録!$P:$P,収穫記録!$D:$D,$J$1,収穫記録!$I:$I,$J$2,収穫記録!$J:$J,$J$3,収穫記録!$F:$F,$I63,収穫記録!$B:$B,"&gt;="&amp;W$10,収穫記録!$B:$B,"&lt;="&amp;EOMONTH(W$10,0))
/_xlfn.UNIQUE(_xlfn._xlws.FILTER($F:$F,$E:$E=$J$4))
/IF($J$5="総計",1,$K63/10)
),0)</f>
        <v>0</v>
      </c>
      <c r="X63" s="48" cm="1">
        <f t="array" ref="X63">IFERROR(
IF(OR(X$10="",$I63=""),"",
SUMIFS(収穫記録!$P:$P,収穫記録!$D:$D,$J$1,収穫記録!$I:$I,$J$2,収穫記録!$J:$J,$J$3,収穫記録!$F:$F,$I63,収穫記録!$B:$B,"&gt;="&amp;X$10,収穫記録!$B:$B,"&lt;="&amp;EOMONTH(X$10,0))
/_xlfn.UNIQUE(_xlfn._xlws.FILTER($F:$F,$E:$E=$J$4))
/IF($J$5="総計",1,$K63/10)
),0)</f>
        <v>0</v>
      </c>
    </row>
    <row r="64" spans="10:24">
      <c r="J64" s="13"/>
      <c r="K64" s="37"/>
      <c r="L64" s="46" t="str">
        <f t="shared" si="2"/>
        <v/>
      </c>
      <c r="M64" s="47" cm="1">
        <f t="array" ref="M64">IFERROR(
IF(OR(M$10="",$I64=""),"",
SUMIFS(収穫記録!$P:$P,収穫記録!$D:$D,$J$1,収穫記録!$I:$I,$J$2,収穫記録!$J:$J,$J$3,収穫記録!$F:$F,$I64,収穫記録!$B:$B,"&gt;="&amp;M$10,収穫記録!$B:$B,"&lt;="&amp;EOMONTH(M$10,0))
/_xlfn.UNIQUE(_xlfn._xlws.FILTER($F:$F,$E:$E=$J$4))
/IF($J$5="総計",1,$K64/10)
),0)</f>
        <v>0</v>
      </c>
      <c r="N64" s="48" cm="1">
        <f t="array" ref="N64">IFERROR(
IF(OR(N$10="",$I64=""),"",
SUMIFS(収穫記録!$P:$P,収穫記録!$D:$D,$J$1,収穫記録!$I:$I,$J$2,収穫記録!$J:$J,$J$3,収穫記録!$F:$F,$I64,収穫記録!$B:$B,"&gt;="&amp;N$10,収穫記録!$B:$B,"&lt;="&amp;EOMONTH(N$10,0))
/_xlfn.UNIQUE(_xlfn._xlws.FILTER($F:$F,$E:$E=$J$4))
/IF($J$5="総計",1,$K64/10)
),0)</f>
        <v>0</v>
      </c>
      <c r="O64" s="48" cm="1">
        <f t="array" ref="O64">IFERROR(
IF(OR(O$10="",$I64=""),"",
SUMIFS(収穫記録!$P:$P,収穫記録!$D:$D,$J$1,収穫記録!$I:$I,$J$2,収穫記録!$J:$J,$J$3,収穫記録!$F:$F,$I64,収穫記録!$B:$B,"&gt;="&amp;O$10,収穫記録!$B:$B,"&lt;="&amp;EOMONTH(O$10,0))
/_xlfn.UNIQUE(_xlfn._xlws.FILTER($F:$F,$E:$E=$J$4))
/IF($J$5="総計",1,$K64/10)
),0)</f>
        <v>0</v>
      </c>
      <c r="P64" s="48" cm="1">
        <f t="array" ref="P64">IFERROR(
IF(OR(P$10="",$I64=""),"",
SUMIFS(収穫記録!$P:$P,収穫記録!$D:$D,$J$1,収穫記録!$I:$I,$J$2,収穫記録!$J:$J,$J$3,収穫記録!$F:$F,$I64,収穫記録!$B:$B,"&gt;="&amp;P$10,収穫記録!$B:$B,"&lt;="&amp;EOMONTH(P$10,0))
/_xlfn.UNIQUE(_xlfn._xlws.FILTER($F:$F,$E:$E=$J$4))
/IF($J$5="総計",1,$K64/10)
),0)</f>
        <v>0</v>
      </c>
      <c r="Q64" s="48" cm="1">
        <f t="array" ref="Q64">IFERROR(
IF(OR(Q$10="",$I64=""),"",
SUMIFS(収穫記録!$P:$P,収穫記録!$D:$D,$J$1,収穫記録!$I:$I,$J$2,収穫記録!$J:$J,$J$3,収穫記録!$F:$F,$I64,収穫記録!$B:$B,"&gt;="&amp;Q$10,収穫記録!$B:$B,"&lt;="&amp;EOMONTH(Q$10,0))
/_xlfn.UNIQUE(_xlfn._xlws.FILTER($F:$F,$E:$E=$J$4))
/IF($J$5="総計",1,$K64/10)
),0)</f>
        <v>0</v>
      </c>
      <c r="R64" s="48" cm="1">
        <f t="array" ref="R64">IFERROR(
IF(OR(R$10="",$I64=""),"",
SUMIFS(収穫記録!$P:$P,収穫記録!$D:$D,$J$1,収穫記録!$I:$I,$J$2,収穫記録!$J:$J,$J$3,収穫記録!$F:$F,$I64,収穫記録!$B:$B,"&gt;="&amp;R$10,収穫記録!$B:$B,"&lt;="&amp;EOMONTH(R$10,0))
/_xlfn.UNIQUE(_xlfn._xlws.FILTER($F:$F,$E:$E=$J$4))
/IF($J$5="総計",1,$K64/10)
),0)</f>
        <v>0</v>
      </c>
      <c r="S64" s="48" cm="1">
        <f t="array" ref="S64">IFERROR(
IF(OR(S$10="",$I64=""),"",
SUMIFS(収穫記録!$P:$P,収穫記録!$D:$D,$J$1,収穫記録!$I:$I,$J$2,収穫記録!$J:$J,$J$3,収穫記録!$F:$F,$I64,収穫記録!$B:$B,"&gt;="&amp;S$10,収穫記録!$B:$B,"&lt;="&amp;EOMONTH(S$10,0))
/_xlfn.UNIQUE(_xlfn._xlws.FILTER($F:$F,$E:$E=$J$4))
/IF($J$5="総計",1,$K64/10)
),0)</f>
        <v>0</v>
      </c>
      <c r="T64" s="48" cm="1">
        <f t="array" ref="T64">IFERROR(
IF(OR(T$10="",$I64=""),"",
SUMIFS(収穫記録!$P:$P,収穫記録!$D:$D,$J$1,収穫記録!$I:$I,$J$2,収穫記録!$J:$J,$J$3,収穫記録!$F:$F,$I64,収穫記録!$B:$B,"&gt;="&amp;T$10,収穫記録!$B:$B,"&lt;="&amp;EOMONTH(T$10,0))
/_xlfn.UNIQUE(_xlfn._xlws.FILTER($F:$F,$E:$E=$J$4))
/IF($J$5="総計",1,$K64/10)
),0)</f>
        <v>0</v>
      </c>
      <c r="U64" s="48" cm="1">
        <f t="array" ref="U64">IFERROR(
IF(OR(U$10="",$I64=""),"",
SUMIFS(収穫記録!$P:$P,収穫記録!$D:$D,$J$1,収穫記録!$I:$I,$J$2,収穫記録!$J:$J,$J$3,収穫記録!$F:$F,$I64,収穫記録!$B:$B,"&gt;="&amp;U$10,収穫記録!$B:$B,"&lt;="&amp;EOMONTH(U$10,0))
/_xlfn.UNIQUE(_xlfn._xlws.FILTER($F:$F,$E:$E=$J$4))
/IF($J$5="総計",1,$K64/10)
),0)</f>
        <v>0</v>
      </c>
      <c r="V64" s="48" cm="1">
        <f t="array" ref="V64">IFERROR(
IF(OR(V$10="",$I64=""),"",
SUMIFS(収穫記録!$P:$P,収穫記録!$D:$D,$J$1,収穫記録!$I:$I,$J$2,収穫記録!$J:$J,$J$3,収穫記録!$F:$F,$I64,収穫記録!$B:$B,"&gt;="&amp;V$10,収穫記録!$B:$B,"&lt;="&amp;EOMONTH(V$10,0))
/_xlfn.UNIQUE(_xlfn._xlws.FILTER($F:$F,$E:$E=$J$4))
/IF($J$5="総計",1,$K64/10)
),0)</f>
        <v>0</v>
      </c>
      <c r="W64" s="48" cm="1">
        <f t="array" ref="W64">IFERROR(
IF(OR(W$10="",$I64=""),"",
SUMIFS(収穫記録!$P:$P,収穫記録!$D:$D,$J$1,収穫記録!$I:$I,$J$2,収穫記録!$J:$J,$J$3,収穫記録!$F:$F,$I64,収穫記録!$B:$B,"&gt;="&amp;W$10,収穫記録!$B:$B,"&lt;="&amp;EOMONTH(W$10,0))
/_xlfn.UNIQUE(_xlfn._xlws.FILTER($F:$F,$E:$E=$J$4))
/IF($J$5="総計",1,$K64/10)
),0)</f>
        <v>0</v>
      </c>
      <c r="X64" s="48" cm="1">
        <f t="array" ref="X64">IFERROR(
IF(OR(X$10="",$I64=""),"",
SUMIFS(収穫記録!$P:$P,収穫記録!$D:$D,$J$1,収穫記録!$I:$I,$J$2,収穫記録!$J:$J,$J$3,収穫記録!$F:$F,$I64,収穫記録!$B:$B,"&gt;="&amp;X$10,収穫記録!$B:$B,"&lt;="&amp;EOMONTH(X$10,0))
/_xlfn.UNIQUE(_xlfn._xlws.FILTER($F:$F,$E:$E=$J$4))
/IF($J$5="総計",1,$K64/10)
),0)</f>
        <v>0</v>
      </c>
    </row>
    <row r="65" spans="10:24">
      <c r="J65" s="13"/>
      <c r="K65" s="37"/>
      <c r="L65" s="46" t="str">
        <f t="shared" si="2"/>
        <v/>
      </c>
      <c r="M65" s="47" cm="1">
        <f t="array" ref="M65">IFERROR(
IF(OR(M$10="",$I65=""),"",
SUMIFS(収穫記録!$P:$P,収穫記録!$D:$D,$J$1,収穫記録!$I:$I,$J$2,収穫記録!$J:$J,$J$3,収穫記録!$F:$F,$I65,収穫記録!$B:$B,"&gt;="&amp;M$10,収穫記録!$B:$B,"&lt;="&amp;EOMONTH(M$10,0))
/_xlfn.UNIQUE(_xlfn._xlws.FILTER($F:$F,$E:$E=$J$4))
/IF($J$5="総計",1,$K65/10)
),0)</f>
        <v>0</v>
      </c>
      <c r="N65" s="48" cm="1">
        <f t="array" ref="N65">IFERROR(
IF(OR(N$10="",$I65=""),"",
SUMIFS(収穫記録!$P:$P,収穫記録!$D:$D,$J$1,収穫記録!$I:$I,$J$2,収穫記録!$J:$J,$J$3,収穫記録!$F:$F,$I65,収穫記録!$B:$B,"&gt;="&amp;N$10,収穫記録!$B:$B,"&lt;="&amp;EOMONTH(N$10,0))
/_xlfn.UNIQUE(_xlfn._xlws.FILTER($F:$F,$E:$E=$J$4))
/IF($J$5="総計",1,$K65/10)
),0)</f>
        <v>0</v>
      </c>
      <c r="O65" s="48" cm="1">
        <f t="array" ref="O65">IFERROR(
IF(OR(O$10="",$I65=""),"",
SUMIFS(収穫記録!$P:$P,収穫記録!$D:$D,$J$1,収穫記録!$I:$I,$J$2,収穫記録!$J:$J,$J$3,収穫記録!$F:$F,$I65,収穫記録!$B:$B,"&gt;="&amp;O$10,収穫記録!$B:$B,"&lt;="&amp;EOMONTH(O$10,0))
/_xlfn.UNIQUE(_xlfn._xlws.FILTER($F:$F,$E:$E=$J$4))
/IF($J$5="総計",1,$K65/10)
),0)</f>
        <v>0</v>
      </c>
      <c r="P65" s="48" cm="1">
        <f t="array" ref="P65">IFERROR(
IF(OR(P$10="",$I65=""),"",
SUMIFS(収穫記録!$P:$P,収穫記録!$D:$D,$J$1,収穫記録!$I:$I,$J$2,収穫記録!$J:$J,$J$3,収穫記録!$F:$F,$I65,収穫記録!$B:$B,"&gt;="&amp;P$10,収穫記録!$B:$B,"&lt;="&amp;EOMONTH(P$10,0))
/_xlfn.UNIQUE(_xlfn._xlws.FILTER($F:$F,$E:$E=$J$4))
/IF($J$5="総計",1,$K65/10)
),0)</f>
        <v>0</v>
      </c>
      <c r="Q65" s="48" cm="1">
        <f t="array" ref="Q65">IFERROR(
IF(OR(Q$10="",$I65=""),"",
SUMIFS(収穫記録!$P:$P,収穫記録!$D:$D,$J$1,収穫記録!$I:$I,$J$2,収穫記録!$J:$J,$J$3,収穫記録!$F:$F,$I65,収穫記録!$B:$B,"&gt;="&amp;Q$10,収穫記録!$B:$B,"&lt;="&amp;EOMONTH(Q$10,0))
/_xlfn.UNIQUE(_xlfn._xlws.FILTER($F:$F,$E:$E=$J$4))
/IF($J$5="総計",1,$K65/10)
),0)</f>
        <v>0</v>
      </c>
      <c r="R65" s="48" cm="1">
        <f t="array" ref="R65">IFERROR(
IF(OR(R$10="",$I65=""),"",
SUMIFS(収穫記録!$P:$P,収穫記録!$D:$D,$J$1,収穫記録!$I:$I,$J$2,収穫記録!$J:$J,$J$3,収穫記録!$F:$F,$I65,収穫記録!$B:$B,"&gt;="&amp;R$10,収穫記録!$B:$B,"&lt;="&amp;EOMONTH(R$10,0))
/_xlfn.UNIQUE(_xlfn._xlws.FILTER($F:$F,$E:$E=$J$4))
/IF($J$5="総計",1,$K65/10)
),0)</f>
        <v>0</v>
      </c>
      <c r="S65" s="48" cm="1">
        <f t="array" ref="S65">IFERROR(
IF(OR(S$10="",$I65=""),"",
SUMIFS(収穫記録!$P:$P,収穫記録!$D:$D,$J$1,収穫記録!$I:$I,$J$2,収穫記録!$J:$J,$J$3,収穫記録!$F:$F,$I65,収穫記録!$B:$B,"&gt;="&amp;S$10,収穫記録!$B:$B,"&lt;="&amp;EOMONTH(S$10,0))
/_xlfn.UNIQUE(_xlfn._xlws.FILTER($F:$F,$E:$E=$J$4))
/IF($J$5="総計",1,$K65/10)
),0)</f>
        <v>0</v>
      </c>
      <c r="T65" s="48" cm="1">
        <f t="array" ref="T65">IFERROR(
IF(OR(T$10="",$I65=""),"",
SUMIFS(収穫記録!$P:$P,収穫記録!$D:$D,$J$1,収穫記録!$I:$I,$J$2,収穫記録!$J:$J,$J$3,収穫記録!$F:$F,$I65,収穫記録!$B:$B,"&gt;="&amp;T$10,収穫記録!$B:$B,"&lt;="&amp;EOMONTH(T$10,0))
/_xlfn.UNIQUE(_xlfn._xlws.FILTER($F:$F,$E:$E=$J$4))
/IF($J$5="総計",1,$K65/10)
),0)</f>
        <v>0</v>
      </c>
      <c r="U65" s="48" cm="1">
        <f t="array" ref="U65">IFERROR(
IF(OR(U$10="",$I65=""),"",
SUMIFS(収穫記録!$P:$P,収穫記録!$D:$D,$J$1,収穫記録!$I:$I,$J$2,収穫記録!$J:$J,$J$3,収穫記録!$F:$F,$I65,収穫記録!$B:$B,"&gt;="&amp;U$10,収穫記録!$B:$B,"&lt;="&amp;EOMONTH(U$10,0))
/_xlfn.UNIQUE(_xlfn._xlws.FILTER($F:$F,$E:$E=$J$4))
/IF($J$5="総計",1,$K65/10)
),0)</f>
        <v>0</v>
      </c>
      <c r="V65" s="48" cm="1">
        <f t="array" ref="V65">IFERROR(
IF(OR(V$10="",$I65=""),"",
SUMIFS(収穫記録!$P:$P,収穫記録!$D:$D,$J$1,収穫記録!$I:$I,$J$2,収穫記録!$J:$J,$J$3,収穫記録!$F:$F,$I65,収穫記録!$B:$B,"&gt;="&amp;V$10,収穫記録!$B:$B,"&lt;="&amp;EOMONTH(V$10,0))
/_xlfn.UNIQUE(_xlfn._xlws.FILTER($F:$F,$E:$E=$J$4))
/IF($J$5="総計",1,$K65/10)
),0)</f>
        <v>0</v>
      </c>
      <c r="W65" s="48" cm="1">
        <f t="array" ref="W65">IFERROR(
IF(OR(W$10="",$I65=""),"",
SUMIFS(収穫記録!$P:$P,収穫記録!$D:$D,$J$1,収穫記録!$I:$I,$J$2,収穫記録!$J:$J,$J$3,収穫記録!$F:$F,$I65,収穫記録!$B:$B,"&gt;="&amp;W$10,収穫記録!$B:$B,"&lt;="&amp;EOMONTH(W$10,0))
/_xlfn.UNIQUE(_xlfn._xlws.FILTER($F:$F,$E:$E=$J$4))
/IF($J$5="総計",1,$K65/10)
),0)</f>
        <v>0</v>
      </c>
      <c r="X65" s="48" cm="1">
        <f t="array" ref="X65">IFERROR(
IF(OR(X$10="",$I65=""),"",
SUMIFS(収穫記録!$P:$P,収穫記録!$D:$D,$J$1,収穫記録!$I:$I,$J$2,収穫記録!$J:$J,$J$3,収穫記録!$F:$F,$I65,収穫記録!$B:$B,"&gt;="&amp;X$10,収穫記録!$B:$B,"&lt;="&amp;EOMONTH(X$10,0))
/_xlfn.UNIQUE(_xlfn._xlws.FILTER($F:$F,$E:$E=$J$4))
/IF($J$5="総計",1,$K65/10)
),0)</f>
        <v>0</v>
      </c>
    </row>
    <row r="66" spans="10:24">
      <c r="J66" s="13"/>
      <c r="K66" s="37"/>
      <c r="L66" s="46" t="str">
        <f t="shared" si="2"/>
        <v/>
      </c>
      <c r="M66" s="47" cm="1">
        <f t="array" ref="M66">IFERROR(
IF(OR(M$10="",$I66=""),"",
SUMIFS(収穫記録!$P:$P,収穫記録!$D:$D,$J$1,収穫記録!$I:$I,$J$2,収穫記録!$J:$J,$J$3,収穫記録!$F:$F,$I66,収穫記録!$B:$B,"&gt;="&amp;M$10,収穫記録!$B:$B,"&lt;="&amp;EOMONTH(M$10,0))
/_xlfn.UNIQUE(_xlfn._xlws.FILTER($F:$F,$E:$E=$J$4))
/IF($J$5="総計",1,$K66/10)
),0)</f>
        <v>0</v>
      </c>
      <c r="N66" s="48" cm="1">
        <f t="array" ref="N66">IFERROR(
IF(OR(N$10="",$I66=""),"",
SUMIFS(収穫記録!$P:$P,収穫記録!$D:$D,$J$1,収穫記録!$I:$I,$J$2,収穫記録!$J:$J,$J$3,収穫記録!$F:$F,$I66,収穫記録!$B:$B,"&gt;="&amp;N$10,収穫記録!$B:$B,"&lt;="&amp;EOMONTH(N$10,0))
/_xlfn.UNIQUE(_xlfn._xlws.FILTER($F:$F,$E:$E=$J$4))
/IF($J$5="総計",1,$K66/10)
),0)</f>
        <v>0</v>
      </c>
      <c r="O66" s="48" cm="1">
        <f t="array" ref="O66">IFERROR(
IF(OR(O$10="",$I66=""),"",
SUMIFS(収穫記録!$P:$P,収穫記録!$D:$D,$J$1,収穫記録!$I:$I,$J$2,収穫記録!$J:$J,$J$3,収穫記録!$F:$F,$I66,収穫記録!$B:$B,"&gt;="&amp;O$10,収穫記録!$B:$B,"&lt;="&amp;EOMONTH(O$10,0))
/_xlfn.UNIQUE(_xlfn._xlws.FILTER($F:$F,$E:$E=$J$4))
/IF($J$5="総計",1,$K66/10)
),0)</f>
        <v>0</v>
      </c>
      <c r="P66" s="48" cm="1">
        <f t="array" ref="P66">IFERROR(
IF(OR(P$10="",$I66=""),"",
SUMIFS(収穫記録!$P:$P,収穫記録!$D:$D,$J$1,収穫記録!$I:$I,$J$2,収穫記録!$J:$J,$J$3,収穫記録!$F:$F,$I66,収穫記録!$B:$B,"&gt;="&amp;P$10,収穫記録!$B:$B,"&lt;="&amp;EOMONTH(P$10,0))
/_xlfn.UNIQUE(_xlfn._xlws.FILTER($F:$F,$E:$E=$J$4))
/IF($J$5="総計",1,$K66/10)
),0)</f>
        <v>0</v>
      </c>
      <c r="Q66" s="48" cm="1">
        <f t="array" ref="Q66">IFERROR(
IF(OR(Q$10="",$I66=""),"",
SUMIFS(収穫記録!$P:$P,収穫記録!$D:$D,$J$1,収穫記録!$I:$I,$J$2,収穫記録!$J:$J,$J$3,収穫記録!$F:$F,$I66,収穫記録!$B:$B,"&gt;="&amp;Q$10,収穫記録!$B:$B,"&lt;="&amp;EOMONTH(Q$10,0))
/_xlfn.UNIQUE(_xlfn._xlws.FILTER($F:$F,$E:$E=$J$4))
/IF($J$5="総計",1,$K66/10)
),0)</f>
        <v>0</v>
      </c>
      <c r="R66" s="48" cm="1">
        <f t="array" ref="R66">IFERROR(
IF(OR(R$10="",$I66=""),"",
SUMIFS(収穫記録!$P:$P,収穫記録!$D:$D,$J$1,収穫記録!$I:$I,$J$2,収穫記録!$J:$J,$J$3,収穫記録!$F:$F,$I66,収穫記録!$B:$B,"&gt;="&amp;R$10,収穫記録!$B:$B,"&lt;="&amp;EOMONTH(R$10,0))
/_xlfn.UNIQUE(_xlfn._xlws.FILTER($F:$F,$E:$E=$J$4))
/IF($J$5="総計",1,$K66/10)
),0)</f>
        <v>0</v>
      </c>
      <c r="S66" s="48" cm="1">
        <f t="array" ref="S66">IFERROR(
IF(OR(S$10="",$I66=""),"",
SUMIFS(収穫記録!$P:$P,収穫記録!$D:$D,$J$1,収穫記録!$I:$I,$J$2,収穫記録!$J:$J,$J$3,収穫記録!$F:$F,$I66,収穫記録!$B:$B,"&gt;="&amp;S$10,収穫記録!$B:$B,"&lt;="&amp;EOMONTH(S$10,0))
/_xlfn.UNIQUE(_xlfn._xlws.FILTER($F:$F,$E:$E=$J$4))
/IF($J$5="総計",1,$K66/10)
),0)</f>
        <v>0</v>
      </c>
      <c r="T66" s="48" cm="1">
        <f t="array" ref="T66">IFERROR(
IF(OR(T$10="",$I66=""),"",
SUMIFS(収穫記録!$P:$P,収穫記録!$D:$D,$J$1,収穫記録!$I:$I,$J$2,収穫記録!$J:$J,$J$3,収穫記録!$F:$F,$I66,収穫記録!$B:$B,"&gt;="&amp;T$10,収穫記録!$B:$B,"&lt;="&amp;EOMONTH(T$10,0))
/_xlfn.UNIQUE(_xlfn._xlws.FILTER($F:$F,$E:$E=$J$4))
/IF($J$5="総計",1,$K66/10)
),0)</f>
        <v>0</v>
      </c>
      <c r="U66" s="48" cm="1">
        <f t="array" ref="U66">IFERROR(
IF(OR(U$10="",$I66=""),"",
SUMIFS(収穫記録!$P:$P,収穫記録!$D:$D,$J$1,収穫記録!$I:$I,$J$2,収穫記録!$J:$J,$J$3,収穫記録!$F:$F,$I66,収穫記録!$B:$B,"&gt;="&amp;U$10,収穫記録!$B:$B,"&lt;="&amp;EOMONTH(U$10,0))
/_xlfn.UNIQUE(_xlfn._xlws.FILTER($F:$F,$E:$E=$J$4))
/IF($J$5="総計",1,$K66/10)
),0)</f>
        <v>0</v>
      </c>
      <c r="V66" s="48" cm="1">
        <f t="array" ref="V66">IFERROR(
IF(OR(V$10="",$I66=""),"",
SUMIFS(収穫記録!$P:$P,収穫記録!$D:$D,$J$1,収穫記録!$I:$I,$J$2,収穫記録!$J:$J,$J$3,収穫記録!$F:$F,$I66,収穫記録!$B:$B,"&gt;="&amp;V$10,収穫記録!$B:$B,"&lt;="&amp;EOMONTH(V$10,0))
/_xlfn.UNIQUE(_xlfn._xlws.FILTER($F:$F,$E:$E=$J$4))
/IF($J$5="総計",1,$K66/10)
),0)</f>
        <v>0</v>
      </c>
      <c r="W66" s="48" cm="1">
        <f t="array" ref="W66">IFERROR(
IF(OR(W$10="",$I66=""),"",
SUMIFS(収穫記録!$P:$P,収穫記録!$D:$D,$J$1,収穫記録!$I:$I,$J$2,収穫記録!$J:$J,$J$3,収穫記録!$F:$F,$I66,収穫記録!$B:$B,"&gt;="&amp;W$10,収穫記録!$B:$B,"&lt;="&amp;EOMONTH(W$10,0))
/_xlfn.UNIQUE(_xlfn._xlws.FILTER($F:$F,$E:$E=$J$4))
/IF($J$5="総計",1,$K66/10)
),0)</f>
        <v>0</v>
      </c>
      <c r="X66" s="48" cm="1">
        <f t="array" ref="X66">IFERROR(
IF(OR(X$10="",$I66=""),"",
SUMIFS(収穫記録!$P:$P,収穫記録!$D:$D,$J$1,収穫記録!$I:$I,$J$2,収穫記録!$J:$J,$J$3,収穫記録!$F:$F,$I66,収穫記録!$B:$B,"&gt;="&amp;X$10,収穫記録!$B:$B,"&lt;="&amp;EOMONTH(X$10,0))
/_xlfn.UNIQUE(_xlfn._xlws.FILTER($F:$F,$E:$E=$J$4))
/IF($J$5="総計",1,$K66/10)
),0)</f>
        <v>0</v>
      </c>
    </row>
    <row r="67" spans="10:24">
      <c r="J67" s="13"/>
      <c r="K67" s="37"/>
      <c r="L67" s="46" t="str">
        <f t="shared" si="2"/>
        <v/>
      </c>
      <c r="M67" s="47" cm="1">
        <f t="array" ref="M67">IFERROR(
IF(OR(M$10="",$I67=""),"",
SUMIFS(収穫記録!$P:$P,収穫記録!$D:$D,$J$1,収穫記録!$I:$I,$J$2,収穫記録!$J:$J,$J$3,収穫記録!$F:$F,$I67,収穫記録!$B:$B,"&gt;="&amp;M$10,収穫記録!$B:$B,"&lt;="&amp;EOMONTH(M$10,0))
/_xlfn.UNIQUE(_xlfn._xlws.FILTER($F:$F,$E:$E=$J$4))
/IF($J$5="総計",1,$K67/10)
),0)</f>
        <v>0</v>
      </c>
      <c r="N67" s="48" cm="1">
        <f t="array" ref="N67">IFERROR(
IF(OR(N$10="",$I67=""),"",
SUMIFS(収穫記録!$P:$P,収穫記録!$D:$D,$J$1,収穫記録!$I:$I,$J$2,収穫記録!$J:$J,$J$3,収穫記録!$F:$F,$I67,収穫記録!$B:$B,"&gt;="&amp;N$10,収穫記録!$B:$B,"&lt;="&amp;EOMONTH(N$10,0))
/_xlfn.UNIQUE(_xlfn._xlws.FILTER($F:$F,$E:$E=$J$4))
/IF($J$5="総計",1,$K67/10)
),0)</f>
        <v>0</v>
      </c>
      <c r="O67" s="48" cm="1">
        <f t="array" ref="O67">IFERROR(
IF(OR(O$10="",$I67=""),"",
SUMIFS(収穫記録!$P:$P,収穫記録!$D:$D,$J$1,収穫記録!$I:$I,$J$2,収穫記録!$J:$J,$J$3,収穫記録!$F:$F,$I67,収穫記録!$B:$B,"&gt;="&amp;O$10,収穫記録!$B:$B,"&lt;="&amp;EOMONTH(O$10,0))
/_xlfn.UNIQUE(_xlfn._xlws.FILTER($F:$F,$E:$E=$J$4))
/IF($J$5="総計",1,$K67/10)
),0)</f>
        <v>0</v>
      </c>
      <c r="P67" s="48" cm="1">
        <f t="array" ref="P67">IFERROR(
IF(OR(P$10="",$I67=""),"",
SUMIFS(収穫記録!$P:$P,収穫記録!$D:$D,$J$1,収穫記録!$I:$I,$J$2,収穫記録!$J:$J,$J$3,収穫記録!$F:$F,$I67,収穫記録!$B:$B,"&gt;="&amp;P$10,収穫記録!$B:$B,"&lt;="&amp;EOMONTH(P$10,0))
/_xlfn.UNIQUE(_xlfn._xlws.FILTER($F:$F,$E:$E=$J$4))
/IF($J$5="総計",1,$K67/10)
),0)</f>
        <v>0</v>
      </c>
      <c r="Q67" s="48" cm="1">
        <f t="array" ref="Q67">IFERROR(
IF(OR(Q$10="",$I67=""),"",
SUMIFS(収穫記録!$P:$P,収穫記録!$D:$D,$J$1,収穫記録!$I:$I,$J$2,収穫記録!$J:$J,$J$3,収穫記録!$F:$F,$I67,収穫記録!$B:$B,"&gt;="&amp;Q$10,収穫記録!$B:$B,"&lt;="&amp;EOMONTH(Q$10,0))
/_xlfn.UNIQUE(_xlfn._xlws.FILTER($F:$F,$E:$E=$J$4))
/IF($J$5="総計",1,$K67/10)
),0)</f>
        <v>0</v>
      </c>
      <c r="R67" s="48" cm="1">
        <f t="array" ref="R67">IFERROR(
IF(OR(R$10="",$I67=""),"",
SUMIFS(収穫記録!$P:$P,収穫記録!$D:$D,$J$1,収穫記録!$I:$I,$J$2,収穫記録!$J:$J,$J$3,収穫記録!$F:$F,$I67,収穫記録!$B:$B,"&gt;="&amp;R$10,収穫記録!$B:$B,"&lt;="&amp;EOMONTH(R$10,0))
/_xlfn.UNIQUE(_xlfn._xlws.FILTER($F:$F,$E:$E=$J$4))
/IF($J$5="総計",1,$K67/10)
),0)</f>
        <v>0</v>
      </c>
      <c r="S67" s="48" cm="1">
        <f t="array" ref="S67">IFERROR(
IF(OR(S$10="",$I67=""),"",
SUMIFS(収穫記録!$P:$P,収穫記録!$D:$D,$J$1,収穫記録!$I:$I,$J$2,収穫記録!$J:$J,$J$3,収穫記録!$F:$F,$I67,収穫記録!$B:$B,"&gt;="&amp;S$10,収穫記録!$B:$B,"&lt;="&amp;EOMONTH(S$10,0))
/_xlfn.UNIQUE(_xlfn._xlws.FILTER($F:$F,$E:$E=$J$4))
/IF($J$5="総計",1,$K67/10)
),0)</f>
        <v>0</v>
      </c>
      <c r="T67" s="48" cm="1">
        <f t="array" ref="T67">IFERROR(
IF(OR(T$10="",$I67=""),"",
SUMIFS(収穫記録!$P:$P,収穫記録!$D:$D,$J$1,収穫記録!$I:$I,$J$2,収穫記録!$J:$J,$J$3,収穫記録!$F:$F,$I67,収穫記録!$B:$B,"&gt;="&amp;T$10,収穫記録!$B:$B,"&lt;="&amp;EOMONTH(T$10,0))
/_xlfn.UNIQUE(_xlfn._xlws.FILTER($F:$F,$E:$E=$J$4))
/IF($J$5="総計",1,$K67/10)
),0)</f>
        <v>0</v>
      </c>
      <c r="U67" s="48" cm="1">
        <f t="array" ref="U67">IFERROR(
IF(OR(U$10="",$I67=""),"",
SUMIFS(収穫記録!$P:$P,収穫記録!$D:$D,$J$1,収穫記録!$I:$I,$J$2,収穫記録!$J:$J,$J$3,収穫記録!$F:$F,$I67,収穫記録!$B:$B,"&gt;="&amp;U$10,収穫記録!$B:$B,"&lt;="&amp;EOMONTH(U$10,0))
/_xlfn.UNIQUE(_xlfn._xlws.FILTER($F:$F,$E:$E=$J$4))
/IF($J$5="総計",1,$K67/10)
),0)</f>
        <v>0</v>
      </c>
      <c r="V67" s="48" cm="1">
        <f t="array" ref="V67">IFERROR(
IF(OR(V$10="",$I67=""),"",
SUMIFS(収穫記録!$P:$P,収穫記録!$D:$D,$J$1,収穫記録!$I:$I,$J$2,収穫記録!$J:$J,$J$3,収穫記録!$F:$F,$I67,収穫記録!$B:$B,"&gt;="&amp;V$10,収穫記録!$B:$B,"&lt;="&amp;EOMONTH(V$10,0))
/_xlfn.UNIQUE(_xlfn._xlws.FILTER($F:$F,$E:$E=$J$4))
/IF($J$5="総計",1,$K67/10)
),0)</f>
        <v>0</v>
      </c>
      <c r="W67" s="48" cm="1">
        <f t="array" ref="W67">IFERROR(
IF(OR(W$10="",$I67=""),"",
SUMIFS(収穫記録!$P:$P,収穫記録!$D:$D,$J$1,収穫記録!$I:$I,$J$2,収穫記録!$J:$J,$J$3,収穫記録!$F:$F,$I67,収穫記録!$B:$B,"&gt;="&amp;W$10,収穫記録!$B:$B,"&lt;="&amp;EOMONTH(W$10,0))
/_xlfn.UNIQUE(_xlfn._xlws.FILTER($F:$F,$E:$E=$J$4))
/IF($J$5="総計",1,$K67/10)
),0)</f>
        <v>0</v>
      </c>
      <c r="X67" s="48" cm="1">
        <f t="array" ref="X67">IFERROR(
IF(OR(X$10="",$I67=""),"",
SUMIFS(収穫記録!$P:$P,収穫記録!$D:$D,$J$1,収穫記録!$I:$I,$J$2,収穫記録!$J:$J,$J$3,収穫記録!$F:$F,$I67,収穫記録!$B:$B,"&gt;="&amp;X$10,収穫記録!$B:$B,"&lt;="&amp;EOMONTH(X$10,0))
/_xlfn.UNIQUE(_xlfn._xlws.FILTER($F:$F,$E:$E=$J$4))
/IF($J$5="総計",1,$K67/10)
),0)</f>
        <v>0</v>
      </c>
    </row>
    <row r="68" spans="10:24">
      <c r="J68" s="13"/>
      <c r="K68" s="37"/>
      <c r="L68" s="46" t="str">
        <f t="shared" si="2"/>
        <v/>
      </c>
      <c r="M68" s="47" cm="1">
        <f t="array" ref="M68">IFERROR(
IF(OR(M$10="",$I68=""),"",
SUMIFS(収穫記録!$P:$P,収穫記録!$D:$D,$J$1,収穫記録!$I:$I,$J$2,収穫記録!$J:$J,$J$3,収穫記録!$F:$F,$I68,収穫記録!$B:$B,"&gt;="&amp;M$10,収穫記録!$B:$B,"&lt;="&amp;EOMONTH(M$10,0))
/_xlfn.UNIQUE(_xlfn._xlws.FILTER($F:$F,$E:$E=$J$4))
/IF($J$5="総計",1,$K68/10)
),0)</f>
        <v>0</v>
      </c>
      <c r="N68" s="48" cm="1">
        <f t="array" ref="N68">IFERROR(
IF(OR(N$10="",$I68=""),"",
SUMIFS(収穫記録!$P:$P,収穫記録!$D:$D,$J$1,収穫記録!$I:$I,$J$2,収穫記録!$J:$J,$J$3,収穫記録!$F:$F,$I68,収穫記録!$B:$B,"&gt;="&amp;N$10,収穫記録!$B:$B,"&lt;="&amp;EOMONTH(N$10,0))
/_xlfn.UNIQUE(_xlfn._xlws.FILTER($F:$F,$E:$E=$J$4))
/IF($J$5="総計",1,$K68/10)
),0)</f>
        <v>0</v>
      </c>
      <c r="O68" s="48" cm="1">
        <f t="array" ref="O68">IFERROR(
IF(OR(O$10="",$I68=""),"",
SUMIFS(収穫記録!$P:$P,収穫記録!$D:$D,$J$1,収穫記録!$I:$I,$J$2,収穫記録!$J:$J,$J$3,収穫記録!$F:$F,$I68,収穫記録!$B:$B,"&gt;="&amp;O$10,収穫記録!$B:$B,"&lt;="&amp;EOMONTH(O$10,0))
/_xlfn.UNIQUE(_xlfn._xlws.FILTER($F:$F,$E:$E=$J$4))
/IF($J$5="総計",1,$K68/10)
),0)</f>
        <v>0</v>
      </c>
      <c r="P68" s="48" cm="1">
        <f t="array" ref="P68">IFERROR(
IF(OR(P$10="",$I68=""),"",
SUMIFS(収穫記録!$P:$P,収穫記録!$D:$D,$J$1,収穫記録!$I:$I,$J$2,収穫記録!$J:$J,$J$3,収穫記録!$F:$F,$I68,収穫記録!$B:$B,"&gt;="&amp;P$10,収穫記録!$B:$B,"&lt;="&amp;EOMONTH(P$10,0))
/_xlfn.UNIQUE(_xlfn._xlws.FILTER($F:$F,$E:$E=$J$4))
/IF($J$5="総計",1,$K68/10)
),0)</f>
        <v>0</v>
      </c>
      <c r="Q68" s="48" cm="1">
        <f t="array" ref="Q68">IFERROR(
IF(OR(Q$10="",$I68=""),"",
SUMIFS(収穫記録!$P:$P,収穫記録!$D:$D,$J$1,収穫記録!$I:$I,$J$2,収穫記録!$J:$J,$J$3,収穫記録!$F:$F,$I68,収穫記録!$B:$B,"&gt;="&amp;Q$10,収穫記録!$B:$B,"&lt;="&amp;EOMONTH(Q$10,0))
/_xlfn.UNIQUE(_xlfn._xlws.FILTER($F:$F,$E:$E=$J$4))
/IF($J$5="総計",1,$K68/10)
),0)</f>
        <v>0</v>
      </c>
      <c r="R68" s="48" cm="1">
        <f t="array" ref="R68">IFERROR(
IF(OR(R$10="",$I68=""),"",
SUMIFS(収穫記録!$P:$P,収穫記録!$D:$D,$J$1,収穫記録!$I:$I,$J$2,収穫記録!$J:$J,$J$3,収穫記録!$F:$F,$I68,収穫記録!$B:$B,"&gt;="&amp;R$10,収穫記録!$B:$B,"&lt;="&amp;EOMONTH(R$10,0))
/_xlfn.UNIQUE(_xlfn._xlws.FILTER($F:$F,$E:$E=$J$4))
/IF($J$5="総計",1,$K68/10)
),0)</f>
        <v>0</v>
      </c>
      <c r="S68" s="48" cm="1">
        <f t="array" ref="S68">IFERROR(
IF(OR(S$10="",$I68=""),"",
SUMIFS(収穫記録!$P:$P,収穫記録!$D:$D,$J$1,収穫記録!$I:$I,$J$2,収穫記録!$J:$J,$J$3,収穫記録!$F:$F,$I68,収穫記録!$B:$B,"&gt;="&amp;S$10,収穫記録!$B:$B,"&lt;="&amp;EOMONTH(S$10,0))
/_xlfn.UNIQUE(_xlfn._xlws.FILTER($F:$F,$E:$E=$J$4))
/IF($J$5="総計",1,$K68/10)
),0)</f>
        <v>0</v>
      </c>
      <c r="T68" s="48" cm="1">
        <f t="array" ref="T68">IFERROR(
IF(OR(T$10="",$I68=""),"",
SUMIFS(収穫記録!$P:$P,収穫記録!$D:$D,$J$1,収穫記録!$I:$I,$J$2,収穫記録!$J:$J,$J$3,収穫記録!$F:$F,$I68,収穫記録!$B:$B,"&gt;="&amp;T$10,収穫記録!$B:$B,"&lt;="&amp;EOMONTH(T$10,0))
/_xlfn.UNIQUE(_xlfn._xlws.FILTER($F:$F,$E:$E=$J$4))
/IF($J$5="総計",1,$K68/10)
),0)</f>
        <v>0</v>
      </c>
      <c r="U68" s="48" cm="1">
        <f t="array" ref="U68">IFERROR(
IF(OR(U$10="",$I68=""),"",
SUMIFS(収穫記録!$P:$P,収穫記録!$D:$D,$J$1,収穫記録!$I:$I,$J$2,収穫記録!$J:$J,$J$3,収穫記録!$F:$F,$I68,収穫記録!$B:$B,"&gt;="&amp;U$10,収穫記録!$B:$B,"&lt;="&amp;EOMONTH(U$10,0))
/_xlfn.UNIQUE(_xlfn._xlws.FILTER($F:$F,$E:$E=$J$4))
/IF($J$5="総計",1,$K68/10)
),0)</f>
        <v>0</v>
      </c>
      <c r="V68" s="48" cm="1">
        <f t="array" ref="V68">IFERROR(
IF(OR(V$10="",$I68=""),"",
SUMIFS(収穫記録!$P:$P,収穫記録!$D:$D,$J$1,収穫記録!$I:$I,$J$2,収穫記録!$J:$J,$J$3,収穫記録!$F:$F,$I68,収穫記録!$B:$B,"&gt;="&amp;V$10,収穫記録!$B:$B,"&lt;="&amp;EOMONTH(V$10,0))
/_xlfn.UNIQUE(_xlfn._xlws.FILTER($F:$F,$E:$E=$J$4))
/IF($J$5="総計",1,$K68/10)
),0)</f>
        <v>0</v>
      </c>
      <c r="W68" s="48" cm="1">
        <f t="array" ref="W68">IFERROR(
IF(OR(W$10="",$I68=""),"",
SUMIFS(収穫記録!$P:$P,収穫記録!$D:$D,$J$1,収穫記録!$I:$I,$J$2,収穫記録!$J:$J,$J$3,収穫記録!$F:$F,$I68,収穫記録!$B:$B,"&gt;="&amp;W$10,収穫記録!$B:$B,"&lt;="&amp;EOMONTH(W$10,0))
/_xlfn.UNIQUE(_xlfn._xlws.FILTER($F:$F,$E:$E=$J$4))
/IF($J$5="総計",1,$K68/10)
),0)</f>
        <v>0</v>
      </c>
      <c r="X68" s="48" cm="1">
        <f t="array" ref="X68">IFERROR(
IF(OR(X$10="",$I68=""),"",
SUMIFS(収穫記録!$P:$P,収穫記録!$D:$D,$J$1,収穫記録!$I:$I,$J$2,収穫記録!$J:$J,$J$3,収穫記録!$F:$F,$I68,収穫記録!$B:$B,"&gt;="&amp;X$10,収穫記録!$B:$B,"&lt;="&amp;EOMONTH(X$10,0))
/_xlfn.UNIQUE(_xlfn._xlws.FILTER($F:$F,$E:$E=$J$4))
/IF($J$5="総計",1,$K68/10)
),0)</f>
        <v>0</v>
      </c>
    </row>
    <row r="69" spans="10:24">
      <c r="J69" s="13"/>
      <c r="K69" s="37"/>
      <c r="L69" s="46" t="str">
        <f t="shared" si="2"/>
        <v/>
      </c>
      <c r="M69" s="47" cm="1">
        <f t="array" ref="M69">IFERROR(
IF(OR(M$10="",$I69=""),"",
SUMIFS(収穫記録!$P:$P,収穫記録!$D:$D,$J$1,収穫記録!$I:$I,$J$2,収穫記録!$J:$J,$J$3,収穫記録!$F:$F,$I69,収穫記録!$B:$B,"&gt;="&amp;M$10,収穫記録!$B:$B,"&lt;="&amp;EOMONTH(M$10,0))
/_xlfn.UNIQUE(_xlfn._xlws.FILTER($F:$F,$E:$E=$J$4))
/IF($J$5="総計",1,$K69/10)
),0)</f>
        <v>0</v>
      </c>
      <c r="N69" s="48" cm="1">
        <f t="array" ref="N69">IFERROR(
IF(OR(N$10="",$I69=""),"",
SUMIFS(収穫記録!$P:$P,収穫記録!$D:$D,$J$1,収穫記録!$I:$I,$J$2,収穫記録!$J:$J,$J$3,収穫記録!$F:$F,$I69,収穫記録!$B:$B,"&gt;="&amp;N$10,収穫記録!$B:$B,"&lt;="&amp;EOMONTH(N$10,0))
/_xlfn.UNIQUE(_xlfn._xlws.FILTER($F:$F,$E:$E=$J$4))
/IF($J$5="総計",1,$K69/10)
),0)</f>
        <v>0</v>
      </c>
      <c r="O69" s="48" cm="1">
        <f t="array" ref="O69">IFERROR(
IF(OR(O$10="",$I69=""),"",
SUMIFS(収穫記録!$P:$P,収穫記録!$D:$D,$J$1,収穫記録!$I:$I,$J$2,収穫記録!$J:$J,$J$3,収穫記録!$F:$F,$I69,収穫記録!$B:$B,"&gt;="&amp;O$10,収穫記録!$B:$B,"&lt;="&amp;EOMONTH(O$10,0))
/_xlfn.UNIQUE(_xlfn._xlws.FILTER($F:$F,$E:$E=$J$4))
/IF($J$5="総計",1,$K69/10)
),0)</f>
        <v>0</v>
      </c>
      <c r="P69" s="48" cm="1">
        <f t="array" ref="P69">IFERROR(
IF(OR(P$10="",$I69=""),"",
SUMIFS(収穫記録!$P:$P,収穫記録!$D:$D,$J$1,収穫記録!$I:$I,$J$2,収穫記録!$J:$J,$J$3,収穫記録!$F:$F,$I69,収穫記録!$B:$B,"&gt;="&amp;P$10,収穫記録!$B:$B,"&lt;="&amp;EOMONTH(P$10,0))
/_xlfn.UNIQUE(_xlfn._xlws.FILTER($F:$F,$E:$E=$J$4))
/IF($J$5="総計",1,$K69/10)
),0)</f>
        <v>0</v>
      </c>
      <c r="Q69" s="48" cm="1">
        <f t="array" ref="Q69">IFERROR(
IF(OR(Q$10="",$I69=""),"",
SUMIFS(収穫記録!$P:$P,収穫記録!$D:$D,$J$1,収穫記録!$I:$I,$J$2,収穫記録!$J:$J,$J$3,収穫記録!$F:$F,$I69,収穫記録!$B:$B,"&gt;="&amp;Q$10,収穫記録!$B:$B,"&lt;="&amp;EOMONTH(Q$10,0))
/_xlfn.UNIQUE(_xlfn._xlws.FILTER($F:$F,$E:$E=$J$4))
/IF($J$5="総計",1,$K69/10)
),0)</f>
        <v>0</v>
      </c>
      <c r="R69" s="48" cm="1">
        <f t="array" ref="R69">IFERROR(
IF(OR(R$10="",$I69=""),"",
SUMIFS(収穫記録!$P:$P,収穫記録!$D:$D,$J$1,収穫記録!$I:$I,$J$2,収穫記録!$J:$J,$J$3,収穫記録!$F:$F,$I69,収穫記録!$B:$B,"&gt;="&amp;R$10,収穫記録!$B:$B,"&lt;="&amp;EOMONTH(R$10,0))
/_xlfn.UNIQUE(_xlfn._xlws.FILTER($F:$F,$E:$E=$J$4))
/IF($J$5="総計",1,$K69/10)
),0)</f>
        <v>0</v>
      </c>
      <c r="S69" s="48" cm="1">
        <f t="array" ref="S69">IFERROR(
IF(OR(S$10="",$I69=""),"",
SUMIFS(収穫記録!$P:$P,収穫記録!$D:$D,$J$1,収穫記録!$I:$I,$J$2,収穫記録!$J:$J,$J$3,収穫記録!$F:$F,$I69,収穫記録!$B:$B,"&gt;="&amp;S$10,収穫記録!$B:$B,"&lt;="&amp;EOMONTH(S$10,0))
/_xlfn.UNIQUE(_xlfn._xlws.FILTER($F:$F,$E:$E=$J$4))
/IF($J$5="総計",1,$K69/10)
),0)</f>
        <v>0</v>
      </c>
      <c r="T69" s="48" cm="1">
        <f t="array" ref="T69">IFERROR(
IF(OR(T$10="",$I69=""),"",
SUMIFS(収穫記録!$P:$P,収穫記録!$D:$D,$J$1,収穫記録!$I:$I,$J$2,収穫記録!$J:$J,$J$3,収穫記録!$F:$F,$I69,収穫記録!$B:$B,"&gt;="&amp;T$10,収穫記録!$B:$B,"&lt;="&amp;EOMONTH(T$10,0))
/_xlfn.UNIQUE(_xlfn._xlws.FILTER($F:$F,$E:$E=$J$4))
/IF($J$5="総計",1,$K69/10)
),0)</f>
        <v>0</v>
      </c>
      <c r="U69" s="48" cm="1">
        <f t="array" ref="U69">IFERROR(
IF(OR(U$10="",$I69=""),"",
SUMIFS(収穫記録!$P:$P,収穫記録!$D:$D,$J$1,収穫記録!$I:$I,$J$2,収穫記録!$J:$J,$J$3,収穫記録!$F:$F,$I69,収穫記録!$B:$B,"&gt;="&amp;U$10,収穫記録!$B:$B,"&lt;="&amp;EOMONTH(U$10,0))
/_xlfn.UNIQUE(_xlfn._xlws.FILTER($F:$F,$E:$E=$J$4))
/IF($J$5="総計",1,$K69/10)
),0)</f>
        <v>0</v>
      </c>
      <c r="V69" s="48" cm="1">
        <f t="array" ref="V69">IFERROR(
IF(OR(V$10="",$I69=""),"",
SUMIFS(収穫記録!$P:$P,収穫記録!$D:$D,$J$1,収穫記録!$I:$I,$J$2,収穫記録!$J:$J,$J$3,収穫記録!$F:$F,$I69,収穫記録!$B:$B,"&gt;="&amp;V$10,収穫記録!$B:$B,"&lt;="&amp;EOMONTH(V$10,0))
/_xlfn.UNIQUE(_xlfn._xlws.FILTER($F:$F,$E:$E=$J$4))
/IF($J$5="総計",1,$K69/10)
),0)</f>
        <v>0</v>
      </c>
      <c r="W69" s="48" cm="1">
        <f t="array" ref="W69">IFERROR(
IF(OR(W$10="",$I69=""),"",
SUMIFS(収穫記録!$P:$P,収穫記録!$D:$D,$J$1,収穫記録!$I:$I,$J$2,収穫記録!$J:$J,$J$3,収穫記録!$F:$F,$I69,収穫記録!$B:$B,"&gt;="&amp;W$10,収穫記録!$B:$B,"&lt;="&amp;EOMONTH(W$10,0))
/_xlfn.UNIQUE(_xlfn._xlws.FILTER($F:$F,$E:$E=$J$4))
/IF($J$5="総計",1,$K69/10)
),0)</f>
        <v>0</v>
      </c>
      <c r="X69" s="48" cm="1">
        <f t="array" ref="X69">IFERROR(
IF(OR(X$10="",$I69=""),"",
SUMIFS(収穫記録!$P:$P,収穫記録!$D:$D,$J$1,収穫記録!$I:$I,$J$2,収穫記録!$J:$J,$J$3,収穫記録!$F:$F,$I69,収穫記録!$B:$B,"&gt;="&amp;X$10,収穫記録!$B:$B,"&lt;="&amp;EOMONTH(X$10,0))
/_xlfn.UNIQUE(_xlfn._xlws.FILTER($F:$F,$E:$E=$J$4))
/IF($J$5="総計",1,$K69/10)
),0)</f>
        <v>0</v>
      </c>
    </row>
    <row r="70" spans="10:24">
      <c r="J70" s="13"/>
      <c r="K70" s="37"/>
      <c r="L70" s="46" t="str">
        <f t="shared" si="2"/>
        <v/>
      </c>
      <c r="M70" s="47" cm="1">
        <f t="array" ref="M70">IFERROR(
IF(OR(M$10="",$I70=""),"",
SUMIFS(収穫記録!$P:$P,収穫記録!$D:$D,$J$1,収穫記録!$I:$I,$J$2,収穫記録!$J:$J,$J$3,収穫記録!$F:$F,$I70,収穫記録!$B:$B,"&gt;="&amp;M$10,収穫記録!$B:$B,"&lt;="&amp;EOMONTH(M$10,0))
/_xlfn.UNIQUE(_xlfn._xlws.FILTER($F:$F,$E:$E=$J$4))
/IF($J$5="総計",1,$K70/10)
),0)</f>
        <v>0</v>
      </c>
      <c r="N70" s="48" cm="1">
        <f t="array" ref="N70">IFERROR(
IF(OR(N$10="",$I70=""),"",
SUMIFS(収穫記録!$P:$P,収穫記録!$D:$D,$J$1,収穫記録!$I:$I,$J$2,収穫記録!$J:$J,$J$3,収穫記録!$F:$F,$I70,収穫記録!$B:$B,"&gt;="&amp;N$10,収穫記録!$B:$B,"&lt;="&amp;EOMONTH(N$10,0))
/_xlfn.UNIQUE(_xlfn._xlws.FILTER($F:$F,$E:$E=$J$4))
/IF($J$5="総計",1,$K70/10)
),0)</f>
        <v>0</v>
      </c>
      <c r="O70" s="48" cm="1">
        <f t="array" ref="O70">IFERROR(
IF(OR(O$10="",$I70=""),"",
SUMIFS(収穫記録!$P:$P,収穫記録!$D:$D,$J$1,収穫記録!$I:$I,$J$2,収穫記録!$J:$J,$J$3,収穫記録!$F:$F,$I70,収穫記録!$B:$B,"&gt;="&amp;O$10,収穫記録!$B:$B,"&lt;="&amp;EOMONTH(O$10,0))
/_xlfn.UNIQUE(_xlfn._xlws.FILTER($F:$F,$E:$E=$J$4))
/IF($J$5="総計",1,$K70/10)
),0)</f>
        <v>0</v>
      </c>
      <c r="P70" s="48" cm="1">
        <f t="array" ref="P70">IFERROR(
IF(OR(P$10="",$I70=""),"",
SUMIFS(収穫記録!$P:$P,収穫記録!$D:$D,$J$1,収穫記録!$I:$I,$J$2,収穫記録!$J:$J,$J$3,収穫記録!$F:$F,$I70,収穫記録!$B:$B,"&gt;="&amp;P$10,収穫記録!$B:$B,"&lt;="&amp;EOMONTH(P$10,0))
/_xlfn.UNIQUE(_xlfn._xlws.FILTER($F:$F,$E:$E=$J$4))
/IF($J$5="総計",1,$K70/10)
),0)</f>
        <v>0</v>
      </c>
      <c r="Q70" s="48" cm="1">
        <f t="array" ref="Q70">IFERROR(
IF(OR(Q$10="",$I70=""),"",
SUMIFS(収穫記録!$P:$P,収穫記録!$D:$D,$J$1,収穫記録!$I:$I,$J$2,収穫記録!$J:$J,$J$3,収穫記録!$F:$F,$I70,収穫記録!$B:$B,"&gt;="&amp;Q$10,収穫記録!$B:$B,"&lt;="&amp;EOMONTH(Q$10,0))
/_xlfn.UNIQUE(_xlfn._xlws.FILTER($F:$F,$E:$E=$J$4))
/IF($J$5="総計",1,$K70/10)
),0)</f>
        <v>0</v>
      </c>
      <c r="R70" s="48" cm="1">
        <f t="array" ref="R70">IFERROR(
IF(OR(R$10="",$I70=""),"",
SUMIFS(収穫記録!$P:$P,収穫記録!$D:$D,$J$1,収穫記録!$I:$I,$J$2,収穫記録!$J:$J,$J$3,収穫記録!$F:$F,$I70,収穫記録!$B:$B,"&gt;="&amp;R$10,収穫記録!$B:$B,"&lt;="&amp;EOMONTH(R$10,0))
/_xlfn.UNIQUE(_xlfn._xlws.FILTER($F:$F,$E:$E=$J$4))
/IF($J$5="総計",1,$K70/10)
),0)</f>
        <v>0</v>
      </c>
      <c r="S70" s="48" cm="1">
        <f t="array" ref="S70">IFERROR(
IF(OR(S$10="",$I70=""),"",
SUMIFS(収穫記録!$P:$P,収穫記録!$D:$D,$J$1,収穫記録!$I:$I,$J$2,収穫記録!$J:$J,$J$3,収穫記録!$F:$F,$I70,収穫記録!$B:$B,"&gt;="&amp;S$10,収穫記録!$B:$B,"&lt;="&amp;EOMONTH(S$10,0))
/_xlfn.UNIQUE(_xlfn._xlws.FILTER($F:$F,$E:$E=$J$4))
/IF($J$5="総計",1,$K70/10)
),0)</f>
        <v>0</v>
      </c>
      <c r="T70" s="48" cm="1">
        <f t="array" ref="T70">IFERROR(
IF(OR(T$10="",$I70=""),"",
SUMIFS(収穫記録!$P:$P,収穫記録!$D:$D,$J$1,収穫記録!$I:$I,$J$2,収穫記録!$J:$J,$J$3,収穫記録!$F:$F,$I70,収穫記録!$B:$B,"&gt;="&amp;T$10,収穫記録!$B:$B,"&lt;="&amp;EOMONTH(T$10,0))
/_xlfn.UNIQUE(_xlfn._xlws.FILTER($F:$F,$E:$E=$J$4))
/IF($J$5="総計",1,$K70/10)
),0)</f>
        <v>0</v>
      </c>
      <c r="U70" s="48" cm="1">
        <f t="array" ref="U70">IFERROR(
IF(OR(U$10="",$I70=""),"",
SUMIFS(収穫記録!$P:$P,収穫記録!$D:$D,$J$1,収穫記録!$I:$I,$J$2,収穫記録!$J:$J,$J$3,収穫記録!$F:$F,$I70,収穫記録!$B:$B,"&gt;="&amp;U$10,収穫記録!$B:$B,"&lt;="&amp;EOMONTH(U$10,0))
/_xlfn.UNIQUE(_xlfn._xlws.FILTER($F:$F,$E:$E=$J$4))
/IF($J$5="総計",1,$K70/10)
),0)</f>
        <v>0</v>
      </c>
      <c r="V70" s="48" cm="1">
        <f t="array" ref="V70">IFERROR(
IF(OR(V$10="",$I70=""),"",
SUMIFS(収穫記録!$P:$P,収穫記録!$D:$D,$J$1,収穫記録!$I:$I,$J$2,収穫記録!$J:$J,$J$3,収穫記録!$F:$F,$I70,収穫記録!$B:$B,"&gt;="&amp;V$10,収穫記録!$B:$B,"&lt;="&amp;EOMONTH(V$10,0))
/_xlfn.UNIQUE(_xlfn._xlws.FILTER($F:$F,$E:$E=$J$4))
/IF($J$5="総計",1,$K70/10)
),0)</f>
        <v>0</v>
      </c>
      <c r="W70" s="48" cm="1">
        <f t="array" ref="W70">IFERROR(
IF(OR(W$10="",$I70=""),"",
SUMIFS(収穫記録!$P:$P,収穫記録!$D:$D,$J$1,収穫記録!$I:$I,$J$2,収穫記録!$J:$J,$J$3,収穫記録!$F:$F,$I70,収穫記録!$B:$B,"&gt;="&amp;W$10,収穫記録!$B:$B,"&lt;="&amp;EOMONTH(W$10,0))
/_xlfn.UNIQUE(_xlfn._xlws.FILTER($F:$F,$E:$E=$J$4))
/IF($J$5="総計",1,$K70/10)
),0)</f>
        <v>0</v>
      </c>
      <c r="X70" s="48" cm="1">
        <f t="array" ref="X70">IFERROR(
IF(OR(X$10="",$I70=""),"",
SUMIFS(収穫記録!$P:$P,収穫記録!$D:$D,$J$1,収穫記録!$I:$I,$J$2,収穫記録!$J:$J,$J$3,収穫記録!$F:$F,$I70,収穫記録!$B:$B,"&gt;="&amp;X$10,収穫記録!$B:$B,"&lt;="&amp;EOMONTH(X$10,0))
/_xlfn.UNIQUE(_xlfn._xlws.FILTER($F:$F,$E:$E=$J$4))
/IF($J$5="総計",1,$K70/10)
),0)</f>
        <v>0</v>
      </c>
    </row>
    <row r="71" spans="10:24">
      <c r="J71" s="13"/>
      <c r="K71" s="37"/>
      <c r="L71" s="46" t="str">
        <f t="shared" si="2"/>
        <v/>
      </c>
      <c r="M71" s="47" cm="1">
        <f t="array" ref="M71">IFERROR(
IF(OR(M$10="",$I71=""),"",
SUMIFS(収穫記録!$P:$P,収穫記録!$D:$D,$J$1,収穫記録!$I:$I,$J$2,収穫記録!$J:$J,$J$3,収穫記録!$F:$F,$I71,収穫記録!$B:$B,"&gt;="&amp;M$10,収穫記録!$B:$B,"&lt;="&amp;EOMONTH(M$10,0))
/_xlfn.UNIQUE(_xlfn._xlws.FILTER($F:$F,$E:$E=$J$4))
/IF($J$5="総計",1,$K71/10)
),0)</f>
        <v>0</v>
      </c>
      <c r="N71" s="48" cm="1">
        <f t="array" ref="N71">IFERROR(
IF(OR(N$10="",$I71=""),"",
SUMIFS(収穫記録!$P:$P,収穫記録!$D:$D,$J$1,収穫記録!$I:$I,$J$2,収穫記録!$J:$J,$J$3,収穫記録!$F:$F,$I71,収穫記録!$B:$B,"&gt;="&amp;N$10,収穫記録!$B:$B,"&lt;="&amp;EOMONTH(N$10,0))
/_xlfn.UNIQUE(_xlfn._xlws.FILTER($F:$F,$E:$E=$J$4))
/IF($J$5="総計",1,$K71/10)
),0)</f>
        <v>0</v>
      </c>
      <c r="O71" s="48" cm="1">
        <f t="array" ref="O71">IFERROR(
IF(OR(O$10="",$I71=""),"",
SUMIFS(収穫記録!$P:$P,収穫記録!$D:$D,$J$1,収穫記録!$I:$I,$J$2,収穫記録!$J:$J,$J$3,収穫記録!$F:$F,$I71,収穫記録!$B:$B,"&gt;="&amp;O$10,収穫記録!$B:$B,"&lt;="&amp;EOMONTH(O$10,0))
/_xlfn.UNIQUE(_xlfn._xlws.FILTER($F:$F,$E:$E=$J$4))
/IF($J$5="総計",1,$K71/10)
),0)</f>
        <v>0</v>
      </c>
      <c r="P71" s="48" cm="1">
        <f t="array" ref="P71">IFERROR(
IF(OR(P$10="",$I71=""),"",
SUMIFS(収穫記録!$P:$P,収穫記録!$D:$D,$J$1,収穫記録!$I:$I,$J$2,収穫記録!$J:$J,$J$3,収穫記録!$F:$F,$I71,収穫記録!$B:$B,"&gt;="&amp;P$10,収穫記録!$B:$B,"&lt;="&amp;EOMONTH(P$10,0))
/_xlfn.UNIQUE(_xlfn._xlws.FILTER($F:$F,$E:$E=$J$4))
/IF($J$5="総計",1,$K71/10)
),0)</f>
        <v>0</v>
      </c>
      <c r="Q71" s="48" cm="1">
        <f t="array" ref="Q71">IFERROR(
IF(OR(Q$10="",$I71=""),"",
SUMIFS(収穫記録!$P:$P,収穫記録!$D:$D,$J$1,収穫記録!$I:$I,$J$2,収穫記録!$J:$J,$J$3,収穫記録!$F:$F,$I71,収穫記録!$B:$B,"&gt;="&amp;Q$10,収穫記録!$B:$B,"&lt;="&amp;EOMONTH(Q$10,0))
/_xlfn.UNIQUE(_xlfn._xlws.FILTER($F:$F,$E:$E=$J$4))
/IF($J$5="総計",1,$K71/10)
),0)</f>
        <v>0</v>
      </c>
      <c r="R71" s="48" cm="1">
        <f t="array" ref="R71">IFERROR(
IF(OR(R$10="",$I71=""),"",
SUMIFS(収穫記録!$P:$P,収穫記録!$D:$D,$J$1,収穫記録!$I:$I,$J$2,収穫記録!$J:$J,$J$3,収穫記録!$F:$F,$I71,収穫記録!$B:$B,"&gt;="&amp;R$10,収穫記録!$B:$B,"&lt;="&amp;EOMONTH(R$10,0))
/_xlfn.UNIQUE(_xlfn._xlws.FILTER($F:$F,$E:$E=$J$4))
/IF($J$5="総計",1,$K71/10)
),0)</f>
        <v>0</v>
      </c>
      <c r="S71" s="48" cm="1">
        <f t="array" ref="S71">IFERROR(
IF(OR(S$10="",$I71=""),"",
SUMIFS(収穫記録!$P:$P,収穫記録!$D:$D,$J$1,収穫記録!$I:$I,$J$2,収穫記録!$J:$J,$J$3,収穫記録!$F:$F,$I71,収穫記録!$B:$B,"&gt;="&amp;S$10,収穫記録!$B:$B,"&lt;="&amp;EOMONTH(S$10,0))
/_xlfn.UNIQUE(_xlfn._xlws.FILTER($F:$F,$E:$E=$J$4))
/IF($J$5="総計",1,$K71/10)
),0)</f>
        <v>0</v>
      </c>
      <c r="T71" s="48" cm="1">
        <f t="array" ref="T71">IFERROR(
IF(OR(T$10="",$I71=""),"",
SUMIFS(収穫記録!$P:$P,収穫記録!$D:$D,$J$1,収穫記録!$I:$I,$J$2,収穫記録!$J:$J,$J$3,収穫記録!$F:$F,$I71,収穫記録!$B:$B,"&gt;="&amp;T$10,収穫記録!$B:$B,"&lt;="&amp;EOMONTH(T$10,0))
/_xlfn.UNIQUE(_xlfn._xlws.FILTER($F:$F,$E:$E=$J$4))
/IF($J$5="総計",1,$K71/10)
),0)</f>
        <v>0</v>
      </c>
      <c r="U71" s="48" cm="1">
        <f t="array" ref="U71">IFERROR(
IF(OR(U$10="",$I71=""),"",
SUMIFS(収穫記録!$P:$P,収穫記録!$D:$D,$J$1,収穫記録!$I:$I,$J$2,収穫記録!$J:$J,$J$3,収穫記録!$F:$F,$I71,収穫記録!$B:$B,"&gt;="&amp;U$10,収穫記録!$B:$B,"&lt;="&amp;EOMONTH(U$10,0))
/_xlfn.UNIQUE(_xlfn._xlws.FILTER($F:$F,$E:$E=$J$4))
/IF($J$5="総計",1,$K71/10)
),0)</f>
        <v>0</v>
      </c>
      <c r="V71" s="48" cm="1">
        <f t="array" ref="V71">IFERROR(
IF(OR(V$10="",$I71=""),"",
SUMIFS(収穫記録!$P:$P,収穫記録!$D:$D,$J$1,収穫記録!$I:$I,$J$2,収穫記録!$J:$J,$J$3,収穫記録!$F:$F,$I71,収穫記録!$B:$B,"&gt;="&amp;V$10,収穫記録!$B:$B,"&lt;="&amp;EOMONTH(V$10,0))
/_xlfn.UNIQUE(_xlfn._xlws.FILTER($F:$F,$E:$E=$J$4))
/IF($J$5="総計",1,$K71/10)
),0)</f>
        <v>0</v>
      </c>
      <c r="W71" s="48" cm="1">
        <f t="array" ref="W71">IFERROR(
IF(OR(W$10="",$I71=""),"",
SUMIFS(収穫記録!$P:$P,収穫記録!$D:$D,$J$1,収穫記録!$I:$I,$J$2,収穫記録!$J:$J,$J$3,収穫記録!$F:$F,$I71,収穫記録!$B:$B,"&gt;="&amp;W$10,収穫記録!$B:$B,"&lt;="&amp;EOMONTH(W$10,0))
/_xlfn.UNIQUE(_xlfn._xlws.FILTER($F:$F,$E:$E=$J$4))
/IF($J$5="総計",1,$K71/10)
),0)</f>
        <v>0</v>
      </c>
      <c r="X71" s="48" cm="1">
        <f t="array" ref="X71">IFERROR(
IF(OR(X$10="",$I71=""),"",
SUMIFS(収穫記録!$P:$P,収穫記録!$D:$D,$J$1,収穫記録!$I:$I,$J$2,収穫記録!$J:$J,$J$3,収穫記録!$F:$F,$I71,収穫記録!$B:$B,"&gt;="&amp;X$10,収穫記録!$B:$B,"&lt;="&amp;EOMONTH(X$10,0))
/_xlfn.UNIQUE(_xlfn._xlws.FILTER($F:$F,$E:$E=$J$4))
/IF($J$5="総計",1,$K71/10)
),0)</f>
        <v>0</v>
      </c>
    </row>
    <row r="72" spans="10:24">
      <c r="J72" s="13"/>
      <c r="K72" s="37"/>
      <c r="L72" s="46" t="str">
        <f t="shared" si="2"/>
        <v/>
      </c>
      <c r="M72" s="47" cm="1">
        <f t="array" ref="M72">IFERROR(
IF(OR(M$10="",$I72=""),"",
SUMIFS(収穫記録!$P:$P,収穫記録!$D:$D,$J$1,収穫記録!$I:$I,$J$2,収穫記録!$J:$J,$J$3,収穫記録!$F:$F,$I72,収穫記録!$B:$B,"&gt;="&amp;M$10,収穫記録!$B:$B,"&lt;="&amp;EOMONTH(M$10,0))
/_xlfn.UNIQUE(_xlfn._xlws.FILTER($F:$F,$E:$E=$J$4))
/IF($J$5="総計",1,$K72/10)
),0)</f>
        <v>0</v>
      </c>
      <c r="N72" s="48" cm="1">
        <f t="array" ref="N72">IFERROR(
IF(OR(N$10="",$I72=""),"",
SUMIFS(収穫記録!$P:$P,収穫記録!$D:$D,$J$1,収穫記録!$I:$I,$J$2,収穫記録!$J:$J,$J$3,収穫記録!$F:$F,$I72,収穫記録!$B:$B,"&gt;="&amp;N$10,収穫記録!$B:$B,"&lt;="&amp;EOMONTH(N$10,0))
/_xlfn.UNIQUE(_xlfn._xlws.FILTER($F:$F,$E:$E=$J$4))
/IF($J$5="総計",1,$K72/10)
),0)</f>
        <v>0</v>
      </c>
      <c r="O72" s="48" cm="1">
        <f t="array" ref="O72">IFERROR(
IF(OR(O$10="",$I72=""),"",
SUMIFS(収穫記録!$P:$P,収穫記録!$D:$D,$J$1,収穫記録!$I:$I,$J$2,収穫記録!$J:$J,$J$3,収穫記録!$F:$F,$I72,収穫記録!$B:$B,"&gt;="&amp;O$10,収穫記録!$B:$B,"&lt;="&amp;EOMONTH(O$10,0))
/_xlfn.UNIQUE(_xlfn._xlws.FILTER($F:$F,$E:$E=$J$4))
/IF($J$5="総計",1,$K72/10)
),0)</f>
        <v>0</v>
      </c>
      <c r="P72" s="48" cm="1">
        <f t="array" ref="P72">IFERROR(
IF(OR(P$10="",$I72=""),"",
SUMIFS(収穫記録!$P:$P,収穫記録!$D:$D,$J$1,収穫記録!$I:$I,$J$2,収穫記録!$J:$J,$J$3,収穫記録!$F:$F,$I72,収穫記録!$B:$B,"&gt;="&amp;P$10,収穫記録!$B:$B,"&lt;="&amp;EOMONTH(P$10,0))
/_xlfn.UNIQUE(_xlfn._xlws.FILTER($F:$F,$E:$E=$J$4))
/IF($J$5="総計",1,$K72/10)
),0)</f>
        <v>0</v>
      </c>
      <c r="Q72" s="48" cm="1">
        <f t="array" ref="Q72">IFERROR(
IF(OR(Q$10="",$I72=""),"",
SUMIFS(収穫記録!$P:$P,収穫記録!$D:$D,$J$1,収穫記録!$I:$I,$J$2,収穫記録!$J:$J,$J$3,収穫記録!$F:$F,$I72,収穫記録!$B:$B,"&gt;="&amp;Q$10,収穫記録!$B:$B,"&lt;="&amp;EOMONTH(Q$10,0))
/_xlfn.UNIQUE(_xlfn._xlws.FILTER($F:$F,$E:$E=$J$4))
/IF($J$5="総計",1,$K72/10)
),0)</f>
        <v>0</v>
      </c>
      <c r="R72" s="48" cm="1">
        <f t="array" ref="R72">IFERROR(
IF(OR(R$10="",$I72=""),"",
SUMIFS(収穫記録!$P:$P,収穫記録!$D:$D,$J$1,収穫記録!$I:$I,$J$2,収穫記録!$J:$J,$J$3,収穫記録!$F:$F,$I72,収穫記録!$B:$B,"&gt;="&amp;R$10,収穫記録!$B:$B,"&lt;="&amp;EOMONTH(R$10,0))
/_xlfn.UNIQUE(_xlfn._xlws.FILTER($F:$F,$E:$E=$J$4))
/IF($J$5="総計",1,$K72/10)
),0)</f>
        <v>0</v>
      </c>
      <c r="S72" s="48" cm="1">
        <f t="array" ref="S72">IFERROR(
IF(OR(S$10="",$I72=""),"",
SUMIFS(収穫記録!$P:$P,収穫記録!$D:$D,$J$1,収穫記録!$I:$I,$J$2,収穫記録!$J:$J,$J$3,収穫記録!$F:$F,$I72,収穫記録!$B:$B,"&gt;="&amp;S$10,収穫記録!$B:$B,"&lt;="&amp;EOMONTH(S$10,0))
/_xlfn.UNIQUE(_xlfn._xlws.FILTER($F:$F,$E:$E=$J$4))
/IF($J$5="総計",1,$K72/10)
),0)</f>
        <v>0</v>
      </c>
      <c r="T72" s="48" cm="1">
        <f t="array" ref="T72">IFERROR(
IF(OR(T$10="",$I72=""),"",
SUMIFS(収穫記録!$P:$P,収穫記録!$D:$D,$J$1,収穫記録!$I:$I,$J$2,収穫記録!$J:$J,$J$3,収穫記録!$F:$F,$I72,収穫記録!$B:$B,"&gt;="&amp;T$10,収穫記録!$B:$B,"&lt;="&amp;EOMONTH(T$10,0))
/_xlfn.UNIQUE(_xlfn._xlws.FILTER($F:$F,$E:$E=$J$4))
/IF($J$5="総計",1,$K72/10)
),0)</f>
        <v>0</v>
      </c>
      <c r="U72" s="48" cm="1">
        <f t="array" ref="U72">IFERROR(
IF(OR(U$10="",$I72=""),"",
SUMIFS(収穫記録!$P:$P,収穫記録!$D:$D,$J$1,収穫記録!$I:$I,$J$2,収穫記録!$J:$J,$J$3,収穫記録!$F:$F,$I72,収穫記録!$B:$B,"&gt;="&amp;U$10,収穫記録!$B:$B,"&lt;="&amp;EOMONTH(U$10,0))
/_xlfn.UNIQUE(_xlfn._xlws.FILTER($F:$F,$E:$E=$J$4))
/IF($J$5="総計",1,$K72/10)
),0)</f>
        <v>0</v>
      </c>
      <c r="V72" s="48" cm="1">
        <f t="array" ref="V72">IFERROR(
IF(OR(V$10="",$I72=""),"",
SUMIFS(収穫記録!$P:$P,収穫記録!$D:$D,$J$1,収穫記録!$I:$I,$J$2,収穫記録!$J:$J,$J$3,収穫記録!$F:$F,$I72,収穫記録!$B:$B,"&gt;="&amp;V$10,収穫記録!$B:$B,"&lt;="&amp;EOMONTH(V$10,0))
/_xlfn.UNIQUE(_xlfn._xlws.FILTER($F:$F,$E:$E=$J$4))
/IF($J$5="総計",1,$K72/10)
),0)</f>
        <v>0</v>
      </c>
      <c r="W72" s="48" cm="1">
        <f t="array" ref="W72">IFERROR(
IF(OR(W$10="",$I72=""),"",
SUMIFS(収穫記録!$P:$P,収穫記録!$D:$D,$J$1,収穫記録!$I:$I,$J$2,収穫記録!$J:$J,$J$3,収穫記録!$F:$F,$I72,収穫記録!$B:$B,"&gt;="&amp;W$10,収穫記録!$B:$B,"&lt;="&amp;EOMONTH(W$10,0))
/_xlfn.UNIQUE(_xlfn._xlws.FILTER($F:$F,$E:$E=$J$4))
/IF($J$5="総計",1,$K72/10)
),0)</f>
        <v>0</v>
      </c>
      <c r="X72" s="48" cm="1">
        <f t="array" ref="X72">IFERROR(
IF(OR(X$10="",$I72=""),"",
SUMIFS(収穫記録!$P:$P,収穫記録!$D:$D,$J$1,収穫記録!$I:$I,$J$2,収穫記録!$J:$J,$J$3,収穫記録!$F:$F,$I72,収穫記録!$B:$B,"&gt;="&amp;X$10,収穫記録!$B:$B,"&lt;="&amp;EOMONTH(X$10,0))
/_xlfn.UNIQUE(_xlfn._xlws.FILTER($F:$F,$E:$E=$J$4))
/IF($J$5="総計",1,$K72/10)
),0)</f>
        <v>0</v>
      </c>
    </row>
    <row r="73" spans="10:24">
      <c r="J73" s="13"/>
      <c r="K73" s="37"/>
      <c r="L73" s="46" t="str">
        <f t="shared" si="2"/>
        <v/>
      </c>
      <c r="M73" s="47" cm="1">
        <f t="array" ref="M73">IFERROR(
IF(OR(M$10="",$I73=""),"",
SUMIFS(収穫記録!$P:$P,収穫記録!$D:$D,$J$1,収穫記録!$I:$I,$J$2,収穫記録!$J:$J,$J$3,収穫記録!$F:$F,$I73,収穫記録!$B:$B,"&gt;="&amp;M$10,収穫記録!$B:$B,"&lt;="&amp;EOMONTH(M$10,0))
/_xlfn.UNIQUE(_xlfn._xlws.FILTER($F:$F,$E:$E=$J$4))
/IF($J$5="総計",1,$K73/10)
),0)</f>
        <v>0</v>
      </c>
      <c r="N73" s="48" cm="1">
        <f t="array" ref="N73">IFERROR(
IF(OR(N$10="",$I73=""),"",
SUMIFS(収穫記録!$P:$P,収穫記録!$D:$D,$J$1,収穫記録!$I:$I,$J$2,収穫記録!$J:$J,$J$3,収穫記録!$F:$F,$I73,収穫記録!$B:$B,"&gt;="&amp;N$10,収穫記録!$B:$B,"&lt;="&amp;EOMONTH(N$10,0))
/_xlfn.UNIQUE(_xlfn._xlws.FILTER($F:$F,$E:$E=$J$4))
/IF($J$5="総計",1,$K73/10)
),0)</f>
        <v>0</v>
      </c>
      <c r="O73" s="48" cm="1">
        <f t="array" ref="O73">IFERROR(
IF(OR(O$10="",$I73=""),"",
SUMIFS(収穫記録!$P:$P,収穫記録!$D:$D,$J$1,収穫記録!$I:$I,$J$2,収穫記録!$J:$J,$J$3,収穫記録!$F:$F,$I73,収穫記録!$B:$B,"&gt;="&amp;O$10,収穫記録!$B:$B,"&lt;="&amp;EOMONTH(O$10,0))
/_xlfn.UNIQUE(_xlfn._xlws.FILTER($F:$F,$E:$E=$J$4))
/IF($J$5="総計",1,$K73/10)
),0)</f>
        <v>0</v>
      </c>
      <c r="P73" s="48" cm="1">
        <f t="array" ref="P73">IFERROR(
IF(OR(P$10="",$I73=""),"",
SUMIFS(収穫記録!$P:$P,収穫記録!$D:$D,$J$1,収穫記録!$I:$I,$J$2,収穫記録!$J:$J,$J$3,収穫記録!$F:$F,$I73,収穫記録!$B:$B,"&gt;="&amp;P$10,収穫記録!$B:$B,"&lt;="&amp;EOMONTH(P$10,0))
/_xlfn.UNIQUE(_xlfn._xlws.FILTER($F:$F,$E:$E=$J$4))
/IF($J$5="総計",1,$K73/10)
),0)</f>
        <v>0</v>
      </c>
      <c r="Q73" s="48" cm="1">
        <f t="array" ref="Q73">IFERROR(
IF(OR(Q$10="",$I73=""),"",
SUMIFS(収穫記録!$P:$P,収穫記録!$D:$D,$J$1,収穫記録!$I:$I,$J$2,収穫記録!$J:$J,$J$3,収穫記録!$F:$F,$I73,収穫記録!$B:$B,"&gt;="&amp;Q$10,収穫記録!$B:$B,"&lt;="&amp;EOMONTH(Q$10,0))
/_xlfn.UNIQUE(_xlfn._xlws.FILTER($F:$F,$E:$E=$J$4))
/IF($J$5="総計",1,$K73/10)
),0)</f>
        <v>0</v>
      </c>
      <c r="R73" s="48" cm="1">
        <f t="array" ref="R73">IFERROR(
IF(OR(R$10="",$I73=""),"",
SUMIFS(収穫記録!$P:$P,収穫記録!$D:$D,$J$1,収穫記録!$I:$I,$J$2,収穫記録!$J:$J,$J$3,収穫記録!$F:$F,$I73,収穫記録!$B:$B,"&gt;="&amp;R$10,収穫記録!$B:$B,"&lt;="&amp;EOMONTH(R$10,0))
/_xlfn.UNIQUE(_xlfn._xlws.FILTER($F:$F,$E:$E=$J$4))
/IF($J$5="総計",1,$K73/10)
),0)</f>
        <v>0</v>
      </c>
      <c r="S73" s="48" cm="1">
        <f t="array" ref="S73">IFERROR(
IF(OR(S$10="",$I73=""),"",
SUMIFS(収穫記録!$P:$P,収穫記録!$D:$D,$J$1,収穫記録!$I:$I,$J$2,収穫記録!$J:$J,$J$3,収穫記録!$F:$F,$I73,収穫記録!$B:$B,"&gt;="&amp;S$10,収穫記録!$B:$B,"&lt;="&amp;EOMONTH(S$10,0))
/_xlfn.UNIQUE(_xlfn._xlws.FILTER($F:$F,$E:$E=$J$4))
/IF($J$5="総計",1,$K73/10)
),0)</f>
        <v>0</v>
      </c>
      <c r="T73" s="48" cm="1">
        <f t="array" ref="T73">IFERROR(
IF(OR(T$10="",$I73=""),"",
SUMIFS(収穫記録!$P:$P,収穫記録!$D:$D,$J$1,収穫記録!$I:$I,$J$2,収穫記録!$J:$J,$J$3,収穫記録!$F:$F,$I73,収穫記録!$B:$B,"&gt;="&amp;T$10,収穫記録!$B:$B,"&lt;="&amp;EOMONTH(T$10,0))
/_xlfn.UNIQUE(_xlfn._xlws.FILTER($F:$F,$E:$E=$J$4))
/IF($J$5="総計",1,$K73/10)
),0)</f>
        <v>0</v>
      </c>
      <c r="U73" s="48" cm="1">
        <f t="array" ref="U73">IFERROR(
IF(OR(U$10="",$I73=""),"",
SUMIFS(収穫記録!$P:$P,収穫記録!$D:$D,$J$1,収穫記録!$I:$I,$J$2,収穫記録!$J:$J,$J$3,収穫記録!$F:$F,$I73,収穫記録!$B:$B,"&gt;="&amp;U$10,収穫記録!$B:$B,"&lt;="&amp;EOMONTH(U$10,0))
/_xlfn.UNIQUE(_xlfn._xlws.FILTER($F:$F,$E:$E=$J$4))
/IF($J$5="総計",1,$K73/10)
),0)</f>
        <v>0</v>
      </c>
      <c r="V73" s="48" cm="1">
        <f t="array" ref="V73">IFERROR(
IF(OR(V$10="",$I73=""),"",
SUMIFS(収穫記録!$P:$P,収穫記録!$D:$D,$J$1,収穫記録!$I:$I,$J$2,収穫記録!$J:$J,$J$3,収穫記録!$F:$F,$I73,収穫記録!$B:$B,"&gt;="&amp;V$10,収穫記録!$B:$B,"&lt;="&amp;EOMONTH(V$10,0))
/_xlfn.UNIQUE(_xlfn._xlws.FILTER($F:$F,$E:$E=$J$4))
/IF($J$5="総計",1,$K73/10)
),0)</f>
        <v>0</v>
      </c>
      <c r="W73" s="48" cm="1">
        <f t="array" ref="W73">IFERROR(
IF(OR(W$10="",$I73=""),"",
SUMIFS(収穫記録!$P:$P,収穫記録!$D:$D,$J$1,収穫記録!$I:$I,$J$2,収穫記録!$J:$J,$J$3,収穫記録!$F:$F,$I73,収穫記録!$B:$B,"&gt;="&amp;W$10,収穫記録!$B:$B,"&lt;="&amp;EOMONTH(W$10,0))
/_xlfn.UNIQUE(_xlfn._xlws.FILTER($F:$F,$E:$E=$J$4))
/IF($J$5="総計",1,$K73/10)
),0)</f>
        <v>0</v>
      </c>
      <c r="X73" s="48" cm="1">
        <f t="array" ref="X73">IFERROR(
IF(OR(X$10="",$I73=""),"",
SUMIFS(収穫記録!$P:$P,収穫記録!$D:$D,$J$1,収穫記録!$I:$I,$J$2,収穫記録!$J:$J,$J$3,収穫記録!$F:$F,$I73,収穫記録!$B:$B,"&gt;="&amp;X$10,収穫記録!$B:$B,"&lt;="&amp;EOMONTH(X$10,0))
/_xlfn.UNIQUE(_xlfn._xlws.FILTER($F:$F,$E:$E=$J$4))
/IF($J$5="総計",1,$K73/10)
),0)</f>
        <v>0</v>
      </c>
    </row>
    <row r="74" spans="10:24">
      <c r="J74" s="13"/>
      <c r="K74" s="37"/>
      <c r="L74" s="46" t="str">
        <f t="shared" si="2"/>
        <v/>
      </c>
      <c r="M74" s="47" cm="1">
        <f t="array" ref="M74">IFERROR(
IF(OR(M$10="",$I74=""),"",
SUMIFS(収穫記録!$P:$P,収穫記録!$D:$D,$J$1,収穫記録!$I:$I,$J$2,収穫記録!$J:$J,$J$3,収穫記録!$F:$F,$I74,収穫記録!$B:$B,"&gt;="&amp;M$10,収穫記録!$B:$B,"&lt;="&amp;EOMONTH(M$10,0))
/_xlfn.UNIQUE(_xlfn._xlws.FILTER($F:$F,$E:$E=$J$4))
/IF($J$5="総計",1,$K74/10)
),0)</f>
        <v>0</v>
      </c>
      <c r="N74" s="48" cm="1">
        <f t="array" ref="N74">IFERROR(
IF(OR(N$10="",$I74=""),"",
SUMIFS(収穫記録!$P:$P,収穫記録!$D:$D,$J$1,収穫記録!$I:$I,$J$2,収穫記録!$J:$J,$J$3,収穫記録!$F:$F,$I74,収穫記録!$B:$B,"&gt;="&amp;N$10,収穫記録!$B:$B,"&lt;="&amp;EOMONTH(N$10,0))
/_xlfn.UNIQUE(_xlfn._xlws.FILTER($F:$F,$E:$E=$J$4))
/IF($J$5="総計",1,$K74/10)
),0)</f>
        <v>0</v>
      </c>
      <c r="O74" s="48" cm="1">
        <f t="array" ref="O74">IFERROR(
IF(OR(O$10="",$I74=""),"",
SUMIFS(収穫記録!$P:$P,収穫記録!$D:$D,$J$1,収穫記録!$I:$I,$J$2,収穫記録!$J:$J,$J$3,収穫記録!$F:$F,$I74,収穫記録!$B:$B,"&gt;="&amp;O$10,収穫記録!$B:$B,"&lt;="&amp;EOMONTH(O$10,0))
/_xlfn.UNIQUE(_xlfn._xlws.FILTER($F:$F,$E:$E=$J$4))
/IF($J$5="総計",1,$K74/10)
),0)</f>
        <v>0</v>
      </c>
      <c r="P74" s="48" cm="1">
        <f t="array" ref="P74">IFERROR(
IF(OR(P$10="",$I74=""),"",
SUMIFS(収穫記録!$P:$P,収穫記録!$D:$D,$J$1,収穫記録!$I:$I,$J$2,収穫記録!$J:$J,$J$3,収穫記録!$F:$F,$I74,収穫記録!$B:$B,"&gt;="&amp;P$10,収穫記録!$B:$B,"&lt;="&amp;EOMONTH(P$10,0))
/_xlfn.UNIQUE(_xlfn._xlws.FILTER($F:$F,$E:$E=$J$4))
/IF($J$5="総計",1,$K74/10)
),0)</f>
        <v>0</v>
      </c>
      <c r="Q74" s="48" cm="1">
        <f t="array" ref="Q74">IFERROR(
IF(OR(Q$10="",$I74=""),"",
SUMIFS(収穫記録!$P:$P,収穫記録!$D:$D,$J$1,収穫記録!$I:$I,$J$2,収穫記録!$J:$J,$J$3,収穫記録!$F:$F,$I74,収穫記録!$B:$B,"&gt;="&amp;Q$10,収穫記録!$B:$B,"&lt;="&amp;EOMONTH(Q$10,0))
/_xlfn.UNIQUE(_xlfn._xlws.FILTER($F:$F,$E:$E=$J$4))
/IF($J$5="総計",1,$K74/10)
),0)</f>
        <v>0</v>
      </c>
      <c r="R74" s="48" cm="1">
        <f t="array" ref="R74">IFERROR(
IF(OR(R$10="",$I74=""),"",
SUMIFS(収穫記録!$P:$P,収穫記録!$D:$D,$J$1,収穫記録!$I:$I,$J$2,収穫記録!$J:$J,$J$3,収穫記録!$F:$F,$I74,収穫記録!$B:$B,"&gt;="&amp;R$10,収穫記録!$B:$B,"&lt;="&amp;EOMONTH(R$10,0))
/_xlfn.UNIQUE(_xlfn._xlws.FILTER($F:$F,$E:$E=$J$4))
/IF($J$5="総計",1,$K74/10)
),0)</f>
        <v>0</v>
      </c>
      <c r="S74" s="48" cm="1">
        <f t="array" ref="S74">IFERROR(
IF(OR(S$10="",$I74=""),"",
SUMIFS(収穫記録!$P:$P,収穫記録!$D:$D,$J$1,収穫記録!$I:$I,$J$2,収穫記録!$J:$J,$J$3,収穫記録!$F:$F,$I74,収穫記録!$B:$B,"&gt;="&amp;S$10,収穫記録!$B:$B,"&lt;="&amp;EOMONTH(S$10,0))
/_xlfn.UNIQUE(_xlfn._xlws.FILTER($F:$F,$E:$E=$J$4))
/IF($J$5="総計",1,$K74/10)
),0)</f>
        <v>0</v>
      </c>
      <c r="T74" s="48" cm="1">
        <f t="array" ref="T74">IFERROR(
IF(OR(T$10="",$I74=""),"",
SUMIFS(収穫記録!$P:$P,収穫記録!$D:$D,$J$1,収穫記録!$I:$I,$J$2,収穫記録!$J:$J,$J$3,収穫記録!$F:$F,$I74,収穫記録!$B:$B,"&gt;="&amp;T$10,収穫記録!$B:$B,"&lt;="&amp;EOMONTH(T$10,0))
/_xlfn.UNIQUE(_xlfn._xlws.FILTER($F:$F,$E:$E=$J$4))
/IF($J$5="総計",1,$K74/10)
),0)</f>
        <v>0</v>
      </c>
      <c r="U74" s="48" cm="1">
        <f t="array" ref="U74">IFERROR(
IF(OR(U$10="",$I74=""),"",
SUMIFS(収穫記録!$P:$P,収穫記録!$D:$D,$J$1,収穫記録!$I:$I,$J$2,収穫記録!$J:$J,$J$3,収穫記録!$F:$F,$I74,収穫記録!$B:$B,"&gt;="&amp;U$10,収穫記録!$B:$B,"&lt;="&amp;EOMONTH(U$10,0))
/_xlfn.UNIQUE(_xlfn._xlws.FILTER($F:$F,$E:$E=$J$4))
/IF($J$5="総計",1,$K74/10)
),0)</f>
        <v>0</v>
      </c>
      <c r="V74" s="48" cm="1">
        <f t="array" ref="V74">IFERROR(
IF(OR(V$10="",$I74=""),"",
SUMIFS(収穫記録!$P:$P,収穫記録!$D:$D,$J$1,収穫記録!$I:$I,$J$2,収穫記録!$J:$J,$J$3,収穫記録!$F:$F,$I74,収穫記録!$B:$B,"&gt;="&amp;V$10,収穫記録!$B:$B,"&lt;="&amp;EOMONTH(V$10,0))
/_xlfn.UNIQUE(_xlfn._xlws.FILTER($F:$F,$E:$E=$J$4))
/IF($J$5="総計",1,$K74/10)
),0)</f>
        <v>0</v>
      </c>
      <c r="W74" s="48" cm="1">
        <f t="array" ref="W74">IFERROR(
IF(OR(W$10="",$I74=""),"",
SUMIFS(収穫記録!$P:$P,収穫記録!$D:$D,$J$1,収穫記録!$I:$I,$J$2,収穫記録!$J:$J,$J$3,収穫記録!$F:$F,$I74,収穫記録!$B:$B,"&gt;="&amp;W$10,収穫記録!$B:$B,"&lt;="&amp;EOMONTH(W$10,0))
/_xlfn.UNIQUE(_xlfn._xlws.FILTER($F:$F,$E:$E=$J$4))
/IF($J$5="総計",1,$K74/10)
),0)</f>
        <v>0</v>
      </c>
      <c r="X74" s="48" cm="1">
        <f t="array" ref="X74">IFERROR(
IF(OR(X$10="",$I74=""),"",
SUMIFS(収穫記録!$P:$P,収穫記録!$D:$D,$J$1,収穫記録!$I:$I,$J$2,収穫記録!$J:$J,$J$3,収穫記録!$F:$F,$I74,収穫記録!$B:$B,"&gt;="&amp;X$10,収穫記録!$B:$B,"&lt;="&amp;EOMONTH(X$10,0))
/_xlfn.UNIQUE(_xlfn._xlws.FILTER($F:$F,$E:$E=$J$4))
/IF($J$5="総計",1,$K74/10)
),0)</f>
        <v>0</v>
      </c>
    </row>
    <row r="75" spans="10:24">
      <c r="J75" s="13"/>
      <c r="K75" s="37"/>
      <c r="L75" s="46" t="str">
        <f t="shared" si="2"/>
        <v/>
      </c>
      <c r="M75" s="47" cm="1">
        <f t="array" ref="M75">IFERROR(
IF(OR(M$10="",$I75=""),"",
SUMIFS(収穫記録!$P:$P,収穫記録!$D:$D,$J$1,収穫記録!$I:$I,$J$2,収穫記録!$J:$J,$J$3,収穫記録!$F:$F,$I75,収穫記録!$B:$B,"&gt;="&amp;M$10,収穫記録!$B:$B,"&lt;="&amp;EOMONTH(M$10,0))
/_xlfn.UNIQUE(_xlfn._xlws.FILTER($F:$F,$E:$E=$J$4))
/IF($J$5="総計",1,$K75/10)
),0)</f>
        <v>0</v>
      </c>
      <c r="N75" s="48" cm="1">
        <f t="array" ref="N75">IFERROR(
IF(OR(N$10="",$I75=""),"",
SUMIFS(収穫記録!$P:$P,収穫記録!$D:$D,$J$1,収穫記録!$I:$I,$J$2,収穫記録!$J:$J,$J$3,収穫記録!$F:$F,$I75,収穫記録!$B:$B,"&gt;="&amp;N$10,収穫記録!$B:$B,"&lt;="&amp;EOMONTH(N$10,0))
/_xlfn.UNIQUE(_xlfn._xlws.FILTER($F:$F,$E:$E=$J$4))
/IF($J$5="総計",1,$K75/10)
),0)</f>
        <v>0</v>
      </c>
      <c r="O75" s="48" cm="1">
        <f t="array" ref="O75">IFERROR(
IF(OR(O$10="",$I75=""),"",
SUMIFS(収穫記録!$P:$P,収穫記録!$D:$D,$J$1,収穫記録!$I:$I,$J$2,収穫記録!$J:$J,$J$3,収穫記録!$F:$F,$I75,収穫記録!$B:$B,"&gt;="&amp;O$10,収穫記録!$B:$B,"&lt;="&amp;EOMONTH(O$10,0))
/_xlfn.UNIQUE(_xlfn._xlws.FILTER($F:$F,$E:$E=$J$4))
/IF($J$5="総計",1,$K75/10)
),0)</f>
        <v>0</v>
      </c>
      <c r="P75" s="48" cm="1">
        <f t="array" ref="P75">IFERROR(
IF(OR(P$10="",$I75=""),"",
SUMIFS(収穫記録!$P:$P,収穫記録!$D:$D,$J$1,収穫記録!$I:$I,$J$2,収穫記録!$J:$J,$J$3,収穫記録!$F:$F,$I75,収穫記録!$B:$B,"&gt;="&amp;P$10,収穫記録!$B:$B,"&lt;="&amp;EOMONTH(P$10,0))
/_xlfn.UNIQUE(_xlfn._xlws.FILTER($F:$F,$E:$E=$J$4))
/IF($J$5="総計",1,$K75/10)
),0)</f>
        <v>0</v>
      </c>
      <c r="Q75" s="48" cm="1">
        <f t="array" ref="Q75">IFERROR(
IF(OR(Q$10="",$I75=""),"",
SUMIFS(収穫記録!$P:$P,収穫記録!$D:$D,$J$1,収穫記録!$I:$I,$J$2,収穫記録!$J:$J,$J$3,収穫記録!$F:$F,$I75,収穫記録!$B:$B,"&gt;="&amp;Q$10,収穫記録!$B:$B,"&lt;="&amp;EOMONTH(Q$10,0))
/_xlfn.UNIQUE(_xlfn._xlws.FILTER($F:$F,$E:$E=$J$4))
/IF($J$5="総計",1,$K75/10)
),0)</f>
        <v>0</v>
      </c>
      <c r="R75" s="48" cm="1">
        <f t="array" ref="R75">IFERROR(
IF(OR(R$10="",$I75=""),"",
SUMIFS(収穫記録!$P:$P,収穫記録!$D:$D,$J$1,収穫記録!$I:$I,$J$2,収穫記録!$J:$J,$J$3,収穫記録!$F:$F,$I75,収穫記録!$B:$B,"&gt;="&amp;R$10,収穫記録!$B:$B,"&lt;="&amp;EOMONTH(R$10,0))
/_xlfn.UNIQUE(_xlfn._xlws.FILTER($F:$F,$E:$E=$J$4))
/IF($J$5="総計",1,$K75/10)
),0)</f>
        <v>0</v>
      </c>
      <c r="S75" s="48" cm="1">
        <f t="array" ref="S75">IFERROR(
IF(OR(S$10="",$I75=""),"",
SUMIFS(収穫記録!$P:$P,収穫記録!$D:$D,$J$1,収穫記録!$I:$I,$J$2,収穫記録!$J:$J,$J$3,収穫記録!$F:$F,$I75,収穫記録!$B:$B,"&gt;="&amp;S$10,収穫記録!$B:$B,"&lt;="&amp;EOMONTH(S$10,0))
/_xlfn.UNIQUE(_xlfn._xlws.FILTER($F:$F,$E:$E=$J$4))
/IF($J$5="総計",1,$K75/10)
),0)</f>
        <v>0</v>
      </c>
      <c r="T75" s="48" cm="1">
        <f t="array" ref="T75">IFERROR(
IF(OR(T$10="",$I75=""),"",
SUMIFS(収穫記録!$P:$P,収穫記録!$D:$D,$J$1,収穫記録!$I:$I,$J$2,収穫記録!$J:$J,$J$3,収穫記録!$F:$F,$I75,収穫記録!$B:$B,"&gt;="&amp;T$10,収穫記録!$B:$B,"&lt;="&amp;EOMONTH(T$10,0))
/_xlfn.UNIQUE(_xlfn._xlws.FILTER($F:$F,$E:$E=$J$4))
/IF($J$5="総計",1,$K75/10)
),0)</f>
        <v>0</v>
      </c>
      <c r="U75" s="48" cm="1">
        <f t="array" ref="U75">IFERROR(
IF(OR(U$10="",$I75=""),"",
SUMIFS(収穫記録!$P:$P,収穫記録!$D:$D,$J$1,収穫記録!$I:$I,$J$2,収穫記録!$J:$J,$J$3,収穫記録!$F:$F,$I75,収穫記録!$B:$B,"&gt;="&amp;U$10,収穫記録!$B:$B,"&lt;="&amp;EOMONTH(U$10,0))
/_xlfn.UNIQUE(_xlfn._xlws.FILTER($F:$F,$E:$E=$J$4))
/IF($J$5="総計",1,$K75/10)
),0)</f>
        <v>0</v>
      </c>
      <c r="V75" s="48" cm="1">
        <f t="array" ref="V75">IFERROR(
IF(OR(V$10="",$I75=""),"",
SUMIFS(収穫記録!$P:$P,収穫記録!$D:$D,$J$1,収穫記録!$I:$I,$J$2,収穫記録!$J:$J,$J$3,収穫記録!$F:$F,$I75,収穫記録!$B:$B,"&gt;="&amp;V$10,収穫記録!$B:$B,"&lt;="&amp;EOMONTH(V$10,0))
/_xlfn.UNIQUE(_xlfn._xlws.FILTER($F:$F,$E:$E=$J$4))
/IF($J$5="総計",1,$K75/10)
),0)</f>
        <v>0</v>
      </c>
      <c r="W75" s="48" cm="1">
        <f t="array" ref="W75">IFERROR(
IF(OR(W$10="",$I75=""),"",
SUMIFS(収穫記録!$P:$P,収穫記録!$D:$D,$J$1,収穫記録!$I:$I,$J$2,収穫記録!$J:$J,$J$3,収穫記録!$F:$F,$I75,収穫記録!$B:$B,"&gt;="&amp;W$10,収穫記録!$B:$B,"&lt;="&amp;EOMONTH(W$10,0))
/_xlfn.UNIQUE(_xlfn._xlws.FILTER($F:$F,$E:$E=$J$4))
/IF($J$5="総計",1,$K75/10)
),0)</f>
        <v>0</v>
      </c>
      <c r="X75" s="48" cm="1">
        <f t="array" ref="X75">IFERROR(
IF(OR(X$10="",$I75=""),"",
SUMIFS(収穫記録!$P:$P,収穫記録!$D:$D,$J$1,収穫記録!$I:$I,$J$2,収穫記録!$J:$J,$J$3,収穫記録!$F:$F,$I75,収穫記録!$B:$B,"&gt;="&amp;X$10,収穫記録!$B:$B,"&lt;="&amp;EOMONTH(X$10,0))
/_xlfn.UNIQUE(_xlfn._xlws.FILTER($F:$F,$E:$E=$J$4))
/IF($J$5="総計",1,$K75/10)
),0)</f>
        <v>0</v>
      </c>
    </row>
    <row r="76" spans="10:24">
      <c r="J76" s="13"/>
      <c r="K76" s="37"/>
      <c r="L76" s="46" t="str">
        <f t="shared" si="2"/>
        <v/>
      </c>
      <c r="M76" s="47" cm="1">
        <f t="array" ref="M76">IFERROR(
IF(OR(M$10="",$I76=""),"",
SUMIFS(収穫記録!$P:$P,収穫記録!$D:$D,$J$1,収穫記録!$I:$I,$J$2,収穫記録!$J:$J,$J$3,収穫記録!$F:$F,$I76,収穫記録!$B:$B,"&gt;="&amp;M$10,収穫記録!$B:$B,"&lt;="&amp;EOMONTH(M$10,0))
/_xlfn.UNIQUE(_xlfn._xlws.FILTER($F:$F,$E:$E=$J$4))
/IF($J$5="総計",1,$K76/10)
),0)</f>
        <v>0</v>
      </c>
      <c r="N76" s="48" cm="1">
        <f t="array" ref="N76">IFERROR(
IF(OR(N$10="",$I76=""),"",
SUMIFS(収穫記録!$P:$P,収穫記録!$D:$D,$J$1,収穫記録!$I:$I,$J$2,収穫記録!$J:$J,$J$3,収穫記録!$F:$F,$I76,収穫記録!$B:$B,"&gt;="&amp;N$10,収穫記録!$B:$B,"&lt;="&amp;EOMONTH(N$10,0))
/_xlfn.UNIQUE(_xlfn._xlws.FILTER($F:$F,$E:$E=$J$4))
/IF($J$5="総計",1,$K76/10)
),0)</f>
        <v>0</v>
      </c>
      <c r="O76" s="48" cm="1">
        <f t="array" ref="O76">IFERROR(
IF(OR(O$10="",$I76=""),"",
SUMIFS(収穫記録!$P:$P,収穫記録!$D:$D,$J$1,収穫記録!$I:$I,$J$2,収穫記録!$J:$J,$J$3,収穫記録!$F:$F,$I76,収穫記録!$B:$B,"&gt;="&amp;O$10,収穫記録!$B:$B,"&lt;="&amp;EOMONTH(O$10,0))
/_xlfn.UNIQUE(_xlfn._xlws.FILTER($F:$F,$E:$E=$J$4))
/IF($J$5="総計",1,$K76/10)
),0)</f>
        <v>0</v>
      </c>
      <c r="P76" s="48" cm="1">
        <f t="array" ref="P76">IFERROR(
IF(OR(P$10="",$I76=""),"",
SUMIFS(収穫記録!$P:$P,収穫記録!$D:$D,$J$1,収穫記録!$I:$I,$J$2,収穫記録!$J:$J,$J$3,収穫記録!$F:$F,$I76,収穫記録!$B:$B,"&gt;="&amp;P$10,収穫記録!$B:$B,"&lt;="&amp;EOMONTH(P$10,0))
/_xlfn.UNIQUE(_xlfn._xlws.FILTER($F:$F,$E:$E=$J$4))
/IF($J$5="総計",1,$K76/10)
),0)</f>
        <v>0</v>
      </c>
      <c r="Q76" s="48" cm="1">
        <f t="array" ref="Q76">IFERROR(
IF(OR(Q$10="",$I76=""),"",
SUMIFS(収穫記録!$P:$P,収穫記録!$D:$D,$J$1,収穫記録!$I:$I,$J$2,収穫記録!$J:$J,$J$3,収穫記録!$F:$F,$I76,収穫記録!$B:$B,"&gt;="&amp;Q$10,収穫記録!$B:$B,"&lt;="&amp;EOMONTH(Q$10,0))
/_xlfn.UNIQUE(_xlfn._xlws.FILTER($F:$F,$E:$E=$J$4))
/IF($J$5="総計",1,$K76/10)
),0)</f>
        <v>0</v>
      </c>
      <c r="R76" s="48" cm="1">
        <f t="array" ref="R76">IFERROR(
IF(OR(R$10="",$I76=""),"",
SUMIFS(収穫記録!$P:$P,収穫記録!$D:$D,$J$1,収穫記録!$I:$I,$J$2,収穫記録!$J:$J,$J$3,収穫記録!$F:$F,$I76,収穫記録!$B:$B,"&gt;="&amp;R$10,収穫記録!$B:$B,"&lt;="&amp;EOMONTH(R$10,0))
/_xlfn.UNIQUE(_xlfn._xlws.FILTER($F:$F,$E:$E=$J$4))
/IF($J$5="総計",1,$K76/10)
),0)</f>
        <v>0</v>
      </c>
      <c r="S76" s="48" cm="1">
        <f t="array" ref="S76">IFERROR(
IF(OR(S$10="",$I76=""),"",
SUMIFS(収穫記録!$P:$P,収穫記録!$D:$D,$J$1,収穫記録!$I:$I,$J$2,収穫記録!$J:$J,$J$3,収穫記録!$F:$F,$I76,収穫記録!$B:$B,"&gt;="&amp;S$10,収穫記録!$B:$B,"&lt;="&amp;EOMONTH(S$10,0))
/_xlfn.UNIQUE(_xlfn._xlws.FILTER($F:$F,$E:$E=$J$4))
/IF($J$5="総計",1,$K76/10)
),0)</f>
        <v>0</v>
      </c>
      <c r="T76" s="48" cm="1">
        <f t="array" ref="T76">IFERROR(
IF(OR(T$10="",$I76=""),"",
SUMIFS(収穫記録!$P:$P,収穫記録!$D:$D,$J$1,収穫記録!$I:$I,$J$2,収穫記録!$J:$J,$J$3,収穫記録!$F:$F,$I76,収穫記録!$B:$B,"&gt;="&amp;T$10,収穫記録!$B:$B,"&lt;="&amp;EOMONTH(T$10,0))
/_xlfn.UNIQUE(_xlfn._xlws.FILTER($F:$F,$E:$E=$J$4))
/IF($J$5="総計",1,$K76/10)
),0)</f>
        <v>0</v>
      </c>
      <c r="U76" s="48" cm="1">
        <f t="array" ref="U76">IFERROR(
IF(OR(U$10="",$I76=""),"",
SUMIFS(収穫記録!$P:$P,収穫記録!$D:$D,$J$1,収穫記録!$I:$I,$J$2,収穫記録!$J:$J,$J$3,収穫記録!$F:$F,$I76,収穫記録!$B:$B,"&gt;="&amp;U$10,収穫記録!$B:$B,"&lt;="&amp;EOMONTH(U$10,0))
/_xlfn.UNIQUE(_xlfn._xlws.FILTER($F:$F,$E:$E=$J$4))
/IF($J$5="総計",1,$K76/10)
),0)</f>
        <v>0</v>
      </c>
      <c r="V76" s="48" cm="1">
        <f t="array" ref="V76">IFERROR(
IF(OR(V$10="",$I76=""),"",
SUMIFS(収穫記録!$P:$P,収穫記録!$D:$D,$J$1,収穫記録!$I:$I,$J$2,収穫記録!$J:$J,$J$3,収穫記録!$F:$F,$I76,収穫記録!$B:$B,"&gt;="&amp;V$10,収穫記録!$B:$B,"&lt;="&amp;EOMONTH(V$10,0))
/_xlfn.UNIQUE(_xlfn._xlws.FILTER($F:$F,$E:$E=$J$4))
/IF($J$5="総計",1,$K76/10)
),0)</f>
        <v>0</v>
      </c>
      <c r="W76" s="48" cm="1">
        <f t="array" ref="W76">IFERROR(
IF(OR(W$10="",$I76=""),"",
SUMIFS(収穫記録!$P:$P,収穫記録!$D:$D,$J$1,収穫記録!$I:$I,$J$2,収穫記録!$J:$J,$J$3,収穫記録!$F:$F,$I76,収穫記録!$B:$B,"&gt;="&amp;W$10,収穫記録!$B:$B,"&lt;="&amp;EOMONTH(W$10,0))
/_xlfn.UNIQUE(_xlfn._xlws.FILTER($F:$F,$E:$E=$J$4))
/IF($J$5="総計",1,$K76/10)
),0)</f>
        <v>0</v>
      </c>
      <c r="X76" s="48" cm="1">
        <f t="array" ref="X76">IFERROR(
IF(OR(X$10="",$I76=""),"",
SUMIFS(収穫記録!$P:$P,収穫記録!$D:$D,$J$1,収穫記録!$I:$I,$J$2,収穫記録!$J:$J,$J$3,収穫記録!$F:$F,$I76,収穫記録!$B:$B,"&gt;="&amp;X$10,収穫記録!$B:$B,"&lt;="&amp;EOMONTH(X$10,0))
/_xlfn.UNIQUE(_xlfn._xlws.FILTER($F:$F,$E:$E=$J$4))
/IF($J$5="総計",1,$K76/10)
),0)</f>
        <v>0</v>
      </c>
    </row>
    <row r="77" spans="10:24">
      <c r="J77" s="13"/>
      <c r="K77" s="37"/>
      <c r="L77" s="46" t="str">
        <f t="shared" si="2"/>
        <v/>
      </c>
      <c r="M77" s="47" cm="1">
        <f t="array" ref="M77">IFERROR(
IF(OR(M$10="",$I77=""),"",
SUMIFS(収穫記録!$P:$P,収穫記録!$D:$D,$J$1,収穫記録!$I:$I,$J$2,収穫記録!$J:$J,$J$3,収穫記録!$F:$F,$I77,収穫記録!$B:$B,"&gt;="&amp;M$10,収穫記録!$B:$B,"&lt;="&amp;EOMONTH(M$10,0))
/_xlfn.UNIQUE(_xlfn._xlws.FILTER($F:$F,$E:$E=$J$4))
/IF($J$5="総計",1,$K77/10)
),0)</f>
        <v>0</v>
      </c>
      <c r="N77" s="48" cm="1">
        <f t="array" ref="N77">IFERROR(
IF(OR(N$10="",$I77=""),"",
SUMIFS(収穫記録!$P:$P,収穫記録!$D:$D,$J$1,収穫記録!$I:$I,$J$2,収穫記録!$J:$J,$J$3,収穫記録!$F:$F,$I77,収穫記録!$B:$B,"&gt;="&amp;N$10,収穫記録!$B:$B,"&lt;="&amp;EOMONTH(N$10,0))
/_xlfn.UNIQUE(_xlfn._xlws.FILTER($F:$F,$E:$E=$J$4))
/IF($J$5="総計",1,$K77/10)
),0)</f>
        <v>0</v>
      </c>
      <c r="O77" s="48" cm="1">
        <f t="array" ref="O77">IFERROR(
IF(OR(O$10="",$I77=""),"",
SUMIFS(収穫記録!$P:$P,収穫記録!$D:$D,$J$1,収穫記録!$I:$I,$J$2,収穫記録!$J:$J,$J$3,収穫記録!$F:$F,$I77,収穫記録!$B:$B,"&gt;="&amp;O$10,収穫記録!$B:$B,"&lt;="&amp;EOMONTH(O$10,0))
/_xlfn.UNIQUE(_xlfn._xlws.FILTER($F:$F,$E:$E=$J$4))
/IF($J$5="総計",1,$K77/10)
),0)</f>
        <v>0</v>
      </c>
      <c r="P77" s="48" cm="1">
        <f t="array" ref="P77">IFERROR(
IF(OR(P$10="",$I77=""),"",
SUMIFS(収穫記録!$P:$P,収穫記録!$D:$D,$J$1,収穫記録!$I:$I,$J$2,収穫記録!$J:$J,$J$3,収穫記録!$F:$F,$I77,収穫記録!$B:$B,"&gt;="&amp;P$10,収穫記録!$B:$B,"&lt;="&amp;EOMONTH(P$10,0))
/_xlfn.UNIQUE(_xlfn._xlws.FILTER($F:$F,$E:$E=$J$4))
/IF($J$5="総計",1,$K77/10)
),0)</f>
        <v>0</v>
      </c>
      <c r="Q77" s="48" cm="1">
        <f t="array" ref="Q77">IFERROR(
IF(OR(Q$10="",$I77=""),"",
SUMIFS(収穫記録!$P:$P,収穫記録!$D:$D,$J$1,収穫記録!$I:$I,$J$2,収穫記録!$J:$J,$J$3,収穫記録!$F:$F,$I77,収穫記録!$B:$B,"&gt;="&amp;Q$10,収穫記録!$B:$B,"&lt;="&amp;EOMONTH(Q$10,0))
/_xlfn.UNIQUE(_xlfn._xlws.FILTER($F:$F,$E:$E=$J$4))
/IF($J$5="総計",1,$K77/10)
),0)</f>
        <v>0</v>
      </c>
      <c r="R77" s="48" cm="1">
        <f t="array" ref="R77">IFERROR(
IF(OR(R$10="",$I77=""),"",
SUMIFS(収穫記録!$P:$P,収穫記録!$D:$D,$J$1,収穫記録!$I:$I,$J$2,収穫記録!$J:$J,$J$3,収穫記録!$F:$F,$I77,収穫記録!$B:$B,"&gt;="&amp;R$10,収穫記録!$B:$B,"&lt;="&amp;EOMONTH(R$10,0))
/_xlfn.UNIQUE(_xlfn._xlws.FILTER($F:$F,$E:$E=$J$4))
/IF($J$5="総計",1,$K77/10)
),0)</f>
        <v>0</v>
      </c>
      <c r="S77" s="48" cm="1">
        <f t="array" ref="S77">IFERROR(
IF(OR(S$10="",$I77=""),"",
SUMIFS(収穫記録!$P:$P,収穫記録!$D:$D,$J$1,収穫記録!$I:$I,$J$2,収穫記録!$J:$J,$J$3,収穫記録!$F:$F,$I77,収穫記録!$B:$B,"&gt;="&amp;S$10,収穫記録!$B:$B,"&lt;="&amp;EOMONTH(S$10,0))
/_xlfn.UNIQUE(_xlfn._xlws.FILTER($F:$F,$E:$E=$J$4))
/IF($J$5="総計",1,$K77/10)
),0)</f>
        <v>0</v>
      </c>
      <c r="T77" s="48" cm="1">
        <f t="array" ref="T77">IFERROR(
IF(OR(T$10="",$I77=""),"",
SUMIFS(収穫記録!$P:$P,収穫記録!$D:$D,$J$1,収穫記録!$I:$I,$J$2,収穫記録!$J:$J,$J$3,収穫記録!$F:$F,$I77,収穫記録!$B:$B,"&gt;="&amp;T$10,収穫記録!$B:$B,"&lt;="&amp;EOMONTH(T$10,0))
/_xlfn.UNIQUE(_xlfn._xlws.FILTER($F:$F,$E:$E=$J$4))
/IF($J$5="総計",1,$K77/10)
),0)</f>
        <v>0</v>
      </c>
      <c r="U77" s="48" cm="1">
        <f t="array" ref="U77">IFERROR(
IF(OR(U$10="",$I77=""),"",
SUMIFS(収穫記録!$P:$P,収穫記録!$D:$D,$J$1,収穫記録!$I:$I,$J$2,収穫記録!$J:$J,$J$3,収穫記録!$F:$F,$I77,収穫記録!$B:$B,"&gt;="&amp;U$10,収穫記録!$B:$B,"&lt;="&amp;EOMONTH(U$10,0))
/_xlfn.UNIQUE(_xlfn._xlws.FILTER($F:$F,$E:$E=$J$4))
/IF($J$5="総計",1,$K77/10)
),0)</f>
        <v>0</v>
      </c>
      <c r="V77" s="48" cm="1">
        <f t="array" ref="V77">IFERROR(
IF(OR(V$10="",$I77=""),"",
SUMIFS(収穫記録!$P:$P,収穫記録!$D:$D,$J$1,収穫記録!$I:$I,$J$2,収穫記録!$J:$J,$J$3,収穫記録!$F:$F,$I77,収穫記録!$B:$B,"&gt;="&amp;V$10,収穫記録!$B:$B,"&lt;="&amp;EOMONTH(V$10,0))
/_xlfn.UNIQUE(_xlfn._xlws.FILTER($F:$F,$E:$E=$J$4))
/IF($J$5="総計",1,$K77/10)
),0)</f>
        <v>0</v>
      </c>
      <c r="W77" s="48" cm="1">
        <f t="array" ref="W77">IFERROR(
IF(OR(W$10="",$I77=""),"",
SUMIFS(収穫記録!$P:$P,収穫記録!$D:$D,$J$1,収穫記録!$I:$I,$J$2,収穫記録!$J:$J,$J$3,収穫記録!$F:$F,$I77,収穫記録!$B:$B,"&gt;="&amp;W$10,収穫記録!$B:$B,"&lt;="&amp;EOMONTH(W$10,0))
/_xlfn.UNIQUE(_xlfn._xlws.FILTER($F:$F,$E:$E=$J$4))
/IF($J$5="総計",1,$K77/10)
),0)</f>
        <v>0</v>
      </c>
      <c r="X77" s="48" cm="1">
        <f t="array" ref="X77">IFERROR(
IF(OR(X$10="",$I77=""),"",
SUMIFS(収穫記録!$P:$P,収穫記録!$D:$D,$J$1,収穫記録!$I:$I,$J$2,収穫記録!$J:$J,$J$3,収穫記録!$F:$F,$I77,収穫記録!$B:$B,"&gt;="&amp;X$10,収穫記録!$B:$B,"&lt;="&amp;EOMONTH(X$10,0))
/_xlfn.UNIQUE(_xlfn._xlws.FILTER($F:$F,$E:$E=$J$4))
/IF($J$5="総計",1,$K77/10)
),0)</f>
        <v>0</v>
      </c>
    </row>
    <row r="78" spans="10:24">
      <c r="J78" s="13"/>
      <c r="K78" s="37"/>
      <c r="L78" s="46" t="str">
        <f t="shared" ref="L78:L111" si="3">IF(I78="","",
SUM(M78:X78)
)</f>
        <v/>
      </c>
      <c r="M78" s="47" cm="1">
        <f t="array" ref="M78">IFERROR(
IF(OR(M$10="",$I78=""),"",
SUMIFS(収穫記録!$P:$P,収穫記録!$D:$D,$J$1,収穫記録!$I:$I,$J$2,収穫記録!$J:$J,$J$3,収穫記録!$F:$F,$I78,収穫記録!$B:$B,"&gt;="&amp;M$10,収穫記録!$B:$B,"&lt;="&amp;EOMONTH(M$10,0))
/_xlfn.UNIQUE(_xlfn._xlws.FILTER($F:$F,$E:$E=$J$4))
/IF($J$5="総計",1,$K78/10)
),0)</f>
        <v>0</v>
      </c>
      <c r="N78" s="48" cm="1">
        <f t="array" ref="N78">IFERROR(
IF(OR(N$10="",$I78=""),"",
SUMIFS(収穫記録!$P:$P,収穫記録!$D:$D,$J$1,収穫記録!$I:$I,$J$2,収穫記録!$J:$J,$J$3,収穫記録!$F:$F,$I78,収穫記録!$B:$B,"&gt;="&amp;N$10,収穫記録!$B:$B,"&lt;="&amp;EOMONTH(N$10,0))
/_xlfn.UNIQUE(_xlfn._xlws.FILTER($F:$F,$E:$E=$J$4))
/IF($J$5="総計",1,$K78/10)
),0)</f>
        <v>0</v>
      </c>
      <c r="O78" s="48" cm="1">
        <f t="array" ref="O78">IFERROR(
IF(OR(O$10="",$I78=""),"",
SUMIFS(収穫記録!$P:$P,収穫記録!$D:$D,$J$1,収穫記録!$I:$I,$J$2,収穫記録!$J:$J,$J$3,収穫記録!$F:$F,$I78,収穫記録!$B:$B,"&gt;="&amp;O$10,収穫記録!$B:$B,"&lt;="&amp;EOMONTH(O$10,0))
/_xlfn.UNIQUE(_xlfn._xlws.FILTER($F:$F,$E:$E=$J$4))
/IF($J$5="総計",1,$K78/10)
),0)</f>
        <v>0</v>
      </c>
      <c r="P78" s="48" cm="1">
        <f t="array" ref="P78">IFERROR(
IF(OR(P$10="",$I78=""),"",
SUMIFS(収穫記録!$P:$P,収穫記録!$D:$D,$J$1,収穫記録!$I:$I,$J$2,収穫記録!$J:$J,$J$3,収穫記録!$F:$F,$I78,収穫記録!$B:$B,"&gt;="&amp;P$10,収穫記録!$B:$B,"&lt;="&amp;EOMONTH(P$10,0))
/_xlfn.UNIQUE(_xlfn._xlws.FILTER($F:$F,$E:$E=$J$4))
/IF($J$5="総計",1,$K78/10)
),0)</f>
        <v>0</v>
      </c>
      <c r="Q78" s="48" cm="1">
        <f t="array" ref="Q78">IFERROR(
IF(OR(Q$10="",$I78=""),"",
SUMIFS(収穫記録!$P:$P,収穫記録!$D:$D,$J$1,収穫記録!$I:$I,$J$2,収穫記録!$J:$J,$J$3,収穫記録!$F:$F,$I78,収穫記録!$B:$B,"&gt;="&amp;Q$10,収穫記録!$B:$B,"&lt;="&amp;EOMONTH(Q$10,0))
/_xlfn.UNIQUE(_xlfn._xlws.FILTER($F:$F,$E:$E=$J$4))
/IF($J$5="総計",1,$K78/10)
),0)</f>
        <v>0</v>
      </c>
      <c r="R78" s="48" cm="1">
        <f t="array" ref="R78">IFERROR(
IF(OR(R$10="",$I78=""),"",
SUMIFS(収穫記録!$P:$P,収穫記録!$D:$D,$J$1,収穫記録!$I:$I,$J$2,収穫記録!$J:$J,$J$3,収穫記録!$F:$F,$I78,収穫記録!$B:$B,"&gt;="&amp;R$10,収穫記録!$B:$B,"&lt;="&amp;EOMONTH(R$10,0))
/_xlfn.UNIQUE(_xlfn._xlws.FILTER($F:$F,$E:$E=$J$4))
/IF($J$5="総計",1,$K78/10)
),0)</f>
        <v>0</v>
      </c>
      <c r="S78" s="48" cm="1">
        <f t="array" ref="S78">IFERROR(
IF(OR(S$10="",$I78=""),"",
SUMIFS(収穫記録!$P:$P,収穫記録!$D:$D,$J$1,収穫記録!$I:$I,$J$2,収穫記録!$J:$J,$J$3,収穫記録!$F:$F,$I78,収穫記録!$B:$B,"&gt;="&amp;S$10,収穫記録!$B:$B,"&lt;="&amp;EOMONTH(S$10,0))
/_xlfn.UNIQUE(_xlfn._xlws.FILTER($F:$F,$E:$E=$J$4))
/IF($J$5="総計",1,$K78/10)
),0)</f>
        <v>0</v>
      </c>
      <c r="T78" s="48" cm="1">
        <f t="array" ref="T78">IFERROR(
IF(OR(T$10="",$I78=""),"",
SUMIFS(収穫記録!$P:$P,収穫記録!$D:$D,$J$1,収穫記録!$I:$I,$J$2,収穫記録!$J:$J,$J$3,収穫記録!$F:$F,$I78,収穫記録!$B:$B,"&gt;="&amp;T$10,収穫記録!$B:$B,"&lt;="&amp;EOMONTH(T$10,0))
/_xlfn.UNIQUE(_xlfn._xlws.FILTER($F:$F,$E:$E=$J$4))
/IF($J$5="総計",1,$K78/10)
),0)</f>
        <v>0</v>
      </c>
      <c r="U78" s="48" cm="1">
        <f t="array" ref="U78">IFERROR(
IF(OR(U$10="",$I78=""),"",
SUMIFS(収穫記録!$P:$P,収穫記録!$D:$D,$J$1,収穫記録!$I:$I,$J$2,収穫記録!$J:$J,$J$3,収穫記録!$F:$F,$I78,収穫記録!$B:$B,"&gt;="&amp;U$10,収穫記録!$B:$B,"&lt;="&amp;EOMONTH(U$10,0))
/_xlfn.UNIQUE(_xlfn._xlws.FILTER($F:$F,$E:$E=$J$4))
/IF($J$5="総計",1,$K78/10)
),0)</f>
        <v>0</v>
      </c>
      <c r="V78" s="48" cm="1">
        <f t="array" ref="V78">IFERROR(
IF(OR(V$10="",$I78=""),"",
SUMIFS(収穫記録!$P:$P,収穫記録!$D:$D,$J$1,収穫記録!$I:$I,$J$2,収穫記録!$J:$J,$J$3,収穫記録!$F:$F,$I78,収穫記録!$B:$B,"&gt;="&amp;V$10,収穫記録!$B:$B,"&lt;="&amp;EOMONTH(V$10,0))
/_xlfn.UNIQUE(_xlfn._xlws.FILTER($F:$F,$E:$E=$J$4))
/IF($J$5="総計",1,$K78/10)
),0)</f>
        <v>0</v>
      </c>
      <c r="W78" s="48" cm="1">
        <f t="array" ref="W78">IFERROR(
IF(OR(W$10="",$I78=""),"",
SUMIFS(収穫記録!$P:$P,収穫記録!$D:$D,$J$1,収穫記録!$I:$I,$J$2,収穫記録!$J:$J,$J$3,収穫記録!$F:$F,$I78,収穫記録!$B:$B,"&gt;="&amp;W$10,収穫記録!$B:$B,"&lt;="&amp;EOMONTH(W$10,0))
/_xlfn.UNIQUE(_xlfn._xlws.FILTER($F:$F,$E:$E=$J$4))
/IF($J$5="総計",1,$K78/10)
),0)</f>
        <v>0</v>
      </c>
      <c r="X78" s="48" cm="1">
        <f t="array" ref="X78">IFERROR(
IF(OR(X$10="",$I78=""),"",
SUMIFS(収穫記録!$P:$P,収穫記録!$D:$D,$J$1,収穫記録!$I:$I,$J$2,収穫記録!$J:$J,$J$3,収穫記録!$F:$F,$I78,収穫記録!$B:$B,"&gt;="&amp;X$10,収穫記録!$B:$B,"&lt;="&amp;EOMONTH(X$10,0))
/_xlfn.UNIQUE(_xlfn._xlws.FILTER($F:$F,$E:$E=$J$4))
/IF($J$5="総計",1,$K78/10)
),0)</f>
        <v>0</v>
      </c>
    </row>
    <row r="79" spans="10:24">
      <c r="J79" s="13"/>
      <c r="K79" s="37"/>
      <c r="L79" s="46" t="str">
        <f t="shared" si="3"/>
        <v/>
      </c>
      <c r="M79" s="47" cm="1">
        <f t="array" ref="M79">IFERROR(
IF(OR(M$10="",$I79=""),"",
SUMIFS(収穫記録!$P:$P,収穫記録!$D:$D,$J$1,収穫記録!$I:$I,$J$2,収穫記録!$J:$J,$J$3,収穫記録!$F:$F,$I79,収穫記録!$B:$B,"&gt;="&amp;M$10,収穫記録!$B:$B,"&lt;="&amp;EOMONTH(M$10,0))
/_xlfn.UNIQUE(_xlfn._xlws.FILTER($F:$F,$E:$E=$J$4))
/IF($J$5="総計",1,$K79/10)
),0)</f>
        <v>0</v>
      </c>
      <c r="N79" s="48" cm="1">
        <f t="array" ref="N79">IFERROR(
IF(OR(N$10="",$I79=""),"",
SUMIFS(収穫記録!$P:$P,収穫記録!$D:$D,$J$1,収穫記録!$I:$I,$J$2,収穫記録!$J:$J,$J$3,収穫記録!$F:$F,$I79,収穫記録!$B:$B,"&gt;="&amp;N$10,収穫記録!$B:$B,"&lt;="&amp;EOMONTH(N$10,0))
/_xlfn.UNIQUE(_xlfn._xlws.FILTER($F:$F,$E:$E=$J$4))
/IF($J$5="総計",1,$K79/10)
),0)</f>
        <v>0</v>
      </c>
      <c r="O79" s="48" cm="1">
        <f t="array" ref="O79">IFERROR(
IF(OR(O$10="",$I79=""),"",
SUMIFS(収穫記録!$P:$P,収穫記録!$D:$D,$J$1,収穫記録!$I:$I,$J$2,収穫記録!$J:$J,$J$3,収穫記録!$F:$F,$I79,収穫記録!$B:$B,"&gt;="&amp;O$10,収穫記録!$B:$B,"&lt;="&amp;EOMONTH(O$10,0))
/_xlfn.UNIQUE(_xlfn._xlws.FILTER($F:$F,$E:$E=$J$4))
/IF($J$5="総計",1,$K79/10)
),0)</f>
        <v>0</v>
      </c>
      <c r="P79" s="48" cm="1">
        <f t="array" ref="P79">IFERROR(
IF(OR(P$10="",$I79=""),"",
SUMIFS(収穫記録!$P:$P,収穫記録!$D:$D,$J$1,収穫記録!$I:$I,$J$2,収穫記録!$J:$J,$J$3,収穫記録!$F:$F,$I79,収穫記録!$B:$B,"&gt;="&amp;P$10,収穫記録!$B:$B,"&lt;="&amp;EOMONTH(P$10,0))
/_xlfn.UNIQUE(_xlfn._xlws.FILTER($F:$F,$E:$E=$J$4))
/IF($J$5="総計",1,$K79/10)
),0)</f>
        <v>0</v>
      </c>
      <c r="Q79" s="48" cm="1">
        <f t="array" ref="Q79">IFERROR(
IF(OR(Q$10="",$I79=""),"",
SUMIFS(収穫記録!$P:$P,収穫記録!$D:$D,$J$1,収穫記録!$I:$I,$J$2,収穫記録!$J:$J,$J$3,収穫記録!$F:$F,$I79,収穫記録!$B:$B,"&gt;="&amp;Q$10,収穫記録!$B:$B,"&lt;="&amp;EOMONTH(Q$10,0))
/_xlfn.UNIQUE(_xlfn._xlws.FILTER($F:$F,$E:$E=$J$4))
/IF($J$5="総計",1,$K79/10)
),0)</f>
        <v>0</v>
      </c>
      <c r="R79" s="48" cm="1">
        <f t="array" ref="R79">IFERROR(
IF(OR(R$10="",$I79=""),"",
SUMIFS(収穫記録!$P:$P,収穫記録!$D:$D,$J$1,収穫記録!$I:$I,$J$2,収穫記録!$J:$J,$J$3,収穫記録!$F:$F,$I79,収穫記録!$B:$B,"&gt;="&amp;R$10,収穫記録!$B:$B,"&lt;="&amp;EOMONTH(R$10,0))
/_xlfn.UNIQUE(_xlfn._xlws.FILTER($F:$F,$E:$E=$J$4))
/IF($J$5="総計",1,$K79/10)
),0)</f>
        <v>0</v>
      </c>
      <c r="S79" s="48" cm="1">
        <f t="array" ref="S79">IFERROR(
IF(OR(S$10="",$I79=""),"",
SUMIFS(収穫記録!$P:$P,収穫記録!$D:$D,$J$1,収穫記録!$I:$I,$J$2,収穫記録!$J:$J,$J$3,収穫記録!$F:$F,$I79,収穫記録!$B:$B,"&gt;="&amp;S$10,収穫記録!$B:$B,"&lt;="&amp;EOMONTH(S$10,0))
/_xlfn.UNIQUE(_xlfn._xlws.FILTER($F:$F,$E:$E=$J$4))
/IF($J$5="総計",1,$K79/10)
),0)</f>
        <v>0</v>
      </c>
      <c r="T79" s="48" cm="1">
        <f t="array" ref="T79">IFERROR(
IF(OR(T$10="",$I79=""),"",
SUMIFS(収穫記録!$P:$P,収穫記録!$D:$D,$J$1,収穫記録!$I:$I,$J$2,収穫記録!$J:$J,$J$3,収穫記録!$F:$F,$I79,収穫記録!$B:$B,"&gt;="&amp;T$10,収穫記録!$B:$B,"&lt;="&amp;EOMONTH(T$10,0))
/_xlfn.UNIQUE(_xlfn._xlws.FILTER($F:$F,$E:$E=$J$4))
/IF($J$5="総計",1,$K79/10)
),0)</f>
        <v>0</v>
      </c>
      <c r="U79" s="48" cm="1">
        <f t="array" ref="U79">IFERROR(
IF(OR(U$10="",$I79=""),"",
SUMIFS(収穫記録!$P:$P,収穫記録!$D:$D,$J$1,収穫記録!$I:$I,$J$2,収穫記録!$J:$J,$J$3,収穫記録!$F:$F,$I79,収穫記録!$B:$B,"&gt;="&amp;U$10,収穫記録!$B:$B,"&lt;="&amp;EOMONTH(U$10,0))
/_xlfn.UNIQUE(_xlfn._xlws.FILTER($F:$F,$E:$E=$J$4))
/IF($J$5="総計",1,$K79/10)
),0)</f>
        <v>0</v>
      </c>
      <c r="V79" s="48" cm="1">
        <f t="array" ref="V79">IFERROR(
IF(OR(V$10="",$I79=""),"",
SUMIFS(収穫記録!$P:$P,収穫記録!$D:$D,$J$1,収穫記録!$I:$I,$J$2,収穫記録!$J:$J,$J$3,収穫記録!$F:$F,$I79,収穫記録!$B:$B,"&gt;="&amp;V$10,収穫記録!$B:$B,"&lt;="&amp;EOMONTH(V$10,0))
/_xlfn.UNIQUE(_xlfn._xlws.FILTER($F:$F,$E:$E=$J$4))
/IF($J$5="総計",1,$K79/10)
),0)</f>
        <v>0</v>
      </c>
      <c r="W79" s="48" cm="1">
        <f t="array" ref="W79">IFERROR(
IF(OR(W$10="",$I79=""),"",
SUMIFS(収穫記録!$P:$P,収穫記録!$D:$D,$J$1,収穫記録!$I:$I,$J$2,収穫記録!$J:$J,$J$3,収穫記録!$F:$F,$I79,収穫記録!$B:$B,"&gt;="&amp;W$10,収穫記録!$B:$B,"&lt;="&amp;EOMONTH(W$10,0))
/_xlfn.UNIQUE(_xlfn._xlws.FILTER($F:$F,$E:$E=$J$4))
/IF($J$5="総計",1,$K79/10)
),0)</f>
        <v>0</v>
      </c>
      <c r="X79" s="48" cm="1">
        <f t="array" ref="X79">IFERROR(
IF(OR(X$10="",$I79=""),"",
SUMIFS(収穫記録!$P:$P,収穫記録!$D:$D,$J$1,収穫記録!$I:$I,$J$2,収穫記録!$J:$J,$J$3,収穫記録!$F:$F,$I79,収穫記録!$B:$B,"&gt;="&amp;X$10,収穫記録!$B:$B,"&lt;="&amp;EOMONTH(X$10,0))
/_xlfn.UNIQUE(_xlfn._xlws.FILTER($F:$F,$E:$E=$J$4))
/IF($J$5="総計",1,$K79/10)
),0)</f>
        <v>0</v>
      </c>
    </row>
    <row r="80" spans="10:24">
      <c r="J80" s="13"/>
      <c r="K80" s="37"/>
      <c r="L80" s="46" t="str">
        <f t="shared" si="3"/>
        <v/>
      </c>
      <c r="M80" s="47" cm="1">
        <f t="array" ref="M80">IFERROR(
IF(OR(M$10="",$I80=""),"",
SUMIFS(収穫記録!$P:$P,収穫記録!$D:$D,$J$1,収穫記録!$I:$I,$J$2,収穫記録!$J:$J,$J$3,収穫記録!$F:$F,$I80,収穫記録!$B:$B,"&gt;="&amp;M$10,収穫記録!$B:$B,"&lt;="&amp;EOMONTH(M$10,0))
/_xlfn.UNIQUE(_xlfn._xlws.FILTER($F:$F,$E:$E=$J$4))
/IF($J$5="総計",1,$K80/10)
),0)</f>
        <v>0</v>
      </c>
      <c r="N80" s="48" cm="1">
        <f t="array" ref="N80">IFERROR(
IF(OR(N$10="",$I80=""),"",
SUMIFS(収穫記録!$P:$P,収穫記録!$D:$D,$J$1,収穫記録!$I:$I,$J$2,収穫記録!$J:$J,$J$3,収穫記録!$F:$F,$I80,収穫記録!$B:$B,"&gt;="&amp;N$10,収穫記録!$B:$B,"&lt;="&amp;EOMONTH(N$10,0))
/_xlfn.UNIQUE(_xlfn._xlws.FILTER($F:$F,$E:$E=$J$4))
/IF($J$5="総計",1,$K80/10)
),0)</f>
        <v>0</v>
      </c>
      <c r="O80" s="48" cm="1">
        <f t="array" ref="O80">IFERROR(
IF(OR(O$10="",$I80=""),"",
SUMIFS(収穫記録!$P:$P,収穫記録!$D:$D,$J$1,収穫記録!$I:$I,$J$2,収穫記録!$J:$J,$J$3,収穫記録!$F:$F,$I80,収穫記録!$B:$B,"&gt;="&amp;O$10,収穫記録!$B:$B,"&lt;="&amp;EOMONTH(O$10,0))
/_xlfn.UNIQUE(_xlfn._xlws.FILTER($F:$F,$E:$E=$J$4))
/IF($J$5="総計",1,$K80/10)
),0)</f>
        <v>0</v>
      </c>
      <c r="P80" s="48" cm="1">
        <f t="array" ref="P80">IFERROR(
IF(OR(P$10="",$I80=""),"",
SUMIFS(収穫記録!$P:$P,収穫記録!$D:$D,$J$1,収穫記録!$I:$I,$J$2,収穫記録!$J:$J,$J$3,収穫記録!$F:$F,$I80,収穫記録!$B:$B,"&gt;="&amp;P$10,収穫記録!$B:$B,"&lt;="&amp;EOMONTH(P$10,0))
/_xlfn.UNIQUE(_xlfn._xlws.FILTER($F:$F,$E:$E=$J$4))
/IF($J$5="総計",1,$K80/10)
),0)</f>
        <v>0</v>
      </c>
      <c r="Q80" s="48" cm="1">
        <f t="array" ref="Q80">IFERROR(
IF(OR(Q$10="",$I80=""),"",
SUMIFS(収穫記録!$P:$P,収穫記録!$D:$D,$J$1,収穫記録!$I:$I,$J$2,収穫記録!$J:$J,$J$3,収穫記録!$F:$F,$I80,収穫記録!$B:$B,"&gt;="&amp;Q$10,収穫記録!$B:$B,"&lt;="&amp;EOMONTH(Q$10,0))
/_xlfn.UNIQUE(_xlfn._xlws.FILTER($F:$F,$E:$E=$J$4))
/IF($J$5="総計",1,$K80/10)
),0)</f>
        <v>0</v>
      </c>
      <c r="R80" s="48" cm="1">
        <f t="array" ref="R80">IFERROR(
IF(OR(R$10="",$I80=""),"",
SUMIFS(収穫記録!$P:$P,収穫記録!$D:$D,$J$1,収穫記録!$I:$I,$J$2,収穫記録!$J:$J,$J$3,収穫記録!$F:$F,$I80,収穫記録!$B:$B,"&gt;="&amp;R$10,収穫記録!$B:$B,"&lt;="&amp;EOMONTH(R$10,0))
/_xlfn.UNIQUE(_xlfn._xlws.FILTER($F:$F,$E:$E=$J$4))
/IF($J$5="総計",1,$K80/10)
),0)</f>
        <v>0</v>
      </c>
      <c r="S80" s="48" cm="1">
        <f t="array" ref="S80">IFERROR(
IF(OR(S$10="",$I80=""),"",
SUMIFS(収穫記録!$P:$P,収穫記録!$D:$D,$J$1,収穫記録!$I:$I,$J$2,収穫記録!$J:$J,$J$3,収穫記録!$F:$F,$I80,収穫記録!$B:$B,"&gt;="&amp;S$10,収穫記録!$B:$B,"&lt;="&amp;EOMONTH(S$10,0))
/_xlfn.UNIQUE(_xlfn._xlws.FILTER($F:$F,$E:$E=$J$4))
/IF($J$5="総計",1,$K80/10)
),0)</f>
        <v>0</v>
      </c>
      <c r="T80" s="48" cm="1">
        <f t="array" ref="T80">IFERROR(
IF(OR(T$10="",$I80=""),"",
SUMIFS(収穫記録!$P:$P,収穫記録!$D:$D,$J$1,収穫記録!$I:$I,$J$2,収穫記録!$J:$J,$J$3,収穫記録!$F:$F,$I80,収穫記録!$B:$B,"&gt;="&amp;T$10,収穫記録!$B:$B,"&lt;="&amp;EOMONTH(T$10,0))
/_xlfn.UNIQUE(_xlfn._xlws.FILTER($F:$F,$E:$E=$J$4))
/IF($J$5="総計",1,$K80/10)
),0)</f>
        <v>0</v>
      </c>
      <c r="U80" s="48" cm="1">
        <f t="array" ref="U80">IFERROR(
IF(OR(U$10="",$I80=""),"",
SUMIFS(収穫記録!$P:$P,収穫記録!$D:$D,$J$1,収穫記録!$I:$I,$J$2,収穫記録!$J:$J,$J$3,収穫記録!$F:$F,$I80,収穫記録!$B:$B,"&gt;="&amp;U$10,収穫記録!$B:$B,"&lt;="&amp;EOMONTH(U$10,0))
/_xlfn.UNIQUE(_xlfn._xlws.FILTER($F:$F,$E:$E=$J$4))
/IF($J$5="総計",1,$K80/10)
),0)</f>
        <v>0</v>
      </c>
      <c r="V80" s="48" cm="1">
        <f t="array" ref="V80">IFERROR(
IF(OR(V$10="",$I80=""),"",
SUMIFS(収穫記録!$P:$P,収穫記録!$D:$D,$J$1,収穫記録!$I:$I,$J$2,収穫記録!$J:$J,$J$3,収穫記録!$F:$F,$I80,収穫記録!$B:$B,"&gt;="&amp;V$10,収穫記録!$B:$B,"&lt;="&amp;EOMONTH(V$10,0))
/_xlfn.UNIQUE(_xlfn._xlws.FILTER($F:$F,$E:$E=$J$4))
/IF($J$5="総計",1,$K80/10)
),0)</f>
        <v>0</v>
      </c>
      <c r="W80" s="48" cm="1">
        <f t="array" ref="W80">IFERROR(
IF(OR(W$10="",$I80=""),"",
SUMIFS(収穫記録!$P:$P,収穫記録!$D:$D,$J$1,収穫記録!$I:$I,$J$2,収穫記録!$J:$J,$J$3,収穫記録!$F:$F,$I80,収穫記録!$B:$B,"&gt;="&amp;W$10,収穫記録!$B:$B,"&lt;="&amp;EOMONTH(W$10,0))
/_xlfn.UNIQUE(_xlfn._xlws.FILTER($F:$F,$E:$E=$J$4))
/IF($J$5="総計",1,$K80/10)
),0)</f>
        <v>0</v>
      </c>
      <c r="X80" s="48" cm="1">
        <f t="array" ref="X80">IFERROR(
IF(OR(X$10="",$I80=""),"",
SUMIFS(収穫記録!$P:$P,収穫記録!$D:$D,$J$1,収穫記録!$I:$I,$J$2,収穫記録!$J:$J,$J$3,収穫記録!$F:$F,$I80,収穫記録!$B:$B,"&gt;="&amp;X$10,収穫記録!$B:$B,"&lt;="&amp;EOMONTH(X$10,0))
/_xlfn.UNIQUE(_xlfn._xlws.FILTER($F:$F,$E:$E=$J$4))
/IF($J$5="総計",1,$K80/10)
),0)</f>
        <v>0</v>
      </c>
    </row>
    <row r="81" spans="10:24">
      <c r="J81" s="13"/>
      <c r="K81" s="37"/>
      <c r="L81" s="46" t="str">
        <f t="shared" si="3"/>
        <v/>
      </c>
      <c r="M81" s="47" cm="1">
        <f t="array" ref="M81">IFERROR(
IF(OR(M$10="",$I81=""),"",
SUMIFS(収穫記録!$P:$P,収穫記録!$D:$D,$J$1,収穫記録!$I:$I,$J$2,収穫記録!$J:$J,$J$3,収穫記録!$F:$F,$I81,収穫記録!$B:$B,"&gt;="&amp;M$10,収穫記録!$B:$B,"&lt;="&amp;EOMONTH(M$10,0))
/_xlfn.UNIQUE(_xlfn._xlws.FILTER($F:$F,$E:$E=$J$4))
/IF($J$5="総計",1,$K81/10)
),0)</f>
        <v>0</v>
      </c>
      <c r="N81" s="48" cm="1">
        <f t="array" ref="N81">IFERROR(
IF(OR(N$10="",$I81=""),"",
SUMIFS(収穫記録!$P:$P,収穫記録!$D:$D,$J$1,収穫記録!$I:$I,$J$2,収穫記録!$J:$J,$J$3,収穫記録!$F:$F,$I81,収穫記録!$B:$B,"&gt;="&amp;N$10,収穫記録!$B:$B,"&lt;="&amp;EOMONTH(N$10,0))
/_xlfn.UNIQUE(_xlfn._xlws.FILTER($F:$F,$E:$E=$J$4))
/IF($J$5="総計",1,$K81/10)
),0)</f>
        <v>0</v>
      </c>
      <c r="O81" s="48" cm="1">
        <f t="array" ref="O81">IFERROR(
IF(OR(O$10="",$I81=""),"",
SUMIFS(収穫記録!$P:$P,収穫記録!$D:$D,$J$1,収穫記録!$I:$I,$J$2,収穫記録!$J:$J,$J$3,収穫記録!$F:$F,$I81,収穫記録!$B:$B,"&gt;="&amp;O$10,収穫記録!$B:$B,"&lt;="&amp;EOMONTH(O$10,0))
/_xlfn.UNIQUE(_xlfn._xlws.FILTER($F:$F,$E:$E=$J$4))
/IF($J$5="総計",1,$K81/10)
),0)</f>
        <v>0</v>
      </c>
      <c r="P81" s="48" cm="1">
        <f t="array" ref="P81">IFERROR(
IF(OR(P$10="",$I81=""),"",
SUMIFS(収穫記録!$P:$P,収穫記録!$D:$D,$J$1,収穫記録!$I:$I,$J$2,収穫記録!$J:$J,$J$3,収穫記録!$F:$F,$I81,収穫記録!$B:$B,"&gt;="&amp;P$10,収穫記録!$B:$B,"&lt;="&amp;EOMONTH(P$10,0))
/_xlfn.UNIQUE(_xlfn._xlws.FILTER($F:$F,$E:$E=$J$4))
/IF($J$5="総計",1,$K81/10)
),0)</f>
        <v>0</v>
      </c>
      <c r="Q81" s="48" cm="1">
        <f t="array" ref="Q81">IFERROR(
IF(OR(Q$10="",$I81=""),"",
SUMIFS(収穫記録!$P:$P,収穫記録!$D:$D,$J$1,収穫記録!$I:$I,$J$2,収穫記録!$J:$J,$J$3,収穫記録!$F:$F,$I81,収穫記録!$B:$B,"&gt;="&amp;Q$10,収穫記録!$B:$B,"&lt;="&amp;EOMONTH(Q$10,0))
/_xlfn.UNIQUE(_xlfn._xlws.FILTER($F:$F,$E:$E=$J$4))
/IF($J$5="総計",1,$K81/10)
),0)</f>
        <v>0</v>
      </c>
      <c r="R81" s="48" cm="1">
        <f t="array" ref="R81">IFERROR(
IF(OR(R$10="",$I81=""),"",
SUMIFS(収穫記録!$P:$P,収穫記録!$D:$D,$J$1,収穫記録!$I:$I,$J$2,収穫記録!$J:$J,$J$3,収穫記録!$F:$F,$I81,収穫記録!$B:$B,"&gt;="&amp;R$10,収穫記録!$B:$B,"&lt;="&amp;EOMONTH(R$10,0))
/_xlfn.UNIQUE(_xlfn._xlws.FILTER($F:$F,$E:$E=$J$4))
/IF($J$5="総計",1,$K81/10)
),0)</f>
        <v>0</v>
      </c>
      <c r="S81" s="48" cm="1">
        <f t="array" ref="S81">IFERROR(
IF(OR(S$10="",$I81=""),"",
SUMIFS(収穫記録!$P:$P,収穫記録!$D:$D,$J$1,収穫記録!$I:$I,$J$2,収穫記録!$J:$J,$J$3,収穫記録!$F:$F,$I81,収穫記録!$B:$B,"&gt;="&amp;S$10,収穫記録!$B:$B,"&lt;="&amp;EOMONTH(S$10,0))
/_xlfn.UNIQUE(_xlfn._xlws.FILTER($F:$F,$E:$E=$J$4))
/IF($J$5="総計",1,$K81/10)
),0)</f>
        <v>0</v>
      </c>
      <c r="T81" s="48" cm="1">
        <f t="array" ref="T81">IFERROR(
IF(OR(T$10="",$I81=""),"",
SUMIFS(収穫記録!$P:$P,収穫記録!$D:$D,$J$1,収穫記録!$I:$I,$J$2,収穫記録!$J:$J,$J$3,収穫記録!$F:$F,$I81,収穫記録!$B:$B,"&gt;="&amp;T$10,収穫記録!$B:$B,"&lt;="&amp;EOMONTH(T$10,0))
/_xlfn.UNIQUE(_xlfn._xlws.FILTER($F:$F,$E:$E=$J$4))
/IF($J$5="総計",1,$K81/10)
),0)</f>
        <v>0</v>
      </c>
      <c r="U81" s="48" cm="1">
        <f t="array" ref="U81">IFERROR(
IF(OR(U$10="",$I81=""),"",
SUMIFS(収穫記録!$P:$P,収穫記録!$D:$D,$J$1,収穫記録!$I:$I,$J$2,収穫記録!$J:$J,$J$3,収穫記録!$F:$F,$I81,収穫記録!$B:$B,"&gt;="&amp;U$10,収穫記録!$B:$B,"&lt;="&amp;EOMONTH(U$10,0))
/_xlfn.UNIQUE(_xlfn._xlws.FILTER($F:$F,$E:$E=$J$4))
/IF($J$5="総計",1,$K81/10)
),0)</f>
        <v>0</v>
      </c>
      <c r="V81" s="48" cm="1">
        <f t="array" ref="V81">IFERROR(
IF(OR(V$10="",$I81=""),"",
SUMIFS(収穫記録!$P:$P,収穫記録!$D:$D,$J$1,収穫記録!$I:$I,$J$2,収穫記録!$J:$J,$J$3,収穫記録!$F:$F,$I81,収穫記録!$B:$B,"&gt;="&amp;V$10,収穫記録!$B:$B,"&lt;="&amp;EOMONTH(V$10,0))
/_xlfn.UNIQUE(_xlfn._xlws.FILTER($F:$F,$E:$E=$J$4))
/IF($J$5="総計",1,$K81/10)
),0)</f>
        <v>0</v>
      </c>
      <c r="W81" s="48" cm="1">
        <f t="array" ref="W81">IFERROR(
IF(OR(W$10="",$I81=""),"",
SUMIFS(収穫記録!$P:$P,収穫記録!$D:$D,$J$1,収穫記録!$I:$I,$J$2,収穫記録!$J:$J,$J$3,収穫記録!$F:$F,$I81,収穫記録!$B:$B,"&gt;="&amp;W$10,収穫記録!$B:$B,"&lt;="&amp;EOMONTH(W$10,0))
/_xlfn.UNIQUE(_xlfn._xlws.FILTER($F:$F,$E:$E=$J$4))
/IF($J$5="総計",1,$K81/10)
),0)</f>
        <v>0</v>
      </c>
      <c r="X81" s="48" cm="1">
        <f t="array" ref="X81">IFERROR(
IF(OR(X$10="",$I81=""),"",
SUMIFS(収穫記録!$P:$P,収穫記録!$D:$D,$J$1,収穫記録!$I:$I,$J$2,収穫記録!$J:$J,$J$3,収穫記録!$F:$F,$I81,収穫記録!$B:$B,"&gt;="&amp;X$10,収穫記録!$B:$B,"&lt;="&amp;EOMONTH(X$10,0))
/_xlfn.UNIQUE(_xlfn._xlws.FILTER($F:$F,$E:$E=$J$4))
/IF($J$5="総計",1,$K81/10)
),0)</f>
        <v>0</v>
      </c>
    </row>
    <row r="82" spans="10:24">
      <c r="J82" s="13"/>
      <c r="K82" s="37"/>
      <c r="L82" s="46" t="str">
        <f t="shared" si="3"/>
        <v/>
      </c>
      <c r="M82" s="47" cm="1">
        <f t="array" ref="M82">IFERROR(
IF(OR(M$10="",$I82=""),"",
SUMIFS(収穫記録!$P:$P,収穫記録!$D:$D,$J$1,収穫記録!$I:$I,$J$2,収穫記録!$J:$J,$J$3,収穫記録!$F:$F,$I82,収穫記録!$B:$B,"&gt;="&amp;M$10,収穫記録!$B:$B,"&lt;="&amp;EOMONTH(M$10,0))
/_xlfn.UNIQUE(_xlfn._xlws.FILTER($F:$F,$E:$E=$J$4))
/IF($J$5="総計",1,$K82/10)
),0)</f>
        <v>0</v>
      </c>
      <c r="N82" s="48" cm="1">
        <f t="array" ref="N82">IFERROR(
IF(OR(N$10="",$I82=""),"",
SUMIFS(収穫記録!$P:$P,収穫記録!$D:$D,$J$1,収穫記録!$I:$I,$J$2,収穫記録!$J:$J,$J$3,収穫記録!$F:$F,$I82,収穫記録!$B:$B,"&gt;="&amp;N$10,収穫記録!$B:$B,"&lt;="&amp;EOMONTH(N$10,0))
/_xlfn.UNIQUE(_xlfn._xlws.FILTER($F:$F,$E:$E=$J$4))
/IF($J$5="総計",1,$K82/10)
),0)</f>
        <v>0</v>
      </c>
      <c r="O82" s="48" cm="1">
        <f t="array" ref="O82">IFERROR(
IF(OR(O$10="",$I82=""),"",
SUMIFS(収穫記録!$P:$P,収穫記録!$D:$D,$J$1,収穫記録!$I:$I,$J$2,収穫記録!$J:$J,$J$3,収穫記録!$F:$F,$I82,収穫記録!$B:$B,"&gt;="&amp;O$10,収穫記録!$B:$B,"&lt;="&amp;EOMONTH(O$10,0))
/_xlfn.UNIQUE(_xlfn._xlws.FILTER($F:$F,$E:$E=$J$4))
/IF($J$5="総計",1,$K82/10)
),0)</f>
        <v>0</v>
      </c>
      <c r="P82" s="48" cm="1">
        <f t="array" ref="P82">IFERROR(
IF(OR(P$10="",$I82=""),"",
SUMIFS(収穫記録!$P:$P,収穫記録!$D:$D,$J$1,収穫記録!$I:$I,$J$2,収穫記録!$J:$J,$J$3,収穫記録!$F:$F,$I82,収穫記録!$B:$B,"&gt;="&amp;P$10,収穫記録!$B:$B,"&lt;="&amp;EOMONTH(P$10,0))
/_xlfn.UNIQUE(_xlfn._xlws.FILTER($F:$F,$E:$E=$J$4))
/IF($J$5="総計",1,$K82/10)
),0)</f>
        <v>0</v>
      </c>
      <c r="Q82" s="48" cm="1">
        <f t="array" ref="Q82">IFERROR(
IF(OR(Q$10="",$I82=""),"",
SUMIFS(収穫記録!$P:$P,収穫記録!$D:$D,$J$1,収穫記録!$I:$I,$J$2,収穫記録!$J:$J,$J$3,収穫記録!$F:$F,$I82,収穫記録!$B:$B,"&gt;="&amp;Q$10,収穫記録!$B:$B,"&lt;="&amp;EOMONTH(Q$10,0))
/_xlfn.UNIQUE(_xlfn._xlws.FILTER($F:$F,$E:$E=$J$4))
/IF($J$5="総計",1,$K82/10)
),0)</f>
        <v>0</v>
      </c>
      <c r="R82" s="48" cm="1">
        <f t="array" ref="R82">IFERROR(
IF(OR(R$10="",$I82=""),"",
SUMIFS(収穫記録!$P:$P,収穫記録!$D:$D,$J$1,収穫記録!$I:$I,$J$2,収穫記録!$J:$J,$J$3,収穫記録!$F:$F,$I82,収穫記録!$B:$B,"&gt;="&amp;R$10,収穫記録!$B:$B,"&lt;="&amp;EOMONTH(R$10,0))
/_xlfn.UNIQUE(_xlfn._xlws.FILTER($F:$F,$E:$E=$J$4))
/IF($J$5="総計",1,$K82/10)
),0)</f>
        <v>0</v>
      </c>
      <c r="S82" s="48" cm="1">
        <f t="array" ref="S82">IFERROR(
IF(OR(S$10="",$I82=""),"",
SUMIFS(収穫記録!$P:$P,収穫記録!$D:$D,$J$1,収穫記録!$I:$I,$J$2,収穫記録!$J:$J,$J$3,収穫記録!$F:$F,$I82,収穫記録!$B:$B,"&gt;="&amp;S$10,収穫記録!$B:$B,"&lt;="&amp;EOMONTH(S$10,0))
/_xlfn.UNIQUE(_xlfn._xlws.FILTER($F:$F,$E:$E=$J$4))
/IF($J$5="総計",1,$K82/10)
),0)</f>
        <v>0</v>
      </c>
      <c r="T82" s="48" cm="1">
        <f t="array" ref="T82">IFERROR(
IF(OR(T$10="",$I82=""),"",
SUMIFS(収穫記録!$P:$P,収穫記録!$D:$D,$J$1,収穫記録!$I:$I,$J$2,収穫記録!$J:$J,$J$3,収穫記録!$F:$F,$I82,収穫記録!$B:$B,"&gt;="&amp;T$10,収穫記録!$B:$B,"&lt;="&amp;EOMONTH(T$10,0))
/_xlfn.UNIQUE(_xlfn._xlws.FILTER($F:$F,$E:$E=$J$4))
/IF($J$5="総計",1,$K82/10)
),0)</f>
        <v>0</v>
      </c>
      <c r="U82" s="48" cm="1">
        <f t="array" ref="U82">IFERROR(
IF(OR(U$10="",$I82=""),"",
SUMIFS(収穫記録!$P:$P,収穫記録!$D:$D,$J$1,収穫記録!$I:$I,$J$2,収穫記録!$J:$J,$J$3,収穫記録!$F:$F,$I82,収穫記録!$B:$B,"&gt;="&amp;U$10,収穫記録!$B:$B,"&lt;="&amp;EOMONTH(U$10,0))
/_xlfn.UNIQUE(_xlfn._xlws.FILTER($F:$F,$E:$E=$J$4))
/IF($J$5="総計",1,$K82/10)
),0)</f>
        <v>0</v>
      </c>
      <c r="V82" s="48" cm="1">
        <f t="array" ref="V82">IFERROR(
IF(OR(V$10="",$I82=""),"",
SUMIFS(収穫記録!$P:$P,収穫記録!$D:$D,$J$1,収穫記録!$I:$I,$J$2,収穫記録!$J:$J,$J$3,収穫記録!$F:$F,$I82,収穫記録!$B:$B,"&gt;="&amp;V$10,収穫記録!$B:$B,"&lt;="&amp;EOMONTH(V$10,0))
/_xlfn.UNIQUE(_xlfn._xlws.FILTER($F:$F,$E:$E=$J$4))
/IF($J$5="総計",1,$K82/10)
),0)</f>
        <v>0</v>
      </c>
      <c r="W82" s="48" cm="1">
        <f t="array" ref="W82">IFERROR(
IF(OR(W$10="",$I82=""),"",
SUMIFS(収穫記録!$P:$P,収穫記録!$D:$D,$J$1,収穫記録!$I:$I,$J$2,収穫記録!$J:$J,$J$3,収穫記録!$F:$F,$I82,収穫記録!$B:$B,"&gt;="&amp;W$10,収穫記録!$B:$B,"&lt;="&amp;EOMONTH(W$10,0))
/_xlfn.UNIQUE(_xlfn._xlws.FILTER($F:$F,$E:$E=$J$4))
/IF($J$5="総計",1,$K82/10)
),0)</f>
        <v>0</v>
      </c>
      <c r="X82" s="48" cm="1">
        <f t="array" ref="X82">IFERROR(
IF(OR(X$10="",$I82=""),"",
SUMIFS(収穫記録!$P:$P,収穫記録!$D:$D,$J$1,収穫記録!$I:$I,$J$2,収穫記録!$J:$J,$J$3,収穫記録!$F:$F,$I82,収穫記録!$B:$B,"&gt;="&amp;X$10,収穫記録!$B:$B,"&lt;="&amp;EOMONTH(X$10,0))
/_xlfn.UNIQUE(_xlfn._xlws.FILTER($F:$F,$E:$E=$J$4))
/IF($J$5="総計",1,$K82/10)
),0)</f>
        <v>0</v>
      </c>
    </row>
    <row r="83" spans="10:24">
      <c r="J83" s="13"/>
      <c r="K83" s="37"/>
      <c r="L83" s="46" t="str">
        <f t="shared" si="3"/>
        <v/>
      </c>
      <c r="M83" s="47" cm="1">
        <f t="array" ref="M83">IFERROR(
IF(OR(M$10="",$I83=""),"",
SUMIFS(収穫記録!$P:$P,収穫記録!$D:$D,$J$1,収穫記録!$I:$I,$J$2,収穫記録!$J:$J,$J$3,収穫記録!$F:$F,$I83,収穫記録!$B:$B,"&gt;="&amp;M$10,収穫記録!$B:$B,"&lt;="&amp;EOMONTH(M$10,0))
/_xlfn.UNIQUE(_xlfn._xlws.FILTER($F:$F,$E:$E=$J$4))
/IF($J$5="総計",1,$K83/10)
),0)</f>
        <v>0</v>
      </c>
      <c r="N83" s="48" cm="1">
        <f t="array" ref="N83">IFERROR(
IF(OR(N$10="",$I83=""),"",
SUMIFS(収穫記録!$P:$P,収穫記録!$D:$D,$J$1,収穫記録!$I:$I,$J$2,収穫記録!$J:$J,$J$3,収穫記録!$F:$F,$I83,収穫記録!$B:$B,"&gt;="&amp;N$10,収穫記録!$B:$B,"&lt;="&amp;EOMONTH(N$10,0))
/_xlfn.UNIQUE(_xlfn._xlws.FILTER($F:$F,$E:$E=$J$4))
/IF($J$5="総計",1,$K83/10)
),0)</f>
        <v>0</v>
      </c>
      <c r="O83" s="48" cm="1">
        <f t="array" ref="O83">IFERROR(
IF(OR(O$10="",$I83=""),"",
SUMIFS(収穫記録!$P:$P,収穫記録!$D:$D,$J$1,収穫記録!$I:$I,$J$2,収穫記録!$J:$J,$J$3,収穫記録!$F:$F,$I83,収穫記録!$B:$B,"&gt;="&amp;O$10,収穫記録!$B:$B,"&lt;="&amp;EOMONTH(O$10,0))
/_xlfn.UNIQUE(_xlfn._xlws.FILTER($F:$F,$E:$E=$J$4))
/IF($J$5="総計",1,$K83/10)
),0)</f>
        <v>0</v>
      </c>
      <c r="P83" s="48" cm="1">
        <f t="array" ref="P83">IFERROR(
IF(OR(P$10="",$I83=""),"",
SUMIFS(収穫記録!$P:$P,収穫記録!$D:$D,$J$1,収穫記録!$I:$I,$J$2,収穫記録!$J:$J,$J$3,収穫記録!$F:$F,$I83,収穫記録!$B:$B,"&gt;="&amp;P$10,収穫記録!$B:$B,"&lt;="&amp;EOMONTH(P$10,0))
/_xlfn.UNIQUE(_xlfn._xlws.FILTER($F:$F,$E:$E=$J$4))
/IF($J$5="総計",1,$K83/10)
),0)</f>
        <v>0</v>
      </c>
      <c r="Q83" s="48" cm="1">
        <f t="array" ref="Q83">IFERROR(
IF(OR(Q$10="",$I83=""),"",
SUMIFS(収穫記録!$P:$P,収穫記録!$D:$D,$J$1,収穫記録!$I:$I,$J$2,収穫記録!$J:$J,$J$3,収穫記録!$F:$F,$I83,収穫記録!$B:$B,"&gt;="&amp;Q$10,収穫記録!$B:$B,"&lt;="&amp;EOMONTH(Q$10,0))
/_xlfn.UNIQUE(_xlfn._xlws.FILTER($F:$F,$E:$E=$J$4))
/IF($J$5="総計",1,$K83/10)
),0)</f>
        <v>0</v>
      </c>
      <c r="R83" s="48" cm="1">
        <f t="array" ref="R83">IFERROR(
IF(OR(R$10="",$I83=""),"",
SUMIFS(収穫記録!$P:$P,収穫記録!$D:$D,$J$1,収穫記録!$I:$I,$J$2,収穫記録!$J:$J,$J$3,収穫記録!$F:$F,$I83,収穫記録!$B:$B,"&gt;="&amp;R$10,収穫記録!$B:$B,"&lt;="&amp;EOMONTH(R$10,0))
/_xlfn.UNIQUE(_xlfn._xlws.FILTER($F:$F,$E:$E=$J$4))
/IF($J$5="総計",1,$K83/10)
),0)</f>
        <v>0</v>
      </c>
      <c r="S83" s="48" cm="1">
        <f t="array" ref="S83">IFERROR(
IF(OR(S$10="",$I83=""),"",
SUMIFS(収穫記録!$P:$P,収穫記録!$D:$D,$J$1,収穫記録!$I:$I,$J$2,収穫記録!$J:$J,$J$3,収穫記録!$F:$F,$I83,収穫記録!$B:$B,"&gt;="&amp;S$10,収穫記録!$B:$B,"&lt;="&amp;EOMONTH(S$10,0))
/_xlfn.UNIQUE(_xlfn._xlws.FILTER($F:$F,$E:$E=$J$4))
/IF($J$5="総計",1,$K83/10)
),0)</f>
        <v>0</v>
      </c>
      <c r="T83" s="48" cm="1">
        <f t="array" ref="T83">IFERROR(
IF(OR(T$10="",$I83=""),"",
SUMIFS(収穫記録!$P:$P,収穫記録!$D:$D,$J$1,収穫記録!$I:$I,$J$2,収穫記録!$J:$J,$J$3,収穫記録!$F:$F,$I83,収穫記録!$B:$B,"&gt;="&amp;T$10,収穫記録!$B:$B,"&lt;="&amp;EOMONTH(T$10,0))
/_xlfn.UNIQUE(_xlfn._xlws.FILTER($F:$F,$E:$E=$J$4))
/IF($J$5="総計",1,$K83/10)
),0)</f>
        <v>0</v>
      </c>
      <c r="U83" s="48" cm="1">
        <f t="array" ref="U83">IFERROR(
IF(OR(U$10="",$I83=""),"",
SUMIFS(収穫記録!$P:$P,収穫記録!$D:$D,$J$1,収穫記録!$I:$I,$J$2,収穫記録!$J:$J,$J$3,収穫記録!$F:$F,$I83,収穫記録!$B:$B,"&gt;="&amp;U$10,収穫記録!$B:$B,"&lt;="&amp;EOMONTH(U$10,0))
/_xlfn.UNIQUE(_xlfn._xlws.FILTER($F:$F,$E:$E=$J$4))
/IF($J$5="総計",1,$K83/10)
),0)</f>
        <v>0</v>
      </c>
      <c r="V83" s="48" cm="1">
        <f t="array" ref="V83">IFERROR(
IF(OR(V$10="",$I83=""),"",
SUMIFS(収穫記録!$P:$P,収穫記録!$D:$D,$J$1,収穫記録!$I:$I,$J$2,収穫記録!$J:$J,$J$3,収穫記録!$F:$F,$I83,収穫記録!$B:$B,"&gt;="&amp;V$10,収穫記録!$B:$B,"&lt;="&amp;EOMONTH(V$10,0))
/_xlfn.UNIQUE(_xlfn._xlws.FILTER($F:$F,$E:$E=$J$4))
/IF($J$5="総計",1,$K83/10)
),0)</f>
        <v>0</v>
      </c>
      <c r="W83" s="48" cm="1">
        <f t="array" ref="W83">IFERROR(
IF(OR(W$10="",$I83=""),"",
SUMIFS(収穫記録!$P:$P,収穫記録!$D:$D,$J$1,収穫記録!$I:$I,$J$2,収穫記録!$J:$J,$J$3,収穫記録!$F:$F,$I83,収穫記録!$B:$B,"&gt;="&amp;W$10,収穫記録!$B:$B,"&lt;="&amp;EOMONTH(W$10,0))
/_xlfn.UNIQUE(_xlfn._xlws.FILTER($F:$F,$E:$E=$J$4))
/IF($J$5="総計",1,$K83/10)
),0)</f>
        <v>0</v>
      </c>
      <c r="X83" s="48" cm="1">
        <f t="array" ref="X83">IFERROR(
IF(OR(X$10="",$I83=""),"",
SUMIFS(収穫記録!$P:$P,収穫記録!$D:$D,$J$1,収穫記録!$I:$I,$J$2,収穫記録!$J:$J,$J$3,収穫記録!$F:$F,$I83,収穫記録!$B:$B,"&gt;="&amp;X$10,収穫記録!$B:$B,"&lt;="&amp;EOMONTH(X$10,0))
/_xlfn.UNIQUE(_xlfn._xlws.FILTER($F:$F,$E:$E=$J$4))
/IF($J$5="総計",1,$K83/10)
),0)</f>
        <v>0</v>
      </c>
    </row>
    <row r="84" spans="10:24">
      <c r="J84" s="13"/>
      <c r="K84" s="37"/>
      <c r="L84" s="46" t="str">
        <f t="shared" si="3"/>
        <v/>
      </c>
      <c r="M84" s="47" cm="1">
        <f t="array" ref="M84">IFERROR(
IF(OR(M$10="",$I84=""),"",
SUMIFS(収穫記録!$P:$P,収穫記録!$D:$D,$J$1,収穫記録!$I:$I,$J$2,収穫記録!$J:$J,$J$3,収穫記録!$F:$F,$I84,収穫記録!$B:$B,"&gt;="&amp;M$10,収穫記録!$B:$B,"&lt;="&amp;EOMONTH(M$10,0))
/_xlfn.UNIQUE(_xlfn._xlws.FILTER($F:$F,$E:$E=$J$4))
/IF($J$5="総計",1,$K84/10)
),0)</f>
        <v>0</v>
      </c>
      <c r="N84" s="48" cm="1">
        <f t="array" ref="N84">IFERROR(
IF(OR(N$10="",$I84=""),"",
SUMIFS(収穫記録!$P:$P,収穫記録!$D:$D,$J$1,収穫記録!$I:$I,$J$2,収穫記録!$J:$J,$J$3,収穫記録!$F:$F,$I84,収穫記録!$B:$B,"&gt;="&amp;N$10,収穫記録!$B:$B,"&lt;="&amp;EOMONTH(N$10,0))
/_xlfn.UNIQUE(_xlfn._xlws.FILTER($F:$F,$E:$E=$J$4))
/IF($J$5="総計",1,$K84/10)
),0)</f>
        <v>0</v>
      </c>
      <c r="O84" s="48" cm="1">
        <f t="array" ref="O84">IFERROR(
IF(OR(O$10="",$I84=""),"",
SUMIFS(収穫記録!$P:$P,収穫記録!$D:$D,$J$1,収穫記録!$I:$I,$J$2,収穫記録!$J:$J,$J$3,収穫記録!$F:$F,$I84,収穫記録!$B:$B,"&gt;="&amp;O$10,収穫記録!$B:$B,"&lt;="&amp;EOMONTH(O$10,0))
/_xlfn.UNIQUE(_xlfn._xlws.FILTER($F:$F,$E:$E=$J$4))
/IF($J$5="総計",1,$K84/10)
),0)</f>
        <v>0</v>
      </c>
      <c r="P84" s="48" cm="1">
        <f t="array" ref="P84">IFERROR(
IF(OR(P$10="",$I84=""),"",
SUMIFS(収穫記録!$P:$P,収穫記録!$D:$D,$J$1,収穫記録!$I:$I,$J$2,収穫記録!$J:$J,$J$3,収穫記録!$F:$F,$I84,収穫記録!$B:$B,"&gt;="&amp;P$10,収穫記録!$B:$B,"&lt;="&amp;EOMONTH(P$10,0))
/_xlfn.UNIQUE(_xlfn._xlws.FILTER($F:$F,$E:$E=$J$4))
/IF($J$5="総計",1,$K84/10)
),0)</f>
        <v>0</v>
      </c>
      <c r="Q84" s="48" cm="1">
        <f t="array" ref="Q84">IFERROR(
IF(OR(Q$10="",$I84=""),"",
SUMIFS(収穫記録!$P:$P,収穫記録!$D:$D,$J$1,収穫記録!$I:$I,$J$2,収穫記録!$J:$J,$J$3,収穫記録!$F:$F,$I84,収穫記録!$B:$B,"&gt;="&amp;Q$10,収穫記録!$B:$B,"&lt;="&amp;EOMONTH(Q$10,0))
/_xlfn.UNIQUE(_xlfn._xlws.FILTER($F:$F,$E:$E=$J$4))
/IF($J$5="総計",1,$K84/10)
),0)</f>
        <v>0</v>
      </c>
      <c r="R84" s="48" cm="1">
        <f t="array" ref="R84">IFERROR(
IF(OR(R$10="",$I84=""),"",
SUMIFS(収穫記録!$P:$P,収穫記録!$D:$D,$J$1,収穫記録!$I:$I,$J$2,収穫記録!$J:$J,$J$3,収穫記録!$F:$F,$I84,収穫記録!$B:$B,"&gt;="&amp;R$10,収穫記録!$B:$B,"&lt;="&amp;EOMONTH(R$10,0))
/_xlfn.UNIQUE(_xlfn._xlws.FILTER($F:$F,$E:$E=$J$4))
/IF($J$5="総計",1,$K84/10)
),0)</f>
        <v>0</v>
      </c>
      <c r="S84" s="48" cm="1">
        <f t="array" ref="S84">IFERROR(
IF(OR(S$10="",$I84=""),"",
SUMIFS(収穫記録!$P:$P,収穫記録!$D:$D,$J$1,収穫記録!$I:$I,$J$2,収穫記録!$J:$J,$J$3,収穫記録!$F:$F,$I84,収穫記録!$B:$B,"&gt;="&amp;S$10,収穫記録!$B:$B,"&lt;="&amp;EOMONTH(S$10,0))
/_xlfn.UNIQUE(_xlfn._xlws.FILTER($F:$F,$E:$E=$J$4))
/IF($J$5="総計",1,$K84/10)
),0)</f>
        <v>0</v>
      </c>
      <c r="T84" s="48" cm="1">
        <f t="array" ref="T84">IFERROR(
IF(OR(T$10="",$I84=""),"",
SUMIFS(収穫記録!$P:$P,収穫記録!$D:$D,$J$1,収穫記録!$I:$I,$J$2,収穫記録!$J:$J,$J$3,収穫記録!$F:$F,$I84,収穫記録!$B:$B,"&gt;="&amp;T$10,収穫記録!$B:$B,"&lt;="&amp;EOMONTH(T$10,0))
/_xlfn.UNIQUE(_xlfn._xlws.FILTER($F:$F,$E:$E=$J$4))
/IF($J$5="総計",1,$K84/10)
),0)</f>
        <v>0</v>
      </c>
      <c r="U84" s="48" cm="1">
        <f t="array" ref="U84">IFERROR(
IF(OR(U$10="",$I84=""),"",
SUMIFS(収穫記録!$P:$P,収穫記録!$D:$D,$J$1,収穫記録!$I:$I,$J$2,収穫記録!$J:$J,$J$3,収穫記録!$F:$F,$I84,収穫記録!$B:$B,"&gt;="&amp;U$10,収穫記録!$B:$B,"&lt;="&amp;EOMONTH(U$10,0))
/_xlfn.UNIQUE(_xlfn._xlws.FILTER($F:$F,$E:$E=$J$4))
/IF($J$5="総計",1,$K84/10)
),0)</f>
        <v>0</v>
      </c>
      <c r="V84" s="48" cm="1">
        <f t="array" ref="V84">IFERROR(
IF(OR(V$10="",$I84=""),"",
SUMIFS(収穫記録!$P:$P,収穫記録!$D:$D,$J$1,収穫記録!$I:$I,$J$2,収穫記録!$J:$J,$J$3,収穫記録!$F:$F,$I84,収穫記録!$B:$B,"&gt;="&amp;V$10,収穫記録!$B:$B,"&lt;="&amp;EOMONTH(V$10,0))
/_xlfn.UNIQUE(_xlfn._xlws.FILTER($F:$F,$E:$E=$J$4))
/IF($J$5="総計",1,$K84/10)
),0)</f>
        <v>0</v>
      </c>
      <c r="W84" s="48" cm="1">
        <f t="array" ref="W84">IFERROR(
IF(OR(W$10="",$I84=""),"",
SUMIFS(収穫記録!$P:$P,収穫記録!$D:$D,$J$1,収穫記録!$I:$I,$J$2,収穫記録!$J:$J,$J$3,収穫記録!$F:$F,$I84,収穫記録!$B:$B,"&gt;="&amp;W$10,収穫記録!$B:$B,"&lt;="&amp;EOMONTH(W$10,0))
/_xlfn.UNIQUE(_xlfn._xlws.FILTER($F:$F,$E:$E=$J$4))
/IF($J$5="総計",1,$K84/10)
),0)</f>
        <v>0</v>
      </c>
      <c r="X84" s="48" cm="1">
        <f t="array" ref="X84">IFERROR(
IF(OR(X$10="",$I84=""),"",
SUMIFS(収穫記録!$P:$P,収穫記録!$D:$D,$J$1,収穫記録!$I:$I,$J$2,収穫記録!$J:$J,$J$3,収穫記録!$F:$F,$I84,収穫記録!$B:$B,"&gt;="&amp;X$10,収穫記録!$B:$B,"&lt;="&amp;EOMONTH(X$10,0))
/_xlfn.UNIQUE(_xlfn._xlws.FILTER($F:$F,$E:$E=$J$4))
/IF($J$5="総計",1,$K84/10)
),0)</f>
        <v>0</v>
      </c>
    </row>
    <row r="85" spans="10:24">
      <c r="J85" s="13"/>
      <c r="K85" s="37"/>
      <c r="L85" s="46" t="str">
        <f t="shared" si="3"/>
        <v/>
      </c>
      <c r="M85" s="47" cm="1">
        <f t="array" ref="M85">IFERROR(
IF(OR(M$10="",$I85=""),"",
SUMIFS(収穫記録!$P:$P,収穫記録!$D:$D,$J$1,収穫記録!$I:$I,$J$2,収穫記録!$J:$J,$J$3,収穫記録!$F:$F,$I85,収穫記録!$B:$B,"&gt;="&amp;M$10,収穫記録!$B:$B,"&lt;="&amp;EOMONTH(M$10,0))
/_xlfn.UNIQUE(_xlfn._xlws.FILTER($F:$F,$E:$E=$J$4))
/IF($J$5="総計",1,$K85/10)
),0)</f>
        <v>0</v>
      </c>
      <c r="N85" s="48" cm="1">
        <f t="array" ref="N85">IFERROR(
IF(OR(N$10="",$I85=""),"",
SUMIFS(収穫記録!$P:$P,収穫記録!$D:$D,$J$1,収穫記録!$I:$I,$J$2,収穫記録!$J:$J,$J$3,収穫記録!$F:$F,$I85,収穫記録!$B:$B,"&gt;="&amp;N$10,収穫記録!$B:$B,"&lt;="&amp;EOMONTH(N$10,0))
/_xlfn.UNIQUE(_xlfn._xlws.FILTER($F:$F,$E:$E=$J$4))
/IF($J$5="総計",1,$K85/10)
),0)</f>
        <v>0</v>
      </c>
      <c r="O85" s="48" cm="1">
        <f t="array" ref="O85">IFERROR(
IF(OR(O$10="",$I85=""),"",
SUMIFS(収穫記録!$P:$P,収穫記録!$D:$D,$J$1,収穫記録!$I:$I,$J$2,収穫記録!$J:$J,$J$3,収穫記録!$F:$F,$I85,収穫記録!$B:$B,"&gt;="&amp;O$10,収穫記録!$B:$B,"&lt;="&amp;EOMONTH(O$10,0))
/_xlfn.UNIQUE(_xlfn._xlws.FILTER($F:$F,$E:$E=$J$4))
/IF($J$5="総計",1,$K85/10)
),0)</f>
        <v>0</v>
      </c>
      <c r="P85" s="48" cm="1">
        <f t="array" ref="P85">IFERROR(
IF(OR(P$10="",$I85=""),"",
SUMIFS(収穫記録!$P:$P,収穫記録!$D:$D,$J$1,収穫記録!$I:$I,$J$2,収穫記録!$J:$J,$J$3,収穫記録!$F:$F,$I85,収穫記録!$B:$B,"&gt;="&amp;P$10,収穫記録!$B:$B,"&lt;="&amp;EOMONTH(P$10,0))
/_xlfn.UNIQUE(_xlfn._xlws.FILTER($F:$F,$E:$E=$J$4))
/IF($J$5="総計",1,$K85/10)
),0)</f>
        <v>0</v>
      </c>
      <c r="Q85" s="48" cm="1">
        <f t="array" ref="Q85">IFERROR(
IF(OR(Q$10="",$I85=""),"",
SUMIFS(収穫記録!$P:$P,収穫記録!$D:$D,$J$1,収穫記録!$I:$I,$J$2,収穫記録!$J:$J,$J$3,収穫記録!$F:$F,$I85,収穫記録!$B:$B,"&gt;="&amp;Q$10,収穫記録!$B:$B,"&lt;="&amp;EOMONTH(Q$10,0))
/_xlfn.UNIQUE(_xlfn._xlws.FILTER($F:$F,$E:$E=$J$4))
/IF($J$5="総計",1,$K85/10)
),0)</f>
        <v>0</v>
      </c>
      <c r="R85" s="48" cm="1">
        <f t="array" ref="R85">IFERROR(
IF(OR(R$10="",$I85=""),"",
SUMIFS(収穫記録!$P:$P,収穫記録!$D:$D,$J$1,収穫記録!$I:$I,$J$2,収穫記録!$J:$J,$J$3,収穫記録!$F:$F,$I85,収穫記録!$B:$B,"&gt;="&amp;R$10,収穫記録!$B:$B,"&lt;="&amp;EOMONTH(R$10,0))
/_xlfn.UNIQUE(_xlfn._xlws.FILTER($F:$F,$E:$E=$J$4))
/IF($J$5="総計",1,$K85/10)
),0)</f>
        <v>0</v>
      </c>
      <c r="S85" s="48" cm="1">
        <f t="array" ref="S85">IFERROR(
IF(OR(S$10="",$I85=""),"",
SUMIFS(収穫記録!$P:$P,収穫記録!$D:$D,$J$1,収穫記録!$I:$I,$J$2,収穫記録!$J:$J,$J$3,収穫記録!$F:$F,$I85,収穫記録!$B:$B,"&gt;="&amp;S$10,収穫記録!$B:$B,"&lt;="&amp;EOMONTH(S$10,0))
/_xlfn.UNIQUE(_xlfn._xlws.FILTER($F:$F,$E:$E=$J$4))
/IF($J$5="総計",1,$K85/10)
),0)</f>
        <v>0</v>
      </c>
      <c r="T85" s="48" cm="1">
        <f t="array" ref="T85">IFERROR(
IF(OR(T$10="",$I85=""),"",
SUMIFS(収穫記録!$P:$P,収穫記録!$D:$D,$J$1,収穫記録!$I:$I,$J$2,収穫記録!$J:$J,$J$3,収穫記録!$F:$F,$I85,収穫記録!$B:$B,"&gt;="&amp;T$10,収穫記録!$B:$B,"&lt;="&amp;EOMONTH(T$10,0))
/_xlfn.UNIQUE(_xlfn._xlws.FILTER($F:$F,$E:$E=$J$4))
/IF($J$5="総計",1,$K85/10)
),0)</f>
        <v>0</v>
      </c>
      <c r="U85" s="48" cm="1">
        <f t="array" ref="U85">IFERROR(
IF(OR(U$10="",$I85=""),"",
SUMIFS(収穫記録!$P:$P,収穫記録!$D:$D,$J$1,収穫記録!$I:$I,$J$2,収穫記録!$J:$J,$J$3,収穫記録!$F:$F,$I85,収穫記録!$B:$B,"&gt;="&amp;U$10,収穫記録!$B:$B,"&lt;="&amp;EOMONTH(U$10,0))
/_xlfn.UNIQUE(_xlfn._xlws.FILTER($F:$F,$E:$E=$J$4))
/IF($J$5="総計",1,$K85/10)
),0)</f>
        <v>0</v>
      </c>
      <c r="V85" s="48" cm="1">
        <f t="array" ref="V85">IFERROR(
IF(OR(V$10="",$I85=""),"",
SUMIFS(収穫記録!$P:$P,収穫記録!$D:$D,$J$1,収穫記録!$I:$I,$J$2,収穫記録!$J:$J,$J$3,収穫記録!$F:$F,$I85,収穫記録!$B:$B,"&gt;="&amp;V$10,収穫記録!$B:$B,"&lt;="&amp;EOMONTH(V$10,0))
/_xlfn.UNIQUE(_xlfn._xlws.FILTER($F:$F,$E:$E=$J$4))
/IF($J$5="総計",1,$K85/10)
),0)</f>
        <v>0</v>
      </c>
      <c r="W85" s="48" cm="1">
        <f t="array" ref="W85">IFERROR(
IF(OR(W$10="",$I85=""),"",
SUMIFS(収穫記録!$P:$P,収穫記録!$D:$D,$J$1,収穫記録!$I:$I,$J$2,収穫記録!$J:$J,$J$3,収穫記録!$F:$F,$I85,収穫記録!$B:$B,"&gt;="&amp;W$10,収穫記録!$B:$B,"&lt;="&amp;EOMONTH(W$10,0))
/_xlfn.UNIQUE(_xlfn._xlws.FILTER($F:$F,$E:$E=$J$4))
/IF($J$5="総計",1,$K85/10)
),0)</f>
        <v>0</v>
      </c>
      <c r="X85" s="48" cm="1">
        <f t="array" ref="X85">IFERROR(
IF(OR(X$10="",$I85=""),"",
SUMIFS(収穫記録!$P:$P,収穫記録!$D:$D,$J$1,収穫記録!$I:$I,$J$2,収穫記録!$J:$J,$J$3,収穫記録!$F:$F,$I85,収穫記録!$B:$B,"&gt;="&amp;X$10,収穫記録!$B:$B,"&lt;="&amp;EOMONTH(X$10,0))
/_xlfn.UNIQUE(_xlfn._xlws.FILTER($F:$F,$E:$E=$J$4))
/IF($J$5="総計",1,$K85/10)
),0)</f>
        <v>0</v>
      </c>
    </row>
    <row r="86" spans="10:24">
      <c r="J86" s="13"/>
      <c r="K86" s="37"/>
      <c r="L86" s="46" t="str">
        <f t="shared" si="3"/>
        <v/>
      </c>
      <c r="M86" s="47" cm="1">
        <f t="array" ref="M86">IFERROR(
IF(OR(M$10="",$I86=""),"",
SUMIFS(収穫記録!$P:$P,収穫記録!$D:$D,$J$1,収穫記録!$I:$I,$J$2,収穫記録!$J:$J,$J$3,収穫記録!$F:$F,$I86,収穫記録!$B:$B,"&gt;="&amp;M$10,収穫記録!$B:$B,"&lt;="&amp;EOMONTH(M$10,0))
/_xlfn.UNIQUE(_xlfn._xlws.FILTER($F:$F,$E:$E=$J$4))
/IF($J$5="総計",1,$K86/10)
),0)</f>
        <v>0</v>
      </c>
      <c r="N86" s="48" cm="1">
        <f t="array" ref="N86">IFERROR(
IF(OR(N$10="",$I86=""),"",
SUMIFS(収穫記録!$P:$P,収穫記録!$D:$D,$J$1,収穫記録!$I:$I,$J$2,収穫記録!$J:$J,$J$3,収穫記録!$F:$F,$I86,収穫記録!$B:$B,"&gt;="&amp;N$10,収穫記録!$B:$B,"&lt;="&amp;EOMONTH(N$10,0))
/_xlfn.UNIQUE(_xlfn._xlws.FILTER($F:$F,$E:$E=$J$4))
/IF($J$5="総計",1,$K86/10)
),0)</f>
        <v>0</v>
      </c>
      <c r="O86" s="48" cm="1">
        <f t="array" ref="O86">IFERROR(
IF(OR(O$10="",$I86=""),"",
SUMIFS(収穫記録!$P:$P,収穫記録!$D:$D,$J$1,収穫記録!$I:$I,$J$2,収穫記録!$J:$J,$J$3,収穫記録!$F:$F,$I86,収穫記録!$B:$B,"&gt;="&amp;O$10,収穫記録!$B:$B,"&lt;="&amp;EOMONTH(O$10,0))
/_xlfn.UNIQUE(_xlfn._xlws.FILTER($F:$F,$E:$E=$J$4))
/IF($J$5="総計",1,$K86/10)
),0)</f>
        <v>0</v>
      </c>
      <c r="P86" s="48" cm="1">
        <f t="array" ref="P86">IFERROR(
IF(OR(P$10="",$I86=""),"",
SUMIFS(収穫記録!$P:$P,収穫記録!$D:$D,$J$1,収穫記録!$I:$I,$J$2,収穫記録!$J:$J,$J$3,収穫記録!$F:$F,$I86,収穫記録!$B:$B,"&gt;="&amp;P$10,収穫記録!$B:$B,"&lt;="&amp;EOMONTH(P$10,0))
/_xlfn.UNIQUE(_xlfn._xlws.FILTER($F:$F,$E:$E=$J$4))
/IF($J$5="総計",1,$K86/10)
),0)</f>
        <v>0</v>
      </c>
      <c r="Q86" s="48" cm="1">
        <f t="array" ref="Q86">IFERROR(
IF(OR(Q$10="",$I86=""),"",
SUMIFS(収穫記録!$P:$P,収穫記録!$D:$D,$J$1,収穫記録!$I:$I,$J$2,収穫記録!$J:$J,$J$3,収穫記録!$F:$F,$I86,収穫記録!$B:$B,"&gt;="&amp;Q$10,収穫記録!$B:$B,"&lt;="&amp;EOMONTH(Q$10,0))
/_xlfn.UNIQUE(_xlfn._xlws.FILTER($F:$F,$E:$E=$J$4))
/IF($J$5="総計",1,$K86/10)
),0)</f>
        <v>0</v>
      </c>
      <c r="R86" s="48" cm="1">
        <f t="array" ref="R86">IFERROR(
IF(OR(R$10="",$I86=""),"",
SUMIFS(収穫記録!$P:$P,収穫記録!$D:$D,$J$1,収穫記録!$I:$I,$J$2,収穫記録!$J:$J,$J$3,収穫記録!$F:$F,$I86,収穫記録!$B:$B,"&gt;="&amp;R$10,収穫記録!$B:$B,"&lt;="&amp;EOMONTH(R$10,0))
/_xlfn.UNIQUE(_xlfn._xlws.FILTER($F:$F,$E:$E=$J$4))
/IF($J$5="総計",1,$K86/10)
),0)</f>
        <v>0</v>
      </c>
      <c r="S86" s="48" cm="1">
        <f t="array" ref="S86">IFERROR(
IF(OR(S$10="",$I86=""),"",
SUMIFS(収穫記録!$P:$P,収穫記録!$D:$D,$J$1,収穫記録!$I:$I,$J$2,収穫記録!$J:$J,$J$3,収穫記録!$F:$F,$I86,収穫記録!$B:$B,"&gt;="&amp;S$10,収穫記録!$B:$B,"&lt;="&amp;EOMONTH(S$10,0))
/_xlfn.UNIQUE(_xlfn._xlws.FILTER($F:$F,$E:$E=$J$4))
/IF($J$5="総計",1,$K86/10)
),0)</f>
        <v>0</v>
      </c>
      <c r="T86" s="48" cm="1">
        <f t="array" ref="T86">IFERROR(
IF(OR(T$10="",$I86=""),"",
SUMIFS(収穫記録!$P:$P,収穫記録!$D:$D,$J$1,収穫記録!$I:$I,$J$2,収穫記録!$J:$J,$J$3,収穫記録!$F:$F,$I86,収穫記録!$B:$B,"&gt;="&amp;T$10,収穫記録!$B:$B,"&lt;="&amp;EOMONTH(T$10,0))
/_xlfn.UNIQUE(_xlfn._xlws.FILTER($F:$F,$E:$E=$J$4))
/IF($J$5="総計",1,$K86/10)
),0)</f>
        <v>0</v>
      </c>
      <c r="U86" s="48" cm="1">
        <f t="array" ref="U86">IFERROR(
IF(OR(U$10="",$I86=""),"",
SUMIFS(収穫記録!$P:$P,収穫記録!$D:$D,$J$1,収穫記録!$I:$I,$J$2,収穫記録!$J:$J,$J$3,収穫記録!$F:$F,$I86,収穫記録!$B:$B,"&gt;="&amp;U$10,収穫記録!$B:$B,"&lt;="&amp;EOMONTH(U$10,0))
/_xlfn.UNIQUE(_xlfn._xlws.FILTER($F:$F,$E:$E=$J$4))
/IF($J$5="総計",1,$K86/10)
),0)</f>
        <v>0</v>
      </c>
      <c r="V86" s="48" cm="1">
        <f t="array" ref="V86">IFERROR(
IF(OR(V$10="",$I86=""),"",
SUMIFS(収穫記録!$P:$P,収穫記録!$D:$D,$J$1,収穫記録!$I:$I,$J$2,収穫記録!$J:$J,$J$3,収穫記録!$F:$F,$I86,収穫記録!$B:$B,"&gt;="&amp;V$10,収穫記録!$B:$B,"&lt;="&amp;EOMONTH(V$10,0))
/_xlfn.UNIQUE(_xlfn._xlws.FILTER($F:$F,$E:$E=$J$4))
/IF($J$5="総計",1,$K86/10)
),0)</f>
        <v>0</v>
      </c>
      <c r="W86" s="48" cm="1">
        <f t="array" ref="W86">IFERROR(
IF(OR(W$10="",$I86=""),"",
SUMIFS(収穫記録!$P:$P,収穫記録!$D:$D,$J$1,収穫記録!$I:$I,$J$2,収穫記録!$J:$J,$J$3,収穫記録!$F:$F,$I86,収穫記録!$B:$B,"&gt;="&amp;W$10,収穫記録!$B:$B,"&lt;="&amp;EOMONTH(W$10,0))
/_xlfn.UNIQUE(_xlfn._xlws.FILTER($F:$F,$E:$E=$J$4))
/IF($J$5="総計",1,$K86/10)
),0)</f>
        <v>0</v>
      </c>
      <c r="X86" s="48" cm="1">
        <f t="array" ref="X86">IFERROR(
IF(OR(X$10="",$I86=""),"",
SUMIFS(収穫記録!$P:$P,収穫記録!$D:$D,$J$1,収穫記録!$I:$I,$J$2,収穫記録!$J:$J,$J$3,収穫記録!$F:$F,$I86,収穫記録!$B:$B,"&gt;="&amp;X$10,収穫記録!$B:$B,"&lt;="&amp;EOMONTH(X$10,0))
/_xlfn.UNIQUE(_xlfn._xlws.FILTER($F:$F,$E:$E=$J$4))
/IF($J$5="総計",1,$K86/10)
),0)</f>
        <v>0</v>
      </c>
    </row>
    <row r="87" spans="10:24">
      <c r="J87" s="13"/>
      <c r="K87" s="37"/>
      <c r="L87" s="46" t="str">
        <f t="shared" si="3"/>
        <v/>
      </c>
      <c r="M87" s="47" cm="1">
        <f t="array" ref="M87">IFERROR(
IF(OR(M$10="",$I87=""),"",
SUMIFS(収穫記録!$P:$P,収穫記録!$D:$D,$J$1,収穫記録!$I:$I,$J$2,収穫記録!$J:$J,$J$3,収穫記録!$F:$F,$I87,収穫記録!$B:$B,"&gt;="&amp;M$10,収穫記録!$B:$B,"&lt;="&amp;EOMONTH(M$10,0))
/_xlfn.UNIQUE(_xlfn._xlws.FILTER($F:$F,$E:$E=$J$4))
/IF($J$5="総計",1,$K87/10)
),0)</f>
        <v>0</v>
      </c>
      <c r="N87" s="48" cm="1">
        <f t="array" ref="N87">IFERROR(
IF(OR(N$10="",$I87=""),"",
SUMIFS(収穫記録!$P:$P,収穫記録!$D:$D,$J$1,収穫記録!$I:$I,$J$2,収穫記録!$J:$J,$J$3,収穫記録!$F:$F,$I87,収穫記録!$B:$B,"&gt;="&amp;N$10,収穫記録!$B:$B,"&lt;="&amp;EOMONTH(N$10,0))
/_xlfn.UNIQUE(_xlfn._xlws.FILTER($F:$F,$E:$E=$J$4))
/IF($J$5="総計",1,$K87/10)
),0)</f>
        <v>0</v>
      </c>
      <c r="O87" s="48" cm="1">
        <f t="array" ref="O87">IFERROR(
IF(OR(O$10="",$I87=""),"",
SUMIFS(収穫記録!$P:$P,収穫記録!$D:$D,$J$1,収穫記録!$I:$I,$J$2,収穫記録!$J:$J,$J$3,収穫記録!$F:$F,$I87,収穫記録!$B:$B,"&gt;="&amp;O$10,収穫記録!$B:$B,"&lt;="&amp;EOMONTH(O$10,0))
/_xlfn.UNIQUE(_xlfn._xlws.FILTER($F:$F,$E:$E=$J$4))
/IF($J$5="総計",1,$K87/10)
),0)</f>
        <v>0</v>
      </c>
      <c r="P87" s="48" cm="1">
        <f t="array" ref="P87">IFERROR(
IF(OR(P$10="",$I87=""),"",
SUMIFS(収穫記録!$P:$P,収穫記録!$D:$D,$J$1,収穫記録!$I:$I,$J$2,収穫記録!$J:$J,$J$3,収穫記録!$F:$F,$I87,収穫記録!$B:$B,"&gt;="&amp;P$10,収穫記録!$B:$B,"&lt;="&amp;EOMONTH(P$10,0))
/_xlfn.UNIQUE(_xlfn._xlws.FILTER($F:$F,$E:$E=$J$4))
/IF($J$5="総計",1,$K87/10)
),0)</f>
        <v>0</v>
      </c>
      <c r="Q87" s="48" cm="1">
        <f t="array" ref="Q87">IFERROR(
IF(OR(Q$10="",$I87=""),"",
SUMIFS(収穫記録!$P:$P,収穫記録!$D:$D,$J$1,収穫記録!$I:$I,$J$2,収穫記録!$J:$J,$J$3,収穫記録!$F:$F,$I87,収穫記録!$B:$B,"&gt;="&amp;Q$10,収穫記録!$B:$B,"&lt;="&amp;EOMONTH(Q$10,0))
/_xlfn.UNIQUE(_xlfn._xlws.FILTER($F:$F,$E:$E=$J$4))
/IF($J$5="総計",1,$K87/10)
),0)</f>
        <v>0</v>
      </c>
      <c r="R87" s="48" cm="1">
        <f t="array" ref="R87">IFERROR(
IF(OR(R$10="",$I87=""),"",
SUMIFS(収穫記録!$P:$P,収穫記録!$D:$D,$J$1,収穫記録!$I:$I,$J$2,収穫記録!$J:$J,$J$3,収穫記録!$F:$F,$I87,収穫記録!$B:$B,"&gt;="&amp;R$10,収穫記録!$B:$B,"&lt;="&amp;EOMONTH(R$10,0))
/_xlfn.UNIQUE(_xlfn._xlws.FILTER($F:$F,$E:$E=$J$4))
/IF($J$5="総計",1,$K87/10)
),0)</f>
        <v>0</v>
      </c>
      <c r="S87" s="48" cm="1">
        <f t="array" ref="S87">IFERROR(
IF(OR(S$10="",$I87=""),"",
SUMIFS(収穫記録!$P:$P,収穫記録!$D:$D,$J$1,収穫記録!$I:$I,$J$2,収穫記録!$J:$J,$J$3,収穫記録!$F:$F,$I87,収穫記録!$B:$B,"&gt;="&amp;S$10,収穫記録!$B:$B,"&lt;="&amp;EOMONTH(S$10,0))
/_xlfn.UNIQUE(_xlfn._xlws.FILTER($F:$F,$E:$E=$J$4))
/IF($J$5="総計",1,$K87/10)
),0)</f>
        <v>0</v>
      </c>
      <c r="T87" s="48" cm="1">
        <f t="array" ref="T87">IFERROR(
IF(OR(T$10="",$I87=""),"",
SUMIFS(収穫記録!$P:$P,収穫記録!$D:$D,$J$1,収穫記録!$I:$I,$J$2,収穫記録!$J:$J,$J$3,収穫記録!$F:$F,$I87,収穫記録!$B:$B,"&gt;="&amp;T$10,収穫記録!$B:$B,"&lt;="&amp;EOMONTH(T$10,0))
/_xlfn.UNIQUE(_xlfn._xlws.FILTER($F:$F,$E:$E=$J$4))
/IF($J$5="総計",1,$K87/10)
),0)</f>
        <v>0</v>
      </c>
      <c r="U87" s="48" cm="1">
        <f t="array" ref="U87">IFERROR(
IF(OR(U$10="",$I87=""),"",
SUMIFS(収穫記録!$P:$P,収穫記録!$D:$D,$J$1,収穫記録!$I:$I,$J$2,収穫記録!$J:$J,$J$3,収穫記録!$F:$F,$I87,収穫記録!$B:$B,"&gt;="&amp;U$10,収穫記録!$B:$B,"&lt;="&amp;EOMONTH(U$10,0))
/_xlfn.UNIQUE(_xlfn._xlws.FILTER($F:$F,$E:$E=$J$4))
/IF($J$5="総計",1,$K87/10)
),0)</f>
        <v>0</v>
      </c>
      <c r="V87" s="48" cm="1">
        <f t="array" ref="V87">IFERROR(
IF(OR(V$10="",$I87=""),"",
SUMIFS(収穫記録!$P:$P,収穫記録!$D:$D,$J$1,収穫記録!$I:$I,$J$2,収穫記録!$J:$J,$J$3,収穫記録!$F:$F,$I87,収穫記録!$B:$B,"&gt;="&amp;V$10,収穫記録!$B:$B,"&lt;="&amp;EOMONTH(V$10,0))
/_xlfn.UNIQUE(_xlfn._xlws.FILTER($F:$F,$E:$E=$J$4))
/IF($J$5="総計",1,$K87/10)
),0)</f>
        <v>0</v>
      </c>
      <c r="W87" s="48" cm="1">
        <f t="array" ref="W87">IFERROR(
IF(OR(W$10="",$I87=""),"",
SUMIFS(収穫記録!$P:$P,収穫記録!$D:$D,$J$1,収穫記録!$I:$I,$J$2,収穫記録!$J:$J,$J$3,収穫記録!$F:$F,$I87,収穫記録!$B:$B,"&gt;="&amp;W$10,収穫記録!$B:$B,"&lt;="&amp;EOMONTH(W$10,0))
/_xlfn.UNIQUE(_xlfn._xlws.FILTER($F:$F,$E:$E=$J$4))
/IF($J$5="総計",1,$K87/10)
),0)</f>
        <v>0</v>
      </c>
      <c r="X87" s="48" cm="1">
        <f t="array" ref="X87">IFERROR(
IF(OR(X$10="",$I87=""),"",
SUMIFS(収穫記録!$P:$P,収穫記録!$D:$D,$J$1,収穫記録!$I:$I,$J$2,収穫記録!$J:$J,$J$3,収穫記録!$F:$F,$I87,収穫記録!$B:$B,"&gt;="&amp;X$10,収穫記録!$B:$B,"&lt;="&amp;EOMONTH(X$10,0))
/_xlfn.UNIQUE(_xlfn._xlws.FILTER($F:$F,$E:$E=$J$4))
/IF($J$5="総計",1,$K87/10)
),0)</f>
        <v>0</v>
      </c>
    </row>
    <row r="88" spans="10:24">
      <c r="J88" s="13"/>
      <c r="K88" s="37"/>
      <c r="L88" s="46" t="str">
        <f t="shared" si="3"/>
        <v/>
      </c>
      <c r="M88" s="47" cm="1">
        <f t="array" ref="M88">IFERROR(
IF(OR(M$10="",$I88=""),"",
SUMIFS(収穫記録!$P:$P,収穫記録!$D:$D,$J$1,収穫記録!$I:$I,$J$2,収穫記録!$J:$J,$J$3,収穫記録!$F:$F,$I88,収穫記録!$B:$B,"&gt;="&amp;M$10,収穫記録!$B:$B,"&lt;="&amp;EOMONTH(M$10,0))
/_xlfn.UNIQUE(_xlfn._xlws.FILTER($F:$F,$E:$E=$J$4))
/IF($J$5="総計",1,$K88/10)
),0)</f>
        <v>0</v>
      </c>
      <c r="N88" s="48" cm="1">
        <f t="array" ref="N88">IFERROR(
IF(OR(N$10="",$I88=""),"",
SUMIFS(収穫記録!$P:$P,収穫記録!$D:$D,$J$1,収穫記録!$I:$I,$J$2,収穫記録!$J:$J,$J$3,収穫記録!$F:$F,$I88,収穫記録!$B:$B,"&gt;="&amp;N$10,収穫記録!$B:$B,"&lt;="&amp;EOMONTH(N$10,0))
/_xlfn.UNIQUE(_xlfn._xlws.FILTER($F:$F,$E:$E=$J$4))
/IF($J$5="総計",1,$K88/10)
),0)</f>
        <v>0</v>
      </c>
      <c r="O88" s="48" cm="1">
        <f t="array" ref="O88">IFERROR(
IF(OR(O$10="",$I88=""),"",
SUMIFS(収穫記録!$P:$P,収穫記録!$D:$D,$J$1,収穫記録!$I:$I,$J$2,収穫記録!$J:$J,$J$3,収穫記録!$F:$F,$I88,収穫記録!$B:$B,"&gt;="&amp;O$10,収穫記録!$B:$B,"&lt;="&amp;EOMONTH(O$10,0))
/_xlfn.UNIQUE(_xlfn._xlws.FILTER($F:$F,$E:$E=$J$4))
/IF($J$5="総計",1,$K88/10)
),0)</f>
        <v>0</v>
      </c>
      <c r="P88" s="48" cm="1">
        <f t="array" ref="P88">IFERROR(
IF(OR(P$10="",$I88=""),"",
SUMIFS(収穫記録!$P:$P,収穫記録!$D:$D,$J$1,収穫記録!$I:$I,$J$2,収穫記録!$J:$J,$J$3,収穫記録!$F:$F,$I88,収穫記録!$B:$B,"&gt;="&amp;P$10,収穫記録!$B:$B,"&lt;="&amp;EOMONTH(P$10,0))
/_xlfn.UNIQUE(_xlfn._xlws.FILTER($F:$F,$E:$E=$J$4))
/IF($J$5="総計",1,$K88/10)
),0)</f>
        <v>0</v>
      </c>
      <c r="Q88" s="48" cm="1">
        <f t="array" ref="Q88">IFERROR(
IF(OR(Q$10="",$I88=""),"",
SUMIFS(収穫記録!$P:$P,収穫記録!$D:$D,$J$1,収穫記録!$I:$I,$J$2,収穫記録!$J:$J,$J$3,収穫記録!$F:$F,$I88,収穫記録!$B:$B,"&gt;="&amp;Q$10,収穫記録!$B:$B,"&lt;="&amp;EOMONTH(Q$10,0))
/_xlfn.UNIQUE(_xlfn._xlws.FILTER($F:$F,$E:$E=$J$4))
/IF($J$5="総計",1,$K88/10)
),0)</f>
        <v>0</v>
      </c>
      <c r="R88" s="48" cm="1">
        <f t="array" ref="R88">IFERROR(
IF(OR(R$10="",$I88=""),"",
SUMIFS(収穫記録!$P:$P,収穫記録!$D:$D,$J$1,収穫記録!$I:$I,$J$2,収穫記録!$J:$J,$J$3,収穫記録!$F:$F,$I88,収穫記録!$B:$B,"&gt;="&amp;R$10,収穫記録!$B:$B,"&lt;="&amp;EOMONTH(R$10,0))
/_xlfn.UNIQUE(_xlfn._xlws.FILTER($F:$F,$E:$E=$J$4))
/IF($J$5="総計",1,$K88/10)
),0)</f>
        <v>0</v>
      </c>
      <c r="S88" s="48" cm="1">
        <f t="array" ref="S88">IFERROR(
IF(OR(S$10="",$I88=""),"",
SUMIFS(収穫記録!$P:$P,収穫記録!$D:$D,$J$1,収穫記録!$I:$I,$J$2,収穫記録!$J:$J,$J$3,収穫記録!$F:$F,$I88,収穫記録!$B:$B,"&gt;="&amp;S$10,収穫記録!$B:$B,"&lt;="&amp;EOMONTH(S$10,0))
/_xlfn.UNIQUE(_xlfn._xlws.FILTER($F:$F,$E:$E=$J$4))
/IF($J$5="総計",1,$K88/10)
),0)</f>
        <v>0</v>
      </c>
      <c r="T88" s="48" cm="1">
        <f t="array" ref="T88">IFERROR(
IF(OR(T$10="",$I88=""),"",
SUMIFS(収穫記録!$P:$P,収穫記録!$D:$D,$J$1,収穫記録!$I:$I,$J$2,収穫記録!$J:$J,$J$3,収穫記録!$F:$F,$I88,収穫記録!$B:$B,"&gt;="&amp;T$10,収穫記録!$B:$B,"&lt;="&amp;EOMONTH(T$10,0))
/_xlfn.UNIQUE(_xlfn._xlws.FILTER($F:$F,$E:$E=$J$4))
/IF($J$5="総計",1,$K88/10)
),0)</f>
        <v>0</v>
      </c>
      <c r="U88" s="48" cm="1">
        <f t="array" ref="U88">IFERROR(
IF(OR(U$10="",$I88=""),"",
SUMIFS(収穫記録!$P:$P,収穫記録!$D:$D,$J$1,収穫記録!$I:$I,$J$2,収穫記録!$J:$J,$J$3,収穫記録!$F:$F,$I88,収穫記録!$B:$B,"&gt;="&amp;U$10,収穫記録!$B:$B,"&lt;="&amp;EOMONTH(U$10,0))
/_xlfn.UNIQUE(_xlfn._xlws.FILTER($F:$F,$E:$E=$J$4))
/IF($J$5="総計",1,$K88/10)
),0)</f>
        <v>0</v>
      </c>
      <c r="V88" s="48" cm="1">
        <f t="array" ref="V88">IFERROR(
IF(OR(V$10="",$I88=""),"",
SUMIFS(収穫記録!$P:$P,収穫記録!$D:$D,$J$1,収穫記録!$I:$I,$J$2,収穫記録!$J:$J,$J$3,収穫記録!$F:$F,$I88,収穫記録!$B:$B,"&gt;="&amp;V$10,収穫記録!$B:$B,"&lt;="&amp;EOMONTH(V$10,0))
/_xlfn.UNIQUE(_xlfn._xlws.FILTER($F:$F,$E:$E=$J$4))
/IF($J$5="総計",1,$K88/10)
),0)</f>
        <v>0</v>
      </c>
      <c r="W88" s="48" cm="1">
        <f t="array" ref="W88">IFERROR(
IF(OR(W$10="",$I88=""),"",
SUMIFS(収穫記録!$P:$P,収穫記録!$D:$D,$J$1,収穫記録!$I:$I,$J$2,収穫記録!$J:$J,$J$3,収穫記録!$F:$F,$I88,収穫記録!$B:$B,"&gt;="&amp;W$10,収穫記録!$B:$B,"&lt;="&amp;EOMONTH(W$10,0))
/_xlfn.UNIQUE(_xlfn._xlws.FILTER($F:$F,$E:$E=$J$4))
/IF($J$5="総計",1,$K88/10)
),0)</f>
        <v>0</v>
      </c>
      <c r="X88" s="48" cm="1">
        <f t="array" ref="X88">IFERROR(
IF(OR(X$10="",$I88=""),"",
SUMIFS(収穫記録!$P:$P,収穫記録!$D:$D,$J$1,収穫記録!$I:$I,$J$2,収穫記録!$J:$J,$J$3,収穫記録!$F:$F,$I88,収穫記録!$B:$B,"&gt;="&amp;X$10,収穫記録!$B:$B,"&lt;="&amp;EOMONTH(X$10,0))
/_xlfn.UNIQUE(_xlfn._xlws.FILTER($F:$F,$E:$E=$J$4))
/IF($J$5="総計",1,$K88/10)
),0)</f>
        <v>0</v>
      </c>
    </row>
    <row r="89" spans="10:24">
      <c r="J89" s="13"/>
      <c r="K89" s="37"/>
      <c r="L89" s="46" t="str">
        <f t="shared" si="3"/>
        <v/>
      </c>
      <c r="M89" s="47" cm="1">
        <f t="array" ref="M89">IFERROR(
IF(OR(M$10="",$I89=""),"",
SUMIFS(収穫記録!$P:$P,収穫記録!$D:$D,$J$1,収穫記録!$I:$I,$J$2,収穫記録!$J:$J,$J$3,収穫記録!$F:$F,$I89,収穫記録!$B:$B,"&gt;="&amp;M$10,収穫記録!$B:$B,"&lt;="&amp;EOMONTH(M$10,0))
/_xlfn.UNIQUE(_xlfn._xlws.FILTER($F:$F,$E:$E=$J$4))
/IF($J$5="総計",1,$K89/10)
),0)</f>
        <v>0</v>
      </c>
      <c r="N89" s="48" cm="1">
        <f t="array" ref="N89">IFERROR(
IF(OR(N$10="",$I89=""),"",
SUMIFS(収穫記録!$P:$P,収穫記録!$D:$D,$J$1,収穫記録!$I:$I,$J$2,収穫記録!$J:$J,$J$3,収穫記録!$F:$F,$I89,収穫記録!$B:$B,"&gt;="&amp;N$10,収穫記録!$B:$B,"&lt;="&amp;EOMONTH(N$10,0))
/_xlfn.UNIQUE(_xlfn._xlws.FILTER($F:$F,$E:$E=$J$4))
/IF($J$5="総計",1,$K89/10)
),0)</f>
        <v>0</v>
      </c>
      <c r="O89" s="48" cm="1">
        <f t="array" ref="O89">IFERROR(
IF(OR(O$10="",$I89=""),"",
SUMIFS(収穫記録!$P:$P,収穫記録!$D:$D,$J$1,収穫記録!$I:$I,$J$2,収穫記録!$J:$J,$J$3,収穫記録!$F:$F,$I89,収穫記録!$B:$B,"&gt;="&amp;O$10,収穫記録!$B:$B,"&lt;="&amp;EOMONTH(O$10,0))
/_xlfn.UNIQUE(_xlfn._xlws.FILTER($F:$F,$E:$E=$J$4))
/IF($J$5="総計",1,$K89/10)
),0)</f>
        <v>0</v>
      </c>
      <c r="P89" s="48" cm="1">
        <f t="array" ref="P89">IFERROR(
IF(OR(P$10="",$I89=""),"",
SUMIFS(収穫記録!$P:$P,収穫記録!$D:$D,$J$1,収穫記録!$I:$I,$J$2,収穫記録!$J:$J,$J$3,収穫記録!$F:$F,$I89,収穫記録!$B:$B,"&gt;="&amp;P$10,収穫記録!$B:$B,"&lt;="&amp;EOMONTH(P$10,0))
/_xlfn.UNIQUE(_xlfn._xlws.FILTER($F:$F,$E:$E=$J$4))
/IF($J$5="総計",1,$K89/10)
),0)</f>
        <v>0</v>
      </c>
      <c r="Q89" s="48" cm="1">
        <f t="array" ref="Q89">IFERROR(
IF(OR(Q$10="",$I89=""),"",
SUMIFS(収穫記録!$P:$P,収穫記録!$D:$D,$J$1,収穫記録!$I:$I,$J$2,収穫記録!$J:$J,$J$3,収穫記録!$F:$F,$I89,収穫記録!$B:$B,"&gt;="&amp;Q$10,収穫記録!$B:$B,"&lt;="&amp;EOMONTH(Q$10,0))
/_xlfn.UNIQUE(_xlfn._xlws.FILTER($F:$F,$E:$E=$J$4))
/IF($J$5="総計",1,$K89/10)
),0)</f>
        <v>0</v>
      </c>
      <c r="R89" s="48" cm="1">
        <f t="array" ref="R89">IFERROR(
IF(OR(R$10="",$I89=""),"",
SUMIFS(収穫記録!$P:$P,収穫記録!$D:$D,$J$1,収穫記録!$I:$I,$J$2,収穫記録!$J:$J,$J$3,収穫記録!$F:$F,$I89,収穫記録!$B:$B,"&gt;="&amp;R$10,収穫記録!$B:$B,"&lt;="&amp;EOMONTH(R$10,0))
/_xlfn.UNIQUE(_xlfn._xlws.FILTER($F:$F,$E:$E=$J$4))
/IF($J$5="総計",1,$K89/10)
),0)</f>
        <v>0</v>
      </c>
      <c r="S89" s="48" cm="1">
        <f t="array" ref="S89">IFERROR(
IF(OR(S$10="",$I89=""),"",
SUMIFS(収穫記録!$P:$P,収穫記録!$D:$D,$J$1,収穫記録!$I:$I,$J$2,収穫記録!$J:$J,$J$3,収穫記録!$F:$F,$I89,収穫記録!$B:$B,"&gt;="&amp;S$10,収穫記録!$B:$B,"&lt;="&amp;EOMONTH(S$10,0))
/_xlfn.UNIQUE(_xlfn._xlws.FILTER($F:$F,$E:$E=$J$4))
/IF($J$5="総計",1,$K89/10)
),0)</f>
        <v>0</v>
      </c>
      <c r="T89" s="48" cm="1">
        <f t="array" ref="T89">IFERROR(
IF(OR(T$10="",$I89=""),"",
SUMIFS(収穫記録!$P:$P,収穫記録!$D:$D,$J$1,収穫記録!$I:$I,$J$2,収穫記録!$J:$J,$J$3,収穫記録!$F:$F,$I89,収穫記録!$B:$B,"&gt;="&amp;T$10,収穫記録!$B:$B,"&lt;="&amp;EOMONTH(T$10,0))
/_xlfn.UNIQUE(_xlfn._xlws.FILTER($F:$F,$E:$E=$J$4))
/IF($J$5="総計",1,$K89/10)
),0)</f>
        <v>0</v>
      </c>
      <c r="U89" s="48" cm="1">
        <f t="array" ref="U89">IFERROR(
IF(OR(U$10="",$I89=""),"",
SUMIFS(収穫記録!$P:$P,収穫記録!$D:$D,$J$1,収穫記録!$I:$I,$J$2,収穫記録!$J:$J,$J$3,収穫記録!$F:$F,$I89,収穫記録!$B:$B,"&gt;="&amp;U$10,収穫記録!$B:$B,"&lt;="&amp;EOMONTH(U$10,0))
/_xlfn.UNIQUE(_xlfn._xlws.FILTER($F:$F,$E:$E=$J$4))
/IF($J$5="総計",1,$K89/10)
),0)</f>
        <v>0</v>
      </c>
      <c r="V89" s="48" cm="1">
        <f t="array" ref="V89">IFERROR(
IF(OR(V$10="",$I89=""),"",
SUMIFS(収穫記録!$P:$P,収穫記録!$D:$D,$J$1,収穫記録!$I:$I,$J$2,収穫記録!$J:$J,$J$3,収穫記録!$F:$F,$I89,収穫記録!$B:$B,"&gt;="&amp;V$10,収穫記録!$B:$B,"&lt;="&amp;EOMONTH(V$10,0))
/_xlfn.UNIQUE(_xlfn._xlws.FILTER($F:$F,$E:$E=$J$4))
/IF($J$5="総計",1,$K89/10)
),0)</f>
        <v>0</v>
      </c>
      <c r="W89" s="48" cm="1">
        <f t="array" ref="W89">IFERROR(
IF(OR(W$10="",$I89=""),"",
SUMIFS(収穫記録!$P:$P,収穫記録!$D:$D,$J$1,収穫記録!$I:$I,$J$2,収穫記録!$J:$J,$J$3,収穫記録!$F:$F,$I89,収穫記録!$B:$B,"&gt;="&amp;W$10,収穫記録!$B:$B,"&lt;="&amp;EOMONTH(W$10,0))
/_xlfn.UNIQUE(_xlfn._xlws.FILTER($F:$F,$E:$E=$J$4))
/IF($J$5="総計",1,$K89/10)
),0)</f>
        <v>0</v>
      </c>
      <c r="X89" s="48" cm="1">
        <f t="array" ref="X89">IFERROR(
IF(OR(X$10="",$I89=""),"",
SUMIFS(収穫記録!$P:$P,収穫記録!$D:$D,$J$1,収穫記録!$I:$I,$J$2,収穫記録!$J:$J,$J$3,収穫記録!$F:$F,$I89,収穫記録!$B:$B,"&gt;="&amp;X$10,収穫記録!$B:$B,"&lt;="&amp;EOMONTH(X$10,0))
/_xlfn.UNIQUE(_xlfn._xlws.FILTER($F:$F,$E:$E=$J$4))
/IF($J$5="総計",1,$K89/10)
),0)</f>
        <v>0</v>
      </c>
    </row>
    <row r="90" spans="10:24">
      <c r="J90" s="13"/>
      <c r="K90" s="37"/>
      <c r="L90" s="46" t="str">
        <f t="shared" si="3"/>
        <v/>
      </c>
      <c r="M90" s="47" cm="1">
        <f t="array" ref="M90">IFERROR(
IF(OR(M$10="",$I90=""),"",
SUMIFS(収穫記録!$P:$P,収穫記録!$D:$D,$J$1,収穫記録!$I:$I,$J$2,収穫記録!$J:$J,$J$3,収穫記録!$F:$F,$I90,収穫記録!$B:$B,"&gt;="&amp;M$10,収穫記録!$B:$B,"&lt;="&amp;EOMONTH(M$10,0))
/_xlfn.UNIQUE(_xlfn._xlws.FILTER($F:$F,$E:$E=$J$4))
/IF($J$5="総計",1,$K90/10)
),0)</f>
        <v>0</v>
      </c>
      <c r="N90" s="48" cm="1">
        <f t="array" ref="N90">IFERROR(
IF(OR(N$10="",$I90=""),"",
SUMIFS(収穫記録!$P:$P,収穫記録!$D:$D,$J$1,収穫記録!$I:$I,$J$2,収穫記録!$J:$J,$J$3,収穫記録!$F:$F,$I90,収穫記録!$B:$B,"&gt;="&amp;N$10,収穫記録!$B:$B,"&lt;="&amp;EOMONTH(N$10,0))
/_xlfn.UNIQUE(_xlfn._xlws.FILTER($F:$F,$E:$E=$J$4))
/IF($J$5="総計",1,$K90/10)
),0)</f>
        <v>0</v>
      </c>
      <c r="O90" s="48" cm="1">
        <f t="array" ref="O90">IFERROR(
IF(OR(O$10="",$I90=""),"",
SUMIFS(収穫記録!$P:$P,収穫記録!$D:$D,$J$1,収穫記録!$I:$I,$J$2,収穫記録!$J:$J,$J$3,収穫記録!$F:$F,$I90,収穫記録!$B:$B,"&gt;="&amp;O$10,収穫記録!$B:$B,"&lt;="&amp;EOMONTH(O$10,0))
/_xlfn.UNIQUE(_xlfn._xlws.FILTER($F:$F,$E:$E=$J$4))
/IF($J$5="総計",1,$K90/10)
),0)</f>
        <v>0</v>
      </c>
      <c r="P90" s="48" cm="1">
        <f t="array" ref="P90">IFERROR(
IF(OR(P$10="",$I90=""),"",
SUMIFS(収穫記録!$P:$P,収穫記録!$D:$D,$J$1,収穫記録!$I:$I,$J$2,収穫記録!$J:$J,$J$3,収穫記録!$F:$F,$I90,収穫記録!$B:$B,"&gt;="&amp;P$10,収穫記録!$B:$B,"&lt;="&amp;EOMONTH(P$10,0))
/_xlfn.UNIQUE(_xlfn._xlws.FILTER($F:$F,$E:$E=$J$4))
/IF($J$5="総計",1,$K90/10)
),0)</f>
        <v>0</v>
      </c>
      <c r="Q90" s="48" cm="1">
        <f t="array" ref="Q90">IFERROR(
IF(OR(Q$10="",$I90=""),"",
SUMIFS(収穫記録!$P:$P,収穫記録!$D:$D,$J$1,収穫記録!$I:$I,$J$2,収穫記録!$J:$J,$J$3,収穫記録!$F:$F,$I90,収穫記録!$B:$B,"&gt;="&amp;Q$10,収穫記録!$B:$B,"&lt;="&amp;EOMONTH(Q$10,0))
/_xlfn.UNIQUE(_xlfn._xlws.FILTER($F:$F,$E:$E=$J$4))
/IF($J$5="総計",1,$K90/10)
),0)</f>
        <v>0</v>
      </c>
      <c r="R90" s="48" cm="1">
        <f t="array" ref="R90">IFERROR(
IF(OR(R$10="",$I90=""),"",
SUMIFS(収穫記録!$P:$P,収穫記録!$D:$D,$J$1,収穫記録!$I:$I,$J$2,収穫記録!$J:$J,$J$3,収穫記録!$F:$F,$I90,収穫記録!$B:$B,"&gt;="&amp;R$10,収穫記録!$B:$B,"&lt;="&amp;EOMONTH(R$10,0))
/_xlfn.UNIQUE(_xlfn._xlws.FILTER($F:$F,$E:$E=$J$4))
/IF($J$5="総計",1,$K90/10)
),0)</f>
        <v>0</v>
      </c>
      <c r="S90" s="48" cm="1">
        <f t="array" ref="S90">IFERROR(
IF(OR(S$10="",$I90=""),"",
SUMIFS(収穫記録!$P:$P,収穫記録!$D:$D,$J$1,収穫記録!$I:$I,$J$2,収穫記録!$J:$J,$J$3,収穫記録!$F:$F,$I90,収穫記録!$B:$B,"&gt;="&amp;S$10,収穫記録!$B:$B,"&lt;="&amp;EOMONTH(S$10,0))
/_xlfn.UNIQUE(_xlfn._xlws.FILTER($F:$F,$E:$E=$J$4))
/IF($J$5="総計",1,$K90/10)
),0)</f>
        <v>0</v>
      </c>
      <c r="T90" s="48" cm="1">
        <f t="array" ref="T90">IFERROR(
IF(OR(T$10="",$I90=""),"",
SUMIFS(収穫記録!$P:$P,収穫記録!$D:$D,$J$1,収穫記録!$I:$I,$J$2,収穫記録!$J:$J,$J$3,収穫記録!$F:$F,$I90,収穫記録!$B:$B,"&gt;="&amp;T$10,収穫記録!$B:$B,"&lt;="&amp;EOMONTH(T$10,0))
/_xlfn.UNIQUE(_xlfn._xlws.FILTER($F:$F,$E:$E=$J$4))
/IF($J$5="総計",1,$K90/10)
),0)</f>
        <v>0</v>
      </c>
      <c r="U90" s="48" cm="1">
        <f t="array" ref="U90">IFERROR(
IF(OR(U$10="",$I90=""),"",
SUMIFS(収穫記録!$P:$P,収穫記録!$D:$D,$J$1,収穫記録!$I:$I,$J$2,収穫記録!$J:$J,$J$3,収穫記録!$F:$F,$I90,収穫記録!$B:$B,"&gt;="&amp;U$10,収穫記録!$B:$B,"&lt;="&amp;EOMONTH(U$10,0))
/_xlfn.UNIQUE(_xlfn._xlws.FILTER($F:$F,$E:$E=$J$4))
/IF($J$5="総計",1,$K90/10)
),0)</f>
        <v>0</v>
      </c>
      <c r="V90" s="48" cm="1">
        <f t="array" ref="V90">IFERROR(
IF(OR(V$10="",$I90=""),"",
SUMIFS(収穫記録!$P:$P,収穫記録!$D:$D,$J$1,収穫記録!$I:$I,$J$2,収穫記録!$J:$J,$J$3,収穫記録!$F:$F,$I90,収穫記録!$B:$B,"&gt;="&amp;V$10,収穫記録!$B:$B,"&lt;="&amp;EOMONTH(V$10,0))
/_xlfn.UNIQUE(_xlfn._xlws.FILTER($F:$F,$E:$E=$J$4))
/IF($J$5="総計",1,$K90/10)
),0)</f>
        <v>0</v>
      </c>
      <c r="W90" s="48" cm="1">
        <f t="array" ref="W90">IFERROR(
IF(OR(W$10="",$I90=""),"",
SUMIFS(収穫記録!$P:$P,収穫記録!$D:$D,$J$1,収穫記録!$I:$I,$J$2,収穫記録!$J:$J,$J$3,収穫記録!$F:$F,$I90,収穫記録!$B:$B,"&gt;="&amp;W$10,収穫記録!$B:$B,"&lt;="&amp;EOMONTH(W$10,0))
/_xlfn.UNIQUE(_xlfn._xlws.FILTER($F:$F,$E:$E=$J$4))
/IF($J$5="総計",1,$K90/10)
),0)</f>
        <v>0</v>
      </c>
      <c r="X90" s="48" cm="1">
        <f t="array" ref="X90">IFERROR(
IF(OR(X$10="",$I90=""),"",
SUMIFS(収穫記録!$P:$P,収穫記録!$D:$D,$J$1,収穫記録!$I:$I,$J$2,収穫記録!$J:$J,$J$3,収穫記録!$F:$F,$I90,収穫記録!$B:$B,"&gt;="&amp;X$10,収穫記録!$B:$B,"&lt;="&amp;EOMONTH(X$10,0))
/_xlfn.UNIQUE(_xlfn._xlws.FILTER($F:$F,$E:$E=$J$4))
/IF($J$5="総計",1,$K90/10)
),0)</f>
        <v>0</v>
      </c>
    </row>
    <row r="91" spans="10:24">
      <c r="J91" s="13"/>
      <c r="K91" s="37"/>
      <c r="L91" s="46" t="str">
        <f t="shared" si="3"/>
        <v/>
      </c>
      <c r="M91" s="47" cm="1">
        <f t="array" ref="M91">IFERROR(
IF(OR(M$10="",$I91=""),"",
SUMIFS(収穫記録!$P:$P,収穫記録!$D:$D,$J$1,収穫記録!$I:$I,$J$2,収穫記録!$J:$J,$J$3,収穫記録!$F:$F,$I91,収穫記録!$B:$B,"&gt;="&amp;M$10,収穫記録!$B:$B,"&lt;="&amp;EOMONTH(M$10,0))
/_xlfn.UNIQUE(_xlfn._xlws.FILTER($F:$F,$E:$E=$J$4))
/IF($J$5="総計",1,$K91/10)
),0)</f>
        <v>0</v>
      </c>
      <c r="N91" s="48" cm="1">
        <f t="array" ref="N91">IFERROR(
IF(OR(N$10="",$I91=""),"",
SUMIFS(収穫記録!$P:$P,収穫記録!$D:$D,$J$1,収穫記録!$I:$I,$J$2,収穫記録!$J:$J,$J$3,収穫記録!$F:$F,$I91,収穫記録!$B:$B,"&gt;="&amp;N$10,収穫記録!$B:$B,"&lt;="&amp;EOMONTH(N$10,0))
/_xlfn.UNIQUE(_xlfn._xlws.FILTER($F:$F,$E:$E=$J$4))
/IF($J$5="総計",1,$K91/10)
),0)</f>
        <v>0</v>
      </c>
      <c r="O91" s="48" cm="1">
        <f t="array" ref="O91">IFERROR(
IF(OR(O$10="",$I91=""),"",
SUMIFS(収穫記録!$P:$P,収穫記録!$D:$D,$J$1,収穫記録!$I:$I,$J$2,収穫記録!$J:$J,$J$3,収穫記録!$F:$F,$I91,収穫記録!$B:$B,"&gt;="&amp;O$10,収穫記録!$B:$B,"&lt;="&amp;EOMONTH(O$10,0))
/_xlfn.UNIQUE(_xlfn._xlws.FILTER($F:$F,$E:$E=$J$4))
/IF($J$5="総計",1,$K91/10)
),0)</f>
        <v>0</v>
      </c>
      <c r="P91" s="48" cm="1">
        <f t="array" ref="P91">IFERROR(
IF(OR(P$10="",$I91=""),"",
SUMIFS(収穫記録!$P:$P,収穫記録!$D:$D,$J$1,収穫記録!$I:$I,$J$2,収穫記録!$J:$J,$J$3,収穫記録!$F:$F,$I91,収穫記録!$B:$B,"&gt;="&amp;P$10,収穫記録!$B:$B,"&lt;="&amp;EOMONTH(P$10,0))
/_xlfn.UNIQUE(_xlfn._xlws.FILTER($F:$F,$E:$E=$J$4))
/IF($J$5="総計",1,$K91/10)
),0)</f>
        <v>0</v>
      </c>
      <c r="Q91" s="48" cm="1">
        <f t="array" ref="Q91">IFERROR(
IF(OR(Q$10="",$I91=""),"",
SUMIFS(収穫記録!$P:$P,収穫記録!$D:$D,$J$1,収穫記録!$I:$I,$J$2,収穫記録!$J:$J,$J$3,収穫記録!$F:$F,$I91,収穫記録!$B:$B,"&gt;="&amp;Q$10,収穫記録!$B:$B,"&lt;="&amp;EOMONTH(Q$10,0))
/_xlfn.UNIQUE(_xlfn._xlws.FILTER($F:$F,$E:$E=$J$4))
/IF($J$5="総計",1,$K91/10)
),0)</f>
        <v>0</v>
      </c>
      <c r="R91" s="48" cm="1">
        <f t="array" ref="R91">IFERROR(
IF(OR(R$10="",$I91=""),"",
SUMIFS(収穫記録!$P:$P,収穫記録!$D:$D,$J$1,収穫記録!$I:$I,$J$2,収穫記録!$J:$J,$J$3,収穫記録!$F:$F,$I91,収穫記録!$B:$B,"&gt;="&amp;R$10,収穫記録!$B:$B,"&lt;="&amp;EOMONTH(R$10,0))
/_xlfn.UNIQUE(_xlfn._xlws.FILTER($F:$F,$E:$E=$J$4))
/IF($J$5="総計",1,$K91/10)
),0)</f>
        <v>0</v>
      </c>
      <c r="S91" s="48" cm="1">
        <f t="array" ref="S91">IFERROR(
IF(OR(S$10="",$I91=""),"",
SUMIFS(収穫記録!$P:$P,収穫記録!$D:$D,$J$1,収穫記録!$I:$I,$J$2,収穫記録!$J:$J,$J$3,収穫記録!$F:$F,$I91,収穫記録!$B:$B,"&gt;="&amp;S$10,収穫記録!$B:$B,"&lt;="&amp;EOMONTH(S$10,0))
/_xlfn.UNIQUE(_xlfn._xlws.FILTER($F:$F,$E:$E=$J$4))
/IF($J$5="総計",1,$K91/10)
),0)</f>
        <v>0</v>
      </c>
      <c r="T91" s="48" cm="1">
        <f t="array" ref="T91">IFERROR(
IF(OR(T$10="",$I91=""),"",
SUMIFS(収穫記録!$P:$P,収穫記録!$D:$D,$J$1,収穫記録!$I:$I,$J$2,収穫記録!$J:$J,$J$3,収穫記録!$F:$F,$I91,収穫記録!$B:$B,"&gt;="&amp;T$10,収穫記録!$B:$B,"&lt;="&amp;EOMONTH(T$10,0))
/_xlfn.UNIQUE(_xlfn._xlws.FILTER($F:$F,$E:$E=$J$4))
/IF($J$5="総計",1,$K91/10)
),0)</f>
        <v>0</v>
      </c>
      <c r="U91" s="48" cm="1">
        <f t="array" ref="U91">IFERROR(
IF(OR(U$10="",$I91=""),"",
SUMIFS(収穫記録!$P:$P,収穫記録!$D:$D,$J$1,収穫記録!$I:$I,$J$2,収穫記録!$J:$J,$J$3,収穫記録!$F:$F,$I91,収穫記録!$B:$B,"&gt;="&amp;U$10,収穫記録!$B:$B,"&lt;="&amp;EOMONTH(U$10,0))
/_xlfn.UNIQUE(_xlfn._xlws.FILTER($F:$F,$E:$E=$J$4))
/IF($J$5="総計",1,$K91/10)
),0)</f>
        <v>0</v>
      </c>
      <c r="V91" s="48" cm="1">
        <f t="array" ref="V91">IFERROR(
IF(OR(V$10="",$I91=""),"",
SUMIFS(収穫記録!$P:$P,収穫記録!$D:$D,$J$1,収穫記録!$I:$I,$J$2,収穫記録!$J:$J,$J$3,収穫記録!$F:$F,$I91,収穫記録!$B:$B,"&gt;="&amp;V$10,収穫記録!$B:$B,"&lt;="&amp;EOMONTH(V$10,0))
/_xlfn.UNIQUE(_xlfn._xlws.FILTER($F:$F,$E:$E=$J$4))
/IF($J$5="総計",1,$K91/10)
),0)</f>
        <v>0</v>
      </c>
      <c r="W91" s="48" cm="1">
        <f t="array" ref="W91">IFERROR(
IF(OR(W$10="",$I91=""),"",
SUMIFS(収穫記録!$P:$P,収穫記録!$D:$D,$J$1,収穫記録!$I:$I,$J$2,収穫記録!$J:$J,$J$3,収穫記録!$F:$F,$I91,収穫記録!$B:$B,"&gt;="&amp;W$10,収穫記録!$B:$B,"&lt;="&amp;EOMONTH(W$10,0))
/_xlfn.UNIQUE(_xlfn._xlws.FILTER($F:$F,$E:$E=$J$4))
/IF($J$5="総計",1,$K91/10)
),0)</f>
        <v>0</v>
      </c>
      <c r="X91" s="48" cm="1">
        <f t="array" ref="X91">IFERROR(
IF(OR(X$10="",$I91=""),"",
SUMIFS(収穫記録!$P:$P,収穫記録!$D:$D,$J$1,収穫記録!$I:$I,$J$2,収穫記録!$J:$J,$J$3,収穫記録!$F:$F,$I91,収穫記録!$B:$B,"&gt;="&amp;X$10,収穫記録!$B:$B,"&lt;="&amp;EOMONTH(X$10,0))
/_xlfn.UNIQUE(_xlfn._xlws.FILTER($F:$F,$E:$E=$J$4))
/IF($J$5="総計",1,$K91/10)
),0)</f>
        <v>0</v>
      </c>
    </row>
    <row r="92" spans="10:24">
      <c r="J92" s="13"/>
      <c r="K92" s="37"/>
      <c r="L92" s="46" t="str">
        <f t="shared" si="3"/>
        <v/>
      </c>
      <c r="M92" s="47" cm="1">
        <f t="array" ref="M92">IFERROR(
IF(OR(M$10="",$I92=""),"",
SUMIFS(収穫記録!$P:$P,収穫記録!$D:$D,$J$1,収穫記録!$I:$I,$J$2,収穫記録!$J:$J,$J$3,収穫記録!$F:$F,$I92,収穫記録!$B:$B,"&gt;="&amp;M$10,収穫記録!$B:$B,"&lt;="&amp;EOMONTH(M$10,0))
/_xlfn.UNIQUE(_xlfn._xlws.FILTER($F:$F,$E:$E=$J$4))
/IF($J$5="総計",1,$K92/10)
),0)</f>
        <v>0</v>
      </c>
      <c r="N92" s="48" cm="1">
        <f t="array" ref="N92">IFERROR(
IF(OR(N$10="",$I92=""),"",
SUMIFS(収穫記録!$P:$P,収穫記録!$D:$D,$J$1,収穫記録!$I:$I,$J$2,収穫記録!$J:$J,$J$3,収穫記録!$F:$F,$I92,収穫記録!$B:$B,"&gt;="&amp;N$10,収穫記録!$B:$B,"&lt;="&amp;EOMONTH(N$10,0))
/_xlfn.UNIQUE(_xlfn._xlws.FILTER($F:$F,$E:$E=$J$4))
/IF($J$5="総計",1,$K92/10)
),0)</f>
        <v>0</v>
      </c>
      <c r="O92" s="48" cm="1">
        <f t="array" ref="O92">IFERROR(
IF(OR(O$10="",$I92=""),"",
SUMIFS(収穫記録!$P:$P,収穫記録!$D:$D,$J$1,収穫記録!$I:$I,$J$2,収穫記録!$J:$J,$J$3,収穫記録!$F:$F,$I92,収穫記録!$B:$B,"&gt;="&amp;O$10,収穫記録!$B:$B,"&lt;="&amp;EOMONTH(O$10,0))
/_xlfn.UNIQUE(_xlfn._xlws.FILTER($F:$F,$E:$E=$J$4))
/IF($J$5="総計",1,$K92/10)
),0)</f>
        <v>0</v>
      </c>
      <c r="P92" s="48" cm="1">
        <f t="array" ref="P92">IFERROR(
IF(OR(P$10="",$I92=""),"",
SUMIFS(収穫記録!$P:$P,収穫記録!$D:$D,$J$1,収穫記録!$I:$I,$J$2,収穫記録!$J:$J,$J$3,収穫記録!$F:$F,$I92,収穫記録!$B:$B,"&gt;="&amp;P$10,収穫記録!$B:$B,"&lt;="&amp;EOMONTH(P$10,0))
/_xlfn.UNIQUE(_xlfn._xlws.FILTER($F:$F,$E:$E=$J$4))
/IF($J$5="総計",1,$K92/10)
),0)</f>
        <v>0</v>
      </c>
      <c r="Q92" s="48" cm="1">
        <f t="array" ref="Q92">IFERROR(
IF(OR(Q$10="",$I92=""),"",
SUMIFS(収穫記録!$P:$P,収穫記録!$D:$D,$J$1,収穫記録!$I:$I,$J$2,収穫記録!$J:$J,$J$3,収穫記録!$F:$F,$I92,収穫記録!$B:$B,"&gt;="&amp;Q$10,収穫記録!$B:$B,"&lt;="&amp;EOMONTH(Q$10,0))
/_xlfn.UNIQUE(_xlfn._xlws.FILTER($F:$F,$E:$E=$J$4))
/IF($J$5="総計",1,$K92/10)
),0)</f>
        <v>0</v>
      </c>
      <c r="R92" s="48" cm="1">
        <f t="array" ref="R92">IFERROR(
IF(OR(R$10="",$I92=""),"",
SUMIFS(収穫記録!$P:$P,収穫記録!$D:$D,$J$1,収穫記録!$I:$I,$J$2,収穫記録!$J:$J,$J$3,収穫記録!$F:$F,$I92,収穫記録!$B:$B,"&gt;="&amp;R$10,収穫記録!$B:$B,"&lt;="&amp;EOMONTH(R$10,0))
/_xlfn.UNIQUE(_xlfn._xlws.FILTER($F:$F,$E:$E=$J$4))
/IF($J$5="総計",1,$K92/10)
),0)</f>
        <v>0</v>
      </c>
      <c r="S92" s="48" cm="1">
        <f t="array" ref="S92">IFERROR(
IF(OR(S$10="",$I92=""),"",
SUMIFS(収穫記録!$P:$P,収穫記録!$D:$D,$J$1,収穫記録!$I:$I,$J$2,収穫記録!$J:$J,$J$3,収穫記録!$F:$F,$I92,収穫記録!$B:$B,"&gt;="&amp;S$10,収穫記録!$B:$B,"&lt;="&amp;EOMONTH(S$10,0))
/_xlfn.UNIQUE(_xlfn._xlws.FILTER($F:$F,$E:$E=$J$4))
/IF($J$5="総計",1,$K92/10)
),0)</f>
        <v>0</v>
      </c>
      <c r="T92" s="48" cm="1">
        <f t="array" ref="T92">IFERROR(
IF(OR(T$10="",$I92=""),"",
SUMIFS(収穫記録!$P:$P,収穫記録!$D:$D,$J$1,収穫記録!$I:$I,$J$2,収穫記録!$J:$J,$J$3,収穫記録!$F:$F,$I92,収穫記録!$B:$B,"&gt;="&amp;T$10,収穫記録!$B:$B,"&lt;="&amp;EOMONTH(T$10,0))
/_xlfn.UNIQUE(_xlfn._xlws.FILTER($F:$F,$E:$E=$J$4))
/IF($J$5="総計",1,$K92/10)
),0)</f>
        <v>0</v>
      </c>
      <c r="U92" s="48" cm="1">
        <f t="array" ref="U92">IFERROR(
IF(OR(U$10="",$I92=""),"",
SUMIFS(収穫記録!$P:$P,収穫記録!$D:$D,$J$1,収穫記録!$I:$I,$J$2,収穫記録!$J:$J,$J$3,収穫記録!$F:$F,$I92,収穫記録!$B:$B,"&gt;="&amp;U$10,収穫記録!$B:$B,"&lt;="&amp;EOMONTH(U$10,0))
/_xlfn.UNIQUE(_xlfn._xlws.FILTER($F:$F,$E:$E=$J$4))
/IF($J$5="総計",1,$K92/10)
),0)</f>
        <v>0</v>
      </c>
      <c r="V92" s="48" cm="1">
        <f t="array" ref="V92">IFERROR(
IF(OR(V$10="",$I92=""),"",
SUMIFS(収穫記録!$P:$P,収穫記録!$D:$D,$J$1,収穫記録!$I:$I,$J$2,収穫記録!$J:$J,$J$3,収穫記録!$F:$F,$I92,収穫記録!$B:$B,"&gt;="&amp;V$10,収穫記録!$B:$B,"&lt;="&amp;EOMONTH(V$10,0))
/_xlfn.UNIQUE(_xlfn._xlws.FILTER($F:$F,$E:$E=$J$4))
/IF($J$5="総計",1,$K92/10)
),0)</f>
        <v>0</v>
      </c>
      <c r="W92" s="48" cm="1">
        <f t="array" ref="W92">IFERROR(
IF(OR(W$10="",$I92=""),"",
SUMIFS(収穫記録!$P:$P,収穫記録!$D:$D,$J$1,収穫記録!$I:$I,$J$2,収穫記録!$J:$J,$J$3,収穫記録!$F:$F,$I92,収穫記録!$B:$B,"&gt;="&amp;W$10,収穫記録!$B:$B,"&lt;="&amp;EOMONTH(W$10,0))
/_xlfn.UNIQUE(_xlfn._xlws.FILTER($F:$F,$E:$E=$J$4))
/IF($J$5="総計",1,$K92/10)
),0)</f>
        <v>0</v>
      </c>
      <c r="X92" s="48" cm="1">
        <f t="array" ref="X92">IFERROR(
IF(OR(X$10="",$I92=""),"",
SUMIFS(収穫記録!$P:$P,収穫記録!$D:$D,$J$1,収穫記録!$I:$I,$J$2,収穫記録!$J:$J,$J$3,収穫記録!$F:$F,$I92,収穫記録!$B:$B,"&gt;="&amp;X$10,収穫記録!$B:$B,"&lt;="&amp;EOMONTH(X$10,0))
/_xlfn.UNIQUE(_xlfn._xlws.FILTER($F:$F,$E:$E=$J$4))
/IF($J$5="総計",1,$K92/10)
),0)</f>
        <v>0</v>
      </c>
    </row>
    <row r="93" spans="10:24">
      <c r="J93" s="13"/>
      <c r="K93" s="37"/>
      <c r="L93" s="46" t="str">
        <f t="shared" si="3"/>
        <v/>
      </c>
      <c r="M93" s="47" cm="1">
        <f t="array" ref="M93">IFERROR(
IF(OR(M$10="",$I93=""),"",
SUMIFS(収穫記録!$P:$P,収穫記録!$D:$D,$J$1,収穫記録!$I:$I,$J$2,収穫記録!$J:$J,$J$3,収穫記録!$F:$F,$I93,収穫記録!$B:$B,"&gt;="&amp;M$10,収穫記録!$B:$B,"&lt;="&amp;EOMONTH(M$10,0))
/_xlfn.UNIQUE(_xlfn._xlws.FILTER($F:$F,$E:$E=$J$4))
/IF($J$5="総計",1,$K93/10)
),0)</f>
        <v>0</v>
      </c>
      <c r="N93" s="48" cm="1">
        <f t="array" ref="N93">IFERROR(
IF(OR(N$10="",$I93=""),"",
SUMIFS(収穫記録!$P:$P,収穫記録!$D:$D,$J$1,収穫記録!$I:$I,$J$2,収穫記録!$J:$J,$J$3,収穫記録!$F:$F,$I93,収穫記録!$B:$B,"&gt;="&amp;N$10,収穫記録!$B:$B,"&lt;="&amp;EOMONTH(N$10,0))
/_xlfn.UNIQUE(_xlfn._xlws.FILTER($F:$F,$E:$E=$J$4))
/IF($J$5="総計",1,$K93/10)
),0)</f>
        <v>0</v>
      </c>
      <c r="O93" s="48" cm="1">
        <f t="array" ref="O93">IFERROR(
IF(OR(O$10="",$I93=""),"",
SUMIFS(収穫記録!$P:$P,収穫記録!$D:$D,$J$1,収穫記録!$I:$I,$J$2,収穫記録!$J:$J,$J$3,収穫記録!$F:$F,$I93,収穫記録!$B:$B,"&gt;="&amp;O$10,収穫記録!$B:$B,"&lt;="&amp;EOMONTH(O$10,0))
/_xlfn.UNIQUE(_xlfn._xlws.FILTER($F:$F,$E:$E=$J$4))
/IF($J$5="総計",1,$K93/10)
),0)</f>
        <v>0</v>
      </c>
      <c r="P93" s="48" cm="1">
        <f t="array" ref="P93">IFERROR(
IF(OR(P$10="",$I93=""),"",
SUMIFS(収穫記録!$P:$P,収穫記録!$D:$D,$J$1,収穫記録!$I:$I,$J$2,収穫記録!$J:$J,$J$3,収穫記録!$F:$F,$I93,収穫記録!$B:$B,"&gt;="&amp;P$10,収穫記録!$B:$B,"&lt;="&amp;EOMONTH(P$10,0))
/_xlfn.UNIQUE(_xlfn._xlws.FILTER($F:$F,$E:$E=$J$4))
/IF($J$5="総計",1,$K93/10)
),0)</f>
        <v>0</v>
      </c>
      <c r="Q93" s="48" cm="1">
        <f t="array" ref="Q93">IFERROR(
IF(OR(Q$10="",$I93=""),"",
SUMIFS(収穫記録!$P:$P,収穫記録!$D:$D,$J$1,収穫記録!$I:$I,$J$2,収穫記録!$J:$J,$J$3,収穫記録!$F:$F,$I93,収穫記録!$B:$B,"&gt;="&amp;Q$10,収穫記録!$B:$B,"&lt;="&amp;EOMONTH(Q$10,0))
/_xlfn.UNIQUE(_xlfn._xlws.FILTER($F:$F,$E:$E=$J$4))
/IF($J$5="総計",1,$K93/10)
),0)</f>
        <v>0</v>
      </c>
      <c r="R93" s="48" cm="1">
        <f t="array" ref="R93">IFERROR(
IF(OR(R$10="",$I93=""),"",
SUMIFS(収穫記録!$P:$P,収穫記録!$D:$D,$J$1,収穫記録!$I:$I,$J$2,収穫記録!$J:$J,$J$3,収穫記録!$F:$F,$I93,収穫記録!$B:$B,"&gt;="&amp;R$10,収穫記録!$B:$B,"&lt;="&amp;EOMONTH(R$10,0))
/_xlfn.UNIQUE(_xlfn._xlws.FILTER($F:$F,$E:$E=$J$4))
/IF($J$5="総計",1,$K93/10)
),0)</f>
        <v>0</v>
      </c>
      <c r="S93" s="48" cm="1">
        <f t="array" ref="S93">IFERROR(
IF(OR(S$10="",$I93=""),"",
SUMIFS(収穫記録!$P:$P,収穫記録!$D:$D,$J$1,収穫記録!$I:$I,$J$2,収穫記録!$J:$J,$J$3,収穫記録!$F:$F,$I93,収穫記録!$B:$B,"&gt;="&amp;S$10,収穫記録!$B:$B,"&lt;="&amp;EOMONTH(S$10,0))
/_xlfn.UNIQUE(_xlfn._xlws.FILTER($F:$F,$E:$E=$J$4))
/IF($J$5="総計",1,$K93/10)
),0)</f>
        <v>0</v>
      </c>
      <c r="T93" s="48" cm="1">
        <f t="array" ref="T93">IFERROR(
IF(OR(T$10="",$I93=""),"",
SUMIFS(収穫記録!$P:$P,収穫記録!$D:$D,$J$1,収穫記録!$I:$I,$J$2,収穫記録!$J:$J,$J$3,収穫記録!$F:$F,$I93,収穫記録!$B:$B,"&gt;="&amp;T$10,収穫記録!$B:$B,"&lt;="&amp;EOMONTH(T$10,0))
/_xlfn.UNIQUE(_xlfn._xlws.FILTER($F:$F,$E:$E=$J$4))
/IF($J$5="総計",1,$K93/10)
),0)</f>
        <v>0</v>
      </c>
      <c r="U93" s="48" cm="1">
        <f t="array" ref="U93">IFERROR(
IF(OR(U$10="",$I93=""),"",
SUMIFS(収穫記録!$P:$P,収穫記録!$D:$D,$J$1,収穫記録!$I:$I,$J$2,収穫記録!$J:$J,$J$3,収穫記録!$F:$F,$I93,収穫記録!$B:$B,"&gt;="&amp;U$10,収穫記録!$B:$B,"&lt;="&amp;EOMONTH(U$10,0))
/_xlfn.UNIQUE(_xlfn._xlws.FILTER($F:$F,$E:$E=$J$4))
/IF($J$5="総計",1,$K93/10)
),0)</f>
        <v>0</v>
      </c>
      <c r="V93" s="48" cm="1">
        <f t="array" ref="V93">IFERROR(
IF(OR(V$10="",$I93=""),"",
SUMIFS(収穫記録!$P:$P,収穫記録!$D:$D,$J$1,収穫記録!$I:$I,$J$2,収穫記録!$J:$J,$J$3,収穫記録!$F:$F,$I93,収穫記録!$B:$B,"&gt;="&amp;V$10,収穫記録!$B:$B,"&lt;="&amp;EOMONTH(V$10,0))
/_xlfn.UNIQUE(_xlfn._xlws.FILTER($F:$F,$E:$E=$J$4))
/IF($J$5="総計",1,$K93/10)
),0)</f>
        <v>0</v>
      </c>
      <c r="W93" s="48" cm="1">
        <f t="array" ref="W93">IFERROR(
IF(OR(W$10="",$I93=""),"",
SUMIFS(収穫記録!$P:$P,収穫記録!$D:$D,$J$1,収穫記録!$I:$I,$J$2,収穫記録!$J:$J,$J$3,収穫記録!$F:$F,$I93,収穫記録!$B:$B,"&gt;="&amp;W$10,収穫記録!$B:$B,"&lt;="&amp;EOMONTH(W$10,0))
/_xlfn.UNIQUE(_xlfn._xlws.FILTER($F:$F,$E:$E=$J$4))
/IF($J$5="総計",1,$K93/10)
),0)</f>
        <v>0</v>
      </c>
      <c r="X93" s="48" cm="1">
        <f t="array" ref="X93">IFERROR(
IF(OR(X$10="",$I93=""),"",
SUMIFS(収穫記録!$P:$P,収穫記録!$D:$D,$J$1,収穫記録!$I:$I,$J$2,収穫記録!$J:$J,$J$3,収穫記録!$F:$F,$I93,収穫記録!$B:$B,"&gt;="&amp;X$10,収穫記録!$B:$B,"&lt;="&amp;EOMONTH(X$10,0))
/_xlfn.UNIQUE(_xlfn._xlws.FILTER($F:$F,$E:$E=$J$4))
/IF($J$5="総計",1,$K93/10)
),0)</f>
        <v>0</v>
      </c>
    </row>
    <row r="94" spans="10:24">
      <c r="J94" s="13"/>
      <c r="K94" s="37"/>
      <c r="L94" s="46" t="str">
        <f t="shared" si="3"/>
        <v/>
      </c>
      <c r="M94" s="47" cm="1">
        <f t="array" ref="M94">IFERROR(
IF(OR(M$10="",$I94=""),"",
SUMIFS(収穫記録!$P:$P,収穫記録!$D:$D,$J$1,収穫記録!$I:$I,$J$2,収穫記録!$J:$J,$J$3,収穫記録!$F:$F,$I94,収穫記録!$B:$B,"&gt;="&amp;M$10,収穫記録!$B:$B,"&lt;="&amp;EOMONTH(M$10,0))
/_xlfn.UNIQUE(_xlfn._xlws.FILTER($F:$F,$E:$E=$J$4))
/IF($J$5="総計",1,$K94/10)
),0)</f>
        <v>0</v>
      </c>
      <c r="N94" s="48" cm="1">
        <f t="array" ref="N94">IFERROR(
IF(OR(N$10="",$I94=""),"",
SUMIFS(収穫記録!$P:$P,収穫記録!$D:$D,$J$1,収穫記録!$I:$I,$J$2,収穫記録!$J:$J,$J$3,収穫記録!$F:$F,$I94,収穫記録!$B:$B,"&gt;="&amp;N$10,収穫記録!$B:$B,"&lt;="&amp;EOMONTH(N$10,0))
/_xlfn.UNIQUE(_xlfn._xlws.FILTER($F:$F,$E:$E=$J$4))
/IF($J$5="総計",1,$K94/10)
),0)</f>
        <v>0</v>
      </c>
      <c r="O94" s="48" cm="1">
        <f t="array" ref="O94">IFERROR(
IF(OR(O$10="",$I94=""),"",
SUMIFS(収穫記録!$P:$P,収穫記録!$D:$D,$J$1,収穫記録!$I:$I,$J$2,収穫記録!$J:$J,$J$3,収穫記録!$F:$F,$I94,収穫記録!$B:$B,"&gt;="&amp;O$10,収穫記録!$B:$B,"&lt;="&amp;EOMONTH(O$10,0))
/_xlfn.UNIQUE(_xlfn._xlws.FILTER($F:$F,$E:$E=$J$4))
/IF($J$5="総計",1,$K94/10)
),0)</f>
        <v>0</v>
      </c>
      <c r="P94" s="48" cm="1">
        <f t="array" ref="P94">IFERROR(
IF(OR(P$10="",$I94=""),"",
SUMIFS(収穫記録!$P:$P,収穫記録!$D:$D,$J$1,収穫記録!$I:$I,$J$2,収穫記録!$J:$J,$J$3,収穫記録!$F:$F,$I94,収穫記録!$B:$B,"&gt;="&amp;P$10,収穫記録!$B:$B,"&lt;="&amp;EOMONTH(P$10,0))
/_xlfn.UNIQUE(_xlfn._xlws.FILTER($F:$F,$E:$E=$J$4))
/IF($J$5="総計",1,$K94/10)
),0)</f>
        <v>0</v>
      </c>
      <c r="Q94" s="48" cm="1">
        <f t="array" ref="Q94">IFERROR(
IF(OR(Q$10="",$I94=""),"",
SUMIFS(収穫記録!$P:$P,収穫記録!$D:$D,$J$1,収穫記録!$I:$I,$J$2,収穫記録!$J:$J,$J$3,収穫記録!$F:$F,$I94,収穫記録!$B:$B,"&gt;="&amp;Q$10,収穫記録!$B:$B,"&lt;="&amp;EOMONTH(Q$10,0))
/_xlfn.UNIQUE(_xlfn._xlws.FILTER($F:$F,$E:$E=$J$4))
/IF($J$5="総計",1,$K94/10)
),0)</f>
        <v>0</v>
      </c>
      <c r="R94" s="48" cm="1">
        <f t="array" ref="R94">IFERROR(
IF(OR(R$10="",$I94=""),"",
SUMIFS(収穫記録!$P:$P,収穫記録!$D:$D,$J$1,収穫記録!$I:$I,$J$2,収穫記録!$J:$J,$J$3,収穫記録!$F:$F,$I94,収穫記録!$B:$B,"&gt;="&amp;R$10,収穫記録!$B:$B,"&lt;="&amp;EOMONTH(R$10,0))
/_xlfn.UNIQUE(_xlfn._xlws.FILTER($F:$F,$E:$E=$J$4))
/IF($J$5="総計",1,$K94/10)
),0)</f>
        <v>0</v>
      </c>
      <c r="S94" s="48" cm="1">
        <f t="array" ref="S94">IFERROR(
IF(OR(S$10="",$I94=""),"",
SUMIFS(収穫記録!$P:$P,収穫記録!$D:$D,$J$1,収穫記録!$I:$I,$J$2,収穫記録!$J:$J,$J$3,収穫記録!$F:$F,$I94,収穫記録!$B:$B,"&gt;="&amp;S$10,収穫記録!$B:$B,"&lt;="&amp;EOMONTH(S$10,0))
/_xlfn.UNIQUE(_xlfn._xlws.FILTER($F:$F,$E:$E=$J$4))
/IF($J$5="総計",1,$K94/10)
),0)</f>
        <v>0</v>
      </c>
      <c r="T94" s="48" cm="1">
        <f t="array" ref="T94">IFERROR(
IF(OR(T$10="",$I94=""),"",
SUMIFS(収穫記録!$P:$P,収穫記録!$D:$D,$J$1,収穫記録!$I:$I,$J$2,収穫記録!$J:$J,$J$3,収穫記録!$F:$F,$I94,収穫記録!$B:$B,"&gt;="&amp;T$10,収穫記録!$B:$B,"&lt;="&amp;EOMONTH(T$10,0))
/_xlfn.UNIQUE(_xlfn._xlws.FILTER($F:$F,$E:$E=$J$4))
/IF($J$5="総計",1,$K94/10)
),0)</f>
        <v>0</v>
      </c>
      <c r="U94" s="48" cm="1">
        <f t="array" ref="U94">IFERROR(
IF(OR(U$10="",$I94=""),"",
SUMIFS(収穫記録!$P:$P,収穫記録!$D:$D,$J$1,収穫記録!$I:$I,$J$2,収穫記録!$J:$J,$J$3,収穫記録!$F:$F,$I94,収穫記録!$B:$B,"&gt;="&amp;U$10,収穫記録!$B:$B,"&lt;="&amp;EOMONTH(U$10,0))
/_xlfn.UNIQUE(_xlfn._xlws.FILTER($F:$F,$E:$E=$J$4))
/IF($J$5="総計",1,$K94/10)
),0)</f>
        <v>0</v>
      </c>
      <c r="V94" s="48" cm="1">
        <f t="array" ref="V94">IFERROR(
IF(OR(V$10="",$I94=""),"",
SUMIFS(収穫記録!$P:$P,収穫記録!$D:$D,$J$1,収穫記録!$I:$I,$J$2,収穫記録!$J:$J,$J$3,収穫記録!$F:$F,$I94,収穫記録!$B:$B,"&gt;="&amp;V$10,収穫記録!$B:$B,"&lt;="&amp;EOMONTH(V$10,0))
/_xlfn.UNIQUE(_xlfn._xlws.FILTER($F:$F,$E:$E=$J$4))
/IF($J$5="総計",1,$K94/10)
),0)</f>
        <v>0</v>
      </c>
      <c r="W94" s="48" cm="1">
        <f t="array" ref="W94">IFERROR(
IF(OR(W$10="",$I94=""),"",
SUMIFS(収穫記録!$P:$P,収穫記録!$D:$D,$J$1,収穫記録!$I:$I,$J$2,収穫記録!$J:$J,$J$3,収穫記録!$F:$F,$I94,収穫記録!$B:$B,"&gt;="&amp;W$10,収穫記録!$B:$B,"&lt;="&amp;EOMONTH(W$10,0))
/_xlfn.UNIQUE(_xlfn._xlws.FILTER($F:$F,$E:$E=$J$4))
/IF($J$5="総計",1,$K94/10)
),0)</f>
        <v>0</v>
      </c>
      <c r="X94" s="48" cm="1">
        <f t="array" ref="X94">IFERROR(
IF(OR(X$10="",$I94=""),"",
SUMIFS(収穫記録!$P:$P,収穫記録!$D:$D,$J$1,収穫記録!$I:$I,$J$2,収穫記録!$J:$J,$J$3,収穫記録!$F:$F,$I94,収穫記録!$B:$B,"&gt;="&amp;X$10,収穫記録!$B:$B,"&lt;="&amp;EOMONTH(X$10,0))
/_xlfn.UNIQUE(_xlfn._xlws.FILTER($F:$F,$E:$E=$J$4))
/IF($J$5="総計",1,$K94/10)
),0)</f>
        <v>0</v>
      </c>
    </row>
    <row r="95" spans="10:24">
      <c r="J95" s="13"/>
      <c r="K95" s="37"/>
      <c r="L95" s="46" t="str">
        <f t="shared" si="3"/>
        <v/>
      </c>
      <c r="M95" s="47" cm="1">
        <f t="array" ref="M95">IFERROR(
IF(OR(M$10="",$I95=""),"",
SUMIFS(収穫記録!$P:$P,収穫記録!$D:$D,$J$1,収穫記録!$I:$I,$J$2,収穫記録!$J:$J,$J$3,収穫記録!$F:$F,$I95,収穫記録!$B:$B,"&gt;="&amp;M$10,収穫記録!$B:$B,"&lt;="&amp;EOMONTH(M$10,0))
/_xlfn.UNIQUE(_xlfn._xlws.FILTER($F:$F,$E:$E=$J$4))
/IF($J$5="総計",1,$K95/10)
),0)</f>
        <v>0</v>
      </c>
      <c r="N95" s="48" cm="1">
        <f t="array" ref="N95">IFERROR(
IF(OR(N$10="",$I95=""),"",
SUMIFS(収穫記録!$P:$P,収穫記録!$D:$D,$J$1,収穫記録!$I:$I,$J$2,収穫記録!$J:$J,$J$3,収穫記録!$F:$F,$I95,収穫記録!$B:$B,"&gt;="&amp;N$10,収穫記録!$B:$B,"&lt;="&amp;EOMONTH(N$10,0))
/_xlfn.UNIQUE(_xlfn._xlws.FILTER($F:$F,$E:$E=$J$4))
/IF($J$5="総計",1,$K95/10)
),0)</f>
        <v>0</v>
      </c>
      <c r="O95" s="48" cm="1">
        <f t="array" ref="O95">IFERROR(
IF(OR(O$10="",$I95=""),"",
SUMIFS(収穫記録!$P:$P,収穫記録!$D:$D,$J$1,収穫記録!$I:$I,$J$2,収穫記録!$J:$J,$J$3,収穫記録!$F:$F,$I95,収穫記録!$B:$B,"&gt;="&amp;O$10,収穫記録!$B:$B,"&lt;="&amp;EOMONTH(O$10,0))
/_xlfn.UNIQUE(_xlfn._xlws.FILTER($F:$F,$E:$E=$J$4))
/IF($J$5="総計",1,$K95/10)
),0)</f>
        <v>0</v>
      </c>
      <c r="P95" s="48" cm="1">
        <f t="array" ref="P95">IFERROR(
IF(OR(P$10="",$I95=""),"",
SUMIFS(収穫記録!$P:$P,収穫記録!$D:$D,$J$1,収穫記録!$I:$I,$J$2,収穫記録!$J:$J,$J$3,収穫記録!$F:$F,$I95,収穫記録!$B:$B,"&gt;="&amp;P$10,収穫記録!$B:$B,"&lt;="&amp;EOMONTH(P$10,0))
/_xlfn.UNIQUE(_xlfn._xlws.FILTER($F:$F,$E:$E=$J$4))
/IF($J$5="総計",1,$K95/10)
),0)</f>
        <v>0</v>
      </c>
      <c r="Q95" s="48" cm="1">
        <f t="array" ref="Q95">IFERROR(
IF(OR(Q$10="",$I95=""),"",
SUMIFS(収穫記録!$P:$P,収穫記録!$D:$D,$J$1,収穫記録!$I:$I,$J$2,収穫記録!$J:$J,$J$3,収穫記録!$F:$F,$I95,収穫記録!$B:$B,"&gt;="&amp;Q$10,収穫記録!$B:$B,"&lt;="&amp;EOMONTH(Q$10,0))
/_xlfn.UNIQUE(_xlfn._xlws.FILTER($F:$F,$E:$E=$J$4))
/IF($J$5="総計",1,$K95/10)
),0)</f>
        <v>0</v>
      </c>
      <c r="R95" s="48" cm="1">
        <f t="array" ref="R95">IFERROR(
IF(OR(R$10="",$I95=""),"",
SUMIFS(収穫記録!$P:$P,収穫記録!$D:$D,$J$1,収穫記録!$I:$I,$J$2,収穫記録!$J:$J,$J$3,収穫記録!$F:$F,$I95,収穫記録!$B:$B,"&gt;="&amp;R$10,収穫記録!$B:$B,"&lt;="&amp;EOMONTH(R$10,0))
/_xlfn.UNIQUE(_xlfn._xlws.FILTER($F:$F,$E:$E=$J$4))
/IF($J$5="総計",1,$K95/10)
),0)</f>
        <v>0</v>
      </c>
      <c r="S95" s="48" cm="1">
        <f t="array" ref="S95">IFERROR(
IF(OR(S$10="",$I95=""),"",
SUMIFS(収穫記録!$P:$P,収穫記録!$D:$D,$J$1,収穫記録!$I:$I,$J$2,収穫記録!$J:$J,$J$3,収穫記録!$F:$F,$I95,収穫記録!$B:$B,"&gt;="&amp;S$10,収穫記録!$B:$B,"&lt;="&amp;EOMONTH(S$10,0))
/_xlfn.UNIQUE(_xlfn._xlws.FILTER($F:$F,$E:$E=$J$4))
/IF($J$5="総計",1,$K95/10)
),0)</f>
        <v>0</v>
      </c>
      <c r="T95" s="48" cm="1">
        <f t="array" ref="T95">IFERROR(
IF(OR(T$10="",$I95=""),"",
SUMIFS(収穫記録!$P:$P,収穫記録!$D:$D,$J$1,収穫記録!$I:$I,$J$2,収穫記録!$J:$J,$J$3,収穫記録!$F:$F,$I95,収穫記録!$B:$B,"&gt;="&amp;T$10,収穫記録!$B:$B,"&lt;="&amp;EOMONTH(T$10,0))
/_xlfn.UNIQUE(_xlfn._xlws.FILTER($F:$F,$E:$E=$J$4))
/IF($J$5="総計",1,$K95/10)
),0)</f>
        <v>0</v>
      </c>
      <c r="U95" s="48" cm="1">
        <f t="array" ref="U95">IFERROR(
IF(OR(U$10="",$I95=""),"",
SUMIFS(収穫記録!$P:$P,収穫記録!$D:$D,$J$1,収穫記録!$I:$I,$J$2,収穫記録!$J:$J,$J$3,収穫記録!$F:$F,$I95,収穫記録!$B:$B,"&gt;="&amp;U$10,収穫記録!$B:$B,"&lt;="&amp;EOMONTH(U$10,0))
/_xlfn.UNIQUE(_xlfn._xlws.FILTER($F:$F,$E:$E=$J$4))
/IF($J$5="総計",1,$K95/10)
),0)</f>
        <v>0</v>
      </c>
      <c r="V95" s="48" cm="1">
        <f t="array" ref="V95">IFERROR(
IF(OR(V$10="",$I95=""),"",
SUMIFS(収穫記録!$P:$P,収穫記録!$D:$D,$J$1,収穫記録!$I:$I,$J$2,収穫記録!$J:$J,$J$3,収穫記録!$F:$F,$I95,収穫記録!$B:$B,"&gt;="&amp;V$10,収穫記録!$B:$B,"&lt;="&amp;EOMONTH(V$10,0))
/_xlfn.UNIQUE(_xlfn._xlws.FILTER($F:$F,$E:$E=$J$4))
/IF($J$5="総計",1,$K95/10)
),0)</f>
        <v>0</v>
      </c>
      <c r="W95" s="48" cm="1">
        <f t="array" ref="W95">IFERROR(
IF(OR(W$10="",$I95=""),"",
SUMIFS(収穫記録!$P:$P,収穫記録!$D:$D,$J$1,収穫記録!$I:$I,$J$2,収穫記録!$J:$J,$J$3,収穫記録!$F:$F,$I95,収穫記録!$B:$B,"&gt;="&amp;W$10,収穫記録!$B:$B,"&lt;="&amp;EOMONTH(W$10,0))
/_xlfn.UNIQUE(_xlfn._xlws.FILTER($F:$F,$E:$E=$J$4))
/IF($J$5="総計",1,$K95/10)
),0)</f>
        <v>0</v>
      </c>
      <c r="X95" s="48" cm="1">
        <f t="array" ref="X95">IFERROR(
IF(OR(X$10="",$I95=""),"",
SUMIFS(収穫記録!$P:$P,収穫記録!$D:$D,$J$1,収穫記録!$I:$I,$J$2,収穫記録!$J:$J,$J$3,収穫記録!$F:$F,$I95,収穫記録!$B:$B,"&gt;="&amp;X$10,収穫記録!$B:$B,"&lt;="&amp;EOMONTH(X$10,0))
/_xlfn.UNIQUE(_xlfn._xlws.FILTER($F:$F,$E:$E=$J$4))
/IF($J$5="総計",1,$K95/10)
),0)</f>
        <v>0</v>
      </c>
    </row>
    <row r="96" spans="10:24">
      <c r="J96" s="13"/>
      <c r="K96" s="37"/>
      <c r="L96" s="46" t="str">
        <f t="shared" si="3"/>
        <v/>
      </c>
      <c r="M96" s="47" cm="1">
        <f t="array" ref="M96">IFERROR(
IF(OR(M$10="",$I96=""),"",
SUMIFS(収穫記録!$P:$P,収穫記録!$D:$D,$J$1,収穫記録!$I:$I,$J$2,収穫記録!$J:$J,$J$3,収穫記録!$F:$F,$I96,収穫記録!$B:$B,"&gt;="&amp;M$10,収穫記録!$B:$B,"&lt;="&amp;EOMONTH(M$10,0))
/_xlfn.UNIQUE(_xlfn._xlws.FILTER($F:$F,$E:$E=$J$4))
/IF($J$5="総計",1,$K96/10)
),0)</f>
        <v>0</v>
      </c>
      <c r="N96" s="48" cm="1">
        <f t="array" ref="N96">IFERROR(
IF(OR(N$10="",$I96=""),"",
SUMIFS(収穫記録!$P:$P,収穫記録!$D:$D,$J$1,収穫記録!$I:$I,$J$2,収穫記録!$J:$J,$J$3,収穫記録!$F:$F,$I96,収穫記録!$B:$B,"&gt;="&amp;N$10,収穫記録!$B:$B,"&lt;="&amp;EOMONTH(N$10,0))
/_xlfn.UNIQUE(_xlfn._xlws.FILTER($F:$F,$E:$E=$J$4))
/IF($J$5="総計",1,$K96/10)
),0)</f>
        <v>0</v>
      </c>
      <c r="O96" s="48" cm="1">
        <f t="array" ref="O96">IFERROR(
IF(OR(O$10="",$I96=""),"",
SUMIFS(収穫記録!$P:$P,収穫記録!$D:$D,$J$1,収穫記録!$I:$I,$J$2,収穫記録!$J:$J,$J$3,収穫記録!$F:$F,$I96,収穫記録!$B:$B,"&gt;="&amp;O$10,収穫記録!$B:$B,"&lt;="&amp;EOMONTH(O$10,0))
/_xlfn.UNIQUE(_xlfn._xlws.FILTER($F:$F,$E:$E=$J$4))
/IF($J$5="総計",1,$K96/10)
),0)</f>
        <v>0</v>
      </c>
      <c r="P96" s="48" cm="1">
        <f t="array" ref="P96">IFERROR(
IF(OR(P$10="",$I96=""),"",
SUMIFS(収穫記録!$P:$P,収穫記録!$D:$D,$J$1,収穫記録!$I:$I,$J$2,収穫記録!$J:$J,$J$3,収穫記録!$F:$F,$I96,収穫記録!$B:$B,"&gt;="&amp;P$10,収穫記録!$B:$B,"&lt;="&amp;EOMONTH(P$10,0))
/_xlfn.UNIQUE(_xlfn._xlws.FILTER($F:$F,$E:$E=$J$4))
/IF($J$5="総計",1,$K96/10)
),0)</f>
        <v>0</v>
      </c>
      <c r="Q96" s="48" cm="1">
        <f t="array" ref="Q96">IFERROR(
IF(OR(Q$10="",$I96=""),"",
SUMIFS(収穫記録!$P:$P,収穫記録!$D:$D,$J$1,収穫記録!$I:$I,$J$2,収穫記録!$J:$J,$J$3,収穫記録!$F:$F,$I96,収穫記録!$B:$B,"&gt;="&amp;Q$10,収穫記録!$B:$B,"&lt;="&amp;EOMONTH(Q$10,0))
/_xlfn.UNIQUE(_xlfn._xlws.FILTER($F:$F,$E:$E=$J$4))
/IF($J$5="総計",1,$K96/10)
),0)</f>
        <v>0</v>
      </c>
      <c r="R96" s="48" cm="1">
        <f t="array" ref="R96">IFERROR(
IF(OR(R$10="",$I96=""),"",
SUMIFS(収穫記録!$P:$P,収穫記録!$D:$D,$J$1,収穫記録!$I:$I,$J$2,収穫記録!$J:$J,$J$3,収穫記録!$F:$F,$I96,収穫記録!$B:$B,"&gt;="&amp;R$10,収穫記録!$B:$B,"&lt;="&amp;EOMONTH(R$10,0))
/_xlfn.UNIQUE(_xlfn._xlws.FILTER($F:$F,$E:$E=$J$4))
/IF($J$5="総計",1,$K96/10)
),0)</f>
        <v>0</v>
      </c>
      <c r="S96" s="48" cm="1">
        <f t="array" ref="S96">IFERROR(
IF(OR(S$10="",$I96=""),"",
SUMIFS(収穫記録!$P:$P,収穫記録!$D:$D,$J$1,収穫記録!$I:$I,$J$2,収穫記録!$J:$J,$J$3,収穫記録!$F:$F,$I96,収穫記録!$B:$B,"&gt;="&amp;S$10,収穫記録!$B:$B,"&lt;="&amp;EOMONTH(S$10,0))
/_xlfn.UNIQUE(_xlfn._xlws.FILTER($F:$F,$E:$E=$J$4))
/IF($J$5="総計",1,$K96/10)
),0)</f>
        <v>0</v>
      </c>
      <c r="T96" s="48" cm="1">
        <f t="array" ref="T96">IFERROR(
IF(OR(T$10="",$I96=""),"",
SUMIFS(収穫記録!$P:$P,収穫記録!$D:$D,$J$1,収穫記録!$I:$I,$J$2,収穫記録!$J:$J,$J$3,収穫記録!$F:$F,$I96,収穫記録!$B:$B,"&gt;="&amp;T$10,収穫記録!$B:$B,"&lt;="&amp;EOMONTH(T$10,0))
/_xlfn.UNIQUE(_xlfn._xlws.FILTER($F:$F,$E:$E=$J$4))
/IF($J$5="総計",1,$K96/10)
),0)</f>
        <v>0</v>
      </c>
      <c r="U96" s="48" cm="1">
        <f t="array" ref="U96">IFERROR(
IF(OR(U$10="",$I96=""),"",
SUMIFS(収穫記録!$P:$P,収穫記録!$D:$D,$J$1,収穫記録!$I:$I,$J$2,収穫記録!$J:$J,$J$3,収穫記録!$F:$F,$I96,収穫記録!$B:$B,"&gt;="&amp;U$10,収穫記録!$B:$B,"&lt;="&amp;EOMONTH(U$10,0))
/_xlfn.UNIQUE(_xlfn._xlws.FILTER($F:$F,$E:$E=$J$4))
/IF($J$5="総計",1,$K96/10)
),0)</f>
        <v>0</v>
      </c>
      <c r="V96" s="48" cm="1">
        <f t="array" ref="V96">IFERROR(
IF(OR(V$10="",$I96=""),"",
SUMIFS(収穫記録!$P:$P,収穫記録!$D:$D,$J$1,収穫記録!$I:$I,$J$2,収穫記録!$J:$J,$J$3,収穫記録!$F:$F,$I96,収穫記録!$B:$B,"&gt;="&amp;V$10,収穫記録!$B:$B,"&lt;="&amp;EOMONTH(V$10,0))
/_xlfn.UNIQUE(_xlfn._xlws.FILTER($F:$F,$E:$E=$J$4))
/IF($J$5="総計",1,$K96/10)
),0)</f>
        <v>0</v>
      </c>
      <c r="W96" s="48" cm="1">
        <f t="array" ref="W96">IFERROR(
IF(OR(W$10="",$I96=""),"",
SUMIFS(収穫記録!$P:$P,収穫記録!$D:$D,$J$1,収穫記録!$I:$I,$J$2,収穫記録!$J:$J,$J$3,収穫記録!$F:$F,$I96,収穫記録!$B:$B,"&gt;="&amp;W$10,収穫記録!$B:$B,"&lt;="&amp;EOMONTH(W$10,0))
/_xlfn.UNIQUE(_xlfn._xlws.FILTER($F:$F,$E:$E=$J$4))
/IF($J$5="総計",1,$K96/10)
),0)</f>
        <v>0</v>
      </c>
      <c r="X96" s="48" cm="1">
        <f t="array" ref="X96">IFERROR(
IF(OR(X$10="",$I96=""),"",
SUMIFS(収穫記録!$P:$P,収穫記録!$D:$D,$J$1,収穫記録!$I:$I,$J$2,収穫記録!$J:$J,$J$3,収穫記録!$F:$F,$I96,収穫記録!$B:$B,"&gt;="&amp;X$10,収穫記録!$B:$B,"&lt;="&amp;EOMONTH(X$10,0))
/_xlfn.UNIQUE(_xlfn._xlws.FILTER($F:$F,$E:$E=$J$4))
/IF($J$5="総計",1,$K96/10)
),0)</f>
        <v>0</v>
      </c>
    </row>
    <row r="97" spans="10:24">
      <c r="J97" s="13"/>
      <c r="K97" s="37"/>
      <c r="L97" s="46" t="str">
        <f t="shared" si="3"/>
        <v/>
      </c>
      <c r="M97" s="47" cm="1">
        <f t="array" ref="M97">IFERROR(
IF(OR(M$10="",$I97=""),"",
SUMIFS(収穫記録!$P:$P,収穫記録!$D:$D,$J$1,収穫記録!$I:$I,$J$2,収穫記録!$J:$J,$J$3,収穫記録!$F:$F,$I97,収穫記録!$B:$B,"&gt;="&amp;M$10,収穫記録!$B:$B,"&lt;="&amp;EOMONTH(M$10,0))
/_xlfn.UNIQUE(_xlfn._xlws.FILTER($F:$F,$E:$E=$J$4))
/IF($J$5="総計",1,$K97/10)
),0)</f>
        <v>0</v>
      </c>
      <c r="N97" s="48" cm="1">
        <f t="array" ref="N97">IFERROR(
IF(OR(N$10="",$I97=""),"",
SUMIFS(収穫記録!$P:$P,収穫記録!$D:$D,$J$1,収穫記録!$I:$I,$J$2,収穫記録!$J:$J,$J$3,収穫記録!$F:$F,$I97,収穫記録!$B:$B,"&gt;="&amp;N$10,収穫記録!$B:$B,"&lt;="&amp;EOMONTH(N$10,0))
/_xlfn.UNIQUE(_xlfn._xlws.FILTER($F:$F,$E:$E=$J$4))
/IF($J$5="総計",1,$K97/10)
),0)</f>
        <v>0</v>
      </c>
      <c r="O97" s="48" cm="1">
        <f t="array" ref="O97">IFERROR(
IF(OR(O$10="",$I97=""),"",
SUMIFS(収穫記録!$P:$P,収穫記録!$D:$D,$J$1,収穫記録!$I:$I,$J$2,収穫記録!$J:$J,$J$3,収穫記録!$F:$F,$I97,収穫記録!$B:$B,"&gt;="&amp;O$10,収穫記録!$B:$B,"&lt;="&amp;EOMONTH(O$10,0))
/_xlfn.UNIQUE(_xlfn._xlws.FILTER($F:$F,$E:$E=$J$4))
/IF($J$5="総計",1,$K97/10)
),0)</f>
        <v>0</v>
      </c>
      <c r="P97" s="48" cm="1">
        <f t="array" ref="P97">IFERROR(
IF(OR(P$10="",$I97=""),"",
SUMIFS(収穫記録!$P:$P,収穫記録!$D:$D,$J$1,収穫記録!$I:$I,$J$2,収穫記録!$J:$J,$J$3,収穫記録!$F:$F,$I97,収穫記録!$B:$B,"&gt;="&amp;P$10,収穫記録!$B:$B,"&lt;="&amp;EOMONTH(P$10,0))
/_xlfn.UNIQUE(_xlfn._xlws.FILTER($F:$F,$E:$E=$J$4))
/IF($J$5="総計",1,$K97/10)
),0)</f>
        <v>0</v>
      </c>
      <c r="Q97" s="48" cm="1">
        <f t="array" ref="Q97">IFERROR(
IF(OR(Q$10="",$I97=""),"",
SUMIFS(収穫記録!$P:$P,収穫記録!$D:$D,$J$1,収穫記録!$I:$I,$J$2,収穫記録!$J:$J,$J$3,収穫記録!$F:$F,$I97,収穫記録!$B:$B,"&gt;="&amp;Q$10,収穫記録!$B:$B,"&lt;="&amp;EOMONTH(Q$10,0))
/_xlfn.UNIQUE(_xlfn._xlws.FILTER($F:$F,$E:$E=$J$4))
/IF($J$5="総計",1,$K97/10)
),0)</f>
        <v>0</v>
      </c>
      <c r="R97" s="48" cm="1">
        <f t="array" ref="R97">IFERROR(
IF(OR(R$10="",$I97=""),"",
SUMIFS(収穫記録!$P:$P,収穫記録!$D:$D,$J$1,収穫記録!$I:$I,$J$2,収穫記録!$J:$J,$J$3,収穫記録!$F:$F,$I97,収穫記録!$B:$B,"&gt;="&amp;R$10,収穫記録!$B:$B,"&lt;="&amp;EOMONTH(R$10,0))
/_xlfn.UNIQUE(_xlfn._xlws.FILTER($F:$F,$E:$E=$J$4))
/IF($J$5="総計",1,$K97/10)
),0)</f>
        <v>0</v>
      </c>
      <c r="S97" s="48" cm="1">
        <f t="array" ref="S97">IFERROR(
IF(OR(S$10="",$I97=""),"",
SUMIFS(収穫記録!$P:$P,収穫記録!$D:$D,$J$1,収穫記録!$I:$I,$J$2,収穫記録!$J:$J,$J$3,収穫記録!$F:$F,$I97,収穫記録!$B:$B,"&gt;="&amp;S$10,収穫記録!$B:$B,"&lt;="&amp;EOMONTH(S$10,0))
/_xlfn.UNIQUE(_xlfn._xlws.FILTER($F:$F,$E:$E=$J$4))
/IF($J$5="総計",1,$K97/10)
),0)</f>
        <v>0</v>
      </c>
      <c r="T97" s="48" cm="1">
        <f t="array" ref="T97">IFERROR(
IF(OR(T$10="",$I97=""),"",
SUMIFS(収穫記録!$P:$P,収穫記録!$D:$D,$J$1,収穫記録!$I:$I,$J$2,収穫記録!$J:$J,$J$3,収穫記録!$F:$F,$I97,収穫記録!$B:$B,"&gt;="&amp;T$10,収穫記録!$B:$B,"&lt;="&amp;EOMONTH(T$10,0))
/_xlfn.UNIQUE(_xlfn._xlws.FILTER($F:$F,$E:$E=$J$4))
/IF($J$5="総計",1,$K97/10)
),0)</f>
        <v>0</v>
      </c>
      <c r="U97" s="48" cm="1">
        <f t="array" ref="U97">IFERROR(
IF(OR(U$10="",$I97=""),"",
SUMIFS(収穫記録!$P:$P,収穫記録!$D:$D,$J$1,収穫記録!$I:$I,$J$2,収穫記録!$J:$J,$J$3,収穫記録!$F:$F,$I97,収穫記録!$B:$B,"&gt;="&amp;U$10,収穫記録!$B:$B,"&lt;="&amp;EOMONTH(U$10,0))
/_xlfn.UNIQUE(_xlfn._xlws.FILTER($F:$F,$E:$E=$J$4))
/IF($J$5="総計",1,$K97/10)
),0)</f>
        <v>0</v>
      </c>
      <c r="V97" s="48" cm="1">
        <f t="array" ref="V97">IFERROR(
IF(OR(V$10="",$I97=""),"",
SUMIFS(収穫記録!$P:$P,収穫記録!$D:$D,$J$1,収穫記録!$I:$I,$J$2,収穫記録!$J:$J,$J$3,収穫記録!$F:$F,$I97,収穫記録!$B:$B,"&gt;="&amp;V$10,収穫記録!$B:$B,"&lt;="&amp;EOMONTH(V$10,0))
/_xlfn.UNIQUE(_xlfn._xlws.FILTER($F:$F,$E:$E=$J$4))
/IF($J$5="総計",1,$K97/10)
),0)</f>
        <v>0</v>
      </c>
      <c r="W97" s="48" cm="1">
        <f t="array" ref="W97">IFERROR(
IF(OR(W$10="",$I97=""),"",
SUMIFS(収穫記録!$P:$P,収穫記録!$D:$D,$J$1,収穫記録!$I:$I,$J$2,収穫記録!$J:$J,$J$3,収穫記録!$F:$F,$I97,収穫記録!$B:$B,"&gt;="&amp;W$10,収穫記録!$B:$B,"&lt;="&amp;EOMONTH(W$10,0))
/_xlfn.UNIQUE(_xlfn._xlws.FILTER($F:$F,$E:$E=$J$4))
/IF($J$5="総計",1,$K97/10)
),0)</f>
        <v>0</v>
      </c>
      <c r="X97" s="48" cm="1">
        <f t="array" ref="X97">IFERROR(
IF(OR(X$10="",$I97=""),"",
SUMIFS(収穫記録!$P:$P,収穫記録!$D:$D,$J$1,収穫記録!$I:$I,$J$2,収穫記録!$J:$J,$J$3,収穫記録!$F:$F,$I97,収穫記録!$B:$B,"&gt;="&amp;X$10,収穫記録!$B:$B,"&lt;="&amp;EOMONTH(X$10,0))
/_xlfn.UNIQUE(_xlfn._xlws.FILTER($F:$F,$E:$E=$J$4))
/IF($J$5="総計",1,$K97/10)
),0)</f>
        <v>0</v>
      </c>
    </row>
    <row r="98" spans="10:24">
      <c r="J98" s="13"/>
      <c r="K98" s="37"/>
      <c r="L98" s="46" t="str">
        <f t="shared" si="3"/>
        <v/>
      </c>
      <c r="M98" s="47" cm="1">
        <f t="array" ref="M98">IFERROR(
IF(OR(M$10="",$I98=""),"",
SUMIFS(収穫記録!$P:$P,収穫記録!$D:$D,$J$1,収穫記録!$I:$I,$J$2,収穫記録!$J:$J,$J$3,収穫記録!$F:$F,$I98,収穫記録!$B:$B,"&gt;="&amp;M$10,収穫記録!$B:$B,"&lt;="&amp;EOMONTH(M$10,0))
/_xlfn.UNIQUE(_xlfn._xlws.FILTER($F:$F,$E:$E=$J$4))
/IF($J$5="総計",1,$K98/10)
),0)</f>
        <v>0</v>
      </c>
      <c r="N98" s="48" cm="1">
        <f t="array" ref="N98">IFERROR(
IF(OR(N$10="",$I98=""),"",
SUMIFS(収穫記録!$P:$P,収穫記録!$D:$D,$J$1,収穫記録!$I:$I,$J$2,収穫記録!$J:$J,$J$3,収穫記録!$F:$F,$I98,収穫記録!$B:$B,"&gt;="&amp;N$10,収穫記録!$B:$B,"&lt;="&amp;EOMONTH(N$10,0))
/_xlfn.UNIQUE(_xlfn._xlws.FILTER($F:$F,$E:$E=$J$4))
/IF($J$5="総計",1,$K98/10)
),0)</f>
        <v>0</v>
      </c>
      <c r="O98" s="48" cm="1">
        <f t="array" ref="O98">IFERROR(
IF(OR(O$10="",$I98=""),"",
SUMIFS(収穫記録!$P:$P,収穫記録!$D:$D,$J$1,収穫記録!$I:$I,$J$2,収穫記録!$J:$J,$J$3,収穫記録!$F:$F,$I98,収穫記録!$B:$B,"&gt;="&amp;O$10,収穫記録!$B:$B,"&lt;="&amp;EOMONTH(O$10,0))
/_xlfn.UNIQUE(_xlfn._xlws.FILTER($F:$F,$E:$E=$J$4))
/IF($J$5="総計",1,$K98/10)
),0)</f>
        <v>0</v>
      </c>
      <c r="P98" s="48" cm="1">
        <f t="array" ref="P98">IFERROR(
IF(OR(P$10="",$I98=""),"",
SUMIFS(収穫記録!$P:$P,収穫記録!$D:$D,$J$1,収穫記録!$I:$I,$J$2,収穫記録!$J:$J,$J$3,収穫記録!$F:$F,$I98,収穫記録!$B:$B,"&gt;="&amp;P$10,収穫記録!$B:$B,"&lt;="&amp;EOMONTH(P$10,0))
/_xlfn.UNIQUE(_xlfn._xlws.FILTER($F:$F,$E:$E=$J$4))
/IF($J$5="総計",1,$K98/10)
),0)</f>
        <v>0</v>
      </c>
      <c r="Q98" s="48" cm="1">
        <f t="array" ref="Q98">IFERROR(
IF(OR(Q$10="",$I98=""),"",
SUMIFS(収穫記録!$P:$P,収穫記録!$D:$D,$J$1,収穫記録!$I:$I,$J$2,収穫記録!$J:$J,$J$3,収穫記録!$F:$F,$I98,収穫記録!$B:$B,"&gt;="&amp;Q$10,収穫記録!$B:$B,"&lt;="&amp;EOMONTH(Q$10,0))
/_xlfn.UNIQUE(_xlfn._xlws.FILTER($F:$F,$E:$E=$J$4))
/IF($J$5="総計",1,$K98/10)
),0)</f>
        <v>0</v>
      </c>
      <c r="R98" s="48" cm="1">
        <f t="array" ref="R98">IFERROR(
IF(OR(R$10="",$I98=""),"",
SUMIFS(収穫記録!$P:$P,収穫記録!$D:$D,$J$1,収穫記録!$I:$I,$J$2,収穫記録!$J:$J,$J$3,収穫記録!$F:$F,$I98,収穫記録!$B:$B,"&gt;="&amp;R$10,収穫記録!$B:$B,"&lt;="&amp;EOMONTH(R$10,0))
/_xlfn.UNIQUE(_xlfn._xlws.FILTER($F:$F,$E:$E=$J$4))
/IF($J$5="総計",1,$K98/10)
),0)</f>
        <v>0</v>
      </c>
      <c r="S98" s="48" cm="1">
        <f t="array" ref="S98">IFERROR(
IF(OR(S$10="",$I98=""),"",
SUMIFS(収穫記録!$P:$P,収穫記録!$D:$D,$J$1,収穫記録!$I:$I,$J$2,収穫記録!$J:$J,$J$3,収穫記録!$F:$F,$I98,収穫記録!$B:$B,"&gt;="&amp;S$10,収穫記録!$B:$B,"&lt;="&amp;EOMONTH(S$10,0))
/_xlfn.UNIQUE(_xlfn._xlws.FILTER($F:$F,$E:$E=$J$4))
/IF($J$5="総計",1,$K98/10)
),0)</f>
        <v>0</v>
      </c>
      <c r="T98" s="48" cm="1">
        <f t="array" ref="T98">IFERROR(
IF(OR(T$10="",$I98=""),"",
SUMIFS(収穫記録!$P:$P,収穫記録!$D:$D,$J$1,収穫記録!$I:$I,$J$2,収穫記録!$J:$J,$J$3,収穫記録!$F:$F,$I98,収穫記録!$B:$B,"&gt;="&amp;T$10,収穫記録!$B:$B,"&lt;="&amp;EOMONTH(T$10,0))
/_xlfn.UNIQUE(_xlfn._xlws.FILTER($F:$F,$E:$E=$J$4))
/IF($J$5="総計",1,$K98/10)
),0)</f>
        <v>0</v>
      </c>
      <c r="U98" s="48" cm="1">
        <f t="array" ref="U98">IFERROR(
IF(OR(U$10="",$I98=""),"",
SUMIFS(収穫記録!$P:$P,収穫記録!$D:$D,$J$1,収穫記録!$I:$I,$J$2,収穫記録!$J:$J,$J$3,収穫記録!$F:$F,$I98,収穫記録!$B:$B,"&gt;="&amp;U$10,収穫記録!$B:$B,"&lt;="&amp;EOMONTH(U$10,0))
/_xlfn.UNIQUE(_xlfn._xlws.FILTER($F:$F,$E:$E=$J$4))
/IF($J$5="総計",1,$K98/10)
),0)</f>
        <v>0</v>
      </c>
      <c r="V98" s="48" cm="1">
        <f t="array" ref="V98">IFERROR(
IF(OR(V$10="",$I98=""),"",
SUMIFS(収穫記録!$P:$P,収穫記録!$D:$D,$J$1,収穫記録!$I:$I,$J$2,収穫記録!$J:$J,$J$3,収穫記録!$F:$F,$I98,収穫記録!$B:$B,"&gt;="&amp;V$10,収穫記録!$B:$B,"&lt;="&amp;EOMONTH(V$10,0))
/_xlfn.UNIQUE(_xlfn._xlws.FILTER($F:$F,$E:$E=$J$4))
/IF($J$5="総計",1,$K98/10)
),0)</f>
        <v>0</v>
      </c>
      <c r="W98" s="48" cm="1">
        <f t="array" ref="W98">IFERROR(
IF(OR(W$10="",$I98=""),"",
SUMIFS(収穫記録!$P:$P,収穫記録!$D:$D,$J$1,収穫記録!$I:$I,$J$2,収穫記録!$J:$J,$J$3,収穫記録!$F:$F,$I98,収穫記録!$B:$B,"&gt;="&amp;W$10,収穫記録!$B:$B,"&lt;="&amp;EOMONTH(W$10,0))
/_xlfn.UNIQUE(_xlfn._xlws.FILTER($F:$F,$E:$E=$J$4))
/IF($J$5="総計",1,$K98/10)
),0)</f>
        <v>0</v>
      </c>
      <c r="X98" s="48" cm="1">
        <f t="array" ref="X98">IFERROR(
IF(OR(X$10="",$I98=""),"",
SUMIFS(収穫記録!$P:$P,収穫記録!$D:$D,$J$1,収穫記録!$I:$I,$J$2,収穫記録!$J:$J,$J$3,収穫記録!$F:$F,$I98,収穫記録!$B:$B,"&gt;="&amp;X$10,収穫記録!$B:$B,"&lt;="&amp;EOMONTH(X$10,0))
/_xlfn.UNIQUE(_xlfn._xlws.FILTER($F:$F,$E:$E=$J$4))
/IF($J$5="総計",1,$K98/10)
),0)</f>
        <v>0</v>
      </c>
    </row>
    <row r="99" spans="10:24">
      <c r="J99" s="13"/>
      <c r="K99" s="37"/>
      <c r="L99" s="46" t="str">
        <f t="shared" si="3"/>
        <v/>
      </c>
      <c r="M99" s="47" cm="1">
        <f t="array" ref="M99">IFERROR(
IF(OR(M$10="",$I99=""),"",
SUMIFS(収穫記録!$P:$P,収穫記録!$D:$D,$J$1,収穫記録!$I:$I,$J$2,収穫記録!$J:$J,$J$3,収穫記録!$F:$F,$I99,収穫記録!$B:$B,"&gt;="&amp;M$10,収穫記録!$B:$B,"&lt;="&amp;EOMONTH(M$10,0))
/_xlfn.UNIQUE(_xlfn._xlws.FILTER($F:$F,$E:$E=$J$4))
/IF($J$5="総計",1,$K99/10)
),0)</f>
        <v>0</v>
      </c>
      <c r="N99" s="48" cm="1">
        <f t="array" ref="N99">IFERROR(
IF(OR(N$10="",$I99=""),"",
SUMIFS(収穫記録!$P:$P,収穫記録!$D:$D,$J$1,収穫記録!$I:$I,$J$2,収穫記録!$J:$J,$J$3,収穫記録!$F:$F,$I99,収穫記録!$B:$B,"&gt;="&amp;N$10,収穫記録!$B:$B,"&lt;="&amp;EOMONTH(N$10,0))
/_xlfn.UNIQUE(_xlfn._xlws.FILTER($F:$F,$E:$E=$J$4))
/IF($J$5="総計",1,$K99/10)
),0)</f>
        <v>0</v>
      </c>
      <c r="O99" s="48" cm="1">
        <f t="array" ref="O99">IFERROR(
IF(OR(O$10="",$I99=""),"",
SUMIFS(収穫記録!$P:$P,収穫記録!$D:$D,$J$1,収穫記録!$I:$I,$J$2,収穫記録!$J:$J,$J$3,収穫記録!$F:$F,$I99,収穫記録!$B:$B,"&gt;="&amp;O$10,収穫記録!$B:$B,"&lt;="&amp;EOMONTH(O$10,0))
/_xlfn.UNIQUE(_xlfn._xlws.FILTER($F:$F,$E:$E=$J$4))
/IF($J$5="総計",1,$K99/10)
),0)</f>
        <v>0</v>
      </c>
      <c r="P99" s="48" cm="1">
        <f t="array" ref="P99">IFERROR(
IF(OR(P$10="",$I99=""),"",
SUMIFS(収穫記録!$P:$P,収穫記録!$D:$D,$J$1,収穫記録!$I:$I,$J$2,収穫記録!$J:$J,$J$3,収穫記録!$F:$F,$I99,収穫記録!$B:$B,"&gt;="&amp;P$10,収穫記録!$B:$B,"&lt;="&amp;EOMONTH(P$10,0))
/_xlfn.UNIQUE(_xlfn._xlws.FILTER($F:$F,$E:$E=$J$4))
/IF($J$5="総計",1,$K99/10)
),0)</f>
        <v>0</v>
      </c>
      <c r="Q99" s="48" cm="1">
        <f t="array" ref="Q99">IFERROR(
IF(OR(Q$10="",$I99=""),"",
SUMIFS(収穫記録!$P:$P,収穫記録!$D:$D,$J$1,収穫記録!$I:$I,$J$2,収穫記録!$J:$J,$J$3,収穫記録!$F:$F,$I99,収穫記録!$B:$B,"&gt;="&amp;Q$10,収穫記録!$B:$B,"&lt;="&amp;EOMONTH(Q$10,0))
/_xlfn.UNIQUE(_xlfn._xlws.FILTER($F:$F,$E:$E=$J$4))
/IF($J$5="総計",1,$K99/10)
),0)</f>
        <v>0</v>
      </c>
      <c r="R99" s="48" cm="1">
        <f t="array" ref="R99">IFERROR(
IF(OR(R$10="",$I99=""),"",
SUMIFS(収穫記録!$P:$P,収穫記録!$D:$D,$J$1,収穫記録!$I:$I,$J$2,収穫記録!$J:$J,$J$3,収穫記録!$F:$F,$I99,収穫記録!$B:$B,"&gt;="&amp;R$10,収穫記録!$B:$B,"&lt;="&amp;EOMONTH(R$10,0))
/_xlfn.UNIQUE(_xlfn._xlws.FILTER($F:$F,$E:$E=$J$4))
/IF($J$5="総計",1,$K99/10)
),0)</f>
        <v>0</v>
      </c>
      <c r="S99" s="48" cm="1">
        <f t="array" ref="S99">IFERROR(
IF(OR(S$10="",$I99=""),"",
SUMIFS(収穫記録!$P:$P,収穫記録!$D:$D,$J$1,収穫記録!$I:$I,$J$2,収穫記録!$J:$J,$J$3,収穫記録!$F:$F,$I99,収穫記録!$B:$B,"&gt;="&amp;S$10,収穫記録!$B:$B,"&lt;="&amp;EOMONTH(S$10,0))
/_xlfn.UNIQUE(_xlfn._xlws.FILTER($F:$F,$E:$E=$J$4))
/IF($J$5="総計",1,$K99/10)
),0)</f>
        <v>0</v>
      </c>
      <c r="T99" s="48" cm="1">
        <f t="array" ref="T99">IFERROR(
IF(OR(T$10="",$I99=""),"",
SUMIFS(収穫記録!$P:$P,収穫記録!$D:$D,$J$1,収穫記録!$I:$I,$J$2,収穫記録!$J:$J,$J$3,収穫記録!$F:$F,$I99,収穫記録!$B:$B,"&gt;="&amp;T$10,収穫記録!$B:$B,"&lt;="&amp;EOMONTH(T$10,0))
/_xlfn.UNIQUE(_xlfn._xlws.FILTER($F:$F,$E:$E=$J$4))
/IF($J$5="総計",1,$K99/10)
),0)</f>
        <v>0</v>
      </c>
      <c r="U99" s="48" cm="1">
        <f t="array" ref="U99">IFERROR(
IF(OR(U$10="",$I99=""),"",
SUMIFS(収穫記録!$P:$P,収穫記録!$D:$D,$J$1,収穫記録!$I:$I,$J$2,収穫記録!$J:$J,$J$3,収穫記録!$F:$F,$I99,収穫記録!$B:$B,"&gt;="&amp;U$10,収穫記録!$B:$B,"&lt;="&amp;EOMONTH(U$10,0))
/_xlfn.UNIQUE(_xlfn._xlws.FILTER($F:$F,$E:$E=$J$4))
/IF($J$5="総計",1,$K99/10)
),0)</f>
        <v>0</v>
      </c>
      <c r="V99" s="48" cm="1">
        <f t="array" ref="V99">IFERROR(
IF(OR(V$10="",$I99=""),"",
SUMIFS(収穫記録!$P:$P,収穫記録!$D:$D,$J$1,収穫記録!$I:$I,$J$2,収穫記録!$J:$J,$J$3,収穫記録!$F:$F,$I99,収穫記録!$B:$B,"&gt;="&amp;V$10,収穫記録!$B:$B,"&lt;="&amp;EOMONTH(V$10,0))
/_xlfn.UNIQUE(_xlfn._xlws.FILTER($F:$F,$E:$E=$J$4))
/IF($J$5="総計",1,$K99/10)
),0)</f>
        <v>0</v>
      </c>
      <c r="W99" s="48" cm="1">
        <f t="array" ref="W99">IFERROR(
IF(OR(W$10="",$I99=""),"",
SUMIFS(収穫記録!$P:$P,収穫記録!$D:$D,$J$1,収穫記録!$I:$I,$J$2,収穫記録!$J:$J,$J$3,収穫記録!$F:$F,$I99,収穫記録!$B:$B,"&gt;="&amp;W$10,収穫記録!$B:$B,"&lt;="&amp;EOMONTH(W$10,0))
/_xlfn.UNIQUE(_xlfn._xlws.FILTER($F:$F,$E:$E=$J$4))
/IF($J$5="総計",1,$K99/10)
),0)</f>
        <v>0</v>
      </c>
      <c r="X99" s="48" cm="1">
        <f t="array" ref="X99">IFERROR(
IF(OR(X$10="",$I99=""),"",
SUMIFS(収穫記録!$P:$P,収穫記録!$D:$D,$J$1,収穫記録!$I:$I,$J$2,収穫記録!$J:$J,$J$3,収穫記録!$F:$F,$I99,収穫記録!$B:$B,"&gt;="&amp;X$10,収穫記録!$B:$B,"&lt;="&amp;EOMONTH(X$10,0))
/_xlfn.UNIQUE(_xlfn._xlws.FILTER($F:$F,$E:$E=$J$4))
/IF($J$5="総計",1,$K99/10)
),0)</f>
        <v>0</v>
      </c>
    </row>
    <row r="100" spans="10:24">
      <c r="J100" s="13"/>
      <c r="K100" s="37"/>
      <c r="L100" s="46" t="str">
        <f t="shared" si="3"/>
        <v/>
      </c>
      <c r="M100" s="47" cm="1">
        <f t="array" ref="M100">IFERROR(
IF(OR(M$10="",$I100=""),"",
SUMIFS(収穫記録!$P:$P,収穫記録!$D:$D,$J$1,収穫記録!$I:$I,$J$2,収穫記録!$J:$J,$J$3,収穫記録!$F:$F,$I100,収穫記録!$B:$B,"&gt;="&amp;M$10,収穫記録!$B:$B,"&lt;="&amp;EOMONTH(M$10,0))
/_xlfn.UNIQUE(_xlfn._xlws.FILTER($F:$F,$E:$E=$J$4))
/IF($J$5="総計",1,$K100/10)
),0)</f>
        <v>0</v>
      </c>
      <c r="N100" s="48" cm="1">
        <f t="array" ref="N100">IFERROR(
IF(OR(N$10="",$I100=""),"",
SUMIFS(収穫記録!$P:$P,収穫記録!$D:$D,$J$1,収穫記録!$I:$I,$J$2,収穫記録!$J:$J,$J$3,収穫記録!$F:$F,$I100,収穫記録!$B:$B,"&gt;="&amp;N$10,収穫記録!$B:$B,"&lt;="&amp;EOMONTH(N$10,0))
/_xlfn.UNIQUE(_xlfn._xlws.FILTER($F:$F,$E:$E=$J$4))
/IF($J$5="総計",1,$K100/10)
),0)</f>
        <v>0</v>
      </c>
      <c r="O100" s="48" cm="1">
        <f t="array" ref="O100">IFERROR(
IF(OR(O$10="",$I100=""),"",
SUMIFS(収穫記録!$P:$P,収穫記録!$D:$D,$J$1,収穫記録!$I:$I,$J$2,収穫記録!$J:$J,$J$3,収穫記録!$F:$F,$I100,収穫記録!$B:$B,"&gt;="&amp;O$10,収穫記録!$B:$B,"&lt;="&amp;EOMONTH(O$10,0))
/_xlfn.UNIQUE(_xlfn._xlws.FILTER($F:$F,$E:$E=$J$4))
/IF($J$5="総計",1,$K100/10)
),0)</f>
        <v>0</v>
      </c>
      <c r="P100" s="48" cm="1">
        <f t="array" ref="P100">IFERROR(
IF(OR(P$10="",$I100=""),"",
SUMIFS(収穫記録!$P:$P,収穫記録!$D:$D,$J$1,収穫記録!$I:$I,$J$2,収穫記録!$J:$J,$J$3,収穫記録!$F:$F,$I100,収穫記録!$B:$B,"&gt;="&amp;P$10,収穫記録!$B:$B,"&lt;="&amp;EOMONTH(P$10,0))
/_xlfn.UNIQUE(_xlfn._xlws.FILTER($F:$F,$E:$E=$J$4))
/IF($J$5="総計",1,$K100/10)
),0)</f>
        <v>0</v>
      </c>
      <c r="Q100" s="48" cm="1">
        <f t="array" ref="Q100">IFERROR(
IF(OR(Q$10="",$I100=""),"",
SUMIFS(収穫記録!$P:$P,収穫記録!$D:$D,$J$1,収穫記録!$I:$I,$J$2,収穫記録!$J:$J,$J$3,収穫記録!$F:$F,$I100,収穫記録!$B:$B,"&gt;="&amp;Q$10,収穫記録!$B:$B,"&lt;="&amp;EOMONTH(Q$10,0))
/_xlfn.UNIQUE(_xlfn._xlws.FILTER($F:$F,$E:$E=$J$4))
/IF($J$5="総計",1,$K100/10)
),0)</f>
        <v>0</v>
      </c>
      <c r="R100" s="48" cm="1">
        <f t="array" ref="R100">IFERROR(
IF(OR(R$10="",$I100=""),"",
SUMIFS(収穫記録!$P:$P,収穫記録!$D:$D,$J$1,収穫記録!$I:$I,$J$2,収穫記録!$J:$J,$J$3,収穫記録!$F:$F,$I100,収穫記録!$B:$B,"&gt;="&amp;R$10,収穫記録!$B:$B,"&lt;="&amp;EOMONTH(R$10,0))
/_xlfn.UNIQUE(_xlfn._xlws.FILTER($F:$F,$E:$E=$J$4))
/IF($J$5="総計",1,$K100/10)
),0)</f>
        <v>0</v>
      </c>
      <c r="S100" s="48" cm="1">
        <f t="array" ref="S100">IFERROR(
IF(OR(S$10="",$I100=""),"",
SUMIFS(収穫記録!$P:$P,収穫記録!$D:$D,$J$1,収穫記録!$I:$I,$J$2,収穫記録!$J:$J,$J$3,収穫記録!$F:$F,$I100,収穫記録!$B:$B,"&gt;="&amp;S$10,収穫記録!$B:$B,"&lt;="&amp;EOMONTH(S$10,0))
/_xlfn.UNIQUE(_xlfn._xlws.FILTER($F:$F,$E:$E=$J$4))
/IF($J$5="総計",1,$K100/10)
),0)</f>
        <v>0</v>
      </c>
      <c r="T100" s="48" cm="1">
        <f t="array" ref="T100">IFERROR(
IF(OR(T$10="",$I100=""),"",
SUMIFS(収穫記録!$P:$P,収穫記録!$D:$D,$J$1,収穫記録!$I:$I,$J$2,収穫記録!$J:$J,$J$3,収穫記録!$F:$F,$I100,収穫記録!$B:$B,"&gt;="&amp;T$10,収穫記録!$B:$B,"&lt;="&amp;EOMONTH(T$10,0))
/_xlfn.UNIQUE(_xlfn._xlws.FILTER($F:$F,$E:$E=$J$4))
/IF($J$5="総計",1,$K100/10)
),0)</f>
        <v>0</v>
      </c>
      <c r="U100" s="48" cm="1">
        <f t="array" ref="U100">IFERROR(
IF(OR(U$10="",$I100=""),"",
SUMIFS(収穫記録!$P:$P,収穫記録!$D:$D,$J$1,収穫記録!$I:$I,$J$2,収穫記録!$J:$J,$J$3,収穫記録!$F:$F,$I100,収穫記録!$B:$B,"&gt;="&amp;U$10,収穫記録!$B:$B,"&lt;="&amp;EOMONTH(U$10,0))
/_xlfn.UNIQUE(_xlfn._xlws.FILTER($F:$F,$E:$E=$J$4))
/IF($J$5="総計",1,$K100/10)
),0)</f>
        <v>0</v>
      </c>
      <c r="V100" s="48" cm="1">
        <f t="array" ref="V100">IFERROR(
IF(OR(V$10="",$I100=""),"",
SUMIFS(収穫記録!$P:$P,収穫記録!$D:$D,$J$1,収穫記録!$I:$I,$J$2,収穫記録!$J:$J,$J$3,収穫記録!$F:$F,$I100,収穫記録!$B:$B,"&gt;="&amp;V$10,収穫記録!$B:$B,"&lt;="&amp;EOMONTH(V$10,0))
/_xlfn.UNIQUE(_xlfn._xlws.FILTER($F:$F,$E:$E=$J$4))
/IF($J$5="総計",1,$K100/10)
),0)</f>
        <v>0</v>
      </c>
      <c r="W100" s="48" cm="1">
        <f t="array" ref="W100">IFERROR(
IF(OR(W$10="",$I100=""),"",
SUMIFS(収穫記録!$P:$P,収穫記録!$D:$D,$J$1,収穫記録!$I:$I,$J$2,収穫記録!$J:$J,$J$3,収穫記録!$F:$F,$I100,収穫記録!$B:$B,"&gt;="&amp;W$10,収穫記録!$B:$B,"&lt;="&amp;EOMONTH(W$10,0))
/_xlfn.UNIQUE(_xlfn._xlws.FILTER($F:$F,$E:$E=$J$4))
/IF($J$5="総計",1,$K100/10)
),0)</f>
        <v>0</v>
      </c>
      <c r="X100" s="48" cm="1">
        <f t="array" ref="X100">IFERROR(
IF(OR(X$10="",$I100=""),"",
SUMIFS(収穫記録!$P:$P,収穫記録!$D:$D,$J$1,収穫記録!$I:$I,$J$2,収穫記録!$J:$J,$J$3,収穫記録!$F:$F,$I100,収穫記録!$B:$B,"&gt;="&amp;X$10,収穫記録!$B:$B,"&lt;="&amp;EOMONTH(X$10,0))
/_xlfn.UNIQUE(_xlfn._xlws.FILTER($F:$F,$E:$E=$J$4))
/IF($J$5="総計",1,$K100/10)
),0)</f>
        <v>0</v>
      </c>
    </row>
    <row r="101" spans="10:24">
      <c r="J101" s="13"/>
      <c r="K101" s="37"/>
      <c r="L101" s="46" t="str">
        <f t="shared" si="3"/>
        <v/>
      </c>
      <c r="M101" s="47" cm="1">
        <f t="array" ref="M101">IFERROR(
IF(OR(M$10="",$I101=""),"",
SUMIFS(収穫記録!$P:$P,収穫記録!$D:$D,$J$1,収穫記録!$I:$I,$J$2,収穫記録!$J:$J,$J$3,収穫記録!$F:$F,$I101,収穫記録!$B:$B,"&gt;="&amp;M$10,収穫記録!$B:$B,"&lt;="&amp;EOMONTH(M$10,0))
/_xlfn.UNIQUE(_xlfn._xlws.FILTER($F:$F,$E:$E=$J$4))
/IF($J$5="総計",1,$K101/10)
),0)</f>
        <v>0</v>
      </c>
      <c r="N101" s="48" cm="1">
        <f t="array" ref="N101">IFERROR(
IF(OR(N$10="",$I101=""),"",
SUMIFS(収穫記録!$P:$P,収穫記録!$D:$D,$J$1,収穫記録!$I:$I,$J$2,収穫記録!$J:$J,$J$3,収穫記録!$F:$F,$I101,収穫記録!$B:$B,"&gt;="&amp;N$10,収穫記録!$B:$B,"&lt;="&amp;EOMONTH(N$10,0))
/_xlfn.UNIQUE(_xlfn._xlws.FILTER($F:$F,$E:$E=$J$4))
/IF($J$5="総計",1,$K101/10)
),0)</f>
        <v>0</v>
      </c>
      <c r="O101" s="48" cm="1">
        <f t="array" ref="O101">IFERROR(
IF(OR(O$10="",$I101=""),"",
SUMIFS(収穫記録!$P:$P,収穫記録!$D:$D,$J$1,収穫記録!$I:$I,$J$2,収穫記録!$J:$J,$J$3,収穫記録!$F:$F,$I101,収穫記録!$B:$B,"&gt;="&amp;O$10,収穫記録!$B:$B,"&lt;="&amp;EOMONTH(O$10,0))
/_xlfn.UNIQUE(_xlfn._xlws.FILTER($F:$F,$E:$E=$J$4))
/IF($J$5="総計",1,$K101/10)
),0)</f>
        <v>0</v>
      </c>
      <c r="P101" s="48" cm="1">
        <f t="array" ref="P101">IFERROR(
IF(OR(P$10="",$I101=""),"",
SUMIFS(収穫記録!$P:$P,収穫記録!$D:$D,$J$1,収穫記録!$I:$I,$J$2,収穫記録!$J:$J,$J$3,収穫記録!$F:$F,$I101,収穫記録!$B:$B,"&gt;="&amp;P$10,収穫記録!$B:$B,"&lt;="&amp;EOMONTH(P$10,0))
/_xlfn.UNIQUE(_xlfn._xlws.FILTER($F:$F,$E:$E=$J$4))
/IF($J$5="総計",1,$K101/10)
),0)</f>
        <v>0</v>
      </c>
      <c r="Q101" s="48" cm="1">
        <f t="array" ref="Q101">IFERROR(
IF(OR(Q$10="",$I101=""),"",
SUMIFS(収穫記録!$P:$P,収穫記録!$D:$D,$J$1,収穫記録!$I:$I,$J$2,収穫記録!$J:$J,$J$3,収穫記録!$F:$F,$I101,収穫記録!$B:$B,"&gt;="&amp;Q$10,収穫記録!$B:$B,"&lt;="&amp;EOMONTH(Q$10,0))
/_xlfn.UNIQUE(_xlfn._xlws.FILTER($F:$F,$E:$E=$J$4))
/IF($J$5="総計",1,$K101/10)
),0)</f>
        <v>0</v>
      </c>
      <c r="R101" s="48" cm="1">
        <f t="array" ref="R101">IFERROR(
IF(OR(R$10="",$I101=""),"",
SUMIFS(収穫記録!$P:$P,収穫記録!$D:$D,$J$1,収穫記録!$I:$I,$J$2,収穫記録!$J:$J,$J$3,収穫記録!$F:$F,$I101,収穫記録!$B:$B,"&gt;="&amp;R$10,収穫記録!$B:$B,"&lt;="&amp;EOMONTH(R$10,0))
/_xlfn.UNIQUE(_xlfn._xlws.FILTER($F:$F,$E:$E=$J$4))
/IF($J$5="総計",1,$K101/10)
),0)</f>
        <v>0</v>
      </c>
      <c r="S101" s="48" cm="1">
        <f t="array" ref="S101">IFERROR(
IF(OR(S$10="",$I101=""),"",
SUMIFS(収穫記録!$P:$P,収穫記録!$D:$D,$J$1,収穫記録!$I:$I,$J$2,収穫記録!$J:$J,$J$3,収穫記録!$F:$F,$I101,収穫記録!$B:$B,"&gt;="&amp;S$10,収穫記録!$B:$B,"&lt;="&amp;EOMONTH(S$10,0))
/_xlfn.UNIQUE(_xlfn._xlws.FILTER($F:$F,$E:$E=$J$4))
/IF($J$5="総計",1,$K101/10)
),0)</f>
        <v>0</v>
      </c>
      <c r="T101" s="48" cm="1">
        <f t="array" ref="T101">IFERROR(
IF(OR(T$10="",$I101=""),"",
SUMIFS(収穫記録!$P:$P,収穫記録!$D:$D,$J$1,収穫記録!$I:$I,$J$2,収穫記録!$J:$J,$J$3,収穫記録!$F:$F,$I101,収穫記録!$B:$B,"&gt;="&amp;T$10,収穫記録!$B:$B,"&lt;="&amp;EOMONTH(T$10,0))
/_xlfn.UNIQUE(_xlfn._xlws.FILTER($F:$F,$E:$E=$J$4))
/IF($J$5="総計",1,$K101/10)
),0)</f>
        <v>0</v>
      </c>
      <c r="U101" s="48" cm="1">
        <f t="array" ref="U101">IFERROR(
IF(OR(U$10="",$I101=""),"",
SUMIFS(収穫記録!$P:$P,収穫記録!$D:$D,$J$1,収穫記録!$I:$I,$J$2,収穫記録!$J:$J,$J$3,収穫記録!$F:$F,$I101,収穫記録!$B:$B,"&gt;="&amp;U$10,収穫記録!$B:$B,"&lt;="&amp;EOMONTH(U$10,0))
/_xlfn.UNIQUE(_xlfn._xlws.FILTER($F:$F,$E:$E=$J$4))
/IF($J$5="総計",1,$K101/10)
),0)</f>
        <v>0</v>
      </c>
      <c r="V101" s="48" cm="1">
        <f t="array" ref="V101">IFERROR(
IF(OR(V$10="",$I101=""),"",
SUMIFS(収穫記録!$P:$P,収穫記録!$D:$D,$J$1,収穫記録!$I:$I,$J$2,収穫記録!$J:$J,$J$3,収穫記録!$F:$F,$I101,収穫記録!$B:$B,"&gt;="&amp;V$10,収穫記録!$B:$B,"&lt;="&amp;EOMONTH(V$10,0))
/_xlfn.UNIQUE(_xlfn._xlws.FILTER($F:$F,$E:$E=$J$4))
/IF($J$5="総計",1,$K101/10)
),0)</f>
        <v>0</v>
      </c>
      <c r="W101" s="48" cm="1">
        <f t="array" ref="W101">IFERROR(
IF(OR(W$10="",$I101=""),"",
SUMIFS(収穫記録!$P:$P,収穫記録!$D:$D,$J$1,収穫記録!$I:$I,$J$2,収穫記録!$J:$J,$J$3,収穫記録!$F:$F,$I101,収穫記録!$B:$B,"&gt;="&amp;W$10,収穫記録!$B:$B,"&lt;="&amp;EOMONTH(W$10,0))
/_xlfn.UNIQUE(_xlfn._xlws.FILTER($F:$F,$E:$E=$J$4))
/IF($J$5="総計",1,$K101/10)
),0)</f>
        <v>0</v>
      </c>
      <c r="X101" s="48" cm="1">
        <f t="array" ref="X101">IFERROR(
IF(OR(X$10="",$I101=""),"",
SUMIFS(収穫記録!$P:$P,収穫記録!$D:$D,$J$1,収穫記録!$I:$I,$J$2,収穫記録!$J:$J,$J$3,収穫記録!$F:$F,$I101,収穫記録!$B:$B,"&gt;="&amp;X$10,収穫記録!$B:$B,"&lt;="&amp;EOMONTH(X$10,0))
/_xlfn.UNIQUE(_xlfn._xlws.FILTER($F:$F,$E:$E=$J$4))
/IF($J$5="総計",1,$K101/10)
),0)</f>
        <v>0</v>
      </c>
    </row>
    <row r="102" spans="10:24">
      <c r="J102" s="13"/>
      <c r="K102" s="37"/>
      <c r="L102" s="46" t="str">
        <f t="shared" si="3"/>
        <v/>
      </c>
      <c r="M102" s="47" cm="1">
        <f t="array" ref="M102">IFERROR(
IF(OR(M$10="",$I102=""),"",
SUMIFS(収穫記録!$P:$P,収穫記録!$D:$D,$J$1,収穫記録!$I:$I,$J$2,収穫記録!$J:$J,$J$3,収穫記録!$F:$F,$I102,収穫記録!$B:$B,"&gt;="&amp;M$10,収穫記録!$B:$B,"&lt;="&amp;EOMONTH(M$10,0))
/_xlfn.UNIQUE(_xlfn._xlws.FILTER($F:$F,$E:$E=$J$4))
/IF($J$5="総計",1,$K102/10)
),0)</f>
        <v>0</v>
      </c>
      <c r="N102" s="48" cm="1">
        <f t="array" ref="N102">IFERROR(
IF(OR(N$10="",$I102=""),"",
SUMIFS(収穫記録!$P:$P,収穫記録!$D:$D,$J$1,収穫記録!$I:$I,$J$2,収穫記録!$J:$J,$J$3,収穫記録!$F:$F,$I102,収穫記録!$B:$B,"&gt;="&amp;N$10,収穫記録!$B:$B,"&lt;="&amp;EOMONTH(N$10,0))
/_xlfn.UNIQUE(_xlfn._xlws.FILTER($F:$F,$E:$E=$J$4))
/IF($J$5="総計",1,$K102/10)
),0)</f>
        <v>0</v>
      </c>
      <c r="O102" s="48" cm="1">
        <f t="array" ref="O102">IFERROR(
IF(OR(O$10="",$I102=""),"",
SUMIFS(収穫記録!$P:$P,収穫記録!$D:$D,$J$1,収穫記録!$I:$I,$J$2,収穫記録!$J:$J,$J$3,収穫記録!$F:$F,$I102,収穫記録!$B:$B,"&gt;="&amp;O$10,収穫記録!$B:$B,"&lt;="&amp;EOMONTH(O$10,0))
/_xlfn.UNIQUE(_xlfn._xlws.FILTER($F:$F,$E:$E=$J$4))
/IF($J$5="総計",1,$K102/10)
),0)</f>
        <v>0</v>
      </c>
      <c r="P102" s="48" cm="1">
        <f t="array" ref="P102">IFERROR(
IF(OR(P$10="",$I102=""),"",
SUMIFS(収穫記録!$P:$P,収穫記録!$D:$D,$J$1,収穫記録!$I:$I,$J$2,収穫記録!$J:$J,$J$3,収穫記録!$F:$F,$I102,収穫記録!$B:$B,"&gt;="&amp;P$10,収穫記録!$B:$B,"&lt;="&amp;EOMONTH(P$10,0))
/_xlfn.UNIQUE(_xlfn._xlws.FILTER($F:$F,$E:$E=$J$4))
/IF($J$5="総計",1,$K102/10)
),0)</f>
        <v>0</v>
      </c>
      <c r="Q102" s="48" cm="1">
        <f t="array" ref="Q102">IFERROR(
IF(OR(Q$10="",$I102=""),"",
SUMIFS(収穫記録!$P:$P,収穫記録!$D:$D,$J$1,収穫記録!$I:$I,$J$2,収穫記録!$J:$J,$J$3,収穫記録!$F:$F,$I102,収穫記録!$B:$B,"&gt;="&amp;Q$10,収穫記録!$B:$B,"&lt;="&amp;EOMONTH(Q$10,0))
/_xlfn.UNIQUE(_xlfn._xlws.FILTER($F:$F,$E:$E=$J$4))
/IF($J$5="総計",1,$K102/10)
),0)</f>
        <v>0</v>
      </c>
      <c r="R102" s="48" cm="1">
        <f t="array" ref="R102">IFERROR(
IF(OR(R$10="",$I102=""),"",
SUMIFS(収穫記録!$P:$P,収穫記録!$D:$D,$J$1,収穫記録!$I:$I,$J$2,収穫記録!$J:$J,$J$3,収穫記録!$F:$F,$I102,収穫記録!$B:$B,"&gt;="&amp;R$10,収穫記録!$B:$B,"&lt;="&amp;EOMONTH(R$10,0))
/_xlfn.UNIQUE(_xlfn._xlws.FILTER($F:$F,$E:$E=$J$4))
/IF($J$5="総計",1,$K102/10)
),0)</f>
        <v>0</v>
      </c>
      <c r="S102" s="48" cm="1">
        <f t="array" ref="S102">IFERROR(
IF(OR(S$10="",$I102=""),"",
SUMIFS(収穫記録!$P:$P,収穫記録!$D:$D,$J$1,収穫記録!$I:$I,$J$2,収穫記録!$J:$J,$J$3,収穫記録!$F:$F,$I102,収穫記録!$B:$B,"&gt;="&amp;S$10,収穫記録!$B:$B,"&lt;="&amp;EOMONTH(S$10,0))
/_xlfn.UNIQUE(_xlfn._xlws.FILTER($F:$F,$E:$E=$J$4))
/IF($J$5="総計",1,$K102/10)
),0)</f>
        <v>0</v>
      </c>
      <c r="T102" s="48" cm="1">
        <f t="array" ref="T102">IFERROR(
IF(OR(T$10="",$I102=""),"",
SUMIFS(収穫記録!$P:$P,収穫記録!$D:$D,$J$1,収穫記録!$I:$I,$J$2,収穫記録!$J:$J,$J$3,収穫記録!$F:$F,$I102,収穫記録!$B:$B,"&gt;="&amp;T$10,収穫記録!$B:$B,"&lt;="&amp;EOMONTH(T$10,0))
/_xlfn.UNIQUE(_xlfn._xlws.FILTER($F:$F,$E:$E=$J$4))
/IF($J$5="総計",1,$K102/10)
),0)</f>
        <v>0</v>
      </c>
      <c r="U102" s="48" cm="1">
        <f t="array" ref="U102">IFERROR(
IF(OR(U$10="",$I102=""),"",
SUMIFS(収穫記録!$P:$P,収穫記録!$D:$D,$J$1,収穫記録!$I:$I,$J$2,収穫記録!$J:$J,$J$3,収穫記録!$F:$F,$I102,収穫記録!$B:$B,"&gt;="&amp;U$10,収穫記録!$B:$B,"&lt;="&amp;EOMONTH(U$10,0))
/_xlfn.UNIQUE(_xlfn._xlws.FILTER($F:$F,$E:$E=$J$4))
/IF($J$5="総計",1,$K102/10)
),0)</f>
        <v>0</v>
      </c>
      <c r="V102" s="48" cm="1">
        <f t="array" ref="V102">IFERROR(
IF(OR(V$10="",$I102=""),"",
SUMIFS(収穫記録!$P:$P,収穫記録!$D:$D,$J$1,収穫記録!$I:$I,$J$2,収穫記録!$J:$J,$J$3,収穫記録!$F:$F,$I102,収穫記録!$B:$B,"&gt;="&amp;V$10,収穫記録!$B:$B,"&lt;="&amp;EOMONTH(V$10,0))
/_xlfn.UNIQUE(_xlfn._xlws.FILTER($F:$F,$E:$E=$J$4))
/IF($J$5="総計",1,$K102/10)
),0)</f>
        <v>0</v>
      </c>
      <c r="W102" s="48" cm="1">
        <f t="array" ref="W102">IFERROR(
IF(OR(W$10="",$I102=""),"",
SUMIFS(収穫記録!$P:$P,収穫記録!$D:$D,$J$1,収穫記録!$I:$I,$J$2,収穫記録!$J:$J,$J$3,収穫記録!$F:$F,$I102,収穫記録!$B:$B,"&gt;="&amp;W$10,収穫記録!$B:$B,"&lt;="&amp;EOMONTH(W$10,0))
/_xlfn.UNIQUE(_xlfn._xlws.FILTER($F:$F,$E:$E=$J$4))
/IF($J$5="総計",1,$K102/10)
),0)</f>
        <v>0</v>
      </c>
      <c r="X102" s="48" cm="1">
        <f t="array" ref="X102">IFERROR(
IF(OR(X$10="",$I102=""),"",
SUMIFS(収穫記録!$P:$P,収穫記録!$D:$D,$J$1,収穫記録!$I:$I,$J$2,収穫記録!$J:$J,$J$3,収穫記録!$F:$F,$I102,収穫記録!$B:$B,"&gt;="&amp;X$10,収穫記録!$B:$B,"&lt;="&amp;EOMONTH(X$10,0))
/_xlfn.UNIQUE(_xlfn._xlws.FILTER($F:$F,$E:$E=$J$4))
/IF($J$5="総計",1,$K102/10)
),0)</f>
        <v>0</v>
      </c>
    </row>
    <row r="103" spans="10:24">
      <c r="J103" s="13"/>
      <c r="K103" s="37"/>
      <c r="L103" s="46" t="str">
        <f t="shared" si="3"/>
        <v/>
      </c>
      <c r="M103" s="47" cm="1">
        <f t="array" ref="M103">IFERROR(
IF(OR(M$10="",$I103=""),"",
SUMIFS(収穫記録!$P:$P,収穫記録!$D:$D,$J$1,収穫記録!$I:$I,$J$2,収穫記録!$J:$J,$J$3,収穫記録!$F:$F,$I103,収穫記録!$B:$B,"&gt;="&amp;M$10,収穫記録!$B:$B,"&lt;="&amp;EOMONTH(M$10,0))
/_xlfn.UNIQUE(_xlfn._xlws.FILTER($F:$F,$E:$E=$J$4))
/IF($J$5="総計",1,$K103/10)
),0)</f>
        <v>0</v>
      </c>
      <c r="N103" s="48" cm="1">
        <f t="array" ref="N103">IFERROR(
IF(OR(N$10="",$I103=""),"",
SUMIFS(収穫記録!$P:$P,収穫記録!$D:$D,$J$1,収穫記録!$I:$I,$J$2,収穫記録!$J:$J,$J$3,収穫記録!$F:$F,$I103,収穫記録!$B:$B,"&gt;="&amp;N$10,収穫記録!$B:$B,"&lt;="&amp;EOMONTH(N$10,0))
/_xlfn.UNIQUE(_xlfn._xlws.FILTER($F:$F,$E:$E=$J$4))
/IF($J$5="総計",1,$K103/10)
),0)</f>
        <v>0</v>
      </c>
      <c r="O103" s="48" cm="1">
        <f t="array" ref="O103">IFERROR(
IF(OR(O$10="",$I103=""),"",
SUMIFS(収穫記録!$P:$P,収穫記録!$D:$D,$J$1,収穫記録!$I:$I,$J$2,収穫記録!$J:$J,$J$3,収穫記録!$F:$F,$I103,収穫記録!$B:$B,"&gt;="&amp;O$10,収穫記録!$B:$B,"&lt;="&amp;EOMONTH(O$10,0))
/_xlfn.UNIQUE(_xlfn._xlws.FILTER($F:$F,$E:$E=$J$4))
/IF($J$5="総計",1,$K103/10)
),0)</f>
        <v>0</v>
      </c>
      <c r="P103" s="48" cm="1">
        <f t="array" ref="P103">IFERROR(
IF(OR(P$10="",$I103=""),"",
SUMIFS(収穫記録!$P:$P,収穫記録!$D:$D,$J$1,収穫記録!$I:$I,$J$2,収穫記録!$J:$J,$J$3,収穫記録!$F:$F,$I103,収穫記録!$B:$B,"&gt;="&amp;P$10,収穫記録!$B:$B,"&lt;="&amp;EOMONTH(P$10,0))
/_xlfn.UNIQUE(_xlfn._xlws.FILTER($F:$F,$E:$E=$J$4))
/IF($J$5="総計",1,$K103/10)
),0)</f>
        <v>0</v>
      </c>
      <c r="Q103" s="48" cm="1">
        <f t="array" ref="Q103">IFERROR(
IF(OR(Q$10="",$I103=""),"",
SUMIFS(収穫記録!$P:$P,収穫記録!$D:$D,$J$1,収穫記録!$I:$I,$J$2,収穫記録!$J:$J,$J$3,収穫記録!$F:$F,$I103,収穫記録!$B:$B,"&gt;="&amp;Q$10,収穫記録!$B:$B,"&lt;="&amp;EOMONTH(Q$10,0))
/_xlfn.UNIQUE(_xlfn._xlws.FILTER($F:$F,$E:$E=$J$4))
/IF($J$5="総計",1,$K103/10)
),0)</f>
        <v>0</v>
      </c>
      <c r="R103" s="48" cm="1">
        <f t="array" ref="R103">IFERROR(
IF(OR(R$10="",$I103=""),"",
SUMIFS(収穫記録!$P:$P,収穫記録!$D:$D,$J$1,収穫記録!$I:$I,$J$2,収穫記録!$J:$J,$J$3,収穫記録!$F:$F,$I103,収穫記録!$B:$B,"&gt;="&amp;R$10,収穫記録!$B:$B,"&lt;="&amp;EOMONTH(R$10,0))
/_xlfn.UNIQUE(_xlfn._xlws.FILTER($F:$F,$E:$E=$J$4))
/IF($J$5="総計",1,$K103/10)
),0)</f>
        <v>0</v>
      </c>
      <c r="S103" s="48" cm="1">
        <f t="array" ref="S103">IFERROR(
IF(OR(S$10="",$I103=""),"",
SUMIFS(収穫記録!$P:$P,収穫記録!$D:$D,$J$1,収穫記録!$I:$I,$J$2,収穫記録!$J:$J,$J$3,収穫記録!$F:$F,$I103,収穫記録!$B:$B,"&gt;="&amp;S$10,収穫記録!$B:$B,"&lt;="&amp;EOMONTH(S$10,0))
/_xlfn.UNIQUE(_xlfn._xlws.FILTER($F:$F,$E:$E=$J$4))
/IF($J$5="総計",1,$K103/10)
),0)</f>
        <v>0</v>
      </c>
      <c r="T103" s="48" cm="1">
        <f t="array" ref="T103">IFERROR(
IF(OR(T$10="",$I103=""),"",
SUMIFS(収穫記録!$P:$P,収穫記録!$D:$D,$J$1,収穫記録!$I:$I,$J$2,収穫記録!$J:$J,$J$3,収穫記録!$F:$F,$I103,収穫記録!$B:$B,"&gt;="&amp;T$10,収穫記録!$B:$B,"&lt;="&amp;EOMONTH(T$10,0))
/_xlfn.UNIQUE(_xlfn._xlws.FILTER($F:$F,$E:$E=$J$4))
/IF($J$5="総計",1,$K103/10)
),0)</f>
        <v>0</v>
      </c>
      <c r="U103" s="48" cm="1">
        <f t="array" ref="U103">IFERROR(
IF(OR(U$10="",$I103=""),"",
SUMIFS(収穫記録!$P:$P,収穫記録!$D:$D,$J$1,収穫記録!$I:$I,$J$2,収穫記録!$J:$J,$J$3,収穫記録!$F:$F,$I103,収穫記録!$B:$B,"&gt;="&amp;U$10,収穫記録!$B:$B,"&lt;="&amp;EOMONTH(U$10,0))
/_xlfn.UNIQUE(_xlfn._xlws.FILTER($F:$F,$E:$E=$J$4))
/IF($J$5="総計",1,$K103/10)
),0)</f>
        <v>0</v>
      </c>
      <c r="V103" s="48" cm="1">
        <f t="array" ref="V103">IFERROR(
IF(OR(V$10="",$I103=""),"",
SUMIFS(収穫記録!$P:$P,収穫記録!$D:$D,$J$1,収穫記録!$I:$I,$J$2,収穫記録!$J:$J,$J$3,収穫記録!$F:$F,$I103,収穫記録!$B:$B,"&gt;="&amp;V$10,収穫記録!$B:$B,"&lt;="&amp;EOMONTH(V$10,0))
/_xlfn.UNIQUE(_xlfn._xlws.FILTER($F:$F,$E:$E=$J$4))
/IF($J$5="総計",1,$K103/10)
),0)</f>
        <v>0</v>
      </c>
      <c r="W103" s="48" cm="1">
        <f t="array" ref="W103">IFERROR(
IF(OR(W$10="",$I103=""),"",
SUMIFS(収穫記録!$P:$P,収穫記録!$D:$D,$J$1,収穫記録!$I:$I,$J$2,収穫記録!$J:$J,$J$3,収穫記録!$F:$F,$I103,収穫記録!$B:$B,"&gt;="&amp;W$10,収穫記録!$B:$B,"&lt;="&amp;EOMONTH(W$10,0))
/_xlfn.UNIQUE(_xlfn._xlws.FILTER($F:$F,$E:$E=$J$4))
/IF($J$5="総計",1,$K103/10)
),0)</f>
        <v>0</v>
      </c>
      <c r="X103" s="48" cm="1">
        <f t="array" ref="X103">IFERROR(
IF(OR(X$10="",$I103=""),"",
SUMIFS(収穫記録!$P:$P,収穫記録!$D:$D,$J$1,収穫記録!$I:$I,$J$2,収穫記録!$J:$J,$J$3,収穫記録!$F:$F,$I103,収穫記録!$B:$B,"&gt;="&amp;X$10,収穫記録!$B:$B,"&lt;="&amp;EOMONTH(X$10,0))
/_xlfn.UNIQUE(_xlfn._xlws.FILTER($F:$F,$E:$E=$J$4))
/IF($J$5="総計",1,$K103/10)
),0)</f>
        <v>0</v>
      </c>
    </row>
    <row r="104" spans="10:24">
      <c r="J104" s="13"/>
      <c r="K104" s="37"/>
      <c r="L104" s="46" t="str">
        <f t="shared" si="3"/>
        <v/>
      </c>
      <c r="M104" s="47" cm="1">
        <f t="array" ref="M104">IFERROR(
IF(OR(M$10="",$I104=""),"",
SUMIFS(収穫記録!$P:$P,収穫記録!$D:$D,$J$1,収穫記録!$I:$I,$J$2,収穫記録!$J:$J,$J$3,収穫記録!$F:$F,$I104,収穫記録!$B:$B,"&gt;="&amp;M$10,収穫記録!$B:$B,"&lt;="&amp;EOMONTH(M$10,0))
/_xlfn.UNIQUE(_xlfn._xlws.FILTER($F:$F,$E:$E=$J$4))
/IF($J$5="総計",1,$K104/10)
),0)</f>
        <v>0</v>
      </c>
      <c r="N104" s="48" cm="1">
        <f t="array" ref="N104">IFERROR(
IF(OR(N$10="",$I104=""),"",
SUMIFS(収穫記録!$P:$P,収穫記録!$D:$D,$J$1,収穫記録!$I:$I,$J$2,収穫記録!$J:$J,$J$3,収穫記録!$F:$F,$I104,収穫記録!$B:$B,"&gt;="&amp;N$10,収穫記録!$B:$B,"&lt;="&amp;EOMONTH(N$10,0))
/_xlfn.UNIQUE(_xlfn._xlws.FILTER($F:$F,$E:$E=$J$4))
/IF($J$5="総計",1,$K104/10)
),0)</f>
        <v>0</v>
      </c>
      <c r="O104" s="48" cm="1">
        <f t="array" ref="O104">IFERROR(
IF(OR(O$10="",$I104=""),"",
SUMIFS(収穫記録!$P:$P,収穫記録!$D:$D,$J$1,収穫記録!$I:$I,$J$2,収穫記録!$J:$J,$J$3,収穫記録!$F:$F,$I104,収穫記録!$B:$B,"&gt;="&amp;O$10,収穫記録!$B:$B,"&lt;="&amp;EOMONTH(O$10,0))
/_xlfn.UNIQUE(_xlfn._xlws.FILTER($F:$F,$E:$E=$J$4))
/IF($J$5="総計",1,$K104/10)
),0)</f>
        <v>0</v>
      </c>
      <c r="P104" s="48" cm="1">
        <f t="array" ref="P104">IFERROR(
IF(OR(P$10="",$I104=""),"",
SUMIFS(収穫記録!$P:$P,収穫記録!$D:$D,$J$1,収穫記録!$I:$I,$J$2,収穫記録!$J:$J,$J$3,収穫記録!$F:$F,$I104,収穫記録!$B:$B,"&gt;="&amp;P$10,収穫記録!$B:$B,"&lt;="&amp;EOMONTH(P$10,0))
/_xlfn.UNIQUE(_xlfn._xlws.FILTER($F:$F,$E:$E=$J$4))
/IF($J$5="総計",1,$K104/10)
),0)</f>
        <v>0</v>
      </c>
      <c r="Q104" s="48" cm="1">
        <f t="array" ref="Q104">IFERROR(
IF(OR(Q$10="",$I104=""),"",
SUMIFS(収穫記録!$P:$P,収穫記録!$D:$D,$J$1,収穫記録!$I:$I,$J$2,収穫記録!$J:$J,$J$3,収穫記録!$F:$F,$I104,収穫記録!$B:$B,"&gt;="&amp;Q$10,収穫記録!$B:$B,"&lt;="&amp;EOMONTH(Q$10,0))
/_xlfn.UNIQUE(_xlfn._xlws.FILTER($F:$F,$E:$E=$J$4))
/IF($J$5="総計",1,$K104/10)
),0)</f>
        <v>0</v>
      </c>
      <c r="R104" s="48" cm="1">
        <f t="array" ref="R104">IFERROR(
IF(OR(R$10="",$I104=""),"",
SUMIFS(収穫記録!$P:$P,収穫記録!$D:$D,$J$1,収穫記録!$I:$I,$J$2,収穫記録!$J:$J,$J$3,収穫記録!$F:$F,$I104,収穫記録!$B:$B,"&gt;="&amp;R$10,収穫記録!$B:$B,"&lt;="&amp;EOMONTH(R$10,0))
/_xlfn.UNIQUE(_xlfn._xlws.FILTER($F:$F,$E:$E=$J$4))
/IF($J$5="総計",1,$K104/10)
),0)</f>
        <v>0</v>
      </c>
      <c r="S104" s="48" cm="1">
        <f t="array" ref="S104">IFERROR(
IF(OR(S$10="",$I104=""),"",
SUMIFS(収穫記録!$P:$P,収穫記録!$D:$D,$J$1,収穫記録!$I:$I,$J$2,収穫記録!$J:$J,$J$3,収穫記録!$F:$F,$I104,収穫記録!$B:$B,"&gt;="&amp;S$10,収穫記録!$B:$B,"&lt;="&amp;EOMONTH(S$10,0))
/_xlfn.UNIQUE(_xlfn._xlws.FILTER($F:$F,$E:$E=$J$4))
/IF($J$5="総計",1,$K104/10)
),0)</f>
        <v>0</v>
      </c>
      <c r="T104" s="48" cm="1">
        <f t="array" ref="T104">IFERROR(
IF(OR(T$10="",$I104=""),"",
SUMIFS(収穫記録!$P:$P,収穫記録!$D:$D,$J$1,収穫記録!$I:$I,$J$2,収穫記録!$J:$J,$J$3,収穫記録!$F:$F,$I104,収穫記録!$B:$B,"&gt;="&amp;T$10,収穫記録!$B:$B,"&lt;="&amp;EOMONTH(T$10,0))
/_xlfn.UNIQUE(_xlfn._xlws.FILTER($F:$F,$E:$E=$J$4))
/IF($J$5="総計",1,$K104/10)
),0)</f>
        <v>0</v>
      </c>
      <c r="U104" s="48" cm="1">
        <f t="array" ref="U104">IFERROR(
IF(OR(U$10="",$I104=""),"",
SUMIFS(収穫記録!$P:$P,収穫記録!$D:$D,$J$1,収穫記録!$I:$I,$J$2,収穫記録!$J:$J,$J$3,収穫記録!$F:$F,$I104,収穫記録!$B:$B,"&gt;="&amp;U$10,収穫記録!$B:$B,"&lt;="&amp;EOMONTH(U$10,0))
/_xlfn.UNIQUE(_xlfn._xlws.FILTER($F:$F,$E:$E=$J$4))
/IF($J$5="総計",1,$K104/10)
),0)</f>
        <v>0</v>
      </c>
      <c r="V104" s="48" cm="1">
        <f t="array" ref="V104">IFERROR(
IF(OR(V$10="",$I104=""),"",
SUMIFS(収穫記録!$P:$P,収穫記録!$D:$D,$J$1,収穫記録!$I:$I,$J$2,収穫記録!$J:$J,$J$3,収穫記録!$F:$F,$I104,収穫記録!$B:$B,"&gt;="&amp;V$10,収穫記録!$B:$B,"&lt;="&amp;EOMONTH(V$10,0))
/_xlfn.UNIQUE(_xlfn._xlws.FILTER($F:$F,$E:$E=$J$4))
/IF($J$5="総計",1,$K104/10)
),0)</f>
        <v>0</v>
      </c>
      <c r="W104" s="48" cm="1">
        <f t="array" ref="W104">IFERROR(
IF(OR(W$10="",$I104=""),"",
SUMIFS(収穫記録!$P:$P,収穫記録!$D:$D,$J$1,収穫記録!$I:$I,$J$2,収穫記録!$J:$J,$J$3,収穫記録!$F:$F,$I104,収穫記録!$B:$B,"&gt;="&amp;W$10,収穫記録!$B:$B,"&lt;="&amp;EOMONTH(W$10,0))
/_xlfn.UNIQUE(_xlfn._xlws.FILTER($F:$F,$E:$E=$J$4))
/IF($J$5="総計",1,$K104/10)
),0)</f>
        <v>0</v>
      </c>
      <c r="X104" s="48" cm="1">
        <f t="array" ref="X104">IFERROR(
IF(OR(X$10="",$I104=""),"",
SUMIFS(収穫記録!$P:$P,収穫記録!$D:$D,$J$1,収穫記録!$I:$I,$J$2,収穫記録!$J:$J,$J$3,収穫記録!$F:$F,$I104,収穫記録!$B:$B,"&gt;="&amp;X$10,収穫記録!$B:$B,"&lt;="&amp;EOMONTH(X$10,0))
/_xlfn.UNIQUE(_xlfn._xlws.FILTER($F:$F,$E:$E=$J$4))
/IF($J$5="総計",1,$K104/10)
),0)</f>
        <v>0</v>
      </c>
    </row>
    <row r="105" spans="10:24">
      <c r="J105" s="13"/>
      <c r="K105" s="37"/>
      <c r="L105" s="46" t="str">
        <f t="shared" si="3"/>
        <v/>
      </c>
      <c r="M105" s="47" cm="1">
        <f t="array" ref="M105">IFERROR(
IF(OR(M$10="",$I105=""),"",
SUMIFS(収穫記録!$P:$P,収穫記録!$D:$D,$J$1,収穫記録!$I:$I,$J$2,収穫記録!$J:$J,$J$3,収穫記録!$F:$F,$I105,収穫記録!$B:$B,"&gt;="&amp;M$10,収穫記録!$B:$B,"&lt;="&amp;EOMONTH(M$10,0))
/_xlfn.UNIQUE(_xlfn._xlws.FILTER($F:$F,$E:$E=$J$4))
/IF($J$5="総計",1,$K105/10)
),0)</f>
        <v>0</v>
      </c>
      <c r="N105" s="48" cm="1">
        <f t="array" ref="N105">IFERROR(
IF(OR(N$10="",$I105=""),"",
SUMIFS(収穫記録!$P:$P,収穫記録!$D:$D,$J$1,収穫記録!$I:$I,$J$2,収穫記録!$J:$J,$J$3,収穫記録!$F:$F,$I105,収穫記録!$B:$B,"&gt;="&amp;N$10,収穫記録!$B:$B,"&lt;="&amp;EOMONTH(N$10,0))
/_xlfn.UNIQUE(_xlfn._xlws.FILTER($F:$F,$E:$E=$J$4))
/IF($J$5="総計",1,$K105/10)
),0)</f>
        <v>0</v>
      </c>
      <c r="O105" s="48" cm="1">
        <f t="array" ref="O105">IFERROR(
IF(OR(O$10="",$I105=""),"",
SUMIFS(収穫記録!$P:$P,収穫記録!$D:$D,$J$1,収穫記録!$I:$I,$J$2,収穫記録!$J:$J,$J$3,収穫記録!$F:$F,$I105,収穫記録!$B:$B,"&gt;="&amp;O$10,収穫記録!$B:$B,"&lt;="&amp;EOMONTH(O$10,0))
/_xlfn.UNIQUE(_xlfn._xlws.FILTER($F:$F,$E:$E=$J$4))
/IF($J$5="総計",1,$K105/10)
),0)</f>
        <v>0</v>
      </c>
      <c r="P105" s="48" cm="1">
        <f t="array" ref="P105">IFERROR(
IF(OR(P$10="",$I105=""),"",
SUMIFS(収穫記録!$P:$P,収穫記録!$D:$D,$J$1,収穫記録!$I:$I,$J$2,収穫記録!$J:$J,$J$3,収穫記録!$F:$F,$I105,収穫記録!$B:$B,"&gt;="&amp;P$10,収穫記録!$B:$B,"&lt;="&amp;EOMONTH(P$10,0))
/_xlfn.UNIQUE(_xlfn._xlws.FILTER($F:$F,$E:$E=$J$4))
/IF($J$5="総計",1,$K105/10)
),0)</f>
        <v>0</v>
      </c>
      <c r="Q105" s="48" cm="1">
        <f t="array" ref="Q105">IFERROR(
IF(OR(Q$10="",$I105=""),"",
SUMIFS(収穫記録!$P:$P,収穫記録!$D:$D,$J$1,収穫記録!$I:$I,$J$2,収穫記録!$J:$J,$J$3,収穫記録!$F:$F,$I105,収穫記録!$B:$B,"&gt;="&amp;Q$10,収穫記録!$B:$B,"&lt;="&amp;EOMONTH(Q$10,0))
/_xlfn.UNIQUE(_xlfn._xlws.FILTER($F:$F,$E:$E=$J$4))
/IF($J$5="総計",1,$K105/10)
),0)</f>
        <v>0</v>
      </c>
      <c r="R105" s="48" cm="1">
        <f t="array" ref="R105">IFERROR(
IF(OR(R$10="",$I105=""),"",
SUMIFS(収穫記録!$P:$P,収穫記録!$D:$D,$J$1,収穫記録!$I:$I,$J$2,収穫記録!$J:$J,$J$3,収穫記録!$F:$F,$I105,収穫記録!$B:$B,"&gt;="&amp;R$10,収穫記録!$B:$B,"&lt;="&amp;EOMONTH(R$10,0))
/_xlfn.UNIQUE(_xlfn._xlws.FILTER($F:$F,$E:$E=$J$4))
/IF($J$5="総計",1,$K105/10)
),0)</f>
        <v>0</v>
      </c>
      <c r="S105" s="48" cm="1">
        <f t="array" ref="S105">IFERROR(
IF(OR(S$10="",$I105=""),"",
SUMIFS(収穫記録!$P:$P,収穫記録!$D:$D,$J$1,収穫記録!$I:$I,$J$2,収穫記録!$J:$J,$J$3,収穫記録!$F:$F,$I105,収穫記録!$B:$B,"&gt;="&amp;S$10,収穫記録!$B:$B,"&lt;="&amp;EOMONTH(S$10,0))
/_xlfn.UNIQUE(_xlfn._xlws.FILTER($F:$F,$E:$E=$J$4))
/IF($J$5="総計",1,$K105/10)
),0)</f>
        <v>0</v>
      </c>
      <c r="T105" s="48" cm="1">
        <f t="array" ref="T105">IFERROR(
IF(OR(T$10="",$I105=""),"",
SUMIFS(収穫記録!$P:$P,収穫記録!$D:$D,$J$1,収穫記録!$I:$I,$J$2,収穫記録!$J:$J,$J$3,収穫記録!$F:$F,$I105,収穫記録!$B:$B,"&gt;="&amp;T$10,収穫記録!$B:$B,"&lt;="&amp;EOMONTH(T$10,0))
/_xlfn.UNIQUE(_xlfn._xlws.FILTER($F:$F,$E:$E=$J$4))
/IF($J$5="総計",1,$K105/10)
),0)</f>
        <v>0</v>
      </c>
      <c r="U105" s="48" cm="1">
        <f t="array" ref="U105">IFERROR(
IF(OR(U$10="",$I105=""),"",
SUMIFS(収穫記録!$P:$P,収穫記録!$D:$D,$J$1,収穫記録!$I:$I,$J$2,収穫記録!$J:$J,$J$3,収穫記録!$F:$F,$I105,収穫記録!$B:$B,"&gt;="&amp;U$10,収穫記録!$B:$B,"&lt;="&amp;EOMONTH(U$10,0))
/_xlfn.UNIQUE(_xlfn._xlws.FILTER($F:$F,$E:$E=$J$4))
/IF($J$5="総計",1,$K105/10)
),0)</f>
        <v>0</v>
      </c>
      <c r="V105" s="48" cm="1">
        <f t="array" ref="V105">IFERROR(
IF(OR(V$10="",$I105=""),"",
SUMIFS(収穫記録!$P:$P,収穫記録!$D:$D,$J$1,収穫記録!$I:$I,$J$2,収穫記録!$J:$J,$J$3,収穫記録!$F:$F,$I105,収穫記録!$B:$B,"&gt;="&amp;V$10,収穫記録!$B:$B,"&lt;="&amp;EOMONTH(V$10,0))
/_xlfn.UNIQUE(_xlfn._xlws.FILTER($F:$F,$E:$E=$J$4))
/IF($J$5="総計",1,$K105/10)
),0)</f>
        <v>0</v>
      </c>
      <c r="W105" s="48" cm="1">
        <f t="array" ref="W105">IFERROR(
IF(OR(W$10="",$I105=""),"",
SUMIFS(収穫記録!$P:$P,収穫記録!$D:$D,$J$1,収穫記録!$I:$I,$J$2,収穫記録!$J:$J,$J$3,収穫記録!$F:$F,$I105,収穫記録!$B:$B,"&gt;="&amp;W$10,収穫記録!$B:$B,"&lt;="&amp;EOMONTH(W$10,0))
/_xlfn.UNIQUE(_xlfn._xlws.FILTER($F:$F,$E:$E=$J$4))
/IF($J$5="総計",1,$K105/10)
),0)</f>
        <v>0</v>
      </c>
      <c r="X105" s="48" cm="1">
        <f t="array" ref="X105">IFERROR(
IF(OR(X$10="",$I105=""),"",
SUMIFS(収穫記録!$P:$P,収穫記録!$D:$D,$J$1,収穫記録!$I:$I,$J$2,収穫記録!$J:$J,$J$3,収穫記録!$F:$F,$I105,収穫記録!$B:$B,"&gt;="&amp;X$10,収穫記録!$B:$B,"&lt;="&amp;EOMONTH(X$10,0))
/_xlfn.UNIQUE(_xlfn._xlws.FILTER($F:$F,$E:$E=$J$4))
/IF($J$5="総計",1,$K105/10)
),0)</f>
        <v>0</v>
      </c>
    </row>
    <row r="106" spans="10:24">
      <c r="J106" s="13"/>
      <c r="K106" s="37"/>
      <c r="L106" s="46" t="str">
        <f t="shared" si="3"/>
        <v/>
      </c>
      <c r="M106" s="47" cm="1">
        <f t="array" ref="M106">IFERROR(
IF(OR(M$10="",$I106=""),"",
SUMIFS(収穫記録!$P:$P,収穫記録!$D:$D,$J$1,収穫記録!$I:$I,$J$2,収穫記録!$J:$J,$J$3,収穫記録!$F:$F,$I106,収穫記録!$B:$B,"&gt;="&amp;M$10,収穫記録!$B:$B,"&lt;="&amp;EOMONTH(M$10,0))
/_xlfn.UNIQUE(_xlfn._xlws.FILTER($F:$F,$E:$E=$J$4))
/IF($J$5="総計",1,$K106/10)
),0)</f>
        <v>0</v>
      </c>
      <c r="N106" s="48" cm="1">
        <f t="array" ref="N106">IFERROR(
IF(OR(N$10="",$I106=""),"",
SUMIFS(収穫記録!$P:$P,収穫記録!$D:$D,$J$1,収穫記録!$I:$I,$J$2,収穫記録!$J:$J,$J$3,収穫記録!$F:$F,$I106,収穫記録!$B:$B,"&gt;="&amp;N$10,収穫記録!$B:$B,"&lt;="&amp;EOMONTH(N$10,0))
/_xlfn.UNIQUE(_xlfn._xlws.FILTER($F:$F,$E:$E=$J$4))
/IF($J$5="総計",1,$K106/10)
),0)</f>
        <v>0</v>
      </c>
      <c r="O106" s="48" cm="1">
        <f t="array" ref="O106">IFERROR(
IF(OR(O$10="",$I106=""),"",
SUMIFS(収穫記録!$P:$P,収穫記録!$D:$D,$J$1,収穫記録!$I:$I,$J$2,収穫記録!$J:$J,$J$3,収穫記録!$F:$F,$I106,収穫記録!$B:$B,"&gt;="&amp;O$10,収穫記録!$B:$B,"&lt;="&amp;EOMONTH(O$10,0))
/_xlfn.UNIQUE(_xlfn._xlws.FILTER($F:$F,$E:$E=$J$4))
/IF($J$5="総計",1,$K106/10)
),0)</f>
        <v>0</v>
      </c>
      <c r="P106" s="48" cm="1">
        <f t="array" ref="P106">IFERROR(
IF(OR(P$10="",$I106=""),"",
SUMIFS(収穫記録!$P:$P,収穫記録!$D:$D,$J$1,収穫記録!$I:$I,$J$2,収穫記録!$J:$J,$J$3,収穫記録!$F:$F,$I106,収穫記録!$B:$B,"&gt;="&amp;P$10,収穫記録!$B:$B,"&lt;="&amp;EOMONTH(P$10,0))
/_xlfn.UNIQUE(_xlfn._xlws.FILTER($F:$F,$E:$E=$J$4))
/IF($J$5="総計",1,$K106/10)
),0)</f>
        <v>0</v>
      </c>
      <c r="Q106" s="48" cm="1">
        <f t="array" ref="Q106">IFERROR(
IF(OR(Q$10="",$I106=""),"",
SUMIFS(収穫記録!$P:$P,収穫記録!$D:$D,$J$1,収穫記録!$I:$I,$J$2,収穫記録!$J:$J,$J$3,収穫記録!$F:$F,$I106,収穫記録!$B:$B,"&gt;="&amp;Q$10,収穫記録!$B:$B,"&lt;="&amp;EOMONTH(Q$10,0))
/_xlfn.UNIQUE(_xlfn._xlws.FILTER($F:$F,$E:$E=$J$4))
/IF($J$5="総計",1,$K106/10)
),0)</f>
        <v>0</v>
      </c>
      <c r="R106" s="48" cm="1">
        <f t="array" ref="R106">IFERROR(
IF(OR(R$10="",$I106=""),"",
SUMIFS(収穫記録!$P:$P,収穫記録!$D:$D,$J$1,収穫記録!$I:$I,$J$2,収穫記録!$J:$J,$J$3,収穫記録!$F:$F,$I106,収穫記録!$B:$B,"&gt;="&amp;R$10,収穫記録!$B:$B,"&lt;="&amp;EOMONTH(R$10,0))
/_xlfn.UNIQUE(_xlfn._xlws.FILTER($F:$F,$E:$E=$J$4))
/IF($J$5="総計",1,$K106/10)
),0)</f>
        <v>0</v>
      </c>
      <c r="S106" s="48" cm="1">
        <f t="array" ref="S106">IFERROR(
IF(OR(S$10="",$I106=""),"",
SUMIFS(収穫記録!$P:$P,収穫記録!$D:$D,$J$1,収穫記録!$I:$I,$J$2,収穫記録!$J:$J,$J$3,収穫記録!$F:$F,$I106,収穫記録!$B:$B,"&gt;="&amp;S$10,収穫記録!$B:$B,"&lt;="&amp;EOMONTH(S$10,0))
/_xlfn.UNIQUE(_xlfn._xlws.FILTER($F:$F,$E:$E=$J$4))
/IF($J$5="総計",1,$K106/10)
),0)</f>
        <v>0</v>
      </c>
      <c r="T106" s="48" cm="1">
        <f t="array" ref="T106">IFERROR(
IF(OR(T$10="",$I106=""),"",
SUMIFS(収穫記録!$P:$P,収穫記録!$D:$D,$J$1,収穫記録!$I:$I,$J$2,収穫記録!$J:$J,$J$3,収穫記録!$F:$F,$I106,収穫記録!$B:$B,"&gt;="&amp;T$10,収穫記録!$B:$B,"&lt;="&amp;EOMONTH(T$10,0))
/_xlfn.UNIQUE(_xlfn._xlws.FILTER($F:$F,$E:$E=$J$4))
/IF($J$5="総計",1,$K106/10)
),0)</f>
        <v>0</v>
      </c>
      <c r="U106" s="48" cm="1">
        <f t="array" ref="U106">IFERROR(
IF(OR(U$10="",$I106=""),"",
SUMIFS(収穫記録!$P:$P,収穫記録!$D:$D,$J$1,収穫記録!$I:$I,$J$2,収穫記録!$J:$J,$J$3,収穫記録!$F:$F,$I106,収穫記録!$B:$B,"&gt;="&amp;U$10,収穫記録!$B:$B,"&lt;="&amp;EOMONTH(U$10,0))
/_xlfn.UNIQUE(_xlfn._xlws.FILTER($F:$F,$E:$E=$J$4))
/IF($J$5="総計",1,$K106/10)
),0)</f>
        <v>0</v>
      </c>
      <c r="V106" s="48" cm="1">
        <f t="array" ref="V106">IFERROR(
IF(OR(V$10="",$I106=""),"",
SUMIFS(収穫記録!$P:$P,収穫記録!$D:$D,$J$1,収穫記録!$I:$I,$J$2,収穫記録!$J:$J,$J$3,収穫記録!$F:$F,$I106,収穫記録!$B:$B,"&gt;="&amp;V$10,収穫記録!$B:$B,"&lt;="&amp;EOMONTH(V$10,0))
/_xlfn.UNIQUE(_xlfn._xlws.FILTER($F:$F,$E:$E=$J$4))
/IF($J$5="総計",1,$K106/10)
),0)</f>
        <v>0</v>
      </c>
      <c r="W106" s="48" cm="1">
        <f t="array" ref="W106">IFERROR(
IF(OR(W$10="",$I106=""),"",
SUMIFS(収穫記録!$P:$P,収穫記録!$D:$D,$J$1,収穫記録!$I:$I,$J$2,収穫記録!$J:$J,$J$3,収穫記録!$F:$F,$I106,収穫記録!$B:$B,"&gt;="&amp;W$10,収穫記録!$B:$B,"&lt;="&amp;EOMONTH(W$10,0))
/_xlfn.UNIQUE(_xlfn._xlws.FILTER($F:$F,$E:$E=$J$4))
/IF($J$5="総計",1,$K106/10)
),0)</f>
        <v>0</v>
      </c>
      <c r="X106" s="48" cm="1">
        <f t="array" ref="X106">IFERROR(
IF(OR(X$10="",$I106=""),"",
SUMIFS(収穫記録!$P:$P,収穫記録!$D:$D,$J$1,収穫記録!$I:$I,$J$2,収穫記録!$J:$J,$J$3,収穫記録!$F:$F,$I106,収穫記録!$B:$B,"&gt;="&amp;X$10,収穫記録!$B:$B,"&lt;="&amp;EOMONTH(X$10,0))
/_xlfn.UNIQUE(_xlfn._xlws.FILTER($F:$F,$E:$E=$J$4))
/IF($J$5="総計",1,$K106/10)
),0)</f>
        <v>0</v>
      </c>
    </row>
    <row r="107" spans="10:24">
      <c r="J107" s="13"/>
      <c r="K107" s="37"/>
      <c r="L107" s="46" t="str">
        <f t="shared" si="3"/>
        <v/>
      </c>
      <c r="M107" s="47" cm="1">
        <f t="array" ref="M107">IFERROR(
IF(OR(M$10="",$I107=""),"",
SUMIFS(収穫記録!$P:$P,収穫記録!$D:$D,$J$1,収穫記録!$I:$I,$J$2,収穫記録!$J:$J,$J$3,収穫記録!$F:$F,$I107,収穫記録!$B:$B,"&gt;="&amp;M$10,収穫記録!$B:$B,"&lt;="&amp;EOMONTH(M$10,0))
/_xlfn.UNIQUE(_xlfn._xlws.FILTER($F:$F,$E:$E=$J$4))
/IF($J$5="総計",1,$K107/10)
),0)</f>
        <v>0</v>
      </c>
      <c r="N107" s="48" cm="1">
        <f t="array" ref="N107">IFERROR(
IF(OR(N$10="",$I107=""),"",
SUMIFS(収穫記録!$P:$P,収穫記録!$D:$D,$J$1,収穫記録!$I:$I,$J$2,収穫記録!$J:$J,$J$3,収穫記録!$F:$F,$I107,収穫記録!$B:$B,"&gt;="&amp;N$10,収穫記録!$B:$B,"&lt;="&amp;EOMONTH(N$10,0))
/_xlfn.UNIQUE(_xlfn._xlws.FILTER($F:$F,$E:$E=$J$4))
/IF($J$5="総計",1,$K107/10)
),0)</f>
        <v>0</v>
      </c>
      <c r="O107" s="48" cm="1">
        <f t="array" ref="O107">IFERROR(
IF(OR(O$10="",$I107=""),"",
SUMIFS(収穫記録!$P:$P,収穫記録!$D:$D,$J$1,収穫記録!$I:$I,$J$2,収穫記録!$J:$J,$J$3,収穫記録!$F:$F,$I107,収穫記録!$B:$B,"&gt;="&amp;O$10,収穫記録!$B:$B,"&lt;="&amp;EOMONTH(O$10,0))
/_xlfn.UNIQUE(_xlfn._xlws.FILTER($F:$F,$E:$E=$J$4))
/IF($J$5="総計",1,$K107/10)
),0)</f>
        <v>0</v>
      </c>
      <c r="P107" s="48" cm="1">
        <f t="array" ref="P107">IFERROR(
IF(OR(P$10="",$I107=""),"",
SUMIFS(収穫記録!$P:$P,収穫記録!$D:$D,$J$1,収穫記録!$I:$I,$J$2,収穫記録!$J:$J,$J$3,収穫記録!$F:$F,$I107,収穫記録!$B:$B,"&gt;="&amp;P$10,収穫記録!$B:$B,"&lt;="&amp;EOMONTH(P$10,0))
/_xlfn.UNIQUE(_xlfn._xlws.FILTER($F:$F,$E:$E=$J$4))
/IF($J$5="総計",1,$K107/10)
),0)</f>
        <v>0</v>
      </c>
      <c r="Q107" s="48" cm="1">
        <f t="array" ref="Q107">IFERROR(
IF(OR(Q$10="",$I107=""),"",
SUMIFS(収穫記録!$P:$P,収穫記録!$D:$D,$J$1,収穫記録!$I:$I,$J$2,収穫記録!$J:$J,$J$3,収穫記録!$F:$F,$I107,収穫記録!$B:$B,"&gt;="&amp;Q$10,収穫記録!$B:$B,"&lt;="&amp;EOMONTH(Q$10,0))
/_xlfn.UNIQUE(_xlfn._xlws.FILTER($F:$F,$E:$E=$J$4))
/IF($J$5="総計",1,$K107/10)
),0)</f>
        <v>0</v>
      </c>
      <c r="R107" s="48" cm="1">
        <f t="array" ref="R107">IFERROR(
IF(OR(R$10="",$I107=""),"",
SUMIFS(収穫記録!$P:$P,収穫記録!$D:$D,$J$1,収穫記録!$I:$I,$J$2,収穫記録!$J:$J,$J$3,収穫記録!$F:$F,$I107,収穫記録!$B:$B,"&gt;="&amp;R$10,収穫記録!$B:$B,"&lt;="&amp;EOMONTH(R$10,0))
/_xlfn.UNIQUE(_xlfn._xlws.FILTER($F:$F,$E:$E=$J$4))
/IF($J$5="総計",1,$K107/10)
),0)</f>
        <v>0</v>
      </c>
      <c r="S107" s="48" cm="1">
        <f t="array" ref="S107">IFERROR(
IF(OR(S$10="",$I107=""),"",
SUMIFS(収穫記録!$P:$P,収穫記録!$D:$D,$J$1,収穫記録!$I:$I,$J$2,収穫記録!$J:$J,$J$3,収穫記録!$F:$F,$I107,収穫記録!$B:$B,"&gt;="&amp;S$10,収穫記録!$B:$B,"&lt;="&amp;EOMONTH(S$10,0))
/_xlfn.UNIQUE(_xlfn._xlws.FILTER($F:$F,$E:$E=$J$4))
/IF($J$5="総計",1,$K107/10)
),0)</f>
        <v>0</v>
      </c>
      <c r="T107" s="48" cm="1">
        <f t="array" ref="T107">IFERROR(
IF(OR(T$10="",$I107=""),"",
SUMIFS(収穫記録!$P:$P,収穫記録!$D:$D,$J$1,収穫記録!$I:$I,$J$2,収穫記録!$J:$J,$J$3,収穫記録!$F:$F,$I107,収穫記録!$B:$B,"&gt;="&amp;T$10,収穫記録!$B:$B,"&lt;="&amp;EOMONTH(T$10,0))
/_xlfn.UNIQUE(_xlfn._xlws.FILTER($F:$F,$E:$E=$J$4))
/IF($J$5="総計",1,$K107/10)
),0)</f>
        <v>0</v>
      </c>
      <c r="U107" s="48" cm="1">
        <f t="array" ref="U107">IFERROR(
IF(OR(U$10="",$I107=""),"",
SUMIFS(収穫記録!$P:$P,収穫記録!$D:$D,$J$1,収穫記録!$I:$I,$J$2,収穫記録!$J:$J,$J$3,収穫記録!$F:$F,$I107,収穫記録!$B:$B,"&gt;="&amp;U$10,収穫記録!$B:$B,"&lt;="&amp;EOMONTH(U$10,0))
/_xlfn.UNIQUE(_xlfn._xlws.FILTER($F:$F,$E:$E=$J$4))
/IF($J$5="総計",1,$K107/10)
),0)</f>
        <v>0</v>
      </c>
      <c r="V107" s="48" cm="1">
        <f t="array" ref="V107">IFERROR(
IF(OR(V$10="",$I107=""),"",
SUMIFS(収穫記録!$P:$P,収穫記録!$D:$D,$J$1,収穫記録!$I:$I,$J$2,収穫記録!$J:$J,$J$3,収穫記録!$F:$F,$I107,収穫記録!$B:$B,"&gt;="&amp;V$10,収穫記録!$B:$B,"&lt;="&amp;EOMONTH(V$10,0))
/_xlfn.UNIQUE(_xlfn._xlws.FILTER($F:$F,$E:$E=$J$4))
/IF($J$5="総計",1,$K107/10)
),0)</f>
        <v>0</v>
      </c>
      <c r="W107" s="48" cm="1">
        <f t="array" ref="W107">IFERROR(
IF(OR(W$10="",$I107=""),"",
SUMIFS(収穫記録!$P:$P,収穫記録!$D:$D,$J$1,収穫記録!$I:$I,$J$2,収穫記録!$J:$J,$J$3,収穫記録!$F:$F,$I107,収穫記録!$B:$B,"&gt;="&amp;W$10,収穫記録!$B:$B,"&lt;="&amp;EOMONTH(W$10,0))
/_xlfn.UNIQUE(_xlfn._xlws.FILTER($F:$F,$E:$E=$J$4))
/IF($J$5="総計",1,$K107/10)
),0)</f>
        <v>0</v>
      </c>
      <c r="X107" s="48" cm="1">
        <f t="array" ref="X107">IFERROR(
IF(OR(X$10="",$I107=""),"",
SUMIFS(収穫記録!$P:$P,収穫記録!$D:$D,$J$1,収穫記録!$I:$I,$J$2,収穫記録!$J:$J,$J$3,収穫記録!$F:$F,$I107,収穫記録!$B:$B,"&gt;="&amp;X$10,収穫記録!$B:$B,"&lt;="&amp;EOMONTH(X$10,0))
/_xlfn.UNIQUE(_xlfn._xlws.FILTER($F:$F,$E:$E=$J$4))
/IF($J$5="総計",1,$K107/10)
),0)</f>
        <v>0</v>
      </c>
    </row>
    <row r="108" spans="10:24">
      <c r="J108" s="13"/>
      <c r="K108" s="37"/>
      <c r="L108" s="46" t="str">
        <f t="shared" si="3"/>
        <v/>
      </c>
      <c r="M108" s="47" cm="1">
        <f t="array" ref="M108">IFERROR(
IF(OR(M$10="",$I108=""),"",
SUMIFS(収穫記録!$P:$P,収穫記録!$D:$D,$J$1,収穫記録!$I:$I,$J$2,収穫記録!$J:$J,$J$3,収穫記録!$F:$F,$I108,収穫記録!$B:$B,"&gt;="&amp;M$10,収穫記録!$B:$B,"&lt;="&amp;EOMONTH(M$10,0))
/_xlfn.UNIQUE(_xlfn._xlws.FILTER($F:$F,$E:$E=$J$4))
/IF($J$5="総計",1,$K108/10)
),0)</f>
        <v>0</v>
      </c>
      <c r="N108" s="48" cm="1">
        <f t="array" ref="N108">IFERROR(
IF(OR(N$10="",$I108=""),"",
SUMIFS(収穫記録!$P:$P,収穫記録!$D:$D,$J$1,収穫記録!$I:$I,$J$2,収穫記録!$J:$J,$J$3,収穫記録!$F:$F,$I108,収穫記録!$B:$B,"&gt;="&amp;N$10,収穫記録!$B:$B,"&lt;="&amp;EOMONTH(N$10,0))
/_xlfn.UNIQUE(_xlfn._xlws.FILTER($F:$F,$E:$E=$J$4))
/IF($J$5="総計",1,$K108/10)
),0)</f>
        <v>0</v>
      </c>
      <c r="O108" s="48" cm="1">
        <f t="array" ref="O108">IFERROR(
IF(OR(O$10="",$I108=""),"",
SUMIFS(収穫記録!$P:$P,収穫記録!$D:$D,$J$1,収穫記録!$I:$I,$J$2,収穫記録!$J:$J,$J$3,収穫記録!$F:$F,$I108,収穫記録!$B:$B,"&gt;="&amp;O$10,収穫記録!$B:$B,"&lt;="&amp;EOMONTH(O$10,0))
/_xlfn.UNIQUE(_xlfn._xlws.FILTER($F:$F,$E:$E=$J$4))
/IF($J$5="総計",1,$K108/10)
),0)</f>
        <v>0</v>
      </c>
      <c r="P108" s="48" cm="1">
        <f t="array" ref="P108">IFERROR(
IF(OR(P$10="",$I108=""),"",
SUMIFS(収穫記録!$P:$P,収穫記録!$D:$D,$J$1,収穫記録!$I:$I,$J$2,収穫記録!$J:$J,$J$3,収穫記録!$F:$F,$I108,収穫記録!$B:$B,"&gt;="&amp;P$10,収穫記録!$B:$B,"&lt;="&amp;EOMONTH(P$10,0))
/_xlfn.UNIQUE(_xlfn._xlws.FILTER($F:$F,$E:$E=$J$4))
/IF($J$5="総計",1,$K108/10)
),0)</f>
        <v>0</v>
      </c>
      <c r="Q108" s="48" cm="1">
        <f t="array" ref="Q108">IFERROR(
IF(OR(Q$10="",$I108=""),"",
SUMIFS(収穫記録!$P:$P,収穫記録!$D:$D,$J$1,収穫記録!$I:$I,$J$2,収穫記録!$J:$J,$J$3,収穫記録!$F:$F,$I108,収穫記録!$B:$B,"&gt;="&amp;Q$10,収穫記録!$B:$B,"&lt;="&amp;EOMONTH(Q$10,0))
/_xlfn.UNIQUE(_xlfn._xlws.FILTER($F:$F,$E:$E=$J$4))
/IF($J$5="総計",1,$K108/10)
),0)</f>
        <v>0</v>
      </c>
      <c r="R108" s="48" cm="1">
        <f t="array" ref="R108">IFERROR(
IF(OR(R$10="",$I108=""),"",
SUMIFS(収穫記録!$P:$P,収穫記録!$D:$D,$J$1,収穫記録!$I:$I,$J$2,収穫記録!$J:$J,$J$3,収穫記録!$F:$F,$I108,収穫記録!$B:$B,"&gt;="&amp;R$10,収穫記録!$B:$B,"&lt;="&amp;EOMONTH(R$10,0))
/_xlfn.UNIQUE(_xlfn._xlws.FILTER($F:$F,$E:$E=$J$4))
/IF($J$5="総計",1,$K108/10)
),0)</f>
        <v>0</v>
      </c>
      <c r="S108" s="48" cm="1">
        <f t="array" ref="S108">IFERROR(
IF(OR(S$10="",$I108=""),"",
SUMIFS(収穫記録!$P:$P,収穫記録!$D:$D,$J$1,収穫記録!$I:$I,$J$2,収穫記録!$J:$J,$J$3,収穫記録!$F:$F,$I108,収穫記録!$B:$B,"&gt;="&amp;S$10,収穫記録!$B:$B,"&lt;="&amp;EOMONTH(S$10,0))
/_xlfn.UNIQUE(_xlfn._xlws.FILTER($F:$F,$E:$E=$J$4))
/IF($J$5="総計",1,$K108/10)
),0)</f>
        <v>0</v>
      </c>
      <c r="T108" s="48" cm="1">
        <f t="array" ref="T108">IFERROR(
IF(OR(T$10="",$I108=""),"",
SUMIFS(収穫記録!$P:$P,収穫記録!$D:$D,$J$1,収穫記録!$I:$I,$J$2,収穫記録!$J:$J,$J$3,収穫記録!$F:$F,$I108,収穫記録!$B:$B,"&gt;="&amp;T$10,収穫記録!$B:$B,"&lt;="&amp;EOMONTH(T$10,0))
/_xlfn.UNIQUE(_xlfn._xlws.FILTER($F:$F,$E:$E=$J$4))
/IF($J$5="総計",1,$K108/10)
),0)</f>
        <v>0</v>
      </c>
      <c r="U108" s="48" cm="1">
        <f t="array" ref="U108">IFERROR(
IF(OR(U$10="",$I108=""),"",
SUMIFS(収穫記録!$P:$P,収穫記録!$D:$D,$J$1,収穫記録!$I:$I,$J$2,収穫記録!$J:$J,$J$3,収穫記録!$F:$F,$I108,収穫記録!$B:$B,"&gt;="&amp;U$10,収穫記録!$B:$B,"&lt;="&amp;EOMONTH(U$10,0))
/_xlfn.UNIQUE(_xlfn._xlws.FILTER($F:$F,$E:$E=$J$4))
/IF($J$5="総計",1,$K108/10)
),0)</f>
        <v>0</v>
      </c>
      <c r="V108" s="48" cm="1">
        <f t="array" ref="V108">IFERROR(
IF(OR(V$10="",$I108=""),"",
SUMIFS(収穫記録!$P:$P,収穫記録!$D:$D,$J$1,収穫記録!$I:$I,$J$2,収穫記録!$J:$J,$J$3,収穫記録!$F:$F,$I108,収穫記録!$B:$B,"&gt;="&amp;V$10,収穫記録!$B:$B,"&lt;="&amp;EOMONTH(V$10,0))
/_xlfn.UNIQUE(_xlfn._xlws.FILTER($F:$F,$E:$E=$J$4))
/IF($J$5="総計",1,$K108/10)
),0)</f>
        <v>0</v>
      </c>
      <c r="W108" s="48" cm="1">
        <f t="array" ref="W108">IFERROR(
IF(OR(W$10="",$I108=""),"",
SUMIFS(収穫記録!$P:$P,収穫記録!$D:$D,$J$1,収穫記録!$I:$I,$J$2,収穫記録!$J:$J,$J$3,収穫記録!$F:$F,$I108,収穫記録!$B:$B,"&gt;="&amp;W$10,収穫記録!$B:$B,"&lt;="&amp;EOMONTH(W$10,0))
/_xlfn.UNIQUE(_xlfn._xlws.FILTER($F:$F,$E:$E=$J$4))
/IF($J$5="総計",1,$K108/10)
),0)</f>
        <v>0</v>
      </c>
      <c r="X108" s="48" cm="1">
        <f t="array" ref="X108">IFERROR(
IF(OR(X$10="",$I108=""),"",
SUMIFS(収穫記録!$P:$P,収穫記録!$D:$D,$J$1,収穫記録!$I:$I,$J$2,収穫記録!$J:$J,$J$3,収穫記録!$F:$F,$I108,収穫記録!$B:$B,"&gt;="&amp;X$10,収穫記録!$B:$B,"&lt;="&amp;EOMONTH(X$10,0))
/_xlfn.UNIQUE(_xlfn._xlws.FILTER($F:$F,$E:$E=$J$4))
/IF($J$5="総計",1,$K108/10)
),0)</f>
        <v>0</v>
      </c>
    </row>
    <row r="109" spans="10:24">
      <c r="J109" s="13"/>
      <c r="K109" s="37"/>
      <c r="L109" s="46" t="str">
        <f t="shared" si="3"/>
        <v/>
      </c>
      <c r="M109" s="47" cm="1">
        <f t="array" ref="M109">IFERROR(
IF(OR(M$10="",$I109=""),"",
SUMIFS(収穫記録!$P:$P,収穫記録!$D:$D,$J$1,収穫記録!$I:$I,$J$2,収穫記録!$J:$J,$J$3,収穫記録!$F:$F,$I109,収穫記録!$B:$B,"&gt;="&amp;M$10,収穫記録!$B:$B,"&lt;="&amp;EOMONTH(M$10,0))
/_xlfn.UNIQUE(_xlfn._xlws.FILTER($F:$F,$E:$E=$J$4))
/IF($J$5="総計",1,$K109/10)
),0)</f>
        <v>0</v>
      </c>
      <c r="N109" s="48" cm="1">
        <f t="array" ref="N109">IFERROR(
IF(OR(N$10="",$I109=""),"",
SUMIFS(収穫記録!$P:$P,収穫記録!$D:$D,$J$1,収穫記録!$I:$I,$J$2,収穫記録!$J:$J,$J$3,収穫記録!$F:$F,$I109,収穫記録!$B:$B,"&gt;="&amp;N$10,収穫記録!$B:$B,"&lt;="&amp;EOMONTH(N$10,0))
/_xlfn.UNIQUE(_xlfn._xlws.FILTER($F:$F,$E:$E=$J$4))
/IF($J$5="総計",1,$K109/10)
),0)</f>
        <v>0</v>
      </c>
      <c r="O109" s="48" cm="1">
        <f t="array" ref="O109">IFERROR(
IF(OR(O$10="",$I109=""),"",
SUMIFS(収穫記録!$P:$P,収穫記録!$D:$D,$J$1,収穫記録!$I:$I,$J$2,収穫記録!$J:$J,$J$3,収穫記録!$F:$F,$I109,収穫記録!$B:$B,"&gt;="&amp;O$10,収穫記録!$B:$B,"&lt;="&amp;EOMONTH(O$10,0))
/_xlfn.UNIQUE(_xlfn._xlws.FILTER($F:$F,$E:$E=$J$4))
/IF($J$5="総計",1,$K109/10)
),0)</f>
        <v>0</v>
      </c>
      <c r="P109" s="48" cm="1">
        <f t="array" ref="P109">IFERROR(
IF(OR(P$10="",$I109=""),"",
SUMIFS(収穫記録!$P:$P,収穫記録!$D:$D,$J$1,収穫記録!$I:$I,$J$2,収穫記録!$J:$J,$J$3,収穫記録!$F:$F,$I109,収穫記録!$B:$B,"&gt;="&amp;P$10,収穫記録!$B:$B,"&lt;="&amp;EOMONTH(P$10,0))
/_xlfn.UNIQUE(_xlfn._xlws.FILTER($F:$F,$E:$E=$J$4))
/IF($J$5="総計",1,$K109/10)
),0)</f>
        <v>0</v>
      </c>
      <c r="Q109" s="48" cm="1">
        <f t="array" ref="Q109">IFERROR(
IF(OR(Q$10="",$I109=""),"",
SUMIFS(収穫記録!$P:$P,収穫記録!$D:$D,$J$1,収穫記録!$I:$I,$J$2,収穫記録!$J:$J,$J$3,収穫記録!$F:$F,$I109,収穫記録!$B:$B,"&gt;="&amp;Q$10,収穫記録!$B:$B,"&lt;="&amp;EOMONTH(Q$10,0))
/_xlfn.UNIQUE(_xlfn._xlws.FILTER($F:$F,$E:$E=$J$4))
/IF($J$5="総計",1,$K109/10)
),0)</f>
        <v>0</v>
      </c>
      <c r="R109" s="48" cm="1">
        <f t="array" ref="R109">IFERROR(
IF(OR(R$10="",$I109=""),"",
SUMIFS(収穫記録!$P:$P,収穫記録!$D:$D,$J$1,収穫記録!$I:$I,$J$2,収穫記録!$J:$J,$J$3,収穫記録!$F:$F,$I109,収穫記録!$B:$B,"&gt;="&amp;R$10,収穫記録!$B:$B,"&lt;="&amp;EOMONTH(R$10,0))
/_xlfn.UNIQUE(_xlfn._xlws.FILTER($F:$F,$E:$E=$J$4))
/IF($J$5="総計",1,$K109/10)
),0)</f>
        <v>0</v>
      </c>
      <c r="S109" s="48" cm="1">
        <f t="array" ref="S109">IFERROR(
IF(OR(S$10="",$I109=""),"",
SUMIFS(収穫記録!$P:$P,収穫記録!$D:$D,$J$1,収穫記録!$I:$I,$J$2,収穫記録!$J:$J,$J$3,収穫記録!$F:$F,$I109,収穫記録!$B:$B,"&gt;="&amp;S$10,収穫記録!$B:$B,"&lt;="&amp;EOMONTH(S$10,0))
/_xlfn.UNIQUE(_xlfn._xlws.FILTER($F:$F,$E:$E=$J$4))
/IF($J$5="総計",1,$K109/10)
),0)</f>
        <v>0</v>
      </c>
      <c r="T109" s="48" cm="1">
        <f t="array" ref="T109">IFERROR(
IF(OR(T$10="",$I109=""),"",
SUMIFS(収穫記録!$P:$P,収穫記録!$D:$D,$J$1,収穫記録!$I:$I,$J$2,収穫記録!$J:$J,$J$3,収穫記録!$F:$F,$I109,収穫記録!$B:$B,"&gt;="&amp;T$10,収穫記録!$B:$B,"&lt;="&amp;EOMONTH(T$10,0))
/_xlfn.UNIQUE(_xlfn._xlws.FILTER($F:$F,$E:$E=$J$4))
/IF($J$5="総計",1,$K109/10)
),0)</f>
        <v>0</v>
      </c>
      <c r="U109" s="48" cm="1">
        <f t="array" ref="U109">IFERROR(
IF(OR(U$10="",$I109=""),"",
SUMIFS(収穫記録!$P:$P,収穫記録!$D:$D,$J$1,収穫記録!$I:$I,$J$2,収穫記録!$J:$J,$J$3,収穫記録!$F:$F,$I109,収穫記録!$B:$B,"&gt;="&amp;U$10,収穫記録!$B:$B,"&lt;="&amp;EOMONTH(U$10,0))
/_xlfn.UNIQUE(_xlfn._xlws.FILTER($F:$F,$E:$E=$J$4))
/IF($J$5="総計",1,$K109/10)
),0)</f>
        <v>0</v>
      </c>
      <c r="V109" s="48" cm="1">
        <f t="array" ref="V109">IFERROR(
IF(OR(V$10="",$I109=""),"",
SUMIFS(収穫記録!$P:$P,収穫記録!$D:$D,$J$1,収穫記録!$I:$I,$J$2,収穫記録!$J:$J,$J$3,収穫記録!$F:$F,$I109,収穫記録!$B:$B,"&gt;="&amp;V$10,収穫記録!$B:$B,"&lt;="&amp;EOMONTH(V$10,0))
/_xlfn.UNIQUE(_xlfn._xlws.FILTER($F:$F,$E:$E=$J$4))
/IF($J$5="総計",1,$K109/10)
),0)</f>
        <v>0</v>
      </c>
      <c r="W109" s="48" cm="1">
        <f t="array" ref="W109">IFERROR(
IF(OR(W$10="",$I109=""),"",
SUMIFS(収穫記録!$P:$P,収穫記録!$D:$D,$J$1,収穫記録!$I:$I,$J$2,収穫記録!$J:$J,$J$3,収穫記録!$F:$F,$I109,収穫記録!$B:$B,"&gt;="&amp;W$10,収穫記録!$B:$B,"&lt;="&amp;EOMONTH(W$10,0))
/_xlfn.UNIQUE(_xlfn._xlws.FILTER($F:$F,$E:$E=$J$4))
/IF($J$5="総計",1,$K109/10)
),0)</f>
        <v>0</v>
      </c>
      <c r="X109" s="48" cm="1">
        <f t="array" ref="X109">IFERROR(
IF(OR(X$10="",$I109=""),"",
SUMIFS(収穫記録!$P:$P,収穫記録!$D:$D,$J$1,収穫記録!$I:$I,$J$2,収穫記録!$J:$J,$J$3,収穫記録!$F:$F,$I109,収穫記録!$B:$B,"&gt;="&amp;X$10,収穫記録!$B:$B,"&lt;="&amp;EOMONTH(X$10,0))
/_xlfn.UNIQUE(_xlfn._xlws.FILTER($F:$F,$E:$E=$J$4))
/IF($J$5="総計",1,$K109/10)
),0)</f>
        <v>0</v>
      </c>
    </row>
    <row r="110" spans="10:24">
      <c r="J110" s="13"/>
      <c r="K110" s="37"/>
      <c r="L110" s="46" t="str">
        <f t="shared" si="3"/>
        <v/>
      </c>
      <c r="M110" s="47" cm="1">
        <f t="array" ref="M110">IFERROR(
IF(OR(M$10="",$I110=""),"",
SUMIFS(収穫記録!$P:$P,収穫記録!$D:$D,$J$1,収穫記録!$I:$I,$J$2,収穫記録!$J:$J,$J$3,収穫記録!$F:$F,$I110,収穫記録!$B:$B,"&gt;="&amp;M$10,収穫記録!$B:$B,"&lt;="&amp;EOMONTH(M$10,0))
/_xlfn.UNIQUE(_xlfn._xlws.FILTER($F:$F,$E:$E=$J$4))
/IF($J$5="総計",1,$K110/10)
),0)</f>
        <v>0</v>
      </c>
      <c r="N110" s="48" cm="1">
        <f t="array" ref="N110">IFERROR(
IF(OR(N$10="",$I110=""),"",
SUMIFS(収穫記録!$P:$P,収穫記録!$D:$D,$J$1,収穫記録!$I:$I,$J$2,収穫記録!$J:$J,$J$3,収穫記録!$F:$F,$I110,収穫記録!$B:$B,"&gt;="&amp;N$10,収穫記録!$B:$B,"&lt;="&amp;EOMONTH(N$10,0))
/_xlfn.UNIQUE(_xlfn._xlws.FILTER($F:$F,$E:$E=$J$4))
/IF($J$5="総計",1,$K110/10)
),0)</f>
        <v>0</v>
      </c>
      <c r="O110" s="48" cm="1">
        <f t="array" ref="O110">IFERROR(
IF(OR(O$10="",$I110=""),"",
SUMIFS(収穫記録!$P:$P,収穫記録!$D:$D,$J$1,収穫記録!$I:$I,$J$2,収穫記録!$J:$J,$J$3,収穫記録!$F:$F,$I110,収穫記録!$B:$B,"&gt;="&amp;O$10,収穫記録!$B:$B,"&lt;="&amp;EOMONTH(O$10,0))
/_xlfn.UNIQUE(_xlfn._xlws.FILTER($F:$F,$E:$E=$J$4))
/IF($J$5="総計",1,$K110/10)
),0)</f>
        <v>0</v>
      </c>
      <c r="P110" s="48" cm="1">
        <f t="array" ref="P110">IFERROR(
IF(OR(P$10="",$I110=""),"",
SUMIFS(収穫記録!$P:$P,収穫記録!$D:$D,$J$1,収穫記録!$I:$I,$J$2,収穫記録!$J:$J,$J$3,収穫記録!$F:$F,$I110,収穫記録!$B:$B,"&gt;="&amp;P$10,収穫記録!$B:$B,"&lt;="&amp;EOMONTH(P$10,0))
/_xlfn.UNIQUE(_xlfn._xlws.FILTER($F:$F,$E:$E=$J$4))
/IF($J$5="総計",1,$K110/10)
),0)</f>
        <v>0</v>
      </c>
      <c r="Q110" s="48" cm="1">
        <f t="array" ref="Q110">IFERROR(
IF(OR(Q$10="",$I110=""),"",
SUMIFS(収穫記録!$P:$P,収穫記録!$D:$D,$J$1,収穫記録!$I:$I,$J$2,収穫記録!$J:$J,$J$3,収穫記録!$F:$F,$I110,収穫記録!$B:$B,"&gt;="&amp;Q$10,収穫記録!$B:$B,"&lt;="&amp;EOMONTH(Q$10,0))
/_xlfn.UNIQUE(_xlfn._xlws.FILTER($F:$F,$E:$E=$J$4))
/IF($J$5="総計",1,$K110/10)
),0)</f>
        <v>0</v>
      </c>
      <c r="R110" s="48" cm="1">
        <f t="array" ref="R110">IFERROR(
IF(OR(R$10="",$I110=""),"",
SUMIFS(収穫記録!$P:$P,収穫記録!$D:$D,$J$1,収穫記録!$I:$I,$J$2,収穫記録!$J:$J,$J$3,収穫記録!$F:$F,$I110,収穫記録!$B:$B,"&gt;="&amp;R$10,収穫記録!$B:$B,"&lt;="&amp;EOMONTH(R$10,0))
/_xlfn.UNIQUE(_xlfn._xlws.FILTER($F:$F,$E:$E=$J$4))
/IF($J$5="総計",1,$K110/10)
),0)</f>
        <v>0</v>
      </c>
      <c r="S110" s="48" cm="1">
        <f t="array" ref="S110">IFERROR(
IF(OR(S$10="",$I110=""),"",
SUMIFS(収穫記録!$P:$P,収穫記録!$D:$D,$J$1,収穫記録!$I:$I,$J$2,収穫記録!$J:$J,$J$3,収穫記録!$F:$F,$I110,収穫記録!$B:$B,"&gt;="&amp;S$10,収穫記録!$B:$B,"&lt;="&amp;EOMONTH(S$10,0))
/_xlfn.UNIQUE(_xlfn._xlws.FILTER($F:$F,$E:$E=$J$4))
/IF($J$5="総計",1,$K110/10)
),0)</f>
        <v>0</v>
      </c>
      <c r="T110" s="48" cm="1">
        <f t="array" ref="T110">IFERROR(
IF(OR(T$10="",$I110=""),"",
SUMIFS(収穫記録!$P:$P,収穫記録!$D:$D,$J$1,収穫記録!$I:$I,$J$2,収穫記録!$J:$J,$J$3,収穫記録!$F:$F,$I110,収穫記録!$B:$B,"&gt;="&amp;T$10,収穫記録!$B:$B,"&lt;="&amp;EOMONTH(T$10,0))
/_xlfn.UNIQUE(_xlfn._xlws.FILTER($F:$F,$E:$E=$J$4))
/IF($J$5="総計",1,$K110/10)
),0)</f>
        <v>0</v>
      </c>
      <c r="U110" s="48" cm="1">
        <f t="array" ref="U110">IFERROR(
IF(OR(U$10="",$I110=""),"",
SUMIFS(収穫記録!$P:$P,収穫記録!$D:$D,$J$1,収穫記録!$I:$I,$J$2,収穫記録!$J:$J,$J$3,収穫記録!$F:$F,$I110,収穫記録!$B:$B,"&gt;="&amp;U$10,収穫記録!$B:$B,"&lt;="&amp;EOMONTH(U$10,0))
/_xlfn.UNIQUE(_xlfn._xlws.FILTER($F:$F,$E:$E=$J$4))
/IF($J$5="総計",1,$K110/10)
),0)</f>
        <v>0</v>
      </c>
      <c r="V110" s="48" cm="1">
        <f t="array" ref="V110">IFERROR(
IF(OR(V$10="",$I110=""),"",
SUMIFS(収穫記録!$P:$P,収穫記録!$D:$D,$J$1,収穫記録!$I:$I,$J$2,収穫記録!$J:$J,$J$3,収穫記録!$F:$F,$I110,収穫記録!$B:$B,"&gt;="&amp;V$10,収穫記録!$B:$B,"&lt;="&amp;EOMONTH(V$10,0))
/_xlfn.UNIQUE(_xlfn._xlws.FILTER($F:$F,$E:$E=$J$4))
/IF($J$5="総計",1,$K110/10)
),0)</f>
        <v>0</v>
      </c>
      <c r="W110" s="48" cm="1">
        <f t="array" ref="W110">IFERROR(
IF(OR(W$10="",$I110=""),"",
SUMIFS(収穫記録!$P:$P,収穫記録!$D:$D,$J$1,収穫記録!$I:$I,$J$2,収穫記録!$J:$J,$J$3,収穫記録!$F:$F,$I110,収穫記録!$B:$B,"&gt;="&amp;W$10,収穫記録!$B:$B,"&lt;="&amp;EOMONTH(W$10,0))
/_xlfn.UNIQUE(_xlfn._xlws.FILTER($F:$F,$E:$E=$J$4))
/IF($J$5="総計",1,$K110/10)
),0)</f>
        <v>0</v>
      </c>
      <c r="X110" s="48" cm="1">
        <f t="array" ref="X110">IFERROR(
IF(OR(X$10="",$I110=""),"",
SUMIFS(収穫記録!$P:$P,収穫記録!$D:$D,$J$1,収穫記録!$I:$I,$J$2,収穫記録!$J:$J,$J$3,収穫記録!$F:$F,$I110,収穫記録!$B:$B,"&gt;="&amp;X$10,収穫記録!$B:$B,"&lt;="&amp;EOMONTH(X$10,0))
/_xlfn.UNIQUE(_xlfn._xlws.FILTER($F:$F,$E:$E=$J$4))
/IF($J$5="総計",1,$K110/10)
),0)</f>
        <v>0</v>
      </c>
    </row>
    <row r="111" spans="10:24">
      <c r="J111" s="13"/>
      <c r="K111" s="37"/>
      <c r="L111" s="46" t="str">
        <f t="shared" si="3"/>
        <v/>
      </c>
      <c r="M111" s="47" cm="1">
        <f t="array" ref="M111">IFERROR(
IF(OR(M$10="",$I111=""),"",
SUMIFS(収穫記録!$P:$P,収穫記録!$D:$D,$J$1,収穫記録!$I:$I,$J$2,収穫記録!$J:$J,$J$3,収穫記録!$F:$F,$I111,収穫記録!$B:$B,"&gt;="&amp;M$10,収穫記録!$B:$B,"&lt;="&amp;EOMONTH(M$10,0))
/_xlfn.UNIQUE(_xlfn._xlws.FILTER($F:$F,$E:$E=$J$4))
/IF($J$5="総計",1,$K111/10)
),0)</f>
        <v>0</v>
      </c>
      <c r="N111" s="48" cm="1">
        <f t="array" ref="N111">IFERROR(
IF(OR(N$10="",$I111=""),"",
SUMIFS(収穫記録!$P:$P,収穫記録!$D:$D,$J$1,収穫記録!$I:$I,$J$2,収穫記録!$J:$J,$J$3,収穫記録!$F:$F,$I111,収穫記録!$B:$B,"&gt;="&amp;N$10,収穫記録!$B:$B,"&lt;="&amp;EOMONTH(N$10,0))
/_xlfn.UNIQUE(_xlfn._xlws.FILTER($F:$F,$E:$E=$J$4))
/IF($J$5="総計",1,$K111/10)
),0)</f>
        <v>0</v>
      </c>
      <c r="O111" s="48" cm="1">
        <f t="array" ref="O111">IFERROR(
IF(OR(O$10="",$I111=""),"",
SUMIFS(収穫記録!$P:$P,収穫記録!$D:$D,$J$1,収穫記録!$I:$I,$J$2,収穫記録!$J:$J,$J$3,収穫記録!$F:$F,$I111,収穫記録!$B:$B,"&gt;="&amp;O$10,収穫記録!$B:$B,"&lt;="&amp;EOMONTH(O$10,0))
/_xlfn.UNIQUE(_xlfn._xlws.FILTER($F:$F,$E:$E=$J$4))
/IF($J$5="総計",1,$K111/10)
),0)</f>
        <v>0</v>
      </c>
      <c r="P111" s="48" cm="1">
        <f t="array" ref="P111">IFERROR(
IF(OR(P$10="",$I111=""),"",
SUMIFS(収穫記録!$P:$P,収穫記録!$D:$D,$J$1,収穫記録!$I:$I,$J$2,収穫記録!$J:$J,$J$3,収穫記録!$F:$F,$I111,収穫記録!$B:$B,"&gt;="&amp;P$10,収穫記録!$B:$B,"&lt;="&amp;EOMONTH(P$10,0))
/_xlfn.UNIQUE(_xlfn._xlws.FILTER($F:$F,$E:$E=$J$4))
/IF($J$5="総計",1,$K111/10)
),0)</f>
        <v>0</v>
      </c>
      <c r="Q111" s="48" cm="1">
        <f t="array" ref="Q111">IFERROR(
IF(OR(Q$10="",$I111=""),"",
SUMIFS(収穫記録!$P:$P,収穫記録!$D:$D,$J$1,収穫記録!$I:$I,$J$2,収穫記録!$J:$J,$J$3,収穫記録!$F:$F,$I111,収穫記録!$B:$B,"&gt;="&amp;Q$10,収穫記録!$B:$B,"&lt;="&amp;EOMONTH(Q$10,0))
/_xlfn.UNIQUE(_xlfn._xlws.FILTER($F:$F,$E:$E=$J$4))
/IF($J$5="総計",1,$K111/10)
),0)</f>
        <v>0</v>
      </c>
      <c r="R111" s="48" cm="1">
        <f t="array" ref="R111">IFERROR(
IF(OR(R$10="",$I111=""),"",
SUMIFS(収穫記録!$P:$P,収穫記録!$D:$D,$J$1,収穫記録!$I:$I,$J$2,収穫記録!$J:$J,$J$3,収穫記録!$F:$F,$I111,収穫記録!$B:$B,"&gt;="&amp;R$10,収穫記録!$B:$B,"&lt;="&amp;EOMONTH(R$10,0))
/_xlfn.UNIQUE(_xlfn._xlws.FILTER($F:$F,$E:$E=$J$4))
/IF($J$5="総計",1,$K111/10)
),0)</f>
        <v>0</v>
      </c>
      <c r="S111" s="48" cm="1">
        <f t="array" ref="S111">IFERROR(
IF(OR(S$10="",$I111=""),"",
SUMIFS(収穫記録!$P:$P,収穫記録!$D:$D,$J$1,収穫記録!$I:$I,$J$2,収穫記録!$J:$J,$J$3,収穫記録!$F:$F,$I111,収穫記録!$B:$B,"&gt;="&amp;S$10,収穫記録!$B:$B,"&lt;="&amp;EOMONTH(S$10,0))
/_xlfn.UNIQUE(_xlfn._xlws.FILTER($F:$F,$E:$E=$J$4))
/IF($J$5="総計",1,$K111/10)
),0)</f>
        <v>0</v>
      </c>
      <c r="T111" s="48" cm="1">
        <f t="array" ref="T111">IFERROR(
IF(OR(T$10="",$I111=""),"",
SUMIFS(収穫記録!$P:$P,収穫記録!$D:$D,$J$1,収穫記録!$I:$I,$J$2,収穫記録!$J:$J,$J$3,収穫記録!$F:$F,$I111,収穫記録!$B:$B,"&gt;="&amp;T$10,収穫記録!$B:$B,"&lt;="&amp;EOMONTH(T$10,0))
/_xlfn.UNIQUE(_xlfn._xlws.FILTER($F:$F,$E:$E=$J$4))
/IF($J$5="総計",1,$K111/10)
),0)</f>
        <v>0</v>
      </c>
      <c r="U111" s="48" cm="1">
        <f t="array" ref="U111">IFERROR(
IF(OR(U$10="",$I111=""),"",
SUMIFS(収穫記録!$P:$P,収穫記録!$D:$D,$J$1,収穫記録!$I:$I,$J$2,収穫記録!$J:$J,$J$3,収穫記録!$F:$F,$I111,収穫記録!$B:$B,"&gt;="&amp;U$10,収穫記録!$B:$B,"&lt;="&amp;EOMONTH(U$10,0))
/_xlfn.UNIQUE(_xlfn._xlws.FILTER($F:$F,$E:$E=$J$4))
/IF($J$5="総計",1,$K111/10)
),0)</f>
        <v>0</v>
      </c>
      <c r="V111" s="48" cm="1">
        <f t="array" ref="V111">IFERROR(
IF(OR(V$10="",$I111=""),"",
SUMIFS(収穫記録!$P:$P,収穫記録!$D:$D,$J$1,収穫記録!$I:$I,$J$2,収穫記録!$J:$J,$J$3,収穫記録!$F:$F,$I111,収穫記録!$B:$B,"&gt;="&amp;V$10,収穫記録!$B:$B,"&lt;="&amp;EOMONTH(V$10,0))
/_xlfn.UNIQUE(_xlfn._xlws.FILTER($F:$F,$E:$E=$J$4))
/IF($J$5="総計",1,$K111/10)
),0)</f>
        <v>0</v>
      </c>
      <c r="W111" s="48" cm="1">
        <f t="array" ref="W111">IFERROR(
IF(OR(W$10="",$I111=""),"",
SUMIFS(収穫記録!$P:$P,収穫記録!$D:$D,$J$1,収穫記録!$I:$I,$J$2,収穫記録!$J:$J,$J$3,収穫記録!$F:$F,$I111,収穫記録!$B:$B,"&gt;="&amp;W$10,収穫記録!$B:$B,"&lt;="&amp;EOMONTH(W$10,0))
/_xlfn.UNIQUE(_xlfn._xlws.FILTER($F:$F,$E:$E=$J$4))
/IF($J$5="総計",1,$K111/10)
),0)</f>
        <v>0</v>
      </c>
      <c r="X111" s="48" cm="1">
        <f t="array" ref="X111">IFERROR(
IF(OR(X$10="",$I111=""),"",
SUMIFS(収穫記録!$P:$P,収穫記録!$D:$D,$J$1,収穫記録!$I:$I,$J$2,収穫記録!$J:$J,$J$3,収穫記録!$F:$F,$I111,収穫記録!$B:$B,"&gt;="&amp;X$10,収穫記録!$B:$B,"&lt;="&amp;EOMONTH(X$10,0))
/_xlfn.UNIQUE(_xlfn._xlws.FILTER($F:$F,$E:$E=$J$4))
/IF($J$5="総計",1,$K111/10)
),0)</f>
        <v>0</v>
      </c>
    </row>
    <row r="112" spans="10:24">
      <c r="J112" s="13"/>
      <c r="K112" s="37"/>
      <c r="L112" s="46" t="str">
        <f t="shared" ref="L112:L175" si="4">IF(I112="","",
SUM(M112:X112)
)</f>
        <v/>
      </c>
      <c r="M112" s="47" cm="1">
        <f t="array" ref="M112">IFERROR(
IF(OR(M$10="",$I112=""),"",
SUMIFS(収穫記録!$P:$P,収穫記録!$D:$D,$J$1,収穫記録!$I:$I,$J$2,収穫記録!$J:$J,$J$3,収穫記録!$F:$F,$I112,収穫記録!$B:$B,"&gt;="&amp;M$10,収穫記録!$B:$B,"&lt;="&amp;EOMONTH(M$10,0))
/_xlfn.UNIQUE(_xlfn._xlws.FILTER($F:$F,$E:$E=$J$4))
/IF($J$5="総計",1,$K112/10)
),0)</f>
        <v>0</v>
      </c>
      <c r="N112" s="48" cm="1">
        <f t="array" ref="N112">IFERROR(
IF(OR(N$10="",$I112=""),"",
SUMIFS(収穫記録!$P:$P,収穫記録!$D:$D,$J$1,収穫記録!$I:$I,$J$2,収穫記録!$J:$J,$J$3,収穫記録!$F:$F,$I112,収穫記録!$B:$B,"&gt;="&amp;N$10,収穫記録!$B:$B,"&lt;="&amp;EOMONTH(N$10,0))
/_xlfn.UNIQUE(_xlfn._xlws.FILTER($F:$F,$E:$E=$J$4))
/IF($J$5="総計",1,$K112/10)
),0)</f>
        <v>0</v>
      </c>
      <c r="O112" s="48" cm="1">
        <f t="array" ref="O112">IFERROR(
IF(OR(O$10="",$I112=""),"",
SUMIFS(収穫記録!$P:$P,収穫記録!$D:$D,$J$1,収穫記録!$I:$I,$J$2,収穫記録!$J:$J,$J$3,収穫記録!$F:$F,$I112,収穫記録!$B:$B,"&gt;="&amp;O$10,収穫記録!$B:$B,"&lt;="&amp;EOMONTH(O$10,0))
/_xlfn.UNIQUE(_xlfn._xlws.FILTER($F:$F,$E:$E=$J$4))
/IF($J$5="総計",1,$K112/10)
),0)</f>
        <v>0</v>
      </c>
      <c r="P112" s="48" cm="1">
        <f t="array" ref="P112">IFERROR(
IF(OR(P$10="",$I112=""),"",
SUMIFS(収穫記録!$P:$P,収穫記録!$D:$D,$J$1,収穫記録!$I:$I,$J$2,収穫記録!$J:$J,$J$3,収穫記録!$F:$F,$I112,収穫記録!$B:$B,"&gt;="&amp;P$10,収穫記録!$B:$B,"&lt;="&amp;EOMONTH(P$10,0))
/_xlfn.UNIQUE(_xlfn._xlws.FILTER($F:$F,$E:$E=$J$4))
/IF($J$5="総計",1,$K112/10)
),0)</f>
        <v>0</v>
      </c>
      <c r="Q112" s="48" cm="1">
        <f t="array" ref="Q112">IFERROR(
IF(OR(Q$10="",$I112=""),"",
SUMIFS(収穫記録!$P:$P,収穫記録!$D:$D,$J$1,収穫記録!$I:$I,$J$2,収穫記録!$J:$J,$J$3,収穫記録!$F:$F,$I112,収穫記録!$B:$B,"&gt;="&amp;Q$10,収穫記録!$B:$B,"&lt;="&amp;EOMONTH(Q$10,0))
/_xlfn.UNIQUE(_xlfn._xlws.FILTER($F:$F,$E:$E=$J$4))
/IF($J$5="総計",1,$K112/10)
),0)</f>
        <v>0</v>
      </c>
      <c r="R112" s="48" cm="1">
        <f t="array" ref="R112">IFERROR(
IF(OR(R$10="",$I112=""),"",
SUMIFS(収穫記録!$P:$P,収穫記録!$D:$D,$J$1,収穫記録!$I:$I,$J$2,収穫記録!$J:$J,$J$3,収穫記録!$F:$F,$I112,収穫記録!$B:$B,"&gt;="&amp;R$10,収穫記録!$B:$B,"&lt;="&amp;EOMONTH(R$10,0))
/_xlfn.UNIQUE(_xlfn._xlws.FILTER($F:$F,$E:$E=$J$4))
/IF($J$5="総計",1,$K112/10)
),0)</f>
        <v>0</v>
      </c>
      <c r="S112" s="48" cm="1">
        <f t="array" ref="S112">IFERROR(
IF(OR(S$10="",$I112=""),"",
SUMIFS(収穫記録!$P:$P,収穫記録!$D:$D,$J$1,収穫記録!$I:$I,$J$2,収穫記録!$J:$J,$J$3,収穫記録!$F:$F,$I112,収穫記録!$B:$B,"&gt;="&amp;S$10,収穫記録!$B:$B,"&lt;="&amp;EOMONTH(S$10,0))
/_xlfn.UNIQUE(_xlfn._xlws.FILTER($F:$F,$E:$E=$J$4))
/IF($J$5="総計",1,$K112/10)
),0)</f>
        <v>0</v>
      </c>
      <c r="T112" s="48" cm="1">
        <f t="array" ref="T112">IFERROR(
IF(OR(T$10="",$I112=""),"",
SUMIFS(収穫記録!$P:$P,収穫記録!$D:$D,$J$1,収穫記録!$I:$I,$J$2,収穫記録!$J:$J,$J$3,収穫記録!$F:$F,$I112,収穫記録!$B:$B,"&gt;="&amp;T$10,収穫記録!$B:$B,"&lt;="&amp;EOMONTH(T$10,0))
/_xlfn.UNIQUE(_xlfn._xlws.FILTER($F:$F,$E:$E=$J$4))
/IF($J$5="総計",1,$K112/10)
),0)</f>
        <v>0</v>
      </c>
      <c r="U112" s="48" cm="1">
        <f t="array" ref="U112">IFERROR(
IF(OR(U$10="",$I112=""),"",
SUMIFS(収穫記録!$P:$P,収穫記録!$D:$D,$J$1,収穫記録!$I:$I,$J$2,収穫記録!$J:$J,$J$3,収穫記録!$F:$F,$I112,収穫記録!$B:$B,"&gt;="&amp;U$10,収穫記録!$B:$B,"&lt;="&amp;EOMONTH(U$10,0))
/_xlfn.UNIQUE(_xlfn._xlws.FILTER($F:$F,$E:$E=$J$4))
/IF($J$5="総計",1,$K112/10)
),0)</f>
        <v>0</v>
      </c>
      <c r="V112" s="48" cm="1">
        <f t="array" ref="V112">IFERROR(
IF(OR(V$10="",$I112=""),"",
SUMIFS(収穫記録!$P:$P,収穫記録!$D:$D,$J$1,収穫記録!$I:$I,$J$2,収穫記録!$J:$J,$J$3,収穫記録!$F:$F,$I112,収穫記録!$B:$B,"&gt;="&amp;V$10,収穫記録!$B:$B,"&lt;="&amp;EOMONTH(V$10,0))
/_xlfn.UNIQUE(_xlfn._xlws.FILTER($F:$F,$E:$E=$J$4))
/IF($J$5="総計",1,$K112/10)
),0)</f>
        <v>0</v>
      </c>
      <c r="W112" s="48" cm="1">
        <f t="array" ref="W112">IFERROR(
IF(OR(W$10="",$I112=""),"",
SUMIFS(収穫記録!$P:$P,収穫記録!$D:$D,$J$1,収穫記録!$I:$I,$J$2,収穫記録!$J:$J,$J$3,収穫記録!$F:$F,$I112,収穫記録!$B:$B,"&gt;="&amp;W$10,収穫記録!$B:$B,"&lt;="&amp;EOMONTH(W$10,0))
/_xlfn.UNIQUE(_xlfn._xlws.FILTER($F:$F,$E:$E=$J$4))
/IF($J$5="総計",1,$K112/10)
),0)</f>
        <v>0</v>
      </c>
      <c r="X112" s="48" cm="1">
        <f t="array" ref="X112">IFERROR(
IF(OR(X$10="",$I112=""),"",
SUMIFS(収穫記録!$P:$P,収穫記録!$D:$D,$J$1,収穫記録!$I:$I,$J$2,収穫記録!$J:$J,$J$3,収穫記録!$F:$F,$I112,収穫記録!$B:$B,"&gt;="&amp;X$10,収穫記録!$B:$B,"&lt;="&amp;EOMONTH(X$10,0))
/_xlfn.UNIQUE(_xlfn._xlws.FILTER($F:$F,$E:$E=$J$4))
/IF($J$5="総計",1,$K112/10)
),0)</f>
        <v>0</v>
      </c>
    </row>
    <row r="113" spans="10:24">
      <c r="J113" s="13"/>
      <c r="K113" s="37"/>
      <c r="L113" s="46" t="str">
        <f t="shared" si="4"/>
        <v/>
      </c>
      <c r="M113" s="47" cm="1">
        <f t="array" ref="M113">IFERROR(
IF(OR(M$10="",$I113=""),"",
SUMIFS(収穫記録!$P:$P,収穫記録!$D:$D,$J$1,収穫記録!$I:$I,$J$2,収穫記録!$J:$J,$J$3,収穫記録!$F:$F,$I113,収穫記録!$B:$B,"&gt;="&amp;M$10,収穫記録!$B:$B,"&lt;="&amp;EOMONTH(M$10,0))
/_xlfn.UNIQUE(_xlfn._xlws.FILTER($F:$F,$E:$E=$J$4))
/IF($J$5="総計",1,$K113/10)
),0)</f>
        <v>0</v>
      </c>
      <c r="N113" s="48" cm="1">
        <f t="array" ref="N113">IFERROR(
IF(OR(N$10="",$I113=""),"",
SUMIFS(収穫記録!$P:$P,収穫記録!$D:$D,$J$1,収穫記録!$I:$I,$J$2,収穫記録!$J:$J,$J$3,収穫記録!$F:$F,$I113,収穫記録!$B:$B,"&gt;="&amp;N$10,収穫記録!$B:$B,"&lt;="&amp;EOMONTH(N$10,0))
/_xlfn.UNIQUE(_xlfn._xlws.FILTER($F:$F,$E:$E=$J$4))
/IF($J$5="総計",1,$K113/10)
),0)</f>
        <v>0</v>
      </c>
      <c r="O113" s="48" cm="1">
        <f t="array" ref="O113">IFERROR(
IF(OR(O$10="",$I113=""),"",
SUMIFS(収穫記録!$P:$P,収穫記録!$D:$D,$J$1,収穫記録!$I:$I,$J$2,収穫記録!$J:$J,$J$3,収穫記録!$F:$F,$I113,収穫記録!$B:$B,"&gt;="&amp;O$10,収穫記録!$B:$B,"&lt;="&amp;EOMONTH(O$10,0))
/_xlfn.UNIQUE(_xlfn._xlws.FILTER($F:$F,$E:$E=$J$4))
/IF($J$5="総計",1,$K113/10)
),0)</f>
        <v>0</v>
      </c>
      <c r="P113" s="48" cm="1">
        <f t="array" ref="P113">IFERROR(
IF(OR(P$10="",$I113=""),"",
SUMIFS(収穫記録!$P:$P,収穫記録!$D:$D,$J$1,収穫記録!$I:$I,$J$2,収穫記録!$J:$J,$J$3,収穫記録!$F:$F,$I113,収穫記録!$B:$B,"&gt;="&amp;P$10,収穫記録!$B:$B,"&lt;="&amp;EOMONTH(P$10,0))
/_xlfn.UNIQUE(_xlfn._xlws.FILTER($F:$F,$E:$E=$J$4))
/IF($J$5="総計",1,$K113/10)
),0)</f>
        <v>0</v>
      </c>
      <c r="Q113" s="48" cm="1">
        <f t="array" ref="Q113">IFERROR(
IF(OR(Q$10="",$I113=""),"",
SUMIFS(収穫記録!$P:$P,収穫記録!$D:$D,$J$1,収穫記録!$I:$I,$J$2,収穫記録!$J:$J,$J$3,収穫記録!$F:$F,$I113,収穫記録!$B:$B,"&gt;="&amp;Q$10,収穫記録!$B:$B,"&lt;="&amp;EOMONTH(Q$10,0))
/_xlfn.UNIQUE(_xlfn._xlws.FILTER($F:$F,$E:$E=$J$4))
/IF($J$5="総計",1,$K113/10)
),0)</f>
        <v>0</v>
      </c>
      <c r="R113" s="48" cm="1">
        <f t="array" ref="R113">IFERROR(
IF(OR(R$10="",$I113=""),"",
SUMIFS(収穫記録!$P:$P,収穫記録!$D:$D,$J$1,収穫記録!$I:$I,$J$2,収穫記録!$J:$J,$J$3,収穫記録!$F:$F,$I113,収穫記録!$B:$B,"&gt;="&amp;R$10,収穫記録!$B:$B,"&lt;="&amp;EOMONTH(R$10,0))
/_xlfn.UNIQUE(_xlfn._xlws.FILTER($F:$F,$E:$E=$J$4))
/IF($J$5="総計",1,$K113/10)
),0)</f>
        <v>0</v>
      </c>
      <c r="S113" s="48" cm="1">
        <f t="array" ref="S113">IFERROR(
IF(OR(S$10="",$I113=""),"",
SUMIFS(収穫記録!$P:$P,収穫記録!$D:$D,$J$1,収穫記録!$I:$I,$J$2,収穫記録!$J:$J,$J$3,収穫記録!$F:$F,$I113,収穫記録!$B:$B,"&gt;="&amp;S$10,収穫記録!$B:$B,"&lt;="&amp;EOMONTH(S$10,0))
/_xlfn.UNIQUE(_xlfn._xlws.FILTER($F:$F,$E:$E=$J$4))
/IF($J$5="総計",1,$K113/10)
),0)</f>
        <v>0</v>
      </c>
      <c r="T113" s="48" cm="1">
        <f t="array" ref="T113">IFERROR(
IF(OR(T$10="",$I113=""),"",
SUMIFS(収穫記録!$P:$P,収穫記録!$D:$D,$J$1,収穫記録!$I:$I,$J$2,収穫記録!$J:$J,$J$3,収穫記録!$F:$F,$I113,収穫記録!$B:$B,"&gt;="&amp;T$10,収穫記録!$B:$B,"&lt;="&amp;EOMONTH(T$10,0))
/_xlfn.UNIQUE(_xlfn._xlws.FILTER($F:$F,$E:$E=$J$4))
/IF($J$5="総計",1,$K113/10)
),0)</f>
        <v>0</v>
      </c>
      <c r="U113" s="48" cm="1">
        <f t="array" ref="U113">IFERROR(
IF(OR(U$10="",$I113=""),"",
SUMIFS(収穫記録!$P:$P,収穫記録!$D:$D,$J$1,収穫記録!$I:$I,$J$2,収穫記録!$J:$J,$J$3,収穫記録!$F:$F,$I113,収穫記録!$B:$B,"&gt;="&amp;U$10,収穫記録!$B:$B,"&lt;="&amp;EOMONTH(U$10,0))
/_xlfn.UNIQUE(_xlfn._xlws.FILTER($F:$F,$E:$E=$J$4))
/IF($J$5="総計",1,$K113/10)
),0)</f>
        <v>0</v>
      </c>
      <c r="V113" s="48" cm="1">
        <f t="array" ref="V113">IFERROR(
IF(OR(V$10="",$I113=""),"",
SUMIFS(収穫記録!$P:$P,収穫記録!$D:$D,$J$1,収穫記録!$I:$I,$J$2,収穫記録!$J:$J,$J$3,収穫記録!$F:$F,$I113,収穫記録!$B:$B,"&gt;="&amp;V$10,収穫記録!$B:$B,"&lt;="&amp;EOMONTH(V$10,0))
/_xlfn.UNIQUE(_xlfn._xlws.FILTER($F:$F,$E:$E=$J$4))
/IF($J$5="総計",1,$K113/10)
),0)</f>
        <v>0</v>
      </c>
      <c r="W113" s="48" cm="1">
        <f t="array" ref="W113">IFERROR(
IF(OR(W$10="",$I113=""),"",
SUMIFS(収穫記録!$P:$P,収穫記録!$D:$D,$J$1,収穫記録!$I:$I,$J$2,収穫記録!$J:$J,$J$3,収穫記録!$F:$F,$I113,収穫記録!$B:$B,"&gt;="&amp;W$10,収穫記録!$B:$B,"&lt;="&amp;EOMONTH(W$10,0))
/_xlfn.UNIQUE(_xlfn._xlws.FILTER($F:$F,$E:$E=$J$4))
/IF($J$5="総計",1,$K113/10)
),0)</f>
        <v>0</v>
      </c>
      <c r="X113" s="48" cm="1">
        <f t="array" ref="X113">IFERROR(
IF(OR(X$10="",$I113=""),"",
SUMIFS(収穫記録!$P:$P,収穫記録!$D:$D,$J$1,収穫記録!$I:$I,$J$2,収穫記録!$J:$J,$J$3,収穫記録!$F:$F,$I113,収穫記録!$B:$B,"&gt;="&amp;X$10,収穫記録!$B:$B,"&lt;="&amp;EOMONTH(X$10,0))
/_xlfn.UNIQUE(_xlfn._xlws.FILTER($F:$F,$E:$E=$J$4))
/IF($J$5="総計",1,$K113/10)
),0)</f>
        <v>0</v>
      </c>
    </row>
    <row r="114" spans="10:24">
      <c r="J114" s="13"/>
      <c r="K114" s="37"/>
      <c r="L114" s="46" t="str">
        <f t="shared" si="4"/>
        <v/>
      </c>
      <c r="M114" s="47" cm="1">
        <f t="array" ref="M114">IFERROR(
IF(OR(M$10="",$I114=""),"",
SUMIFS(収穫記録!$P:$P,収穫記録!$D:$D,$J$1,収穫記録!$I:$I,$J$2,収穫記録!$J:$J,$J$3,収穫記録!$F:$F,$I114,収穫記録!$B:$B,"&gt;="&amp;M$10,収穫記録!$B:$B,"&lt;="&amp;EOMONTH(M$10,0))
/_xlfn.UNIQUE(_xlfn._xlws.FILTER($F:$F,$E:$E=$J$4))
/IF($J$5="総計",1,$K114/10)
),0)</f>
        <v>0</v>
      </c>
      <c r="N114" s="48" cm="1">
        <f t="array" ref="N114">IFERROR(
IF(OR(N$10="",$I114=""),"",
SUMIFS(収穫記録!$P:$P,収穫記録!$D:$D,$J$1,収穫記録!$I:$I,$J$2,収穫記録!$J:$J,$J$3,収穫記録!$F:$F,$I114,収穫記録!$B:$B,"&gt;="&amp;N$10,収穫記録!$B:$B,"&lt;="&amp;EOMONTH(N$10,0))
/_xlfn.UNIQUE(_xlfn._xlws.FILTER($F:$F,$E:$E=$J$4))
/IF($J$5="総計",1,$K114/10)
),0)</f>
        <v>0</v>
      </c>
      <c r="O114" s="48" cm="1">
        <f t="array" ref="O114">IFERROR(
IF(OR(O$10="",$I114=""),"",
SUMIFS(収穫記録!$P:$P,収穫記録!$D:$D,$J$1,収穫記録!$I:$I,$J$2,収穫記録!$J:$J,$J$3,収穫記録!$F:$F,$I114,収穫記録!$B:$B,"&gt;="&amp;O$10,収穫記録!$B:$B,"&lt;="&amp;EOMONTH(O$10,0))
/_xlfn.UNIQUE(_xlfn._xlws.FILTER($F:$F,$E:$E=$J$4))
/IF($J$5="総計",1,$K114/10)
),0)</f>
        <v>0</v>
      </c>
      <c r="P114" s="48" cm="1">
        <f t="array" ref="P114">IFERROR(
IF(OR(P$10="",$I114=""),"",
SUMIFS(収穫記録!$P:$P,収穫記録!$D:$D,$J$1,収穫記録!$I:$I,$J$2,収穫記録!$J:$J,$J$3,収穫記録!$F:$F,$I114,収穫記録!$B:$B,"&gt;="&amp;P$10,収穫記録!$B:$B,"&lt;="&amp;EOMONTH(P$10,0))
/_xlfn.UNIQUE(_xlfn._xlws.FILTER($F:$F,$E:$E=$J$4))
/IF($J$5="総計",1,$K114/10)
),0)</f>
        <v>0</v>
      </c>
      <c r="Q114" s="48" cm="1">
        <f t="array" ref="Q114">IFERROR(
IF(OR(Q$10="",$I114=""),"",
SUMIFS(収穫記録!$P:$P,収穫記録!$D:$D,$J$1,収穫記録!$I:$I,$J$2,収穫記録!$J:$J,$J$3,収穫記録!$F:$F,$I114,収穫記録!$B:$B,"&gt;="&amp;Q$10,収穫記録!$B:$B,"&lt;="&amp;EOMONTH(Q$10,0))
/_xlfn.UNIQUE(_xlfn._xlws.FILTER($F:$F,$E:$E=$J$4))
/IF($J$5="総計",1,$K114/10)
),0)</f>
        <v>0</v>
      </c>
      <c r="R114" s="48" cm="1">
        <f t="array" ref="R114">IFERROR(
IF(OR(R$10="",$I114=""),"",
SUMIFS(収穫記録!$P:$P,収穫記録!$D:$D,$J$1,収穫記録!$I:$I,$J$2,収穫記録!$J:$J,$J$3,収穫記録!$F:$F,$I114,収穫記録!$B:$B,"&gt;="&amp;R$10,収穫記録!$B:$B,"&lt;="&amp;EOMONTH(R$10,0))
/_xlfn.UNIQUE(_xlfn._xlws.FILTER($F:$F,$E:$E=$J$4))
/IF($J$5="総計",1,$K114/10)
),0)</f>
        <v>0</v>
      </c>
      <c r="S114" s="48" cm="1">
        <f t="array" ref="S114">IFERROR(
IF(OR(S$10="",$I114=""),"",
SUMIFS(収穫記録!$P:$P,収穫記録!$D:$D,$J$1,収穫記録!$I:$I,$J$2,収穫記録!$J:$J,$J$3,収穫記録!$F:$F,$I114,収穫記録!$B:$B,"&gt;="&amp;S$10,収穫記録!$B:$B,"&lt;="&amp;EOMONTH(S$10,0))
/_xlfn.UNIQUE(_xlfn._xlws.FILTER($F:$F,$E:$E=$J$4))
/IF($J$5="総計",1,$K114/10)
),0)</f>
        <v>0</v>
      </c>
      <c r="T114" s="48" cm="1">
        <f t="array" ref="T114">IFERROR(
IF(OR(T$10="",$I114=""),"",
SUMIFS(収穫記録!$P:$P,収穫記録!$D:$D,$J$1,収穫記録!$I:$I,$J$2,収穫記録!$J:$J,$J$3,収穫記録!$F:$F,$I114,収穫記録!$B:$B,"&gt;="&amp;T$10,収穫記録!$B:$B,"&lt;="&amp;EOMONTH(T$10,0))
/_xlfn.UNIQUE(_xlfn._xlws.FILTER($F:$F,$E:$E=$J$4))
/IF($J$5="総計",1,$K114/10)
),0)</f>
        <v>0</v>
      </c>
      <c r="U114" s="48" cm="1">
        <f t="array" ref="U114">IFERROR(
IF(OR(U$10="",$I114=""),"",
SUMIFS(収穫記録!$P:$P,収穫記録!$D:$D,$J$1,収穫記録!$I:$I,$J$2,収穫記録!$J:$J,$J$3,収穫記録!$F:$F,$I114,収穫記録!$B:$B,"&gt;="&amp;U$10,収穫記録!$B:$B,"&lt;="&amp;EOMONTH(U$10,0))
/_xlfn.UNIQUE(_xlfn._xlws.FILTER($F:$F,$E:$E=$J$4))
/IF($J$5="総計",1,$K114/10)
),0)</f>
        <v>0</v>
      </c>
      <c r="V114" s="48" cm="1">
        <f t="array" ref="V114">IFERROR(
IF(OR(V$10="",$I114=""),"",
SUMIFS(収穫記録!$P:$P,収穫記録!$D:$D,$J$1,収穫記録!$I:$I,$J$2,収穫記録!$J:$J,$J$3,収穫記録!$F:$F,$I114,収穫記録!$B:$B,"&gt;="&amp;V$10,収穫記録!$B:$B,"&lt;="&amp;EOMONTH(V$10,0))
/_xlfn.UNIQUE(_xlfn._xlws.FILTER($F:$F,$E:$E=$J$4))
/IF($J$5="総計",1,$K114/10)
),0)</f>
        <v>0</v>
      </c>
      <c r="W114" s="48" cm="1">
        <f t="array" ref="W114">IFERROR(
IF(OR(W$10="",$I114=""),"",
SUMIFS(収穫記録!$P:$P,収穫記録!$D:$D,$J$1,収穫記録!$I:$I,$J$2,収穫記録!$J:$J,$J$3,収穫記録!$F:$F,$I114,収穫記録!$B:$B,"&gt;="&amp;W$10,収穫記録!$B:$B,"&lt;="&amp;EOMONTH(W$10,0))
/_xlfn.UNIQUE(_xlfn._xlws.FILTER($F:$F,$E:$E=$J$4))
/IF($J$5="総計",1,$K114/10)
),0)</f>
        <v>0</v>
      </c>
      <c r="X114" s="48" cm="1">
        <f t="array" ref="X114">IFERROR(
IF(OR(X$10="",$I114=""),"",
SUMIFS(収穫記録!$P:$P,収穫記録!$D:$D,$J$1,収穫記録!$I:$I,$J$2,収穫記録!$J:$J,$J$3,収穫記録!$F:$F,$I114,収穫記録!$B:$B,"&gt;="&amp;X$10,収穫記録!$B:$B,"&lt;="&amp;EOMONTH(X$10,0))
/_xlfn.UNIQUE(_xlfn._xlws.FILTER($F:$F,$E:$E=$J$4))
/IF($J$5="総計",1,$K114/10)
),0)</f>
        <v>0</v>
      </c>
    </row>
    <row r="115" spans="10:24">
      <c r="J115" s="13"/>
      <c r="K115" s="37"/>
      <c r="L115" s="46" t="str">
        <f t="shared" si="4"/>
        <v/>
      </c>
      <c r="M115" s="47" cm="1">
        <f t="array" ref="M115">IFERROR(
IF(OR(M$10="",$I115=""),"",
SUMIFS(収穫記録!$P:$P,収穫記録!$D:$D,$J$1,収穫記録!$I:$I,$J$2,収穫記録!$J:$J,$J$3,収穫記録!$F:$F,$I115,収穫記録!$B:$B,"&gt;="&amp;M$10,収穫記録!$B:$B,"&lt;="&amp;EOMONTH(M$10,0))
/_xlfn.UNIQUE(_xlfn._xlws.FILTER($F:$F,$E:$E=$J$4))
/IF($J$5="総計",1,$K115/10)
),0)</f>
        <v>0</v>
      </c>
      <c r="N115" s="48" cm="1">
        <f t="array" ref="N115">IFERROR(
IF(OR(N$10="",$I115=""),"",
SUMIFS(収穫記録!$P:$P,収穫記録!$D:$D,$J$1,収穫記録!$I:$I,$J$2,収穫記録!$J:$J,$J$3,収穫記録!$F:$F,$I115,収穫記録!$B:$B,"&gt;="&amp;N$10,収穫記録!$B:$B,"&lt;="&amp;EOMONTH(N$10,0))
/_xlfn.UNIQUE(_xlfn._xlws.FILTER($F:$F,$E:$E=$J$4))
/IF($J$5="総計",1,$K115/10)
),0)</f>
        <v>0</v>
      </c>
      <c r="O115" s="48" cm="1">
        <f t="array" ref="O115">IFERROR(
IF(OR(O$10="",$I115=""),"",
SUMIFS(収穫記録!$P:$P,収穫記録!$D:$D,$J$1,収穫記録!$I:$I,$J$2,収穫記録!$J:$J,$J$3,収穫記録!$F:$F,$I115,収穫記録!$B:$B,"&gt;="&amp;O$10,収穫記録!$B:$B,"&lt;="&amp;EOMONTH(O$10,0))
/_xlfn.UNIQUE(_xlfn._xlws.FILTER($F:$F,$E:$E=$J$4))
/IF($J$5="総計",1,$K115/10)
),0)</f>
        <v>0</v>
      </c>
      <c r="P115" s="48" cm="1">
        <f t="array" ref="P115">IFERROR(
IF(OR(P$10="",$I115=""),"",
SUMIFS(収穫記録!$P:$P,収穫記録!$D:$D,$J$1,収穫記録!$I:$I,$J$2,収穫記録!$J:$J,$J$3,収穫記録!$F:$F,$I115,収穫記録!$B:$B,"&gt;="&amp;P$10,収穫記録!$B:$B,"&lt;="&amp;EOMONTH(P$10,0))
/_xlfn.UNIQUE(_xlfn._xlws.FILTER($F:$F,$E:$E=$J$4))
/IF($J$5="総計",1,$K115/10)
),0)</f>
        <v>0</v>
      </c>
      <c r="Q115" s="48" cm="1">
        <f t="array" ref="Q115">IFERROR(
IF(OR(Q$10="",$I115=""),"",
SUMIFS(収穫記録!$P:$P,収穫記録!$D:$D,$J$1,収穫記録!$I:$I,$J$2,収穫記録!$J:$J,$J$3,収穫記録!$F:$F,$I115,収穫記録!$B:$B,"&gt;="&amp;Q$10,収穫記録!$B:$B,"&lt;="&amp;EOMONTH(Q$10,0))
/_xlfn.UNIQUE(_xlfn._xlws.FILTER($F:$F,$E:$E=$J$4))
/IF($J$5="総計",1,$K115/10)
),0)</f>
        <v>0</v>
      </c>
      <c r="R115" s="48" cm="1">
        <f t="array" ref="R115">IFERROR(
IF(OR(R$10="",$I115=""),"",
SUMIFS(収穫記録!$P:$P,収穫記録!$D:$D,$J$1,収穫記録!$I:$I,$J$2,収穫記録!$J:$J,$J$3,収穫記録!$F:$F,$I115,収穫記録!$B:$B,"&gt;="&amp;R$10,収穫記録!$B:$B,"&lt;="&amp;EOMONTH(R$10,0))
/_xlfn.UNIQUE(_xlfn._xlws.FILTER($F:$F,$E:$E=$J$4))
/IF($J$5="総計",1,$K115/10)
),0)</f>
        <v>0</v>
      </c>
      <c r="S115" s="48" cm="1">
        <f t="array" ref="S115">IFERROR(
IF(OR(S$10="",$I115=""),"",
SUMIFS(収穫記録!$P:$P,収穫記録!$D:$D,$J$1,収穫記録!$I:$I,$J$2,収穫記録!$J:$J,$J$3,収穫記録!$F:$F,$I115,収穫記録!$B:$B,"&gt;="&amp;S$10,収穫記録!$B:$B,"&lt;="&amp;EOMONTH(S$10,0))
/_xlfn.UNIQUE(_xlfn._xlws.FILTER($F:$F,$E:$E=$J$4))
/IF($J$5="総計",1,$K115/10)
),0)</f>
        <v>0</v>
      </c>
      <c r="T115" s="48" cm="1">
        <f t="array" ref="T115">IFERROR(
IF(OR(T$10="",$I115=""),"",
SUMIFS(収穫記録!$P:$P,収穫記録!$D:$D,$J$1,収穫記録!$I:$I,$J$2,収穫記録!$J:$J,$J$3,収穫記録!$F:$F,$I115,収穫記録!$B:$B,"&gt;="&amp;T$10,収穫記録!$B:$B,"&lt;="&amp;EOMONTH(T$10,0))
/_xlfn.UNIQUE(_xlfn._xlws.FILTER($F:$F,$E:$E=$J$4))
/IF($J$5="総計",1,$K115/10)
),0)</f>
        <v>0</v>
      </c>
      <c r="U115" s="48" cm="1">
        <f t="array" ref="U115">IFERROR(
IF(OR(U$10="",$I115=""),"",
SUMIFS(収穫記録!$P:$P,収穫記録!$D:$D,$J$1,収穫記録!$I:$I,$J$2,収穫記録!$J:$J,$J$3,収穫記録!$F:$F,$I115,収穫記録!$B:$B,"&gt;="&amp;U$10,収穫記録!$B:$B,"&lt;="&amp;EOMONTH(U$10,0))
/_xlfn.UNIQUE(_xlfn._xlws.FILTER($F:$F,$E:$E=$J$4))
/IF($J$5="総計",1,$K115/10)
),0)</f>
        <v>0</v>
      </c>
      <c r="V115" s="48" cm="1">
        <f t="array" ref="V115">IFERROR(
IF(OR(V$10="",$I115=""),"",
SUMIFS(収穫記録!$P:$P,収穫記録!$D:$D,$J$1,収穫記録!$I:$I,$J$2,収穫記録!$J:$J,$J$3,収穫記録!$F:$F,$I115,収穫記録!$B:$B,"&gt;="&amp;V$10,収穫記録!$B:$B,"&lt;="&amp;EOMONTH(V$10,0))
/_xlfn.UNIQUE(_xlfn._xlws.FILTER($F:$F,$E:$E=$J$4))
/IF($J$5="総計",1,$K115/10)
),0)</f>
        <v>0</v>
      </c>
      <c r="W115" s="48" cm="1">
        <f t="array" ref="W115">IFERROR(
IF(OR(W$10="",$I115=""),"",
SUMIFS(収穫記録!$P:$P,収穫記録!$D:$D,$J$1,収穫記録!$I:$I,$J$2,収穫記録!$J:$J,$J$3,収穫記録!$F:$F,$I115,収穫記録!$B:$B,"&gt;="&amp;W$10,収穫記録!$B:$B,"&lt;="&amp;EOMONTH(W$10,0))
/_xlfn.UNIQUE(_xlfn._xlws.FILTER($F:$F,$E:$E=$J$4))
/IF($J$5="総計",1,$K115/10)
),0)</f>
        <v>0</v>
      </c>
      <c r="X115" s="48" cm="1">
        <f t="array" ref="X115">IFERROR(
IF(OR(X$10="",$I115=""),"",
SUMIFS(収穫記録!$P:$P,収穫記録!$D:$D,$J$1,収穫記録!$I:$I,$J$2,収穫記録!$J:$J,$J$3,収穫記録!$F:$F,$I115,収穫記録!$B:$B,"&gt;="&amp;X$10,収穫記録!$B:$B,"&lt;="&amp;EOMONTH(X$10,0))
/_xlfn.UNIQUE(_xlfn._xlws.FILTER($F:$F,$E:$E=$J$4))
/IF($J$5="総計",1,$K115/10)
),0)</f>
        <v>0</v>
      </c>
    </row>
    <row r="116" spans="10:24">
      <c r="J116" s="13"/>
      <c r="K116" s="37"/>
      <c r="L116" s="46" t="str">
        <f t="shared" si="4"/>
        <v/>
      </c>
      <c r="M116" s="47" cm="1">
        <f t="array" ref="M116">IFERROR(
IF(OR(M$10="",$I116=""),"",
SUMIFS(収穫記録!$P:$P,収穫記録!$D:$D,$J$1,収穫記録!$I:$I,$J$2,収穫記録!$J:$J,$J$3,収穫記録!$F:$F,$I116,収穫記録!$B:$B,"&gt;="&amp;M$10,収穫記録!$B:$B,"&lt;="&amp;EOMONTH(M$10,0))
/_xlfn.UNIQUE(_xlfn._xlws.FILTER($F:$F,$E:$E=$J$4))
/IF($J$5="総計",1,$K116/10)
),0)</f>
        <v>0</v>
      </c>
      <c r="N116" s="48" cm="1">
        <f t="array" ref="N116">IFERROR(
IF(OR(N$10="",$I116=""),"",
SUMIFS(収穫記録!$P:$P,収穫記録!$D:$D,$J$1,収穫記録!$I:$I,$J$2,収穫記録!$J:$J,$J$3,収穫記録!$F:$F,$I116,収穫記録!$B:$B,"&gt;="&amp;N$10,収穫記録!$B:$B,"&lt;="&amp;EOMONTH(N$10,0))
/_xlfn.UNIQUE(_xlfn._xlws.FILTER($F:$F,$E:$E=$J$4))
/IF($J$5="総計",1,$K116/10)
),0)</f>
        <v>0</v>
      </c>
      <c r="O116" s="48" cm="1">
        <f t="array" ref="O116">IFERROR(
IF(OR(O$10="",$I116=""),"",
SUMIFS(収穫記録!$P:$P,収穫記録!$D:$D,$J$1,収穫記録!$I:$I,$J$2,収穫記録!$J:$J,$J$3,収穫記録!$F:$F,$I116,収穫記録!$B:$B,"&gt;="&amp;O$10,収穫記録!$B:$B,"&lt;="&amp;EOMONTH(O$10,0))
/_xlfn.UNIQUE(_xlfn._xlws.FILTER($F:$F,$E:$E=$J$4))
/IF($J$5="総計",1,$K116/10)
),0)</f>
        <v>0</v>
      </c>
      <c r="P116" s="48" cm="1">
        <f t="array" ref="P116">IFERROR(
IF(OR(P$10="",$I116=""),"",
SUMIFS(収穫記録!$P:$P,収穫記録!$D:$D,$J$1,収穫記録!$I:$I,$J$2,収穫記録!$J:$J,$J$3,収穫記録!$F:$F,$I116,収穫記録!$B:$B,"&gt;="&amp;P$10,収穫記録!$B:$B,"&lt;="&amp;EOMONTH(P$10,0))
/_xlfn.UNIQUE(_xlfn._xlws.FILTER($F:$F,$E:$E=$J$4))
/IF($J$5="総計",1,$K116/10)
),0)</f>
        <v>0</v>
      </c>
      <c r="Q116" s="48" cm="1">
        <f t="array" ref="Q116">IFERROR(
IF(OR(Q$10="",$I116=""),"",
SUMIFS(収穫記録!$P:$P,収穫記録!$D:$D,$J$1,収穫記録!$I:$I,$J$2,収穫記録!$J:$J,$J$3,収穫記録!$F:$F,$I116,収穫記録!$B:$B,"&gt;="&amp;Q$10,収穫記録!$B:$B,"&lt;="&amp;EOMONTH(Q$10,0))
/_xlfn.UNIQUE(_xlfn._xlws.FILTER($F:$F,$E:$E=$J$4))
/IF($J$5="総計",1,$K116/10)
),0)</f>
        <v>0</v>
      </c>
      <c r="R116" s="48" cm="1">
        <f t="array" ref="R116">IFERROR(
IF(OR(R$10="",$I116=""),"",
SUMIFS(収穫記録!$P:$P,収穫記録!$D:$D,$J$1,収穫記録!$I:$I,$J$2,収穫記録!$J:$J,$J$3,収穫記録!$F:$F,$I116,収穫記録!$B:$B,"&gt;="&amp;R$10,収穫記録!$B:$B,"&lt;="&amp;EOMONTH(R$10,0))
/_xlfn.UNIQUE(_xlfn._xlws.FILTER($F:$F,$E:$E=$J$4))
/IF($J$5="総計",1,$K116/10)
),0)</f>
        <v>0</v>
      </c>
      <c r="S116" s="48" cm="1">
        <f t="array" ref="S116">IFERROR(
IF(OR(S$10="",$I116=""),"",
SUMIFS(収穫記録!$P:$P,収穫記録!$D:$D,$J$1,収穫記録!$I:$I,$J$2,収穫記録!$J:$J,$J$3,収穫記録!$F:$F,$I116,収穫記録!$B:$B,"&gt;="&amp;S$10,収穫記録!$B:$B,"&lt;="&amp;EOMONTH(S$10,0))
/_xlfn.UNIQUE(_xlfn._xlws.FILTER($F:$F,$E:$E=$J$4))
/IF($J$5="総計",1,$K116/10)
),0)</f>
        <v>0</v>
      </c>
      <c r="T116" s="48" cm="1">
        <f t="array" ref="T116">IFERROR(
IF(OR(T$10="",$I116=""),"",
SUMIFS(収穫記録!$P:$P,収穫記録!$D:$D,$J$1,収穫記録!$I:$I,$J$2,収穫記録!$J:$J,$J$3,収穫記録!$F:$F,$I116,収穫記録!$B:$B,"&gt;="&amp;T$10,収穫記録!$B:$B,"&lt;="&amp;EOMONTH(T$10,0))
/_xlfn.UNIQUE(_xlfn._xlws.FILTER($F:$F,$E:$E=$J$4))
/IF($J$5="総計",1,$K116/10)
),0)</f>
        <v>0</v>
      </c>
      <c r="U116" s="48" cm="1">
        <f t="array" ref="U116">IFERROR(
IF(OR(U$10="",$I116=""),"",
SUMIFS(収穫記録!$P:$P,収穫記録!$D:$D,$J$1,収穫記録!$I:$I,$J$2,収穫記録!$J:$J,$J$3,収穫記録!$F:$F,$I116,収穫記録!$B:$B,"&gt;="&amp;U$10,収穫記録!$B:$B,"&lt;="&amp;EOMONTH(U$10,0))
/_xlfn.UNIQUE(_xlfn._xlws.FILTER($F:$F,$E:$E=$J$4))
/IF($J$5="総計",1,$K116/10)
),0)</f>
        <v>0</v>
      </c>
      <c r="V116" s="48" cm="1">
        <f t="array" ref="V116">IFERROR(
IF(OR(V$10="",$I116=""),"",
SUMIFS(収穫記録!$P:$P,収穫記録!$D:$D,$J$1,収穫記録!$I:$I,$J$2,収穫記録!$J:$J,$J$3,収穫記録!$F:$F,$I116,収穫記録!$B:$B,"&gt;="&amp;V$10,収穫記録!$B:$B,"&lt;="&amp;EOMONTH(V$10,0))
/_xlfn.UNIQUE(_xlfn._xlws.FILTER($F:$F,$E:$E=$J$4))
/IF($J$5="総計",1,$K116/10)
),0)</f>
        <v>0</v>
      </c>
      <c r="W116" s="48" cm="1">
        <f t="array" ref="W116">IFERROR(
IF(OR(W$10="",$I116=""),"",
SUMIFS(収穫記録!$P:$P,収穫記録!$D:$D,$J$1,収穫記録!$I:$I,$J$2,収穫記録!$J:$J,$J$3,収穫記録!$F:$F,$I116,収穫記録!$B:$B,"&gt;="&amp;W$10,収穫記録!$B:$B,"&lt;="&amp;EOMONTH(W$10,0))
/_xlfn.UNIQUE(_xlfn._xlws.FILTER($F:$F,$E:$E=$J$4))
/IF($J$5="総計",1,$K116/10)
),0)</f>
        <v>0</v>
      </c>
      <c r="X116" s="48" cm="1">
        <f t="array" ref="X116">IFERROR(
IF(OR(X$10="",$I116=""),"",
SUMIFS(収穫記録!$P:$P,収穫記録!$D:$D,$J$1,収穫記録!$I:$I,$J$2,収穫記録!$J:$J,$J$3,収穫記録!$F:$F,$I116,収穫記録!$B:$B,"&gt;="&amp;X$10,収穫記録!$B:$B,"&lt;="&amp;EOMONTH(X$10,0))
/_xlfn.UNIQUE(_xlfn._xlws.FILTER($F:$F,$E:$E=$J$4))
/IF($J$5="総計",1,$K116/10)
),0)</f>
        <v>0</v>
      </c>
    </row>
    <row r="117" spans="10:24">
      <c r="J117" s="13"/>
      <c r="K117" s="37"/>
      <c r="L117" s="46" t="str">
        <f t="shared" si="4"/>
        <v/>
      </c>
      <c r="M117" s="47" cm="1">
        <f t="array" ref="M117">IFERROR(
IF(OR(M$10="",$I117=""),"",
SUMIFS(収穫記録!$P:$P,収穫記録!$D:$D,$J$1,収穫記録!$I:$I,$J$2,収穫記録!$J:$J,$J$3,収穫記録!$F:$F,$I117,収穫記録!$B:$B,"&gt;="&amp;M$10,収穫記録!$B:$B,"&lt;="&amp;EOMONTH(M$10,0))
/_xlfn.UNIQUE(_xlfn._xlws.FILTER($F:$F,$E:$E=$J$4))
/IF($J$5="総計",1,$K117/10)
),0)</f>
        <v>0</v>
      </c>
      <c r="N117" s="48" cm="1">
        <f t="array" ref="N117">IFERROR(
IF(OR(N$10="",$I117=""),"",
SUMIFS(収穫記録!$P:$P,収穫記録!$D:$D,$J$1,収穫記録!$I:$I,$J$2,収穫記録!$J:$J,$J$3,収穫記録!$F:$F,$I117,収穫記録!$B:$B,"&gt;="&amp;N$10,収穫記録!$B:$B,"&lt;="&amp;EOMONTH(N$10,0))
/_xlfn.UNIQUE(_xlfn._xlws.FILTER($F:$F,$E:$E=$J$4))
/IF($J$5="総計",1,$K117/10)
),0)</f>
        <v>0</v>
      </c>
      <c r="O117" s="48" cm="1">
        <f t="array" ref="O117">IFERROR(
IF(OR(O$10="",$I117=""),"",
SUMIFS(収穫記録!$P:$P,収穫記録!$D:$D,$J$1,収穫記録!$I:$I,$J$2,収穫記録!$J:$J,$J$3,収穫記録!$F:$F,$I117,収穫記録!$B:$B,"&gt;="&amp;O$10,収穫記録!$B:$B,"&lt;="&amp;EOMONTH(O$10,0))
/_xlfn.UNIQUE(_xlfn._xlws.FILTER($F:$F,$E:$E=$J$4))
/IF($J$5="総計",1,$K117/10)
),0)</f>
        <v>0</v>
      </c>
      <c r="P117" s="48" cm="1">
        <f t="array" ref="P117">IFERROR(
IF(OR(P$10="",$I117=""),"",
SUMIFS(収穫記録!$P:$P,収穫記録!$D:$D,$J$1,収穫記録!$I:$I,$J$2,収穫記録!$J:$J,$J$3,収穫記録!$F:$F,$I117,収穫記録!$B:$B,"&gt;="&amp;P$10,収穫記録!$B:$B,"&lt;="&amp;EOMONTH(P$10,0))
/_xlfn.UNIQUE(_xlfn._xlws.FILTER($F:$F,$E:$E=$J$4))
/IF($J$5="総計",1,$K117/10)
),0)</f>
        <v>0</v>
      </c>
      <c r="Q117" s="48" cm="1">
        <f t="array" ref="Q117">IFERROR(
IF(OR(Q$10="",$I117=""),"",
SUMIFS(収穫記録!$P:$P,収穫記録!$D:$D,$J$1,収穫記録!$I:$I,$J$2,収穫記録!$J:$J,$J$3,収穫記録!$F:$F,$I117,収穫記録!$B:$B,"&gt;="&amp;Q$10,収穫記録!$B:$B,"&lt;="&amp;EOMONTH(Q$10,0))
/_xlfn.UNIQUE(_xlfn._xlws.FILTER($F:$F,$E:$E=$J$4))
/IF($J$5="総計",1,$K117/10)
),0)</f>
        <v>0</v>
      </c>
      <c r="R117" s="48" cm="1">
        <f t="array" ref="R117">IFERROR(
IF(OR(R$10="",$I117=""),"",
SUMIFS(収穫記録!$P:$P,収穫記録!$D:$D,$J$1,収穫記録!$I:$I,$J$2,収穫記録!$J:$J,$J$3,収穫記録!$F:$F,$I117,収穫記録!$B:$B,"&gt;="&amp;R$10,収穫記録!$B:$B,"&lt;="&amp;EOMONTH(R$10,0))
/_xlfn.UNIQUE(_xlfn._xlws.FILTER($F:$F,$E:$E=$J$4))
/IF($J$5="総計",1,$K117/10)
),0)</f>
        <v>0</v>
      </c>
      <c r="S117" s="48" cm="1">
        <f t="array" ref="S117">IFERROR(
IF(OR(S$10="",$I117=""),"",
SUMIFS(収穫記録!$P:$P,収穫記録!$D:$D,$J$1,収穫記録!$I:$I,$J$2,収穫記録!$J:$J,$J$3,収穫記録!$F:$F,$I117,収穫記録!$B:$B,"&gt;="&amp;S$10,収穫記録!$B:$B,"&lt;="&amp;EOMONTH(S$10,0))
/_xlfn.UNIQUE(_xlfn._xlws.FILTER($F:$F,$E:$E=$J$4))
/IF($J$5="総計",1,$K117/10)
),0)</f>
        <v>0</v>
      </c>
      <c r="T117" s="48" cm="1">
        <f t="array" ref="T117">IFERROR(
IF(OR(T$10="",$I117=""),"",
SUMIFS(収穫記録!$P:$P,収穫記録!$D:$D,$J$1,収穫記録!$I:$I,$J$2,収穫記録!$J:$J,$J$3,収穫記録!$F:$F,$I117,収穫記録!$B:$B,"&gt;="&amp;T$10,収穫記録!$B:$B,"&lt;="&amp;EOMONTH(T$10,0))
/_xlfn.UNIQUE(_xlfn._xlws.FILTER($F:$F,$E:$E=$J$4))
/IF($J$5="総計",1,$K117/10)
),0)</f>
        <v>0</v>
      </c>
      <c r="U117" s="48" cm="1">
        <f t="array" ref="U117">IFERROR(
IF(OR(U$10="",$I117=""),"",
SUMIFS(収穫記録!$P:$P,収穫記録!$D:$D,$J$1,収穫記録!$I:$I,$J$2,収穫記録!$J:$J,$J$3,収穫記録!$F:$F,$I117,収穫記録!$B:$B,"&gt;="&amp;U$10,収穫記録!$B:$B,"&lt;="&amp;EOMONTH(U$10,0))
/_xlfn.UNIQUE(_xlfn._xlws.FILTER($F:$F,$E:$E=$J$4))
/IF($J$5="総計",1,$K117/10)
),0)</f>
        <v>0</v>
      </c>
      <c r="V117" s="48" cm="1">
        <f t="array" ref="V117">IFERROR(
IF(OR(V$10="",$I117=""),"",
SUMIFS(収穫記録!$P:$P,収穫記録!$D:$D,$J$1,収穫記録!$I:$I,$J$2,収穫記録!$J:$J,$J$3,収穫記録!$F:$F,$I117,収穫記録!$B:$B,"&gt;="&amp;V$10,収穫記録!$B:$B,"&lt;="&amp;EOMONTH(V$10,0))
/_xlfn.UNIQUE(_xlfn._xlws.FILTER($F:$F,$E:$E=$J$4))
/IF($J$5="総計",1,$K117/10)
),0)</f>
        <v>0</v>
      </c>
      <c r="W117" s="48" cm="1">
        <f t="array" ref="W117">IFERROR(
IF(OR(W$10="",$I117=""),"",
SUMIFS(収穫記録!$P:$P,収穫記録!$D:$D,$J$1,収穫記録!$I:$I,$J$2,収穫記録!$J:$J,$J$3,収穫記録!$F:$F,$I117,収穫記録!$B:$B,"&gt;="&amp;W$10,収穫記録!$B:$B,"&lt;="&amp;EOMONTH(W$10,0))
/_xlfn.UNIQUE(_xlfn._xlws.FILTER($F:$F,$E:$E=$J$4))
/IF($J$5="総計",1,$K117/10)
),0)</f>
        <v>0</v>
      </c>
      <c r="X117" s="48" cm="1">
        <f t="array" ref="X117">IFERROR(
IF(OR(X$10="",$I117=""),"",
SUMIFS(収穫記録!$P:$P,収穫記録!$D:$D,$J$1,収穫記録!$I:$I,$J$2,収穫記録!$J:$J,$J$3,収穫記録!$F:$F,$I117,収穫記録!$B:$B,"&gt;="&amp;X$10,収穫記録!$B:$B,"&lt;="&amp;EOMONTH(X$10,0))
/_xlfn.UNIQUE(_xlfn._xlws.FILTER($F:$F,$E:$E=$J$4))
/IF($J$5="総計",1,$K117/10)
),0)</f>
        <v>0</v>
      </c>
    </row>
    <row r="118" spans="10:24">
      <c r="J118" s="13"/>
      <c r="K118" s="37"/>
      <c r="L118" s="46" t="str">
        <f t="shared" si="4"/>
        <v/>
      </c>
      <c r="M118" s="47" cm="1">
        <f t="array" ref="M118">IFERROR(
IF(OR(M$10="",$I118=""),"",
SUMIFS(収穫記録!$P:$P,収穫記録!$D:$D,$J$1,収穫記録!$I:$I,$J$2,収穫記録!$J:$J,$J$3,収穫記録!$F:$F,$I118,収穫記録!$B:$B,"&gt;="&amp;M$10,収穫記録!$B:$B,"&lt;="&amp;EOMONTH(M$10,0))
/_xlfn.UNIQUE(_xlfn._xlws.FILTER($F:$F,$E:$E=$J$4))
/IF($J$5="総計",1,$K118/10)
),0)</f>
        <v>0</v>
      </c>
      <c r="N118" s="48" cm="1">
        <f t="array" ref="N118">IFERROR(
IF(OR(N$10="",$I118=""),"",
SUMIFS(収穫記録!$P:$P,収穫記録!$D:$D,$J$1,収穫記録!$I:$I,$J$2,収穫記録!$J:$J,$J$3,収穫記録!$F:$F,$I118,収穫記録!$B:$B,"&gt;="&amp;N$10,収穫記録!$B:$B,"&lt;="&amp;EOMONTH(N$10,0))
/_xlfn.UNIQUE(_xlfn._xlws.FILTER($F:$F,$E:$E=$J$4))
/IF($J$5="総計",1,$K118/10)
),0)</f>
        <v>0</v>
      </c>
      <c r="O118" s="48" cm="1">
        <f t="array" ref="O118">IFERROR(
IF(OR(O$10="",$I118=""),"",
SUMIFS(収穫記録!$P:$P,収穫記録!$D:$D,$J$1,収穫記録!$I:$I,$J$2,収穫記録!$J:$J,$J$3,収穫記録!$F:$F,$I118,収穫記録!$B:$B,"&gt;="&amp;O$10,収穫記録!$B:$B,"&lt;="&amp;EOMONTH(O$10,0))
/_xlfn.UNIQUE(_xlfn._xlws.FILTER($F:$F,$E:$E=$J$4))
/IF($J$5="総計",1,$K118/10)
),0)</f>
        <v>0</v>
      </c>
      <c r="P118" s="48" cm="1">
        <f t="array" ref="P118">IFERROR(
IF(OR(P$10="",$I118=""),"",
SUMIFS(収穫記録!$P:$P,収穫記録!$D:$D,$J$1,収穫記録!$I:$I,$J$2,収穫記録!$J:$J,$J$3,収穫記録!$F:$F,$I118,収穫記録!$B:$B,"&gt;="&amp;P$10,収穫記録!$B:$B,"&lt;="&amp;EOMONTH(P$10,0))
/_xlfn.UNIQUE(_xlfn._xlws.FILTER($F:$F,$E:$E=$J$4))
/IF($J$5="総計",1,$K118/10)
),0)</f>
        <v>0</v>
      </c>
      <c r="Q118" s="48" cm="1">
        <f t="array" ref="Q118">IFERROR(
IF(OR(Q$10="",$I118=""),"",
SUMIFS(収穫記録!$P:$P,収穫記録!$D:$D,$J$1,収穫記録!$I:$I,$J$2,収穫記録!$J:$J,$J$3,収穫記録!$F:$F,$I118,収穫記録!$B:$B,"&gt;="&amp;Q$10,収穫記録!$B:$B,"&lt;="&amp;EOMONTH(Q$10,0))
/_xlfn.UNIQUE(_xlfn._xlws.FILTER($F:$F,$E:$E=$J$4))
/IF($J$5="総計",1,$K118/10)
),0)</f>
        <v>0</v>
      </c>
      <c r="R118" s="48" cm="1">
        <f t="array" ref="R118">IFERROR(
IF(OR(R$10="",$I118=""),"",
SUMIFS(収穫記録!$P:$P,収穫記録!$D:$D,$J$1,収穫記録!$I:$I,$J$2,収穫記録!$J:$J,$J$3,収穫記録!$F:$F,$I118,収穫記録!$B:$B,"&gt;="&amp;R$10,収穫記録!$B:$B,"&lt;="&amp;EOMONTH(R$10,0))
/_xlfn.UNIQUE(_xlfn._xlws.FILTER($F:$F,$E:$E=$J$4))
/IF($J$5="総計",1,$K118/10)
),0)</f>
        <v>0</v>
      </c>
      <c r="S118" s="48" cm="1">
        <f t="array" ref="S118">IFERROR(
IF(OR(S$10="",$I118=""),"",
SUMIFS(収穫記録!$P:$P,収穫記録!$D:$D,$J$1,収穫記録!$I:$I,$J$2,収穫記録!$J:$J,$J$3,収穫記録!$F:$F,$I118,収穫記録!$B:$B,"&gt;="&amp;S$10,収穫記録!$B:$B,"&lt;="&amp;EOMONTH(S$10,0))
/_xlfn.UNIQUE(_xlfn._xlws.FILTER($F:$F,$E:$E=$J$4))
/IF($J$5="総計",1,$K118/10)
),0)</f>
        <v>0</v>
      </c>
      <c r="T118" s="48" cm="1">
        <f t="array" ref="T118">IFERROR(
IF(OR(T$10="",$I118=""),"",
SUMIFS(収穫記録!$P:$P,収穫記録!$D:$D,$J$1,収穫記録!$I:$I,$J$2,収穫記録!$J:$J,$J$3,収穫記録!$F:$F,$I118,収穫記録!$B:$B,"&gt;="&amp;T$10,収穫記録!$B:$B,"&lt;="&amp;EOMONTH(T$10,0))
/_xlfn.UNIQUE(_xlfn._xlws.FILTER($F:$F,$E:$E=$J$4))
/IF($J$5="総計",1,$K118/10)
),0)</f>
        <v>0</v>
      </c>
      <c r="U118" s="48" cm="1">
        <f t="array" ref="U118">IFERROR(
IF(OR(U$10="",$I118=""),"",
SUMIFS(収穫記録!$P:$P,収穫記録!$D:$D,$J$1,収穫記録!$I:$I,$J$2,収穫記録!$J:$J,$J$3,収穫記録!$F:$F,$I118,収穫記録!$B:$B,"&gt;="&amp;U$10,収穫記録!$B:$B,"&lt;="&amp;EOMONTH(U$10,0))
/_xlfn.UNIQUE(_xlfn._xlws.FILTER($F:$F,$E:$E=$J$4))
/IF($J$5="総計",1,$K118/10)
),0)</f>
        <v>0</v>
      </c>
      <c r="V118" s="48" cm="1">
        <f t="array" ref="V118">IFERROR(
IF(OR(V$10="",$I118=""),"",
SUMIFS(収穫記録!$P:$P,収穫記録!$D:$D,$J$1,収穫記録!$I:$I,$J$2,収穫記録!$J:$J,$J$3,収穫記録!$F:$F,$I118,収穫記録!$B:$B,"&gt;="&amp;V$10,収穫記録!$B:$B,"&lt;="&amp;EOMONTH(V$10,0))
/_xlfn.UNIQUE(_xlfn._xlws.FILTER($F:$F,$E:$E=$J$4))
/IF($J$5="総計",1,$K118/10)
),0)</f>
        <v>0</v>
      </c>
      <c r="W118" s="48" cm="1">
        <f t="array" ref="W118">IFERROR(
IF(OR(W$10="",$I118=""),"",
SUMIFS(収穫記録!$P:$P,収穫記録!$D:$D,$J$1,収穫記録!$I:$I,$J$2,収穫記録!$J:$J,$J$3,収穫記録!$F:$F,$I118,収穫記録!$B:$B,"&gt;="&amp;W$10,収穫記録!$B:$B,"&lt;="&amp;EOMONTH(W$10,0))
/_xlfn.UNIQUE(_xlfn._xlws.FILTER($F:$F,$E:$E=$J$4))
/IF($J$5="総計",1,$K118/10)
),0)</f>
        <v>0</v>
      </c>
      <c r="X118" s="48" cm="1">
        <f t="array" ref="X118">IFERROR(
IF(OR(X$10="",$I118=""),"",
SUMIFS(収穫記録!$P:$P,収穫記録!$D:$D,$J$1,収穫記録!$I:$I,$J$2,収穫記録!$J:$J,$J$3,収穫記録!$F:$F,$I118,収穫記録!$B:$B,"&gt;="&amp;X$10,収穫記録!$B:$B,"&lt;="&amp;EOMONTH(X$10,0))
/_xlfn.UNIQUE(_xlfn._xlws.FILTER($F:$F,$E:$E=$J$4))
/IF($J$5="総計",1,$K118/10)
),0)</f>
        <v>0</v>
      </c>
    </row>
    <row r="119" spans="10:24">
      <c r="J119" s="13"/>
      <c r="K119" s="37"/>
      <c r="L119" s="46" t="str">
        <f t="shared" si="4"/>
        <v/>
      </c>
      <c r="M119" s="47" cm="1">
        <f t="array" ref="M119">IFERROR(
IF(OR(M$10="",$I119=""),"",
SUMIFS(収穫記録!$P:$P,収穫記録!$D:$D,$J$1,収穫記録!$I:$I,$J$2,収穫記録!$J:$J,$J$3,収穫記録!$F:$F,$I119,収穫記録!$B:$B,"&gt;="&amp;M$10,収穫記録!$B:$B,"&lt;="&amp;EOMONTH(M$10,0))
/_xlfn.UNIQUE(_xlfn._xlws.FILTER($F:$F,$E:$E=$J$4))
/IF($J$5="総計",1,$K119/10)
),0)</f>
        <v>0</v>
      </c>
      <c r="N119" s="48" cm="1">
        <f t="array" ref="N119">IFERROR(
IF(OR(N$10="",$I119=""),"",
SUMIFS(収穫記録!$P:$P,収穫記録!$D:$D,$J$1,収穫記録!$I:$I,$J$2,収穫記録!$J:$J,$J$3,収穫記録!$F:$F,$I119,収穫記録!$B:$B,"&gt;="&amp;N$10,収穫記録!$B:$B,"&lt;="&amp;EOMONTH(N$10,0))
/_xlfn.UNIQUE(_xlfn._xlws.FILTER($F:$F,$E:$E=$J$4))
/IF($J$5="総計",1,$K119/10)
),0)</f>
        <v>0</v>
      </c>
      <c r="O119" s="48" cm="1">
        <f t="array" ref="O119">IFERROR(
IF(OR(O$10="",$I119=""),"",
SUMIFS(収穫記録!$P:$P,収穫記録!$D:$D,$J$1,収穫記録!$I:$I,$J$2,収穫記録!$J:$J,$J$3,収穫記録!$F:$F,$I119,収穫記録!$B:$B,"&gt;="&amp;O$10,収穫記録!$B:$B,"&lt;="&amp;EOMONTH(O$10,0))
/_xlfn.UNIQUE(_xlfn._xlws.FILTER($F:$F,$E:$E=$J$4))
/IF($J$5="総計",1,$K119/10)
),0)</f>
        <v>0</v>
      </c>
      <c r="P119" s="48" cm="1">
        <f t="array" ref="P119">IFERROR(
IF(OR(P$10="",$I119=""),"",
SUMIFS(収穫記録!$P:$P,収穫記録!$D:$D,$J$1,収穫記録!$I:$I,$J$2,収穫記録!$J:$J,$J$3,収穫記録!$F:$F,$I119,収穫記録!$B:$B,"&gt;="&amp;P$10,収穫記録!$B:$B,"&lt;="&amp;EOMONTH(P$10,0))
/_xlfn.UNIQUE(_xlfn._xlws.FILTER($F:$F,$E:$E=$J$4))
/IF($J$5="総計",1,$K119/10)
),0)</f>
        <v>0</v>
      </c>
      <c r="Q119" s="48" cm="1">
        <f t="array" ref="Q119">IFERROR(
IF(OR(Q$10="",$I119=""),"",
SUMIFS(収穫記録!$P:$P,収穫記録!$D:$D,$J$1,収穫記録!$I:$I,$J$2,収穫記録!$J:$J,$J$3,収穫記録!$F:$F,$I119,収穫記録!$B:$B,"&gt;="&amp;Q$10,収穫記録!$B:$B,"&lt;="&amp;EOMONTH(Q$10,0))
/_xlfn.UNIQUE(_xlfn._xlws.FILTER($F:$F,$E:$E=$J$4))
/IF($J$5="総計",1,$K119/10)
),0)</f>
        <v>0</v>
      </c>
      <c r="R119" s="48" cm="1">
        <f t="array" ref="R119">IFERROR(
IF(OR(R$10="",$I119=""),"",
SUMIFS(収穫記録!$P:$P,収穫記録!$D:$D,$J$1,収穫記録!$I:$I,$J$2,収穫記録!$J:$J,$J$3,収穫記録!$F:$F,$I119,収穫記録!$B:$B,"&gt;="&amp;R$10,収穫記録!$B:$B,"&lt;="&amp;EOMONTH(R$10,0))
/_xlfn.UNIQUE(_xlfn._xlws.FILTER($F:$F,$E:$E=$J$4))
/IF($J$5="総計",1,$K119/10)
),0)</f>
        <v>0</v>
      </c>
      <c r="S119" s="48" cm="1">
        <f t="array" ref="S119">IFERROR(
IF(OR(S$10="",$I119=""),"",
SUMIFS(収穫記録!$P:$P,収穫記録!$D:$D,$J$1,収穫記録!$I:$I,$J$2,収穫記録!$J:$J,$J$3,収穫記録!$F:$F,$I119,収穫記録!$B:$B,"&gt;="&amp;S$10,収穫記録!$B:$B,"&lt;="&amp;EOMONTH(S$10,0))
/_xlfn.UNIQUE(_xlfn._xlws.FILTER($F:$F,$E:$E=$J$4))
/IF($J$5="総計",1,$K119/10)
),0)</f>
        <v>0</v>
      </c>
      <c r="T119" s="48" cm="1">
        <f t="array" ref="T119">IFERROR(
IF(OR(T$10="",$I119=""),"",
SUMIFS(収穫記録!$P:$P,収穫記録!$D:$D,$J$1,収穫記録!$I:$I,$J$2,収穫記録!$J:$J,$J$3,収穫記録!$F:$F,$I119,収穫記録!$B:$B,"&gt;="&amp;T$10,収穫記録!$B:$B,"&lt;="&amp;EOMONTH(T$10,0))
/_xlfn.UNIQUE(_xlfn._xlws.FILTER($F:$F,$E:$E=$J$4))
/IF($J$5="総計",1,$K119/10)
),0)</f>
        <v>0</v>
      </c>
      <c r="U119" s="48" cm="1">
        <f t="array" ref="U119">IFERROR(
IF(OR(U$10="",$I119=""),"",
SUMIFS(収穫記録!$P:$P,収穫記録!$D:$D,$J$1,収穫記録!$I:$I,$J$2,収穫記録!$J:$J,$J$3,収穫記録!$F:$F,$I119,収穫記録!$B:$B,"&gt;="&amp;U$10,収穫記録!$B:$B,"&lt;="&amp;EOMONTH(U$10,0))
/_xlfn.UNIQUE(_xlfn._xlws.FILTER($F:$F,$E:$E=$J$4))
/IF($J$5="総計",1,$K119/10)
),0)</f>
        <v>0</v>
      </c>
      <c r="V119" s="48" cm="1">
        <f t="array" ref="V119">IFERROR(
IF(OR(V$10="",$I119=""),"",
SUMIFS(収穫記録!$P:$P,収穫記録!$D:$D,$J$1,収穫記録!$I:$I,$J$2,収穫記録!$J:$J,$J$3,収穫記録!$F:$F,$I119,収穫記録!$B:$B,"&gt;="&amp;V$10,収穫記録!$B:$B,"&lt;="&amp;EOMONTH(V$10,0))
/_xlfn.UNIQUE(_xlfn._xlws.FILTER($F:$F,$E:$E=$J$4))
/IF($J$5="総計",1,$K119/10)
),0)</f>
        <v>0</v>
      </c>
      <c r="W119" s="48" cm="1">
        <f t="array" ref="W119">IFERROR(
IF(OR(W$10="",$I119=""),"",
SUMIFS(収穫記録!$P:$P,収穫記録!$D:$D,$J$1,収穫記録!$I:$I,$J$2,収穫記録!$J:$J,$J$3,収穫記録!$F:$F,$I119,収穫記録!$B:$B,"&gt;="&amp;W$10,収穫記録!$B:$B,"&lt;="&amp;EOMONTH(W$10,0))
/_xlfn.UNIQUE(_xlfn._xlws.FILTER($F:$F,$E:$E=$J$4))
/IF($J$5="総計",1,$K119/10)
),0)</f>
        <v>0</v>
      </c>
      <c r="X119" s="48" cm="1">
        <f t="array" ref="X119">IFERROR(
IF(OR(X$10="",$I119=""),"",
SUMIFS(収穫記録!$P:$P,収穫記録!$D:$D,$J$1,収穫記録!$I:$I,$J$2,収穫記録!$J:$J,$J$3,収穫記録!$F:$F,$I119,収穫記録!$B:$B,"&gt;="&amp;X$10,収穫記録!$B:$B,"&lt;="&amp;EOMONTH(X$10,0))
/_xlfn.UNIQUE(_xlfn._xlws.FILTER($F:$F,$E:$E=$J$4))
/IF($J$5="総計",1,$K119/10)
),0)</f>
        <v>0</v>
      </c>
    </row>
    <row r="120" spans="10:24">
      <c r="J120" s="13"/>
      <c r="K120" s="37"/>
      <c r="L120" s="46" t="str">
        <f t="shared" si="4"/>
        <v/>
      </c>
      <c r="M120" s="47" cm="1">
        <f t="array" ref="M120">IFERROR(
IF(OR(M$10="",$I120=""),"",
SUMIFS(収穫記録!$P:$P,収穫記録!$D:$D,$J$1,収穫記録!$I:$I,$J$2,収穫記録!$J:$J,$J$3,収穫記録!$F:$F,$I120,収穫記録!$B:$B,"&gt;="&amp;M$10,収穫記録!$B:$B,"&lt;="&amp;EOMONTH(M$10,0))
/_xlfn.UNIQUE(_xlfn._xlws.FILTER($F:$F,$E:$E=$J$4))
/IF($J$5="総計",1,$K120/10)
),0)</f>
        <v>0</v>
      </c>
      <c r="N120" s="48" cm="1">
        <f t="array" ref="N120">IFERROR(
IF(OR(N$10="",$I120=""),"",
SUMIFS(収穫記録!$P:$P,収穫記録!$D:$D,$J$1,収穫記録!$I:$I,$J$2,収穫記録!$J:$J,$J$3,収穫記録!$F:$F,$I120,収穫記録!$B:$B,"&gt;="&amp;N$10,収穫記録!$B:$B,"&lt;="&amp;EOMONTH(N$10,0))
/_xlfn.UNIQUE(_xlfn._xlws.FILTER($F:$F,$E:$E=$J$4))
/IF($J$5="総計",1,$K120/10)
),0)</f>
        <v>0</v>
      </c>
      <c r="O120" s="48" cm="1">
        <f t="array" ref="O120">IFERROR(
IF(OR(O$10="",$I120=""),"",
SUMIFS(収穫記録!$P:$P,収穫記録!$D:$D,$J$1,収穫記録!$I:$I,$J$2,収穫記録!$J:$J,$J$3,収穫記録!$F:$F,$I120,収穫記録!$B:$B,"&gt;="&amp;O$10,収穫記録!$B:$B,"&lt;="&amp;EOMONTH(O$10,0))
/_xlfn.UNIQUE(_xlfn._xlws.FILTER($F:$F,$E:$E=$J$4))
/IF($J$5="総計",1,$K120/10)
),0)</f>
        <v>0</v>
      </c>
      <c r="P120" s="48" cm="1">
        <f t="array" ref="P120">IFERROR(
IF(OR(P$10="",$I120=""),"",
SUMIFS(収穫記録!$P:$P,収穫記録!$D:$D,$J$1,収穫記録!$I:$I,$J$2,収穫記録!$J:$J,$J$3,収穫記録!$F:$F,$I120,収穫記録!$B:$B,"&gt;="&amp;P$10,収穫記録!$B:$B,"&lt;="&amp;EOMONTH(P$10,0))
/_xlfn.UNIQUE(_xlfn._xlws.FILTER($F:$F,$E:$E=$J$4))
/IF($J$5="総計",1,$K120/10)
),0)</f>
        <v>0</v>
      </c>
      <c r="Q120" s="48" cm="1">
        <f t="array" ref="Q120">IFERROR(
IF(OR(Q$10="",$I120=""),"",
SUMIFS(収穫記録!$P:$P,収穫記録!$D:$D,$J$1,収穫記録!$I:$I,$J$2,収穫記録!$J:$J,$J$3,収穫記録!$F:$F,$I120,収穫記録!$B:$B,"&gt;="&amp;Q$10,収穫記録!$B:$B,"&lt;="&amp;EOMONTH(Q$10,0))
/_xlfn.UNIQUE(_xlfn._xlws.FILTER($F:$F,$E:$E=$J$4))
/IF($J$5="総計",1,$K120/10)
),0)</f>
        <v>0</v>
      </c>
      <c r="R120" s="48" cm="1">
        <f t="array" ref="R120">IFERROR(
IF(OR(R$10="",$I120=""),"",
SUMIFS(収穫記録!$P:$P,収穫記録!$D:$D,$J$1,収穫記録!$I:$I,$J$2,収穫記録!$J:$J,$J$3,収穫記録!$F:$F,$I120,収穫記録!$B:$B,"&gt;="&amp;R$10,収穫記録!$B:$B,"&lt;="&amp;EOMONTH(R$10,0))
/_xlfn.UNIQUE(_xlfn._xlws.FILTER($F:$F,$E:$E=$J$4))
/IF($J$5="総計",1,$K120/10)
),0)</f>
        <v>0</v>
      </c>
      <c r="S120" s="48" cm="1">
        <f t="array" ref="S120">IFERROR(
IF(OR(S$10="",$I120=""),"",
SUMIFS(収穫記録!$P:$P,収穫記録!$D:$D,$J$1,収穫記録!$I:$I,$J$2,収穫記録!$J:$J,$J$3,収穫記録!$F:$F,$I120,収穫記録!$B:$B,"&gt;="&amp;S$10,収穫記録!$B:$B,"&lt;="&amp;EOMONTH(S$10,0))
/_xlfn.UNIQUE(_xlfn._xlws.FILTER($F:$F,$E:$E=$J$4))
/IF($J$5="総計",1,$K120/10)
),0)</f>
        <v>0</v>
      </c>
      <c r="T120" s="48" cm="1">
        <f t="array" ref="T120">IFERROR(
IF(OR(T$10="",$I120=""),"",
SUMIFS(収穫記録!$P:$P,収穫記録!$D:$D,$J$1,収穫記録!$I:$I,$J$2,収穫記録!$J:$J,$J$3,収穫記録!$F:$F,$I120,収穫記録!$B:$B,"&gt;="&amp;T$10,収穫記録!$B:$B,"&lt;="&amp;EOMONTH(T$10,0))
/_xlfn.UNIQUE(_xlfn._xlws.FILTER($F:$F,$E:$E=$J$4))
/IF($J$5="総計",1,$K120/10)
),0)</f>
        <v>0</v>
      </c>
      <c r="U120" s="48" cm="1">
        <f t="array" ref="U120">IFERROR(
IF(OR(U$10="",$I120=""),"",
SUMIFS(収穫記録!$P:$P,収穫記録!$D:$D,$J$1,収穫記録!$I:$I,$J$2,収穫記録!$J:$J,$J$3,収穫記録!$F:$F,$I120,収穫記録!$B:$B,"&gt;="&amp;U$10,収穫記録!$B:$B,"&lt;="&amp;EOMONTH(U$10,0))
/_xlfn.UNIQUE(_xlfn._xlws.FILTER($F:$F,$E:$E=$J$4))
/IF($J$5="総計",1,$K120/10)
),0)</f>
        <v>0</v>
      </c>
      <c r="V120" s="48" cm="1">
        <f t="array" ref="V120">IFERROR(
IF(OR(V$10="",$I120=""),"",
SUMIFS(収穫記録!$P:$P,収穫記録!$D:$D,$J$1,収穫記録!$I:$I,$J$2,収穫記録!$J:$J,$J$3,収穫記録!$F:$F,$I120,収穫記録!$B:$B,"&gt;="&amp;V$10,収穫記録!$B:$B,"&lt;="&amp;EOMONTH(V$10,0))
/_xlfn.UNIQUE(_xlfn._xlws.FILTER($F:$F,$E:$E=$J$4))
/IF($J$5="総計",1,$K120/10)
),0)</f>
        <v>0</v>
      </c>
      <c r="W120" s="48" cm="1">
        <f t="array" ref="W120">IFERROR(
IF(OR(W$10="",$I120=""),"",
SUMIFS(収穫記録!$P:$P,収穫記録!$D:$D,$J$1,収穫記録!$I:$I,$J$2,収穫記録!$J:$J,$J$3,収穫記録!$F:$F,$I120,収穫記録!$B:$B,"&gt;="&amp;W$10,収穫記録!$B:$B,"&lt;="&amp;EOMONTH(W$10,0))
/_xlfn.UNIQUE(_xlfn._xlws.FILTER($F:$F,$E:$E=$J$4))
/IF($J$5="総計",1,$K120/10)
),0)</f>
        <v>0</v>
      </c>
      <c r="X120" s="48" cm="1">
        <f t="array" ref="X120">IFERROR(
IF(OR(X$10="",$I120=""),"",
SUMIFS(収穫記録!$P:$P,収穫記録!$D:$D,$J$1,収穫記録!$I:$I,$J$2,収穫記録!$J:$J,$J$3,収穫記録!$F:$F,$I120,収穫記録!$B:$B,"&gt;="&amp;X$10,収穫記録!$B:$B,"&lt;="&amp;EOMONTH(X$10,0))
/_xlfn.UNIQUE(_xlfn._xlws.FILTER($F:$F,$E:$E=$J$4))
/IF($J$5="総計",1,$K120/10)
),0)</f>
        <v>0</v>
      </c>
    </row>
    <row r="121" spans="10:24">
      <c r="J121" s="13"/>
      <c r="K121" s="37"/>
      <c r="L121" s="46" t="str">
        <f t="shared" si="4"/>
        <v/>
      </c>
      <c r="M121" s="47" cm="1">
        <f t="array" ref="M121">IFERROR(
IF(OR(M$10="",$I121=""),"",
SUMIFS(収穫記録!$P:$P,収穫記録!$D:$D,$J$1,収穫記録!$I:$I,$J$2,収穫記録!$J:$J,$J$3,収穫記録!$F:$F,$I121,収穫記録!$B:$B,"&gt;="&amp;M$10,収穫記録!$B:$B,"&lt;="&amp;EOMONTH(M$10,0))
/_xlfn.UNIQUE(_xlfn._xlws.FILTER($F:$F,$E:$E=$J$4))
/IF($J$5="総計",1,$K121/10)
),0)</f>
        <v>0</v>
      </c>
      <c r="N121" s="48" cm="1">
        <f t="array" ref="N121">IFERROR(
IF(OR(N$10="",$I121=""),"",
SUMIFS(収穫記録!$P:$P,収穫記録!$D:$D,$J$1,収穫記録!$I:$I,$J$2,収穫記録!$J:$J,$J$3,収穫記録!$F:$F,$I121,収穫記録!$B:$B,"&gt;="&amp;N$10,収穫記録!$B:$B,"&lt;="&amp;EOMONTH(N$10,0))
/_xlfn.UNIQUE(_xlfn._xlws.FILTER($F:$F,$E:$E=$J$4))
/IF($J$5="総計",1,$K121/10)
),0)</f>
        <v>0</v>
      </c>
      <c r="O121" s="48" cm="1">
        <f t="array" ref="O121">IFERROR(
IF(OR(O$10="",$I121=""),"",
SUMIFS(収穫記録!$P:$P,収穫記録!$D:$D,$J$1,収穫記録!$I:$I,$J$2,収穫記録!$J:$J,$J$3,収穫記録!$F:$F,$I121,収穫記録!$B:$B,"&gt;="&amp;O$10,収穫記録!$B:$B,"&lt;="&amp;EOMONTH(O$10,0))
/_xlfn.UNIQUE(_xlfn._xlws.FILTER($F:$F,$E:$E=$J$4))
/IF($J$5="総計",1,$K121/10)
),0)</f>
        <v>0</v>
      </c>
      <c r="P121" s="48" cm="1">
        <f t="array" ref="P121">IFERROR(
IF(OR(P$10="",$I121=""),"",
SUMIFS(収穫記録!$P:$P,収穫記録!$D:$D,$J$1,収穫記録!$I:$I,$J$2,収穫記録!$J:$J,$J$3,収穫記録!$F:$F,$I121,収穫記録!$B:$B,"&gt;="&amp;P$10,収穫記録!$B:$B,"&lt;="&amp;EOMONTH(P$10,0))
/_xlfn.UNIQUE(_xlfn._xlws.FILTER($F:$F,$E:$E=$J$4))
/IF($J$5="総計",1,$K121/10)
),0)</f>
        <v>0</v>
      </c>
      <c r="Q121" s="48" cm="1">
        <f t="array" ref="Q121">IFERROR(
IF(OR(Q$10="",$I121=""),"",
SUMIFS(収穫記録!$P:$P,収穫記録!$D:$D,$J$1,収穫記録!$I:$I,$J$2,収穫記録!$J:$J,$J$3,収穫記録!$F:$F,$I121,収穫記録!$B:$B,"&gt;="&amp;Q$10,収穫記録!$B:$B,"&lt;="&amp;EOMONTH(Q$10,0))
/_xlfn.UNIQUE(_xlfn._xlws.FILTER($F:$F,$E:$E=$J$4))
/IF($J$5="総計",1,$K121/10)
),0)</f>
        <v>0</v>
      </c>
      <c r="R121" s="48" cm="1">
        <f t="array" ref="R121">IFERROR(
IF(OR(R$10="",$I121=""),"",
SUMIFS(収穫記録!$P:$P,収穫記録!$D:$D,$J$1,収穫記録!$I:$I,$J$2,収穫記録!$J:$J,$J$3,収穫記録!$F:$F,$I121,収穫記録!$B:$B,"&gt;="&amp;R$10,収穫記録!$B:$B,"&lt;="&amp;EOMONTH(R$10,0))
/_xlfn.UNIQUE(_xlfn._xlws.FILTER($F:$F,$E:$E=$J$4))
/IF($J$5="総計",1,$K121/10)
),0)</f>
        <v>0</v>
      </c>
      <c r="S121" s="48" cm="1">
        <f t="array" ref="S121">IFERROR(
IF(OR(S$10="",$I121=""),"",
SUMIFS(収穫記録!$P:$P,収穫記録!$D:$D,$J$1,収穫記録!$I:$I,$J$2,収穫記録!$J:$J,$J$3,収穫記録!$F:$F,$I121,収穫記録!$B:$B,"&gt;="&amp;S$10,収穫記録!$B:$B,"&lt;="&amp;EOMONTH(S$10,0))
/_xlfn.UNIQUE(_xlfn._xlws.FILTER($F:$F,$E:$E=$J$4))
/IF($J$5="総計",1,$K121/10)
),0)</f>
        <v>0</v>
      </c>
      <c r="T121" s="48" cm="1">
        <f t="array" ref="T121">IFERROR(
IF(OR(T$10="",$I121=""),"",
SUMIFS(収穫記録!$P:$P,収穫記録!$D:$D,$J$1,収穫記録!$I:$I,$J$2,収穫記録!$J:$J,$J$3,収穫記録!$F:$F,$I121,収穫記録!$B:$B,"&gt;="&amp;T$10,収穫記録!$B:$B,"&lt;="&amp;EOMONTH(T$10,0))
/_xlfn.UNIQUE(_xlfn._xlws.FILTER($F:$F,$E:$E=$J$4))
/IF($J$5="総計",1,$K121/10)
),0)</f>
        <v>0</v>
      </c>
      <c r="U121" s="48" cm="1">
        <f t="array" ref="U121">IFERROR(
IF(OR(U$10="",$I121=""),"",
SUMIFS(収穫記録!$P:$P,収穫記録!$D:$D,$J$1,収穫記録!$I:$I,$J$2,収穫記録!$J:$J,$J$3,収穫記録!$F:$F,$I121,収穫記録!$B:$B,"&gt;="&amp;U$10,収穫記録!$B:$B,"&lt;="&amp;EOMONTH(U$10,0))
/_xlfn.UNIQUE(_xlfn._xlws.FILTER($F:$F,$E:$E=$J$4))
/IF($J$5="総計",1,$K121/10)
),0)</f>
        <v>0</v>
      </c>
      <c r="V121" s="48" cm="1">
        <f t="array" ref="V121">IFERROR(
IF(OR(V$10="",$I121=""),"",
SUMIFS(収穫記録!$P:$P,収穫記録!$D:$D,$J$1,収穫記録!$I:$I,$J$2,収穫記録!$J:$J,$J$3,収穫記録!$F:$F,$I121,収穫記録!$B:$B,"&gt;="&amp;V$10,収穫記録!$B:$B,"&lt;="&amp;EOMONTH(V$10,0))
/_xlfn.UNIQUE(_xlfn._xlws.FILTER($F:$F,$E:$E=$J$4))
/IF($J$5="総計",1,$K121/10)
),0)</f>
        <v>0</v>
      </c>
      <c r="W121" s="48" cm="1">
        <f t="array" ref="W121">IFERROR(
IF(OR(W$10="",$I121=""),"",
SUMIFS(収穫記録!$P:$P,収穫記録!$D:$D,$J$1,収穫記録!$I:$I,$J$2,収穫記録!$J:$J,$J$3,収穫記録!$F:$F,$I121,収穫記録!$B:$B,"&gt;="&amp;W$10,収穫記録!$B:$B,"&lt;="&amp;EOMONTH(W$10,0))
/_xlfn.UNIQUE(_xlfn._xlws.FILTER($F:$F,$E:$E=$J$4))
/IF($J$5="総計",1,$K121/10)
),0)</f>
        <v>0</v>
      </c>
      <c r="X121" s="48" cm="1">
        <f t="array" ref="X121">IFERROR(
IF(OR(X$10="",$I121=""),"",
SUMIFS(収穫記録!$P:$P,収穫記録!$D:$D,$J$1,収穫記録!$I:$I,$J$2,収穫記録!$J:$J,$J$3,収穫記録!$F:$F,$I121,収穫記録!$B:$B,"&gt;="&amp;X$10,収穫記録!$B:$B,"&lt;="&amp;EOMONTH(X$10,0))
/_xlfn.UNIQUE(_xlfn._xlws.FILTER($F:$F,$E:$E=$J$4))
/IF($J$5="総計",1,$K121/10)
),0)</f>
        <v>0</v>
      </c>
    </row>
    <row r="122" spans="10:24">
      <c r="J122" s="13"/>
      <c r="K122" s="37"/>
      <c r="L122" s="46" t="str">
        <f t="shared" si="4"/>
        <v/>
      </c>
      <c r="M122" s="47" cm="1">
        <f t="array" ref="M122">IFERROR(
IF(OR(M$10="",$I122=""),"",
SUMIFS(収穫記録!$P:$P,収穫記録!$D:$D,$J$1,収穫記録!$I:$I,$J$2,収穫記録!$J:$J,$J$3,収穫記録!$F:$F,$I122,収穫記録!$B:$B,"&gt;="&amp;M$10,収穫記録!$B:$B,"&lt;="&amp;EOMONTH(M$10,0))
/_xlfn.UNIQUE(_xlfn._xlws.FILTER($F:$F,$E:$E=$J$4))
/IF($J$5="総計",1,$K122/10)
),0)</f>
        <v>0</v>
      </c>
      <c r="N122" s="48" cm="1">
        <f t="array" ref="N122">IFERROR(
IF(OR(N$10="",$I122=""),"",
SUMIFS(収穫記録!$P:$P,収穫記録!$D:$D,$J$1,収穫記録!$I:$I,$J$2,収穫記録!$J:$J,$J$3,収穫記録!$F:$F,$I122,収穫記録!$B:$B,"&gt;="&amp;N$10,収穫記録!$B:$B,"&lt;="&amp;EOMONTH(N$10,0))
/_xlfn.UNIQUE(_xlfn._xlws.FILTER($F:$F,$E:$E=$J$4))
/IF($J$5="総計",1,$K122/10)
),0)</f>
        <v>0</v>
      </c>
      <c r="O122" s="48" cm="1">
        <f t="array" ref="O122">IFERROR(
IF(OR(O$10="",$I122=""),"",
SUMIFS(収穫記録!$P:$P,収穫記録!$D:$D,$J$1,収穫記録!$I:$I,$J$2,収穫記録!$J:$J,$J$3,収穫記録!$F:$F,$I122,収穫記録!$B:$B,"&gt;="&amp;O$10,収穫記録!$B:$B,"&lt;="&amp;EOMONTH(O$10,0))
/_xlfn.UNIQUE(_xlfn._xlws.FILTER($F:$F,$E:$E=$J$4))
/IF($J$5="総計",1,$K122/10)
),0)</f>
        <v>0</v>
      </c>
      <c r="P122" s="48" cm="1">
        <f t="array" ref="P122">IFERROR(
IF(OR(P$10="",$I122=""),"",
SUMIFS(収穫記録!$P:$P,収穫記録!$D:$D,$J$1,収穫記録!$I:$I,$J$2,収穫記録!$J:$J,$J$3,収穫記録!$F:$F,$I122,収穫記録!$B:$B,"&gt;="&amp;P$10,収穫記録!$B:$B,"&lt;="&amp;EOMONTH(P$10,0))
/_xlfn.UNIQUE(_xlfn._xlws.FILTER($F:$F,$E:$E=$J$4))
/IF($J$5="総計",1,$K122/10)
),0)</f>
        <v>0</v>
      </c>
      <c r="Q122" s="48" cm="1">
        <f t="array" ref="Q122">IFERROR(
IF(OR(Q$10="",$I122=""),"",
SUMIFS(収穫記録!$P:$P,収穫記録!$D:$D,$J$1,収穫記録!$I:$I,$J$2,収穫記録!$J:$J,$J$3,収穫記録!$F:$F,$I122,収穫記録!$B:$B,"&gt;="&amp;Q$10,収穫記録!$B:$B,"&lt;="&amp;EOMONTH(Q$10,0))
/_xlfn.UNIQUE(_xlfn._xlws.FILTER($F:$F,$E:$E=$J$4))
/IF($J$5="総計",1,$K122/10)
),0)</f>
        <v>0</v>
      </c>
      <c r="R122" s="48" cm="1">
        <f t="array" ref="R122">IFERROR(
IF(OR(R$10="",$I122=""),"",
SUMIFS(収穫記録!$P:$P,収穫記録!$D:$D,$J$1,収穫記録!$I:$I,$J$2,収穫記録!$J:$J,$J$3,収穫記録!$F:$F,$I122,収穫記録!$B:$B,"&gt;="&amp;R$10,収穫記録!$B:$B,"&lt;="&amp;EOMONTH(R$10,0))
/_xlfn.UNIQUE(_xlfn._xlws.FILTER($F:$F,$E:$E=$J$4))
/IF($J$5="総計",1,$K122/10)
),0)</f>
        <v>0</v>
      </c>
      <c r="S122" s="48" cm="1">
        <f t="array" ref="S122">IFERROR(
IF(OR(S$10="",$I122=""),"",
SUMIFS(収穫記録!$P:$P,収穫記録!$D:$D,$J$1,収穫記録!$I:$I,$J$2,収穫記録!$J:$J,$J$3,収穫記録!$F:$F,$I122,収穫記録!$B:$B,"&gt;="&amp;S$10,収穫記録!$B:$B,"&lt;="&amp;EOMONTH(S$10,0))
/_xlfn.UNIQUE(_xlfn._xlws.FILTER($F:$F,$E:$E=$J$4))
/IF($J$5="総計",1,$K122/10)
),0)</f>
        <v>0</v>
      </c>
      <c r="T122" s="48" cm="1">
        <f t="array" ref="T122">IFERROR(
IF(OR(T$10="",$I122=""),"",
SUMIFS(収穫記録!$P:$P,収穫記録!$D:$D,$J$1,収穫記録!$I:$I,$J$2,収穫記録!$J:$J,$J$3,収穫記録!$F:$F,$I122,収穫記録!$B:$B,"&gt;="&amp;T$10,収穫記録!$B:$B,"&lt;="&amp;EOMONTH(T$10,0))
/_xlfn.UNIQUE(_xlfn._xlws.FILTER($F:$F,$E:$E=$J$4))
/IF($J$5="総計",1,$K122/10)
),0)</f>
        <v>0</v>
      </c>
      <c r="U122" s="48" cm="1">
        <f t="array" ref="U122">IFERROR(
IF(OR(U$10="",$I122=""),"",
SUMIFS(収穫記録!$P:$P,収穫記録!$D:$D,$J$1,収穫記録!$I:$I,$J$2,収穫記録!$J:$J,$J$3,収穫記録!$F:$F,$I122,収穫記録!$B:$B,"&gt;="&amp;U$10,収穫記録!$B:$B,"&lt;="&amp;EOMONTH(U$10,0))
/_xlfn.UNIQUE(_xlfn._xlws.FILTER($F:$F,$E:$E=$J$4))
/IF($J$5="総計",1,$K122/10)
),0)</f>
        <v>0</v>
      </c>
      <c r="V122" s="48" cm="1">
        <f t="array" ref="V122">IFERROR(
IF(OR(V$10="",$I122=""),"",
SUMIFS(収穫記録!$P:$P,収穫記録!$D:$D,$J$1,収穫記録!$I:$I,$J$2,収穫記録!$J:$J,$J$3,収穫記録!$F:$F,$I122,収穫記録!$B:$B,"&gt;="&amp;V$10,収穫記録!$B:$B,"&lt;="&amp;EOMONTH(V$10,0))
/_xlfn.UNIQUE(_xlfn._xlws.FILTER($F:$F,$E:$E=$J$4))
/IF($J$5="総計",1,$K122/10)
),0)</f>
        <v>0</v>
      </c>
      <c r="W122" s="48" cm="1">
        <f t="array" ref="W122">IFERROR(
IF(OR(W$10="",$I122=""),"",
SUMIFS(収穫記録!$P:$P,収穫記録!$D:$D,$J$1,収穫記録!$I:$I,$J$2,収穫記録!$J:$J,$J$3,収穫記録!$F:$F,$I122,収穫記録!$B:$B,"&gt;="&amp;W$10,収穫記録!$B:$B,"&lt;="&amp;EOMONTH(W$10,0))
/_xlfn.UNIQUE(_xlfn._xlws.FILTER($F:$F,$E:$E=$J$4))
/IF($J$5="総計",1,$K122/10)
),0)</f>
        <v>0</v>
      </c>
      <c r="X122" s="48" cm="1">
        <f t="array" ref="X122">IFERROR(
IF(OR(X$10="",$I122=""),"",
SUMIFS(収穫記録!$P:$P,収穫記録!$D:$D,$J$1,収穫記録!$I:$I,$J$2,収穫記録!$J:$J,$J$3,収穫記録!$F:$F,$I122,収穫記録!$B:$B,"&gt;="&amp;X$10,収穫記録!$B:$B,"&lt;="&amp;EOMONTH(X$10,0))
/_xlfn.UNIQUE(_xlfn._xlws.FILTER($F:$F,$E:$E=$J$4))
/IF($J$5="総計",1,$K122/10)
),0)</f>
        <v>0</v>
      </c>
    </row>
    <row r="123" spans="10:24">
      <c r="J123" s="13"/>
      <c r="K123" s="37"/>
      <c r="L123" s="46" t="str">
        <f t="shared" si="4"/>
        <v/>
      </c>
      <c r="M123" s="47" cm="1">
        <f t="array" ref="M123">IFERROR(
IF(OR(M$10="",$I123=""),"",
SUMIFS(収穫記録!$P:$P,収穫記録!$D:$D,$J$1,収穫記録!$I:$I,$J$2,収穫記録!$J:$J,$J$3,収穫記録!$F:$F,$I123,収穫記録!$B:$B,"&gt;="&amp;M$10,収穫記録!$B:$B,"&lt;="&amp;EOMONTH(M$10,0))
/_xlfn.UNIQUE(_xlfn._xlws.FILTER($F:$F,$E:$E=$J$4))
/IF($J$5="総計",1,$K123/10)
),0)</f>
        <v>0</v>
      </c>
      <c r="N123" s="48" cm="1">
        <f t="array" ref="N123">IFERROR(
IF(OR(N$10="",$I123=""),"",
SUMIFS(収穫記録!$P:$P,収穫記録!$D:$D,$J$1,収穫記録!$I:$I,$J$2,収穫記録!$J:$J,$J$3,収穫記録!$F:$F,$I123,収穫記録!$B:$B,"&gt;="&amp;N$10,収穫記録!$B:$B,"&lt;="&amp;EOMONTH(N$10,0))
/_xlfn.UNIQUE(_xlfn._xlws.FILTER($F:$F,$E:$E=$J$4))
/IF($J$5="総計",1,$K123/10)
),0)</f>
        <v>0</v>
      </c>
      <c r="O123" s="48" cm="1">
        <f t="array" ref="O123">IFERROR(
IF(OR(O$10="",$I123=""),"",
SUMIFS(収穫記録!$P:$P,収穫記録!$D:$D,$J$1,収穫記録!$I:$I,$J$2,収穫記録!$J:$J,$J$3,収穫記録!$F:$F,$I123,収穫記録!$B:$B,"&gt;="&amp;O$10,収穫記録!$B:$B,"&lt;="&amp;EOMONTH(O$10,0))
/_xlfn.UNIQUE(_xlfn._xlws.FILTER($F:$F,$E:$E=$J$4))
/IF($J$5="総計",1,$K123/10)
),0)</f>
        <v>0</v>
      </c>
      <c r="P123" s="48" cm="1">
        <f t="array" ref="P123">IFERROR(
IF(OR(P$10="",$I123=""),"",
SUMIFS(収穫記録!$P:$P,収穫記録!$D:$D,$J$1,収穫記録!$I:$I,$J$2,収穫記録!$J:$J,$J$3,収穫記録!$F:$F,$I123,収穫記録!$B:$B,"&gt;="&amp;P$10,収穫記録!$B:$B,"&lt;="&amp;EOMONTH(P$10,0))
/_xlfn.UNIQUE(_xlfn._xlws.FILTER($F:$F,$E:$E=$J$4))
/IF($J$5="総計",1,$K123/10)
),0)</f>
        <v>0</v>
      </c>
      <c r="Q123" s="48" cm="1">
        <f t="array" ref="Q123">IFERROR(
IF(OR(Q$10="",$I123=""),"",
SUMIFS(収穫記録!$P:$P,収穫記録!$D:$D,$J$1,収穫記録!$I:$I,$J$2,収穫記録!$J:$J,$J$3,収穫記録!$F:$F,$I123,収穫記録!$B:$B,"&gt;="&amp;Q$10,収穫記録!$B:$B,"&lt;="&amp;EOMONTH(Q$10,0))
/_xlfn.UNIQUE(_xlfn._xlws.FILTER($F:$F,$E:$E=$J$4))
/IF($J$5="総計",1,$K123/10)
),0)</f>
        <v>0</v>
      </c>
      <c r="R123" s="48" cm="1">
        <f t="array" ref="R123">IFERROR(
IF(OR(R$10="",$I123=""),"",
SUMIFS(収穫記録!$P:$P,収穫記録!$D:$D,$J$1,収穫記録!$I:$I,$J$2,収穫記録!$J:$J,$J$3,収穫記録!$F:$F,$I123,収穫記録!$B:$B,"&gt;="&amp;R$10,収穫記録!$B:$B,"&lt;="&amp;EOMONTH(R$10,0))
/_xlfn.UNIQUE(_xlfn._xlws.FILTER($F:$F,$E:$E=$J$4))
/IF($J$5="総計",1,$K123/10)
),0)</f>
        <v>0</v>
      </c>
      <c r="S123" s="48" cm="1">
        <f t="array" ref="S123">IFERROR(
IF(OR(S$10="",$I123=""),"",
SUMIFS(収穫記録!$P:$P,収穫記録!$D:$D,$J$1,収穫記録!$I:$I,$J$2,収穫記録!$J:$J,$J$3,収穫記録!$F:$F,$I123,収穫記録!$B:$B,"&gt;="&amp;S$10,収穫記録!$B:$B,"&lt;="&amp;EOMONTH(S$10,0))
/_xlfn.UNIQUE(_xlfn._xlws.FILTER($F:$F,$E:$E=$J$4))
/IF($J$5="総計",1,$K123/10)
),0)</f>
        <v>0</v>
      </c>
      <c r="T123" s="48" cm="1">
        <f t="array" ref="T123">IFERROR(
IF(OR(T$10="",$I123=""),"",
SUMIFS(収穫記録!$P:$P,収穫記録!$D:$D,$J$1,収穫記録!$I:$I,$J$2,収穫記録!$J:$J,$J$3,収穫記録!$F:$F,$I123,収穫記録!$B:$B,"&gt;="&amp;T$10,収穫記録!$B:$B,"&lt;="&amp;EOMONTH(T$10,0))
/_xlfn.UNIQUE(_xlfn._xlws.FILTER($F:$F,$E:$E=$J$4))
/IF($J$5="総計",1,$K123/10)
),0)</f>
        <v>0</v>
      </c>
      <c r="U123" s="48" cm="1">
        <f t="array" ref="U123">IFERROR(
IF(OR(U$10="",$I123=""),"",
SUMIFS(収穫記録!$P:$P,収穫記録!$D:$D,$J$1,収穫記録!$I:$I,$J$2,収穫記録!$J:$J,$J$3,収穫記録!$F:$F,$I123,収穫記録!$B:$B,"&gt;="&amp;U$10,収穫記録!$B:$B,"&lt;="&amp;EOMONTH(U$10,0))
/_xlfn.UNIQUE(_xlfn._xlws.FILTER($F:$F,$E:$E=$J$4))
/IF($J$5="総計",1,$K123/10)
),0)</f>
        <v>0</v>
      </c>
      <c r="V123" s="48" cm="1">
        <f t="array" ref="V123">IFERROR(
IF(OR(V$10="",$I123=""),"",
SUMIFS(収穫記録!$P:$P,収穫記録!$D:$D,$J$1,収穫記録!$I:$I,$J$2,収穫記録!$J:$J,$J$3,収穫記録!$F:$F,$I123,収穫記録!$B:$B,"&gt;="&amp;V$10,収穫記録!$B:$B,"&lt;="&amp;EOMONTH(V$10,0))
/_xlfn.UNIQUE(_xlfn._xlws.FILTER($F:$F,$E:$E=$J$4))
/IF($J$5="総計",1,$K123/10)
),0)</f>
        <v>0</v>
      </c>
      <c r="W123" s="48" cm="1">
        <f t="array" ref="W123">IFERROR(
IF(OR(W$10="",$I123=""),"",
SUMIFS(収穫記録!$P:$P,収穫記録!$D:$D,$J$1,収穫記録!$I:$I,$J$2,収穫記録!$J:$J,$J$3,収穫記録!$F:$F,$I123,収穫記録!$B:$B,"&gt;="&amp;W$10,収穫記録!$B:$B,"&lt;="&amp;EOMONTH(W$10,0))
/_xlfn.UNIQUE(_xlfn._xlws.FILTER($F:$F,$E:$E=$J$4))
/IF($J$5="総計",1,$K123/10)
),0)</f>
        <v>0</v>
      </c>
      <c r="X123" s="48" cm="1">
        <f t="array" ref="X123">IFERROR(
IF(OR(X$10="",$I123=""),"",
SUMIFS(収穫記録!$P:$P,収穫記録!$D:$D,$J$1,収穫記録!$I:$I,$J$2,収穫記録!$J:$J,$J$3,収穫記録!$F:$F,$I123,収穫記録!$B:$B,"&gt;="&amp;X$10,収穫記録!$B:$B,"&lt;="&amp;EOMONTH(X$10,0))
/_xlfn.UNIQUE(_xlfn._xlws.FILTER($F:$F,$E:$E=$J$4))
/IF($J$5="総計",1,$K123/10)
),0)</f>
        <v>0</v>
      </c>
    </row>
    <row r="124" spans="10:24">
      <c r="J124" s="13"/>
      <c r="K124" s="37"/>
      <c r="L124" s="46" t="str">
        <f t="shared" si="4"/>
        <v/>
      </c>
      <c r="M124" s="47" cm="1">
        <f t="array" ref="M124">IFERROR(
IF(OR(M$10="",$I124=""),"",
SUMIFS(収穫記録!$P:$P,収穫記録!$D:$D,$J$1,収穫記録!$I:$I,$J$2,収穫記録!$J:$J,$J$3,収穫記録!$F:$F,$I124,収穫記録!$B:$B,"&gt;="&amp;M$10,収穫記録!$B:$B,"&lt;="&amp;EOMONTH(M$10,0))
/_xlfn.UNIQUE(_xlfn._xlws.FILTER($F:$F,$E:$E=$J$4))
/IF($J$5="総計",1,$K124/10)
),0)</f>
        <v>0</v>
      </c>
      <c r="N124" s="48" cm="1">
        <f t="array" ref="N124">IFERROR(
IF(OR(N$10="",$I124=""),"",
SUMIFS(収穫記録!$P:$P,収穫記録!$D:$D,$J$1,収穫記録!$I:$I,$J$2,収穫記録!$J:$J,$J$3,収穫記録!$F:$F,$I124,収穫記録!$B:$B,"&gt;="&amp;N$10,収穫記録!$B:$B,"&lt;="&amp;EOMONTH(N$10,0))
/_xlfn.UNIQUE(_xlfn._xlws.FILTER($F:$F,$E:$E=$J$4))
/IF($J$5="総計",1,$K124/10)
),0)</f>
        <v>0</v>
      </c>
      <c r="O124" s="48" cm="1">
        <f t="array" ref="O124">IFERROR(
IF(OR(O$10="",$I124=""),"",
SUMIFS(収穫記録!$P:$P,収穫記録!$D:$D,$J$1,収穫記録!$I:$I,$J$2,収穫記録!$J:$J,$J$3,収穫記録!$F:$F,$I124,収穫記録!$B:$B,"&gt;="&amp;O$10,収穫記録!$B:$B,"&lt;="&amp;EOMONTH(O$10,0))
/_xlfn.UNIQUE(_xlfn._xlws.FILTER($F:$F,$E:$E=$J$4))
/IF($J$5="総計",1,$K124/10)
),0)</f>
        <v>0</v>
      </c>
      <c r="P124" s="48" cm="1">
        <f t="array" ref="P124">IFERROR(
IF(OR(P$10="",$I124=""),"",
SUMIFS(収穫記録!$P:$P,収穫記録!$D:$D,$J$1,収穫記録!$I:$I,$J$2,収穫記録!$J:$J,$J$3,収穫記録!$F:$F,$I124,収穫記録!$B:$B,"&gt;="&amp;P$10,収穫記録!$B:$B,"&lt;="&amp;EOMONTH(P$10,0))
/_xlfn.UNIQUE(_xlfn._xlws.FILTER($F:$F,$E:$E=$J$4))
/IF($J$5="総計",1,$K124/10)
),0)</f>
        <v>0</v>
      </c>
      <c r="Q124" s="48" cm="1">
        <f t="array" ref="Q124">IFERROR(
IF(OR(Q$10="",$I124=""),"",
SUMIFS(収穫記録!$P:$P,収穫記録!$D:$D,$J$1,収穫記録!$I:$I,$J$2,収穫記録!$J:$J,$J$3,収穫記録!$F:$F,$I124,収穫記録!$B:$B,"&gt;="&amp;Q$10,収穫記録!$B:$B,"&lt;="&amp;EOMONTH(Q$10,0))
/_xlfn.UNIQUE(_xlfn._xlws.FILTER($F:$F,$E:$E=$J$4))
/IF($J$5="総計",1,$K124/10)
),0)</f>
        <v>0</v>
      </c>
      <c r="R124" s="48" cm="1">
        <f t="array" ref="R124">IFERROR(
IF(OR(R$10="",$I124=""),"",
SUMIFS(収穫記録!$P:$P,収穫記録!$D:$D,$J$1,収穫記録!$I:$I,$J$2,収穫記録!$J:$J,$J$3,収穫記録!$F:$F,$I124,収穫記録!$B:$B,"&gt;="&amp;R$10,収穫記録!$B:$B,"&lt;="&amp;EOMONTH(R$10,0))
/_xlfn.UNIQUE(_xlfn._xlws.FILTER($F:$F,$E:$E=$J$4))
/IF($J$5="総計",1,$K124/10)
),0)</f>
        <v>0</v>
      </c>
      <c r="S124" s="48" cm="1">
        <f t="array" ref="S124">IFERROR(
IF(OR(S$10="",$I124=""),"",
SUMIFS(収穫記録!$P:$P,収穫記録!$D:$D,$J$1,収穫記録!$I:$I,$J$2,収穫記録!$J:$J,$J$3,収穫記録!$F:$F,$I124,収穫記録!$B:$B,"&gt;="&amp;S$10,収穫記録!$B:$B,"&lt;="&amp;EOMONTH(S$10,0))
/_xlfn.UNIQUE(_xlfn._xlws.FILTER($F:$F,$E:$E=$J$4))
/IF($J$5="総計",1,$K124/10)
),0)</f>
        <v>0</v>
      </c>
      <c r="T124" s="48" cm="1">
        <f t="array" ref="T124">IFERROR(
IF(OR(T$10="",$I124=""),"",
SUMIFS(収穫記録!$P:$P,収穫記録!$D:$D,$J$1,収穫記録!$I:$I,$J$2,収穫記録!$J:$J,$J$3,収穫記録!$F:$F,$I124,収穫記録!$B:$B,"&gt;="&amp;T$10,収穫記録!$B:$B,"&lt;="&amp;EOMONTH(T$10,0))
/_xlfn.UNIQUE(_xlfn._xlws.FILTER($F:$F,$E:$E=$J$4))
/IF($J$5="総計",1,$K124/10)
),0)</f>
        <v>0</v>
      </c>
      <c r="U124" s="48" cm="1">
        <f t="array" ref="U124">IFERROR(
IF(OR(U$10="",$I124=""),"",
SUMIFS(収穫記録!$P:$P,収穫記録!$D:$D,$J$1,収穫記録!$I:$I,$J$2,収穫記録!$J:$J,$J$3,収穫記録!$F:$F,$I124,収穫記録!$B:$B,"&gt;="&amp;U$10,収穫記録!$B:$B,"&lt;="&amp;EOMONTH(U$10,0))
/_xlfn.UNIQUE(_xlfn._xlws.FILTER($F:$F,$E:$E=$J$4))
/IF($J$5="総計",1,$K124/10)
),0)</f>
        <v>0</v>
      </c>
      <c r="V124" s="48" cm="1">
        <f t="array" ref="V124">IFERROR(
IF(OR(V$10="",$I124=""),"",
SUMIFS(収穫記録!$P:$P,収穫記録!$D:$D,$J$1,収穫記録!$I:$I,$J$2,収穫記録!$J:$J,$J$3,収穫記録!$F:$F,$I124,収穫記録!$B:$B,"&gt;="&amp;V$10,収穫記録!$B:$B,"&lt;="&amp;EOMONTH(V$10,0))
/_xlfn.UNIQUE(_xlfn._xlws.FILTER($F:$F,$E:$E=$J$4))
/IF($J$5="総計",1,$K124/10)
),0)</f>
        <v>0</v>
      </c>
      <c r="W124" s="48" cm="1">
        <f t="array" ref="W124">IFERROR(
IF(OR(W$10="",$I124=""),"",
SUMIFS(収穫記録!$P:$P,収穫記録!$D:$D,$J$1,収穫記録!$I:$I,$J$2,収穫記録!$J:$J,$J$3,収穫記録!$F:$F,$I124,収穫記録!$B:$B,"&gt;="&amp;W$10,収穫記録!$B:$B,"&lt;="&amp;EOMONTH(W$10,0))
/_xlfn.UNIQUE(_xlfn._xlws.FILTER($F:$F,$E:$E=$J$4))
/IF($J$5="総計",1,$K124/10)
),0)</f>
        <v>0</v>
      </c>
      <c r="X124" s="48" cm="1">
        <f t="array" ref="X124">IFERROR(
IF(OR(X$10="",$I124=""),"",
SUMIFS(収穫記録!$P:$P,収穫記録!$D:$D,$J$1,収穫記録!$I:$I,$J$2,収穫記録!$J:$J,$J$3,収穫記録!$F:$F,$I124,収穫記録!$B:$B,"&gt;="&amp;X$10,収穫記録!$B:$B,"&lt;="&amp;EOMONTH(X$10,0))
/_xlfn.UNIQUE(_xlfn._xlws.FILTER($F:$F,$E:$E=$J$4))
/IF($J$5="総計",1,$K124/10)
),0)</f>
        <v>0</v>
      </c>
    </row>
    <row r="125" spans="10:24">
      <c r="J125" s="13"/>
      <c r="K125" s="37"/>
      <c r="L125" s="46" t="str">
        <f t="shared" si="4"/>
        <v/>
      </c>
      <c r="M125" s="47" cm="1">
        <f t="array" ref="M125">IFERROR(
IF(OR(M$10="",$I125=""),"",
SUMIFS(収穫記録!$P:$P,収穫記録!$D:$D,$J$1,収穫記録!$I:$I,$J$2,収穫記録!$J:$J,$J$3,収穫記録!$F:$F,$I125,収穫記録!$B:$B,"&gt;="&amp;M$10,収穫記録!$B:$B,"&lt;="&amp;EOMONTH(M$10,0))
/_xlfn.UNIQUE(_xlfn._xlws.FILTER($F:$F,$E:$E=$J$4))
/IF($J$5="総計",1,$K125/10)
),0)</f>
        <v>0</v>
      </c>
      <c r="N125" s="48" cm="1">
        <f t="array" ref="N125">IFERROR(
IF(OR(N$10="",$I125=""),"",
SUMIFS(収穫記録!$P:$P,収穫記録!$D:$D,$J$1,収穫記録!$I:$I,$J$2,収穫記録!$J:$J,$J$3,収穫記録!$F:$F,$I125,収穫記録!$B:$B,"&gt;="&amp;N$10,収穫記録!$B:$B,"&lt;="&amp;EOMONTH(N$10,0))
/_xlfn.UNIQUE(_xlfn._xlws.FILTER($F:$F,$E:$E=$J$4))
/IF($J$5="総計",1,$K125/10)
),0)</f>
        <v>0</v>
      </c>
      <c r="O125" s="48" cm="1">
        <f t="array" ref="O125">IFERROR(
IF(OR(O$10="",$I125=""),"",
SUMIFS(収穫記録!$P:$P,収穫記録!$D:$D,$J$1,収穫記録!$I:$I,$J$2,収穫記録!$J:$J,$J$3,収穫記録!$F:$F,$I125,収穫記録!$B:$B,"&gt;="&amp;O$10,収穫記録!$B:$B,"&lt;="&amp;EOMONTH(O$10,0))
/_xlfn.UNIQUE(_xlfn._xlws.FILTER($F:$F,$E:$E=$J$4))
/IF($J$5="総計",1,$K125/10)
),0)</f>
        <v>0</v>
      </c>
      <c r="P125" s="48" cm="1">
        <f t="array" ref="P125">IFERROR(
IF(OR(P$10="",$I125=""),"",
SUMIFS(収穫記録!$P:$P,収穫記録!$D:$D,$J$1,収穫記録!$I:$I,$J$2,収穫記録!$J:$J,$J$3,収穫記録!$F:$F,$I125,収穫記録!$B:$B,"&gt;="&amp;P$10,収穫記録!$B:$B,"&lt;="&amp;EOMONTH(P$10,0))
/_xlfn.UNIQUE(_xlfn._xlws.FILTER($F:$F,$E:$E=$J$4))
/IF($J$5="総計",1,$K125/10)
),0)</f>
        <v>0</v>
      </c>
      <c r="Q125" s="48" cm="1">
        <f t="array" ref="Q125">IFERROR(
IF(OR(Q$10="",$I125=""),"",
SUMIFS(収穫記録!$P:$P,収穫記録!$D:$D,$J$1,収穫記録!$I:$I,$J$2,収穫記録!$J:$J,$J$3,収穫記録!$F:$F,$I125,収穫記録!$B:$B,"&gt;="&amp;Q$10,収穫記録!$B:$B,"&lt;="&amp;EOMONTH(Q$10,0))
/_xlfn.UNIQUE(_xlfn._xlws.FILTER($F:$F,$E:$E=$J$4))
/IF($J$5="総計",1,$K125/10)
),0)</f>
        <v>0</v>
      </c>
      <c r="R125" s="48" cm="1">
        <f t="array" ref="R125">IFERROR(
IF(OR(R$10="",$I125=""),"",
SUMIFS(収穫記録!$P:$P,収穫記録!$D:$D,$J$1,収穫記録!$I:$I,$J$2,収穫記録!$J:$J,$J$3,収穫記録!$F:$F,$I125,収穫記録!$B:$B,"&gt;="&amp;R$10,収穫記録!$B:$B,"&lt;="&amp;EOMONTH(R$10,0))
/_xlfn.UNIQUE(_xlfn._xlws.FILTER($F:$F,$E:$E=$J$4))
/IF($J$5="総計",1,$K125/10)
),0)</f>
        <v>0</v>
      </c>
      <c r="S125" s="48" cm="1">
        <f t="array" ref="S125">IFERROR(
IF(OR(S$10="",$I125=""),"",
SUMIFS(収穫記録!$P:$P,収穫記録!$D:$D,$J$1,収穫記録!$I:$I,$J$2,収穫記録!$J:$J,$J$3,収穫記録!$F:$F,$I125,収穫記録!$B:$B,"&gt;="&amp;S$10,収穫記録!$B:$B,"&lt;="&amp;EOMONTH(S$10,0))
/_xlfn.UNIQUE(_xlfn._xlws.FILTER($F:$F,$E:$E=$J$4))
/IF($J$5="総計",1,$K125/10)
),0)</f>
        <v>0</v>
      </c>
      <c r="T125" s="48" cm="1">
        <f t="array" ref="T125">IFERROR(
IF(OR(T$10="",$I125=""),"",
SUMIFS(収穫記録!$P:$P,収穫記録!$D:$D,$J$1,収穫記録!$I:$I,$J$2,収穫記録!$J:$J,$J$3,収穫記録!$F:$F,$I125,収穫記録!$B:$B,"&gt;="&amp;T$10,収穫記録!$B:$B,"&lt;="&amp;EOMONTH(T$10,0))
/_xlfn.UNIQUE(_xlfn._xlws.FILTER($F:$F,$E:$E=$J$4))
/IF($J$5="総計",1,$K125/10)
),0)</f>
        <v>0</v>
      </c>
      <c r="U125" s="48" cm="1">
        <f t="array" ref="U125">IFERROR(
IF(OR(U$10="",$I125=""),"",
SUMIFS(収穫記録!$P:$P,収穫記録!$D:$D,$J$1,収穫記録!$I:$I,$J$2,収穫記録!$J:$J,$J$3,収穫記録!$F:$F,$I125,収穫記録!$B:$B,"&gt;="&amp;U$10,収穫記録!$B:$B,"&lt;="&amp;EOMONTH(U$10,0))
/_xlfn.UNIQUE(_xlfn._xlws.FILTER($F:$F,$E:$E=$J$4))
/IF($J$5="総計",1,$K125/10)
),0)</f>
        <v>0</v>
      </c>
      <c r="V125" s="48" cm="1">
        <f t="array" ref="V125">IFERROR(
IF(OR(V$10="",$I125=""),"",
SUMIFS(収穫記録!$P:$P,収穫記録!$D:$D,$J$1,収穫記録!$I:$I,$J$2,収穫記録!$J:$J,$J$3,収穫記録!$F:$F,$I125,収穫記録!$B:$B,"&gt;="&amp;V$10,収穫記録!$B:$B,"&lt;="&amp;EOMONTH(V$10,0))
/_xlfn.UNIQUE(_xlfn._xlws.FILTER($F:$F,$E:$E=$J$4))
/IF($J$5="総計",1,$K125/10)
),0)</f>
        <v>0</v>
      </c>
      <c r="W125" s="48" cm="1">
        <f t="array" ref="W125">IFERROR(
IF(OR(W$10="",$I125=""),"",
SUMIFS(収穫記録!$P:$P,収穫記録!$D:$D,$J$1,収穫記録!$I:$I,$J$2,収穫記録!$J:$J,$J$3,収穫記録!$F:$F,$I125,収穫記録!$B:$B,"&gt;="&amp;W$10,収穫記録!$B:$B,"&lt;="&amp;EOMONTH(W$10,0))
/_xlfn.UNIQUE(_xlfn._xlws.FILTER($F:$F,$E:$E=$J$4))
/IF($J$5="総計",1,$K125/10)
),0)</f>
        <v>0</v>
      </c>
      <c r="X125" s="48" cm="1">
        <f t="array" ref="X125">IFERROR(
IF(OR(X$10="",$I125=""),"",
SUMIFS(収穫記録!$P:$P,収穫記録!$D:$D,$J$1,収穫記録!$I:$I,$J$2,収穫記録!$J:$J,$J$3,収穫記録!$F:$F,$I125,収穫記録!$B:$B,"&gt;="&amp;X$10,収穫記録!$B:$B,"&lt;="&amp;EOMONTH(X$10,0))
/_xlfn.UNIQUE(_xlfn._xlws.FILTER($F:$F,$E:$E=$J$4))
/IF($J$5="総計",1,$K125/10)
),0)</f>
        <v>0</v>
      </c>
    </row>
    <row r="126" spans="10:24">
      <c r="J126" s="13"/>
      <c r="K126" s="37"/>
      <c r="L126" s="46" t="str">
        <f t="shared" si="4"/>
        <v/>
      </c>
      <c r="M126" s="47" cm="1">
        <f t="array" ref="M126">IFERROR(
IF(OR(M$10="",$I126=""),"",
SUMIFS(収穫記録!$P:$P,収穫記録!$D:$D,$J$1,収穫記録!$I:$I,$J$2,収穫記録!$J:$J,$J$3,収穫記録!$F:$F,$I126,収穫記録!$B:$B,"&gt;="&amp;M$10,収穫記録!$B:$B,"&lt;="&amp;EOMONTH(M$10,0))
/_xlfn.UNIQUE(_xlfn._xlws.FILTER($F:$F,$E:$E=$J$4))
/IF($J$5="総計",1,$K126/10)
),0)</f>
        <v>0</v>
      </c>
      <c r="N126" s="48" cm="1">
        <f t="array" ref="N126">IFERROR(
IF(OR(N$10="",$I126=""),"",
SUMIFS(収穫記録!$P:$P,収穫記録!$D:$D,$J$1,収穫記録!$I:$I,$J$2,収穫記録!$J:$J,$J$3,収穫記録!$F:$F,$I126,収穫記録!$B:$B,"&gt;="&amp;N$10,収穫記録!$B:$B,"&lt;="&amp;EOMONTH(N$10,0))
/_xlfn.UNIQUE(_xlfn._xlws.FILTER($F:$F,$E:$E=$J$4))
/IF($J$5="総計",1,$K126/10)
),0)</f>
        <v>0</v>
      </c>
      <c r="O126" s="48" cm="1">
        <f t="array" ref="O126">IFERROR(
IF(OR(O$10="",$I126=""),"",
SUMIFS(収穫記録!$P:$P,収穫記録!$D:$D,$J$1,収穫記録!$I:$I,$J$2,収穫記録!$J:$J,$J$3,収穫記録!$F:$F,$I126,収穫記録!$B:$B,"&gt;="&amp;O$10,収穫記録!$B:$B,"&lt;="&amp;EOMONTH(O$10,0))
/_xlfn.UNIQUE(_xlfn._xlws.FILTER($F:$F,$E:$E=$J$4))
/IF($J$5="総計",1,$K126/10)
),0)</f>
        <v>0</v>
      </c>
      <c r="P126" s="48" cm="1">
        <f t="array" ref="P126">IFERROR(
IF(OR(P$10="",$I126=""),"",
SUMIFS(収穫記録!$P:$P,収穫記録!$D:$D,$J$1,収穫記録!$I:$I,$J$2,収穫記録!$J:$J,$J$3,収穫記録!$F:$F,$I126,収穫記録!$B:$B,"&gt;="&amp;P$10,収穫記録!$B:$B,"&lt;="&amp;EOMONTH(P$10,0))
/_xlfn.UNIQUE(_xlfn._xlws.FILTER($F:$F,$E:$E=$J$4))
/IF($J$5="総計",1,$K126/10)
),0)</f>
        <v>0</v>
      </c>
      <c r="Q126" s="48" cm="1">
        <f t="array" ref="Q126">IFERROR(
IF(OR(Q$10="",$I126=""),"",
SUMIFS(収穫記録!$P:$P,収穫記録!$D:$D,$J$1,収穫記録!$I:$I,$J$2,収穫記録!$J:$J,$J$3,収穫記録!$F:$F,$I126,収穫記録!$B:$B,"&gt;="&amp;Q$10,収穫記録!$B:$B,"&lt;="&amp;EOMONTH(Q$10,0))
/_xlfn.UNIQUE(_xlfn._xlws.FILTER($F:$F,$E:$E=$J$4))
/IF($J$5="総計",1,$K126/10)
),0)</f>
        <v>0</v>
      </c>
      <c r="R126" s="48" cm="1">
        <f t="array" ref="R126">IFERROR(
IF(OR(R$10="",$I126=""),"",
SUMIFS(収穫記録!$P:$P,収穫記録!$D:$D,$J$1,収穫記録!$I:$I,$J$2,収穫記録!$J:$J,$J$3,収穫記録!$F:$F,$I126,収穫記録!$B:$B,"&gt;="&amp;R$10,収穫記録!$B:$B,"&lt;="&amp;EOMONTH(R$10,0))
/_xlfn.UNIQUE(_xlfn._xlws.FILTER($F:$F,$E:$E=$J$4))
/IF($J$5="総計",1,$K126/10)
),0)</f>
        <v>0</v>
      </c>
      <c r="S126" s="48" cm="1">
        <f t="array" ref="S126">IFERROR(
IF(OR(S$10="",$I126=""),"",
SUMIFS(収穫記録!$P:$P,収穫記録!$D:$D,$J$1,収穫記録!$I:$I,$J$2,収穫記録!$J:$J,$J$3,収穫記録!$F:$F,$I126,収穫記録!$B:$B,"&gt;="&amp;S$10,収穫記録!$B:$B,"&lt;="&amp;EOMONTH(S$10,0))
/_xlfn.UNIQUE(_xlfn._xlws.FILTER($F:$F,$E:$E=$J$4))
/IF($J$5="総計",1,$K126/10)
),0)</f>
        <v>0</v>
      </c>
      <c r="T126" s="48" cm="1">
        <f t="array" ref="T126">IFERROR(
IF(OR(T$10="",$I126=""),"",
SUMIFS(収穫記録!$P:$P,収穫記録!$D:$D,$J$1,収穫記録!$I:$I,$J$2,収穫記録!$J:$J,$J$3,収穫記録!$F:$F,$I126,収穫記録!$B:$B,"&gt;="&amp;T$10,収穫記録!$B:$B,"&lt;="&amp;EOMONTH(T$10,0))
/_xlfn.UNIQUE(_xlfn._xlws.FILTER($F:$F,$E:$E=$J$4))
/IF($J$5="総計",1,$K126/10)
),0)</f>
        <v>0</v>
      </c>
      <c r="U126" s="48" cm="1">
        <f t="array" ref="U126">IFERROR(
IF(OR(U$10="",$I126=""),"",
SUMIFS(収穫記録!$P:$P,収穫記録!$D:$D,$J$1,収穫記録!$I:$I,$J$2,収穫記録!$J:$J,$J$3,収穫記録!$F:$F,$I126,収穫記録!$B:$B,"&gt;="&amp;U$10,収穫記録!$B:$B,"&lt;="&amp;EOMONTH(U$10,0))
/_xlfn.UNIQUE(_xlfn._xlws.FILTER($F:$F,$E:$E=$J$4))
/IF($J$5="総計",1,$K126/10)
),0)</f>
        <v>0</v>
      </c>
      <c r="V126" s="48" cm="1">
        <f t="array" ref="V126">IFERROR(
IF(OR(V$10="",$I126=""),"",
SUMIFS(収穫記録!$P:$P,収穫記録!$D:$D,$J$1,収穫記録!$I:$I,$J$2,収穫記録!$J:$J,$J$3,収穫記録!$F:$F,$I126,収穫記録!$B:$B,"&gt;="&amp;V$10,収穫記録!$B:$B,"&lt;="&amp;EOMONTH(V$10,0))
/_xlfn.UNIQUE(_xlfn._xlws.FILTER($F:$F,$E:$E=$J$4))
/IF($J$5="総計",1,$K126/10)
),0)</f>
        <v>0</v>
      </c>
      <c r="W126" s="48" cm="1">
        <f t="array" ref="W126">IFERROR(
IF(OR(W$10="",$I126=""),"",
SUMIFS(収穫記録!$P:$P,収穫記録!$D:$D,$J$1,収穫記録!$I:$I,$J$2,収穫記録!$J:$J,$J$3,収穫記録!$F:$F,$I126,収穫記録!$B:$B,"&gt;="&amp;W$10,収穫記録!$B:$B,"&lt;="&amp;EOMONTH(W$10,0))
/_xlfn.UNIQUE(_xlfn._xlws.FILTER($F:$F,$E:$E=$J$4))
/IF($J$5="総計",1,$K126/10)
),0)</f>
        <v>0</v>
      </c>
      <c r="X126" s="48" cm="1">
        <f t="array" ref="X126">IFERROR(
IF(OR(X$10="",$I126=""),"",
SUMIFS(収穫記録!$P:$P,収穫記録!$D:$D,$J$1,収穫記録!$I:$I,$J$2,収穫記録!$J:$J,$J$3,収穫記録!$F:$F,$I126,収穫記録!$B:$B,"&gt;="&amp;X$10,収穫記録!$B:$B,"&lt;="&amp;EOMONTH(X$10,0))
/_xlfn.UNIQUE(_xlfn._xlws.FILTER($F:$F,$E:$E=$J$4))
/IF($J$5="総計",1,$K126/10)
),0)</f>
        <v>0</v>
      </c>
    </row>
    <row r="127" spans="10:24">
      <c r="J127" s="13"/>
      <c r="K127" s="37"/>
      <c r="L127" s="46" t="str">
        <f t="shared" si="4"/>
        <v/>
      </c>
      <c r="M127" s="47" cm="1">
        <f t="array" ref="M127">IFERROR(
IF(OR(M$10="",$I127=""),"",
SUMIFS(収穫記録!$P:$P,収穫記録!$D:$D,$J$1,収穫記録!$I:$I,$J$2,収穫記録!$J:$J,$J$3,収穫記録!$F:$F,$I127,収穫記録!$B:$B,"&gt;="&amp;M$10,収穫記録!$B:$B,"&lt;="&amp;EOMONTH(M$10,0))
/_xlfn.UNIQUE(_xlfn._xlws.FILTER($F:$F,$E:$E=$J$4))
/IF($J$5="総計",1,$K127/10)
),0)</f>
        <v>0</v>
      </c>
      <c r="N127" s="48" cm="1">
        <f t="array" ref="N127">IFERROR(
IF(OR(N$10="",$I127=""),"",
SUMIFS(収穫記録!$P:$P,収穫記録!$D:$D,$J$1,収穫記録!$I:$I,$J$2,収穫記録!$J:$J,$J$3,収穫記録!$F:$F,$I127,収穫記録!$B:$B,"&gt;="&amp;N$10,収穫記録!$B:$B,"&lt;="&amp;EOMONTH(N$10,0))
/_xlfn.UNIQUE(_xlfn._xlws.FILTER($F:$F,$E:$E=$J$4))
/IF($J$5="総計",1,$K127/10)
),0)</f>
        <v>0</v>
      </c>
      <c r="O127" s="48" cm="1">
        <f t="array" ref="O127">IFERROR(
IF(OR(O$10="",$I127=""),"",
SUMIFS(収穫記録!$P:$P,収穫記録!$D:$D,$J$1,収穫記録!$I:$I,$J$2,収穫記録!$J:$J,$J$3,収穫記録!$F:$F,$I127,収穫記録!$B:$B,"&gt;="&amp;O$10,収穫記録!$B:$B,"&lt;="&amp;EOMONTH(O$10,0))
/_xlfn.UNIQUE(_xlfn._xlws.FILTER($F:$F,$E:$E=$J$4))
/IF($J$5="総計",1,$K127/10)
),0)</f>
        <v>0</v>
      </c>
      <c r="P127" s="48" cm="1">
        <f t="array" ref="P127">IFERROR(
IF(OR(P$10="",$I127=""),"",
SUMIFS(収穫記録!$P:$P,収穫記録!$D:$D,$J$1,収穫記録!$I:$I,$J$2,収穫記録!$J:$J,$J$3,収穫記録!$F:$F,$I127,収穫記録!$B:$B,"&gt;="&amp;P$10,収穫記録!$B:$B,"&lt;="&amp;EOMONTH(P$10,0))
/_xlfn.UNIQUE(_xlfn._xlws.FILTER($F:$F,$E:$E=$J$4))
/IF($J$5="総計",1,$K127/10)
),0)</f>
        <v>0</v>
      </c>
      <c r="Q127" s="48" cm="1">
        <f t="array" ref="Q127">IFERROR(
IF(OR(Q$10="",$I127=""),"",
SUMIFS(収穫記録!$P:$P,収穫記録!$D:$D,$J$1,収穫記録!$I:$I,$J$2,収穫記録!$J:$J,$J$3,収穫記録!$F:$F,$I127,収穫記録!$B:$B,"&gt;="&amp;Q$10,収穫記録!$B:$B,"&lt;="&amp;EOMONTH(Q$10,0))
/_xlfn.UNIQUE(_xlfn._xlws.FILTER($F:$F,$E:$E=$J$4))
/IF($J$5="総計",1,$K127/10)
),0)</f>
        <v>0</v>
      </c>
      <c r="R127" s="48" cm="1">
        <f t="array" ref="R127">IFERROR(
IF(OR(R$10="",$I127=""),"",
SUMIFS(収穫記録!$P:$P,収穫記録!$D:$D,$J$1,収穫記録!$I:$I,$J$2,収穫記録!$J:$J,$J$3,収穫記録!$F:$F,$I127,収穫記録!$B:$B,"&gt;="&amp;R$10,収穫記録!$B:$B,"&lt;="&amp;EOMONTH(R$10,0))
/_xlfn.UNIQUE(_xlfn._xlws.FILTER($F:$F,$E:$E=$J$4))
/IF($J$5="総計",1,$K127/10)
),0)</f>
        <v>0</v>
      </c>
      <c r="S127" s="48" cm="1">
        <f t="array" ref="S127">IFERROR(
IF(OR(S$10="",$I127=""),"",
SUMIFS(収穫記録!$P:$P,収穫記録!$D:$D,$J$1,収穫記録!$I:$I,$J$2,収穫記録!$J:$J,$J$3,収穫記録!$F:$F,$I127,収穫記録!$B:$B,"&gt;="&amp;S$10,収穫記録!$B:$B,"&lt;="&amp;EOMONTH(S$10,0))
/_xlfn.UNIQUE(_xlfn._xlws.FILTER($F:$F,$E:$E=$J$4))
/IF($J$5="総計",1,$K127/10)
),0)</f>
        <v>0</v>
      </c>
      <c r="T127" s="48" cm="1">
        <f t="array" ref="T127">IFERROR(
IF(OR(T$10="",$I127=""),"",
SUMIFS(収穫記録!$P:$P,収穫記録!$D:$D,$J$1,収穫記録!$I:$I,$J$2,収穫記録!$J:$J,$J$3,収穫記録!$F:$F,$I127,収穫記録!$B:$B,"&gt;="&amp;T$10,収穫記録!$B:$B,"&lt;="&amp;EOMONTH(T$10,0))
/_xlfn.UNIQUE(_xlfn._xlws.FILTER($F:$F,$E:$E=$J$4))
/IF($J$5="総計",1,$K127/10)
),0)</f>
        <v>0</v>
      </c>
      <c r="U127" s="48" cm="1">
        <f t="array" ref="U127">IFERROR(
IF(OR(U$10="",$I127=""),"",
SUMIFS(収穫記録!$P:$P,収穫記録!$D:$D,$J$1,収穫記録!$I:$I,$J$2,収穫記録!$J:$J,$J$3,収穫記録!$F:$F,$I127,収穫記録!$B:$B,"&gt;="&amp;U$10,収穫記録!$B:$B,"&lt;="&amp;EOMONTH(U$10,0))
/_xlfn.UNIQUE(_xlfn._xlws.FILTER($F:$F,$E:$E=$J$4))
/IF($J$5="総計",1,$K127/10)
),0)</f>
        <v>0</v>
      </c>
      <c r="V127" s="48" cm="1">
        <f t="array" ref="V127">IFERROR(
IF(OR(V$10="",$I127=""),"",
SUMIFS(収穫記録!$P:$P,収穫記録!$D:$D,$J$1,収穫記録!$I:$I,$J$2,収穫記録!$J:$J,$J$3,収穫記録!$F:$F,$I127,収穫記録!$B:$B,"&gt;="&amp;V$10,収穫記録!$B:$B,"&lt;="&amp;EOMONTH(V$10,0))
/_xlfn.UNIQUE(_xlfn._xlws.FILTER($F:$F,$E:$E=$J$4))
/IF($J$5="総計",1,$K127/10)
),0)</f>
        <v>0</v>
      </c>
      <c r="W127" s="48" cm="1">
        <f t="array" ref="W127">IFERROR(
IF(OR(W$10="",$I127=""),"",
SUMIFS(収穫記録!$P:$P,収穫記録!$D:$D,$J$1,収穫記録!$I:$I,$J$2,収穫記録!$J:$J,$J$3,収穫記録!$F:$F,$I127,収穫記録!$B:$B,"&gt;="&amp;W$10,収穫記録!$B:$B,"&lt;="&amp;EOMONTH(W$10,0))
/_xlfn.UNIQUE(_xlfn._xlws.FILTER($F:$F,$E:$E=$J$4))
/IF($J$5="総計",1,$K127/10)
),0)</f>
        <v>0</v>
      </c>
      <c r="X127" s="48" cm="1">
        <f t="array" ref="X127">IFERROR(
IF(OR(X$10="",$I127=""),"",
SUMIFS(収穫記録!$P:$P,収穫記録!$D:$D,$J$1,収穫記録!$I:$I,$J$2,収穫記録!$J:$J,$J$3,収穫記録!$F:$F,$I127,収穫記録!$B:$B,"&gt;="&amp;X$10,収穫記録!$B:$B,"&lt;="&amp;EOMONTH(X$10,0))
/_xlfn.UNIQUE(_xlfn._xlws.FILTER($F:$F,$E:$E=$J$4))
/IF($J$5="総計",1,$K127/10)
),0)</f>
        <v>0</v>
      </c>
    </row>
    <row r="128" spans="10:24">
      <c r="J128" s="13"/>
      <c r="K128" s="37"/>
      <c r="L128" s="46" t="str">
        <f t="shared" si="4"/>
        <v/>
      </c>
      <c r="M128" s="47" cm="1">
        <f t="array" ref="M128">IFERROR(
IF(OR(M$10="",$I128=""),"",
SUMIFS(収穫記録!$P:$P,収穫記録!$D:$D,$J$1,収穫記録!$I:$I,$J$2,収穫記録!$J:$J,$J$3,収穫記録!$F:$F,$I128,収穫記録!$B:$B,"&gt;="&amp;M$10,収穫記録!$B:$B,"&lt;="&amp;EOMONTH(M$10,0))
/_xlfn.UNIQUE(_xlfn._xlws.FILTER($F:$F,$E:$E=$J$4))
/IF($J$5="総計",1,$K128/10)
),0)</f>
        <v>0</v>
      </c>
      <c r="N128" s="48" cm="1">
        <f t="array" ref="N128">IFERROR(
IF(OR(N$10="",$I128=""),"",
SUMIFS(収穫記録!$P:$P,収穫記録!$D:$D,$J$1,収穫記録!$I:$I,$J$2,収穫記録!$J:$J,$J$3,収穫記録!$F:$F,$I128,収穫記録!$B:$B,"&gt;="&amp;N$10,収穫記録!$B:$B,"&lt;="&amp;EOMONTH(N$10,0))
/_xlfn.UNIQUE(_xlfn._xlws.FILTER($F:$F,$E:$E=$J$4))
/IF($J$5="総計",1,$K128/10)
),0)</f>
        <v>0</v>
      </c>
      <c r="O128" s="48" cm="1">
        <f t="array" ref="O128">IFERROR(
IF(OR(O$10="",$I128=""),"",
SUMIFS(収穫記録!$P:$P,収穫記録!$D:$D,$J$1,収穫記録!$I:$I,$J$2,収穫記録!$J:$J,$J$3,収穫記録!$F:$F,$I128,収穫記録!$B:$B,"&gt;="&amp;O$10,収穫記録!$B:$B,"&lt;="&amp;EOMONTH(O$10,0))
/_xlfn.UNIQUE(_xlfn._xlws.FILTER($F:$F,$E:$E=$J$4))
/IF($J$5="総計",1,$K128/10)
),0)</f>
        <v>0</v>
      </c>
      <c r="P128" s="48" cm="1">
        <f t="array" ref="P128">IFERROR(
IF(OR(P$10="",$I128=""),"",
SUMIFS(収穫記録!$P:$P,収穫記録!$D:$D,$J$1,収穫記録!$I:$I,$J$2,収穫記録!$J:$J,$J$3,収穫記録!$F:$F,$I128,収穫記録!$B:$B,"&gt;="&amp;P$10,収穫記録!$B:$B,"&lt;="&amp;EOMONTH(P$10,0))
/_xlfn.UNIQUE(_xlfn._xlws.FILTER($F:$F,$E:$E=$J$4))
/IF($J$5="総計",1,$K128/10)
),0)</f>
        <v>0</v>
      </c>
      <c r="Q128" s="48" cm="1">
        <f t="array" ref="Q128">IFERROR(
IF(OR(Q$10="",$I128=""),"",
SUMIFS(収穫記録!$P:$P,収穫記録!$D:$D,$J$1,収穫記録!$I:$I,$J$2,収穫記録!$J:$J,$J$3,収穫記録!$F:$F,$I128,収穫記録!$B:$B,"&gt;="&amp;Q$10,収穫記録!$B:$B,"&lt;="&amp;EOMONTH(Q$10,0))
/_xlfn.UNIQUE(_xlfn._xlws.FILTER($F:$F,$E:$E=$J$4))
/IF($J$5="総計",1,$K128/10)
),0)</f>
        <v>0</v>
      </c>
      <c r="R128" s="48" cm="1">
        <f t="array" ref="R128">IFERROR(
IF(OR(R$10="",$I128=""),"",
SUMIFS(収穫記録!$P:$P,収穫記録!$D:$D,$J$1,収穫記録!$I:$I,$J$2,収穫記録!$J:$J,$J$3,収穫記録!$F:$F,$I128,収穫記録!$B:$B,"&gt;="&amp;R$10,収穫記録!$B:$B,"&lt;="&amp;EOMONTH(R$10,0))
/_xlfn.UNIQUE(_xlfn._xlws.FILTER($F:$F,$E:$E=$J$4))
/IF($J$5="総計",1,$K128/10)
),0)</f>
        <v>0</v>
      </c>
      <c r="S128" s="48" cm="1">
        <f t="array" ref="S128">IFERROR(
IF(OR(S$10="",$I128=""),"",
SUMIFS(収穫記録!$P:$P,収穫記録!$D:$D,$J$1,収穫記録!$I:$I,$J$2,収穫記録!$J:$J,$J$3,収穫記録!$F:$F,$I128,収穫記録!$B:$B,"&gt;="&amp;S$10,収穫記録!$B:$B,"&lt;="&amp;EOMONTH(S$10,0))
/_xlfn.UNIQUE(_xlfn._xlws.FILTER($F:$F,$E:$E=$J$4))
/IF($J$5="総計",1,$K128/10)
),0)</f>
        <v>0</v>
      </c>
      <c r="T128" s="48" cm="1">
        <f t="array" ref="T128">IFERROR(
IF(OR(T$10="",$I128=""),"",
SUMIFS(収穫記録!$P:$P,収穫記録!$D:$D,$J$1,収穫記録!$I:$I,$J$2,収穫記録!$J:$J,$J$3,収穫記録!$F:$F,$I128,収穫記録!$B:$B,"&gt;="&amp;T$10,収穫記録!$B:$B,"&lt;="&amp;EOMONTH(T$10,0))
/_xlfn.UNIQUE(_xlfn._xlws.FILTER($F:$F,$E:$E=$J$4))
/IF($J$5="総計",1,$K128/10)
),0)</f>
        <v>0</v>
      </c>
      <c r="U128" s="48" cm="1">
        <f t="array" ref="U128">IFERROR(
IF(OR(U$10="",$I128=""),"",
SUMIFS(収穫記録!$P:$P,収穫記録!$D:$D,$J$1,収穫記録!$I:$I,$J$2,収穫記録!$J:$J,$J$3,収穫記録!$F:$F,$I128,収穫記録!$B:$B,"&gt;="&amp;U$10,収穫記録!$B:$B,"&lt;="&amp;EOMONTH(U$10,0))
/_xlfn.UNIQUE(_xlfn._xlws.FILTER($F:$F,$E:$E=$J$4))
/IF($J$5="総計",1,$K128/10)
),0)</f>
        <v>0</v>
      </c>
      <c r="V128" s="48" cm="1">
        <f t="array" ref="V128">IFERROR(
IF(OR(V$10="",$I128=""),"",
SUMIFS(収穫記録!$P:$P,収穫記録!$D:$D,$J$1,収穫記録!$I:$I,$J$2,収穫記録!$J:$J,$J$3,収穫記録!$F:$F,$I128,収穫記録!$B:$B,"&gt;="&amp;V$10,収穫記録!$B:$B,"&lt;="&amp;EOMONTH(V$10,0))
/_xlfn.UNIQUE(_xlfn._xlws.FILTER($F:$F,$E:$E=$J$4))
/IF($J$5="総計",1,$K128/10)
),0)</f>
        <v>0</v>
      </c>
      <c r="W128" s="48" cm="1">
        <f t="array" ref="W128">IFERROR(
IF(OR(W$10="",$I128=""),"",
SUMIFS(収穫記録!$P:$P,収穫記録!$D:$D,$J$1,収穫記録!$I:$I,$J$2,収穫記録!$J:$J,$J$3,収穫記録!$F:$F,$I128,収穫記録!$B:$B,"&gt;="&amp;W$10,収穫記録!$B:$B,"&lt;="&amp;EOMONTH(W$10,0))
/_xlfn.UNIQUE(_xlfn._xlws.FILTER($F:$F,$E:$E=$J$4))
/IF($J$5="総計",1,$K128/10)
),0)</f>
        <v>0</v>
      </c>
      <c r="X128" s="48" cm="1">
        <f t="array" ref="X128">IFERROR(
IF(OR(X$10="",$I128=""),"",
SUMIFS(収穫記録!$P:$P,収穫記録!$D:$D,$J$1,収穫記録!$I:$I,$J$2,収穫記録!$J:$J,$J$3,収穫記録!$F:$F,$I128,収穫記録!$B:$B,"&gt;="&amp;X$10,収穫記録!$B:$B,"&lt;="&amp;EOMONTH(X$10,0))
/_xlfn.UNIQUE(_xlfn._xlws.FILTER($F:$F,$E:$E=$J$4))
/IF($J$5="総計",1,$K128/10)
),0)</f>
        <v>0</v>
      </c>
    </row>
    <row r="129" spans="10:24">
      <c r="J129" s="13"/>
      <c r="K129" s="37"/>
      <c r="L129" s="46" t="str">
        <f t="shared" si="4"/>
        <v/>
      </c>
      <c r="M129" s="47" cm="1">
        <f t="array" ref="M129">IFERROR(
IF(OR(M$10="",$I129=""),"",
SUMIFS(収穫記録!$P:$P,収穫記録!$D:$D,$J$1,収穫記録!$I:$I,$J$2,収穫記録!$J:$J,$J$3,収穫記録!$F:$F,$I129,収穫記録!$B:$B,"&gt;="&amp;M$10,収穫記録!$B:$B,"&lt;="&amp;EOMONTH(M$10,0))
/_xlfn.UNIQUE(_xlfn._xlws.FILTER($F:$F,$E:$E=$J$4))
/IF($J$5="総計",1,$K129/10)
),0)</f>
        <v>0</v>
      </c>
      <c r="N129" s="48" cm="1">
        <f t="array" ref="N129">IFERROR(
IF(OR(N$10="",$I129=""),"",
SUMIFS(収穫記録!$P:$P,収穫記録!$D:$D,$J$1,収穫記録!$I:$I,$J$2,収穫記録!$J:$J,$J$3,収穫記録!$F:$F,$I129,収穫記録!$B:$B,"&gt;="&amp;N$10,収穫記録!$B:$B,"&lt;="&amp;EOMONTH(N$10,0))
/_xlfn.UNIQUE(_xlfn._xlws.FILTER($F:$F,$E:$E=$J$4))
/IF($J$5="総計",1,$K129/10)
),0)</f>
        <v>0</v>
      </c>
      <c r="O129" s="48" cm="1">
        <f t="array" ref="O129">IFERROR(
IF(OR(O$10="",$I129=""),"",
SUMIFS(収穫記録!$P:$P,収穫記録!$D:$D,$J$1,収穫記録!$I:$I,$J$2,収穫記録!$J:$J,$J$3,収穫記録!$F:$F,$I129,収穫記録!$B:$B,"&gt;="&amp;O$10,収穫記録!$B:$B,"&lt;="&amp;EOMONTH(O$10,0))
/_xlfn.UNIQUE(_xlfn._xlws.FILTER($F:$F,$E:$E=$J$4))
/IF($J$5="総計",1,$K129/10)
),0)</f>
        <v>0</v>
      </c>
      <c r="P129" s="48" cm="1">
        <f t="array" ref="P129">IFERROR(
IF(OR(P$10="",$I129=""),"",
SUMIFS(収穫記録!$P:$P,収穫記録!$D:$D,$J$1,収穫記録!$I:$I,$J$2,収穫記録!$J:$J,$J$3,収穫記録!$F:$F,$I129,収穫記録!$B:$B,"&gt;="&amp;P$10,収穫記録!$B:$B,"&lt;="&amp;EOMONTH(P$10,0))
/_xlfn.UNIQUE(_xlfn._xlws.FILTER($F:$F,$E:$E=$J$4))
/IF($J$5="総計",1,$K129/10)
),0)</f>
        <v>0</v>
      </c>
      <c r="Q129" s="48" cm="1">
        <f t="array" ref="Q129">IFERROR(
IF(OR(Q$10="",$I129=""),"",
SUMIFS(収穫記録!$P:$P,収穫記録!$D:$D,$J$1,収穫記録!$I:$I,$J$2,収穫記録!$J:$J,$J$3,収穫記録!$F:$F,$I129,収穫記録!$B:$B,"&gt;="&amp;Q$10,収穫記録!$B:$B,"&lt;="&amp;EOMONTH(Q$10,0))
/_xlfn.UNIQUE(_xlfn._xlws.FILTER($F:$F,$E:$E=$J$4))
/IF($J$5="総計",1,$K129/10)
),0)</f>
        <v>0</v>
      </c>
      <c r="R129" s="48" cm="1">
        <f t="array" ref="R129">IFERROR(
IF(OR(R$10="",$I129=""),"",
SUMIFS(収穫記録!$P:$P,収穫記録!$D:$D,$J$1,収穫記録!$I:$I,$J$2,収穫記録!$J:$J,$J$3,収穫記録!$F:$F,$I129,収穫記録!$B:$B,"&gt;="&amp;R$10,収穫記録!$B:$B,"&lt;="&amp;EOMONTH(R$10,0))
/_xlfn.UNIQUE(_xlfn._xlws.FILTER($F:$F,$E:$E=$J$4))
/IF($J$5="総計",1,$K129/10)
),0)</f>
        <v>0</v>
      </c>
      <c r="S129" s="48" cm="1">
        <f t="array" ref="S129">IFERROR(
IF(OR(S$10="",$I129=""),"",
SUMIFS(収穫記録!$P:$P,収穫記録!$D:$D,$J$1,収穫記録!$I:$I,$J$2,収穫記録!$J:$J,$J$3,収穫記録!$F:$F,$I129,収穫記録!$B:$B,"&gt;="&amp;S$10,収穫記録!$B:$B,"&lt;="&amp;EOMONTH(S$10,0))
/_xlfn.UNIQUE(_xlfn._xlws.FILTER($F:$F,$E:$E=$J$4))
/IF($J$5="総計",1,$K129/10)
),0)</f>
        <v>0</v>
      </c>
      <c r="T129" s="48" cm="1">
        <f t="array" ref="T129">IFERROR(
IF(OR(T$10="",$I129=""),"",
SUMIFS(収穫記録!$P:$P,収穫記録!$D:$D,$J$1,収穫記録!$I:$I,$J$2,収穫記録!$J:$J,$J$3,収穫記録!$F:$F,$I129,収穫記録!$B:$B,"&gt;="&amp;T$10,収穫記録!$B:$B,"&lt;="&amp;EOMONTH(T$10,0))
/_xlfn.UNIQUE(_xlfn._xlws.FILTER($F:$F,$E:$E=$J$4))
/IF($J$5="総計",1,$K129/10)
),0)</f>
        <v>0</v>
      </c>
      <c r="U129" s="48" cm="1">
        <f t="array" ref="U129">IFERROR(
IF(OR(U$10="",$I129=""),"",
SUMIFS(収穫記録!$P:$P,収穫記録!$D:$D,$J$1,収穫記録!$I:$I,$J$2,収穫記録!$J:$J,$J$3,収穫記録!$F:$F,$I129,収穫記録!$B:$B,"&gt;="&amp;U$10,収穫記録!$B:$B,"&lt;="&amp;EOMONTH(U$10,0))
/_xlfn.UNIQUE(_xlfn._xlws.FILTER($F:$F,$E:$E=$J$4))
/IF($J$5="総計",1,$K129/10)
),0)</f>
        <v>0</v>
      </c>
      <c r="V129" s="48" cm="1">
        <f t="array" ref="V129">IFERROR(
IF(OR(V$10="",$I129=""),"",
SUMIFS(収穫記録!$P:$P,収穫記録!$D:$D,$J$1,収穫記録!$I:$I,$J$2,収穫記録!$J:$J,$J$3,収穫記録!$F:$F,$I129,収穫記録!$B:$B,"&gt;="&amp;V$10,収穫記録!$B:$B,"&lt;="&amp;EOMONTH(V$10,0))
/_xlfn.UNIQUE(_xlfn._xlws.FILTER($F:$F,$E:$E=$J$4))
/IF($J$5="総計",1,$K129/10)
),0)</f>
        <v>0</v>
      </c>
      <c r="W129" s="48" cm="1">
        <f t="array" ref="W129">IFERROR(
IF(OR(W$10="",$I129=""),"",
SUMIFS(収穫記録!$P:$P,収穫記録!$D:$D,$J$1,収穫記録!$I:$I,$J$2,収穫記録!$J:$J,$J$3,収穫記録!$F:$F,$I129,収穫記録!$B:$B,"&gt;="&amp;W$10,収穫記録!$B:$B,"&lt;="&amp;EOMONTH(W$10,0))
/_xlfn.UNIQUE(_xlfn._xlws.FILTER($F:$F,$E:$E=$J$4))
/IF($J$5="総計",1,$K129/10)
),0)</f>
        <v>0</v>
      </c>
      <c r="X129" s="48" cm="1">
        <f t="array" ref="X129">IFERROR(
IF(OR(X$10="",$I129=""),"",
SUMIFS(収穫記録!$P:$P,収穫記録!$D:$D,$J$1,収穫記録!$I:$I,$J$2,収穫記録!$J:$J,$J$3,収穫記録!$F:$F,$I129,収穫記録!$B:$B,"&gt;="&amp;X$10,収穫記録!$B:$B,"&lt;="&amp;EOMONTH(X$10,0))
/_xlfn.UNIQUE(_xlfn._xlws.FILTER($F:$F,$E:$E=$J$4))
/IF($J$5="総計",1,$K129/10)
),0)</f>
        <v>0</v>
      </c>
    </row>
    <row r="130" spans="10:24">
      <c r="J130" s="13"/>
      <c r="K130" s="37"/>
      <c r="L130" s="46" t="str">
        <f t="shared" si="4"/>
        <v/>
      </c>
      <c r="M130" s="47" cm="1">
        <f t="array" ref="M130">IFERROR(
IF(OR(M$10="",$I130=""),"",
SUMIFS(収穫記録!$P:$P,収穫記録!$D:$D,$J$1,収穫記録!$I:$I,$J$2,収穫記録!$J:$J,$J$3,収穫記録!$F:$F,$I130,収穫記録!$B:$B,"&gt;="&amp;M$10,収穫記録!$B:$B,"&lt;="&amp;EOMONTH(M$10,0))
/_xlfn.UNIQUE(_xlfn._xlws.FILTER($F:$F,$E:$E=$J$4))
/IF($J$5="総計",1,$K130/10)
),0)</f>
        <v>0</v>
      </c>
      <c r="N130" s="48" cm="1">
        <f t="array" ref="N130">IFERROR(
IF(OR(N$10="",$I130=""),"",
SUMIFS(収穫記録!$P:$P,収穫記録!$D:$D,$J$1,収穫記録!$I:$I,$J$2,収穫記録!$J:$J,$J$3,収穫記録!$F:$F,$I130,収穫記録!$B:$B,"&gt;="&amp;N$10,収穫記録!$B:$B,"&lt;="&amp;EOMONTH(N$10,0))
/_xlfn.UNIQUE(_xlfn._xlws.FILTER($F:$F,$E:$E=$J$4))
/IF($J$5="総計",1,$K130/10)
),0)</f>
        <v>0</v>
      </c>
      <c r="O130" s="48" cm="1">
        <f t="array" ref="O130">IFERROR(
IF(OR(O$10="",$I130=""),"",
SUMIFS(収穫記録!$P:$P,収穫記録!$D:$D,$J$1,収穫記録!$I:$I,$J$2,収穫記録!$J:$J,$J$3,収穫記録!$F:$F,$I130,収穫記録!$B:$B,"&gt;="&amp;O$10,収穫記録!$B:$B,"&lt;="&amp;EOMONTH(O$10,0))
/_xlfn.UNIQUE(_xlfn._xlws.FILTER($F:$F,$E:$E=$J$4))
/IF($J$5="総計",1,$K130/10)
),0)</f>
        <v>0</v>
      </c>
      <c r="P130" s="48" cm="1">
        <f t="array" ref="P130">IFERROR(
IF(OR(P$10="",$I130=""),"",
SUMIFS(収穫記録!$P:$P,収穫記録!$D:$D,$J$1,収穫記録!$I:$I,$J$2,収穫記録!$J:$J,$J$3,収穫記録!$F:$F,$I130,収穫記録!$B:$B,"&gt;="&amp;P$10,収穫記録!$B:$B,"&lt;="&amp;EOMONTH(P$10,0))
/_xlfn.UNIQUE(_xlfn._xlws.FILTER($F:$F,$E:$E=$J$4))
/IF($J$5="総計",1,$K130/10)
),0)</f>
        <v>0</v>
      </c>
      <c r="Q130" s="48" cm="1">
        <f t="array" ref="Q130">IFERROR(
IF(OR(Q$10="",$I130=""),"",
SUMIFS(収穫記録!$P:$P,収穫記録!$D:$D,$J$1,収穫記録!$I:$I,$J$2,収穫記録!$J:$J,$J$3,収穫記録!$F:$F,$I130,収穫記録!$B:$B,"&gt;="&amp;Q$10,収穫記録!$B:$B,"&lt;="&amp;EOMONTH(Q$10,0))
/_xlfn.UNIQUE(_xlfn._xlws.FILTER($F:$F,$E:$E=$J$4))
/IF($J$5="総計",1,$K130/10)
),0)</f>
        <v>0</v>
      </c>
      <c r="R130" s="48" cm="1">
        <f t="array" ref="R130">IFERROR(
IF(OR(R$10="",$I130=""),"",
SUMIFS(収穫記録!$P:$P,収穫記録!$D:$D,$J$1,収穫記録!$I:$I,$J$2,収穫記録!$J:$J,$J$3,収穫記録!$F:$F,$I130,収穫記録!$B:$B,"&gt;="&amp;R$10,収穫記録!$B:$B,"&lt;="&amp;EOMONTH(R$10,0))
/_xlfn.UNIQUE(_xlfn._xlws.FILTER($F:$F,$E:$E=$J$4))
/IF($J$5="総計",1,$K130/10)
),0)</f>
        <v>0</v>
      </c>
      <c r="S130" s="48" cm="1">
        <f t="array" ref="S130">IFERROR(
IF(OR(S$10="",$I130=""),"",
SUMIFS(収穫記録!$P:$P,収穫記録!$D:$D,$J$1,収穫記録!$I:$I,$J$2,収穫記録!$J:$J,$J$3,収穫記録!$F:$F,$I130,収穫記録!$B:$B,"&gt;="&amp;S$10,収穫記録!$B:$B,"&lt;="&amp;EOMONTH(S$10,0))
/_xlfn.UNIQUE(_xlfn._xlws.FILTER($F:$F,$E:$E=$J$4))
/IF($J$5="総計",1,$K130/10)
),0)</f>
        <v>0</v>
      </c>
      <c r="T130" s="48" cm="1">
        <f t="array" ref="T130">IFERROR(
IF(OR(T$10="",$I130=""),"",
SUMIFS(収穫記録!$P:$P,収穫記録!$D:$D,$J$1,収穫記録!$I:$I,$J$2,収穫記録!$J:$J,$J$3,収穫記録!$F:$F,$I130,収穫記録!$B:$B,"&gt;="&amp;T$10,収穫記録!$B:$B,"&lt;="&amp;EOMONTH(T$10,0))
/_xlfn.UNIQUE(_xlfn._xlws.FILTER($F:$F,$E:$E=$J$4))
/IF($J$5="総計",1,$K130/10)
),0)</f>
        <v>0</v>
      </c>
      <c r="U130" s="48" cm="1">
        <f t="array" ref="U130">IFERROR(
IF(OR(U$10="",$I130=""),"",
SUMIFS(収穫記録!$P:$P,収穫記録!$D:$D,$J$1,収穫記録!$I:$I,$J$2,収穫記録!$J:$J,$J$3,収穫記録!$F:$F,$I130,収穫記録!$B:$B,"&gt;="&amp;U$10,収穫記録!$B:$B,"&lt;="&amp;EOMONTH(U$10,0))
/_xlfn.UNIQUE(_xlfn._xlws.FILTER($F:$F,$E:$E=$J$4))
/IF($J$5="総計",1,$K130/10)
),0)</f>
        <v>0</v>
      </c>
      <c r="V130" s="48" cm="1">
        <f t="array" ref="V130">IFERROR(
IF(OR(V$10="",$I130=""),"",
SUMIFS(収穫記録!$P:$P,収穫記録!$D:$D,$J$1,収穫記録!$I:$I,$J$2,収穫記録!$J:$J,$J$3,収穫記録!$F:$F,$I130,収穫記録!$B:$B,"&gt;="&amp;V$10,収穫記録!$B:$B,"&lt;="&amp;EOMONTH(V$10,0))
/_xlfn.UNIQUE(_xlfn._xlws.FILTER($F:$F,$E:$E=$J$4))
/IF($J$5="総計",1,$K130/10)
),0)</f>
        <v>0</v>
      </c>
      <c r="W130" s="48" cm="1">
        <f t="array" ref="W130">IFERROR(
IF(OR(W$10="",$I130=""),"",
SUMIFS(収穫記録!$P:$P,収穫記録!$D:$D,$J$1,収穫記録!$I:$I,$J$2,収穫記録!$J:$J,$J$3,収穫記録!$F:$F,$I130,収穫記録!$B:$B,"&gt;="&amp;W$10,収穫記録!$B:$B,"&lt;="&amp;EOMONTH(W$10,0))
/_xlfn.UNIQUE(_xlfn._xlws.FILTER($F:$F,$E:$E=$J$4))
/IF($J$5="総計",1,$K130/10)
),0)</f>
        <v>0</v>
      </c>
      <c r="X130" s="48" cm="1">
        <f t="array" ref="X130">IFERROR(
IF(OR(X$10="",$I130=""),"",
SUMIFS(収穫記録!$P:$P,収穫記録!$D:$D,$J$1,収穫記録!$I:$I,$J$2,収穫記録!$J:$J,$J$3,収穫記録!$F:$F,$I130,収穫記録!$B:$B,"&gt;="&amp;X$10,収穫記録!$B:$B,"&lt;="&amp;EOMONTH(X$10,0))
/_xlfn.UNIQUE(_xlfn._xlws.FILTER($F:$F,$E:$E=$J$4))
/IF($J$5="総計",1,$K130/10)
),0)</f>
        <v>0</v>
      </c>
    </row>
    <row r="131" spans="10:24">
      <c r="J131" s="13"/>
      <c r="K131" s="37"/>
      <c r="L131" s="46" t="str">
        <f t="shared" si="4"/>
        <v/>
      </c>
      <c r="M131" s="47" cm="1">
        <f t="array" ref="M131">IFERROR(
IF(OR(M$10="",$I131=""),"",
SUMIFS(収穫記録!$P:$P,収穫記録!$D:$D,$J$1,収穫記録!$I:$I,$J$2,収穫記録!$J:$J,$J$3,収穫記録!$F:$F,$I131,収穫記録!$B:$B,"&gt;="&amp;M$10,収穫記録!$B:$B,"&lt;="&amp;EOMONTH(M$10,0))
/_xlfn.UNIQUE(_xlfn._xlws.FILTER($F:$F,$E:$E=$J$4))
/IF($J$5="総計",1,$K131/10)
),0)</f>
        <v>0</v>
      </c>
      <c r="N131" s="48" cm="1">
        <f t="array" ref="N131">IFERROR(
IF(OR(N$10="",$I131=""),"",
SUMIFS(収穫記録!$P:$P,収穫記録!$D:$D,$J$1,収穫記録!$I:$I,$J$2,収穫記録!$J:$J,$J$3,収穫記録!$F:$F,$I131,収穫記録!$B:$B,"&gt;="&amp;N$10,収穫記録!$B:$B,"&lt;="&amp;EOMONTH(N$10,0))
/_xlfn.UNIQUE(_xlfn._xlws.FILTER($F:$F,$E:$E=$J$4))
/IF($J$5="総計",1,$K131/10)
),0)</f>
        <v>0</v>
      </c>
      <c r="O131" s="48" cm="1">
        <f t="array" ref="O131">IFERROR(
IF(OR(O$10="",$I131=""),"",
SUMIFS(収穫記録!$P:$P,収穫記録!$D:$D,$J$1,収穫記録!$I:$I,$J$2,収穫記録!$J:$J,$J$3,収穫記録!$F:$F,$I131,収穫記録!$B:$B,"&gt;="&amp;O$10,収穫記録!$B:$B,"&lt;="&amp;EOMONTH(O$10,0))
/_xlfn.UNIQUE(_xlfn._xlws.FILTER($F:$F,$E:$E=$J$4))
/IF($J$5="総計",1,$K131/10)
),0)</f>
        <v>0</v>
      </c>
      <c r="P131" s="48" cm="1">
        <f t="array" ref="P131">IFERROR(
IF(OR(P$10="",$I131=""),"",
SUMIFS(収穫記録!$P:$P,収穫記録!$D:$D,$J$1,収穫記録!$I:$I,$J$2,収穫記録!$J:$J,$J$3,収穫記録!$F:$F,$I131,収穫記録!$B:$B,"&gt;="&amp;P$10,収穫記録!$B:$B,"&lt;="&amp;EOMONTH(P$10,0))
/_xlfn.UNIQUE(_xlfn._xlws.FILTER($F:$F,$E:$E=$J$4))
/IF($J$5="総計",1,$K131/10)
),0)</f>
        <v>0</v>
      </c>
      <c r="Q131" s="48" cm="1">
        <f t="array" ref="Q131">IFERROR(
IF(OR(Q$10="",$I131=""),"",
SUMIFS(収穫記録!$P:$P,収穫記録!$D:$D,$J$1,収穫記録!$I:$I,$J$2,収穫記録!$J:$J,$J$3,収穫記録!$F:$F,$I131,収穫記録!$B:$B,"&gt;="&amp;Q$10,収穫記録!$B:$B,"&lt;="&amp;EOMONTH(Q$10,0))
/_xlfn.UNIQUE(_xlfn._xlws.FILTER($F:$F,$E:$E=$J$4))
/IF($J$5="総計",1,$K131/10)
),0)</f>
        <v>0</v>
      </c>
      <c r="R131" s="48" cm="1">
        <f t="array" ref="R131">IFERROR(
IF(OR(R$10="",$I131=""),"",
SUMIFS(収穫記録!$P:$P,収穫記録!$D:$D,$J$1,収穫記録!$I:$I,$J$2,収穫記録!$J:$J,$J$3,収穫記録!$F:$F,$I131,収穫記録!$B:$B,"&gt;="&amp;R$10,収穫記録!$B:$B,"&lt;="&amp;EOMONTH(R$10,0))
/_xlfn.UNIQUE(_xlfn._xlws.FILTER($F:$F,$E:$E=$J$4))
/IF($J$5="総計",1,$K131/10)
),0)</f>
        <v>0</v>
      </c>
      <c r="S131" s="48" cm="1">
        <f t="array" ref="S131">IFERROR(
IF(OR(S$10="",$I131=""),"",
SUMIFS(収穫記録!$P:$P,収穫記録!$D:$D,$J$1,収穫記録!$I:$I,$J$2,収穫記録!$J:$J,$J$3,収穫記録!$F:$F,$I131,収穫記録!$B:$B,"&gt;="&amp;S$10,収穫記録!$B:$B,"&lt;="&amp;EOMONTH(S$10,0))
/_xlfn.UNIQUE(_xlfn._xlws.FILTER($F:$F,$E:$E=$J$4))
/IF($J$5="総計",1,$K131/10)
),0)</f>
        <v>0</v>
      </c>
      <c r="T131" s="48" cm="1">
        <f t="array" ref="T131">IFERROR(
IF(OR(T$10="",$I131=""),"",
SUMIFS(収穫記録!$P:$P,収穫記録!$D:$D,$J$1,収穫記録!$I:$I,$J$2,収穫記録!$J:$J,$J$3,収穫記録!$F:$F,$I131,収穫記録!$B:$B,"&gt;="&amp;T$10,収穫記録!$B:$B,"&lt;="&amp;EOMONTH(T$10,0))
/_xlfn.UNIQUE(_xlfn._xlws.FILTER($F:$F,$E:$E=$J$4))
/IF($J$5="総計",1,$K131/10)
),0)</f>
        <v>0</v>
      </c>
      <c r="U131" s="48" cm="1">
        <f t="array" ref="U131">IFERROR(
IF(OR(U$10="",$I131=""),"",
SUMIFS(収穫記録!$P:$P,収穫記録!$D:$D,$J$1,収穫記録!$I:$I,$J$2,収穫記録!$J:$J,$J$3,収穫記録!$F:$F,$I131,収穫記録!$B:$B,"&gt;="&amp;U$10,収穫記録!$B:$B,"&lt;="&amp;EOMONTH(U$10,0))
/_xlfn.UNIQUE(_xlfn._xlws.FILTER($F:$F,$E:$E=$J$4))
/IF($J$5="総計",1,$K131/10)
),0)</f>
        <v>0</v>
      </c>
      <c r="V131" s="48" cm="1">
        <f t="array" ref="V131">IFERROR(
IF(OR(V$10="",$I131=""),"",
SUMIFS(収穫記録!$P:$P,収穫記録!$D:$D,$J$1,収穫記録!$I:$I,$J$2,収穫記録!$J:$J,$J$3,収穫記録!$F:$F,$I131,収穫記録!$B:$B,"&gt;="&amp;V$10,収穫記録!$B:$B,"&lt;="&amp;EOMONTH(V$10,0))
/_xlfn.UNIQUE(_xlfn._xlws.FILTER($F:$F,$E:$E=$J$4))
/IF($J$5="総計",1,$K131/10)
),0)</f>
        <v>0</v>
      </c>
      <c r="W131" s="48" cm="1">
        <f t="array" ref="W131">IFERROR(
IF(OR(W$10="",$I131=""),"",
SUMIFS(収穫記録!$P:$P,収穫記録!$D:$D,$J$1,収穫記録!$I:$I,$J$2,収穫記録!$J:$J,$J$3,収穫記録!$F:$F,$I131,収穫記録!$B:$B,"&gt;="&amp;W$10,収穫記録!$B:$B,"&lt;="&amp;EOMONTH(W$10,0))
/_xlfn.UNIQUE(_xlfn._xlws.FILTER($F:$F,$E:$E=$J$4))
/IF($J$5="総計",1,$K131/10)
),0)</f>
        <v>0</v>
      </c>
      <c r="X131" s="48" cm="1">
        <f t="array" ref="X131">IFERROR(
IF(OR(X$10="",$I131=""),"",
SUMIFS(収穫記録!$P:$P,収穫記録!$D:$D,$J$1,収穫記録!$I:$I,$J$2,収穫記録!$J:$J,$J$3,収穫記録!$F:$F,$I131,収穫記録!$B:$B,"&gt;="&amp;X$10,収穫記録!$B:$B,"&lt;="&amp;EOMONTH(X$10,0))
/_xlfn.UNIQUE(_xlfn._xlws.FILTER($F:$F,$E:$E=$J$4))
/IF($J$5="総計",1,$K131/10)
),0)</f>
        <v>0</v>
      </c>
    </row>
    <row r="132" spans="10:24">
      <c r="J132" s="13"/>
      <c r="K132" s="37"/>
      <c r="L132" s="46" t="str">
        <f t="shared" si="4"/>
        <v/>
      </c>
      <c r="M132" s="47" cm="1">
        <f t="array" ref="M132">IFERROR(
IF(OR(M$10="",$I132=""),"",
SUMIFS(収穫記録!$P:$P,収穫記録!$D:$D,$J$1,収穫記録!$I:$I,$J$2,収穫記録!$J:$J,$J$3,収穫記録!$F:$F,$I132,収穫記録!$B:$B,"&gt;="&amp;M$10,収穫記録!$B:$B,"&lt;="&amp;EOMONTH(M$10,0))
/_xlfn.UNIQUE(_xlfn._xlws.FILTER($F:$F,$E:$E=$J$4))
/IF($J$5="総計",1,$K132/10)
),0)</f>
        <v>0</v>
      </c>
      <c r="N132" s="48" cm="1">
        <f t="array" ref="N132">IFERROR(
IF(OR(N$10="",$I132=""),"",
SUMIFS(収穫記録!$P:$P,収穫記録!$D:$D,$J$1,収穫記録!$I:$I,$J$2,収穫記録!$J:$J,$J$3,収穫記録!$F:$F,$I132,収穫記録!$B:$B,"&gt;="&amp;N$10,収穫記録!$B:$B,"&lt;="&amp;EOMONTH(N$10,0))
/_xlfn.UNIQUE(_xlfn._xlws.FILTER($F:$F,$E:$E=$J$4))
/IF($J$5="総計",1,$K132/10)
),0)</f>
        <v>0</v>
      </c>
      <c r="O132" s="48" cm="1">
        <f t="array" ref="O132">IFERROR(
IF(OR(O$10="",$I132=""),"",
SUMIFS(収穫記録!$P:$P,収穫記録!$D:$D,$J$1,収穫記録!$I:$I,$J$2,収穫記録!$J:$J,$J$3,収穫記録!$F:$F,$I132,収穫記録!$B:$B,"&gt;="&amp;O$10,収穫記録!$B:$B,"&lt;="&amp;EOMONTH(O$10,0))
/_xlfn.UNIQUE(_xlfn._xlws.FILTER($F:$F,$E:$E=$J$4))
/IF($J$5="総計",1,$K132/10)
),0)</f>
        <v>0</v>
      </c>
      <c r="P132" s="48" cm="1">
        <f t="array" ref="P132">IFERROR(
IF(OR(P$10="",$I132=""),"",
SUMIFS(収穫記録!$P:$P,収穫記録!$D:$D,$J$1,収穫記録!$I:$I,$J$2,収穫記録!$J:$J,$J$3,収穫記録!$F:$F,$I132,収穫記録!$B:$B,"&gt;="&amp;P$10,収穫記録!$B:$B,"&lt;="&amp;EOMONTH(P$10,0))
/_xlfn.UNIQUE(_xlfn._xlws.FILTER($F:$F,$E:$E=$J$4))
/IF($J$5="総計",1,$K132/10)
),0)</f>
        <v>0</v>
      </c>
      <c r="Q132" s="48" cm="1">
        <f t="array" ref="Q132">IFERROR(
IF(OR(Q$10="",$I132=""),"",
SUMIFS(収穫記録!$P:$P,収穫記録!$D:$D,$J$1,収穫記録!$I:$I,$J$2,収穫記録!$J:$J,$J$3,収穫記録!$F:$F,$I132,収穫記録!$B:$B,"&gt;="&amp;Q$10,収穫記録!$B:$B,"&lt;="&amp;EOMONTH(Q$10,0))
/_xlfn.UNIQUE(_xlfn._xlws.FILTER($F:$F,$E:$E=$J$4))
/IF($J$5="総計",1,$K132/10)
),0)</f>
        <v>0</v>
      </c>
      <c r="R132" s="48" cm="1">
        <f t="array" ref="R132">IFERROR(
IF(OR(R$10="",$I132=""),"",
SUMIFS(収穫記録!$P:$P,収穫記録!$D:$D,$J$1,収穫記録!$I:$I,$J$2,収穫記録!$J:$J,$J$3,収穫記録!$F:$F,$I132,収穫記録!$B:$B,"&gt;="&amp;R$10,収穫記録!$B:$B,"&lt;="&amp;EOMONTH(R$10,0))
/_xlfn.UNIQUE(_xlfn._xlws.FILTER($F:$F,$E:$E=$J$4))
/IF($J$5="総計",1,$K132/10)
),0)</f>
        <v>0</v>
      </c>
      <c r="S132" s="48" cm="1">
        <f t="array" ref="S132">IFERROR(
IF(OR(S$10="",$I132=""),"",
SUMIFS(収穫記録!$P:$P,収穫記録!$D:$D,$J$1,収穫記録!$I:$I,$J$2,収穫記録!$J:$J,$J$3,収穫記録!$F:$F,$I132,収穫記録!$B:$B,"&gt;="&amp;S$10,収穫記録!$B:$B,"&lt;="&amp;EOMONTH(S$10,0))
/_xlfn.UNIQUE(_xlfn._xlws.FILTER($F:$F,$E:$E=$J$4))
/IF($J$5="総計",1,$K132/10)
),0)</f>
        <v>0</v>
      </c>
      <c r="T132" s="48" cm="1">
        <f t="array" ref="T132">IFERROR(
IF(OR(T$10="",$I132=""),"",
SUMIFS(収穫記録!$P:$P,収穫記録!$D:$D,$J$1,収穫記録!$I:$I,$J$2,収穫記録!$J:$J,$J$3,収穫記録!$F:$F,$I132,収穫記録!$B:$B,"&gt;="&amp;T$10,収穫記録!$B:$B,"&lt;="&amp;EOMONTH(T$10,0))
/_xlfn.UNIQUE(_xlfn._xlws.FILTER($F:$F,$E:$E=$J$4))
/IF($J$5="総計",1,$K132/10)
),0)</f>
        <v>0</v>
      </c>
      <c r="U132" s="48" cm="1">
        <f t="array" ref="U132">IFERROR(
IF(OR(U$10="",$I132=""),"",
SUMIFS(収穫記録!$P:$P,収穫記録!$D:$D,$J$1,収穫記録!$I:$I,$J$2,収穫記録!$J:$J,$J$3,収穫記録!$F:$F,$I132,収穫記録!$B:$B,"&gt;="&amp;U$10,収穫記録!$B:$B,"&lt;="&amp;EOMONTH(U$10,0))
/_xlfn.UNIQUE(_xlfn._xlws.FILTER($F:$F,$E:$E=$J$4))
/IF($J$5="総計",1,$K132/10)
),0)</f>
        <v>0</v>
      </c>
      <c r="V132" s="48" cm="1">
        <f t="array" ref="V132">IFERROR(
IF(OR(V$10="",$I132=""),"",
SUMIFS(収穫記録!$P:$P,収穫記録!$D:$D,$J$1,収穫記録!$I:$I,$J$2,収穫記録!$J:$J,$J$3,収穫記録!$F:$F,$I132,収穫記録!$B:$B,"&gt;="&amp;V$10,収穫記録!$B:$B,"&lt;="&amp;EOMONTH(V$10,0))
/_xlfn.UNIQUE(_xlfn._xlws.FILTER($F:$F,$E:$E=$J$4))
/IF($J$5="総計",1,$K132/10)
),0)</f>
        <v>0</v>
      </c>
      <c r="W132" s="48" cm="1">
        <f t="array" ref="W132">IFERROR(
IF(OR(W$10="",$I132=""),"",
SUMIFS(収穫記録!$P:$P,収穫記録!$D:$D,$J$1,収穫記録!$I:$I,$J$2,収穫記録!$J:$J,$J$3,収穫記録!$F:$F,$I132,収穫記録!$B:$B,"&gt;="&amp;W$10,収穫記録!$B:$B,"&lt;="&amp;EOMONTH(W$10,0))
/_xlfn.UNIQUE(_xlfn._xlws.FILTER($F:$F,$E:$E=$J$4))
/IF($J$5="総計",1,$K132/10)
),0)</f>
        <v>0</v>
      </c>
      <c r="X132" s="48" cm="1">
        <f t="array" ref="X132">IFERROR(
IF(OR(X$10="",$I132=""),"",
SUMIFS(収穫記録!$P:$P,収穫記録!$D:$D,$J$1,収穫記録!$I:$I,$J$2,収穫記録!$J:$J,$J$3,収穫記録!$F:$F,$I132,収穫記録!$B:$B,"&gt;="&amp;X$10,収穫記録!$B:$B,"&lt;="&amp;EOMONTH(X$10,0))
/_xlfn.UNIQUE(_xlfn._xlws.FILTER($F:$F,$E:$E=$J$4))
/IF($J$5="総計",1,$K132/10)
),0)</f>
        <v>0</v>
      </c>
    </row>
    <row r="133" spans="10:24">
      <c r="J133" s="13"/>
      <c r="K133" s="37"/>
      <c r="L133" s="46" t="str">
        <f t="shared" si="4"/>
        <v/>
      </c>
      <c r="M133" s="47" cm="1">
        <f t="array" ref="M133">IFERROR(
IF(OR(M$10="",$I133=""),"",
SUMIFS(収穫記録!$P:$P,収穫記録!$D:$D,$J$1,収穫記録!$I:$I,$J$2,収穫記録!$J:$J,$J$3,収穫記録!$F:$F,$I133,収穫記録!$B:$B,"&gt;="&amp;M$10,収穫記録!$B:$B,"&lt;="&amp;EOMONTH(M$10,0))
/_xlfn.UNIQUE(_xlfn._xlws.FILTER($F:$F,$E:$E=$J$4))
/IF($J$5="総計",1,$K133/10)
),0)</f>
        <v>0</v>
      </c>
      <c r="N133" s="48" cm="1">
        <f t="array" ref="N133">IFERROR(
IF(OR(N$10="",$I133=""),"",
SUMIFS(収穫記録!$P:$P,収穫記録!$D:$D,$J$1,収穫記録!$I:$I,$J$2,収穫記録!$J:$J,$J$3,収穫記録!$F:$F,$I133,収穫記録!$B:$B,"&gt;="&amp;N$10,収穫記録!$B:$B,"&lt;="&amp;EOMONTH(N$10,0))
/_xlfn.UNIQUE(_xlfn._xlws.FILTER($F:$F,$E:$E=$J$4))
/IF($J$5="総計",1,$K133/10)
),0)</f>
        <v>0</v>
      </c>
      <c r="O133" s="48" cm="1">
        <f t="array" ref="O133">IFERROR(
IF(OR(O$10="",$I133=""),"",
SUMIFS(収穫記録!$P:$P,収穫記録!$D:$D,$J$1,収穫記録!$I:$I,$J$2,収穫記録!$J:$J,$J$3,収穫記録!$F:$F,$I133,収穫記録!$B:$B,"&gt;="&amp;O$10,収穫記録!$B:$B,"&lt;="&amp;EOMONTH(O$10,0))
/_xlfn.UNIQUE(_xlfn._xlws.FILTER($F:$F,$E:$E=$J$4))
/IF($J$5="総計",1,$K133/10)
),0)</f>
        <v>0</v>
      </c>
      <c r="P133" s="48" cm="1">
        <f t="array" ref="P133">IFERROR(
IF(OR(P$10="",$I133=""),"",
SUMIFS(収穫記録!$P:$P,収穫記録!$D:$D,$J$1,収穫記録!$I:$I,$J$2,収穫記録!$J:$J,$J$3,収穫記録!$F:$F,$I133,収穫記録!$B:$B,"&gt;="&amp;P$10,収穫記録!$B:$B,"&lt;="&amp;EOMONTH(P$10,0))
/_xlfn.UNIQUE(_xlfn._xlws.FILTER($F:$F,$E:$E=$J$4))
/IF($J$5="総計",1,$K133/10)
),0)</f>
        <v>0</v>
      </c>
      <c r="Q133" s="48" cm="1">
        <f t="array" ref="Q133">IFERROR(
IF(OR(Q$10="",$I133=""),"",
SUMIFS(収穫記録!$P:$P,収穫記録!$D:$D,$J$1,収穫記録!$I:$I,$J$2,収穫記録!$J:$J,$J$3,収穫記録!$F:$F,$I133,収穫記録!$B:$B,"&gt;="&amp;Q$10,収穫記録!$B:$B,"&lt;="&amp;EOMONTH(Q$10,0))
/_xlfn.UNIQUE(_xlfn._xlws.FILTER($F:$F,$E:$E=$J$4))
/IF($J$5="総計",1,$K133/10)
),0)</f>
        <v>0</v>
      </c>
      <c r="R133" s="48" cm="1">
        <f t="array" ref="R133">IFERROR(
IF(OR(R$10="",$I133=""),"",
SUMIFS(収穫記録!$P:$P,収穫記録!$D:$D,$J$1,収穫記録!$I:$I,$J$2,収穫記録!$J:$J,$J$3,収穫記録!$F:$F,$I133,収穫記録!$B:$B,"&gt;="&amp;R$10,収穫記録!$B:$B,"&lt;="&amp;EOMONTH(R$10,0))
/_xlfn.UNIQUE(_xlfn._xlws.FILTER($F:$F,$E:$E=$J$4))
/IF($J$5="総計",1,$K133/10)
),0)</f>
        <v>0</v>
      </c>
      <c r="S133" s="48" cm="1">
        <f t="array" ref="S133">IFERROR(
IF(OR(S$10="",$I133=""),"",
SUMIFS(収穫記録!$P:$P,収穫記録!$D:$D,$J$1,収穫記録!$I:$I,$J$2,収穫記録!$J:$J,$J$3,収穫記録!$F:$F,$I133,収穫記録!$B:$B,"&gt;="&amp;S$10,収穫記録!$B:$B,"&lt;="&amp;EOMONTH(S$10,0))
/_xlfn.UNIQUE(_xlfn._xlws.FILTER($F:$F,$E:$E=$J$4))
/IF($J$5="総計",1,$K133/10)
),0)</f>
        <v>0</v>
      </c>
      <c r="T133" s="48" cm="1">
        <f t="array" ref="T133">IFERROR(
IF(OR(T$10="",$I133=""),"",
SUMIFS(収穫記録!$P:$P,収穫記録!$D:$D,$J$1,収穫記録!$I:$I,$J$2,収穫記録!$J:$J,$J$3,収穫記録!$F:$F,$I133,収穫記録!$B:$B,"&gt;="&amp;T$10,収穫記録!$B:$B,"&lt;="&amp;EOMONTH(T$10,0))
/_xlfn.UNIQUE(_xlfn._xlws.FILTER($F:$F,$E:$E=$J$4))
/IF($J$5="総計",1,$K133/10)
),0)</f>
        <v>0</v>
      </c>
      <c r="U133" s="48" cm="1">
        <f t="array" ref="U133">IFERROR(
IF(OR(U$10="",$I133=""),"",
SUMIFS(収穫記録!$P:$P,収穫記録!$D:$D,$J$1,収穫記録!$I:$I,$J$2,収穫記録!$J:$J,$J$3,収穫記録!$F:$F,$I133,収穫記録!$B:$B,"&gt;="&amp;U$10,収穫記録!$B:$B,"&lt;="&amp;EOMONTH(U$10,0))
/_xlfn.UNIQUE(_xlfn._xlws.FILTER($F:$F,$E:$E=$J$4))
/IF($J$5="総計",1,$K133/10)
),0)</f>
        <v>0</v>
      </c>
      <c r="V133" s="48" cm="1">
        <f t="array" ref="V133">IFERROR(
IF(OR(V$10="",$I133=""),"",
SUMIFS(収穫記録!$P:$P,収穫記録!$D:$D,$J$1,収穫記録!$I:$I,$J$2,収穫記録!$J:$J,$J$3,収穫記録!$F:$F,$I133,収穫記録!$B:$B,"&gt;="&amp;V$10,収穫記録!$B:$B,"&lt;="&amp;EOMONTH(V$10,0))
/_xlfn.UNIQUE(_xlfn._xlws.FILTER($F:$F,$E:$E=$J$4))
/IF($J$5="総計",1,$K133/10)
),0)</f>
        <v>0</v>
      </c>
      <c r="W133" s="48" cm="1">
        <f t="array" ref="W133">IFERROR(
IF(OR(W$10="",$I133=""),"",
SUMIFS(収穫記録!$P:$P,収穫記録!$D:$D,$J$1,収穫記録!$I:$I,$J$2,収穫記録!$J:$J,$J$3,収穫記録!$F:$F,$I133,収穫記録!$B:$B,"&gt;="&amp;W$10,収穫記録!$B:$B,"&lt;="&amp;EOMONTH(W$10,0))
/_xlfn.UNIQUE(_xlfn._xlws.FILTER($F:$F,$E:$E=$J$4))
/IF($J$5="総計",1,$K133/10)
),0)</f>
        <v>0</v>
      </c>
      <c r="X133" s="48" cm="1">
        <f t="array" ref="X133">IFERROR(
IF(OR(X$10="",$I133=""),"",
SUMIFS(収穫記録!$P:$P,収穫記録!$D:$D,$J$1,収穫記録!$I:$I,$J$2,収穫記録!$J:$J,$J$3,収穫記録!$F:$F,$I133,収穫記録!$B:$B,"&gt;="&amp;X$10,収穫記録!$B:$B,"&lt;="&amp;EOMONTH(X$10,0))
/_xlfn.UNIQUE(_xlfn._xlws.FILTER($F:$F,$E:$E=$J$4))
/IF($J$5="総計",1,$K133/10)
),0)</f>
        <v>0</v>
      </c>
    </row>
    <row r="134" spans="10:24">
      <c r="J134" s="13"/>
      <c r="K134" s="37"/>
      <c r="L134" s="46" t="str">
        <f t="shared" si="4"/>
        <v/>
      </c>
      <c r="M134" s="47" cm="1">
        <f t="array" ref="M134">IFERROR(
IF(OR(M$10="",$I134=""),"",
SUMIFS(収穫記録!$P:$P,収穫記録!$D:$D,$J$1,収穫記録!$I:$I,$J$2,収穫記録!$J:$J,$J$3,収穫記録!$F:$F,$I134,収穫記録!$B:$B,"&gt;="&amp;M$10,収穫記録!$B:$B,"&lt;="&amp;EOMONTH(M$10,0))
/_xlfn.UNIQUE(_xlfn._xlws.FILTER($F:$F,$E:$E=$J$4))
/IF($J$5="総計",1,$K134/10)
),0)</f>
        <v>0</v>
      </c>
      <c r="N134" s="48" cm="1">
        <f t="array" ref="N134">IFERROR(
IF(OR(N$10="",$I134=""),"",
SUMIFS(収穫記録!$P:$P,収穫記録!$D:$D,$J$1,収穫記録!$I:$I,$J$2,収穫記録!$J:$J,$J$3,収穫記録!$F:$F,$I134,収穫記録!$B:$B,"&gt;="&amp;N$10,収穫記録!$B:$B,"&lt;="&amp;EOMONTH(N$10,0))
/_xlfn.UNIQUE(_xlfn._xlws.FILTER($F:$F,$E:$E=$J$4))
/IF($J$5="総計",1,$K134/10)
),0)</f>
        <v>0</v>
      </c>
      <c r="O134" s="48" cm="1">
        <f t="array" ref="O134">IFERROR(
IF(OR(O$10="",$I134=""),"",
SUMIFS(収穫記録!$P:$P,収穫記録!$D:$D,$J$1,収穫記録!$I:$I,$J$2,収穫記録!$J:$J,$J$3,収穫記録!$F:$F,$I134,収穫記録!$B:$B,"&gt;="&amp;O$10,収穫記録!$B:$B,"&lt;="&amp;EOMONTH(O$10,0))
/_xlfn.UNIQUE(_xlfn._xlws.FILTER($F:$F,$E:$E=$J$4))
/IF($J$5="総計",1,$K134/10)
),0)</f>
        <v>0</v>
      </c>
      <c r="P134" s="48" cm="1">
        <f t="array" ref="P134">IFERROR(
IF(OR(P$10="",$I134=""),"",
SUMIFS(収穫記録!$P:$P,収穫記録!$D:$D,$J$1,収穫記録!$I:$I,$J$2,収穫記録!$J:$J,$J$3,収穫記録!$F:$F,$I134,収穫記録!$B:$B,"&gt;="&amp;P$10,収穫記録!$B:$B,"&lt;="&amp;EOMONTH(P$10,0))
/_xlfn.UNIQUE(_xlfn._xlws.FILTER($F:$F,$E:$E=$J$4))
/IF($J$5="総計",1,$K134/10)
),0)</f>
        <v>0</v>
      </c>
      <c r="Q134" s="48" cm="1">
        <f t="array" ref="Q134">IFERROR(
IF(OR(Q$10="",$I134=""),"",
SUMIFS(収穫記録!$P:$P,収穫記録!$D:$D,$J$1,収穫記録!$I:$I,$J$2,収穫記録!$J:$J,$J$3,収穫記録!$F:$F,$I134,収穫記録!$B:$B,"&gt;="&amp;Q$10,収穫記録!$B:$B,"&lt;="&amp;EOMONTH(Q$10,0))
/_xlfn.UNIQUE(_xlfn._xlws.FILTER($F:$F,$E:$E=$J$4))
/IF($J$5="総計",1,$K134/10)
),0)</f>
        <v>0</v>
      </c>
      <c r="R134" s="48" cm="1">
        <f t="array" ref="R134">IFERROR(
IF(OR(R$10="",$I134=""),"",
SUMIFS(収穫記録!$P:$P,収穫記録!$D:$D,$J$1,収穫記録!$I:$I,$J$2,収穫記録!$J:$J,$J$3,収穫記録!$F:$F,$I134,収穫記録!$B:$B,"&gt;="&amp;R$10,収穫記録!$B:$B,"&lt;="&amp;EOMONTH(R$10,0))
/_xlfn.UNIQUE(_xlfn._xlws.FILTER($F:$F,$E:$E=$J$4))
/IF($J$5="総計",1,$K134/10)
),0)</f>
        <v>0</v>
      </c>
      <c r="S134" s="48" cm="1">
        <f t="array" ref="S134">IFERROR(
IF(OR(S$10="",$I134=""),"",
SUMIFS(収穫記録!$P:$P,収穫記録!$D:$D,$J$1,収穫記録!$I:$I,$J$2,収穫記録!$J:$J,$J$3,収穫記録!$F:$F,$I134,収穫記録!$B:$B,"&gt;="&amp;S$10,収穫記録!$B:$B,"&lt;="&amp;EOMONTH(S$10,0))
/_xlfn.UNIQUE(_xlfn._xlws.FILTER($F:$F,$E:$E=$J$4))
/IF($J$5="総計",1,$K134/10)
),0)</f>
        <v>0</v>
      </c>
      <c r="T134" s="48" cm="1">
        <f t="array" ref="T134">IFERROR(
IF(OR(T$10="",$I134=""),"",
SUMIFS(収穫記録!$P:$P,収穫記録!$D:$D,$J$1,収穫記録!$I:$I,$J$2,収穫記録!$J:$J,$J$3,収穫記録!$F:$F,$I134,収穫記録!$B:$B,"&gt;="&amp;T$10,収穫記録!$B:$B,"&lt;="&amp;EOMONTH(T$10,0))
/_xlfn.UNIQUE(_xlfn._xlws.FILTER($F:$F,$E:$E=$J$4))
/IF($J$5="総計",1,$K134/10)
),0)</f>
        <v>0</v>
      </c>
      <c r="U134" s="48" cm="1">
        <f t="array" ref="U134">IFERROR(
IF(OR(U$10="",$I134=""),"",
SUMIFS(収穫記録!$P:$P,収穫記録!$D:$D,$J$1,収穫記録!$I:$I,$J$2,収穫記録!$J:$J,$J$3,収穫記録!$F:$F,$I134,収穫記録!$B:$B,"&gt;="&amp;U$10,収穫記録!$B:$B,"&lt;="&amp;EOMONTH(U$10,0))
/_xlfn.UNIQUE(_xlfn._xlws.FILTER($F:$F,$E:$E=$J$4))
/IF($J$5="総計",1,$K134/10)
),0)</f>
        <v>0</v>
      </c>
      <c r="V134" s="48" cm="1">
        <f t="array" ref="V134">IFERROR(
IF(OR(V$10="",$I134=""),"",
SUMIFS(収穫記録!$P:$P,収穫記録!$D:$D,$J$1,収穫記録!$I:$I,$J$2,収穫記録!$J:$J,$J$3,収穫記録!$F:$F,$I134,収穫記録!$B:$B,"&gt;="&amp;V$10,収穫記録!$B:$B,"&lt;="&amp;EOMONTH(V$10,0))
/_xlfn.UNIQUE(_xlfn._xlws.FILTER($F:$F,$E:$E=$J$4))
/IF($J$5="総計",1,$K134/10)
),0)</f>
        <v>0</v>
      </c>
      <c r="W134" s="48" cm="1">
        <f t="array" ref="W134">IFERROR(
IF(OR(W$10="",$I134=""),"",
SUMIFS(収穫記録!$P:$P,収穫記録!$D:$D,$J$1,収穫記録!$I:$I,$J$2,収穫記録!$J:$J,$J$3,収穫記録!$F:$F,$I134,収穫記録!$B:$B,"&gt;="&amp;W$10,収穫記録!$B:$B,"&lt;="&amp;EOMONTH(W$10,0))
/_xlfn.UNIQUE(_xlfn._xlws.FILTER($F:$F,$E:$E=$J$4))
/IF($J$5="総計",1,$K134/10)
),0)</f>
        <v>0</v>
      </c>
      <c r="X134" s="48" cm="1">
        <f t="array" ref="X134">IFERROR(
IF(OR(X$10="",$I134=""),"",
SUMIFS(収穫記録!$P:$P,収穫記録!$D:$D,$J$1,収穫記録!$I:$I,$J$2,収穫記録!$J:$J,$J$3,収穫記録!$F:$F,$I134,収穫記録!$B:$B,"&gt;="&amp;X$10,収穫記録!$B:$B,"&lt;="&amp;EOMONTH(X$10,0))
/_xlfn.UNIQUE(_xlfn._xlws.FILTER($F:$F,$E:$E=$J$4))
/IF($J$5="総計",1,$K134/10)
),0)</f>
        <v>0</v>
      </c>
    </row>
    <row r="135" spans="10:24">
      <c r="J135" s="13"/>
      <c r="K135" s="37"/>
      <c r="L135" s="46" t="str">
        <f t="shared" si="4"/>
        <v/>
      </c>
      <c r="M135" s="47" cm="1">
        <f t="array" ref="M135">IFERROR(
IF(OR(M$10="",$I135=""),"",
SUMIFS(収穫記録!$P:$P,収穫記録!$D:$D,$J$1,収穫記録!$I:$I,$J$2,収穫記録!$J:$J,$J$3,収穫記録!$F:$F,$I135,収穫記録!$B:$B,"&gt;="&amp;M$10,収穫記録!$B:$B,"&lt;="&amp;EOMONTH(M$10,0))
/_xlfn.UNIQUE(_xlfn._xlws.FILTER($F:$F,$E:$E=$J$4))
/IF($J$5="総計",1,$K135/10)
),0)</f>
        <v>0</v>
      </c>
      <c r="N135" s="48" cm="1">
        <f t="array" ref="N135">IFERROR(
IF(OR(N$10="",$I135=""),"",
SUMIFS(収穫記録!$P:$P,収穫記録!$D:$D,$J$1,収穫記録!$I:$I,$J$2,収穫記録!$J:$J,$J$3,収穫記録!$F:$F,$I135,収穫記録!$B:$B,"&gt;="&amp;N$10,収穫記録!$B:$B,"&lt;="&amp;EOMONTH(N$10,0))
/_xlfn.UNIQUE(_xlfn._xlws.FILTER($F:$F,$E:$E=$J$4))
/IF($J$5="総計",1,$K135/10)
),0)</f>
        <v>0</v>
      </c>
      <c r="O135" s="48" cm="1">
        <f t="array" ref="O135">IFERROR(
IF(OR(O$10="",$I135=""),"",
SUMIFS(収穫記録!$P:$P,収穫記録!$D:$D,$J$1,収穫記録!$I:$I,$J$2,収穫記録!$J:$J,$J$3,収穫記録!$F:$F,$I135,収穫記録!$B:$B,"&gt;="&amp;O$10,収穫記録!$B:$B,"&lt;="&amp;EOMONTH(O$10,0))
/_xlfn.UNIQUE(_xlfn._xlws.FILTER($F:$F,$E:$E=$J$4))
/IF($J$5="総計",1,$K135/10)
),0)</f>
        <v>0</v>
      </c>
      <c r="P135" s="48" cm="1">
        <f t="array" ref="P135">IFERROR(
IF(OR(P$10="",$I135=""),"",
SUMIFS(収穫記録!$P:$P,収穫記録!$D:$D,$J$1,収穫記録!$I:$I,$J$2,収穫記録!$J:$J,$J$3,収穫記録!$F:$F,$I135,収穫記録!$B:$B,"&gt;="&amp;P$10,収穫記録!$B:$B,"&lt;="&amp;EOMONTH(P$10,0))
/_xlfn.UNIQUE(_xlfn._xlws.FILTER($F:$F,$E:$E=$J$4))
/IF($J$5="総計",1,$K135/10)
),0)</f>
        <v>0</v>
      </c>
      <c r="Q135" s="48" cm="1">
        <f t="array" ref="Q135">IFERROR(
IF(OR(Q$10="",$I135=""),"",
SUMIFS(収穫記録!$P:$P,収穫記録!$D:$D,$J$1,収穫記録!$I:$I,$J$2,収穫記録!$J:$J,$J$3,収穫記録!$F:$F,$I135,収穫記録!$B:$B,"&gt;="&amp;Q$10,収穫記録!$B:$B,"&lt;="&amp;EOMONTH(Q$10,0))
/_xlfn.UNIQUE(_xlfn._xlws.FILTER($F:$F,$E:$E=$J$4))
/IF($J$5="総計",1,$K135/10)
),0)</f>
        <v>0</v>
      </c>
      <c r="R135" s="48" cm="1">
        <f t="array" ref="R135">IFERROR(
IF(OR(R$10="",$I135=""),"",
SUMIFS(収穫記録!$P:$P,収穫記録!$D:$D,$J$1,収穫記録!$I:$I,$J$2,収穫記録!$J:$J,$J$3,収穫記録!$F:$F,$I135,収穫記録!$B:$B,"&gt;="&amp;R$10,収穫記録!$B:$B,"&lt;="&amp;EOMONTH(R$10,0))
/_xlfn.UNIQUE(_xlfn._xlws.FILTER($F:$F,$E:$E=$J$4))
/IF($J$5="総計",1,$K135/10)
),0)</f>
        <v>0</v>
      </c>
      <c r="S135" s="48" cm="1">
        <f t="array" ref="S135">IFERROR(
IF(OR(S$10="",$I135=""),"",
SUMIFS(収穫記録!$P:$P,収穫記録!$D:$D,$J$1,収穫記録!$I:$I,$J$2,収穫記録!$J:$J,$J$3,収穫記録!$F:$F,$I135,収穫記録!$B:$B,"&gt;="&amp;S$10,収穫記録!$B:$B,"&lt;="&amp;EOMONTH(S$10,0))
/_xlfn.UNIQUE(_xlfn._xlws.FILTER($F:$F,$E:$E=$J$4))
/IF($J$5="総計",1,$K135/10)
),0)</f>
        <v>0</v>
      </c>
      <c r="T135" s="48" cm="1">
        <f t="array" ref="T135">IFERROR(
IF(OR(T$10="",$I135=""),"",
SUMIFS(収穫記録!$P:$P,収穫記録!$D:$D,$J$1,収穫記録!$I:$I,$J$2,収穫記録!$J:$J,$J$3,収穫記録!$F:$F,$I135,収穫記録!$B:$B,"&gt;="&amp;T$10,収穫記録!$B:$B,"&lt;="&amp;EOMONTH(T$10,0))
/_xlfn.UNIQUE(_xlfn._xlws.FILTER($F:$F,$E:$E=$J$4))
/IF($J$5="総計",1,$K135/10)
),0)</f>
        <v>0</v>
      </c>
      <c r="U135" s="48" cm="1">
        <f t="array" ref="U135">IFERROR(
IF(OR(U$10="",$I135=""),"",
SUMIFS(収穫記録!$P:$P,収穫記録!$D:$D,$J$1,収穫記録!$I:$I,$J$2,収穫記録!$J:$J,$J$3,収穫記録!$F:$F,$I135,収穫記録!$B:$B,"&gt;="&amp;U$10,収穫記録!$B:$B,"&lt;="&amp;EOMONTH(U$10,0))
/_xlfn.UNIQUE(_xlfn._xlws.FILTER($F:$F,$E:$E=$J$4))
/IF($J$5="総計",1,$K135/10)
),0)</f>
        <v>0</v>
      </c>
      <c r="V135" s="48" cm="1">
        <f t="array" ref="V135">IFERROR(
IF(OR(V$10="",$I135=""),"",
SUMIFS(収穫記録!$P:$P,収穫記録!$D:$D,$J$1,収穫記録!$I:$I,$J$2,収穫記録!$J:$J,$J$3,収穫記録!$F:$F,$I135,収穫記録!$B:$B,"&gt;="&amp;V$10,収穫記録!$B:$B,"&lt;="&amp;EOMONTH(V$10,0))
/_xlfn.UNIQUE(_xlfn._xlws.FILTER($F:$F,$E:$E=$J$4))
/IF($J$5="総計",1,$K135/10)
),0)</f>
        <v>0</v>
      </c>
      <c r="W135" s="48" cm="1">
        <f t="array" ref="W135">IFERROR(
IF(OR(W$10="",$I135=""),"",
SUMIFS(収穫記録!$P:$P,収穫記録!$D:$D,$J$1,収穫記録!$I:$I,$J$2,収穫記録!$J:$J,$J$3,収穫記録!$F:$F,$I135,収穫記録!$B:$B,"&gt;="&amp;W$10,収穫記録!$B:$B,"&lt;="&amp;EOMONTH(W$10,0))
/_xlfn.UNIQUE(_xlfn._xlws.FILTER($F:$F,$E:$E=$J$4))
/IF($J$5="総計",1,$K135/10)
),0)</f>
        <v>0</v>
      </c>
      <c r="X135" s="48" cm="1">
        <f t="array" ref="X135">IFERROR(
IF(OR(X$10="",$I135=""),"",
SUMIFS(収穫記録!$P:$P,収穫記録!$D:$D,$J$1,収穫記録!$I:$I,$J$2,収穫記録!$J:$J,$J$3,収穫記録!$F:$F,$I135,収穫記録!$B:$B,"&gt;="&amp;X$10,収穫記録!$B:$B,"&lt;="&amp;EOMONTH(X$10,0))
/_xlfn.UNIQUE(_xlfn._xlws.FILTER($F:$F,$E:$E=$J$4))
/IF($J$5="総計",1,$K135/10)
),0)</f>
        <v>0</v>
      </c>
    </row>
    <row r="136" spans="10:24">
      <c r="J136" s="13"/>
      <c r="K136" s="37"/>
      <c r="L136" s="46" t="str">
        <f t="shared" si="4"/>
        <v/>
      </c>
      <c r="M136" s="47" cm="1">
        <f t="array" ref="M136">IFERROR(
IF(OR(M$10="",$I136=""),"",
SUMIFS(収穫記録!$P:$P,収穫記録!$D:$D,$J$1,収穫記録!$I:$I,$J$2,収穫記録!$J:$J,$J$3,収穫記録!$F:$F,$I136,収穫記録!$B:$B,"&gt;="&amp;M$10,収穫記録!$B:$B,"&lt;="&amp;EOMONTH(M$10,0))
/_xlfn.UNIQUE(_xlfn._xlws.FILTER($F:$F,$E:$E=$J$4))
/IF($J$5="総計",1,$K136/10)
),0)</f>
        <v>0</v>
      </c>
      <c r="N136" s="48" cm="1">
        <f t="array" ref="N136">IFERROR(
IF(OR(N$10="",$I136=""),"",
SUMIFS(収穫記録!$P:$P,収穫記録!$D:$D,$J$1,収穫記録!$I:$I,$J$2,収穫記録!$J:$J,$J$3,収穫記録!$F:$F,$I136,収穫記録!$B:$B,"&gt;="&amp;N$10,収穫記録!$B:$B,"&lt;="&amp;EOMONTH(N$10,0))
/_xlfn.UNIQUE(_xlfn._xlws.FILTER($F:$F,$E:$E=$J$4))
/IF($J$5="総計",1,$K136/10)
),0)</f>
        <v>0</v>
      </c>
      <c r="O136" s="48" cm="1">
        <f t="array" ref="O136">IFERROR(
IF(OR(O$10="",$I136=""),"",
SUMIFS(収穫記録!$P:$P,収穫記録!$D:$D,$J$1,収穫記録!$I:$I,$J$2,収穫記録!$J:$J,$J$3,収穫記録!$F:$F,$I136,収穫記録!$B:$B,"&gt;="&amp;O$10,収穫記録!$B:$B,"&lt;="&amp;EOMONTH(O$10,0))
/_xlfn.UNIQUE(_xlfn._xlws.FILTER($F:$F,$E:$E=$J$4))
/IF($J$5="総計",1,$K136/10)
),0)</f>
        <v>0</v>
      </c>
      <c r="P136" s="48" cm="1">
        <f t="array" ref="P136">IFERROR(
IF(OR(P$10="",$I136=""),"",
SUMIFS(収穫記録!$P:$P,収穫記録!$D:$D,$J$1,収穫記録!$I:$I,$J$2,収穫記録!$J:$J,$J$3,収穫記録!$F:$F,$I136,収穫記録!$B:$B,"&gt;="&amp;P$10,収穫記録!$B:$B,"&lt;="&amp;EOMONTH(P$10,0))
/_xlfn.UNIQUE(_xlfn._xlws.FILTER($F:$F,$E:$E=$J$4))
/IF($J$5="総計",1,$K136/10)
),0)</f>
        <v>0</v>
      </c>
      <c r="Q136" s="48" cm="1">
        <f t="array" ref="Q136">IFERROR(
IF(OR(Q$10="",$I136=""),"",
SUMIFS(収穫記録!$P:$P,収穫記録!$D:$D,$J$1,収穫記録!$I:$I,$J$2,収穫記録!$J:$J,$J$3,収穫記録!$F:$F,$I136,収穫記録!$B:$B,"&gt;="&amp;Q$10,収穫記録!$B:$B,"&lt;="&amp;EOMONTH(Q$10,0))
/_xlfn.UNIQUE(_xlfn._xlws.FILTER($F:$F,$E:$E=$J$4))
/IF($J$5="総計",1,$K136/10)
),0)</f>
        <v>0</v>
      </c>
      <c r="R136" s="48" cm="1">
        <f t="array" ref="R136">IFERROR(
IF(OR(R$10="",$I136=""),"",
SUMIFS(収穫記録!$P:$P,収穫記録!$D:$D,$J$1,収穫記録!$I:$I,$J$2,収穫記録!$J:$J,$J$3,収穫記録!$F:$F,$I136,収穫記録!$B:$B,"&gt;="&amp;R$10,収穫記録!$B:$B,"&lt;="&amp;EOMONTH(R$10,0))
/_xlfn.UNIQUE(_xlfn._xlws.FILTER($F:$F,$E:$E=$J$4))
/IF($J$5="総計",1,$K136/10)
),0)</f>
        <v>0</v>
      </c>
      <c r="S136" s="48" cm="1">
        <f t="array" ref="S136">IFERROR(
IF(OR(S$10="",$I136=""),"",
SUMIFS(収穫記録!$P:$P,収穫記録!$D:$D,$J$1,収穫記録!$I:$I,$J$2,収穫記録!$J:$J,$J$3,収穫記録!$F:$F,$I136,収穫記録!$B:$B,"&gt;="&amp;S$10,収穫記録!$B:$B,"&lt;="&amp;EOMONTH(S$10,0))
/_xlfn.UNIQUE(_xlfn._xlws.FILTER($F:$F,$E:$E=$J$4))
/IF($J$5="総計",1,$K136/10)
),0)</f>
        <v>0</v>
      </c>
      <c r="T136" s="48" cm="1">
        <f t="array" ref="T136">IFERROR(
IF(OR(T$10="",$I136=""),"",
SUMIFS(収穫記録!$P:$P,収穫記録!$D:$D,$J$1,収穫記録!$I:$I,$J$2,収穫記録!$J:$J,$J$3,収穫記録!$F:$F,$I136,収穫記録!$B:$B,"&gt;="&amp;T$10,収穫記録!$B:$B,"&lt;="&amp;EOMONTH(T$10,0))
/_xlfn.UNIQUE(_xlfn._xlws.FILTER($F:$F,$E:$E=$J$4))
/IF($J$5="総計",1,$K136/10)
),0)</f>
        <v>0</v>
      </c>
      <c r="U136" s="48" cm="1">
        <f t="array" ref="U136">IFERROR(
IF(OR(U$10="",$I136=""),"",
SUMIFS(収穫記録!$P:$P,収穫記録!$D:$D,$J$1,収穫記録!$I:$I,$J$2,収穫記録!$J:$J,$J$3,収穫記録!$F:$F,$I136,収穫記録!$B:$B,"&gt;="&amp;U$10,収穫記録!$B:$B,"&lt;="&amp;EOMONTH(U$10,0))
/_xlfn.UNIQUE(_xlfn._xlws.FILTER($F:$F,$E:$E=$J$4))
/IF($J$5="総計",1,$K136/10)
),0)</f>
        <v>0</v>
      </c>
      <c r="V136" s="48" cm="1">
        <f t="array" ref="V136">IFERROR(
IF(OR(V$10="",$I136=""),"",
SUMIFS(収穫記録!$P:$P,収穫記録!$D:$D,$J$1,収穫記録!$I:$I,$J$2,収穫記録!$J:$J,$J$3,収穫記録!$F:$F,$I136,収穫記録!$B:$B,"&gt;="&amp;V$10,収穫記録!$B:$B,"&lt;="&amp;EOMONTH(V$10,0))
/_xlfn.UNIQUE(_xlfn._xlws.FILTER($F:$F,$E:$E=$J$4))
/IF($J$5="総計",1,$K136/10)
),0)</f>
        <v>0</v>
      </c>
      <c r="W136" s="48" cm="1">
        <f t="array" ref="W136">IFERROR(
IF(OR(W$10="",$I136=""),"",
SUMIFS(収穫記録!$P:$P,収穫記録!$D:$D,$J$1,収穫記録!$I:$I,$J$2,収穫記録!$J:$J,$J$3,収穫記録!$F:$F,$I136,収穫記録!$B:$B,"&gt;="&amp;W$10,収穫記録!$B:$B,"&lt;="&amp;EOMONTH(W$10,0))
/_xlfn.UNIQUE(_xlfn._xlws.FILTER($F:$F,$E:$E=$J$4))
/IF($J$5="総計",1,$K136/10)
),0)</f>
        <v>0</v>
      </c>
      <c r="X136" s="48" cm="1">
        <f t="array" ref="X136">IFERROR(
IF(OR(X$10="",$I136=""),"",
SUMIFS(収穫記録!$P:$P,収穫記録!$D:$D,$J$1,収穫記録!$I:$I,$J$2,収穫記録!$J:$J,$J$3,収穫記録!$F:$F,$I136,収穫記録!$B:$B,"&gt;="&amp;X$10,収穫記録!$B:$B,"&lt;="&amp;EOMONTH(X$10,0))
/_xlfn.UNIQUE(_xlfn._xlws.FILTER($F:$F,$E:$E=$J$4))
/IF($J$5="総計",1,$K136/10)
),0)</f>
        <v>0</v>
      </c>
    </row>
    <row r="137" spans="10:24">
      <c r="J137" s="13"/>
      <c r="K137" s="37"/>
      <c r="L137" s="46" t="str">
        <f t="shared" si="4"/>
        <v/>
      </c>
      <c r="M137" s="47" cm="1">
        <f t="array" ref="M137">IFERROR(
IF(OR(M$10="",$I137=""),"",
SUMIFS(収穫記録!$P:$P,収穫記録!$D:$D,$J$1,収穫記録!$I:$I,$J$2,収穫記録!$J:$J,$J$3,収穫記録!$F:$F,$I137,収穫記録!$B:$B,"&gt;="&amp;M$10,収穫記録!$B:$B,"&lt;="&amp;EOMONTH(M$10,0))
/_xlfn.UNIQUE(_xlfn._xlws.FILTER($F:$F,$E:$E=$J$4))
/IF($J$5="総計",1,$K137/10)
),0)</f>
        <v>0</v>
      </c>
      <c r="N137" s="48" cm="1">
        <f t="array" ref="N137">IFERROR(
IF(OR(N$10="",$I137=""),"",
SUMIFS(収穫記録!$P:$P,収穫記録!$D:$D,$J$1,収穫記録!$I:$I,$J$2,収穫記録!$J:$J,$J$3,収穫記録!$F:$F,$I137,収穫記録!$B:$B,"&gt;="&amp;N$10,収穫記録!$B:$B,"&lt;="&amp;EOMONTH(N$10,0))
/_xlfn.UNIQUE(_xlfn._xlws.FILTER($F:$F,$E:$E=$J$4))
/IF($J$5="総計",1,$K137/10)
),0)</f>
        <v>0</v>
      </c>
      <c r="O137" s="48" cm="1">
        <f t="array" ref="O137">IFERROR(
IF(OR(O$10="",$I137=""),"",
SUMIFS(収穫記録!$P:$P,収穫記録!$D:$D,$J$1,収穫記録!$I:$I,$J$2,収穫記録!$J:$J,$J$3,収穫記録!$F:$F,$I137,収穫記録!$B:$B,"&gt;="&amp;O$10,収穫記録!$B:$B,"&lt;="&amp;EOMONTH(O$10,0))
/_xlfn.UNIQUE(_xlfn._xlws.FILTER($F:$F,$E:$E=$J$4))
/IF($J$5="総計",1,$K137/10)
),0)</f>
        <v>0</v>
      </c>
      <c r="P137" s="48" cm="1">
        <f t="array" ref="P137">IFERROR(
IF(OR(P$10="",$I137=""),"",
SUMIFS(収穫記録!$P:$P,収穫記録!$D:$D,$J$1,収穫記録!$I:$I,$J$2,収穫記録!$J:$J,$J$3,収穫記録!$F:$F,$I137,収穫記録!$B:$B,"&gt;="&amp;P$10,収穫記録!$B:$B,"&lt;="&amp;EOMONTH(P$10,0))
/_xlfn.UNIQUE(_xlfn._xlws.FILTER($F:$F,$E:$E=$J$4))
/IF($J$5="総計",1,$K137/10)
),0)</f>
        <v>0</v>
      </c>
      <c r="Q137" s="48" cm="1">
        <f t="array" ref="Q137">IFERROR(
IF(OR(Q$10="",$I137=""),"",
SUMIFS(収穫記録!$P:$P,収穫記録!$D:$D,$J$1,収穫記録!$I:$I,$J$2,収穫記録!$J:$J,$J$3,収穫記録!$F:$F,$I137,収穫記録!$B:$B,"&gt;="&amp;Q$10,収穫記録!$B:$B,"&lt;="&amp;EOMONTH(Q$10,0))
/_xlfn.UNIQUE(_xlfn._xlws.FILTER($F:$F,$E:$E=$J$4))
/IF($J$5="総計",1,$K137/10)
),0)</f>
        <v>0</v>
      </c>
      <c r="R137" s="48" cm="1">
        <f t="array" ref="R137">IFERROR(
IF(OR(R$10="",$I137=""),"",
SUMIFS(収穫記録!$P:$P,収穫記録!$D:$D,$J$1,収穫記録!$I:$I,$J$2,収穫記録!$J:$J,$J$3,収穫記録!$F:$F,$I137,収穫記録!$B:$B,"&gt;="&amp;R$10,収穫記録!$B:$B,"&lt;="&amp;EOMONTH(R$10,0))
/_xlfn.UNIQUE(_xlfn._xlws.FILTER($F:$F,$E:$E=$J$4))
/IF($J$5="総計",1,$K137/10)
),0)</f>
        <v>0</v>
      </c>
      <c r="S137" s="48" cm="1">
        <f t="array" ref="S137">IFERROR(
IF(OR(S$10="",$I137=""),"",
SUMIFS(収穫記録!$P:$P,収穫記録!$D:$D,$J$1,収穫記録!$I:$I,$J$2,収穫記録!$J:$J,$J$3,収穫記録!$F:$F,$I137,収穫記録!$B:$B,"&gt;="&amp;S$10,収穫記録!$B:$B,"&lt;="&amp;EOMONTH(S$10,0))
/_xlfn.UNIQUE(_xlfn._xlws.FILTER($F:$F,$E:$E=$J$4))
/IF($J$5="総計",1,$K137/10)
),0)</f>
        <v>0</v>
      </c>
      <c r="T137" s="48" cm="1">
        <f t="array" ref="T137">IFERROR(
IF(OR(T$10="",$I137=""),"",
SUMIFS(収穫記録!$P:$P,収穫記録!$D:$D,$J$1,収穫記録!$I:$I,$J$2,収穫記録!$J:$J,$J$3,収穫記録!$F:$F,$I137,収穫記録!$B:$B,"&gt;="&amp;T$10,収穫記録!$B:$B,"&lt;="&amp;EOMONTH(T$10,0))
/_xlfn.UNIQUE(_xlfn._xlws.FILTER($F:$F,$E:$E=$J$4))
/IF($J$5="総計",1,$K137/10)
),0)</f>
        <v>0</v>
      </c>
      <c r="U137" s="48" cm="1">
        <f t="array" ref="U137">IFERROR(
IF(OR(U$10="",$I137=""),"",
SUMIFS(収穫記録!$P:$P,収穫記録!$D:$D,$J$1,収穫記録!$I:$I,$J$2,収穫記録!$J:$J,$J$3,収穫記録!$F:$F,$I137,収穫記録!$B:$B,"&gt;="&amp;U$10,収穫記録!$B:$B,"&lt;="&amp;EOMONTH(U$10,0))
/_xlfn.UNIQUE(_xlfn._xlws.FILTER($F:$F,$E:$E=$J$4))
/IF($J$5="総計",1,$K137/10)
),0)</f>
        <v>0</v>
      </c>
      <c r="V137" s="48" cm="1">
        <f t="array" ref="V137">IFERROR(
IF(OR(V$10="",$I137=""),"",
SUMIFS(収穫記録!$P:$P,収穫記録!$D:$D,$J$1,収穫記録!$I:$I,$J$2,収穫記録!$J:$J,$J$3,収穫記録!$F:$F,$I137,収穫記録!$B:$B,"&gt;="&amp;V$10,収穫記録!$B:$B,"&lt;="&amp;EOMONTH(V$10,0))
/_xlfn.UNIQUE(_xlfn._xlws.FILTER($F:$F,$E:$E=$J$4))
/IF($J$5="総計",1,$K137/10)
),0)</f>
        <v>0</v>
      </c>
      <c r="W137" s="48" cm="1">
        <f t="array" ref="W137">IFERROR(
IF(OR(W$10="",$I137=""),"",
SUMIFS(収穫記録!$P:$P,収穫記録!$D:$D,$J$1,収穫記録!$I:$I,$J$2,収穫記録!$J:$J,$J$3,収穫記録!$F:$F,$I137,収穫記録!$B:$B,"&gt;="&amp;W$10,収穫記録!$B:$B,"&lt;="&amp;EOMONTH(W$10,0))
/_xlfn.UNIQUE(_xlfn._xlws.FILTER($F:$F,$E:$E=$J$4))
/IF($J$5="総計",1,$K137/10)
),0)</f>
        <v>0</v>
      </c>
      <c r="X137" s="48" cm="1">
        <f t="array" ref="X137">IFERROR(
IF(OR(X$10="",$I137=""),"",
SUMIFS(収穫記録!$P:$P,収穫記録!$D:$D,$J$1,収穫記録!$I:$I,$J$2,収穫記録!$J:$J,$J$3,収穫記録!$F:$F,$I137,収穫記録!$B:$B,"&gt;="&amp;X$10,収穫記録!$B:$B,"&lt;="&amp;EOMONTH(X$10,0))
/_xlfn.UNIQUE(_xlfn._xlws.FILTER($F:$F,$E:$E=$J$4))
/IF($J$5="総計",1,$K137/10)
),0)</f>
        <v>0</v>
      </c>
    </row>
    <row r="138" spans="10:24">
      <c r="J138" s="13"/>
      <c r="K138" s="37"/>
      <c r="L138" s="46" t="str">
        <f t="shared" si="4"/>
        <v/>
      </c>
      <c r="M138" s="47" cm="1">
        <f t="array" ref="M138">IFERROR(
IF(OR(M$10="",$I138=""),"",
SUMIFS(収穫記録!$P:$P,収穫記録!$D:$D,$J$1,収穫記録!$I:$I,$J$2,収穫記録!$J:$J,$J$3,収穫記録!$F:$F,$I138,収穫記録!$B:$B,"&gt;="&amp;M$10,収穫記録!$B:$B,"&lt;="&amp;EOMONTH(M$10,0))
/_xlfn.UNIQUE(_xlfn._xlws.FILTER($F:$F,$E:$E=$J$4))
/IF($J$5="総計",1,$K138/10)
),0)</f>
        <v>0</v>
      </c>
      <c r="N138" s="48" cm="1">
        <f t="array" ref="N138">IFERROR(
IF(OR(N$10="",$I138=""),"",
SUMIFS(収穫記録!$P:$P,収穫記録!$D:$D,$J$1,収穫記録!$I:$I,$J$2,収穫記録!$J:$J,$J$3,収穫記録!$F:$F,$I138,収穫記録!$B:$B,"&gt;="&amp;N$10,収穫記録!$B:$B,"&lt;="&amp;EOMONTH(N$10,0))
/_xlfn.UNIQUE(_xlfn._xlws.FILTER($F:$F,$E:$E=$J$4))
/IF($J$5="総計",1,$K138/10)
),0)</f>
        <v>0</v>
      </c>
      <c r="O138" s="48" cm="1">
        <f t="array" ref="O138">IFERROR(
IF(OR(O$10="",$I138=""),"",
SUMIFS(収穫記録!$P:$P,収穫記録!$D:$D,$J$1,収穫記録!$I:$I,$J$2,収穫記録!$J:$J,$J$3,収穫記録!$F:$F,$I138,収穫記録!$B:$B,"&gt;="&amp;O$10,収穫記録!$B:$B,"&lt;="&amp;EOMONTH(O$10,0))
/_xlfn.UNIQUE(_xlfn._xlws.FILTER($F:$F,$E:$E=$J$4))
/IF($J$5="総計",1,$K138/10)
),0)</f>
        <v>0</v>
      </c>
      <c r="P138" s="48" cm="1">
        <f t="array" ref="P138">IFERROR(
IF(OR(P$10="",$I138=""),"",
SUMIFS(収穫記録!$P:$P,収穫記録!$D:$D,$J$1,収穫記録!$I:$I,$J$2,収穫記録!$J:$J,$J$3,収穫記録!$F:$F,$I138,収穫記録!$B:$B,"&gt;="&amp;P$10,収穫記録!$B:$B,"&lt;="&amp;EOMONTH(P$10,0))
/_xlfn.UNIQUE(_xlfn._xlws.FILTER($F:$F,$E:$E=$J$4))
/IF($J$5="総計",1,$K138/10)
),0)</f>
        <v>0</v>
      </c>
      <c r="Q138" s="48" cm="1">
        <f t="array" ref="Q138">IFERROR(
IF(OR(Q$10="",$I138=""),"",
SUMIFS(収穫記録!$P:$P,収穫記録!$D:$D,$J$1,収穫記録!$I:$I,$J$2,収穫記録!$J:$J,$J$3,収穫記録!$F:$F,$I138,収穫記録!$B:$B,"&gt;="&amp;Q$10,収穫記録!$B:$B,"&lt;="&amp;EOMONTH(Q$10,0))
/_xlfn.UNIQUE(_xlfn._xlws.FILTER($F:$F,$E:$E=$J$4))
/IF($J$5="総計",1,$K138/10)
),0)</f>
        <v>0</v>
      </c>
      <c r="R138" s="48" cm="1">
        <f t="array" ref="R138">IFERROR(
IF(OR(R$10="",$I138=""),"",
SUMIFS(収穫記録!$P:$P,収穫記録!$D:$D,$J$1,収穫記録!$I:$I,$J$2,収穫記録!$J:$J,$J$3,収穫記録!$F:$F,$I138,収穫記録!$B:$B,"&gt;="&amp;R$10,収穫記録!$B:$B,"&lt;="&amp;EOMONTH(R$10,0))
/_xlfn.UNIQUE(_xlfn._xlws.FILTER($F:$F,$E:$E=$J$4))
/IF($J$5="総計",1,$K138/10)
),0)</f>
        <v>0</v>
      </c>
      <c r="S138" s="48" cm="1">
        <f t="array" ref="S138">IFERROR(
IF(OR(S$10="",$I138=""),"",
SUMIFS(収穫記録!$P:$P,収穫記録!$D:$D,$J$1,収穫記録!$I:$I,$J$2,収穫記録!$J:$J,$J$3,収穫記録!$F:$F,$I138,収穫記録!$B:$B,"&gt;="&amp;S$10,収穫記録!$B:$B,"&lt;="&amp;EOMONTH(S$10,0))
/_xlfn.UNIQUE(_xlfn._xlws.FILTER($F:$F,$E:$E=$J$4))
/IF($J$5="総計",1,$K138/10)
),0)</f>
        <v>0</v>
      </c>
      <c r="T138" s="48" cm="1">
        <f t="array" ref="T138">IFERROR(
IF(OR(T$10="",$I138=""),"",
SUMIFS(収穫記録!$P:$P,収穫記録!$D:$D,$J$1,収穫記録!$I:$I,$J$2,収穫記録!$J:$J,$J$3,収穫記録!$F:$F,$I138,収穫記録!$B:$B,"&gt;="&amp;T$10,収穫記録!$B:$B,"&lt;="&amp;EOMONTH(T$10,0))
/_xlfn.UNIQUE(_xlfn._xlws.FILTER($F:$F,$E:$E=$J$4))
/IF($J$5="総計",1,$K138/10)
),0)</f>
        <v>0</v>
      </c>
      <c r="U138" s="48" cm="1">
        <f t="array" ref="U138">IFERROR(
IF(OR(U$10="",$I138=""),"",
SUMIFS(収穫記録!$P:$P,収穫記録!$D:$D,$J$1,収穫記録!$I:$I,$J$2,収穫記録!$J:$J,$J$3,収穫記録!$F:$F,$I138,収穫記録!$B:$B,"&gt;="&amp;U$10,収穫記録!$B:$B,"&lt;="&amp;EOMONTH(U$10,0))
/_xlfn.UNIQUE(_xlfn._xlws.FILTER($F:$F,$E:$E=$J$4))
/IF($J$5="総計",1,$K138/10)
),0)</f>
        <v>0</v>
      </c>
      <c r="V138" s="48" cm="1">
        <f t="array" ref="V138">IFERROR(
IF(OR(V$10="",$I138=""),"",
SUMIFS(収穫記録!$P:$P,収穫記録!$D:$D,$J$1,収穫記録!$I:$I,$J$2,収穫記録!$J:$J,$J$3,収穫記録!$F:$F,$I138,収穫記録!$B:$B,"&gt;="&amp;V$10,収穫記録!$B:$B,"&lt;="&amp;EOMONTH(V$10,0))
/_xlfn.UNIQUE(_xlfn._xlws.FILTER($F:$F,$E:$E=$J$4))
/IF($J$5="総計",1,$K138/10)
),0)</f>
        <v>0</v>
      </c>
      <c r="W138" s="48" cm="1">
        <f t="array" ref="W138">IFERROR(
IF(OR(W$10="",$I138=""),"",
SUMIFS(収穫記録!$P:$P,収穫記録!$D:$D,$J$1,収穫記録!$I:$I,$J$2,収穫記録!$J:$J,$J$3,収穫記録!$F:$F,$I138,収穫記録!$B:$B,"&gt;="&amp;W$10,収穫記録!$B:$B,"&lt;="&amp;EOMONTH(W$10,0))
/_xlfn.UNIQUE(_xlfn._xlws.FILTER($F:$F,$E:$E=$J$4))
/IF($J$5="総計",1,$K138/10)
),0)</f>
        <v>0</v>
      </c>
      <c r="X138" s="48" cm="1">
        <f t="array" ref="X138">IFERROR(
IF(OR(X$10="",$I138=""),"",
SUMIFS(収穫記録!$P:$P,収穫記録!$D:$D,$J$1,収穫記録!$I:$I,$J$2,収穫記録!$J:$J,$J$3,収穫記録!$F:$F,$I138,収穫記録!$B:$B,"&gt;="&amp;X$10,収穫記録!$B:$B,"&lt;="&amp;EOMONTH(X$10,0))
/_xlfn.UNIQUE(_xlfn._xlws.FILTER($F:$F,$E:$E=$J$4))
/IF($J$5="総計",1,$K138/10)
),0)</f>
        <v>0</v>
      </c>
    </row>
    <row r="139" spans="10:24">
      <c r="J139" s="13"/>
      <c r="K139" s="37"/>
      <c r="L139" s="46" t="str">
        <f t="shared" si="4"/>
        <v/>
      </c>
      <c r="M139" s="47" cm="1">
        <f t="array" ref="M139">IFERROR(
IF(OR(M$10="",$I139=""),"",
SUMIFS(収穫記録!$P:$P,収穫記録!$D:$D,$J$1,収穫記録!$I:$I,$J$2,収穫記録!$J:$J,$J$3,収穫記録!$F:$F,$I139,収穫記録!$B:$B,"&gt;="&amp;M$10,収穫記録!$B:$B,"&lt;="&amp;EOMONTH(M$10,0))
/_xlfn.UNIQUE(_xlfn._xlws.FILTER($F:$F,$E:$E=$J$4))
/IF($J$5="総計",1,$K139/10)
),0)</f>
        <v>0</v>
      </c>
      <c r="N139" s="48" cm="1">
        <f t="array" ref="N139">IFERROR(
IF(OR(N$10="",$I139=""),"",
SUMIFS(収穫記録!$P:$P,収穫記録!$D:$D,$J$1,収穫記録!$I:$I,$J$2,収穫記録!$J:$J,$J$3,収穫記録!$F:$F,$I139,収穫記録!$B:$B,"&gt;="&amp;N$10,収穫記録!$B:$B,"&lt;="&amp;EOMONTH(N$10,0))
/_xlfn.UNIQUE(_xlfn._xlws.FILTER($F:$F,$E:$E=$J$4))
/IF($J$5="総計",1,$K139/10)
),0)</f>
        <v>0</v>
      </c>
      <c r="O139" s="48" cm="1">
        <f t="array" ref="O139">IFERROR(
IF(OR(O$10="",$I139=""),"",
SUMIFS(収穫記録!$P:$P,収穫記録!$D:$D,$J$1,収穫記録!$I:$I,$J$2,収穫記録!$J:$J,$J$3,収穫記録!$F:$F,$I139,収穫記録!$B:$B,"&gt;="&amp;O$10,収穫記録!$B:$B,"&lt;="&amp;EOMONTH(O$10,0))
/_xlfn.UNIQUE(_xlfn._xlws.FILTER($F:$F,$E:$E=$J$4))
/IF($J$5="総計",1,$K139/10)
),0)</f>
        <v>0</v>
      </c>
      <c r="P139" s="48" cm="1">
        <f t="array" ref="P139">IFERROR(
IF(OR(P$10="",$I139=""),"",
SUMIFS(収穫記録!$P:$P,収穫記録!$D:$D,$J$1,収穫記録!$I:$I,$J$2,収穫記録!$J:$J,$J$3,収穫記録!$F:$F,$I139,収穫記録!$B:$B,"&gt;="&amp;P$10,収穫記録!$B:$B,"&lt;="&amp;EOMONTH(P$10,0))
/_xlfn.UNIQUE(_xlfn._xlws.FILTER($F:$F,$E:$E=$J$4))
/IF($J$5="総計",1,$K139/10)
),0)</f>
        <v>0</v>
      </c>
      <c r="Q139" s="48" cm="1">
        <f t="array" ref="Q139">IFERROR(
IF(OR(Q$10="",$I139=""),"",
SUMIFS(収穫記録!$P:$P,収穫記録!$D:$D,$J$1,収穫記録!$I:$I,$J$2,収穫記録!$J:$J,$J$3,収穫記録!$F:$F,$I139,収穫記録!$B:$B,"&gt;="&amp;Q$10,収穫記録!$B:$B,"&lt;="&amp;EOMONTH(Q$10,0))
/_xlfn.UNIQUE(_xlfn._xlws.FILTER($F:$F,$E:$E=$J$4))
/IF($J$5="総計",1,$K139/10)
),0)</f>
        <v>0</v>
      </c>
      <c r="R139" s="48" cm="1">
        <f t="array" ref="R139">IFERROR(
IF(OR(R$10="",$I139=""),"",
SUMIFS(収穫記録!$P:$P,収穫記録!$D:$D,$J$1,収穫記録!$I:$I,$J$2,収穫記録!$J:$J,$J$3,収穫記録!$F:$F,$I139,収穫記録!$B:$B,"&gt;="&amp;R$10,収穫記録!$B:$B,"&lt;="&amp;EOMONTH(R$10,0))
/_xlfn.UNIQUE(_xlfn._xlws.FILTER($F:$F,$E:$E=$J$4))
/IF($J$5="総計",1,$K139/10)
),0)</f>
        <v>0</v>
      </c>
      <c r="S139" s="48" cm="1">
        <f t="array" ref="S139">IFERROR(
IF(OR(S$10="",$I139=""),"",
SUMIFS(収穫記録!$P:$P,収穫記録!$D:$D,$J$1,収穫記録!$I:$I,$J$2,収穫記録!$J:$J,$J$3,収穫記録!$F:$F,$I139,収穫記録!$B:$B,"&gt;="&amp;S$10,収穫記録!$B:$B,"&lt;="&amp;EOMONTH(S$10,0))
/_xlfn.UNIQUE(_xlfn._xlws.FILTER($F:$F,$E:$E=$J$4))
/IF($J$5="総計",1,$K139/10)
),0)</f>
        <v>0</v>
      </c>
      <c r="T139" s="48" cm="1">
        <f t="array" ref="T139">IFERROR(
IF(OR(T$10="",$I139=""),"",
SUMIFS(収穫記録!$P:$P,収穫記録!$D:$D,$J$1,収穫記録!$I:$I,$J$2,収穫記録!$J:$J,$J$3,収穫記録!$F:$F,$I139,収穫記録!$B:$B,"&gt;="&amp;T$10,収穫記録!$B:$B,"&lt;="&amp;EOMONTH(T$10,0))
/_xlfn.UNIQUE(_xlfn._xlws.FILTER($F:$F,$E:$E=$J$4))
/IF($J$5="総計",1,$K139/10)
),0)</f>
        <v>0</v>
      </c>
      <c r="U139" s="48" cm="1">
        <f t="array" ref="U139">IFERROR(
IF(OR(U$10="",$I139=""),"",
SUMIFS(収穫記録!$P:$P,収穫記録!$D:$D,$J$1,収穫記録!$I:$I,$J$2,収穫記録!$J:$J,$J$3,収穫記録!$F:$F,$I139,収穫記録!$B:$B,"&gt;="&amp;U$10,収穫記録!$B:$B,"&lt;="&amp;EOMONTH(U$10,0))
/_xlfn.UNIQUE(_xlfn._xlws.FILTER($F:$F,$E:$E=$J$4))
/IF($J$5="総計",1,$K139/10)
),0)</f>
        <v>0</v>
      </c>
      <c r="V139" s="48" cm="1">
        <f t="array" ref="V139">IFERROR(
IF(OR(V$10="",$I139=""),"",
SUMIFS(収穫記録!$P:$P,収穫記録!$D:$D,$J$1,収穫記録!$I:$I,$J$2,収穫記録!$J:$J,$J$3,収穫記録!$F:$F,$I139,収穫記録!$B:$B,"&gt;="&amp;V$10,収穫記録!$B:$B,"&lt;="&amp;EOMONTH(V$10,0))
/_xlfn.UNIQUE(_xlfn._xlws.FILTER($F:$F,$E:$E=$J$4))
/IF($J$5="総計",1,$K139/10)
),0)</f>
        <v>0</v>
      </c>
      <c r="W139" s="48" cm="1">
        <f t="array" ref="W139">IFERROR(
IF(OR(W$10="",$I139=""),"",
SUMIFS(収穫記録!$P:$P,収穫記録!$D:$D,$J$1,収穫記録!$I:$I,$J$2,収穫記録!$J:$J,$J$3,収穫記録!$F:$F,$I139,収穫記録!$B:$B,"&gt;="&amp;W$10,収穫記録!$B:$B,"&lt;="&amp;EOMONTH(W$10,0))
/_xlfn.UNIQUE(_xlfn._xlws.FILTER($F:$F,$E:$E=$J$4))
/IF($J$5="総計",1,$K139/10)
),0)</f>
        <v>0</v>
      </c>
      <c r="X139" s="48" cm="1">
        <f t="array" ref="X139">IFERROR(
IF(OR(X$10="",$I139=""),"",
SUMIFS(収穫記録!$P:$P,収穫記録!$D:$D,$J$1,収穫記録!$I:$I,$J$2,収穫記録!$J:$J,$J$3,収穫記録!$F:$F,$I139,収穫記録!$B:$B,"&gt;="&amp;X$10,収穫記録!$B:$B,"&lt;="&amp;EOMONTH(X$10,0))
/_xlfn.UNIQUE(_xlfn._xlws.FILTER($F:$F,$E:$E=$J$4))
/IF($J$5="総計",1,$K139/10)
),0)</f>
        <v>0</v>
      </c>
    </row>
    <row r="140" spans="10:24">
      <c r="J140" s="13"/>
      <c r="K140" s="37"/>
      <c r="L140" s="46" t="str">
        <f t="shared" si="4"/>
        <v/>
      </c>
      <c r="M140" s="47" cm="1">
        <f t="array" ref="M140">IFERROR(
IF(OR(M$10="",$I140=""),"",
SUMIFS(収穫記録!$P:$P,収穫記録!$D:$D,$J$1,収穫記録!$I:$I,$J$2,収穫記録!$J:$J,$J$3,収穫記録!$F:$F,$I140,収穫記録!$B:$B,"&gt;="&amp;M$10,収穫記録!$B:$B,"&lt;="&amp;EOMONTH(M$10,0))
/_xlfn.UNIQUE(_xlfn._xlws.FILTER($F:$F,$E:$E=$J$4))
/IF($J$5="総計",1,$K140/10)
),0)</f>
        <v>0</v>
      </c>
      <c r="N140" s="48" cm="1">
        <f t="array" ref="N140">IFERROR(
IF(OR(N$10="",$I140=""),"",
SUMIFS(収穫記録!$P:$P,収穫記録!$D:$D,$J$1,収穫記録!$I:$I,$J$2,収穫記録!$J:$J,$J$3,収穫記録!$F:$F,$I140,収穫記録!$B:$B,"&gt;="&amp;N$10,収穫記録!$B:$B,"&lt;="&amp;EOMONTH(N$10,0))
/_xlfn.UNIQUE(_xlfn._xlws.FILTER($F:$F,$E:$E=$J$4))
/IF($J$5="総計",1,$K140/10)
),0)</f>
        <v>0</v>
      </c>
      <c r="O140" s="48" cm="1">
        <f t="array" ref="O140">IFERROR(
IF(OR(O$10="",$I140=""),"",
SUMIFS(収穫記録!$P:$P,収穫記録!$D:$D,$J$1,収穫記録!$I:$I,$J$2,収穫記録!$J:$J,$J$3,収穫記録!$F:$F,$I140,収穫記録!$B:$B,"&gt;="&amp;O$10,収穫記録!$B:$B,"&lt;="&amp;EOMONTH(O$10,0))
/_xlfn.UNIQUE(_xlfn._xlws.FILTER($F:$F,$E:$E=$J$4))
/IF($J$5="総計",1,$K140/10)
),0)</f>
        <v>0</v>
      </c>
      <c r="P140" s="48" cm="1">
        <f t="array" ref="P140">IFERROR(
IF(OR(P$10="",$I140=""),"",
SUMIFS(収穫記録!$P:$P,収穫記録!$D:$D,$J$1,収穫記録!$I:$I,$J$2,収穫記録!$J:$J,$J$3,収穫記録!$F:$F,$I140,収穫記録!$B:$B,"&gt;="&amp;P$10,収穫記録!$B:$B,"&lt;="&amp;EOMONTH(P$10,0))
/_xlfn.UNIQUE(_xlfn._xlws.FILTER($F:$F,$E:$E=$J$4))
/IF($J$5="総計",1,$K140/10)
),0)</f>
        <v>0</v>
      </c>
      <c r="Q140" s="48" cm="1">
        <f t="array" ref="Q140">IFERROR(
IF(OR(Q$10="",$I140=""),"",
SUMIFS(収穫記録!$P:$P,収穫記録!$D:$D,$J$1,収穫記録!$I:$I,$J$2,収穫記録!$J:$J,$J$3,収穫記録!$F:$F,$I140,収穫記録!$B:$B,"&gt;="&amp;Q$10,収穫記録!$B:$B,"&lt;="&amp;EOMONTH(Q$10,0))
/_xlfn.UNIQUE(_xlfn._xlws.FILTER($F:$F,$E:$E=$J$4))
/IF($J$5="総計",1,$K140/10)
),0)</f>
        <v>0</v>
      </c>
      <c r="R140" s="48" cm="1">
        <f t="array" ref="R140">IFERROR(
IF(OR(R$10="",$I140=""),"",
SUMIFS(収穫記録!$P:$P,収穫記録!$D:$D,$J$1,収穫記録!$I:$I,$J$2,収穫記録!$J:$J,$J$3,収穫記録!$F:$F,$I140,収穫記録!$B:$B,"&gt;="&amp;R$10,収穫記録!$B:$B,"&lt;="&amp;EOMONTH(R$10,0))
/_xlfn.UNIQUE(_xlfn._xlws.FILTER($F:$F,$E:$E=$J$4))
/IF($J$5="総計",1,$K140/10)
),0)</f>
        <v>0</v>
      </c>
      <c r="S140" s="48" cm="1">
        <f t="array" ref="S140">IFERROR(
IF(OR(S$10="",$I140=""),"",
SUMIFS(収穫記録!$P:$P,収穫記録!$D:$D,$J$1,収穫記録!$I:$I,$J$2,収穫記録!$J:$J,$J$3,収穫記録!$F:$F,$I140,収穫記録!$B:$B,"&gt;="&amp;S$10,収穫記録!$B:$B,"&lt;="&amp;EOMONTH(S$10,0))
/_xlfn.UNIQUE(_xlfn._xlws.FILTER($F:$F,$E:$E=$J$4))
/IF($J$5="総計",1,$K140/10)
),0)</f>
        <v>0</v>
      </c>
      <c r="T140" s="48" cm="1">
        <f t="array" ref="T140">IFERROR(
IF(OR(T$10="",$I140=""),"",
SUMIFS(収穫記録!$P:$P,収穫記録!$D:$D,$J$1,収穫記録!$I:$I,$J$2,収穫記録!$J:$J,$J$3,収穫記録!$F:$F,$I140,収穫記録!$B:$B,"&gt;="&amp;T$10,収穫記録!$B:$B,"&lt;="&amp;EOMONTH(T$10,0))
/_xlfn.UNIQUE(_xlfn._xlws.FILTER($F:$F,$E:$E=$J$4))
/IF($J$5="総計",1,$K140/10)
),0)</f>
        <v>0</v>
      </c>
      <c r="U140" s="48" cm="1">
        <f t="array" ref="U140">IFERROR(
IF(OR(U$10="",$I140=""),"",
SUMIFS(収穫記録!$P:$P,収穫記録!$D:$D,$J$1,収穫記録!$I:$I,$J$2,収穫記録!$J:$J,$J$3,収穫記録!$F:$F,$I140,収穫記録!$B:$B,"&gt;="&amp;U$10,収穫記録!$B:$B,"&lt;="&amp;EOMONTH(U$10,0))
/_xlfn.UNIQUE(_xlfn._xlws.FILTER($F:$F,$E:$E=$J$4))
/IF($J$5="総計",1,$K140/10)
),0)</f>
        <v>0</v>
      </c>
      <c r="V140" s="48" cm="1">
        <f t="array" ref="V140">IFERROR(
IF(OR(V$10="",$I140=""),"",
SUMIFS(収穫記録!$P:$P,収穫記録!$D:$D,$J$1,収穫記録!$I:$I,$J$2,収穫記録!$J:$J,$J$3,収穫記録!$F:$F,$I140,収穫記録!$B:$B,"&gt;="&amp;V$10,収穫記録!$B:$B,"&lt;="&amp;EOMONTH(V$10,0))
/_xlfn.UNIQUE(_xlfn._xlws.FILTER($F:$F,$E:$E=$J$4))
/IF($J$5="総計",1,$K140/10)
),0)</f>
        <v>0</v>
      </c>
      <c r="W140" s="48" cm="1">
        <f t="array" ref="W140">IFERROR(
IF(OR(W$10="",$I140=""),"",
SUMIFS(収穫記録!$P:$P,収穫記録!$D:$D,$J$1,収穫記録!$I:$I,$J$2,収穫記録!$J:$J,$J$3,収穫記録!$F:$F,$I140,収穫記録!$B:$B,"&gt;="&amp;W$10,収穫記録!$B:$B,"&lt;="&amp;EOMONTH(W$10,0))
/_xlfn.UNIQUE(_xlfn._xlws.FILTER($F:$F,$E:$E=$J$4))
/IF($J$5="総計",1,$K140/10)
),0)</f>
        <v>0</v>
      </c>
      <c r="X140" s="48" cm="1">
        <f t="array" ref="X140">IFERROR(
IF(OR(X$10="",$I140=""),"",
SUMIFS(収穫記録!$P:$P,収穫記録!$D:$D,$J$1,収穫記録!$I:$I,$J$2,収穫記録!$J:$J,$J$3,収穫記録!$F:$F,$I140,収穫記録!$B:$B,"&gt;="&amp;X$10,収穫記録!$B:$B,"&lt;="&amp;EOMONTH(X$10,0))
/_xlfn.UNIQUE(_xlfn._xlws.FILTER($F:$F,$E:$E=$J$4))
/IF($J$5="総計",1,$K140/10)
),0)</f>
        <v>0</v>
      </c>
    </row>
    <row r="141" spans="10:24">
      <c r="J141" s="13"/>
      <c r="K141" s="37"/>
      <c r="L141" s="46" t="str">
        <f t="shared" si="4"/>
        <v/>
      </c>
      <c r="M141" s="47" cm="1">
        <f t="array" ref="M141">IFERROR(
IF(OR(M$10="",$I141=""),"",
SUMIFS(収穫記録!$P:$P,収穫記録!$D:$D,$J$1,収穫記録!$I:$I,$J$2,収穫記録!$J:$J,$J$3,収穫記録!$F:$F,$I141,収穫記録!$B:$B,"&gt;="&amp;M$10,収穫記録!$B:$B,"&lt;="&amp;EOMONTH(M$10,0))
/_xlfn.UNIQUE(_xlfn._xlws.FILTER($F:$F,$E:$E=$J$4))
/IF($J$5="総計",1,$K141/10)
),0)</f>
        <v>0</v>
      </c>
      <c r="N141" s="48" cm="1">
        <f t="array" ref="N141">IFERROR(
IF(OR(N$10="",$I141=""),"",
SUMIFS(収穫記録!$P:$P,収穫記録!$D:$D,$J$1,収穫記録!$I:$I,$J$2,収穫記録!$J:$J,$J$3,収穫記録!$F:$F,$I141,収穫記録!$B:$B,"&gt;="&amp;N$10,収穫記録!$B:$B,"&lt;="&amp;EOMONTH(N$10,0))
/_xlfn.UNIQUE(_xlfn._xlws.FILTER($F:$F,$E:$E=$J$4))
/IF($J$5="総計",1,$K141/10)
),0)</f>
        <v>0</v>
      </c>
      <c r="O141" s="48" cm="1">
        <f t="array" ref="O141">IFERROR(
IF(OR(O$10="",$I141=""),"",
SUMIFS(収穫記録!$P:$P,収穫記録!$D:$D,$J$1,収穫記録!$I:$I,$J$2,収穫記録!$J:$J,$J$3,収穫記録!$F:$F,$I141,収穫記録!$B:$B,"&gt;="&amp;O$10,収穫記録!$B:$B,"&lt;="&amp;EOMONTH(O$10,0))
/_xlfn.UNIQUE(_xlfn._xlws.FILTER($F:$F,$E:$E=$J$4))
/IF($J$5="総計",1,$K141/10)
),0)</f>
        <v>0</v>
      </c>
      <c r="P141" s="48" cm="1">
        <f t="array" ref="P141">IFERROR(
IF(OR(P$10="",$I141=""),"",
SUMIFS(収穫記録!$P:$P,収穫記録!$D:$D,$J$1,収穫記録!$I:$I,$J$2,収穫記録!$J:$J,$J$3,収穫記録!$F:$F,$I141,収穫記録!$B:$B,"&gt;="&amp;P$10,収穫記録!$B:$B,"&lt;="&amp;EOMONTH(P$10,0))
/_xlfn.UNIQUE(_xlfn._xlws.FILTER($F:$F,$E:$E=$J$4))
/IF($J$5="総計",1,$K141/10)
),0)</f>
        <v>0</v>
      </c>
      <c r="Q141" s="48" cm="1">
        <f t="array" ref="Q141">IFERROR(
IF(OR(Q$10="",$I141=""),"",
SUMIFS(収穫記録!$P:$P,収穫記録!$D:$D,$J$1,収穫記録!$I:$I,$J$2,収穫記録!$J:$J,$J$3,収穫記録!$F:$F,$I141,収穫記録!$B:$B,"&gt;="&amp;Q$10,収穫記録!$B:$B,"&lt;="&amp;EOMONTH(Q$10,0))
/_xlfn.UNIQUE(_xlfn._xlws.FILTER($F:$F,$E:$E=$J$4))
/IF($J$5="総計",1,$K141/10)
),0)</f>
        <v>0</v>
      </c>
      <c r="R141" s="48" cm="1">
        <f t="array" ref="R141">IFERROR(
IF(OR(R$10="",$I141=""),"",
SUMIFS(収穫記録!$P:$P,収穫記録!$D:$D,$J$1,収穫記録!$I:$I,$J$2,収穫記録!$J:$J,$J$3,収穫記録!$F:$F,$I141,収穫記録!$B:$B,"&gt;="&amp;R$10,収穫記録!$B:$B,"&lt;="&amp;EOMONTH(R$10,0))
/_xlfn.UNIQUE(_xlfn._xlws.FILTER($F:$F,$E:$E=$J$4))
/IF($J$5="総計",1,$K141/10)
),0)</f>
        <v>0</v>
      </c>
      <c r="S141" s="48" cm="1">
        <f t="array" ref="S141">IFERROR(
IF(OR(S$10="",$I141=""),"",
SUMIFS(収穫記録!$P:$P,収穫記録!$D:$D,$J$1,収穫記録!$I:$I,$J$2,収穫記録!$J:$J,$J$3,収穫記録!$F:$F,$I141,収穫記録!$B:$B,"&gt;="&amp;S$10,収穫記録!$B:$B,"&lt;="&amp;EOMONTH(S$10,0))
/_xlfn.UNIQUE(_xlfn._xlws.FILTER($F:$F,$E:$E=$J$4))
/IF($J$5="総計",1,$K141/10)
),0)</f>
        <v>0</v>
      </c>
      <c r="T141" s="48" cm="1">
        <f t="array" ref="T141">IFERROR(
IF(OR(T$10="",$I141=""),"",
SUMIFS(収穫記録!$P:$P,収穫記録!$D:$D,$J$1,収穫記録!$I:$I,$J$2,収穫記録!$J:$J,$J$3,収穫記録!$F:$F,$I141,収穫記録!$B:$B,"&gt;="&amp;T$10,収穫記録!$B:$B,"&lt;="&amp;EOMONTH(T$10,0))
/_xlfn.UNIQUE(_xlfn._xlws.FILTER($F:$F,$E:$E=$J$4))
/IF($J$5="総計",1,$K141/10)
),0)</f>
        <v>0</v>
      </c>
      <c r="U141" s="48" cm="1">
        <f t="array" ref="U141">IFERROR(
IF(OR(U$10="",$I141=""),"",
SUMIFS(収穫記録!$P:$P,収穫記録!$D:$D,$J$1,収穫記録!$I:$I,$J$2,収穫記録!$J:$J,$J$3,収穫記録!$F:$F,$I141,収穫記録!$B:$B,"&gt;="&amp;U$10,収穫記録!$B:$B,"&lt;="&amp;EOMONTH(U$10,0))
/_xlfn.UNIQUE(_xlfn._xlws.FILTER($F:$F,$E:$E=$J$4))
/IF($J$5="総計",1,$K141/10)
),0)</f>
        <v>0</v>
      </c>
      <c r="V141" s="48" cm="1">
        <f t="array" ref="V141">IFERROR(
IF(OR(V$10="",$I141=""),"",
SUMIFS(収穫記録!$P:$P,収穫記録!$D:$D,$J$1,収穫記録!$I:$I,$J$2,収穫記録!$J:$J,$J$3,収穫記録!$F:$F,$I141,収穫記録!$B:$B,"&gt;="&amp;V$10,収穫記録!$B:$B,"&lt;="&amp;EOMONTH(V$10,0))
/_xlfn.UNIQUE(_xlfn._xlws.FILTER($F:$F,$E:$E=$J$4))
/IF($J$5="総計",1,$K141/10)
),0)</f>
        <v>0</v>
      </c>
      <c r="W141" s="48" cm="1">
        <f t="array" ref="W141">IFERROR(
IF(OR(W$10="",$I141=""),"",
SUMIFS(収穫記録!$P:$P,収穫記録!$D:$D,$J$1,収穫記録!$I:$I,$J$2,収穫記録!$J:$J,$J$3,収穫記録!$F:$F,$I141,収穫記録!$B:$B,"&gt;="&amp;W$10,収穫記録!$B:$B,"&lt;="&amp;EOMONTH(W$10,0))
/_xlfn.UNIQUE(_xlfn._xlws.FILTER($F:$F,$E:$E=$J$4))
/IF($J$5="総計",1,$K141/10)
),0)</f>
        <v>0</v>
      </c>
      <c r="X141" s="48" cm="1">
        <f t="array" ref="X141">IFERROR(
IF(OR(X$10="",$I141=""),"",
SUMIFS(収穫記録!$P:$P,収穫記録!$D:$D,$J$1,収穫記録!$I:$I,$J$2,収穫記録!$J:$J,$J$3,収穫記録!$F:$F,$I141,収穫記録!$B:$B,"&gt;="&amp;X$10,収穫記録!$B:$B,"&lt;="&amp;EOMONTH(X$10,0))
/_xlfn.UNIQUE(_xlfn._xlws.FILTER($F:$F,$E:$E=$J$4))
/IF($J$5="総計",1,$K141/10)
),0)</f>
        <v>0</v>
      </c>
    </row>
    <row r="142" spans="10:24">
      <c r="J142" s="13"/>
      <c r="K142" s="37"/>
      <c r="L142" s="46" t="str">
        <f t="shared" si="4"/>
        <v/>
      </c>
      <c r="M142" s="47" cm="1">
        <f t="array" ref="M142">IFERROR(
IF(OR(M$10="",$I142=""),"",
SUMIFS(収穫記録!$P:$P,収穫記録!$D:$D,$J$1,収穫記録!$I:$I,$J$2,収穫記録!$J:$J,$J$3,収穫記録!$F:$F,$I142,収穫記録!$B:$B,"&gt;="&amp;M$10,収穫記録!$B:$B,"&lt;="&amp;EOMONTH(M$10,0))
/_xlfn.UNIQUE(_xlfn._xlws.FILTER($F:$F,$E:$E=$J$4))
/IF($J$5="総計",1,$K142/10)
),0)</f>
        <v>0</v>
      </c>
      <c r="N142" s="48" cm="1">
        <f t="array" ref="N142">IFERROR(
IF(OR(N$10="",$I142=""),"",
SUMIFS(収穫記録!$P:$P,収穫記録!$D:$D,$J$1,収穫記録!$I:$I,$J$2,収穫記録!$J:$J,$J$3,収穫記録!$F:$F,$I142,収穫記録!$B:$B,"&gt;="&amp;N$10,収穫記録!$B:$B,"&lt;="&amp;EOMONTH(N$10,0))
/_xlfn.UNIQUE(_xlfn._xlws.FILTER($F:$F,$E:$E=$J$4))
/IF($J$5="総計",1,$K142/10)
),0)</f>
        <v>0</v>
      </c>
      <c r="O142" s="48" cm="1">
        <f t="array" ref="O142">IFERROR(
IF(OR(O$10="",$I142=""),"",
SUMIFS(収穫記録!$P:$P,収穫記録!$D:$D,$J$1,収穫記録!$I:$I,$J$2,収穫記録!$J:$J,$J$3,収穫記録!$F:$F,$I142,収穫記録!$B:$B,"&gt;="&amp;O$10,収穫記録!$B:$B,"&lt;="&amp;EOMONTH(O$10,0))
/_xlfn.UNIQUE(_xlfn._xlws.FILTER($F:$F,$E:$E=$J$4))
/IF($J$5="総計",1,$K142/10)
),0)</f>
        <v>0</v>
      </c>
      <c r="P142" s="48" cm="1">
        <f t="array" ref="P142">IFERROR(
IF(OR(P$10="",$I142=""),"",
SUMIFS(収穫記録!$P:$P,収穫記録!$D:$D,$J$1,収穫記録!$I:$I,$J$2,収穫記録!$J:$J,$J$3,収穫記録!$F:$F,$I142,収穫記録!$B:$B,"&gt;="&amp;P$10,収穫記録!$B:$B,"&lt;="&amp;EOMONTH(P$10,0))
/_xlfn.UNIQUE(_xlfn._xlws.FILTER($F:$F,$E:$E=$J$4))
/IF($J$5="総計",1,$K142/10)
),0)</f>
        <v>0</v>
      </c>
      <c r="Q142" s="48" cm="1">
        <f t="array" ref="Q142">IFERROR(
IF(OR(Q$10="",$I142=""),"",
SUMIFS(収穫記録!$P:$P,収穫記録!$D:$D,$J$1,収穫記録!$I:$I,$J$2,収穫記録!$J:$J,$J$3,収穫記録!$F:$F,$I142,収穫記録!$B:$B,"&gt;="&amp;Q$10,収穫記録!$B:$B,"&lt;="&amp;EOMONTH(Q$10,0))
/_xlfn.UNIQUE(_xlfn._xlws.FILTER($F:$F,$E:$E=$J$4))
/IF($J$5="総計",1,$K142/10)
),0)</f>
        <v>0</v>
      </c>
      <c r="R142" s="48" cm="1">
        <f t="array" ref="R142">IFERROR(
IF(OR(R$10="",$I142=""),"",
SUMIFS(収穫記録!$P:$P,収穫記録!$D:$D,$J$1,収穫記録!$I:$I,$J$2,収穫記録!$J:$J,$J$3,収穫記録!$F:$F,$I142,収穫記録!$B:$B,"&gt;="&amp;R$10,収穫記録!$B:$B,"&lt;="&amp;EOMONTH(R$10,0))
/_xlfn.UNIQUE(_xlfn._xlws.FILTER($F:$F,$E:$E=$J$4))
/IF($J$5="総計",1,$K142/10)
),0)</f>
        <v>0</v>
      </c>
      <c r="S142" s="48" cm="1">
        <f t="array" ref="S142">IFERROR(
IF(OR(S$10="",$I142=""),"",
SUMIFS(収穫記録!$P:$P,収穫記録!$D:$D,$J$1,収穫記録!$I:$I,$J$2,収穫記録!$J:$J,$J$3,収穫記録!$F:$F,$I142,収穫記録!$B:$B,"&gt;="&amp;S$10,収穫記録!$B:$B,"&lt;="&amp;EOMONTH(S$10,0))
/_xlfn.UNIQUE(_xlfn._xlws.FILTER($F:$F,$E:$E=$J$4))
/IF($J$5="総計",1,$K142/10)
),0)</f>
        <v>0</v>
      </c>
      <c r="T142" s="48" cm="1">
        <f t="array" ref="T142">IFERROR(
IF(OR(T$10="",$I142=""),"",
SUMIFS(収穫記録!$P:$P,収穫記録!$D:$D,$J$1,収穫記録!$I:$I,$J$2,収穫記録!$J:$J,$J$3,収穫記録!$F:$F,$I142,収穫記録!$B:$B,"&gt;="&amp;T$10,収穫記録!$B:$B,"&lt;="&amp;EOMONTH(T$10,0))
/_xlfn.UNIQUE(_xlfn._xlws.FILTER($F:$F,$E:$E=$J$4))
/IF($J$5="総計",1,$K142/10)
),0)</f>
        <v>0</v>
      </c>
      <c r="U142" s="48" cm="1">
        <f t="array" ref="U142">IFERROR(
IF(OR(U$10="",$I142=""),"",
SUMIFS(収穫記録!$P:$P,収穫記録!$D:$D,$J$1,収穫記録!$I:$I,$J$2,収穫記録!$J:$J,$J$3,収穫記録!$F:$F,$I142,収穫記録!$B:$B,"&gt;="&amp;U$10,収穫記録!$B:$B,"&lt;="&amp;EOMONTH(U$10,0))
/_xlfn.UNIQUE(_xlfn._xlws.FILTER($F:$F,$E:$E=$J$4))
/IF($J$5="総計",1,$K142/10)
),0)</f>
        <v>0</v>
      </c>
      <c r="V142" s="48" cm="1">
        <f t="array" ref="V142">IFERROR(
IF(OR(V$10="",$I142=""),"",
SUMIFS(収穫記録!$P:$P,収穫記録!$D:$D,$J$1,収穫記録!$I:$I,$J$2,収穫記録!$J:$J,$J$3,収穫記録!$F:$F,$I142,収穫記録!$B:$B,"&gt;="&amp;V$10,収穫記録!$B:$B,"&lt;="&amp;EOMONTH(V$10,0))
/_xlfn.UNIQUE(_xlfn._xlws.FILTER($F:$F,$E:$E=$J$4))
/IF($J$5="総計",1,$K142/10)
),0)</f>
        <v>0</v>
      </c>
      <c r="W142" s="48" cm="1">
        <f t="array" ref="W142">IFERROR(
IF(OR(W$10="",$I142=""),"",
SUMIFS(収穫記録!$P:$P,収穫記録!$D:$D,$J$1,収穫記録!$I:$I,$J$2,収穫記録!$J:$J,$J$3,収穫記録!$F:$F,$I142,収穫記録!$B:$B,"&gt;="&amp;W$10,収穫記録!$B:$B,"&lt;="&amp;EOMONTH(W$10,0))
/_xlfn.UNIQUE(_xlfn._xlws.FILTER($F:$F,$E:$E=$J$4))
/IF($J$5="総計",1,$K142/10)
),0)</f>
        <v>0</v>
      </c>
      <c r="X142" s="48" cm="1">
        <f t="array" ref="X142">IFERROR(
IF(OR(X$10="",$I142=""),"",
SUMIFS(収穫記録!$P:$P,収穫記録!$D:$D,$J$1,収穫記録!$I:$I,$J$2,収穫記録!$J:$J,$J$3,収穫記録!$F:$F,$I142,収穫記録!$B:$B,"&gt;="&amp;X$10,収穫記録!$B:$B,"&lt;="&amp;EOMONTH(X$10,0))
/_xlfn.UNIQUE(_xlfn._xlws.FILTER($F:$F,$E:$E=$J$4))
/IF($J$5="総計",1,$K142/10)
),0)</f>
        <v>0</v>
      </c>
    </row>
    <row r="143" spans="10:24">
      <c r="J143" s="13"/>
      <c r="K143" s="37"/>
      <c r="L143" s="46" t="str">
        <f t="shared" si="4"/>
        <v/>
      </c>
      <c r="M143" s="47" cm="1">
        <f t="array" ref="M143">IFERROR(
IF(OR(M$10="",$I143=""),"",
SUMIFS(収穫記録!$P:$P,収穫記録!$D:$D,$J$1,収穫記録!$I:$I,$J$2,収穫記録!$J:$J,$J$3,収穫記録!$F:$F,$I143,収穫記録!$B:$B,"&gt;="&amp;M$10,収穫記録!$B:$B,"&lt;="&amp;EOMONTH(M$10,0))
/_xlfn.UNIQUE(_xlfn._xlws.FILTER($F:$F,$E:$E=$J$4))
/IF($J$5="総計",1,$K143/10)
),0)</f>
        <v>0</v>
      </c>
      <c r="N143" s="48" cm="1">
        <f t="array" ref="N143">IFERROR(
IF(OR(N$10="",$I143=""),"",
SUMIFS(収穫記録!$P:$P,収穫記録!$D:$D,$J$1,収穫記録!$I:$I,$J$2,収穫記録!$J:$J,$J$3,収穫記録!$F:$F,$I143,収穫記録!$B:$B,"&gt;="&amp;N$10,収穫記録!$B:$B,"&lt;="&amp;EOMONTH(N$10,0))
/_xlfn.UNIQUE(_xlfn._xlws.FILTER($F:$F,$E:$E=$J$4))
/IF($J$5="総計",1,$K143/10)
),0)</f>
        <v>0</v>
      </c>
      <c r="O143" s="48" cm="1">
        <f t="array" ref="O143">IFERROR(
IF(OR(O$10="",$I143=""),"",
SUMIFS(収穫記録!$P:$P,収穫記録!$D:$D,$J$1,収穫記録!$I:$I,$J$2,収穫記録!$J:$J,$J$3,収穫記録!$F:$F,$I143,収穫記録!$B:$B,"&gt;="&amp;O$10,収穫記録!$B:$B,"&lt;="&amp;EOMONTH(O$10,0))
/_xlfn.UNIQUE(_xlfn._xlws.FILTER($F:$F,$E:$E=$J$4))
/IF($J$5="総計",1,$K143/10)
),0)</f>
        <v>0</v>
      </c>
      <c r="P143" s="48" cm="1">
        <f t="array" ref="P143">IFERROR(
IF(OR(P$10="",$I143=""),"",
SUMIFS(収穫記録!$P:$P,収穫記録!$D:$D,$J$1,収穫記録!$I:$I,$J$2,収穫記録!$J:$J,$J$3,収穫記録!$F:$F,$I143,収穫記録!$B:$B,"&gt;="&amp;P$10,収穫記録!$B:$B,"&lt;="&amp;EOMONTH(P$10,0))
/_xlfn.UNIQUE(_xlfn._xlws.FILTER($F:$F,$E:$E=$J$4))
/IF($J$5="総計",1,$K143/10)
),0)</f>
        <v>0</v>
      </c>
      <c r="Q143" s="48" cm="1">
        <f t="array" ref="Q143">IFERROR(
IF(OR(Q$10="",$I143=""),"",
SUMIFS(収穫記録!$P:$P,収穫記録!$D:$D,$J$1,収穫記録!$I:$I,$J$2,収穫記録!$J:$J,$J$3,収穫記録!$F:$F,$I143,収穫記録!$B:$B,"&gt;="&amp;Q$10,収穫記録!$B:$B,"&lt;="&amp;EOMONTH(Q$10,0))
/_xlfn.UNIQUE(_xlfn._xlws.FILTER($F:$F,$E:$E=$J$4))
/IF($J$5="総計",1,$K143/10)
),0)</f>
        <v>0</v>
      </c>
      <c r="R143" s="48" cm="1">
        <f t="array" ref="R143">IFERROR(
IF(OR(R$10="",$I143=""),"",
SUMIFS(収穫記録!$P:$P,収穫記録!$D:$D,$J$1,収穫記録!$I:$I,$J$2,収穫記録!$J:$J,$J$3,収穫記録!$F:$F,$I143,収穫記録!$B:$B,"&gt;="&amp;R$10,収穫記録!$B:$B,"&lt;="&amp;EOMONTH(R$10,0))
/_xlfn.UNIQUE(_xlfn._xlws.FILTER($F:$F,$E:$E=$J$4))
/IF($J$5="総計",1,$K143/10)
),0)</f>
        <v>0</v>
      </c>
      <c r="S143" s="48" cm="1">
        <f t="array" ref="S143">IFERROR(
IF(OR(S$10="",$I143=""),"",
SUMIFS(収穫記録!$P:$P,収穫記録!$D:$D,$J$1,収穫記録!$I:$I,$J$2,収穫記録!$J:$J,$J$3,収穫記録!$F:$F,$I143,収穫記録!$B:$B,"&gt;="&amp;S$10,収穫記録!$B:$B,"&lt;="&amp;EOMONTH(S$10,0))
/_xlfn.UNIQUE(_xlfn._xlws.FILTER($F:$F,$E:$E=$J$4))
/IF($J$5="総計",1,$K143/10)
),0)</f>
        <v>0</v>
      </c>
      <c r="T143" s="48" cm="1">
        <f t="array" ref="T143">IFERROR(
IF(OR(T$10="",$I143=""),"",
SUMIFS(収穫記録!$P:$P,収穫記録!$D:$D,$J$1,収穫記録!$I:$I,$J$2,収穫記録!$J:$J,$J$3,収穫記録!$F:$F,$I143,収穫記録!$B:$B,"&gt;="&amp;T$10,収穫記録!$B:$B,"&lt;="&amp;EOMONTH(T$10,0))
/_xlfn.UNIQUE(_xlfn._xlws.FILTER($F:$F,$E:$E=$J$4))
/IF($J$5="総計",1,$K143/10)
),0)</f>
        <v>0</v>
      </c>
      <c r="U143" s="48" cm="1">
        <f t="array" ref="U143">IFERROR(
IF(OR(U$10="",$I143=""),"",
SUMIFS(収穫記録!$P:$P,収穫記録!$D:$D,$J$1,収穫記録!$I:$I,$J$2,収穫記録!$J:$J,$J$3,収穫記録!$F:$F,$I143,収穫記録!$B:$B,"&gt;="&amp;U$10,収穫記録!$B:$B,"&lt;="&amp;EOMONTH(U$10,0))
/_xlfn.UNIQUE(_xlfn._xlws.FILTER($F:$F,$E:$E=$J$4))
/IF($J$5="総計",1,$K143/10)
),0)</f>
        <v>0</v>
      </c>
      <c r="V143" s="48" cm="1">
        <f t="array" ref="V143">IFERROR(
IF(OR(V$10="",$I143=""),"",
SUMIFS(収穫記録!$P:$P,収穫記録!$D:$D,$J$1,収穫記録!$I:$I,$J$2,収穫記録!$J:$J,$J$3,収穫記録!$F:$F,$I143,収穫記録!$B:$B,"&gt;="&amp;V$10,収穫記録!$B:$B,"&lt;="&amp;EOMONTH(V$10,0))
/_xlfn.UNIQUE(_xlfn._xlws.FILTER($F:$F,$E:$E=$J$4))
/IF($J$5="総計",1,$K143/10)
),0)</f>
        <v>0</v>
      </c>
      <c r="W143" s="48" cm="1">
        <f t="array" ref="W143">IFERROR(
IF(OR(W$10="",$I143=""),"",
SUMIFS(収穫記録!$P:$P,収穫記録!$D:$D,$J$1,収穫記録!$I:$I,$J$2,収穫記録!$J:$J,$J$3,収穫記録!$F:$F,$I143,収穫記録!$B:$B,"&gt;="&amp;W$10,収穫記録!$B:$B,"&lt;="&amp;EOMONTH(W$10,0))
/_xlfn.UNIQUE(_xlfn._xlws.FILTER($F:$F,$E:$E=$J$4))
/IF($J$5="総計",1,$K143/10)
),0)</f>
        <v>0</v>
      </c>
      <c r="X143" s="48" cm="1">
        <f t="array" ref="X143">IFERROR(
IF(OR(X$10="",$I143=""),"",
SUMIFS(収穫記録!$P:$P,収穫記録!$D:$D,$J$1,収穫記録!$I:$I,$J$2,収穫記録!$J:$J,$J$3,収穫記録!$F:$F,$I143,収穫記録!$B:$B,"&gt;="&amp;X$10,収穫記録!$B:$B,"&lt;="&amp;EOMONTH(X$10,0))
/_xlfn.UNIQUE(_xlfn._xlws.FILTER($F:$F,$E:$E=$J$4))
/IF($J$5="総計",1,$K143/10)
),0)</f>
        <v>0</v>
      </c>
    </row>
    <row r="144" spans="10:24">
      <c r="J144" s="13"/>
      <c r="K144" s="37"/>
      <c r="L144" s="46" t="str">
        <f t="shared" si="4"/>
        <v/>
      </c>
      <c r="M144" s="47" cm="1">
        <f t="array" ref="M144">IFERROR(
IF(OR(M$10="",$I144=""),"",
SUMIFS(収穫記録!$P:$P,収穫記録!$D:$D,$J$1,収穫記録!$I:$I,$J$2,収穫記録!$J:$J,$J$3,収穫記録!$F:$F,$I144,収穫記録!$B:$B,"&gt;="&amp;M$10,収穫記録!$B:$B,"&lt;="&amp;EOMONTH(M$10,0))
/_xlfn.UNIQUE(_xlfn._xlws.FILTER($F:$F,$E:$E=$J$4))
/IF($J$5="総計",1,$K144/10)
),0)</f>
        <v>0</v>
      </c>
      <c r="N144" s="48" cm="1">
        <f t="array" ref="N144">IFERROR(
IF(OR(N$10="",$I144=""),"",
SUMIFS(収穫記録!$P:$P,収穫記録!$D:$D,$J$1,収穫記録!$I:$I,$J$2,収穫記録!$J:$J,$J$3,収穫記録!$F:$F,$I144,収穫記録!$B:$B,"&gt;="&amp;N$10,収穫記録!$B:$B,"&lt;="&amp;EOMONTH(N$10,0))
/_xlfn.UNIQUE(_xlfn._xlws.FILTER($F:$F,$E:$E=$J$4))
/IF($J$5="総計",1,$K144/10)
),0)</f>
        <v>0</v>
      </c>
      <c r="O144" s="48" cm="1">
        <f t="array" ref="O144">IFERROR(
IF(OR(O$10="",$I144=""),"",
SUMIFS(収穫記録!$P:$P,収穫記録!$D:$D,$J$1,収穫記録!$I:$I,$J$2,収穫記録!$J:$J,$J$3,収穫記録!$F:$F,$I144,収穫記録!$B:$B,"&gt;="&amp;O$10,収穫記録!$B:$B,"&lt;="&amp;EOMONTH(O$10,0))
/_xlfn.UNIQUE(_xlfn._xlws.FILTER($F:$F,$E:$E=$J$4))
/IF($J$5="総計",1,$K144/10)
),0)</f>
        <v>0</v>
      </c>
      <c r="P144" s="48" cm="1">
        <f t="array" ref="P144">IFERROR(
IF(OR(P$10="",$I144=""),"",
SUMIFS(収穫記録!$P:$P,収穫記録!$D:$D,$J$1,収穫記録!$I:$I,$J$2,収穫記録!$J:$J,$J$3,収穫記録!$F:$F,$I144,収穫記録!$B:$B,"&gt;="&amp;P$10,収穫記録!$B:$B,"&lt;="&amp;EOMONTH(P$10,0))
/_xlfn.UNIQUE(_xlfn._xlws.FILTER($F:$F,$E:$E=$J$4))
/IF($J$5="総計",1,$K144/10)
),0)</f>
        <v>0</v>
      </c>
      <c r="Q144" s="48" cm="1">
        <f t="array" ref="Q144">IFERROR(
IF(OR(Q$10="",$I144=""),"",
SUMIFS(収穫記録!$P:$P,収穫記録!$D:$D,$J$1,収穫記録!$I:$I,$J$2,収穫記録!$J:$J,$J$3,収穫記録!$F:$F,$I144,収穫記録!$B:$B,"&gt;="&amp;Q$10,収穫記録!$B:$B,"&lt;="&amp;EOMONTH(Q$10,0))
/_xlfn.UNIQUE(_xlfn._xlws.FILTER($F:$F,$E:$E=$J$4))
/IF($J$5="総計",1,$K144/10)
),0)</f>
        <v>0</v>
      </c>
      <c r="R144" s="48" cm="1">
        <f t="array" ref="R144">IFERROR(
IF(OR(R$10="",$I144=""),"",
SUMIFS(収穫記録!$P:$P,収穫記録!$D:$D,$J$1,収穫記録!$I:$I,$J$2,収穫記録!$J:$J,$J$3,収穫記録!$F:$F,$I144,収穫記録!$B:$B,"&gt;="&amp;R$10,収穫記録!$B:$B,"&lt;="&amp;EOMONTH(R$10,0))
/_xlfn.UNIQUE(_xlfn._xlws.FILTER($F:$F,$E:$E=$J$4))
/IF($J$5="総計",1,$K144/10)
),0)</f>
        <v>0</v>
      </c>
      <c r="S144" s="48" cm="1">
        <f t="array" ref="S144">IFERROR(
IF(OR(S$10="",$I144=""),"",
SUMIFS(収穫記録!$P:$P,収穫記録!$D:$D,$J$1,収穫記録!$I:$I,$J$2,収穫記録!$J:$J,$J$3,収穫記録!$F:$F,$I144,収穫記録!$B:$B,"&gt;="&amp;S$10,収穫記録!$B:$B,"&lt;="&amp;EOMONTH(S$10,0))
/_xlfn.UNIQUE(_xlfn._xlws.FILTER($F:$F,$E:$E=$J$4))
/IF($J$5="総計",1,$K144/10)
),0)</f>
        <v>0</v>
      </c>
      <c r="T144" s="48" cm="1">
        <f t="array" ref="T144">IFERROR(
IF(OR(T$10="",$I144=""),"",
SUMIFS(収穫記録!$P:$P,収穫記録!$D:$D,$J$1,収穫記録!$I:$I,$J$2,収穫記録!$J:$J,$J$3,収穫記録!$F:$F,$I144,収穫記録!$B:$B,"&gt;="&amp;T$10,収穫記録!$B:$B,"&lt;="&amp;EOMONTH(T$10,0))
/_xlfn.UNIQUE(_xlfn._xlws.FILTER($F:$F,$E:$E=$J$4))
/IF($J$5="総計",1,$K144/10)
),0)</f>
        <v>0</v>
      </c>
      <c r="U144" s="48" cm="1">
        <f t="array" ref="U144">IFERROR(
IF(OR(U$10="",$I144=""),"",
SUMIFS(収穫記録!$P:$P,収穫記録!$D:$D,$J$1,収穫記録!$I:$I,$J$2,収穫記録!$J:$J,$J$3,収穫記録!$F:$F,$I144,収穫記録!$B:$B,"&gt;="&amp;U$10,収穫記録!$B:$B,"&lt;="&amp;EOMONTH(U$10,0))
/_xlfn.UNIQUE(_xlfn._xlws.FILTER($F:$F,$E:$E=$J$4))
/IF($J$5="総計",1,$K144/10)
),0)</f>
        <v>0</v>
      </c>
      <c r="V144" s="48" cm="1">
        <f t="array" ref="V144">IFERROR(
IF(OR(V$10="",$I144=""),"",
SUMIFS(収穫記録!$P:$P,収穫記録!$D:$D,$J$1,収穫記録!$I:$I,$J$2,収穫記録!$J:$J,$J$3,収穫記録!$F:$F,$I144,収穫記録!$B:$B,"&gt;="&amp;V$10,収穫記録!$B:$B,"&lt;="&amp;EOMONTH(V$10,0))
/_xlfn.UNIQUE(_xlfn._xlws.FILTER($F:$F,$E:$E=$J$4))
/IF($J$5="総計",1,$K144/10)
),0)</f>
        <v>0</v>
      </c>
      <c r="W144" s="48" cm="1">
        <f t="array" ref="W144">IFERROR(
IF(OR(W$10="",$I144=""),"",
SUMIFS(収穫記録!$P:$P,収穫記録!$D:$D,$J$1,収穫記録!$I:$I,$J$2,収穫記録!$J:$J,$J$3,収穫記録!$F:$F,$I144,収穫記録!$B:$B,"&gt;="&amp;W$10,収穫記録!$B:$B,"&lt;="&amp;EOMONTH(W$10,0))
/_xlfn.UNIQUE(_xlfn._xlws.FILTER($F:$F,$E:$E=$J$4))
/IF($J$5="総計",1,$K144/10)
),0)</f>
        <v>0</v>
      </c>
      <c r="X144" s="48" cm="1">
        <f t="array" ref="X144">IFERROR(
IF(OR(X$10="",$I144=""),"",
SUMIFS(収穫記録!$P:$P,収穫記録!$D:$D,$J$1,収穫記録!$I:$I,$J$2,収穫記録!$J:$J,$J$3,収穫記録!$F:$F,$I144,収穫記録!$B:$B,"&gt;="&amp;X$10,収穫記録!$B:$B,"&lt;="&amp;EOMONTH(X$10,0))
/_xlfn.UNIQUE(_xlfn._xlws.FILTER($F:$F,$E:$E=$J$4))
/IF($J$5="総計",1,$K144/10)
),0)</f>
        <v>0</v>
      </c>
    </row>
    <row r="145" spans="10:24">
      <c r="J145" s="13"/>
      <c r="K145" s="37"/>
      <c r="L145" s="46" t="str">
        <f t="shared" si="4"/>
        <v/>
      </c>
      <c r="M145" s="47" cm="1">
        <f t="array" ref="M145">IFERROR(
IF(OR(M$10="",$I145=""),"",
SUMIFS(収穫記録!$P:$P,収穫記録!$D:$D,$J$1,収穫記録!$I:$I,$J$2,収穫記録!$J:$J,$J$3,収穫記録!$F:$F,$I145,収穫記録!$B:$B,"&gt;="&amp;M$10,収穫記録!$B:$B,"&lt;="&amp;EOMONTH(M$10,0))
/_xlfn.UNIQUE(_xlfn._xlws.FILTER($F:$F,$E:$E=$J$4))
/IF($J$5="総計",1,$K145/10)
),0)</f>
        <v>0</v>
      </c>
      <c r="N145" s="48" cm="1">
        <f t="array" ref="N145">IFERROR(
IF(OR(N$10="",$I145=""),"",
SUMIFS(収穫記録!$P:$P,収穫記録!$D:$D,$J$1,収穫記録!$I:$I,$J$2,収穫記録!$J:$J,$J$3,収穫記録!$F:$F,$I145,収穫記録!$B:$B,"&gt;="&amp;N$10,収穫記録!$B:$B,"&lt;="&amp;EOMONTH(N$10,0))
/_xlfn.UNIQUE(_xlfn._xlws.FILTER($F:$F,$E:$E=$J$4))
/IF($J$5="総計",1,$K145/10)
),0)</f>
        <v>0</v>
      </c>
      <c r="O145" s="48" cm="1">
        <f t="array" ref="O145">IFERROR(
IF(OR(O$10="",$I145=""),"",
SUMIFS(収穫記録!$P:$P,収穫記録!$D:$D,$J$1,収穫記録!$I:$I,$J$2,収穫記録!$J:$J,$J$3,収穫記録!$F:$F,$I145,収穫記録!$B:$B,"&gt;="&amp;O$10,収穫記録!$B:$B,"&lt;="&amp;EOMONTH(O$10,0))
/_xlfn.UNIQUE(_xlfn._xlws.FILTER($F:$F,$E:$E=$J$4))
/IF($J$5="総計",1,$K145/10)
),0)</f>
        <v>0</v>
      </c>
      <c r="P145" s="48" cm="1">
        <f t="array" ref="P145">IFERROR(
IF(OR(P$10="",$I145=""),"",
SUMIFS(収穫記録!$P:$P,収穫記録!$D:$D,$J$1,収穫記録!$I:$I,$J$2,収穫記録!$J:$J,$J$3,収穫記録!$F:$F,$I145,収穫記録!$B:$B,"&gt;="&amp;P$10,収穫記録!$B:$B,"&lt;="&amp;EOMONTH(P$10,0))
/_xlfn.UNIQUE(_xlfn._xlws.FILTER($F:$F,$E:$E=$J$4))
/IF($J$5="総計",1,$K145/10)
),0)</f>
        <v>0</v>
      </c>
      <c r="Q145" s="48" cm="1">
        <f t="array" ref="Q145">IFERROR(
IF(OR(Q$10="",$I145=""),"",
SUMIFS(収穫記録!$P:$P,収穫記録!$D:$D,$J$1,収穫記録!$I:$I,$J$2,収穫記録!$J:$J,$J$3,収穫記録!$F:$F,$I145,収穫記録!$B:$B,"&gt;="&amp;Q$10,収穫記録!$B:$B,"&lt;="&amp;EOMONTH(Q$10,0))
/_xlfn.UNIQUE(_xlfn._xlws.FILTER($F:$F,$E:$E=$J$4))
/IF($J$5="総計",1,$K145/10)
),0)</f>
        <v>0</v>
      </c>
      <c r="R145" s="48" cm="1">
        <f t="array" ref="R145">IFERROR(
IF(OR(R$10="",$I145=""),"",
SUMIFS(収穫記録!$P:$P,収穫記録!$D:$D,$J$1,収穫記録!$I:$I,$J$2,収穫記録!$J:$J,$J$3,収穫記録!$F:$F,$I145,収穫記録!$B:$B,"&gt;="&amp;R$10,収穫記録!$B:$B,"&lt;="&amp;EOMONTH(R$10,0))
/_xlfn.UNIQUE(_xlfn._xlws.FILTER($F:$F,$E:$E=$J$4))
/IF($J$5="総計",1,$K145/10)
),0)</f>
        <v>0</v>
      </c>
      <c r="S145" s="48" cm="1">
        <f t="array" ref="S145">IFERROR(
IF(OR(S$10="",$I145=""),"",
SUMIFS(収穫記録!$P:$P,収穫記録!$D:$D,$J$1,収穫記録!$I:$I,$J$2,収穫記録!$J:$J,$J$3,収穫記録!$F:$F,$I145,収穫記録!$B:$B,"&gt;="&amp;S$10,収穫記録!$B:$B,"&lt;="&amp;EOMONTH(S$10,0))
/_xlfn.UNIQUE(_xlfn._xlws.FILTER($F:$F,$E:$E=$J$4))
/IF($J$5="総計",1,$K145/10)
),0)</f>
        <v>0</v>
      </c>
      <c r="T145" s="48" cm="1">
        <f t="array" ref="T145">IFERROR(
IF(OR(T$10="",$I145=""),"",
SUMIFS(収穫記録!$P:$P,収穫記録!$D:$D,$J$1,収穫記録!$I:$I,$J$2,収穫記録!$J:$J,$J$3,収穫記録!$F:$F,$I145,収穫記録!$B:$B,"&gt;="&amp;T$10,収穫記録!$B:$B,"&lt;="&amp;EOMONTH(T$10,0))
/_xlfn.UNIQUE(_xlfn._xlws.FILTER($F:$F,$E:$E=$J$4))
/IF($J$5="総計",1,$K145/10)
),0)</f>
        <v>0</v>
      </c>
      <c r="U145" s="48" cm="1">
        <f t="array" ref="U145">IFERROR(
IF(OR(U$10="",$I145=""),"",
SUMIFS(収穫記録!$P:$P,収穫記録!$D:$D,$J$1,収穫記録!$I:$I,$J$2,収穫記録!$J:$J,$J$3,収穫記録!$F:$F,$I145,収穫記録!$B:$B,"&gt;="&amp;U$10,収穫記録!$B:$B,"&lt;="&amp;EOMONTH(U$10,0))
/_xlfn.UNIQUE(_xlfn._xlws.FILTER($F:$F,$E:$E=$J$4))
/IF($J$5="総計",1,$K145/10)
),0)</f>
        <v>0</v>
      </c>
      <c r="V145" s="48" cm="1">
        <f t="array" ref="V145">IFERROR(
IF(OR(V$10="",$I145=""),"",
SUMIFS(収穫記録!$P:$P,収穫記録!$D:$D,$J$1,収穫記録!$I:$I,$J$2,収穫記録!$J:$J,$J$3,収穫記録!$F:$F,$I145,収穫記録!$B:$B,"&gt;="&amp;V$10,収穫記録!$B:$B,"&lt;="&amp;EOMONTH(V$10,0))
/_xlfn.UNIQUE(_xlfn._xlws.FILTER($F:$F,$E:$E=$J$4))
/IF($J$5="総計",1,$K145/10)
),0)</f>
        <v>0</v>
      </c>
      <c r="W145" s="48" cm="1">
        <f t="array" ref="W145">IFERROR(
IF(OR(W$10="",$I145=""),"",
SUMIFS(収穫記録!$P:$P,収穫記録!$D:$D,$J$1,収穫記録!$I:$I,$J$2,収穫記録!$J:$J,$J$3,収穫記録!$F:$F,$I145,収穫記録!$B:$B,"&gt;="&amp;W$10,収穫記録!$B:$B,"&lt;="&amp;EOMONTH(W$10,0))
/_xlfn.UNIQUE(_xlfn._xlws.FILTER($F:$F,$E:$E=$J$4))
/IF($J$5="総計",1,$K145/10)
),0)</f>
        <v>0</v>
      </c>
      <c r="X145" s="48" cm="1">
        <f t="array" ref="X145">IFERROR(
IF(OR(X$10="",$I145=""),"",
SUMIFS(収穫記録!$P:$P,収穫記録!$D:$D,$J$1,収穫記録!$I:$I,$J$2,収穫記録!$J:$J,$J$3,収穫記録!$F:$F,$I145,収穫記録!$B:$B,"&gt;="&amp;X$10,収穫記録!$B:$B,"&lt;="&amp;EOMONTH(X$10,0))
/_xlfn.UNIQUE(_xlfn._xlws.FILTER($F:$F,$E:$E=$J$4))
/IF($J$5="総計",1,$K145/10)
),0)</f>
        <v>0</v>
      </c>
    </row>
    <row r="146" spans="10:24">
      <c r="J146" s="13"/>
      <c r="K146" s="37"/>
      <c r="L146" s="46" t="str">
        <f t="shared" si="4"/>
        <v/>
      </c>
      <c r="M146" s="47" cm="1">
        <f t="array" ref="M146">IFERROR(
IF(OR(M$10="",$I146=""),"",
SUMIFS(収穫記録!$P:$P,収穫記録!$D:$D,$J$1,収穫記録!$I:$I,$J$2,収穫記録!$J:$J,$J$3,収穫記録!$F:$F,$I146,収穫記録!$B:$B,"&gt;="&amp;M$10,収穫記録!$B:$B,"&lt;="&amp;EOMONTH(M$10,0))
/_xlfn.UNIQUE(_xlfn._xlws.FILTER($F:$F,$E:$E=$J$4))
/IF($J$5="総計",1,$K146/10)
),0)</f>
        <v>0</v>
      </c>
      <c r="N146" s="48" cm="1">
        <f t="array" ref="N146">IFERROR(
IF(OR(N$10="",$I146=""),"",
SUMIFS(収穫記録!$P:$P,収穫記録!$D:$D,$J$1,収穫記録!$I:$I,$J$2,収穫記録!$J:$J,$J$3,収穫記録!$F:$F,$I146,収穫記録!$B:$B,"&gt;="&amp;N$10,収穫記録!$B:$B,"&lt;="&amp;EOMONTH(N$10,0))
/_xlfn.UNIQUE(_xlfn._xlws.FILTER($F:$F,$E:$E=$J$4))
/IF($J$5="総計",1,$K146/10)
),0)</f>
        <v>0</v>
      </c>
      <c r="O146" s="48" cm="1">
        <f t="array" ref="O146">IFERROR(
IF(OR(O$10="",$I146=""),"",
SUMIFS(収穫記録!$P:$P,収穫記録!$D:$D,$J$1,収穫記録!$I:$I,$J$2,収穫記録!$J:$J,$J$3,収穫記録!$F:$F,$I146,収穫記録!$B:$B,"&gt;="&amp;O$10,収穫記録!$B:$B,"&lt;="&amp;EOMONTH(O$10,0))
/_xlfn.UNIQUE(_xlfn._xlws.FILTER($F:$F,$E:$E=$J$4))
/IF($J$5="総計",1,$K146/10)
),0)</f>
        <v>0</v>
      </c>
      <c r="P146" s="48" cm="1">
        <f t="array" ref="P146">IFERROR(
IF(OR(P$10="",$I146=""),"",
SUMIFS(収穫記録!$P:$P,収穫記録!$D:$D,$J$1,収穫記録!$I:$I,$J$2,収穫記録!$J:$J,$J$3,収穫記録!$F:$F,$I146,収穫記録!$B:$B,"&gt;="&amp;P$10,収穫記録!$B:$B,"&lt;="&amp;EOMONTH(P$10,0))
/_xlfn.UNIQUE(_xlfn._xlws.FILTER($F:$F,$E:$E=$J$4))
/IF($J$5="総計",1,$K146/10)
),0)</f>
        <v>0</v>
      </c>
      <c r="Q146" s="48" cm="1">
        <f t="array" ref="Q146">IFERROR(
IF(OR(Q$10="",$I146=""),"",
SUMIFS(収穫記録!$P:$P,収穫記録!$D:$D,$J$1,収穫記録!$I:$I,$J$2,収穫記録!$J:$J,$J$3,収穫記録!$F:$F,$I146,収穫記録!$B:$B,"&gt;="&amp;Q$10,収穫記録!$B:$B,"&lt;="&amp;EOMONTH(Q$10,0))
/_xlfn.UNIQUE(_xlfn._xlws.FILTER($F:$F,$E:$E=$J$4))
/IF($J$5="総計",1,$K146/10)
),0)</f>
        <v>0</v>
      </c>
      <c r="R146" s="48" cm="1">
        <f t="array" ref="R146">IFERROR(
IF(OR(R$10="",$I146=""),"",
SUMIFS(収穫記録!$P:$P,収穫記録!$D:$D,$J$1,収穫記録!$I:$I,$J$2,収穫記録!$J:$J,$J$3,収穫記録!$F:$F,$I146,収穫記録!$B:$B,"&gt;="&amp;R$10,収穫記録!$B:$B,"&lt;="&amp;EOMONTH(R$10,0))
/_xlfn.UNIQUE(_xlfn._xlws.FILTER($F:$F,$E:$E=$J$4))
/IF($J$5="総計",1,$K146/10)
),0)</f>
        <v>0</v>
      </c>
      <c r="S146" s="48" cm="1">
        <f t="array" ref="S146">IFERROR(
IF(OR(S$10="",$I146=""),"",
SUMIFS(収穫記録!$P:$P,収穫記録!$D:$D,$J$1,収穫記録!$I:$I,$J$2,収穫記録!$J:$J,$J$3,収穫記録!$F:$F,$I146,収穫記録!$B:$B,"&gt;="&amp;S$10,収穫記録!$B:$B,"&lt;="&amp;EOMONTH(S$10,0))
/_xlfn.UNIQUE(_xlfn._xlws.FILTER($F:$F,$E:$E=$J$4))
/IF($J$5="総計",1,$K146/10)
),0)</f>
        <v>0</v>
      </c>
      <c r="T146" s="48" cm="1">
        <f t="array" ref="T146">IFERROR(
IF(OR(T$10="",$I146=""),"",
SUMIFS(収穫記録!$P:$P,収穫記録!$D:$D,$J$1,収穫記録!$I:$I,$J$2,収穫記録!$J:$J,$J$3,収穫記録!$F:$F,$I146,収穫記録!$B:$B,"&gt;="&amp;T$10,収穫記録!$B:$B,"&lt;="&amp;EOMONTH(T$10,0))
/_xlfn.UNIQUE(_xlfn._xlws.FILTER($F:$F,$E:$E=$J$4))
/IF($J$5="総計",1,$K146/10)
),0)</f>
        <v>0</v>
      </c>
      <c r="U146" s="48" cm="1">
        <f t="array" ref="U146">IFERROR(
IF(OR(U$10="",$I146=""),"",
SUMIFS(収穫記録!$P:$P,収穫記録!$D:$D,$J$1,収穫記録!$I:$I,$J$2,収穫記録!$J:$J,$J$3,収穫記録!$F:$F,$I146,収穫記録!$B:$B,"&gt;="&amp;U$10,収穫記録!$B:$B,"&lt;="&amp;EOMONTH(U$10,0))
/_xlfn.UNIQUE(_xlfn._xlws.FILTER($F:$F,$E:$E=$J$4))
/IF($J$5="総計",1,$K146/10)
),0)</f>
        <v>0</v>
      </c>
      <c r="V146" s="48" cm="1">
        <f t="array" ref="V146">IFERROR(
IF(OR(V$10="",$I146=""),"",
SUMIFS(収穫記録!$P:$P,収穫記録!$D:$D,$J$1,収穫記録!$I:$I,$J$2,収穫記録!$J:$J,$J$3,収穫記録!$F:$F,$I146,収穫記録!$B:$B,"&gt;="&amp;V$10,収穫記録!$B:$B,"&lt;="&amp;EOMONTH(V$10,0))
/_xlfn.UNIQUE(_xlfn._xlws.FILTER($F:$F,$E:$E=$J$4))
/IF($J$5="総計",1,$K146/10)
),0)</f>
        <v>0</v>
      </c>
      <c r="W146" s="48" cm="1">
        <f t="array" ref="W146">IFERROR(
IF(OR(W$10="",$I146=""),"",
SUMIFS(収穫記録!$P:$P,収穫記録!$D:$D,$J$1,収穫記録!$I:$I,$J$2,収穫記録!$J:$J,$J$3,収穫記録!$F:$F,$I146,収穫記録!$B:$B,"&gt;="&amp;W$10,収穫記録!$B:$B,"&lt;="&amp;EOMONTH(W$10,0))
/_xlfn.UNIQUE(_xlfn._xlws.FILTER($F:$F,$E:$E=$J$4))
/IF($J$5="総計",1,$K146/10)
),0)</f>
        <v>0</v>
      </c>
      <c r="X146" s="48" cm="1">
        <f t="array" ref="X146">IFERROR(
IF(OR(X$10="",$I146=""),"",
SUMIFS(収穫記録!$P:$P,収穫記録!$D:$D,$J$1,収穫記録!$I:$I,$J$2,収穫記録!$J:$J,$J$3,収穫記録!$F:$F,$I146,収穫記録!$B:$B,"&gt;="&amp;X$10,収穫記録!$B:$B,"&lt;="&amp;EOMONTH(X$10,0))
/_xlfn.UNIQUE(_xlfn._xlws.FILTER($F:$F,$E:$E=$J$4))
/IF($J$5="総計",1,$K146/10)
),0)</f>
        <v>0</v>
      </c>
    </row>
    <row r="147" spans="10:24">
      <c r="J147" s="13"/>
      <c r="K147" s="37"/>
      <c r="L147" s="46" t="str">
        <f t="shared" si="4"/>
        <v/>
      </c>
      <c r="M147" s="47" cm="1">
        <f t="array" ref="M147">IFERROR(
IF(OR(M$10="",$I147=""),"",
SUMIFS(収穫記録!$P:$P,収穫記録!$D:$D,$J$1,収穫記録!$I:$I,$J$2,収穫記録!$J:$J,$J$3,収穫記録!$F:$F,$I147,収穫記録!$B:$B,"&gt;="&amp;M$10,収穫記録!$B:$B,"&lt;="&amp;EOMONTH(M$10,0))
/_xlfn.UNIQUE(_xlfn._xlws.FILTER($F:$F,$E:$E=$J$4))
/IF($J$5="総計",1,$K147/10)
),0)</f>
        <v>0</v>
      </c>
      <c r="N147" s="48" cm="1">
        <f t="array" ref="N147">IFERROR(
IF(OR(N$10="",$I147=""),"",
SUMIFS(収穫記録!$P:$P,収穫記録!$D:$D,$J$1,収穫記録!$I:$I,$J$2,収穫記録!$J:$J,$J$3,収穫記録!$F:$F,$I147,収穫記録!$B:$B,"&gt;="&amp;N$10,収穫記録!$B:$B,"&lt;="&amp;EOMONTH(N$10,0))
/_xlfn.UNIQUE(_xlfn._xlws.FILTER($F:$F,$E:$E=$J$4))
/IF($J$5="総計",1,$K147/10)
),0)</f>
        <v>0</v>
      </c>
      <c r="O147" s="48" cm="1">
        <f t="array" ref="O147">IFERROR(
IF(OR(O$10="",$I147=""),"",
SUMIFS(収穫記録!$P:$P,収穫記録!$D:$D,$J$1,収穫記録!$I:$I,$J$2,収穫記録!$J:$J,$J$3,収穫記録!$F:$F,$I147,収穫記録!$B:$B,"&gt;="&amp;O$10,収穫記録!$B:$B,"&lt;="&amp;EOMONTH(O$10,0))
/_xlfn.UNIQUE(_xlfn._xlws.FILTER($F:$F,$E:$E=$J$4))
/IF($J$5="総計",1,$K147/10)
),0)</f>
        <v>0</v>
      </c>
      <c r="P147" s="48" cm="1">
        <f t="array" ref="P147">IFERROR(
IF(OR(P$10="",$I147=""),"",
SUMIFS(収穫記録!$P:$P,収穫記録!$D:$D,$J$1,収穫記録!$I:$I,$J$2,収穫記録!$J:$J,$J$3,収穫記録!$F:$F,$I147,収穫記録!$B:$B,"&gt;="&amp;P$10,収穫記録!$B:$B,"&lt;="&amp;EOMONTH(P$10,0))
/_xlfn.UNIQUE(_xlfn._xlws.FILTER($F:$F,$E:$E=$J$4))
/IF($J$5="総計",1,$K147/10)
),0)</f>
        <v>0</v>
      </c>
      <c r="Q147" s="48" cm="1">
        <f t="array" ref="Q147">IFERROR(
IF(OR(Q$10="",$I147=""),"",
SUMIFS(収穫記録!$P:$P,収穫記録!$D:$D,$J$1,収穫記録!$I:$I,$J$2,収穫記録!$J:$J,$J$3,収穫記録!$F:$F,$I147,収穫記録!$B:$B,"&gt;="&amp;Q$10,収穫記録!$B:$B,"&lt;="&amp;EOMONTH(Q$10,0))
/_xlfn.UNIQUE(_xlfn._xlws.FILTER($F:$F,$E:$E=$J$4))
/IF($J$5="総計",1,$K147/10)
),0)</f>
        <v>0</v>
      </c>
      <c r="R147" s="48" cm="1">
        <f t="array" ref="R147">IFERROR(
IF(OR(R$10="",$I147=""),"",
SUMIFS(収穫記録!$P:$P,収穫記録!$D:$D,$J$1,収穫記録!$I:$I,$J$2,収穫記録!$J:$J,$J$3,収穫記録!$F:$F,$I147,収穫記録!$B:$B,"&gt;="&amp;R$10,収穫記録!$B:$B,"&lt;="&amp;EOMONTH(R$10,0))
/_xlfn.UNIQUE(_xlfn._xlws.FILTER($F:$F,$E:$E=$J$4))
/IF($J$5="総計",1,$K147/10)
),0)</f>
        <v>0</v>
      </c>
      <c r="S147" s="48" cm="1">
        <f t="array" ref="S147">IFERROR(
IF(OR(S$10="",$I147=""),"",
SUMIFS(収穫記録!$P:$P,収穫記録!$D:$D,$J$1,収穫記録!$I:$I,$J$2,収穫記録!$J:$J,$J$3,収穫記録!$F:$F,$I147,収穫記録!$B:$B,"&gt;="&amp;S$10,収穫記録!$B:$B,"&lt;="&amp;EOMONTH(S$10,0))
/_xlfn.UNIQUE(_xlfn._xlws.FILTER($F:$F,$E:$E=$J$4))
/IF($J$5="総計",1,$K147/10)
),0)</f>
        <v>0</v>
      </c>
      <c r="T147" s="48" cm="1">
        <f t="array" ref="T147">IFERROR(
IF(OR(T$10="",$I147=""),"",
SUMIFS(収穫記録!$P:$P,収穫記録!$D:$D,$J$1,収穫記録!$I:$I,$J$2,収穫記録!$J:$J,$J$3,収穫記録!$F:$F,$I147,収穫記録!$B:$B,"&gt;="&amp;T$10,収穫記録!$B:$B,"&lt;="&amp;EOMONTH(T$10,0))
/_xlfn.UNIQUE(_xlfn._xlws.FILTER($F:$F,$E:$E=$J$4))
/IF($J$5="総計",1,$K147/10)
),0)</f>
        <v>0</v>
      </c>
      <c r="U147" s="48" cm="1">
        <f t="array" ref="U147">IFERROR(
IF(OR(U$10="",$I147=""),"",
SUMIFS(収穫記録!$P:$P,収穫記録!$D:$D,$J$1,収穫記録!$I:$I,$J$2,収穫記録!$J:$J,$J$3,収穫記録!$F:$F,$I147,収穫記録!$B:$B,"&gt;="&amp;U$10,収穫記録!$B:$B,"&lt;="&amp;EOMONTH(U$10,0))
/_xlfn.UNIQUE(_xlfn._xlws.FILTER($F:$F,$E:$E=$J$4))
/IF($J$5="総計",1,$K147/10)
),0)</f>
        <v>0</v>
      </c>
      <c r="V147" s="48" cm="1">
        <f t="array" ref="V147">IFERROR(
IF(OR(V$10="",$I147=""),"",
SUMIFS(収穫記録!$P:$P,収穫記録!$D:$D,$J$1,収穫記録!$I:$I,$J$2,収穫記録!$J:$J,$J$3,収穫記録!$F:$F,$I147,収穫記録!$B:$B,"&gt;="&amp;V$10,収穫記録!$B:$B,"&lt;="&amp;EOMONTH(V$10,0))
/_xlfn.UNIQUE(_xlfn._xlws.FILTER($F:$F,$E:$E=$J$4))
/IF($J$5="総計",1,$K147/10)
),0)</f>
        <v>0</v>
      </c>
      <c r="W147" s="48" cm="1">
        <f t="array" ref="W147">IFERROR(
IF(OR(W$10="",$I147=""),"",
SUMIFS(収穫記録!$P:$P,収穫記録!$D:$D,$J$1,収穫記録!$I:$I,$J$2,収穫記録!$J:$J,$J$3,収穫記録!$F:$F,$I147,収穫記録!$B:$B,"&gt;="&amp;W$10,収穫記録!$B:$B,"&lt;="&amp;EOMONTH(W$10,0))
/_xlfn.UNIQUE(_xlfn._xlws.FILTER($F:$F,$E:$E=$J$4))
/IF($J$5="総計",1,$K147/10)
),0)</f>
        <v>0</v>
      </c>
      <c r="X147" s="48" cm="1">
        <f t="array" ref="X147">IFERROR(
IF(OR(X$10="",$I147=""),"",
SUMIFS(収穫記録!$P:$P,収穫記録!$D:$D,$J$1,収穫記録!$I:$I,$J$2,収穫記録!$J:$J,$J$3,収穫記録!$F:$F,$I147,収穫記録!$B:$B,"&gt;="&amp;X$10,収穫記録!$B:$B,"&lt;="&amp;EOMONTH(X$10,0))
/_xlfn.UNIQUE(_xlfn._xlws.FILTER($F:$F,$E:$E=$J$4))
/IF($J$5="総計",1,$K147/10)
),0)</f>
        <v>0</v>
      </c>
    </row>
    <row r="148" spans="10:24">
      <c r="J148" s="13"/>
      <c r="K148" s="37"/>
      <c r="L148" s="46" t="str">
        <f t="shared" si="4"/>
        <v/>
      </c>
      <c r="M148" s="47" cm="1">
        <f t="array" ref="M148">IFERROR(
IF(OR(M$10="",$I148=""),"",
SUMIFS(収穫記録!$P:$P,収穫記録!$D:$D,$J$1,収穫記録!$I:$I,$J$2,収穫記録!$J:$J,$J$3,収穫記録!$F:$F,$I148,収穫記録!$B:$B,"&gt;="&amp;M$10,収穫記録!$B:$B,"&lt;="&amp;EOMONTH(M$10,0))
/_xlfn.UNIQUE(_xlfn._xlws.FILTER($F:$F,$E:$E=$J$4))
/IF($J$5="総計",1,$K148/10)
),0)</f>
        <v>0</v>
      </c>
      <c r="N148" s="48" cm="1">
        <f t="array" ref="N148">IFERROR(
IF(OR(N$10="",$I148=""),"",
SUMIFS(収穫記録!$P:$P,収穫記録!$D:$D,$J$1,収穫記録!$I:$I,$J$2,収穫記録!$J:$J,$J$3,収穫記録!$F:$F,$I148,収穫記録!$B:$B,"&gt;="&amp;N$10,収穫記録!$B:$B,"&lt;="&amp;EOMONTH(N$10,0))
/_xlfn.UNIQUE(_xlfn._xlws.FILTER($F:$F,$E:$E=$J$4))
/IF($J$5="総計",1,$K148/10)
),0)</f>
        <v>0</v>
      </c>
      <c r="O148" s="48" cm="1">
        <f t="array" ref="O148">IFERROR(
IF(OR(O$10="",$I148=""),"",
SUMIFS(収穫記録!$P:$P,収穫記録!$D:$D,$J$1,収穫記録!$I:$I,$J$2,収穫記録!$J:$J,$J$3,収穫記録!$F:$F,$I148,収穫記録!$B:$B,"&gt;="&amp;O$10,収穫記録!$B:$B,"&lt;="&amp;EOMONTH(O$10,0))
/_xlfn.UNIQUE(_xlfn._xlws.FILTER($F:$F,$E:$E=$J$4))
/IF($J$5="総計",1,$K148/10)
),0)</f>
        <v>0</v>
      </c>
      <c r="P148" s="48" cm="1">
        <f t="array" ref="P148">IFERROR(
IF(OR(P$10="",$I148=""),"",
SUMIFS(収穫記録!$P:$P,収穫記録!$D:$D,$J$1,収穫記録!$I:$I,$J$2,収穫記録!$J:$J,$J$3,収穫記録!$F:$F,$I148,収穫記録!$B:$B,"&gt;="&amp;P$10,収穫記録!$B:$B,"&lt;="&amp;EOMONTH(P$10,0))
/_xlfn.UNIQUE(_xlfn._xlws.FILTER($F:$F,$E:$E=$J$4))
/IF($J$5="総計",1,$K148/10)
),0)</f>
        <v>0</v>
      </c>
      <c r="Q148" s="48" cm="1">
        <f t="array" ref="Q148">IFERROR(
IF(OR(Q$10="",$I148=""),"",
SUMIFS(収穫記録!$P:$P,収穫記録!$D:$D,$J$1,収穫記録!$I:$I,$J$2,収穫記録!$J:$J,$J$3,収穫記録!$F:$F,$I148,収穫記録!$B:$B,"&gt;="&amp;Q$10,収穫記録!$B:$B,"&lt;="&amp;EOMONTH(Q$10,0))
/_xlfn.UNIQUE(_xlfn._xlws.FILTER($F:$F,$E:$E=$J$4))
/IF($J$5="総計",1,$K148/10)
),0)</f>
        <v>0</v>
      </c>
      <c r="R148" s="48" cm="1">
        <f t="array" ref="R148">IFERROR(
IF(OR(R$10="",$I148=""),"",
SUMIFS(収穫記録!$P:$P,収穫記録!$D:$D,$J$1,収穫記録!$I:$I,$J$2,収穫記録!$J:$J,$J$3,収穫記録!$F:$F,$I148,収穫記録!$B:$B,"&gt;="&amp;R$10,収穫記録!$B:$B,"&lt;="&amp;EOMONTH(R$10,0))
/_xlfn.UNIQUE(_xlfn._xlws.FILTER($F:$F,$E:$E=$J$4))
/IF($J$5="総計",1,$K148/10)
),0)</f>
        <v>0</v>
      </c>
      <c r="S148" s="48" cm="1">
        <f t="array" ref="S148">IFERROR(
IF(OR(S$10="",$I148=""),"",
SUMIFS(収穫記録!$P:$P,収穫記録!$D:$D,$J$1,収穫記録!$I:$I,$J$2,収穫記録!$J:$J,$J$3,収穫記録!$F:$F,$I148,収穫記録!$B:$B,"&gt;="&amp;S$10,収穫記録!$B:$B,"&lt;="&amp;EOMONTH(S$10,0))
/_xlfn.UNIQUE(_xlfn._xlws.FILTER($F:$F,$E:$E=$J$4))
/IF($J$5="総計",1,$K148/10)
),0)</f>
        <v>0</v>
      </c>
      <c r="T148" s="48" cm="1">
        <f t="array" ref="T148">IFERROR(
IF(OR(T$10="",$I148=""),"",
SUMIFS(収穫記録!$P:$P,収穫記録!$D:$D,$J$1,収穫記録!$I:$I,$J$2,収穫記録!$J:$J,$J$3,収穫記録!$F:$F,$I148,収穫記録!$B:$B,"&gt;="&amp;T$10,収穫記録!$B:$B,"&lt;="&amp;EOMONTH(T$10,0))
/_xlfn.UNIQUE(_xlfn._xlws.FILTER($F:$F,$E:$E=$J$4))
/IF($J$5="総計",1,$K148/10)
),0)</f>
        <v>0</v>
      </c>
      <c r="U148" s="48" cm="1">
        <f t="array" ref="U148">IFERROR(
IF(OR(U$10="",$I148=""),"",
SUMIFS(収穫記録!$P:$P,収穫記録!$D:$D,$J$1,収穫記録!$I:$I,$J$2,収穫記録!$J:$J,$J$3,収穫記録!$F:$F,$I148,収穫記録!$B:$B,"&gt;="&amp;U$10,収穫記録!$B:$B,"&lt;="&amp;EOMONTH(U$10,0))
/_xlfn.UNIQUE(_xlfn._xlws.FILTER($F:$F,$E:$E=$J$4))
/IF($J$5="総計",1,$K148/10)
),0)</f>
        <v>0</v>
      </c>
      <c r="V148" s="48" cm="1">
        <f t="array" ref="V148">IFERROR(
IF(OR(V$10="",$I148=""),"",
SUMIFS(収穫記録!$P:$P,収穫記録!$D:$D,$J$1,収穫記録!$I:$I,$J$2,収穫記録!$J:$J,$J$3,収穫記録!$F:$F,$I148,収穫記録!$B:$B,"&gt;="&amp;V$10,収穫記録!$B:$B,"&lt;="&amp;EOMONTH(V$10,0))
/_xlfn.UNIQUE(_xlfn._xlws.FILTER($F:$F,$E:$E=$J$4))
/IF($J$5="総計",1,$K148/10)
),0)</f>
        <v>0</v>
      </c>
      <c r="W148" s="48" cm="1">
        <f t="array" ref="W148">IFERROR(
IF(OR(W$10="",$I148=""),"",
SUMIFS(収穫記録!$P:$P,収穫記録!$D:$D,$J$1,収穫記録!$I:$I,$J$2,収穫記録!$J:$J,$J$3,収穫記録!$F:$F,$I148,収穫記録!$B:$B,"&gt;="&amp;W$10,収穫記録!$B:$B,"&lt;="&amp;EOMONTH(W$10,0))
/_xlfn.UNIQUE(_xlfn._xlws.FILTER($F:$F,$E:$E=$J$4))
/IF($J$5="総計",1,$K148/10)
),0)</f>
        <v>0</v>
      </c>
      <c r="X148" s="48" cm="1">
        <f t="array" ref="X148">IFERROR(
IF(OR(X$10="",$I148=""),"",
SUMIFS(収穫記録!$P:$P,収穫記録!$D:$D,$J$1,収穫記録!$I:$I,$J$2,収穫記録!$J:$J,$J$3,収穫記録!$F:$F,$I148,収穫記録!$B:$B,"&gt;="&amp;X$10,収穫記録!$B:$B,"&lt;="&amp;EOMONTH(X$10,0))
/_xlfn.UNIQUE(_xlfn._xlws.FILTER($F:$F,$E:$E=$J$4))
/IF($J$5="総計",1,$K148/10)
),0)</f>
        <v>0</v>
      </c>
    </row>
    <row r="149" spans="10:24">
      <c r="J149" s="13"/>
      <c r="K149" s="37"/>
      <c r="L149" s="46" t="str">
        <f t="shared" si="4"/>
        <v/>
      </c>
      <c r="M149" s="47" cm="1">
        <f t="array" ref="M149">IFERROR(
IF(OR(M$10="",$I149=""),"",
SUMIFS(収穫記録!$P:$P,収穫記録!$D:$D,$J$1,収穫記録!$I:$I,$J$2,収穫記録!$J:$J,$J$3,収穫記録!$F:$F,$I149,収穫記録!$B:$B,"&gt;="&amp;M$10,収穫記録!$B:$B,"&lt;="&amp;EOMONTH(M$10,0))
/_xlfn.UNIQUE(_xlfn._xlws.FILTER($F:$F,$E:$E=$J$4))
/IF($J$5="総計",1,$K149/10)
),0)</f>
        <v>0</v>
      </c>
      <c r="N149" s="48" cm="1">
        <f t="array" ref="N149">IFERROR(
IF(OR(N$10="",$I149=""),"",
SUMIFS(収穫記録!$P:$P,収穫記録!$D:$D,$J$1,収穫記録!$I:$I,$J$2,収穫記録!$J:$J,$J$3,収穫記録!$F:$F,$I149,収穫記録!$B:$B,"&gt;="&amp;N$10,収穫記録!$B:$B,"&lt;="&amp;EOMONTH(N$10,0))
/_xlfn.UNIQUE(_xlfn._xlws.FILTER($F:$F,$E:$E=$J$4))
/IF($J$5="総計",1,$K149/10)
),0)</f>
        <v>0</v>
      </c>
      <c r="O149" s="48" cm="1">
        <f t="array" ref="O149">IFERROR(
IF(OR(O$10="",$I149=""),"",
SUMIFS(収穫記録!$P:$P,収穫記録!$D:$D,$J$1,収穫記録!$I:$I,$J$2,収穫記録!$J:$J,$J$3,収穫記録!$F:$F,$I149,収穫記録!$B:$B,"&gt;="&amp;O$10,収穫記録!$B:$B,"&lt;="&amp;EOMONTH(O$10,0))
/_xlfn.UNIQUE(_xlfn._xlws.FILTER($F:$F,$E:$E=$J$4))
/IF($J$5="総計",1,$K149/10)
),0)</f>
        <v>0</v>
      </c>
      <c r="P149" s="48" cm="1">
        <f t="array" ref="P149">IFERROR(
IF(OR(P$10="",$I149=""),"",
SUMIFS(収穫記録!$P:$P,収穫記録!$D:$D,$J$1,収穫記録!$I:$I,$J$2,収穫記録!$J:$J,$J$3,収穫記録!$F:$F,$I149,収穫記録!$B:$B,"&gt;="&amp;P$10,収穫記録!$B:$B,"&lt;="&amp;EOMONTH(P$10,0))
/_xlfn.UNIQUE(_xlfn._xlws.FILTER($F:$F,$E:$E=$J$4))
/IF($J$5="総計",1,$K149/10)
),0)</f>
        <v>0</v>
      </c>
      <c r="Q149" s="48" cm="1">
        <f t="array" ref="Q149">IFERROR(
IF(OR(Q$10="",$I149=""),"",
SUMIFS(収穫記録!$P:$P,収穫記録!$D:$D,$J$1,収穫記録!$I:$I,$J$2,収穫記録!$J:$J,$J$3,収穫記録!$F:$F,$I149,収穫記録!$B:$B,"&gt;="&amp;Q$10,収穫記録!$B:$B,"&lt;="&amp;EOMONTH(Q$10,0))
/_xlfn.UNIQUE(_xlfn._xlws.FILTER($F:$F,$E:$E=$J$4))
/IF($J$5="総計",1,$K149/10)
),0)</f>
        <v>0</v>
      </c>
      <c r="R149" s="48" cm="1">
        <f t="array" ref="R149">IFERROR(
IF(OR(R$10="",$I149=""),"",
SUMIFS(収穫記録!$P:$P,収穫記録!$D:$D,$J$1,収穫記録!$I:$I,$J$2,収穫記録!$J:$J,$J$3,収穫記録!$F:$F,$I149,収穫記録!$B:$B,"&gt;="&amp;R$10,収穫記録!$B:$B,"&lt;="&amp;EOMONTH(R$10,0))
/_xlfn.UNIQUE(_xlfn._xlws.FILTER($F:$F,$E:$E=$J$4))
/IF($J$5="総計",1,$K149/10)
),0)</f>
        <v>0</v>
      </c>
      <c r="S149" s="48" cm="1">
        <f t="array" ref="S149">IFERROR(
IF(OR(S$10="",$I149=""),"",
SUMIFS(収穫記録!$P:$P,収穫記録!$D:$D,$J$1,収穫記録!$I:$I,$J$2,収穫記録!$J:$J,$J$3,収穫記録!$F:$F,$I149,収穫記録!$B:$B,"&gt;="&amp;S$10,収穫記録!$B:$B,"&lt;="&amp;EOMONTH(S$10,0))
/_xlfn.UNIQUE(_xlfn._xlws.FILTER($F:$F,$E:$E=$J$4))
/IF($J$5="総計",1,$K149/10)
),0)</f>
        <v>0</v>
      </c>
      <c r="T149" s="48" cm="1">
        <f t="array" ref="T149">IFERROR(
IF(OR(T$10="",$I149=""),"",
SUMIFS(収穫記録!$P:$P,収穫記録!$D:$D,$J$1,収穫記録!$I:$I,$J$2,収穫記録!$J:$J,$J$3,収穫記録!$F:$F,$I149,収穫記録!$B:$B,"&gt;="&amp;T$10,収穫記録!$B:$B,"&lt;="&amp;EOMONTH(T$10,0))
/_xlfn.UNIQUE(_xlfn._xlws.FILTER($F:$F,$E:$E=$J$4))
/IF($J$5="総計",1,$K149/10)
),0)</f>
        <v>0</v>
      </c>
      <c r="U149" s="48" cm="1">
        <f t="array" ref="U149">IFERROR(
IF(OR(U$10="",$I149=""),"",
SUMIFS(収穫記録!$P:$P,収穫記録!$D:$D,$J$1,収穫記録!$I:$I,$J$2,収穫記録!$J:$J,$J$3,収穫記録!$F:$F,$I149,収穫記録!$B:$B,"&gt;="&amp;U$10,収穫記録!$B:$B,"&lt;="&amp;EOMONTH(U$10,0))
/_xlfn.UNIQUE(_xlfn._xlws.FILTER($F:$F,$E:$E=$J$4))
/IF($J$5="総計",1,$K149/10)
),0)</f>
        <v>0</v>
      </c>
      <c r="V149" s="48" cm="1">
        <f t="array" ref="V149">IFERROR(
IF(OR(V$10="",$I149=""),"",
SUMIFS(収穫記録!$P:$P,収穫記録!$D:$D,$J$1,収穫記録!$I:$I,$J$2,収穫記録!$J:$J,$J$3,収穫記録!$F:$F,$I149,収穫記録!$B:$B,"&gt;="&amp;V$10,収穫記録!$B:$B,"&lt;="&amp;EOMONTH(V$10,0))
/_xlfn.UNIQUE(_xlfn._xlws.FILTER($F:$F,$E:$E=$J$4))
/IF($J$5="総計",1,$K149/10)
),0)</f>
        <v>0</v>
      </c>
      <c r="W149" s="48" cm="1">
        <f t="array" ref="W149">IFERROR(
IF(OR(W$10="",$I149=""),"",
SUMIFS(収穫記録!$P:$P,収穫記録!$D:$D,$J$1,収穫記録!$I:$I,$J$2,収穫記録!$J:$J,$J$3,収穫記録!$F:$F,$I149,収穫記録!$B:$B,"&gt;="&amp;W$10,収穫記録!$B:$B,"&lt;="&amp;EOMONTH(W$10,0))
/_xlfn.UNIQUE(_xlfn._xlws.FILTER($F:$F,$E:$E=$J$4))
/IF($J$5="総計",1,$K149/10)
),0)</f>
        <v>0</v>
      </c>
      <c r="X149" s="48" cm="1">
        <f t="array" ref="X149">IFERROR(
IF(OR(X$10="",$I149=""),"",
SUMIFS(収穫記録!$P:$P,収穫記録!$D:$D,$J$1,収穫記録!$I:$I,$J$2,収穫記録!$J:$J,$J$3,収穫記録!$F:$F,$I149,収穫記録!$B:$B,"&gt;="&amp;X$10,収穫記録!$B:$B,"&lt;="&amp;EOMONTH(X$10,0))
/_xlfn.UNIQUE(_xlfn._xlws.FILTER($F:$F,$E:$E=$J$4))
/IF($J$5="総計",1,$K149/10)
),0)</f>
        <v>0</v>
      </c>
    </row>
    <row r="150" spans="10:24">
      <c r="J150" s="13"/>
      <c r="K150" s="37"/>
      <c r="L150" s="46" t="str">
        <f t="shared" si="4"/>
        <v/>
      </c>
      <c r="M150" s="47" cm="1">
        <f t="array" ref="M150">IFERROR(
IF(OR(M$10="",$I150=""),"",
SUMIFS(収穫記録!$P:$P,収穫記録!$D:$D,$J$1,収穫記録!$I:$I,$J$2,収穫記録!$J:$J,$J$3,収穫記録!$F:$F,$I150,収穫記録!$B:$B,"&gt;="&amp;M$10,収穫記録!$B:$B,"&lt;="&amp;EOMONTH(M$10,0))
/_xlfn.UNIQUE(_xlfn._xlws.FILTER($F:$F,$E:$E=$J$4))
/IF($J$5="総計",1,$K150/10)
),0)</f>
        <v>0</v>
      </c>
      <c r="N150" s="48" cm="1">
        <f t="array" ref="N150">IFERROR(
IF(OR(N$10="",$I150=""),"",
SUMIFS(収穫記録!$P:$P,収穫記録!$D:$D,$J$1,収穫記録!$I:$I,$J$2,収穫記録!$J:$J,$J$3,収穫記録!$F:$F,$I150,収穫記録!$B:$B,"&gt;="&amp;N$10,収穫記録!$B:$B,"&lt;="&amp;EOMONTH(N$10,0))
/_xlfn.UNIQUE(_xlfn._xlws.FILTER($F:$F,$E:$E=$J$4))
/IF($J$5="総計",1,$K150/10)
),0)</f>
        <v>0</v>
      </c>
      <c r="O150" s="48" cm="1">
        <f t="array" ref="O150">IFERROR(
IF(OR(O$10="",$I150=""),"",
SUMIFS(収穫記録!$P:$P,収穫記録!$D:$D,$J$1,収穫記録!$I:$I,$J$2,収穫記録!$J:$J,$J$3,収穫記録!$F:$F,$I150,収穫記録!$B:$B,"&gt;="&amp;O$10,収穫記録!$B:$B,"&lt;="&amp;EOMONTH(O$10,0))
/_xlfn.UNIQUE(_xlfn._xlws.FILTER($F:$F,$E:$E=$J$4))
/IF($J$5="総計",1,$K150/10)
),0)</f>
        <v>0</v>
      </c>
      <c r="P150" s="48" cm="1">
        <f t="array" ref="P150">IFERROR(
IF(OR(P$10="",$I150=""),"",
SUMIFS(収穫記録!$P:$P,収穫記録!$D:$D,$J$1,収穫記録!$I:$I,$J$2,収穫記録!$J:$J,$J$3,収穫記録!$F:$F,$I150,収穫記録!$B:$B,"&gt;="&amp;P$10,収穫記録!$B:$B,"&lt;="&amp;EOMONTH(P$10,0))
/_xlfn.UNIQUE(_xlfn._xlws.FILTER($F:$F,$E:$E=$J$4))
/IF($J$5="総計",1,$K150/10)
),0)</f>
        <v>0</v>
      </c>
      <c r="Q150" s="48" cm="1">
        <f t="array" ref="Q150">IFERROR(
IF(OR(Q$10="",$I150=""),"",
SUMIFS(収穫記録!$P:$P,収穫記録!$D:$D,$J$1,収穫記録!$I:$I,$J$2,収穫記録!$J:$J,$J$3,収穫記録!$F:$F,$I150,収穫記録!$B:$B,"&gt;="&amp;Q$10,収穫記録!$B:$B,"&lt;="&amp;EOMONTH(Q$10,0))
/_xlfn.UNIQUE(_xlfn._xlws.FILTER($F:$F,$E:$E=$J$4))
/IF($J$5="総計",1,$K150/10)
),0)</f>
        <v>0</v>
      </c>
      <c r="R150" s="48" cm="1">
        <f t="array" ref="R150">IFERROR(
IF(OR(R$10="",$I150=""),"",
SUMIFS(収穫記録!$P:$P,収穫記録!$D:$D,$J$1,収穫記録!$I:$I,$J$2,収穫記録!$J:$J,$J$3,収穫記録!$F:$F,$I150,収穫記録!$B:$B,"&gt;="&amp;R$10,収穫記録!$B:$B,"&lt;="&amp;EOMONTH(R$10,0))
/_xlfn.UNIQUE(_xlfn._xlws.FILTER($F:$F,$E:$E=$J$4))
/IF($J$5="総計",1,$K150/10)
),0)</f>
        <v>0</v>
      </c>
      <c r="S150" s="48" cm="1">
        <f t="array" ref="S150">IFERROR(
IF(OR(S$10="",$I150=""),"",
SUMIFS(収穫記録!$P:$P,収穫記録!$D:$D,$J$1,収穫記録!$I:$I,$J$2,収穫記録!$J:$J,$J$3,収穫記録!$F:$F,$I150,収穫記録!$B:$B,"&gt;="&amp;S$10,収穫記録!$B:$B,"&lt;="&amp;EOMONTH(S$10,0))
/_xlfn.UNIQUE(_xlfn._xlws.FILTER($F:$F,$E:$E=$J$4))
/IF($J$5="総計",1,$K150/10)
),0)</f>
        <v>0</v>
      </c>
      <c r="T150" s="48" cm="1">
        <f t="array" ref="T150">IFERROR(
IF(OR(T$10="",$I150=""),"",
SUMIFS(収穫記録!$P:$P,収穫記録!$D:$D,$J$1,収穫記録!$I:$I,$J$2,収穫記録!$J:$J,$J$3,収穫記録!$F:$F,$I150,収穫記録!$B:$B,"&gt;="&amp;T$10,収穫記録!$B:$B,"&lt;="&amp;EOMONTH(T$10,0))
/_xlfn.UNIQUE(_xlfn._xlws.FILTER($F:$F,$E:$E=$J$4))
/IF($J$5="総計",1,$K150/10)
),0)</f>
        <v>0</v>
      </c>
      <c r="U150" s="48" cm="1">
        <f t="array" ref="U150">IFERROR(
IF(OR(U$10="",$I150=""),"",
SUMIFS(収穫記録!$P:$P,収穫記録!$D:$D,$J$1,収穫記録!$I:$I,$J$2,収穫記録!$J:$J,$J$3,収穫記録!$F:$F,$I150,収穫記録!$B:$B,"&gt;="&amp;U$10,収穫記録!$B:$B,"&lt;="&amp;EOMONTH(U$10,0))
/_xlfn.UNIQUE(_xlfn._xlws.FILTER($F:$F,$E:$E=$J$4))
/IF($J$5="総計",1,$K150/10)
),0)</f>
        <v>0</v>
      </c>
      <c r="V150" s="48" cm="1">
        <f t="array" ref="V150">IFERROR(
IF(OR(V$10="",$I150=""),"",
SUMIFS(収穫記録!$P:$P,収穫記録!$D:$D,$J$1,収穫記録!$I:$I,$J$2,収穫記録!$J:$J,$J$3,収穫記録!$F:$F,$I150,収穫記録!$B:$B,"&gt;="&amp;V$10,収穫記録!$B:$B,"&lt;="&amp;EOMONTH(V$10,0))
/_xlfn.UNIQUE(_xlfn._xlws.FILTER($F:$F,$E:$E=$J$4))
/IF($J$5="総計",1,$K150/10)
),0)</f>
        <v>0</v>
      </c>
      <c r="W150" s="48" cm="1">
        <f t="array" ref="W150">IFERROR(
IF(OR(W$10="",$I150=""),"",
SUMIFS(収穫記録!$P:$P,収穫記録!$D:$D,$J$1,収穫記録!$I:$I,$J$2,収穫記録!$J:$J,$J$3,収穫記録!$F:$F,$I150,収穫記録!$B:$B,"&gt;="&amp;W$10,収穫記録!$B:$B,"&lt;="&amp;EOMONTH(W$10,0))
/_xlfn.UNIQUE(_xlfn._xlws.FILTER($F:$F,$E:$E=$J$4))
/IF($J$5="総計",1,$K150/10)
),0)</f>
        <v>0</v>
      </c>
      <c r="X150" s="48" cm="1">
        <f t="array" ref="X150">IFERROR(
IF(OR(X$10="",$I150=""),"",
SUMIFS(収穫記録!$P:$P,収穫記録!$D:$D,$J$1,収穫記録!$I:$I,$J$2,収穫記録!$J:$J,$J$3,収穫記録!$F:$F,$I150,収穫記録!$B:$B,"&gt;="&amp;X$10,収穫記録!$B:$B,"&lt;="&amp;EOMONTH(X$10,0))
/_xlfn.UNIQUE(_xlfn._xlws.FILTER($F:$F,$E:$E=$J$4))
/IF($J$5="総計",1,$K150/10)
),0)</f>
        <v>0</v>
      </c>
    </row>
    <row r="151" spans="10:24">
      <c r="J151" s="13"/>
      <c r="K151" s="37"/>
      <c r="L151" s="46" t="str">
        <f t="shared" si="4"/>
        <v/>
      </c>
      <c r="M151" s="47" cm="1">
        <f t="array" ref="M151">IFERROR(
IF(OR(M$10="",$I151=""),"",
SUMIFS(収穫記録!$P:$P,収穫記録!$D:$D,$J$1,収穫記録!$I:$I,$J$2,収穫記録!$J:$J,$J$3,収穫記録!$F:$F,$I151,収穫記録!$B:$B,"&gt;="&amp;M$10,収穫記録!$B:$B,"&lt;="&amp;EOMONTH(M$10,0))
/_xlfn.UNIQUE(_xlfn._xlws.FILTER($F:$F,$E:$E=$J$4))
/IF($J$5="総計",1,$K151/10)
),0)</f>
        <v>0</v>
      </c>
      <c r="N151" s="48" cm="1">
        <f t="array" ref="N151">IFERROR(
IF(OR(N$10="",$I151=""),"",
SUMIFS(収穫記録!$P:$P,収穫記録!$D:$D,$J$1,収穫記録!$I:$I,$J$2,収穫記録!$J:$J,$J$3,収穫記録!$F:$F,$I151,収穫記録!$B:$B,"&gt;="&amp;N$10,収穫記録!$B:$B,"&lt;="&amp;EOMONTH(N$10,0))
/_xlfn.UNIQUE(_xlfn._xlws.FILTER($F:$F,$E:$E=$J$4))
/IF($J$5="総計",1,$K151/10)
),0)</f>
        <v>0</v>
      </c>
      <c r="O151" s="48" cm="1">
        <f t="array" ref="O151">IFERROR(
IF(OR(O$10="",$I151=""),"",
SUMIFS(収穫記録!$P:$P,収穫記録!$D:$D,$J$1,収穫記録!$I:$I,$J$2,収穫記録!$J:$J,$J$3,収穫記録!$F:$F,$I151,収穫記録!$B:$B,"&gt;="&amp;O$10,収穫記録!$B:$B,"&lt;="&amp;EOMONTH(O$10,0))
/_xlfn.UNIQUE(_xlfn._xlws.FILTER($F:$F,$E:$E=$J$4))
/IF($J$5="総計",1,$K151/10)
),0)</f>
        <v>0</v>
      </c>
      <c r="P151" s="48" cm="1">
        <f t="array" ref="P151">IFERROR(
IF(OR(P$10="",$I151=""),"",
SUMIFS(収穫記録!$P:$P,収穫記録!$D:$D,$J$1,収穫記録!$I:$I,$J$2,収穫記録!$J:$J,$J$3,収穫記録!$F:$F,$I151,収穫記録!$B:$B,"&gt;="&amp;P$10,収穫記録!$B:$B,"&lt;="&amp;EOMONTH(P$10,0))
/_xlfn.UNIQUE(_xlfn._xlws.FILTER($F:$F,$E:$E=$J$4))
/IF($J$5="総計",1,$K151/10)
),0)</f>
        <v>0</v>
      </c>
      <c r="Q151" s="48" cm="1">
        <f t="array" ref="Q151">IFERROR(
IF(OR(Q$10="",$I151=""),"",
SUMIFS(収穫記録!$P:$P,収穫記録!$D:$D,$J$1,収穫記録!$I:$I,$J$2,収穫記録!$J:$J,$J$3,収穫記録!$F:$F,$I151,収穫記録!$B:$B,"&gt;="&amp;Q$10,収穫記録!$B:$B,"&lt;="&amp;EOMONTH(Q$10,0))
/_xlfn.UNIQUE(_xlfn._xlws.FILTER($F:$F,$E:$E=$J$4))
/IF($J$5="総計",1,$K151/10)
),0)</f>
        <v>0</v>
      </c>
      <c r="R151" s="48" cm="1">
        <f t="array" ref="R151">IFERROR(
IF(OR(R$10="",$I151=""),"",
SUMIFS(収穫記録!$P:$P,収穫記録!$D:$D,$J$1,収穫記録!$I:$I,$J$2,収穫記録!$J:$J,$J$3,収穫記録!$F:$F,$I151,収穫記録!$B:$B,"&gt;="&amp;R$10,収穫記録!$B:$B,"&lt;="&amp;EOMONTH(R$10,0))
/_xlfn.UNIQUE(_xlfn._xlws.FILTER($F:$F,$E:$E=$J$4))
/IF($J$5="総計",1,$K151/10)
),0)</f>
        <v>0</v>
      </c>
      <c r="S151" s="48" cm="1">
        <f t="array" ref="S151">IFERROR(
IF(OR(S$10="",$I151=""),"",
SUMIFS(収穫記録!$P:$P,収穫記録!$D:$D,$J$1,収穫記録!$I:$I,$J$2,収穫記録!$J:$J,$J$3,収穫記録!$F:$F,$I151,収穫記録!$B:$B,"&gt;="&amp;S$10,収穫記録!$B:$B,"&lt;="&amp;EOMONTH(S$10,0))
/_xlfn.UNIQUE(_xlfn._xlws.FILTER($F:$F,$E:$E=$J$4))
/IF($J$5="総計",1,$K151/10)
),0)</f>
        <v>0</v>
      </c>
      <c r="T151" s="48" cm="1">
        <f t="array" ref="T151">IFERROR(
IF(OR(T$10="",$I151=""),"",
SUMIFS(収穫記録!$P:$P,収穫記録!$D:$D,$J$1,収穫記録!$I:$I,$J$2,収穫記録!$J:$J,$J$3,収穫記録!$F:$F,$I151,収穫記録!$B:$B,"&gt;="&amp;T$10,収穫記録!$B:$B,"&lt;="&amp;EOMONTH(T$10,0))
/_xlfn.UNIQUE(_xlfn._xlws.FILTER($F:$F,$E:$E=$J$4))
/IF($J$5="総計",1,$K151/10)
),0)</f>
        <v>0</v>
      </c>
      <c r="U151" s="48" cm="1">
        <f t="array" ref="U151">IFERROR(
IF(OR(U$10="",$I151=""),"",
SUMIFS(収穫記録!$P:$P,収穫記録!$D:$D,$J$1,収穫記録!$I:$I,$J$2,収穫記録!$J:$J,$J$3,収穫記録!$F:$F,$I151,収穫記録!$B:$B,"&gt;="&amp;U$10,収穫記録!$B:$B,"&lt;="&amp;EOMONTH(U$10,0))
/_xlfn.UNIQUE(_xlfn._xlws.FILTER($F:$F,$E:$E=$J$4))
/IF($J$5="総計",1,$K151/10)
),0)</f>
        <v>0</v>
      </c>
      <c r="V151" s="48" cm="1">
        <f t="array" ref="V151">IFERROR(
IF(OR(V$10="",$I151=""),"",
SUMIFS(収穫記録!$P:$P,収穫記録!$D:$D,$J$1,収穫記録!$I:$I,$J$2,収穫記録!$J:$J,$J$3,収穫記録!$F:$F,$I151,収穫記録!$B:$B,"&gt;="&amp;V$10,収穫記録!$B:$B,"&lt;="&amp;EOMONTH(V$10,0))
/_xlfn.UNIQUE(_xlfn._xlws.FILTER($F:$F,$E:$E=$J$4))
/IF($J$5="総計",1,$K151/10)
),0)</f>
        <v>0</v>
      </c>
      <c r="W151" s="48" cm="1">
        <f t="array" ref="W151">IFERROR(
IF(OR(W$10="",$I151=""),"",
SUMIFS(収穫記録!$P:$P,収穫記録!$D:$D,$J$1,収穫記録!$I:$I,$J$2,収穫記録!$J:$J,$J$3,収穫記録!$F:$F,$I151,収穫記録!$B:$B,"&gt;="&amp;W$10,収穫記録!$B:$B,"&lt;="&amp;EOMONTH(W$10,0))
/_xlfn.UNIQUE(_xlfn._xlws.FILTER($F:$F,$E:$E=$J$4))
/IF($J$5="総計",1,$K151/10)
),0)</f>
        <v>0</v>
      </c>
      <c r="X151" s="48" cm="1">
        <f t="array" ref="X151">IFERROR(
IF(OR(X$10="",$I151=""),"",
SUMIFS(収穫記録!$P:$P,収穫記録!$D:$D,$J$1,収穫記録!$I:$I,$J$2,収穫記録!$J:$J,$J$3,収穫記録!$F:$F,$I151,収穫記録!$B:$B,"&gt;="&amp;X$10,収穫記録!$B:$B,"&lt;="&amp;EOMONTH(X$10,0))
/_xlfn.UNIQUE(_xlfn._xlws.FILTER($F:$F,$E:$E=$J$4))
/IF($J$5="総計",1,$K151/10)
),0)</f>
        <v>0</v>
      </c>
    </row>
    <row r="152" spans="10:24">
      <c r="J152" s="13"/>
      <c r="K152" s="37"/>
      <c r="L152" s="46" t="str">
        <f t="shared" si="4"/>
        <v/>
      </c>
      <c r="M152" s="47" cm="1">
        <f t="array" ref="M152">IFERROR(
IF(OR(M$10="",$I152=""),"",
SUMIFS(収穫記録!$P:$P,収穫記録!$D:$D,$J$1,収穫記録!$I:$I,$J$2,収穫記録!$J:$J,$J$3,収穫記録!$F:$F,$I152,収穫記録!$B:$B,"&gt;="&amp;M$10,収穫記録!$B:$B,"&lt;="&amp;EOMONTH(M$10,0))
/_xlfn.UNIQUE(_xlfn._xlws.FILTER($F:$F,$E:$E=$J$4))
/IF($J$5="総計",1,$K152/10)
),0)</f>
        <v>0</v>
      </c>
      <c r="N152" s="48" cm="1">
        <f t="array" ref="N152">IFERROR(
IF(OR(N$10="",$I152=""),"",
SUMIFS(収穫記録!$P:$P,収穫記録!$D:$D,$J$1,収穫記録!$I:$I,$J$2,収穫記録!$J:$J,$J$3,収穫記録!$F:$F,$I152,収穫記録!$B:$B,"&gt;="&amp;N$10,収穫記録!$B:$B,"&lt;="&amp;EOMONTH(N$10,0))
/_xlfn.UNIQUE(_xlfn._xlws.FILTER($F:$F,$E:$E=$J$4))
/IF($J$5="総計",1,$K152/10)
),0)</f>
        <v>0</v>
      </c>
      <c r="O152" s="48" cm="1">
        <f t="array" ref="O152">IFERROR(
IF(OR(O$10="",$I152=""),"",
SUMIFS(収穫記録!$P:$P,収穫記録!$D:$D,$J$1,収穫記録!$I:$I,$J$2,収穫記録!$J:$J,$J$3,収穫記録!$F:$F,$I152,収穫記録!$B:$B,"&gt;="&amp;O$10,収穫記録!$B:$B,"&lt;="&amp;EOMONTH(O$10,0))
/_xlfn.UNIQUE(_xlfn._xlws.FILTER($F:$F,$E:$E=$J$4))
/IF($J$5="総計",1,$K152/10)
),0)</f>
        <v>0</v>
      </c>
      <c r="P152" s="48" cm="1">
        <f t="array" ref="P152">IFERROR(
IF(OR(P$10="",$I152=""),"",
SUMIFS(収穫記録!$P:$P,収穫記録!$D:$D,$J$1,収穫記録!$I:$I,$J$2,収穫記録!$J:$J,$J$3,収穫記録!$F:$F,$I152,収穫記録!$B:$B,"&gt;="&amp;P$10,収穫記録!$B:$B,"&lt;="&amp;EOMONTH(P$10,0))
/_xlfn.UNIQUE(_xlfn._xlws.FILTER($F:$F,$E:$E=$J$4))
/IF($J$5="総計",1,$K152/10)
),0)</f>
        <v>0</v>
      </c>
      <c r="Q152" s="48" cm="1">
        <f t="array" ref="Q152">IFERROR(
IF(OR(Q$10="",$I152=""),"",
SUMIFS(収穫記録!$P:$P,収穫記録!$D:$D,$J$1,収穫記録!$I:$I,$J$2,収穫記録!$J:$J,$J$3,収穫記録!$F:$F,$I152,収穫記録!$B:$B,"&gt;="&amp;Q$10,収穫記録!$B:$B,"&lt;="&amp;EOMONTH(Q$10,0))
/_xlfn.UNIQUE(_xlfn._xlws.FILTER($F:$F,$E:$E=$J$4))
/IF($J$5="総計",1,$K152/10)
),0)</f>
        <v>0</v>
      </c>
      <c r="R152" s="48" cm="1">
        <f t="array" ref="R152">IFERROR(
IF(OR(R$10="",$I152=""),"",
SUMIFS(収穫記録!$P:$P,収穫記録!$D:$D,$J$1,収穫記録!$I:$I,$J$2,収穫記録!$J:$J,$J$3,収穫記録!$F:$F,$I152,収穫記録!$B:$B,"&gt;="&amp;R$10,収穫記録!$B:$B,"&lt;="&amp;EOMONTH(R$10,0))
/_xlfn.UNIQUE(_xlfn._xlws.FILTER($F:$F,$E:$E=$J$4))
/IF($J$5="総計",1,$K152/10)
),0)</f>
        <v>0</v>
      </c>
      <c r="S152" s="48" cm="1">
        <f t="array" ref="S152">IFERROR(
IF(OR(S$10="",$I152=""),"",
SUMIFS(収穫記録!$P:$P,収穫記録!$D:$D,$J$1,収穫記録!$I:$I,$J$2,収穫記録!$J:$J,$J$3,収穫記録!$F:$F,$I152,収穫記録!$B:$B,"&gt;="&amp;S$10,収穫記録!$B:$B,"&lt;="&amp;EOMONTH(S$10,0))
/_xlfn.UNIQUE(_xlfn._xlws.FILTER($F:$F,$E:$E=$J$4))
/IF($J$5="総計",1,$K152/10)
),0)</f>
        <v>0</v>
      </c>
      <c r="T152" s="48" cm="1">
        <f t="array" ref="T152">IFERROR(
IF(OR(T$10="",$I152=""),"",
SUMIFS(収穫記録!$P:$P,収穫記録!$D:$D,$J$1,収穫記録!$I:$I,$J$2,収穫記録!$J:$J,$J$3,収穫記録!$F:$F,$I152,収穫記録!$B:$B,"&gt;="&amp;T$10,収穫記録!$B:$B,"&lt;="&amp;EOMONTH(T$10,0))
/_xlfn.UNIQUE(_xlfn._xlws.FILTER($F:$F,$E:$E=$J$4))
/IF($J$5="総計",1,$K152/10)
),0)</f>
        <v>0</v>
      </c>
      <c r="U152" s="48" cm="1">
        <f t="array" ref="U152">IFERROR(
IF(OR(U$10="",$I152=""),"",
SUMIFS(収穫記録!$P:$P,収穫記録!$D:$D,$J$1,収穫記録!$I:$I,$J$2,収穫記録!$J:$J,$J$3,収穫記録!$F:$F,$I152,収穫記録!$B:$B,"&gt;="&amp;U$10,収穫記録!$B:$B,"&lt;="&amp;EOMONTH(U$10,0))
/_xlfn.UNIQUE(_xlfn._xlws.FILTER($F:$F,$E:$E=$J$4))
/IF($J$5="総計",1,$K152/10)
),0)</f>
        <v>0</v>
      </c>
      <c r="V152" s="48" cm="1">
        <f t="array" ref="V152">IFERROR(
IF(OR(V$10="",$I152=""),"",
SUMIFS(収穫記録!$P:$P,収穫記録!$D:$D,$J$1,収穫記録!$I:$I,$J$2,収穫記録!$J:$J,$J$3,収穫記録!$F:$F,$I152,収穫記録!$B:$B,"&gt;="&amp;V$10,収穫記録!$B:$B,"&lt;="&amp;EOMONTH(V$10,0))
/_xlfn.UNIQUE(_xlfn._xlws.FILTER($F:$F,$E:$E=$J$4))
/IF($J$5="総計",1,$K152/10)
),0)</f>
        <v>0</v>
      </c>
      <c r="W152" s="48" cm="1">
        <f t="array" ref="W152">IFERROR(
IF(OR(W$10="",$I152=""),"",
SUMIFS(収穫記録!$P:$P,収穫記録!$D:$D,$J$1,収穫記録!$I:$I,$J$2,収穫記録!$J:$J,$J$3,収穫記録!$F:$F,$I152,収穫記録!$B:$B,"&gt;="&amp;W$10,収穫記録!$B:$B,"&lt;="&amp;EOMONTH(W$10,0))
/_xlfn.UNIQUE(_xlfn._xlws.FILTER($F:$F,$E:$E=$J$4))
/IF($J$5="総計",1,$K152/10)
),0)</f>
        <v>0</v>
      </c>
      <c r="X152" s="48" cm="1">
        <f t="array" ref="X152">IFERROR(
IF(OR(X$10="",$I152=""),"",
SUMIFS(収穫記録!$P:$P,収穫記録!$D:$D,$J$1,収穫記録!$I:$I,$J$2,収穫記録!$J:$J,$J$3,収穫記録!$F:$F,$I152,収穫記録!$B:$B,"&gt;="&amp;X$10,収穫記録!$B:$B,"&lt;="&amp;EOMONTH(X$10,0))
/_xlfn.UNIQUE(_xlfn._xlws.FILTER($F:$F,$E:$E=$J$4))
/IF($J$5="総計",1,$K152/10)
),0)</f>
        <v>0</v>
      </c>
    </row>
    <row r="153" spans="10:24">
      <c r="J153" s="13"/>
      <c r="K153" s="37"/>
      <c r="L153" s="46" t="str">
        <f t="shared" si="4"/>
        <v/>
      </c>
      <c r="M153" s="47" cm="1">
        <f t="array" ref="M153">IFERROR(
IF(OR(M$10="",$I153=""),"",
SUMIFS(収穫記録!$P:$P,収穫記録!$D:$D,$J$1,収穫記録!$I:$I,$J$2,収穫記録!$J:$J,$J$3,収穫記録!$F:$F,$I153,収穫記録!$B:$B,"&gt;="&amp;M$10,収穫記録!$B:$B,"&lt;="&amp;EOMONTH(M$10,0))
/_xlfn.UNIQUE(_xlfn._xlws.FILTER($F:$F,$E:$E=$J$4))
/IF($J$5="総計",1,$K153/10)
),0)</f>
        <v>0</v>
      </c>
      <c r="N153" s="48" cm="1">
        <f t="array" ref="N153">IFERROR(
IF(OR(N$10="",$I153=""),"",
SUMIFS(収穫記録!$P:$P,収穫記録!$D:$D,$J$1,収穫記録!$I:$I,$J$2,収穫記録!$J:$J,$J$3,収穫記録!$F:$F,$I153,収穫記録!$B:$B,"&gt;="&amp;N$10,収穫記録!$B:$B,"&lt;="&amp;EOMONTH(N$10,0))
/_xlfn.UNIQUE(_xlfn._xlws.FILTER($F:$F,$E:$E=$J$4))
/IF($J$5="総計",1,$K153/10)
),0)</f>
        <v>0</v>
      </c>
      <c r="O153" s="48" cm="1">
        <f t="array" ref="O153">IFERROR(
IF(OR(O$10="",$I153=""),"",
SUMIFS(収穫記録!$P:$P,収穫記録!$D:$D,$J$1,収穫記録!$I:$I,$J$2,収穫記録!$J:$J,$J$3,収穫記録!$F:$F,$I153,収穫記録!$B:$B,"&gt;="&amp;O$10,収穫記録!$B:$B,"&lt;="&amp;EOMONTH(O$10,0))
/_xlfn.UNIQUE(_xlfn._xlws.FILTER($F:$F,$E:$E=$J$4))
/IF($J$5="総計",1,$K153/10)
),0)</f>
        <v>0</v>
      </c>
      <c r="P153" s="48" cm="1">
        <f t="array" ref="P153">IFERROR(
IF(OR(P$10="",$I153=""),"",
SUMIFS(収穫記録!$P:$P,収穫記録!$D:$D,$J$1,収穫記録!$I:$I,$J$2,収穫記録!$J:$J,$J$3,収穫記録!$F:$F,$I153,収穫記録!$B:$B,"&gt;="&amp;P$10,収穫記録!$B:$B,"&lt;="&amp;EOMONTH(P$10,0))
/_xlfn.UNIQUE(_xlfn._xlws.FILTER($F:$F,$E:$E=$J$4))
/IF($J$5="総計",1,$K153/10)
),0)</f>
        <v>0</v>
      </c>
      <c r="Q153" s="48" cm="1">
        <f t="array" ref="Q153">IFERROR(
IF(OR(Q$10="",$I153=""),"",
SUMIFS(収穫記録!$P:$P,収穫記録!$D:$D,$J$1,収穫記録!$I:$I,$J$2,収穫記録!$J:$J,$J$3,収穫記録!$F:$F,$I153,収穫記録!$B:$B,"&gt;="&amp;Q$10,収穫記録!$B:$B,"&lt;="&amp;EOMONTH(Q$10,0))
/_xlfn.UNIQUE(_xlfn._xlws.FILTER($F:$F,$E:$E=$J$4))
/IF($J$5="総計",1,$K153/10)
),0)</f>
        <v>0</v>
      </c>
      <c r="R153" s="48" cm="1">
        <f t="array" ref="R153">IFERROR(
IF(OR(R$10="",$I153=""),"",
SUMIFS(収穫記録!$P:$P,収穫記録!$D:$D,$J$1,収穫記録!$I:$I,$J$2,収穫記録!$J:$J,$J$3,収穫記録!$F:$F,$I153,収穫記録!$B:$B,"&gt;="&amp;R$10,収穫記録!$B:$B,"&lt;="&amp;EOMONTH(R$10,0))
/_xlfn.UNIQUE(_xlfn._xlws.FILTER($F:$F,$E:$E=$J$4))
/IF($J$5="総計",1,$K153/10)
),0)</f>
        <v>0</v>
      </c>
      <c r="S153" s="48" cm="1">
        <f t="array" ref="S153">IFERROR(
IF(OR(S$10="",$I153=""),"",
SUMIFS(収穫記録!$P:$P,収穫記録!$D:$D,$J$1,収穫記録!$I:$I,$J$2,収穫記録!$J:$J,$J$3,収穫記録!$F:$F,$I153,収穫記録!$B:$B,"&gt;="&amp;S$10,収穫記録!$B:$B,"&lt;="&amp;EOMONTH(S$10,0))
/_xlfn.UNIQUE(_xlfn._xlws.FILTER($F:$F,$E:$E=$J$4))
/IF($J$5="総計",1,$K153/10)
),0)</f>
        <v>0</v>
      </c>
      <c r="T153" s="48" cm="1">
        <f t="array" ref="T153">IFERROR(
IF(OR(T$10="",$I153=""),"",
SUMIFS(収穫記録!$P:$P,収穫記録!$D:$D,$J$1,収穫記録!$I:$I,$J$2,収穫記録!$J:$J,$J$3,収穫記録!$F:$F,$I153,収穫記録!$B:$B,"&gt;="&amp;T$10,収穫記録!$B:$B,"&lt;="&amp;EOMONTH(T$10,0))
/_xlfn.UNIQUE(_xlfn._xlws.FILTER($F:$F,$E:$E=$J$4))
/IF($J$5="総計",1,$K153/10)
),0)</f>
        <v>0</v>
      </c>
      <c r="U153" s="48" cm="1">
        <f t="array" ref="U153">IFERROR(
IF(OR(U$10="",$I153=""),"",
SUMIFS(収穫記録!$P:$P,収穫記録!$D:$D,$J$1,収穫記録!$I:$I,$J$2,収穫記録!$J:$J,$J$3,収穫記録!$F:$F,$I153,収穫記録!$B:$B,"&gt;="&amp;U$10,収穫記録!$B:$B,"&lt;="&amp;EOMONTH(U$10,0))
/_xlfn.UNIQUE(_xlfn._xlws.FILTER($F:$F,$E:$E=$J$4))
/IF($J$5="総計",1,$K153/10)
),0)</f>
        <v>0</v>
      </c>
      <c r="V153" s="48" cm="1">
        <f t="array" ref="V153">IFERROR(
IF(OR(V$10="",$I153=""),"",
SUMIFS(収穫記録!$P:$P,収穫記録!$D:$D,$J$1,収穫記録!$I:$I,$J$2,収穫記録!$J:$J,$J$3,収穫記録!$F:$F,$I153,収穫記録!$B:$B,"&gt;="&amp;V$10,収穫記録!$B:$B,"&lt;="&amp;EOMONTH(V$10,0))
/_xlfn.UNIQUE(_xlfn._xlws.FILTER($F:$F,$E:$E=$J$4))
/IF($J$5="総計",1,$K153/10)
),0)</f>
        <v>0</v>
      </c>
      <c r="W153" s="48" cm="1">
        <f t="array" ref="W153">IFERROR(
IF(OR(W$10="",$I153=""),"",
SUMIFS(収穫記録!$P:$P,収穫記録!$D:$D,$J$1,収穫記録!$I:$I,$J$2,収穫記録!$J:$J,$J$3,収穫記録!$F:$F,$I153,収穫記録!$B:$B,"&gt;="&amp;W$10,収穫記録!$B:$B,"&lt;="&amp;EOMONTH(W$10,0))
/_xlfn.UNIQUE(_xlfn._xlws.FILTER($F:$F,$E:$E=$J$4))
/IF($J$5="総計",1,$K153/10)
),0)</f>
        <v>0</v>
      </c>
      <c r="X153" s="48" cm="1">
        <f t="array" ref="X153">IFERROR(
IF(OR(X$10="",$I153=""),"",
SUMIFS(収穫記録!$P:$P,収穫記録!$D:$D,$J$1,収穫記録!$I:$I,$J$2,収穫記録!$J:$J,$J$3,収穫記録!$F:$F,$I153,収穫記録!$B:$B,"&gt;="&amp;X$10,収穫記録!$B:$B,"&lt;="&amp;EOMONTH(X$10,0))
/_xlfn.UNIQUE(_xlfn._xlws.FILTER($F:$F,$E:$E=$J$4))
/IF($J$5="総計",1,$K153/10)
),0)</f>
        <v>0</v>
      </c>
    </row>
    <row r="154" spans="10:24">
      <c r="J154" s="13"/>
      <c r="K154" s="37"/>
      <c r="L154" s="46" t="str">
        <f t="shared" si="4"/>
        <v/>
      </c>
      <c r="M154" s="47" cm="1">
        <f t="array" ref="M154">IFERROR(
IF(OR(M$10="",$I154=""),"",
SUMIFS(収穫記録!$P:$P,収穫記録!$D:$D,$J$1,収穫記録!$I:$I,$J$2,収穫記録!$J:$J,$J$3,収穫記録!$F:$F,$I154,収穫記録!$B:$B,"&gt;="&amp;M$10,収穫記録!$B:$B,"&lt;="&amp;EOMONTH(M$10,0))
/_xlfn.UNIQUE(_xlfn._xlws.FILTER($F:$F,$E:$E=$J$4))
/IF($J$5="総計",1,$K154/10)
),0)</f>
        <v>0</v>
      </c>
      <c r="N154" s="48" cm="1">
        <f t="array" ref="N154">IFERROR(
IF(OR(N$10="",$I154=""),"",
SUMIFS(収穫記録!$P:$P,収穫記録!$D:$D,$J$1,収穫記録!$I:$I,$J$2,収穫記録!$J:$J,$J$3,収穫記録!$F:$F,$I154,収穫記録!$B:$B,"&gt;="&amp;N$10,収穫記録!$B:$B,"&lt;="&amp;EOMONTH(N$10,0))
/_xlfn.UNIQUE(_xlfn._xlws.FILTER($F:$F,$E:$E=$J$4))
/IF($J$5="総計",1,$K154/10)
),0)</f>
        <v>0</v>
      </c>
      <c r="O154" s="48" cm="1">
        <f t="array" ref="O154">IFERROR(
IF(OR(O$10="",$I154=""),"",
SUMIFS(収穫記録!$P:$P,収穫記録!$D:$D,$J$1,収穫記録!$I:$I,$J$2,収穫記録!$J:$J,$J$3,収穫記録!$F:$F,$I154,収穫記録!$B:$B,"&gt;="&amp;O$10,収穫記録!$B:$B,"&lt;="&amp;EOMONTH(O$10,0))
/_xlfn.UNIQUE(_xlfn._xlws.FILTER($F:$F,$E:$E=$J$4))
/IF($J$5="総計",1,$K154/10)
),0)</f>
        <v>0</v>
      </c>
      <c r="P154" s="48" cm="1">
        <f t="array" ref="P154">IFERROR(
IF(OR(P$10="",$I154=""),"",
SUMIFS(収穫記録!$P:$P,収穫記録!$D:$D,$J$1,収穫記録!$I:$I,$J$2,収穫記録!$J:$J,$J$3,収穫記録!$F:$F,$I154,収穫記録!$B:$B,"&gt;="&amp;P$10,収穫記録!$B:$B,"&lt;="&amp;EOMONTH(P$10,0))
/_xlfn.UNIQUE(_xlfn._xlws.FILTER($F:$F,$E:$E=$J$4))
/IF($J$5="総計",1,$K154/10)
),0)</f>
        <v>0</v>
      </c>
      <c r="Q154" s="48" cm="1">
        <f t="array" ref="Q154">IFERROR(
IF(OR(Q$10="",$I154=""),"",
SUMIFS(収穫記録!$P:$P,収穫記録!$D:$D,$J$1,収穫記録!$I:$I,$J$2,収穫記録!$J:$J,$J$3,収穫記録!$F:$F,$I154,収穫記録!$B:$B,"&gt;="&amp;Q$10,収穫記録!$B:$B,"&lt;="&amp;EOMONTH(Q$10,0))
/_xlfn.UNIQUE(_xlfn._xlws.FILTER($F:$F,$E:$E=$J$4))
/IF($J$5="総計",1,$K154/10)
),0)</f>
        <v>0</v>
      </c>
      <c r="R154" s="48" cm="1">
        <f t="array" ref="R154">IFERROR(
IF(OR(R$10="",$I154=""),"",
SUMIFS(収穫記録!$P:$P,収穫記録!$D:$D,$J$1,収穫記録!$I:$I,$J$2,収穫記録!$J:$J,$J$3,収穫記録!$F:$F,$I154,収穫記録!$B:$B,"&gt;="&amp;R$10,収穫記録!$B:$B,"&lt;="&amp;EOMONTH(R$10,0))
/_xlfn.UNIQUE(_xlfn._xlws.FILTER($F:$F,$E:$E=$J$4))
/IF($J$5="総計",1,$K154/10)
),0)</f>
        <v>0</v>
      </c>
      <c r="S154" s="48" cm="1">
        <f t="array" ref="S154">IFERROR(
IF(OR(S$10="",$I154=""),"",
SUMIFS(収穫記録!$P:$P,収穫記録!$D:$D,$J$1,収穫記録!$I:$I,$J$2,収穫記録!$J:$J,$J$3,収穫記録!$F:$F,$I154,収穫記録!$B:$B,"&gt;="&amp;S$10,収穫記録!$B:$B,"&lt;="&amp;EOMONTH(S$10,0))
/_xlfn.UNIQUE(_xlfn._xlws.FILTER($F:$F,$E:$E=$J$4))
/IF($J$5="総計",1,$K154/10)
),0)</f>
        <v>0</v>
      </c>
      <c r="T154" s="48" cm="1">
        <f t="array" ref="T154">IFERROR(
IF(OR(T$10="",$I154=""),"",
SUMIFS(収穫記録!$P:$P,収穫記録!$D:$D,$J$1,収穫記録!$I:$I,$J$2,収穫記録!$J:$J,$J$3,収穫記録!$F:$F,$I154,収穫記録!$B:$B,"&gt;="&amp;T$10,収穫記録!$B:$B,"&lt;="&amp;EOMONTH(T$10,0))
/_xlfn.UNIQUE(_xlfn._xlws.FILTER($F:$F,$E:$E=$J$4))
/IF($J$5="総計",1,$K154/10)
),0)</f>
        <v>0</v>
      </c>
      <c r="U154" s="48" cm="1">
        <f t="array" ref="U154">IFERROR(
IF(OR(U$10="",$I154=""),"",
SUMIFS(収穫記録!$P:$P,収穫記録!$D:$D,$J$1,収穫記録!$I:$I,$J$2,収穫記録!$J:$J,$J$3,収穫記録!$F:$F,$I154,収穫記録!$B:$B,"&gt;="&amp;U$10,収穫記録!$B:$B,"&lt;="&amp;EOMONTH(U$10,0))
/_xlfn.UNIQUE(_xlfn._xlws.FILTER($F:$F,$E:$E=$J$4))
/IF($J$5="総計",1,$K154/10)
),0)</f>
        <v>0</v>
      </c>
      <c r="V154" s="48" cm="1">
        <f t="array" ref="V154">IFERROR(
IF(OR(V$10="",$I154=""),"",
SUMIFS(収穫記録!$P:$P,収穫記録!$D:$D,$J$1,収穫記録!$I:$I,$J$2,収穫記録!$J:$J,$J$3,収穫記録!$F:$F,$I154,収穫記録!$B:$B,"&gt;="&amp;V$10,収穫記録!$B:$B,"&lt;="&amp;EOMONTH(V$10,0))
/_xlfn.UNIQUE(_xlfn._xlws.FILTER($F:$F,$E:$E=$J$4))
/IF($J$5="総計",1,$K154/10)
),0)</f>
        <v>0</v>
      </c>
      <c r="W154" s="48" cm="1">
        <f t="array" ref="W154">IFERROR(
IF(OR(W$10="",$I154=""),"",
SUMIFS(収穫記録!$P:$P,収穫記録!$D:$D,$J$1,収穫記録!$I:$I,$J$2,収穫記録!$J:$J,$J$3,収穫記録!$F:$F,$I154,収穫記録!$B:$B,"&gt;="&amp;W$10,収穫記録!$B:$B,"&lt;="&amp;EOMONTH(W$10,0))
/_xlfn.UNIQUE(_xlfn._xlws.FILTER($F:$F,$E:$E=$J$4))
/IF($J$5="総計",1,$K154/10)
),0)</f>
        <v>0</v>
      </c>
      <c r="X154" s="48" cm="1">
        <f t="array" ref="X154">IFERROR(
IF(OR(X$10="",$I154=""),"",
SUMIFS(収穫記録!$P:$P,収穫記録!$D:$D,$J$1,収穫記録!$I:$I,$J$2,収穫記録!$J:$J,$J$3,収穫記録!$F:$F,$I154,収穫記録!$B:$B,"&gt;="&amp;X$10,収穫記録!$B:$B,"&lt;="&amp;EOMONTH(X$10,0))
/_xlfn.UNIQUE(_xlfn._xlws.FILTER($F:$F,$E:$E=$J$4))
/IF($J$5="総計",1,$K154/10)
),0)</f>
        <v>0</v>
      </c>
    </row>
    <row r="155" spans="10:24">
      <c r="J155" s="13"/>
      <c r="K155" s="37"/>
      <c r="L155" s="46" t="str">
        <f t="shared" si="4"/>
        <v/>
      </c>
      <c r="M155" s="47" cm="1">
        <f t="array" ref="M155">IFERROR(
IF(OR(M$10="",$I155=""),"",
SUMIFS(収穫記録!$P:$P,収穫記録!$D:$D,$J$1,収穫記録!$I:$I,$J$2,収穫記録!$J:$J,$J$3,収穫記録!$F:$F,$I155,収穫記録!$B:$B,"&gt;="&amp;M$10,収穫記録!$B:$B,"&lt;="&amp;EOMONTH(M$10,0))
/_xlfn.UNIQUE(_xlfn._xlws.FILTER($F:$F,$E:$E=$J$4))
/IF($J$5="総計",1,$K155/10)
),0)</f>
        <v>0</v>
      </c>
      <c r="N155" s="48" cm="1">
        <f t="array" ref="N155">IFERROR(
IF(OR(N$10="",$I155=""),"",
SUMIFS(収穫記録!$P:$P,収穫記録!$D:$D,$J$1,収穫記録!$I:$I,$J$2,収穫記録!$J:$J,$J$3,収穫記録!$F:$F,$I155,収穫記録!$B:$B,"&gt;="&amp;N$10,収穫記録!$B:$B,"&lt;="&amp;EOMONTH(N$10,0))
/_xlfn.UNIQUE(_xlfn._xlws.FILTER($F:$F,$E:$E=$J$4))
/IF($J$5="総計",1,$K155/10)
),0)</f>
        <v>0</v>
      </c>
      <c r="O155" s="48" cm="1">
        <f t="array" ref="O155">IFERROR(
IF(OR(O$10="",$I155=""),"",
SUMIFS(収穫記録!$P:$P,収穫記録!$D:$D,$J$1,収穫記録!$I:$I,$J$2,収穫記録!$J:$J,$J$3,収穫記録!$F:$F,$I155,収穫記録!$B:$B,"&gt;="&amp;O$10,収穫記録!$B:$B,"&lt;="&amp;EOMONTH(O$10,0))
/_xlfn.UNIQUE(_xlfn._xlws.FILTER($F:$F,$E:$E=$J$4))
/IF($J$5="総計",1,$K155/10)
),0)</f>
        <v>0</v>
      </c>
      <c r="P155" s="48" cm="1">
        <f t="array" ref="P155">IFERROR(
IF(OR(P$10="",$I155=""),"",
SUMIFS(収穫記録!$P:$P,収穫記録!$D:$D,$J$1,収穫記録!$I:$I,$J$2,収穫記録!$J:$J,$J$3,収穫記録!$F:$F,$I155,収穫記録!$B:$B,"&gt;="&amp;P$10,収穫記録!$B:$B,"&lt;="&amp;EOMONTH(P$10,0))
/_xlfn.UNIQUE(_xlfn._xlws.FILTER($F:$F,$E:$E=$J$4))
/IF($J$5="総計",1,$K155/10)
),0)</f>
        <v>0</v>
      </c>
      <c r="Q155" s="48" cm="1">
        <f t="array" ref="Q155">IFERROR(
IF(OR(Q$10="",$I155=""),"",
SUMIFS(収穫記録!$P:$P,収穫記録!$D:$D,$J$1,収穫記録!$I:$I,$J$2,収穫記録!$J:$J,$J$3,収穫記録!$F:$F,$I155,収穫記録!$B:$B,"&gt;="&amp;Q$10,収穫記録!$B:$B,"&lt;="&amp;EOMONTH(Q$10,0))
/_xlfn.UNIQUE(_xlfn._xlws.FILTER($F:$F,$E:$E=$J$4))
/IF($J$5="総計",1,$K155/10)
),0)</f>
        <v>0</v>
      </c>
      <c r="R155" s="48" cm="1">
        <f t="array" ref="R155">IFERROR(
IF(OR(R$10="",$I155=""),"",
SUMIFS(収穫記録!$P:$P,収穫記録!$D:$D,$J$1,収穫記録!$I:$I,$J$2,収穫記録!$J:$J,$J$3,収穫記録!$F:$F,$I155,収穫記録!$B:$B,"&gt;="&amp;R$10,収穫記録!$B:$B,"&lt;="&amp;EOMONTH(R$10,0))
/_xlfn.UNIQUE(_xlfn._xlws.FILTER($F:$F,$E:$E=$J$4))
/IF($J$5="総計",1,$K155/10)
),0)</f>
        <v>0</v>
      </c>
      <c r="S155" s="48" cm="1">
        <f t="array" ref="S155">IFERROR(
IF(OR(S$10="",$I155=""),"",
SUMIFS(収穫記録!$P:$P,収穫記録!$D:$D,$J$1,収穫記録!$I:$I,$J$2,収穫記録!$J:$J,$J$3,収穫記録!$F:$F,$I155,収穫記録!$B:$B,"&gt;="&amp;S$10,収穫記録!$B:$B,"&lt;="&amp;EOMONTH(S$10,0))
/_xlfn.UNIQUE(_xlfn._xlws.FILTER($F:$F,$E:$E=$J$4))
/IF($J$5="総計",1,$K155/10)
),0)</f>
        <v>0</v>
      </c>
      <c r="T155" s="48" cm="1">
        <f t="array" ref="T155">IFERROR(
IF(OR(T$10="",$I155=""),"",
SUMIFS(収穫記録!$P:$P,収穫記録!$D:$D,$J$1,収穫記録!$I:$I,$J$2,収穫記録!$J:$J,$J$3,収穫記録!$F:$F,$I155,収穫記録!$B:$B,"&gt;="&amp;T$10,収穫記録!$B:$B,"&lt;="&amp;EOMONTH(T$10,0))
/_xlfn.UNIQUE(_xlfn._xlws.FILTER($F:$F,$E:$E=$J$4))
/IF($J$5="総計",1,$K155/10)
),0)</f>
        <v>0</v>
      </c>
      <c r="U155" s="48" cm="1">
        <f t="array" ref="U155">IFERROR(
IF(OR(U$10="",$I155=""),"",
SUMIFS(収穫記録!$P:$P,収穫記録!$D:$D,$J$1,収穫記録!$I:$I,$J$2,収穫記録!$J:$J,$J$3,収穫記録!$F:$F,$I155,収穫記録!$B:$B,"&gt;="&amp;U$10,収穫記録!$B:$B,"&lt;="&amp;EOMONTH(U$10,0))
/_xlfn.UNIQUE(_xlfn._xlws.FILTER($F:$F,$E:$E=$J$4))
/IF($J$5="総計",1,$K155/10)
),0)</f>
        <v>0</v>
      </c>
      <c r="V155" s="48" cm="1">
        <f t="array" ref="V155">IFERROR(
IF(OR(V$10="",$I155=""),"",
SUMIFS(収穫記録!$P:$P,収穫記録!$D:$D,$J$1,収穫記録!$I:$I,$J$2,収穫記録!$J:$J,$J$3,収穫記録!$F:$F,$I155,収穫記録!$B:$B,"&gt;="&amp;V$10,収穫記録!$B:$B,"&lt;="&amp;EOMONTH(V$10,0))
/_xlfn.UNIQUE(_xlfn._xlws.FILTER($F:$F,$E:$E=$J$4))
/IF($J$5="総計",1,$K155/10)
),0)</f>
        <v>0</v>
      </c>
      <c r="W155" s="48" cm="1">
        <f t="array" ref="W155">IFERROR(
IF(OR(W$10="",$I155=""),"",
SUMIFS(収穫記録!$P:$P,収穫記録!$D:$D,$J$1,収穫記録!$I:$I,$J$2,収穫記録!$J:$J,$J$3,収穫記録!$F:$F,$I155,収穫記録!$B:$B,"&gt;="&amp;W$10,収穫記録!$B:$B,"&lt;="&amp;EOMONTH(W$10,0))
/_xlfn.UNIQUE(_xlfn._xlws.FILTER($F:$F,$E:$E=$J$4))
/IF($J$5="総計",1,$K155/10)
),0)</f>
        <v>0</v>
      </c>
      <c r="X155" s="48" cm="1">
        <f t="array" ref="X155">IFERROR(
IF(OR(X$10="",$I155=""),"",
SUMIFS(収穫記録!$P:$P,収穫記録!$D:$D,$J$1,収穫記録!$I:$I,$J$2,収穫記録!$J:$J,$J$3,収穫記録!$F:$F,$I155,収穫記録!$B:$B,"&gt;="&amp;X$10,収穫記録!$B:$B,"&lt;="&amp;EOMONTH(X$10,0))
/_xlfn.UNIQUE(_xlfn._xlws.FILTER($F:$F,$E:$E=$J$4))
/IF($J$5="総計",1,$K155/10)
),0)</f>
        <v>0</v>
      </c>
    </row>
    <row r="156" spans="10:24">
      <c r="J156" s="13"/>
      <c r="K156" s="37"/>
      <c r="L156" s="46" t="str">
        <f t="shared" si="4"/>
        <v/>
      </c>
      <c r="M156" s="47" cm="1">
        <f t="array" ref="M156">IFERROR(
IF(OR(M$10="",$I156=""),"",
SUMIFS(収穫記録!$P:$P,収穫記録!$D:$D,$J$1,収穫記録!$I:$I,$J$2,収穫記録!$J:$J,$J$3,収穫記録!$F:$F,$I156,収穫記録!$B:$B,"&gt;="&amp;M$10,収穫記録!$B:$B,"&lt;="&amp;EOMONTH(M$10,0))
/_xlfn.UNIQUE(_xlfn._xlws.FILTER($F:$F,$E:$E=$J$4))
/IF($J$5="総計",1,$K156/10)
),0)</f>
        <v>0</v>
      </c>
      <c r="N156" s="48" cm="1">
        <f t="array" ref="N156">IFERROR(
IF(OR(N$10="",$I156=""),"",
SUMIFS(収穫記録!$P:$P,収穫記録!$D:$D,$J$1,収穫記録!$I:$I,$J$2,収穫記録!$J:$J,$J$3,収穫記録!$F:$F,$I156,収穫記録!$B:$B,"&gt;="&amp;N$10,収穫記録!$B:$B,"&lt;="&amp;EOMONTH(N$10,0))
/_xlfn.UNIQUE(_xlfn._xlws.FILTER($F:$F,$E:$E=$J$4))
/IF($J$5="総計",1,$K156/10)
),0)</f>
        <v>0</v>
      </c>
      <c r="O156" s="48" cm="1">
        <f t="array" ref="O156">IFERROR(
IF(OR(O$10="",$I156=""),"",
SUMIFS(収穫記録!$P:$P,収穫記録!$D:$D,$J$1,収穫記録!$I:$I,$J$2,収穫記録!$J:$J,$J$3,収穫記録!$F:$F,$I156,収穫記録!$B:$B,"&gt;="&amp;O$10,収穫記録!$B:$B,"&lt;="&amp;EOMONTH(O$10,0))
/_xlfn.UNIQUE(_xlfn._xlws.FILTER($F:$F,$E:$E=$J$4))
/IF($J$5="総計",1,$K156/10)
),0)</f>
        <v>0</v>
      </c>
      <c r="P156" s="48" cm="1">
        <f t="array" ref="P156">IFERROR(
IF(OR(P$10="",$I156=""),"",
SUMIFS(収穫記録!$P:$P,収穫記録!$D:$D,$J$1,収穫記録!$I:$I,$J$2,収穫記録!$J:$J,$J$3,収穫記録!$F:$F,$I156,収穫記録!$B:$B,"&gt;="&amp;P$10,収穫記録!$B:$B,"&lt;="&amp;EOMONTH(P$10,0))
/_xlfn.UNIQUE(_xlfn._xlws.FILTER($F:$F,$E:$E=$J$4))
/IF($J$5="総計",1,$K156/10)
),0)</f>
        <v>0</v>
      </c>
      <c r="Q156" s="48" cm="1">
        <f t="array" ref="Q156">IFERROR(
IF(OR(Q$10="",$I156=""),"",
SUMIFS(収穫記録!$P:$P,収穫記録!$D:$D,$J$1,収穫記録!$I:$I,$J$2,収穫記録!$J:$J,$J$3,収穫記録!$F:$F,$I156,収穫記録!$B:$B,"&gt;="&amp;Q$10,収穫記録!$B:$B,"&lt;="&amp;EOMONTH(Q$10,0))
/_xlfn.UNIQUE(_xlfn._xlws.FILTER($F:$F,$E:$E=$J$4))
/IF($J$5="総計",1,$K156/10)
),0)</f>
        <v>0</v>
      </c>
      <c r="R156" s="48" cm="1">
        <f t="array" ref="R156">IFERROR(
IF(OR(R$10="",$I156=""),"",
SUMIFS(収穫記録!$P:$P,収穫記録!$D:$D,$J$1,収穫記録!$I:$I,$J$2,収穫記録!$J:$J,$J$3,収穫記録!$F:$F,$I156,収穫記録!$B:$B,"&gt;="&amp;R$10,収穫記録!$B:$B,"&lt;="&amp;EOMONTH(R$10,0))
/_xlfn.UNIQUE(_xlfn._xlws.FILTER($F:$F,$E:$E=$J$4))
/IF($J$5="総計",1,$K156/10)
),0)</f>
        <v>0</v>
      </c>
      <c r="S156" s="48" cm="1">
        <f t="array" ref="S156">IFERROR(
IF(OR(S$10="",$I156=""),"",
SUMIFS(収穫記録!$P:$P,収穫記録!$D:$D,$J$1,収穫記録!$I:$I,$J$2,収穫記録!$J:$J,$J$3,収穫記録!$F:$F,$I156,収穫記録!$B:$B,"&gt;="&amp;S$10,収穫記録!$B:$B,"&lt;="&amp;EOMONTH(S$10,0))
/_xlfn.UNIQUE(_xlfn._xlws.FILTER($F:$F,$E:$E=$J$4))
/IF($J$5="総計",1,$K156/10)
),0)</f>
        <v>0</v>
      </c>
      <c r="T156" s="48" cm="1">
        <f t="array" ref="T156">IFERROR(
IF(OR(T$10="",$I156=""),"",
SUMIFS(収穫記録!$P:$P,収穫記録!$D:$D,$J$1,収穫記録!$I:$I,$J$2,収穫記録!$J:$J,$J$3,収穫記録!$F:$F,$I156,収穫記録!$B:$B,"&gt;="&amp;T$10,収穫記録!$B:$B,"&lt;="&amp;EOMONTH(T$10,0))
/_xlfn.UNIQUE(_xlfn._xlws.FILTER($F:$F,$E:$E=$J$4))
/IF($J$5="総計",1,$K156/10)
),0)</f>
        <v>0</v>
      </c>
      <c r="U156" s="48" cm="1">
        <f t="array" ref="U156">IFERROR(
IF(OR(U$10="",$I156=""),"",
SUMIFS(収穫記録!$P:$P,収穫記録!$D:$D,$J$1,収穫記録!$I:$I,$J$2,収穫記録!$J:$J,$J$3,収穫記録!$F:$F,$I156,収穫記録!$B:$B,"&gt;="&amp;U$10,収穫記録!$B:$B,"&lt;="&amp;EOMONTH(U$10,0))
/_xlfn.UNIQUE(_xlfn._xlws.FILTER($F:$F,$E:$E=$J$4))
/IF($J$5="総計",1,$K156/10)
),0)</f>
        <v>0</v>
      </c>
      <c r="V156" s="48" cm="1">
        <f t="array" ref="V156">IFERROR(
IF(OR(V$10="",$I156=""),"",
SUMIFS(収穫記録!$P:$P,収穫記録!$D:$D,$J$1,収穫記録!$I:$I,$J$2,収穫記録!$J:$J,$J$3,収穫記録!$F:$F,$I156,収穫記録!$B:$B,"&gt;="&amp;V$10,収穫記録!$B:$B,"&lt;="&amp;EOMONTH(V$10,0))
/_xlfn.UNIQUE(_xlfn._xlws.FILTER($F:$F,$E:$E=$J$4))
/IF($J$5="総計",1,$K156/10)
),0)</f>
        <v>0</v>
      </c>
      <c r="W156" s="48" cm="1">
        <f t="array" ref="W156">IFERROR(
IF(OR(W$10="",$I156=""),"",
SUMIFS(収穫記録!$P:$P,収穫記録!$D:$D,$J$1,収穫記録!$I:$I,$J$2,収穫記録!$J:$J,$J$3,収穫記録!$F:$F,$I156,収穫記録!$B:$B,"&gt;="&amp;W$10,収穫記録!$B:$B,"&lt;="&amp;EOMONTH(W$10,0))
/_xlfn.UNIQUE(_xlfn._xlws.FILTER($F:$F,$E:$E=$J$4))
/IF($J$5="総計",1,$K156/10)
),0)</f>
        <v>0</v>
      </c>
      <c r="X156" s="48" cm="1">
        <f t="array" ref="X156">IFERROR(
IF(OR(X$10="",$I156=""),"",
SUMIFS(収穫記録!$P:$P,収穫記録!$D:$D,$J$1,収穫記録!$I:$I,$J$2,収穫記録!$J:$J,$J$3,収穫記録!$F:$F,$I156,収穫記録!$B:$B,"&gt;="&amp;X$10,収穫記録!$B:$B,"&lt;="&amp;EOMONTH(X$10,0))
/_xlfn.UNIQUE(_xlfn._xlws.FILTER($F:$F,$E:$E=$J$4))
/IF($J$5="総計",1,$K156/10)
),0)</f>
        <v>0</v>
      </c>
    </row>
    <row r="157" spans="10:24">
      <c r="J157" s="13"/>
      <c r="K157" s="37"/>
      <c r="L157" s="46" t="str">
        <f t="shared" si="4"/>
        <v/>
      </c>
      <c r="M157" s="47" cm="1">
        <f t="array" ref="M157">IFERROR(
IF(OR(M$10="",$I157=""),"",
SUMIFS(収穫記録!$P:$P,収穫記録!$D:$D,$J$1,収穫記録!$I:$I,$J$2,収穫記録!$J:$J,$J$3,収穫記録!$F:$F,$I157,収穫記録!$B:$B,"&gt;="&amp;M$10,収穫記録!$B:$B,"&lt;="&amp;EOMONTH(M$10,0))
/_xlfn.UNIQUE(_xlfn._xlws.FILTER($F:$F,$E:$E=$J$4))
/IF($J$5="総計",1,$K157/10)
),0)</f>
        <v>0</v>
      </c>
      <c r="N157" s="48" cm="1">
        <f t="array" ref="N157">IFERROR(
IF(OR(N$10="",$I157=""),"",
SUMIFS(収穫記録!$P:$P,収穫記録!$D:$D,$J$1,収穫記録!$I:$I,$J$2,収穫記録!$J:$J,$J$3,収穫記録!$F:$F,$I157,収穫記録!$B:$B,"&gt;="&amp;N$10,収穫記録!$B:$B,"&lt;="&amp;EOMONTH(N$10,0))
/_xlfn.UNIQUE(_xlfn._xlws.FILTER($F:$F,$E:$E=$J$4))
/IF($J$5="総計",1,$K157/10)
),0)</f>
        <v>0</v>
      </c>
      <c r="O157" s="48" cm="1">
        <f t="array" ref="O157">IFERROR(
IF(OR(O$10="",$I157=""),"",
SUMIFS(収穫記録!$P:$P,収穫記録!$D:$D,$J$1,収穫記録!$I:$I,$J$2,収穫記録!$J:$J,$J$3,収穫記録!$F:$F,$I157,収穫記録!$B:$B,"&gt;="&amp;O$10,収穫記録!$B:$B,"&lt;="&amp;EOMONTH(O$10,0))
/_xlfn.UNIQUE(_xlfn._xlws.FILTER($F:$F,$E:$E=$J$4))
/IF($J$5="総計",1,$K157/10)
),0)</f>
        <v>0</v>
      </c>
      <c r="P157" s="48" cm="1">
        <f t="array" ref="P157">IFERROR(
IF(OR(P$10="",$I157=""),"",
SUMIFS(収穫記録!$P:$P,収穫記録!$D:$D,$J$1,収穫記録!$I:$I,$J$2,収穫記録!$J:$J,$J$3,収穫記録!$F:$F,$I157,収穫記録!$B:$B,"&gt;="&amp;P$10,収穫記録!$B:$B,"&lt;="&amp;EOMONTH(P$10,0))
/_xlfn.UNIQUE(_xlfn._xlws.FILTER($F:$F,$E:$E=$J$4))
/IF($J$5="総計",1,$K157/10)
),0)</f>
        <v>0</v>
      </c>
      <c r="Q157" s="48" cm="1">
        <f t="array" ref="Q157">IFERROR(
IF(OR(Q$10="",$I157=""),"",
SUMIFS(収穫記録!$P:$P,収穫記録!$D:$D,$J$1,収穫記録!$I:$I,$J$2,収穫記録!$J:$J,$J$3,収穫記録!$F:$F,$I157,収穫記録!$B:$B,"&gt;="&amp;Q$10,収穫記録!$B:$B,"&lt;="&amp;EOMONTH(Q$10,0))
/_xlfn.UNIQUE(_xlfn._xlws.FILTER($F:$F,$E:$E=$J$4))
/IF($J$5="総計",1,$K157/10)
),0)</f>
        <v>0</v>
      </c>
      <c r="R157" s="48" cm="1">
        <f t="array" ref="R157">IFERROR(
IF(OR(R$10="",$I157=""),"",
SUMIFS(収穫記録!$P:$P,収穫記録!$D:$D,$J$1,収穫記録!$I:$I,$J$2,収穫記録!$J:$J,$J$3,収穫記録!$F:$F,$I157,収穫記録!$B:$B,"&gt;="&amp;R$10,収穫記録!$B:$B,"&lt;="&amp;EOMONTH(R$10,0))
/_xlfn.UNIQUE(_xlfn._xlws.FILTER($F:$F,$E:$E=$J$4))
/IF($J$5="総計",1,$K157/10)
),0)</f>
        <v>0</v>
      </c>
      <c r="S157" s="48" cm="1">
        <f t="array" ref="S157">IFERROR(
IF(OR(S$10="",$I157=""),"",
SUMIFS(収穫記録!$P:$P,収穫記録!$D:$D,$J$1,収穫記録!$I:$I,$J$2,収穫記録!$J:$J,$J$3,収穫記録!$F:$F,$I157,収穫記録!$B:$B,"&gt;="&amp;S$10,収穫記録!$B:$B,"&lt;="&amp;EOMONTH(S$10,0))
/_xlfn.UNIQUE(_xlfn._xlws.FILTER($F:$F,$E:$E=$J$4))
/IF($J$5="総計",1,$K157/10)
),0)</f>
        <v>0</v>
      </c>
      <c r="T157" s="48" cm="1">
        <f t="array" ref="T157">IFERROR(
IF(OR(T$10="",$I157=""),"",
SUMIFS(収穫記録!$P:$P,収穫記録!$D:$D,$J$1,収穫記録!$I:$I,$J$2,収穫記録!$J:$J,$J$3,収穫記録!$F:$F,$I157,収穫記録!$B:$B,"&gt;="&amp;T$10,収穫記録!$B:$B,"&lt;="&amp;EOMONTH(T$10,0))
/_xlfn.UNIQUE(_xlfn._xlws.FILTER($F:$F,$E:$E=$J$4))
/IF($J$5="総計",1,$K157/10)
),0)</f>
        <v>0</v>
      </c>
      <c r="U157" s="48" cm="1">
        <f t="array" ref="U157">IFERROR(
IF(OR(U$10="",$I157=""),"",
SUMIFS(収穫記録!$P:$P,収穫記録!$D:$D,$J$1,収穫記録!$I:$I,$J$2,収穫記録!$J:$J,$J$3,収穫記録!$F:$F,$I157,収穫記録!$B:$B,"&gt;="&amp;U$10,収穫記録!$B:$B,"&lt;="&amp;EOMONTH(U$10,0))
/_xlfn.UNIQUE(_xlfn._xlws.FILTER($F:$F,$E:$E=$J$4))
/IF($J$5="総計",1,$K157/10)
),0)</f>
        <v>0</v>
      </c>
      <c r="V157" s="48" cm="1">
        <f t="array" ref="V157">IFERROR(
IF(OR(V$10="",$I157=""),"",
SUMIFS(収穫記録!$P:$P,収穫記録!$D:$D,$J$1,収穫記録!$I:$I,$J$2,収穫記録!$J:$J,$J$3,収穫記録!$F:$F,$I157,収穫記録!$B:$B,"&gt;="&amp;V$10,収穫記録!$B:$B,"&lt;="&amp;EOMONTH(V$10,0))
/_xlfn.UNIQUE(_xlfn._xlws.FILTER($F:$F,$E:$E=$J$4))
/IF($J$5="総計",1,$K157/10)
),0)</f>
        <v>0</v>
      </c>
      <c r="W157" s="48" cm="1">
        <f t="array" ref="W157">IFERROR(
IF(OR(W$10="",$I157=""),"",
SUMIFS(収穫記録!$P:$P,収穫記録!$D:$D,$J$1,収穫記録!$I:$I,$J$2,収穫記録!$J:$J,$J$3,収穫記録!$F:$F,$I157,収穫記録!$B:$B,"&gt;="&amp;W$10,収穫記録!$B:$B,"&lt;="&amp;EOMONTH(W$10,0))
/_xlfn.UNIQUE(_xlfn._xlws.FILTER($F:$F,$E:$E=$J$4))
/IF($J$5="総計",1,$K157/10)
),0)</f>
        <v>0</v>
      </c>
      <c r="X157" s="48" cm="1">
        <f t="array" ref="X157">IFERROR(
IF(OR(X$10="",$I157=""),"",
SUMIFS(収穫記録!$P:$P,収穫記録!$D:$D,$J$1,収穫記録!$I:$I,$J$2,収穫記録!$J:$J,$J$3,収穫記録!$F:$F,$I157,収穫記録!$B:$B,"&gt;="&amp;X$10,収穫記録!$B:$B,"&lt;="&amp;EOMONTH(X$10,0))
/_xlfn.UNIQUE(_xlfn._xlws.FILTER($F:$F,$E:$E=$J$4))
/IF($J$5="総計",1,$K157/10)
),0)</f>
        <v>0</v>
      </c>
    </row>
    <row r="158" spans="10:24">
      <c r="J158" s="13"/>
      <c r="K158" s="37"/>
      <c r="L158" s="46" t="str">
        <f t="shared" si="4"/>
        <v/>
      </c>
      <c r="M158" s="47" cm="1">
        <f t="array" ref="M158">IFERROR(
IF(OR(M$10="",$I158=""),"",
SUMIFS(収穫記録!$P:$P,収穫記録!$D:$D,$J$1,収穫記録!$I:$I,$J$2,収穫記録!$J:$J,$J$3,収穫記録!$F:$F,$I158,収穫記録!$B:$B,"&gt;="&amp;M$10,収穫記録!$B:$B,"&lt;="&amp;EOMONTH(M$10,0))
/_xlfn.UNIQUE(_xlfn._xlws.FILTER($F:$F,$E:$E=$J$4))
/IF($J$5="総計",1,$K158/10)
),0)</f>
        <v>0</v>
      </c>
      <c r="N158" s="48" cm="1">
        <f t="array" ref="N158">IFERROR(
IF(OR(N$10="",$I158=""),"",
SUMIFS(収穫記録!$P:$P,収穫記録!$D:$D,$J$1,収穫記録!$I:$I,$J$2,収穫記録!$J:$J,$J$3,収穫記録!$F:$F,$I158,収穫記録!$B:$B,"&gt;="&amp;N$10,収穫記録!$B:$B,"&lt;="&amp;EOMONTH(N$10,0))
/_xlfn.UNIQUE(_xlfn._xlws.FILTER($F:$F,$E:$E=$J$4))
/IF($J$5="総計",1,$K158/10)
),0)</f>
        <v>0</v>
      </c>
      <c r="O158" s="48" cm="1">
        <f t="array" ref="O158">IFERROR(
IF(OR(O$10="",$I158=""),"",
SUMIFS(収穫記録!$P:$P,収穫記録!$D:$D,$J$1,収穫記録!$I:$I,$J$2,収穫記録!$J:$J,$J$3,収穫記録!$F:$F,$I158,収穫記録!$B:$B,"&gt;="&amp;O$10,収穫記録!$B:$B,"&lt;="&amp;EOMONTH(O$10,0))
/_xlfn.UNIQUE(_xlfn._xlws.FILTER($F:$F,$E:$E=$J$4))
/IF($J$5="総計",1,$K158/10)
),0)</f>
        <v>0</v>
      </c>
      <c r="P158" s="48" cm="1">
        <f t="array" ref="P158">IFERROR(
IF(OR(P$10="",$I158=""),"",
SUMIFS(収穫記録!$P:$P,収穫記録!$D:$D,$J$1,収穫記録!$I:$I,$J$2,収穫記録!$J:$J,$J$3,収穫記録!$F:$F,$I158,収穫記録!$B:$B,"&gt;="&amp;P$10,収穫記録!$B:$B,"&lt;="&amp;EOMONTH(P$10,0))
/_xlfn.UNIQUE(_xlfn._xlws.FILTER($F:$F,$E:$E=$J$4))
/IF($J$5="総計",1,$K158/10)
),0)</f>
        <v>0</v>
      </c>
      <c r="Q158" s="48" cm="1">
        <f t="array" ref="Q158">IFERROR(
IF(OR(Q$10="",$I158=""),"",
SUMIFS(収穫記録!$P:$P,収穫記録!$D:$D,$J$1,収穫記録!$I:$I,$J$2,収穫記録!$J:$J,$J$3,収穫記録!$F:$F,$I158,収穫記録!$B:$B,"&gt;="&amp;Q$10,収穫記録!$B:$B,"&lt;="&amp;EOMONTH(Q$10,0))
/_xlfn.UNIQUE(_xlfn._xlws.FILTER($F:$F,$E:$E=$J$4))
/IF($J$5="総計",1,$K158/10)
),0)</f>
        <v>0</v>
      </c>
      <c r="R158" s="48" cm="1">
        <f t="array" ref="R158">IFERROR(
IF(OR(R$10="",$I158=""),"",
SUMIFS(収穫記録!$P:$P,収穫記録!$D:$D,$J$1,収穫記録!$I:$I,$J$2,収穫記録!$J:$J,$J$3,収穫記録!$F:$F,$I158,収穫記録!$B:$B,"&gt;="&amp;R$10,収穫記録!$B:$B,"&lt;="&amp;EOMONTH(R$10,0))
/_xlfn.UNIQUE(_xlfn._xlws.FILTER($F:$F,$E:$E=$J$4))
/IF($J$5="総計",1,$K158/10)
),0)</f>
        <v>0</v>
      </c>
      <c r="S158" s="48" cm="1">
        <f t="array" ref="S158">IFERROR(
IF(OR(S$10="",$I158=""),"",
SUMIFS(収穫記録!$P:$P,収穫記録!$D:$D,$J$1,収穫記録!$I:$I,$J$2,収穫記録!$J:$J,$J$3,収穫記録!$F:$F,$I158,収穫記録!$B:$B,"&gt;="&amp;S$10,収穫記録!$B:$B,"&lt;="&amp;EOMONTH(S$10,0))
/_xlfn.UNIQUE(_xlfn._xlws.FILTER($F:$F,$E:$E=$J$4))
/IF($J$5="総計",1,$K158/10)
),0)</f>
        <v>0</v>
      </c>
      <c r="T158" s="48" cm="1">
        <f t="array" ref="T158">IFERROR(
IF(OR(T$10="",$I158=""),"",
SUMIFS(収穫記録!$P:$P,収穫記録!$D:$D,$J$1,収穫記録!$I:$I,$J$2,収穫記録!$J:$J,$J$3,収穫記録!$F:$F,$I158,収穫記録!$B:$B,"&gt;="&amp;T$10,収穫記録!$B:$B,"&lt;="&amp;EOMONTH(T$10,0))
/_xlfn.UNIQUE(_xlfn._xlws.FILTER($F:$F,$E:$E=$J$4))
/IF($J$5="総計",1,$K158/10)
),0)</f>
        <v>0</v>
      </c>
      <c r="U158" s="48" cm="1">
        <f t="array" ref="U158">IFERROR(
IF(OR(U$10="",$I158=""),"",
SUMIFS(収穫記録!$P:$P,収穫記録!$D:$D,$J$1,収穫記録!$I:$I,$J$2,収穫記録!$J:$J,$J$3,収穫記録!$F:$F,$I158,収穫記録!$B:$B,"&gt;="&amp;U$10,収穫記録!$B:$B,"&lt;="&amp;EOMONTH(U$10,0))
/_xlfn.UNIQUE(_xlfn._xlws.FILTER($F:$F,$E:$E=$J$4))
/IF($J$5="総計",1,$K158/10)
),0)</f>
        <v>0</v>
      </c>
      <c r="V158" s="48" cm="1">
        <f t="array" ref="V158">IFERROR(
IF(OR(V$10="",$I158=""),"",
SUMIFS(収穫記録!$P:$P,収穫記録!$D:$D,$J$1,収穫記録!$I:$I,$J$2,収穫記録!$J:$J,$J$3,収穫記録!$F:$F,$I158,収穫記録!$B:$B,"&gt;="&amp;V$10,収穫記録!$B:$B,"&lt;="&amp;EOMONTH(V$10,0))
/_xlfn.UNIQUE(_xlfn._xlws.FILTER($F:$F,$E:$E=$J$4))
/IF($J$5="総計",1,$K158/10)
),0)</f>
        <v>0</v>
      </c>
      <c r="W158" s="48" cm="1">
        <f t="array" ref="W158">IFERROR(
IF(OR(W$10="",$I158=""),"",
SUMIFS(収穫記録!$P:$P,収穫記録!$D:$D,$J$1,収穫記録!$I:$I,$J$2,収穫記録!$J:$J,$J$3,収穫記録!$F:$F,$I158,収穫記録!$B:$B,"&gt;="&amp;W$10,収穫記録!$B:$B,"&lt;="&amp;EOMONTH(W$10,0))
/_xlfn.UNIQUE(_xlfn._xlws.FILTER($F:$F,$E:$E=$J$4))
/IF($J$5="総計",1,$K158/10)
),0)</f>
        <v>0</v>
      </c>
      <c r="X158" s="48" cm="1">
        <f t="array" ref="X158">IFERROR(
IF(OR(X$10="",$I158=""),"",
SUMIFS(収穫記録!$P:$P,収穫記録!$D:$D,$J$1,収穫記録!$I:$I,$J$2,収穫記録!$J:$J,$J$3,収穫記録!$F:$F,$I158,収穫記録!$B:$B,"&gt;="&amp;X$10,収穫記録!$B:$B,"&lt;="&amp;EOMONTH(X$10,0))
/_xlfn.UNIQUE(_xlfn._xlws.FILTER($F:$F,$E:$E=$J$4))
/IF($J$5="総計",1,$K158/10)
),0)</f>
        <v>0</v>
      </c>
    </row>
    <row r="159" spans="10:24">
      <c r="J159" s="13"/>
      <c r="K159" s="37"/>
      <c r="L159" s="46" t="str">
        <f t="shared" si="4"/>
        <v/>
      </c>
      <c r="M159" s="47" cm="1">
        <f t="array" ref="M159">IFERROR(
IF(OR(M$10="",$I159=""),"",
SUMIFS(収穫記録!$P:$P,収穫記録!$D:$D,$J$1,収穫記録!$I:$I,$J$2,収穫記録!$J:$J,$J$3,収穫記録!$F:$F,$I159,収穫記録!$B:$B,"&gt;="&amp;M$10,収穫記録!$B:$B,"&lt;="&amp;EOMONTH(M$10,0))
/_xlfn.UNIQUE(_xlfn._xlws.FILTER($F:$F,$E:$E=$J$4))
/IF($J$5="総計",1,$K159/10)
),0)</f>
        <v>0</v>
      </c>
      <c r="N159" s="48" cm="1">
        <f t="array" ref="N159">IFERROR(
IF(OR(N$10="",$I159=""),"",
SUMIFS(収穫記録!$P:$P,収穫記録!$D:$D,$J$1,収穫記録!$I:$I,$J$2,収穫記録!$J:$J,$J$3,収穫記録!$F:$F,$I159,収穫記録!$B:$B,"&gt;="&amp;N$10,収穫記録!$B:$B,"&lt;="&amp;EOMONTH(N$10,0))
/_xlfn.UNIQUE(_xlfn._xlws.FILTER($F:$F,$E:$E=$J$4))
/IF($J$5="総計",1,$K159/10)
),0)</f>
        <v>0</v>
      </c>
      <c r="O159" s="48" cm="1">
        <f t="array" ref="O159">IFERROR(
IF(OR(O$10="",$I159=""),"",
SUMIFS(収穫記録!$P:$P,収穫記録!$D:$D,$J$1,収穫記録!$I:$I,$J$2,収穫記録!$J:$J,$J$3,収穫記録!$F:$F,$I159,収穫記録!$B:$B,"&gt;="&amp;O$10,収穫記録!$B:$B,"&lt;="&amp;EOMONTH(O$10,0))
/_xlfn.UNIQUE(_xlfn._xlws.FILTER($F:$F,$E:$E=$J$4))
/IF($J$5="総計",1,$K159/10)
),0)</f>
        <v>0</v>
      </c>
      <c r="P159" s="48" cm="1">
        <f t="array" ref="P159">IFERROR(
IF(OR(P$10="",$I159=""),"",
SUMIFS(収穫記録!$P:$P,収穫記録!$D:$D,$J$1,収穫記録!$I:$I,$J$2,収穫記録!$J:$J,$J$3,収穫記録!$F:$F,$I159,収穫記録!$B:$B,"&gt;="&amp;P$10,収穫記録!$B:$B,"&lt;="&amp;EOMONTH(P$10,0))
/_xlfn.UNIQUE(_xlfn._xlws.FILTER($F:$F,$E:$E=$J$4))
/IF($J$5="総計",1,$K159/10)
),0)</f>
        <v>0</v>
      </c>
      <c r="Q159" s="48" cm="1">
        <f t="array" ref="Q159">IFERROR(
IF(OR(Q$10="",$I159=""),"",
SUMIFS(収穫記録!$P:$P,収穫記録!$D:$D,$J$1,収穫記録!$I:$I,$J$2,収穫記録!$J:$J,$J$3,収穫記録!$F:$F,$I159,収穫記録!$B:$B,"&gt;="&amp;Q$10,収穫記録!$B:$B,"&lt;="&amp;EOMONTH(Q$10,0))
/_xlfn.UNIQUE(_xlfn._xlws.FILTER($F:$F,$E:$E=$J$4))
/IF($J$5="総計",1,$K159/10)
),0)</f>
        <v>0</v>
      </c>
      <c r="R159" s="48" cm="1">
        <f t="array" ref="R159">IFERROR(
IF(OR(R$10="",$I159=""),"",
SUMIFS(収穫記録!$P:$P,収穫記録!$D:$D,$J$1,収穫記録!$I:$I,$J$2,収穫記録!$J:$J,$J$3,収穫記録!$F:$F,$I159,収穫記録!$B:$B,"&gt;="&amp;R$10,収穫記録!$B:$B,"&lt;="&amp;EOMONTH(R$10,0))
/_xlfn.UNIQUE(_xlfn._xlws.FILTER($F:$F,$E:$E=$J$4))
/IF($J$5="総計",1,$K159/10)
),0)</f>
        <v>0</v>
      </c>
      <c r="S159" s="48" cm="1">
        <f t="array" ref="S159">IFERROR(
IF(OR(S$10="",$I159=""),"",
SUMIFS(収穫記録!$P:$P,収穫記録!$D:$D,$J$1,収穫記録!$I:$I,$J$2,収穫記録!$J:$J,$J$3,収穫記録!$F:$F,$I159,収穫記録!$B:$B,"&gt;="&amp;S$10,収穫記録!$B:$B,"&lt;="&amp;EOMONTH(S$10,0))
/_xlfn.UNIQUE(_xlfn._xlws.FILTER($F:$F,$E:$E=$J$4))
/IF($J$5="総計",1,$K159/10)
),0)</f>
        <v>0</v>
      </c>
      <c r="T159" s="48" cm="1">
        <f t="array" ref="T159">IFERROR(
IF(OR(T$10="",$I159=""),"",
SUMIFS(収穫記録!$P:$P,収穫記録!$D:$D,$J$1,収穫記録!$I:$I,$J$2,収穫記録!$J:$J,$J$3,収穫記録!$F:$F,$I159,収穫記録!$B:$B,"&gt;="&amp;T$10,収穫記録!$B:$B,"&lt;="&amp;EOMONTH(T$10,0))
/_xlfn.UNIQUE(_xlfn._xlws.FILTER($F:$F,$E:$E=$J$4))
/IF($J$5="総計",1,$K159/10)
),0)</f>
        <v>0</v>
      </c>
      <c r="U159" s="48" cm="1">
        <f t="array" ref="U159">IFERROR(
IF(OR(U$10="",$I159=""),"",
SUMIFS(収穫記録!$P:$P,収穫記録!$D:$D,$J$1,収穫記録!$I:$I,$J$2,収穫記録!$J:$J,$J$3,収穫記録!$F:$F,$I159,収穫記録!$B:$B,"&gt;="&amp;U$10,収穫記録!$B:$B,"&lt;="&amp;EOMONTH(U$10,0))
/_xlfn.UNIQUE(_xlfn._xlws.FILTER($F:$F,$E:$E=$J$4))
/IF($J$5="総計",1,$K159/10)
),0)</f>
        <v>0</v>
      </c>
      <c r="V159" s="48" cm="1">
        <f t="array" ref="V159">IFERROR(
IF(OR(V$10="",$I159=""),"",
SUMIFS(収穫記録!$P:$P,収穫記録!$D:$D,$J$1,収穫記録!$I:$I,$J$2,収穫記録!$J:$J,$J$3,収穫記録!$F:$F,$I159,収穫記録!$B:$B,"&gt;="&amp;V$10,収穫記録!$B:$B,"&lt;="&amp;EOMONTH(V$10,0))
/_xlfn.UNIQUE(_xlfn._xlws.FILTER($F:$F,$E:$E=$J$4))
/IF($J$5="総計",1,$K159/10)
),0)</f>
        <v>0</v>
      </c>
      <c r="W159" s="48" cm="1">
        <f t="array" ref="W159">IFERROR(
IF(OR(W$10="",$I159=""),"",
SUMIFS(収穫記録!$P:$P,収穫記録!$D:$D,$J$1,収穫記録!$I:$I,$J$2,収穫記録!$J:$J,$J$3,収穫記録!$F:$F,$I159,収穫記録!$B:$B,"&gt;="&amp;W$10,収穫記録!$B:$B,"&lt;="&amp;EOMONTH(W$10,0))
/_xlfn.UNIQUE(_xlfn._xlws.FILTER($F:$F,$E:$E=$J$4))
/IF($J$5="総計",1,$K159/10)
),0)</f>
        <v>0</v>
      </c>
      <c r="X159" s="48" cm="1">
        <f t="array" ref="X159">IFERROR(
IF(OR(X$10="",$I159=""),"",
SUMIFS(収穫記録!$P:$P,収穫記録!$D:$D,$J$1,収穫記録!$I:$I,$J$2,収穫記録!$J:$J,$J$3,収穫記録!$F:$F,$I159,収穫記録!$B:$B,"&gt;="&amp;X$10,収穫記録!$B:$B,"&lt;="&amp;EOMONTH(X$10,0))
/_xlfn.UNIQUE(_xlfn._xlws.FILTER($F:$F,$E:$E=$J$4))
/IF($J$5="総計",1,$K159/10)
),0)</f>
        <v>0</v>
      </c>
    </row>
    <row r="160" spans="10:24">
      <c r="J160" s="13"/>
      <c r="K160" s="37"/>
      <c r="L160" s="46" t="str">
        <f t="shared" si="4"/>
        <v/>
      </c>
      <c r="M160" s="47" cm="1">
        <f t="array" ref="M160">IFERROR(
IF(OR(M$10="",$I160=""),"",
SUMIFS(収穫記録!$P:$P,収穫記録!$D:$D,$J$1,収穫記録!$I:$I,$J$2,収穫記録!$J:$J,$J$3,収穫記録!$F:$F,$I160,収穫記録!$B:$B,"&gt;="&amp;M$10,収穫記録!$B:$B,"&lt;="&amp;EOMONTH(M$10,0))
/_xlfn.UNIQUE(_xlfn._xlws.FILTER($F:$F,$E:$E=$J$4))
/IF($J$5="総計",1,$K160/10)
),0)</f>
        <v>0</v>
      </c>
      <c r="N160" s="48" cm="1">
        <f t="array" ref="N160">IFERROR(
IF(OR(N$10="",$I160=""),"",
SUMIFS(収穫記録!$P:$P,収穫記録!$D:$D,$J$1,収穫記録!$I:$I,$J$2,収穫記録!$J:$J,$J$3,収穫記録!$F:$F,$I160,収穫記録!$B:$B,"&gt;="&amp;N$10,収穫記録!$B:$B,"&lt;="&amp;EOMONTH(N$10,0))
/_xlfn.UNIQUE(_xlfn._xlws.FILTER($F:$F,$E:$E=$J$4))
/IF($J$5="総計",1,$K160/10)
),0)</f>
        <v>0</v>
      </c>
      <c r="O160" s="48" cm="1">
        <f t="array" ref="O160">IFERROR(
IF(OR(O$10="",$I160=""),"",
SUMIFS(収穫記録!$P:$P,収穫記録!$D:$D,$J$1,収穫記録!$I:$I,$J$2,収穫記録!$J:$J,$J$3,収穫記録!$F:$F,$I160,収穫記録!$B:$B,"&gt;="&amp;O$10,収穫記録!$B:$B,"&lt;="&amp;EOMONTH(O$10,0))
/_xlfn.UNIQUE(_xlfn._xlws.FILTER($F:$F,$E:$E=$J$4))
/IF($J$5="総計",1,$K160/10)
),0)</f>
        <v>0</v>
      </c>
      <c r="P160" s="48" cm="1">
        <f t="array" ref="P160">IFERROR(
IF(OR(P$10="",$I160=""),"",
SUMIFS(収穫記録!$P:$P,収穫記録!$D:$D,$J$1,収穫記録!$I:$I,$J$2,収穫記録!$J:$J,$J$3,収穫記録!$F:$F,$I160,収穫記録!$B:$B,"&gt;="&amp;P$10,収穫記録!$B:$B,"&lt;="&amp;EOMONTH(P$10,0))
/_xlfn.UNIQUE(_xlfn._xlws.FILTER($F:$F,$E:$E=$J$4))
/IF($J$5="総計",1,$K160/10)
),0)</f>
        <v>0</v>
      </c>
      <c r="Q160" s="48" cm="1">
        <f t="array" ref="Q160">IFERROR(
IF(OR(Q$10="",$I160=""),"",
SUMIFS(収穫記録!$P:$P,収穫記録!$D:$D,$J$1,収穫記録!$I:$I,$J$2,収穫記録!$J:$J,$J$3,収穫記録!$F:$F,$I160,収穫記録!$B:$B,"&gt;="&amp;Q$10,収穫記録!$B:$B,"&lt;="&amp;EOMONTH(Q$10,0))
/_xlfn.UNIQUE(_xlfn._xlws.FILTER($F:$F,$E:$E=$J$4))
/IF($J$5="総計",1,$K160/10)
),0)</f>
        <v>0</v>
      </c>
      <c r="R160" s="48" cm="1">
        <f t="array" ref="R160">IFERROR(
IF(OR(R$10="",$I160=""),"",
SUMIFS(収穫記録!$P:$P,収穫記録!$D:$D,$J$1,収穫記録!$I:$I,$J$2,収穫記録!$J:$J,$J$3,収穫記録!$F:$F,$I160,収穫記録!$B:$B,"&gt;="&amp;R$10,収穫記録!$B:$B,"&lt;="&amp;EOMONTH(R$10,0))
/_xlfn.UNIQUE(_xlfn._xlws.FILTER($F:$F,$E:$E=$J$4))
/IF($J$5="総計",1,$K160/10)
),0)</f>
        <v>0</v>
      </c>
      <c r="S160" s="48" cm="1">
        <f t="array" ref="S160">IFERROR(
IF(OR(S$10="",$I160=""),"",
SUMIFS(収穫記録!$P:$P,収穫記録!$D:$D,$J$1,収穫記録!$I:$I,$J$2,収穫記録!$J:$J,$J$3,収穫記録!$F:$F,$I160,収穫記録!$B:$B,"&gt;="&amp;S$10,収穫記録!$B:$B,"&lt;="&amp;EOMONTH(S$10,0))
/_xlfn.UNIQUE(_xlfn._xlws.FILTER($F:$F,$E:$E=$J$4))
/IF($J$5="総計",1,$K160/10)
),0)</f>
        <v>0</v>
      </c>
      <c r="T160" s="48" cm="1">
        <f t="array" ref="T160">IFERROR(
IF(OR(T$10="",$I160=""),"",
SUMIFS(収穫記録!$P:$P,収穫記録!$D:$D,$J$1,収穫記録!$I:$I,$J$2,収穫記録!$J:$J,$J$3,収穫記録!$F:$F,$I160,収穫記録!$B:$B,"&gt;="&amp;T$10,収穫記録!$B:$B,"&lt;="&amp;EOMONTH(T$10,0))
/_xlfn.UNIQUE(_xlfn._xlws.FILTER($F:$F,$E:$E=$J$4))
/IF($J$5="総計",1,$K160/10)
),0)</f>
        <v>0</v>
      </c>
      <c r="U160" s="48" cm="1">
        <f t="array" ref="U160">IFERROR(
IF(OR(U$10="",$I160=""),"",
SUMIFS(収穫記録!$P:$P,収穫記録!$D:$D,$J$1,収穫記録!$I:$I,$J$2,収穫記録!$J:$J,$J$3,収穫記録!$F:$F,$I160,収穫記録!$B:$B,"&gt;="&amp;U$10,収穫記録!$B:$B,"&lt;="&amp;EOMONTH(U$10,0))
/_xlfn.UNIQUE(_xlfn._xlws.FILTER($F:$F,$E:$E=$J$4))
/IF($J$5="総計",1,$K160/10)
),0)</f>
        <v>0</v>
      </c>
      <c r="V160" s="48" cm="1">
        <f t="array" ref="V160">IFERROR(
IF(OR(V$10="",$I160=""),"",
SUMIFS(収穫記録!$P:$P,収穫記録!$D:$D,$J$1,収穫記録!$I:$I,$J$2,収穫記録!$J:$J,$J$3,収穫記録!$F:$F,$I160,収穫記録!$B:$B,"&gt;="&amp;V$10,収穫記録!$B:$B,"&lt;="&amp;EOMONTH(V$10,0))
/_xlfn.UNIQUE(_xlfn._xlws.FILTER($F:$F,$E:$E=$J$4))
/IF($J$5="総計",1,$K160/10)
),0)</f>
        <v>0</v>
      </c>
      <c r="W160" s="48" cm="1">
        <f t="array" ref="W160">IFERROR(
IF(OR(W$10="",$I160=""),"",
SUMIFS(収穫記録!$P:$P,収穫記録!$D:$D,$J$1,収穫記録!$I:$I,$J$2,収穫記録!$J:$J,$J$3,収穫記録!$F:$F,$I160,収穫記録!$B:$B,"&gt;="&amp;W$10,収穫記録!$B:$B,"&lt;="&amp;EOMONTH(W$10,0))
/_xlfn.UNIQUE(_xlfn._xlws.FILTER($F:$F,$E:$E=$J$4))
/IF($J$5="総計",1,$K160/10)
),0)</f>
        <v>0</v>
      </c>
      <c r="X160" s="48" cm="1">
        <f t="array" ref="X160">IFERROR(
IF(OR(X$10="",$I160=""),"",
SUMIFS(収穫記録!$P:$P,収穫記録!$D:$D,$J$1,収穫記録!$I:$I,$J$2,収穫記録!$J:$J,$J$3,収穫記録!$F:$F,$I160,収穫記録!$B:$B,"&gt;="&amp;X$10,収穫記録!$B:$B,"&lt;="&amp;EOMONTH(X$10,0))
/_xlfn.UNIQUE(_xlfn._xlws.FILTER($F:$F,$E:$E=$J$4))
/IF($J$5="総計",1,$K160/10)
),0)</f>
        <v>0</v>
      </c>
    </row>
    <row r="161" spans="10:24">
      <c r="J161" s="13"/>
      <c r="K161" s="37"/>
      <c r="L161" s="46" t="str">
        <f t="shared" si="4"/>
        <v/>
      </c>
      <c r="M161" s="47" cm="1">
        <f t="array" ref="M161">IFERROR(
IF(OR(M$10="",$I161=""),"",
SUMIFS(収穫記録!$P:$P,収穫記録!$D:$D,$J$1,収穫記録!$I:$I,$J$2,収穫記録!$J:$J,$J$3,収穫記録!$F:$F,$I161,収穫記録!$B:$B,"&gt;="&amp;M$10,収穫記録!$B:$B,"&lt;="&amp;EOMONTH(M$10,0))
/_xlfn.UNIQUE(_xlfn._xlws.FILTER($F:$F,$E:$E=$J$4))
/IF($J$5="総計",1,$K161/10)
),0)</f>
        <v>0</v>
      </c>
      <c r="N161" s="48" cm="1">
        <f t="array" ref="N161">IFERROR(
IF(OR(N$10="",$I161=""),"",
SUMIFS(収穫記録!$P:$P,収穫記録!$D:$D,$J$1,収穫記録!$I:$I,$J$2,収穫記録!$J:$J,$J$3,収穫記録!$F:$F,$I161,収穫記録!$B:$B,"&gt;="&amp;N$10,収穫記録!$B:$B,"&lt;="&amp;EOMONTH(N$10,0))
/_xlfn.UNIQUE(_xlfn._xlws.FILTER($F:$F,$E:$E=$J$4))
/IF($J$5="総計",1,$K161/10)
),0)</f>
        <v>0</v>
      </c>
      <c r="O161" s="48" cm="1">
        <f t="array" ref="O161">IFERROR(
IF(OR(O$10="",$I161=""),"",
SUMIFS(収穫記録!$P:$P,収穫記録!$D:$D,$J$1,収穫記録!$I:$I,$J$2,収穫記録!$J:$J,$J$3,収穫記録!$F:$F,$I161,収穫記録!$B:$B,"&gt;="&amp;O$10,収穫記録!$B:$B,"&lt;="&amp;EOMONTH(O$10,0))
/_xlfn.UNIQUE(_xlfn._xlws.FILTER($F:$F,$E:$E=$J$4))
/IF($J$5="総計",1,$K161/10)
),0)</f>
        <v>0</v>
      </c>
      <c r="P161" s="48" cm="1">
        <f t="array" ref="P161">IFERROR(
IF(OR(P$10="",$I161=""),"",
SUMIFS(収穫記録!$P:$P,収穫記録!$D:$D,$J$1,収穫記録!$I:$I,$J$2,収穫記録!$J:$J,$J$3,収穫記録!$F:$F,$I161,収穫記録!$B:$B,"&gt;="&amp;P$10,収穫記録!$B:$B,"&lt;="&amp;EOMONTH(P$10,0))
/_xlfn.UNIQUE(_xlfn._xlws.FILTER($F:$F,$E:$E=$J$4))
/IF($J$5="総計",1,$K161/10)
),0)</f>
        <v>0</v>
      </c>
      <c r="Q161" s="48" cm="1">
        <f t="array" ref="Q161">IFERROR(
IF(OR(Q$10="",$I161=""),"",
SUMIFS(収穫記録!$P:$P,収穫記録!$D:$D,$J$1,収穫記録!$I:$I,$J$2,収穫記録!$J:$J,$J$3,収穫記録!$F:$F,$I161,収穫記録!$B:$B,"&gt;="&amp;Q$10,収穫記録!$B:$B,"&lt;="&amp;EOMONTH(Q$10,0))
/_xlfn.UNIQUE(_xlfn._xlws.FILTER($F:$F,$E:$E=$J$4))
/IF($J$5="総計",1,$K161/10)
),0)</f>
        <v>0</v>
      </c>
      <c r="R161" s="48" cm="1">
        <f t="array" ref="R161">IFERROR(
IF(OR(R$10="",$I161=""),"",
SUMIFS(収穫記録!$P:$P,収穫記録!$D:$D,$J$1,収穫記録!$I:$I,$J$2,収穫記録!$J:$J,$J$3,収穫記録!$F:$F,$I161,収穫記録!$B:$B,"&gt;="&amp;R$10,収穫記録!$B:$B,"&lt;="&amp;EOMONTH(R$10,0))
/_xlfn.UNIQUE(_xlfn._xlws.FILTER($F:$F,$E:$E=$J$4))
/IF($J$5="総計",1,$K161/10)
),0)</f>
        <v>0</v>
      </c>
      <c r="S161" s="48" cm="1">
        <f t="array" ref="S161">IFERROR(
IF(OR(S$10="",$I161=""),"",
SUMIFS(収穫記録!$P:$P,収穫記録!$D:$D,$J$1,収穫記録!$I:$I,$J$2,収穫記録!$J:$J,$J$3,収穫記録!$F:$F,$I161,収穫記録!$B:$B,"&gt;="&amp;S$10,収穫記録!$B:$B,"&lt;="&amp;EOMONTH(S$10,0))
/_xlfn.UNIQUE(_xlfn._xlws.FILTER($F:$F,$E:$E=$J$4))
/IF($J$5="総計",1,$K161/10)
),0)</f>
        <v>0</v>
      </c>
      <c r="T161" s="48" cm="1">
        <f t="array" ref="T161">IFERROR(
IF(OR(T$10="",$I161=""),"",
SUMIFS(収穫記録!$P:$P,収穫記録!$D:$D,$J$1,収穫記録!$I:$I,$J$2,収穫記録!$J:$J,$J$3,収穫記録!$F:$F,$I161,収穫記録!$B:$B,"&gt;="&amp;T$10,収穫記録!$B:$B,"&lt;="&amp;EOMONTH(T$10,0))
/_xlfn.UNIQUE(_xlfn._xlws.FILTER($F:$F,$E:$E=$J$4))
/IF($J$5="総計",1,$K161/10)
),0)</f>
        <v>0</v>
      </c>
      <c r="U161" s="48" cm="1">
        <f t="array" ref="U161">IFERROR(
IF(OR(U$10="",$I161=""),"",
SUMIFS(収穫記録!$P:$P,収穫記録!$D:$D,$J$1,収穫記録!$I:$I,$J$2,収穫記録!$J:$J,$J$3,収穫記録!$F:$F,$I161,収穫記録!$B:$B,"&gt;="&amp;U$10,収穫記録!$B:$B,"&lt;="&amp;EOMONTH(U$10,0))
/_xlfn.UNIQUE(_xlfn._xlws.FILTER($F:$F,$E:$E=$J$4))
/IF($J$5="総計",1,$K161/10)
),0)</f>
        <v>0</v>
      </c>
      <c r="V161" s="48" cm="1">
        <f t="array" ref="V161">IFERROR(
IF(OR(V$10="",$I161=""),"",
SUMIFS(収穫記録!$P:$P,収穫記録!$D:$D,$J$1,収穫記録!$I:$I,$J$2,収穫記録!$J:$J,$J$3,収穫記録!$F:$F,$I161,収穫記録!$B:$B,"&gt;="&amp;V$10,収穫記録!$B:$B,"&lt;="&amp;EOMONTH(V$10,0))
/_xlfn.UNIQUE(_xlfn._xlws.FILTER($F:$F,$E:$E=$J$4))
/IF($J$5="総計",1,$K161/10)
),0)</f>
        <v>0</v>
      </c>
      <c r="W161" s="48" cm="1">
        <f t="array" ref="W161">IFERROR(
IF(OR(W$10="",$I161=""),"",
SUMIFS(収穫記録!$P:$P,収穫記録!$D:$D,$J$1,収穫記録!$I:$I,$J$2,収穫記録!$J:$J,$J$3,収穫記録!$F:$F,$I161,収穫記録!$B:$B,"&gt;="&amp;W$10,収穫記録!$B:$B,"&lt;="&amp;EOMONTH(W$10,0))
/_xlfn.UNIQUE(_xlfn._xlws.FILTER($F:$F,$E:$E=$J$4))
/IF($J$5="総計",1,$K161/10)
),0)</f>
        <v>0</v>
      </c>
      <c r="X161" s="48" cm="1">
        <f t="array" ref="X161">IFERROR(
IF(OR(X$10="",$I161=""),"",
SUMIFS(収穫記録!$P:$P,収穫記録!$D:$D,$J$1,収穫記録!$I:$I,$J$2,収穫記録!$J:$J,$J$3,収穫記録!$F:$F,$I161,収穫記録!$B:$B,"&gt;="&amp;X$10,収穫記録!$B:$B,"&lt;="&amp;EOMONTH(X$10,0))
/_xlfn.UNIQUE(_xlfn._xlws.FILTER($F:$F,$E:$E=$J$4))
/IF($J$5="総計",1,$K161/10)
),0)</f>
        <v>0</v>
      </c>
    </row>
    <row r="162" spans="10:24">
      <c r="J162" s="13"/>
      <c r="K162" s="37"/>
      <c r="L162" s="46" t="str">
        <f t="shared" si="4"/>
        <v/>
      </c>
      <c r="M162" s="47" cm="1">
        <f t="array" ref="M162">IFERROR(
IF(OR(M$10="",$I162=""),"",
SUMIFS(収穫記録!$P:$P,収穫記録!$D:$D,$J$1,収穫記録!$I:$I,$J$2,収穫記録!$J:$J,$J$3,収穫記録!$F:$F,$I162,収穫記録!$B:$B,"&gt;="&amp;M$10,収穫記録!$B:$B,"&lt;="&amp;EOMONTH(M$10,0))
/_xlfn.UNIQUE(_xlfn._xlws.FILTER($F:$F,$E:$E=$J$4))
/IF($J$5="総計",1,$K162/10)
),0)</f>
        <v>0</v>
      </c>
      <c r="N162" s="48" cm="1">
        <f t="array" ref="N162">IFERROR(
IF(OR(N$10="",$I162=""),"",
SUMIFS(収穫記録!$P:$P,収穫記録!$D:$D,$J$1,収穫記録!$I:$I,$J$2,収穫記録!$J:$J,$J$3,収穫記録!$F:$F,$I162,収穫記録!$B:$B,"&gt;="&amp;N$10,収穫記録!$B:$B,"&lt;="&amp;EOMONTH(N$10,0))
/_xlfn.UNIQUE(_xlfn._xlws.FILTER($F:$F,$E:$E=$J$4))
/IF($J$5="総計",1,$K162/10)
),0)</f>
        <v>0</v>
      </c>
      <c r="O162" s="48" cm="1">
        <f t="array" ref="O162">IFERROR(
IF(OR(O$10="",$I162=""),"",
SUMIFS(収穫記録!$P:$P,収穫記録!$D:$D,$J$1,収穫記録!$I:$I,$J$2,収穫記録!$J:$J,$J$3,収穫記録!$F:$F,$I162,収穫記録!$B:$B,"&gt;="&amp;O$10,収穫記録!$B:$B,"&lt;="&amp;EOMONTH(O$10,0))
/_xlfn.UNIQUE(_xlfn._xlws.FILTER($F:$F,$E:$E=$J$4))
/IF($J$5="総計",1,$K162/10)
),0)</f>
        <v>0</v>
      </c>
      <c r="P162" s="48" cm="1">
        <f t="array" ref="P162">IFERROR(
IF(OR(P$10="",$I162=""),"",
SUMIFS(収穫記録!$P:$P,収穫記録!$D:$D,$J$1,収穫記録!$I:$I,$J$2,収穫記録!$J:$J,$J$3,収穫記録!$F:$F,$I162,収穫記録!$B:$B,"&gt;="&amp;P$10,収穫記録!$B:$B,"&lt;="&amp;EOMONTH(P$10,0))
/_xlfn.UNIQUE(_xlfn._xlws.FILTER($F:$F,$E:$E=$J$4))
/IF($J$5="総計",1,$K162/10)
),0)</f>
        <v>0</v>
      </c>
      <c r="Q162" s="48" cm="1">
        <f t="array" ref="Q162">IFERROR(
IF(OR(Q$10="",$I162=""),"",
SUMIFS(収穫記録!$P:$P,収穫記録!$D:$D,$J$1,収穫記録!$I:$I,$J$2,収穫記録!$J:$J,$J$3,収穫記録!$F:$F,$I162,収穫記録!$B:$B,"&gt;="&amp;Q$10,収穫記録!$B:$B,"&lt;="&amp;EOMONTH(Q$10,0))
/_xlfn.UNIQUE(_xlfn._xlws.FILTER($F:$F,$E:$E=$J$4))
/IF($J$5="総計",1,$K162/10)
),0)</f>
        <v>0</v>
      </c>
      <c r="R162" s="48" cm="1">
        <f t="array" ref="R162">IFERROR(
IF(OR(R$10="",$I162=""),"",
SUMIFS(収穫記録!$P:$P,収穫記録!$D:$D,$J$1,収穫記録!$I:$I,$J$2,収穫記録!$J:$J,$J$3,収穫記録!$F:$F,$I162,収穫記録!$B:$B,"&gt;="&amp;R$10,収穫記録!$B:$B,"&lt;="&amp;EOMONTH(R$10,0))
/_xlfn.UNIQUE(_xlfn._xlws.FILTER($F:$F,$E:$E=$J$4))
/IF($J$5="総計",1,$K162/10)
),0)</f>
        <v>0</v>
      </c>
      <c r="S162" s="48" cm="1">
        <f t="array" ref="S162">IFERROR(
IF(OR(S$10="",$I162=""),"",
SUMIFS(収穫記録!$P:$P,収穫記録!$D:$D,$J$1,収穫記録!$I:$I,$J$2,収穫記録!$J:$J,$J$3,収穫記録!$F:$F,$I162,収穫記録!$B:$B,"&gt;="&amp;S$10,収穫記録!$B:$B,"&lt;="&amp;EOMONTH(S$10,0))
/_xlfn.UNIQUE(_xlfn._xlws.FILTER($F:$F,$E:$E=$J$4))
/IF($J$5="総計",1,$K162/10)
),0)</f>
        <v>0</v>
      </c>
      <c r="T162" s="48" cm="1">
        <f t="array" ref="T162">IFERROR(
IF(OR(T$10="",$I162=""),"",
SUMIFS(収穫記録!$P:$P,収穫記録!$D:$D,$J$1,収穫記録!$I:$I,$J$2,収穫記録!$J:$J,$J$3,収穫記録!$F:$F,$I162,収穫記録!$B:$B,"&gt;="&amp;T$10,収穫記録!$B:$B,"&lt;="&amp;EOMONTH(T$10,0))
/_xlfn.UNIQUE(_xlfn._xlws.FILTER($F:$F,$E:$E=$J$4))
/IF($J$5="総計",1,$K162/10)
),0)</f>
        <v>0</v>
      </c>
      <c r="U162" s="48" cm="1">
        <f t="array" ref="U162">IFERROR(
IF(OR(U$10="",$I162=""),"",
SUMIFS(収穫記録!$P:$P,収穫記録!$D:$D,$J$1,収穫記録!$I:$I,$J$2,収穫記録!$J:$J,$J$3,収穫記録!$F:$F,$I162,収穫記録!$B:$B,"&gt;="&amp;U$10,収穫記録!$B:$B,"&lt;="&amp;EOMONTH(U$10,0))
/_xlfn.UNIQUE(_xlfn._xlws.FILTER($F:$F,$E:$E=$J$4))
/IF($J$5="総計",1,$K162/10)
),0)</f>
        <v>0</v>
      </c>
      <c r="V162" s="48" cm="1">
        <f t="array" ref="V162">IFERROR(
IF(OR(V$10="",$I162=""),"",
SUMIFS(収穫記録!$P:$P,収穫記録!$D:$D,$J$1,収穫記録!$I:$I,$J$2,収穫記録!$J:$J,$J$3,収穫記録!$F:$F,$I162,収穫記録!$B:$B,"&gt;="&amp;V$10,収穫記録!$B:$B,"&lt;="&amp;EOMONTH(V$10,0))
/_xlfn.UNIQUE(_xlfn._xlws.FILTER($F:$F,$E:$E=$J$4))
/IF($J$5="総計",1,$K162/10)
),0)</f>
        <v>0</v>
      </c>
      <c r="W162" s="48" cm="1">
        <f t="array" ref="W162">IFERROR(
IF(OR(W$10="",$I162=""),"",
SUMIFS(収穫記録!$P:$P,収穫記録!$D:$D,$J$1,収穫記録!$I:$I,$J$2,収穫記録!$J:$J,$J$3,収穫記録!$F:$F,$I162,収穫記録!$B:$B,"&gt;="&amp;W$10,収穫記録!$B:$B,"&lt;="&amp;EOMONTH(W$10,0))
/_xlfn.UNIQUE(_xlfn._xlws.FILTER($F:$F,$E:$E=$J$4))
/IF($J$5="総計",1,$K162/10)
),0)</f>
        <v>0</v>
      </c>
      <c r="X162" s="48" cm="1">
        <f t="array" ref="X162">IFERROR(
IF(OR(X$10="",$I162=""),"",
SUMIFS(収穫記録!$P:$P,収穫記録!$D:$D,$J$1,収穫記録!$I:$I,$J$2,収穫記録!$J:$J,$J$3,収穫記録!$F:$F,$I162,収穫記録!$B:$B,"&gt;="&amp;X$10,収穫記録!$B:$B,"&lt;="&amp;EOMONTH(X$10,0))
/_xlfn.UNIQUE(_xlfn._xlws.FILTER($F:$F,$E:$E=$J$4))
/IF($J$5="総計",1,$K162/10)
),0)</f>
        <v>0</v>
      </c>
    </row>
    <row r="163" spans="10:24">
      <c r="J163" s="13"/>
      <c r="K163" s="37"/>
      <c r="L163" s="46" t="str">
        <f t="shared" si="4"/>
        <v/>
      </c>
      <c r="M163" s="47" cm="1">
        <f t="array" ref="M163">IFERROR(
IF(OR(M$10="",$I163=""),"",
SUMIFS(収穫記録!$P:$P,収穫記録!$D:$D,$J$1,収穫記録!$I:$I,$J$2,収穫記録!$J:$J,$J$3,収穫記録!$F:$F,$I163,収穫記録!$B:$B,"&gt;="&amp;M$10,収穫記録!$B:$B,"&lt;="&amp;EOMONTH(M$10,0))
/_xlfn.UNIQUE(_xlfn._xlws.FILTER($F:$F,$E:$E=$J$4))
/IF($J$5="総計",1,$K163/10)
),0)</f>
        <v>0</v>
      </c>
      <c r="N163" s="48" cm="1">
        <f t="array" ref="N163">IFERROR(
IF(OR(N$10="",$I163=""),"",
SUMIFS(収穫記録!$P:$P,収穫記録!$D:$D,$J$1,収穫記録!$I:$I,$J$2,収穫記録!$J:$J,$J$3,収穫記録!$F:$F,$I163,収穫記録!$B:$B,"&gt;="&amp;N$10,収穫記録!$B:$B,"&lt;="&amp;EOMONTH(N$10,0))
/_xlfn.UNIQUE(_xlfn._xlws.FILTER($F:$F,$E:$E=$J$4))
/IF($J$5="総計",1,$K163/10)
),0)</f>
        <v>0</v>
      </c>
      <c r="O163" s="48" cm="1">
        <f t="array" ref="O163">IFERROR(
IF(OR(O$10="",$I163=""),"",
SUMIFS(収穫記録!$P:$P,収穫記録!$D:$D,$J$1,収穫記録!$I:$I,$J$2,収穫記録!$J:$J,$J$3,収穫記録!$F:$F,$I163,収穫記録!$B:$B,"&gt;="&amp;O$10,収穫記録!$B:$B,"&lt;="&amp;EOMONTH(O$10,0))
/_xlfn.UNIQUE(_xlfn._xlws.FILTER($F:$F,$E:$E=$J$4))
/IF($J$5="総計",1,$K163/10)
),0)</f>
        <v>0</v>
      </c>
      <c r="P163" s="48" cm="1">
        <f t="array" ref="P163">IFERROR(
IF(OR(P$10="",$I163=""),"",
SUMIFS(収穫記録!$P:$P,収穫記録!$D:$D,$J$1,収穫記録!$I:$I,$J$2,収穫記録!$J:$J,$J$3,収穫記録!$F:$F,$I163,収穫記録!$B:$B,"&gt;="&amp;P$10,収穫記録!$B:$B,"&lt;="&amp;EOMONTH(P$10,0))
/_xlfn.UNIQUE(_xlfn._xlws.FILTER($F:$F,$E:$E=$J$4))
/IF($J$5="総計",1,$K163/10)
),0)</f>
        <v>0</v>
      </c>
      <c r="Q163" s="48" cm="1">
        <f t="array" ref="Q163">IFERROR(
IF(OR(Q$10="",$I163=""),"",
SUMIFS(収穫記録!$P:$P,収穫記録!$D:$D,$J$1,収穫記録!$I:$I,$J$2,収穫記録!$J:$J,$J$3,収穫記録!$F:$F,$I163,収穫記録!$B:$B,"&gt;="&amp;Q$10,収穫記録!$B:$B,"&lt;="&amp;EOMONTH(Q$10,0))
/_xlfn.UNIQUE(_xlfn._xlws.FILTER($F:$F,$E:$E=$J$4))
/IF($J$5="総計",1,$K163/10)
),0)</f>
        <v>0</v>
      </c>
      <c r="R163" s="48" cm="1">
        <f t="array" ref="R163">IFERROR(
IF(OR(R$10="",$I163=""),"",
SUMIFS(収穫記録!$P:$P,収穫記録!$D:$D,$J$1,収穫記録!$I:$I,$J$2,収穫記録!$J:$J,$J$3,収穫記録!$F:$F,$I163,収穫記録!$B:$B,"&gt;="&amp;R$10,収穫記録!$B:$B,"&lt;="&amp;EOMONTH(R$10,0))
/_xlfn.UNIQUE(_xlfn._xlws.FILTER($F:$F,$E:$E=$J$4))
/IF($J$5="総計",1,$K163/10)
),0)</f>
        <v>0</v>
      </c>
      <c r="S163" s="48" cm="1">
        <f t="array" ref="S163">IFERROR(
IF(OR(S$10="",$I163=""),"",
SUMIFS(収穫記録!$P:$P,収穫記録!$D:$D,$J$1,収穫記録!$I:$I,$J$2,収穫記録!$J:$J,$J$3,収穫記録!$F:$F,$I163,収穫記録!$B:$B,"&gt;="&amp;S$10,収穫記録!$B:$B,"&lt;="&amp;EOMONTH(S$10,0))
/_xlfn.UNIQUE(_xlfn._xlws.FILTER($F:$F,$E:$E=$J$4))
/IF($J$5="総計",1,$K163/10)
),0)</f>
        <v>0</v>
      </c>
      <c r="T163" s="48" cm="1">
        <f t="array" ref="T163">IFERROR(
IF(OR(T$10="",$I163=""),"",
SUMIFS(収穫記録!$P:$P,収穫記録!$D:$D,$J$1,収穫記録!$I:$I,$J$2,収穫記録!$J:$J,$J$3,収穫記録!$F:$F,$I163,収穫記録!$B:$B,"&gt;="&amp;T$10,収穫記録!$B:$B,"&lt;="&amp;EOMONTH(T$10,0))
/_xlfn.UNIQUE(_xlfn._xlws.FILTER($F:$F,$E:$E=$J$4))
/IF($J$5="総計",1,$K163/10)
),0)</f>
        <v>0</v>
      </c>
      <c r="U163" s="48" cm="1">
        <f t="array" ref="U163">IFERROR(
IF(OR(U$10="",$I163=""),"",
SUMIFS(収穫記録!$P:$P,収穫記録!$D:$D,$J$1,収穫記録!$I:$I,$J$2,収穫記録!$J:$J,$J$3,収穫記録!$F:$F,$I163,収穫記録!$B:$B,"&gt;="&amp;U$10,収穫記録!$B:$B,"&lt;="&amp;EOMONTH(U$10,0))
/_xlfn.UNIQUE(_xlfn._xlws.FILTER($F:$F,$E:$E=$J$4))
/IF($J$5="総計",1,$K163/10)
),0)</f>
        <v>0</v>
      </c>
      <c r="V163" s="48" cm="1">
        <f t="array" ref="V163">IFERROR(
IF(OR(V$10="",$I163=""),"",
SUMIFS(収穫記録!$P:$P,収穫記録!$D:$D,$J$1,収穫記録!$I:$I,$J$2,収穫記録!$J:$J,$J$3,収穫記録!$F:$F,$I163,収穫記録!$B:$B,"&gt;="&amp;V$10,収穫記録!$B:$B,"&lt;="&amp;EOMONTH(V$10,0))
/_xlfn.UNIQUE(_xlfn._xlws.FILTER($F:$F,$E:$E=$J$4))
/IF($J$5="総計",1,$K163/10)
),0)</f>
        <v>0</v>
      </c>
      <c r="W163" s="48" cm="1">
        <f t="array" ref="W163">IFERROR(
IF(OR(W$10="",$I163=""),"",
SUMIFS(収穫記録!$P:$P,収穫記録!$D:$D,$J$1,収穫記録!$I:$I,$J$2,収穫記録!$J:$J,$J$3,収穫記録!$F:$F,$I163,収穫記録!$B:$B,"&gt;="&amp;W$10,収穫記録!$B:$B,"&lt;="&amp;EOMONTH(W$10,0))
/_xlfn.UNIQUE(_xlfn._xlws.FILTER($F:$F,$E:$E=$J$4))
/IF($J$5="総計",1,$K163/10)
),0)</f>
        <v>0</v>
      </c>
      <c r="X163" s="48" cm="1">
        <f t="array" ref="X163">IFERROR(
IF(OR(X$10="",$I163=""),"",
SUMIFS(収穫記録!$P:$P,収穫記録!$D:$D,$J$1,収穫記録!$I:$I,$J$2,収穫記録!$J:$J,$J$3,収穫記録!$F:$F,$I163,収穫記録!$B:$B,"&gt;="&amp;X$10,収穫記録!$B:$B,"&lt;="&amp;EOMONTH(X$10,0))
/_xlfn.UNIQUE(_xlfn._xlws.FILTER($F:$F,$E:$E=$J$4))
/IF($J$5="総計",1,$K163/10)
),0)</f>
        <v>0</v>
      </c>
    </row>
    <row r="164" spans="10:24">
      <c r="J164" s="13"/>
      <c r="K164" s="37"/>
      <c r="L164" s="46" t="str">
        <f t="shared" si="4"/>
        <v/>
      </c>
      <c r="M164" s="47" cm="1">
        <f t="array" ref="M164">IFERROR(
IF(OR(M$10="",$I164=""),"",
SUMIFS(収穫記録!$P:$P,収穫記録!$D:$D,$J$1,収穫記録!$I:$I,$J$2,収穫記録!$J:$J,$J$3,収穫記録!$F:$F,$I164,収穫記録!$B:$B,"&gt;="&amp;M$10,収穫記録!$B:$B,"&lt;="&amp;EOMONTH(M$10,0))
/_xlfn.UNIQUE(_xlfn._xlws.FILTER($F:$F,$E:$E=$J$4))
/IF($J$5="総計",1,$K164/10)
),0)</f>
        <v>0</v>
      </c>
      <c r="N164" s="48" cm="1">
        <f t="array" ref="N164">IFERROR(
IF(OR(N$10="",$I164=""),"",
SUMIFS(収穫記録!$P:$P,収穫記録!$D:$D,$J$1,収穫記録!$I:$I,$J$2,収穫記録!$J:$J,$J$3,収穫記録!$F:$F,$I164,収穫記録!$B:$B,"&gt;="&amp;N$10,収穫記録!$B:$B,"&lt;="&amp;EOMONTH(N$10,0))
/_xlfn.UNIQUE(_xlfn._xlws.FILTER($F:$F,$E:$E=$J$4))
/IF($J$5="総計",1,$K164/10)
),0)</f>
        <v>0</v>
      </c>
      <c r="O164" s="48" cm="1">
        <f t="array" ref="O164">IFERROR(
IF(OR(O$10="",$I164=""),"",
SUMIFS(収穫記録!$P:$P,収穫記録!$D:$D,$J$1,収穫記録!$I:$I,$J$2,収穫記録!$J:$J,$J$3,収穫記録!$F:$F,$I164,収穫記録!$B:$B,"&gt;="&amp;O$10,収穫記録!$B:$B,"&lt;="&amp;EOMONTH(O$10,0))
/_xlfn.UNIQUE(_xlfn._xlws.FILTER($F:$F,$E:$E=$J$4))
/IF($J$5="総計",1,$K164/10)
),0)</f>
        <v>0</v>
      </c>
      <c r="P164" s="48" cm="1">
        <f t="array" ref="P164">IFERROR(
IF(OR(P$10="",$I164=""),"",
SUMIFS(収穫記録!$P:$P,収穫記録!$D:$D,$J$1,収穫記録!$I:$I,$J$2,収穫記録!$J:$J,$J$3,収穫記録!$F:$F,$I164,収穫記録!$B:$B,"&gt;="&amp;P$10,収穫記録!$B:$B,"&lt;="&amp;EOMONTH(P$10,0))
/_xlfn.UNIQUE(_xlfn._xlws.FILTER($F:$F,$E:$E=$J$4))
/IF($J$5="総計",1,$K164/10)
),0)</f>
        <v>0</v>
      </c>
      <c r="Q164" s="48" cm="1">
        <f t="array" ref="Q164">IFERROR(
IF(OR(Q$10="",$I164=""),"",
SUMIFS(収穫記録!$P:$P,収穫記録!$D:$D,$J$1,収穫記録!$I:$I,$J$2,収穫記録!$J:$J,$J$3,収穫記録!$F:$F,$I164,収穫記録!$B:$B,"&gt;="&amp;Q$10,収穫記録!$B:$B,"&lt;="&amp;EOMONTH(Q$10,0))
/_xlfn.UNIQUE(_xlfn._xlws.FILTER($F:$F,$E:$E=$J$4))
/IF($J$5="総計",1,$K164/10)
),0)</f>
        <v>0</v>
      </c>
      <c r="R164" s="48" cm="1">
        <f t="array" ref="R164">IFERROR(
IF(OR(R$10="",$I164=""),"",
SUMIFS(収穫記録!$P:$P,収穫記録!$D:$D,$J$1,収穫記録!$I:$I,$J$2,収穫記録!$J:$J,$J$3,収穫記録!$F:$F,$I164,収穫記録!$B:$B,"&gt;="&amp;R$10,収穫記録!$B:$B,"&lt;="&amp;EOMONTH(R$10,0))
/_xlfn.UNIQUE(_xlfn._xlws.FILTER($F:$F,$E:$E=$J$4))
/IF($J$5="総計",1,$K164/10)
),0)</f>
        <v>0</v>
      </c>
      <c r="S164" s="48" cm="1">
        <f t="array" ref="S164">IFERROR(
IF(OR(S$10="",$I164=""),"",
SUMIFS(収穫記録!$P:$P,収穫記録!$D:$D,$J$1,収穫記録!$I:$I,$J$2,収穫記録!$J:$J,$J$3,収穫記録!$F:$F,$I164,収穫記録!$B:$B,"&gt;="&amp;S$10,収穫記録!$B:$B,"&lt;="&amp;EOMONTH(S$10,0))
/_xlfn.UNIQUE(_xlfn._xlws.FILTER($F:$F,$E:$E=$J$4))
/IF($J$5="総計",1,$K164/10)
),0)</f>
        <v>0</v>
      </c>
      <c r="T164" s="48" cm="1">
        <f t="array" ref="T164">IFERROR(
IF(OR(T$10="",$I164=""),"",
SUMIFS(収穫記録!$P:$P,収穫記録!$D:$D,$J$1,収穫記録!$I:$I,$J$2,収穫記録!$J:$J,$J$3,収穫記録!$F:$F,$I164,収穫記録!$B:$B,"&gt;="&amp;T$10,収穫記録!$B:$B,"&lt;="&amp;EOMONTH(T$10,0))
/_xlfn.UNIQUE(_xlfn._xlws.FILTER($F:$F,$E:$E=$J$4))
/IF($J$5="総計",1,$K164/10)
),0)</f>
        <v>0</v>
      </c>
      <c r="U164" s="48" cm="1">
        <f t="array" ref="U164">IFERROR(
IF(OR(U$10="",$I164=""),"",
SUMIFS(収穫記録!$P:$P,収穫記録!$D:$D,$J$1,収穫記録!$I:$I,$J$2,収穫記録!$J:$J,$J$3,収穫記録!$F:$F,$I164,収穫記録!$B:$B,"&gt;="&amp;U$10,収穫記録!$B:$B,"&lt;="&amp;EOMONTH(U$10,0))
/_xlfn.UNIQUE(_xlfn._xlws.FILTER($F:$F,$E:$E=$J$4))
/IF($J$5="総計",1,$K164/10)
),0)</f>
        <v>0</v>
      </c>
      <c r="V164" s="48" cm="1">
        <f t="array" ref="V164">IFERROR(
IF(OR(V$10="",$I164=""),"",
SUMIFS(収穫記録!$P:$P,収穫記録!$D:$D,$J$1,収穫記録!$I:$I,$J$2,収穫記録!$J:$J,$J$3,収穫記録!$F:$F,$I164,収穫記録!$B:$B,"&gt;="&amp;V$10,収穫記録!$B:$B,"&lt;="&amp;EOMONTH(V$10,0))
/_xlfn.UNIQUE(_xlfn._xlws.FILTER($F:$F,$E:$E=$J$4))
/IF($J$5="総計",1,$K164/10)
),0)</f>
        <v>0</v>
      </c>
      <c r="W164" s="48" cm="1">
        <f t="array" ref="W164">IFERROR(
IF(OR(W$10="",$I164=""),"",
SUMIFS(収穫記録!$P:$P,収穫記録!$D:$D,$J$1,収穫記録!$I:$I,$J$2,収穫記録!$J:$J,$J$3,収穫記録!$F:$F,$I164,収穫記録!$B:$B,"&gt;="&amp;W$10,収穫記録!$B:$B,"&lt;="&amp;EOMONTH(W$10,0))
/_xlfn.UNIQUE(_xlfn._xlws.FILTER($F:$F,$E:$E=$J$4))
/IF($J$5="総計",1,$K164/10)
),0)</f>
        <v>0</v>
      </c>
      <c r="X164" s="48" cm="1">
        <f t="array" ref="X164">IFERROR(
IF(OR(X$10="",$I164=""),"",
SUMIFS(収穫記録!$P:$P,収穫記録!$D:$D,$J$1,収穫記録!$I:$I,$J$2,収穫記録!$J:$J,$J$3,収穫記録!$F:$F,$I164,収穫記録!$B:$B,"&gt;="&amp;X$10,収穫記録!$B:$B,"&lt;="&amp;EOMONTH(X$10,0))
/_xlfn.UNIQUE(_xlfn._xlws.FILTER($F:$F,$E:$E=$J$4))
/IF($J$5="総計",1,$K164/10)
),0)</f>
        <v>0</v>
      </c>
    </row>
    <row r="165" spans="10:24">
      <c r="J165" s="13"/>
      <c r="K165" s="37"/>
      <c r="L165" s="46" t="str">
        <f t="shared" si="4"/>
        <v/>
      </c>
      <c r="M165" s="47" cm="1">
        <f t="array" ref="M165">IFERROR(
IF(OR(M$10="",$I165=""),"",
SUMIFS(収穫記録!$P:$P,収穫記録!$D:$D,$J$1,収穫記録!$I:$I,$J$2,収穫記録!$J:$J,$J$3,収穫記録!$F:$F,$I165,収穫記録!$B:$B,"&gt;="&amp;M$10,収穫記録!$B:$B,"&lt;="&amp;EOMONTH(M$10,0))
/_xlfn.UNIQUE(_xlfn._xlws.FILTER($F:$F,$E:$E=$J$4))
/IF($J$5="総計",1,$K165/10)
),0)</f>
        <v>0</v>
      </c>
      <c r="N165" s="48" cm="1">
        <f t="array" ref="N165">IFERROR(
IF(OR(N$10="",$I165=""),"",
SUMIFS(収穫記録!$P:$P,収穫記録!$D:$D,$J$1,収穫記録!$I:$I,$J$2,収穫記録!$J:$J,$J$3,収穫記録!$F:$F,$I165,収穫記録!$B:$B,"&gt;="&amp;N$10,収穫記録!$B:$B,"&lt;="&amp;EOMONTH(N$10,0))
/_xlfn.UNIQUE(_xlfn._xlws.FILTER($F:$F,$E:$E=$J$4))
/IF($J$5="総計",1,$K165/10)
),0)</f>
        <v>0</v>
      </c>
      <c r="O165" s="48" cm="1">
        <f t="array" ref="O165">IFERROR(
IF(OR(O$10="",$I165=""),"",
SUMIFS(収穫記録!$P:$P,収穫記録!$D:$D,$J$1,収穫記録!$I:$I,$J$2,収穫記録!$J:$J,$J$3,収穫記録!$F:$F,$I165,収穫記録!$B:$B,"&gt;="&amp;O$10,収穫記録!$B:$B,"&lt;="&amp;EOMONTH(O$10,0))
/_xlfn.UNIQUE(_xlfn._xlws.FILTER($F:$F,$E:$E=$J$4))
/IF($J$5="総計",1,$K165/10)
),0)</f>
        <v>0</v>
      </c>
      <c r="P165" s="48" cm="1">
        <f t="array" ref="P165">IFERROR(
IF(OR(P$10="",$I165=""),"",
SUMIFS(収穫記録!$P:$P,収穫記録!$D:$D,$J$1,収穫記録!$I:$I,$J$2,収穫記録!$J:$J,$J$3,収穫記録!$F:$F,$I165,収穫記録!$B:$B,"&gt;="&amp;P$10,収穫記録!$B:$B,"&lt;="&amp;EOMONTH(P$10,0))
/_xlfn.UNIQUE(_xlfn._xlws.FILTER($F:$F,$E:$E=$J$4))
/IF($J$5="総計",1,$K165/10)
),0)</f>
        <v>0</v>
      </c>
      <c r="Q165" s="48" cm="1">
        <f t="array" ref="Q165">IFERROR(
IF(OR(Q$10="",$I165=""),"",
SUMIFS(収穫記録!$P:$P,収穫記録!$D:$D,$J$1,収穫記録!$I:$I,$J$2,収穫記録!$J:$J,$J$3,収穫記録!$F:$F,$I165,収穫記録!$B:$B,"&gt;="&amp;Q$10,収穫記録!$B:$B,"&lt;="&amp;EOMONTH(Q$10,0))
/_xlfn.UNIQUE(_xlfn._xlws.FILTER($F:$F,$E:$E=$J$4))
/IF($J$5="総計",1,$K165/10)
),0)</f>
        <v>0</v>
      </c>
      <c r="R165" s="48" cm="1">
        <f t="array" ref="R165">IFERROR(
IF(OR(R$10="",$I165=""),"",
SUMIFS(収穫記録!$P:$P,収穫記録!$D:$D,$J$1,収穫記録!$I:$I,$J$2,収穫記録!$J:$J,$J$3,収穫記録!$F:$F,$I165,収穫記録!$B:$B,"&gt;="&amp;R$10,収穫記録!$B:$B,"&lt;="&amp;EOMONTH(R$10,0))
/_xlfn.UNIQUE(_xlfn._xlws.FILTER($F:$F,$E:$E=$J$4))
/IF($J$5="総計",1,$K165/10)
),0)</f>
        <v>0</v>
      </c>
      <c r="S165" s="48" cm="1">
        <f t="array" ref="S165">IFERROR(
IF(OR(S$10="",$I165=""),"",
SUMIFS(収穫記録!$P:$P,収穫記録!$D:$D,$J$1,収穫記録!$I:$I,$J$2,収穫記録!$J:$J,$J$3,収穫記録!$F:$F,$I165,収穫記録!$B:$B,"&gt;="&amp;S$10,収穫記録!$B:$B,"&lt;="&amp;EOMONTH(S$10,0))
/_xlfn.UNIQUE(_xlfn._xlws.FILTER($F:$F,$E:$E=$J$4))
/IF($J$5="総計",1,$K165/10)
),0)</f>
        <v>0</v>
      </c>
      <c r="T165" s="48" cm="1">
        <f t="array" ref="T165">IFERROR(
IF(OR(T$10="",$I165=""),"",
SUMIFS(収穫記録!$P:$P,収穫記録!$D:$D,$J$1,収穫記録!$I:$I,$J$2,収穫記録!$J:$J,$J$3,収穫記録!$F:$F,$I165,収穫記録!$B:$B,"&gt;="&amp;T$10,収穫記録!$B:$B,"&lt;="&amp;EOMONTH(T$10,0))
/_xlfn.UNIQUE(_xlfn._xlws.FILTER($F:$F,$E:$E=$J$4))
/IF($J$5="総計",1,$K165/10)
),0)</f>
        <v>0</v>
      </c>
      <c r="U165" s="48" cm="1">
        <f t="array" ref="U165">IFERROR(
IF(OR(U$10="",$I165=""),"",
SUMIFS(収穫記録!$P:$P,収穫記録!$D:$D,$J$1,収穫記録!$I:$I,$J$2,収穫記録!$J:$J,$J$3,収穫記録!$F:$F,$I165,収穫記録!$B:$B,"&gt;="&amp;U$10,収穫記録!$B:$B,"&lt;="&amp;EOMONTH(U$10,0))
/_xlfn.UNIQUE(_xlfn._xlws.FILTER($F:$F,$E:$E=$J$4))
/IF($J$5="総計",1,$K165/10)
),0)</f>
        <v>0</v>
      </c>
      <c r="V165" s="48" cm="1">
        <f t="array" ref="V165">IFERROR(
IF(OR(V$10="",$I165=""),"",
SUMIFS(収穫記録!$P:$P,収穫記録!$D:$D,$J$1,収穫記録!$I:$I,$J$2,収穫記録!$J:$J,$J$3,収穫記録!$F:$F,$I165,収穫記録!$B:$B,"&gt;="&amp;V$10,収穫記録!$B:$B,"&lt;="&amp;EOMONTH(V$10,0))
/_xlfn.UNIQUE(_xlfn._xlws.FILTER($F:$F,$E:$E=$J$4))
/IF($J$5="総計",1,$K165/10)
),0)</f>
        <v>0</v>
      </c>
      <c r="W165" s="48" cm="1">
        <f t="array" ref="W165">IFERROR(
IF(OR(W$10="",$I165=""),"",
SUMIFS(収穫記録!$P:$P,収穫記録!$D:$D,$J$1,収穫記録!$I:$I,$J$2,収穫記録!$J:$J,$J$3,収穫記録!$F:$F,$I165,収穫記録!$B:$B,"&gt;="&amp;W$10,収穫記録!$B:$B,"&lt;="&amp;EOMONTH(W$10,0))
/_xlfn.UNIQUE(_xlfn._xlws.FILTER($F:$F,$E:$E=$J$4))
/IF($J$5="総計",1,$K165/10)
),0)</f>
        <v>0</v>
      </c>
      <c r="X165" s="48" cm="1">
        <f t="array" ref="X165">IFERROR(
IF(OR(X$10="",$I165=""),"",
SUMIFS(収穫記録!$P:$P,収穫記録!$D:$D,$J$1,収穫記録!$I:$I,$J$2,収穫記録!$J:$J,$J$3,収穫記録!$F:$F,$I165,収穫記録!$B:$B,"&gt;="&amp;X$10,収穫記録!$B:$B,"&lt;="&amp;EOMONTH(X$10,0))
/_xlfn.UNIQUE(_xlfn._xlws.FILTER($F:$F,$E:$E=$J$4))
/IF($J$5="総計",1,$K165/10)
),0)</f>
        <v>0</v>
      </c>
    </row>
    <row r="166" spans="10:24">
      <c r="J166" s="13"/>
      <c r="K166" s="37"/>
      <c r="L166" s="46" t="str">
        <f t="shared" si="4"/>
        <v/>
      </c>
      <c r="M166" s="47" cm="1">
        <f t="array" ref="M166">IFERROR(
IF(OR(M$10="",$I166=""),"",
SUMIFS(収穫記録!$P:$P,収穫記録!$D:$D,$J$1,収穫記録!$I:$I,$J$2,収穫記録!$J:$J,$J$3,収穫記録!$F:$F,$I166,収穫記録!$B:$B,"&gt;="&amp;M$10,収穫記録!$B:$B,"&lt;="&amp;EOMONTH(M$10,0))
/_xlfn.UNIQUE(_xlfn._xlws.FILTER($F:$F,$E:$E=$J$4))
/IF($J$5="総計",1,$K166/10)
),0)</f>
        <v>0</v>
      </c>
      <c r="N166" s="48" cm="1">
        <f t="array" ref="N166">IFERROR(
IF(OR(N$10="",$I166=""),"",
SUMIFS(収穫記録!$P:$P,収穫記録!$D:$D,$J$1,収穫記録!$I:$I,$J$2,収穫記録!$J:$J,$J$3,収穫記録!$F:$F,$I166,収穫記録!$B:$B,"&gt;="&amp;N$10,収穫記録!$B:$B,"&lt;="&amp;EOMONTH(N$10,0))
/_xlfn.UNIQUE(_xlfn._xlws.FILTER($F:$F,$E:$E=$J$4))
/IF($J$5="総計",1,$K166/10)
),0)</f>
        <v>0</v>
      </c>
      <c r="O166" s="48" cm="1">
        <f t="array" ref="O166">IFERROR(
IF(OR(O$10="",$I166=""),"",
SUMIFS(収穫記録!$P:$P,収穫記録!$D:$D,$J$1,収穫記録!$I:$I,$J$2,収穫記録!$J:$J,$J$3,収穫記録!$F:$F,$I166,収穫記録!$B:$B,"&gt;="&amp;O$10,収穫記録!$B:$B,"&lt;="&amp;EOMONTH(O$10,0))
/_xlfn.UNIQUE(_xlfn._xlws.FILTER($F:$F,$E:$E=$J$4))
/IF($J$5="総計",1,$K166/10)
),0)</f>
        <v>0</v>
      </c>
      <c r="P166" s="48" cm="1">
        <f t="array" ref="P166">IFERROR(
IF(OR(P$10="",$I166=""),"",
SUMIFS(収穫記録!$P:$P,収穫記録!$D:$D,$J$1,収穫記録!$I:$I,$J$2,収穫記録!$J:$J,$J$3,収穫記録!$F:$F,$I166,収穫記録!$B:$B,"&gt;="&amp;P$10,収穫記録!$B:$B,"&lt;="&amp;EOMONTH(P$10,0))
/_xlfn.UNIQUE(_xlfn._xlws.FILTER($F:$F,$E:$E=$J$4))
/IF($J$5="総計",1,$K166/10)
),0)</f>
        <v>0</v>
      </c>
      <c r="Q166" s="48" cm="1">
        <f t="array" ref="Q166">IFERROR(
IF(OR(Q$10="",$I166=""),"",
SUMIFS(収穫記録!$P:$P,収穫記録!$D:$D,$J$1,収穫記録!$I:$I,$J$2,収穫記録!$J:$J,$J$3,収穫記録!$F:$F,$I166,収穫記録!$B:$B,"&gt;="&amp;Q$10,収穫記録!$B:$B,"&lt;="&amp;EOMONTH(Q$10,0))
/_xlfn.UNIQUE(_xlfn._xlws.FILTER($F:$F,$E:$E=$J$4))
/IF($J$5="総計",1,$K166/10)
),0)</f>
        <v>0</v>
      </c>
      <c r="R166" s="48" cm="1">
        <f t="array" ref="R166">IFERROR(
IF(OR(R$10="",$I166=""),"",
SUMIFS(収穫記録!$P:$P,収穫記録!$D:$D,$J$1,収穫記録!$I:$I,$J$2,収穫記録!$J:$J,$J$3,収穫記録!$F:$F,$I166,収穫記録!$B:$B,"&gt;="&amp;R$10,収穫記録!$B:$B,"&lt;="&amp;EOMONTH(R$10,0))
/_xlfn.UNIQUE(_xlfn._xlws.FILTER($F:$F,$E:$E=$J$4))
/IF($J$5="総計",1,$K166/10)
),0)</f>
        <v>0</v>
      </c>
      <c r="S166" s="48" cm="1">
        <f t="array" ref="S166">IFERROR(
IF(OR(S$10="",$I166=""),"",
SUMIFS(収穫記録!$P:$P,収穫記録!$D:$D,$J$1,収穫記録!$I:$I,$J$2,収穫記録!$J:$J,$J$3,収穫記録!$F:$F,$I166,収穫記録!$B:$B,"&gt;="&amp;S$10,収穫記録!$B:$B,"&lt;="&amp;EOMONTH(S$10,0))
/_xlfn.UNIQUE(_xlfn._xlws.FILTER($F:$F,$E:$E=$J$4))
/IF($J$5="総計",1,$K166/10)
),0)</f>
        <v>0</v>
      </c>
      <c r="T166" s="48" cm="1">
        <f t="array" ref="T166">IFERROR(
IF(OR(T$10="",$I166=""),"",
SUMIFS(収穫記録!$P:$P,収穫記録!$D:$D,$J$1,収穫記録!$I:$I,$J$2,収穫記録!$J:$J,$J$3,収穫記録!$F:$F,$I166,収穫記録!$B:$B,"&gt;="&amp;T$10,収穫記録!$B:$B,"&lt;="&amp;EOMONTH(T$10,0))
/_xlfn.UNIQUE(_xlfn._xlws.FILTER($F:$F,$E:$E=$J$4))
/IF($J$5="総計",1,$K166/10)
),0)</f>
        <v>0</v>
      </c>
      <c r="U166" s="48" cm="1">
        <f t="array" ref="U166">IFERROR(
IF(OR(U$10="",$I166=""),"",
SUMIFS(収穫記録!$P:$P,収穫記録!$D:$D,$J$1,収穫記録!$I:$I,$J$2,収穫記録!$J:$J,$J$3,収穫記録!$F:$F,$I166,収穫記録!$B:$B,"&gt;="&amp;U$10,収穫記録!$B:$B,"&lt;="&amp;EOMONTH(U$10,0))
/_xlfn.UNIQUE(_xlfn._xlws.FILTER($F:$F,$E:$E=$J$4))
/IF($J$5="総計",1,$K166/10)
),0)</f>
        <v>0</v>
      </c>
      <c r="V166" s="48" cm="1">
        <f t="array" ref="V166">IFERROR(
IF(OR(V$10="",$I166=""),"",
SUMIFS(収穫記録!$P:$P,収穫記録!$D:$D,$J$1,収穫記録!$I:$I,$J$2,収穫記録!$J:$J,$J$3,収穫記録!$F:$F,$I166,収穫記録!$B:$B,"&gt;="&amp;V$10,収穫記録!$B:$B,"&lt;="&amp;EOMONTH(V$10,0))
/_xlfn.UNIQUE(_xlfn._xlws.FILTER($F:$F,$E:$E=$J$4))
/IF($J$5="総計",1,$K166/10)
),0)</f>
        <v>0</v>
      </c>
      <c r="W166" s="48" cm="1">
        <f t="array" ref="W166">IFERROR(
IF(OR(W$10="",$I166=""),"",
SUMIFS(収穫記録!$P:$P,収穫記録!$D:$D,$J$1,収穫記録!$I:$I,$J$2,収穫記録!$J:$J,$J$3,収穫記録!$F:$F,$I166,収穫記録!$B:$B,"&gt;="&amp;W$10,収穫記録!$B:$B,"&lt;="&amp;EOMONTH(W$10,0))
/_xlfn.UNIQUE(_xlfn._xlws.FILTER($F:$F,$E:$E=$J$4))
/IF($J$5="総計",1,$K166/10)
),0)</f>
        <v>0</v>
      </c>
      <c r="X166" s="48" cm="1">
        <f t="array" ref="X166">IFERROR(
IF(OR(X$10="",$I166=""),"",
SUMIFS(収穫記録!$P:$P,収穫記録!$D:$D,$J$1,収穫記録!$I:$I,$J$2,収穫記録!$J:$J,$J$3,収穫記録!$F:$F,$I166,収穫記録!$B:$B,"&gt;="&amp;X$10,収穫記録!$B:$B,"&lt;="&amp;EOMONTH(X$10,0))
/_xlfn.UNIQUE(_xlfn._xlws.FILTER($F:$F,$E:$E=$J$4))
/IF($J$5="総計",1,$K166/10)
),0)</f>
        <v>0</v>
      </c>
    </row>
    <row r="167" spans="10:24">
      <c r="J167" s="13"/>
      <c r="K167" s="37"/>
      <c r="L167" s="46" t="str">
        <f t="shared" si="4"/>
        <v/>
      </c>
      <c r="M167" s="47" cm="1">
        <f t="array" ref="M167">IFERROR(
IF(OR(M$10="",$I167=""),"",
SUMIFS(収穫記録!$P:$P,収穫記録!$D:$D,$J$1,収穫記録!$I:$I,$J$2,収穫記録!$J:$J,$J$3,収穫記録!$F:$F,$I167,収穫記録!$B:$B,"&gt;="&amp;M$10,収穫記録!$B:$B,"&lt;="&amp;EOMONTH(M$10,0))
/_xlfn.UNIQUE(_xlfn._xlws.FILTER($F:$F,$E:$E=$J$4))
/IF($J$5="総計",1,$K167/10)
),0)</f>
        <v>0</v>
      </c>
      <c r="N167" s="48" cm="1">
        <f t="array" ref="N167">IFERROR(
IF(OR(N$10="",$I167=""),"",
SUMIFS(収穫記録!$P:$P,収穫記録!$D:$D,$J$1,収穫記録!$I:$I,$J$2,収穫記録!$J:$J,$J$3,収穫記録!$F:$F,$I167,収穫記録!$B:$B,"&gt;="&amp;N$10,収穫記録!$B:$B,"&lt;="&amp;EOMONTH(N$10,0))
/_xlfn.UNIQUE(_xlfn._xlws.FILTER($F:$F,$E:$E=$J$4))
/IF($J$5="総計",1,$K167/10)
),0)</f>
        <v>0</v>
      </c>
      <c r="O167" s="48" cm="1">
        <f t="array" ref="O167">IFERROR(
IF(OR(O$10="",$I167=""),"",
SUMIFS(収穫記録!$P:$P,収穫記録!$D:$D,$J$1,収穫記録!$I:$I,$J$2,収穫記録!$J:$J,$J$3,収穫記録!$F:$F,$I167,収穫記録!$B:$B,"&gt;="&amp;O$10,収穫記録!$B:$B,"&lt;="&amp;EOMONTH(O$10,0))
/_xlfn.UNIQUE(_xlfn._xlws.FILTER($F:$F,$E:$E=$J$4))
/IF($J$5="総計",1,$K167/10)
),0)</f>
        <v>0</v>
      </c>
      <c r="P167" s="48" cm="1">
        <f t="array" ref="P167">IFERROR(
IF(OR(P$10="",$I167=""),"",
SUMIFS(収穫記録!$P:$P,収穫記録!$D:$D,$J$1,収穫記録!$I:$I,$J$2,収穫記録!$J:$J,$J$3,収穫記録!$F:$F,$I167,収穫記録!$B:$B,"&gt;="&amp;P$10,収穫記録!$B:$B,"&lt;="&amp;EOMONTH(P$10,0))
/_xlfn.UNIQUE(_xlfn._xlws.FILTER($F:$F,$E:$E=$J$4))
/IF($J$5="総計",1,$K167/10)
),0)</f>
        <v>0</v>
      </c>
      <c r="Q167" s="48" cm="1">
        <f t="array" ref="Q167">IFERROR(
IF(OR(Q$10="",$I167=""),"",
SUMIFS(収穫記録!$P:$P,収穫記録!$D:$D,$J$1,収穫記録!$I:$I,$J$2,収穫記録!$J:$J,$J$3,収穫記録!$F:$F,$I167,収穫記録!$B:$B,"&gt;="&amp;Q$10,収穫記録!$B:$B,"&lt;="&amp;EOMONTH(Q$10,0))
/_xlfn.UNIQUE(_xlfn._xlws.FILTER($F:$F,$E:$E=$J$4))
/IF($J$5="総計",1,$K167/10)
),0)</f>
        <v>0</v>
      </c>
      <c r="R167" s="48" cm="1">
        <f t="array" ref="R167">IFERROR(
IF(OR(R$10="",$I167=""),"",
SUMIFS(収穫記録!$P:$P,収穫記録!$D:$D,$J$1,収穫記録!$I:$I,$J$2,収穫記録!$J:$J,$J$3,収穫記録!$F:$F,$I167,収穫記録!$B:$B,"&gt;="&amp;R$10,収穫記録!$B:$B,"&lt;="&amp;EOMONTH(R$10,0))
/_xlfn.UNIQUE(_xlfn._xlws.FILTER($F:$F,$E:$E=$J$4))
/IF($J$5="総計",1,$K167/10)
),0)</f>
        <v>0</v>
      </c>
      <c r="S167" s="48" cm="1">
        <f t="array" ref="S167">IFERROR(
IF(OR(S$10="",$I167=""),"",
SUMIFS(収穫記録!$P:$P,収穫記録!$D:$D,$J$1,収穫記録!$I:$I,$J$2,収穫記録!$J:$J,$J$3,収穫記録!$F:$F,$I167,収穫記録!$B:$B,"&gt;="&amp;S$10,収穫記録!$B:$B,"&lt;="&amp;EOMONTH(S$10,0))
/_xlfn.UNIQUE(_xlfn._xlws.FILTER($F:$F,$E:$E=$J$4))
/IF($J$5="総計",1,$K167/10)
),0)</f>
        <v>0</v>
      </c>
      <c r="T167" s="48" cm="1">
        <f t="array" ref="T167">IFERROR(
IF(OR(T$10="",$I167=""),"",
SUMIFS(収穫記録!$P:$P,収穫記録!$D:$D,$J$1,収穫記録!$I:$I,$J$2,収穫記録!$J:$J,$J$3,収穫記録!$F:$F,$I167,収穫記録!$B:$B,"&gt;="&amp;T$10,収穫記録!$B:$B,"&lt;="&amp;EOMONTH(T$10,0))
/_xlfn.UNIQUE(_xlfn._xlws.FILTER($F:$F,$E:$E=$J$4))
/IF($J$5="総計",1,$K167/10)
),0)</f>
        <v>0</v>
      </c>
      <c r="U167" s="48" cm="1">
        <f t="array" ref="U167">IFERROR(
IF(OR(U$10="",$I167=""),"",
SUMIFS(収穫記録!$P:$P,収穫記録!$D:$D,$J$1,収穫記録!$I:$I,$J$2,収穫記録!$J:$J,$J$3,収穫記録!$F:$F,$I167,収穫記録!$B:$B,"&gt;="&amp;U$10,収穫記録!$B:$B,"&lt;="&amp;EOMONTH(U$10,0))
/_xlfn.UNIQUE(_xlfn._xlws.FILTER($F:$F,$E:$E=$J$4))
/IF($J$5="総計",1,$K167/10)
),0)</f>
        <v>0</v>
      </c>
      <c r="V167" s="48" cm="1">
        <f t="array" ref="V167">IFERROR(
IF(OR(V$10="",$I167=""),"",
SUMIFS(収穫記録!$P:$P,収穫記録!$D:$D,$J$1,収穫記録!$I:$I,$J$2,収穫記録!$J:$J,$J$3,収穫記録!$F:$F,$I167,収穫記録!$B:$B,"&gt;="&amp;V$10,収穫記録!$B:$B,"&lt;="&amp;EOMONTH(V$10,0))
/_xlfn.UNIQUE(_xlfn._xlws.FILTER($F:$F,$E:$E=$J$4))
/IF($J$5="総計",1,$K167/10)
),0)</f>
        <v>0</v>
      </c>
      <c r="W167" s="48" cm="1">
        <f t="array" ref="W167">IFERROR(
IF(OR(W$10="",$I167=""),"",
SUMIFS(収穫記録!$P:$P,収穫記録!$D:$D,$J$1,収穫記録!$I:$I,$J$2,収穫記録!$J:$J,$J$3,収穫記録!$F:$F,$I167,収穫記録!$B:$B,"&gt;="&amp;W$10,収穫記録!$B:$B,"&lt;="&amp;EOMONTH(W$10,0))
/_xlfn.UNIQUE(_xlfn._xlws.FILTER($F:$F,$E:$E=$J$4))
/IF($J$5="総計",1,$K167/10)
),0)</f>
        <v>0</v>
      </c>
      <c r="X167" s="48" cm="1">
        <f t="array" ref="X167">IFERROR(
IF(OR(X$10="",$I167=""),"",
SUMIFS(収穫記録!$P:$P,収穫記録!$D:$D,$J$1,収穫記録!$I:$I,$J$2,収穫記録!$J:$J,$J$3,収穫記録!$F:$F,$I167,収穫記録!$B:$B,"&gt;="&amp;X$10,収穫記録!$B:$B,"&lt;="&amp;EOMONTH(X$10,0))
/_xlfn.UNIQUE(_xlfn._xlws.FILTER($F:$F,$E:$E=$J$4))
/IF($J$5="総計",1,$K167/10)
),0)</f>
        <v>0</v>
      </c>
    </row>
    <row r="168" spans="10:24">
      <c r="J168" s="13"/>
      <c r="K168" s="37"/>
      <c r="L168" s="46" t="str">
        <f t="shared" si="4"/>
        <v/>
      </c>
      <c r="M168" s="47" cm="1">
        <f t="array" ref="M168">IFERROR(
IF(OR(M$10="",$I168=""),"",
SUMIFS(収穫記録!$P:$P,収穫記録!$D:$D,$J$1,収穫記録!$I:$I,$J$2,収穫記録!$J:$J,$J$3,収穫記録!$F:$F,$I168,収穫記録!$B:$B,"&gt;="&amp;M$10,収穫記録!$B:$B,"&lt;="&amp;EOMONTH(M$10,0))
/_xlfn.UNIQUE(_xlfn._xlws.FILTER($F:$F,$E:$E=$J$4))
/IF($J$5="総計",1,$K168/10)
),0)</f>
        <v>0</v>
      </c>
      <c r="N168" s="48" cm="1">
        <f t="array" ref="N168">IFERROR(
IF(OR(N$10="",$I168=""),"",
SUMIFS(収穫記録!$P:$P,収穫記録!$D:$D,$J$1,収穫記録!$I:$I,$J$2,収穫記録!$J:$J,$J$3,収穫記録!$F:$F,$I168,収穫記録!$B:$B,"&gt;="&amp;N$10,収穫記録!$B:$B,"&lt;="&amp;EOMONTH(N$10,0))
/_xlfn.UNIQUE(_xlfn._xlws.FILTER($F:$F,$E:$E=$J$4))
/IF($J$5="総計",1,$K168/10)
),0)</f>
        <v>0</v>
      </c>
      <c r="O168" s="48" cm="1">
        <f t="array" ref="O168">IFERROR(
IF(OR(O$10="",$I168=""),"",
SUMIFS(収穫記録!$P:$P,収穫記録!$D:$D,$J$1,収穫記録!$I:$I,$J$2,収穫記録!$J:$J,$J$3,収穫記録!$F:$F,$I168,収穫記録!$B:$B,"&gt;="&amp;O$10,収穫記録!$B:$B,"&lt;="&amp;EOMONTH(O$10,0))
/_xlfn.UNIQUE(_xlfn._xlws.FILTER($F:$F,$E:$E=$J$4))
/IF($J$5="総計",1,$K168/10)
),0)</f>
        <v>0</v>
      </c>
      <c r="P168" s="48" cm="1">
        <f t="array" ref="P168">IFERROR(
IF(OR(P$10="",$I168=""),"",
SUMIFS(収穫記録!$P:$P,収穫記録!$D:$D,$J$1,収穫記録!$I:$I,$J$2,収穫記録!$J:$J,$J$3,収穫記録!$F:$F,$I168,収穫記録!$B:$B,"&gt;="&amp;P$10,収穫記録!$B:$B,"&lt;="&amp;EOMONTH(P$10,0))
/_xlfn.UNIQUE(_xlfn._xlws.FILTER($F:$F,$E:$E=$J$4))
/IF($J$5="総計",1,$K168/10)
),0)</f>
        <v>0</v>
      </c>
      <c r="Q168" s="48" cm="1">
        <f t="array" ref="Q168">IFERROR(
IF(OR(Q$10="",$I168=""),"",
SUMIFS(収穫記録!$P:$P,収穫記録!$D:$D,$J$1,収穫記録!$I:$I,$J$2,収穫記録!$J:$J,$J$3,収穫記録!$F:$F,$I168,収穫記録!$B:$B,"&gt;="&amp;Q$10,収穫記録!$B:$B,"&lt;="&amp;EOMONTH(Q$10,0))
/_xlfn.UNIQUE(_xlfn._xlws.FILTER($F:$F,$E:$E=$J$4))
/IF($J$5="総計",1,$K168/10)
),0)</f>
        <v>0</v>
      </c>
      <c r="R168" s="48" cm="1">
        <f t="array" ref="R168">IFERROR(
IF(OR(R$10="",$I168=""),"",
SUMIFS(収穫記録!$P:$P,収穫記録!$D:$D,$J$1,収穫記録!$I:$I,$J$2,収穫記録!$J:$J,$J$3,収穫記録!$F:$F,$I168,収穫記録!$B:$B,"&gt;="&amp;R$10,収穫記録!$B:$B,"&lt;="&amp;EOMONTH(R$10,0))
/_xlfn.UNIQUE(_xlfn._xlws.FILTER($F:$F,$E:$E=$J$4))
/IF($J$5="総計",1,$K168/10)
),0)</f>
        <v>0</v>
      </c>
      <c r="S168" s="48" cm="1">
        <f t="array" ref="S168">IFERROR(
IF(OR(S$10="",$I168=""),"",
SUMIFS(収穫記録!$P:$P,収穫記録!$D:$D,$J$1,収穫記録!$I:$I,$J$2,収穫記録!$J:$J,$J$3,収穫記録!$F:$F,$I168,収穫記録!$B:$B,"&gt;="&amp;S$10,収穫記録!$B:$B,"&lt;="&amp;EOMONTH(S$10,0))
/_xlfn.UNIQUE(_xlfn._xlws.FILTER($F:$F,$E:$E=$J$4))
/IF($J$5="総計",1,$K168/10)
),0)</f>
        <v>0</v>
      </c>
      <c r="T168" s="48" cm="1">
        <f t="array" ref="T168">IFERROR(
IF(OR(T$10="",$I168=""),"",
SUMIFS(収穫記録!$P:$P,収穫記録!$D:$D,$J$1,収穫記録!$I:$I,$J$2,収穫記録!$J:$J,$J$3,収穫記録!$F:$F,$I168,収穫記録!$B:$B,"&gt;="&amp;T$10,収穫記録!$B:$B,"&lt;="&amp;EOMONTH(T$10,0))
/_xlfn.UNIQUE(_xlfn._xlws.FILTER($F:$F,$E:$E=$J$4))
/IF($J$5="総計",1,$K168/10)
),0)</f>
        <v>0</v>
      </c>
      <c r="U168" s="48" cm="1">
        <f t="array" ref="U168">IFERROR(
IF(OR(U$10="",$I168=""),"",
SUMIFS(収穫記録!$P:$P,収穫記録!$D:$D,$J$1,収穫記録!$I:$I,$J$2,収穫記録!$J:$J,$J$3,収穫記録!$F:$F,$I168,収穫記録!$B:$B,"&gt;="&amp;U$10,収穫記録!$B:$B,"&lt;="&amp;EOMONTH(U$10,0))
/_xlfn.UNIQUE(_xlfn._xlws.FILTER($F:$F,$E:$E=$J$4))
/IF($J$5="総計",1,$K168/10)
),0)</f>
        <v>0</v>
      </c>
      <c r="V168" s="48" cm="1">
        <f t="array" ref="V168">IFERROR(
IF(OR(V$10="",$I168=""),"",
SUMIFS(収穫記録!$P:$P,収穫記録!$D:$D,$J$1,収穫記録!$I:$I,$J$2,収穫記録!$J:$J,$J$3,収穫記録!$F:$F,$I168,収穫記録!$B:$B,"&gt;="&amp;V$10,収穫記録!$B:$B,"&lt;="&amp;EOMONTH(V$10,0))
/_xlfn.UNIQUE(_xlfn._xlws.FILTER($F:$F,$E:$E=$J$4))
/IF($J$5="総計",1,$K168/10)
),0)</f>
        <v>0</v>
      </c>
      <c r="W168" s="48" cm="1">
        <f t="array" ref="W168">IFERROR(
IF(OR(W$10="",$I168=""),"",
SUMIFS(収穫記録!$P:$P,収穫記録!$D:$D,$J$1,収穫記録!$I:$I,$J$2,収穫記録!$J:$J,$J$3,収穫記録!$F:$F,$I168,収穫記録!$B:$B,"&gt;="&amp;W$10,収穫記録!$B:$B,"&lt;="&amp;EOMONTH(W$10,0))
/_xlfn.UNIQUE(_xlfn._xlws.FILTER($F:$F,$E:$E=$J$4))
/IF($J$5="総計",1,$K168/10)
),0)</f>
        <v>0</v>
      </c>
      <c r="X168" s="48" cm="1">
        <f t="array" ref="X168">IFERROR(
IF(OR(X$10="",$I168=""),"",
SUMIFS(収穫記録!$P:$P,収穫記録!$D:$D,$J$1,収穫記録!$I:$I,$J$2,収穫記録!$J:$J,$J$3,収穫記録!$F:$F,$I168,収穫記録!$B:$B,"&gt;="&amp;X$10,収穫記録!$B:$B,"&lt;="&amp;EOMONTH(X$10,0))
/_xlfn.UNIQUE(_xlfn._xlws.FILTER($F:$F,$E:$E=$J$4))
/IF($J$5="総計",1,$K168/10)
),0)</f>
        <v>0</v>
      </c>
    </row>
    <row r="169" spans="10:24">
      <c r="J169" s="13"/>
      <c r="K169" s="37"/>
      <c r="L169" s="46" t="str">
        <f t="shared" si="4"/>
        <v/>
      </c>
      <c r="M169" s="47" cm="1">
        <f t="array" ref="M169">IFERROR(
IF(OR(M$10="",$I169=""),"",
SUMIFS(収穫記録!$P:$P,収穫記録!$D:$D,$J$1,収穫記録!$I:$I,$J$2,収穫記録!$J:$J,$J$3,収穫記録!$F:$F,$I169,収穫記録!$B:$B,"&gt;="&amp;M$10,収穫記録!$B:$B,"&lt;="&amp;EOMONTH(M$10,0))
/_xlfn.UNIQUE(_xlfn._xlws.FILTER($F:$F,$E:$E=$J$4))
/IF($J$5="総計",1,$K169/10)
),0)</f>
        <v>0</v>
      </c>
      <c r="N169" s="48" cm="1">
        <f t="array" ref="N169">IFERROR(
IF(OR(N$10="",$I169=""),"",
SUMIFS(収穫記録!$P:$P,収穫記録!$D:$D,$J$1,収穫記録!$I:$I,$J$2,収穫記録!$J:$J,$J$3,収穫記録!$F:$F,$I169,収穫記録!$B:$B,"&gt;="&amp;N$10,収穫記録!$B:$B,"&lt;="&amp;EOMONTH(N$10,0))
/_xlfn.UNIQUE(_xlfn._xlws.FILTER($F:$F,$E:$E=$J$4))
/IF($J$5="総計",1,$K169/10)
),0)</f>
        <v>0</v>
      </c>
      <c r="O169" s="48" cm="1">
        <f t="array" ref="O169">IFERROR(
IF(OR(O$10="",$I169=""),"",
SUMIFS(収穫記録!$P:$P,収穫記録!$D:$D,$J$1,収穫記録!$I:$I,$J$2,収穫記録!$J:$J,$J$3,収穫記録!$F:$F,$I169,収穫記録!$B:$B,"&gt;="&amp;O$10,収穫記録!$B:$B,"&lt;="&amp;EOMONTH(O$10,0))
/_xlfn.UNIQUE(_xlfn._xlws.FILTER($F:$F,$E:$E=$J$4))
/IF($J$5="総計",1,$K169/10)
),0)</f>
        <v>0</v>
      </c>
      <c r="P169" s="48" cm="1">
        <f t="array" ref="P169">IFERROR(
IF(OR(P$10="",$I169=""),"",
SUMIFS(収穫記録!$P:$P,収穫記録!$D:$D,$J$1,収穫記録!$I:$I,$J$2,収穫記録!$J:$J,$J$3,収穫記録!$F:$F,$I169,収穫記録!$B:$B,"&gt;="&amp;P$10,収穫記録!$B:$B,"&lt;="&amp;EOMONTH(P$10,0))
/_xlfn.UNIQUE(_xlfn._xlws.FILTER($F:$F,$E:$E=$J$4))
/IF($J$5="総計",1,$K169/10)
),0)</f>
        <v>0</v>
      </c>
      <c r="Q169" s="48" cm="1">
        <f t="array" ref="Q169">IFERROR(
IF(OR(Q$10="",$I169=""),"",
SUMIFS(収穫記録!$P:$P,収穫記録!$D:$D,$J$1,収穫記録!$I:$I,$J$2,収穫記録!$J:$J,$J$3,収穫記録!$F:$F,$I169,収穫記録!$B:$B,"&gt;="&amp;Q$10,収穫記録!$B:$B,"&lt;="&amp;EOMONTH(Q$10,0))
/_xlfn.UNIQUE(_xlfn._xlws.FILTER($F:$F,$E:$E=$J$4))
/IF($J$5="総計",1,$K169/10)
),0)</f>
        <v>0</v>
      </c>
      <c r="R169" s="48" cm="1">
        <f t="array" ref="R169">IFERROR(
IF(OR(R$10="",$I169=""),"",
SUMIFS(収穫記録!$P:$P,収穫記録!$D:$D,$J$1,収穫記録!$I:$I,$J$2,収穫記録!$J:$J,$J$3,収穫記録!$F:$F,$I169,収穫記録!$B:$B,"&gt;="&amp;R$10,収穫記録!$B:$B,"&lt;="&amp;EOMONTH(R$10,0))
/_xlfn.UNIQUE(_xlfn._xlws.FILTER($F:$F,$E:$E=$J$4))
/IF($J$5="総計",1,$K169/10)
),0)</f>
        <v>0</v>
      </c>
      <c r="S169" s="48" cm="1">
        <f t="array" ref="S169">IFERROR(
IF(OR(S$10="",$I169=""),"",
SUMIFS(収穫記録!$P:$P,収穫記録!$D:$D,$J$1,収穫記録!$I:$I,$J$2,収穫記録!$J:$J,$J$3,収穫記録!$F:$F,$I169,収穫記録!$B:$B,"&gt;="&amp;S$10,収穫記録!$B:$B,"&lt;="&amp;EOMONTH(S$10,0))
/_xlfn.UNIQUE(_xlfn._xlws.FILTER($F:$F,$E:$E=$J$4))
/IF($J$5="総計",1,$K169/10)
),0)</f>
        <v>0</v>
      </c>
      <c r="T169" s="48" cm="1">
        <f t="array" ref="T169">IFERROR(
IF(OR(T$10="",$I169=""),"",
SUMIFS(収穫記録!$P:$P,収穫記録!$D:$D,$J$1,収穫記録!$I:$I,$J$2,収穫記録!$J:$J,$J$3,収穫記録!$F:$F,$I169,収穫記録!$B:$B,"&gt;="&amp;T$10,収穫記録!$B:$B,"&lt;="&amp;EOMONTH(T$10,0))
/_xlfn.UNIQUE(_xlfn._xlws.FILTER($F:$F,$E:$E=$J$4))
/IF($J$5="総計",1,$K169/10)
),0)</f>
        <v>0</v>
      </c>
      <c r="U169" s="48" cm="1">
        <f t="array" ref="U169">IFERROR(
IF(OR(U$10="",$I169=""),"",
SUMIFS(収穫記録!$P:$P,収穫記録!$D:$D,$J$1,収穫記録!$I:$I,$J$2,収穫記録!$J:$J,$J$3,収穫記録!$F:$F,$I169,収穫記録!$B:$B,"&gt;="&amp;U$10,収穫記録!$B:$B,"&lt;="&amp;EOMONTH(U$10,0))
/_xlfn.UNIQUE(_xlfn._xlws.FILTER($F:$F,$E:$E=$J$4))
/IF($J$5="総計",1,$K169/10)
),0)</f>
        <v>0</v>
      </c>
      <c r="V169" s="48" cm="1">
        <f t="array" ref="V169">IFERROR(
IF(OR(V$10="",$I169=""),"",
SUMIFS(収穫記録!$P:$P,収穫記録!$D:$D,$J$1,収穫記録!$I:$I,$J$2,収穫記録!$J:$J,$J$3,収穫記録!$F:$F,$I169,収穫記録!$B:$B,"&gt;="&amp;V$10,収穫記録!$B:$B,"&lt;="&amp;EOMONTH(V$10,0))
/_xlfn.UNIQUE(_xlfn._xlws.FILTER($F:$F,$E:$E=$J$4))
/IF($J$5="総計",1,$K169/10)
),0)</f>
        <v>0</v>
      </c>
      <c r="W169" s="48" cm="1">
        <f t="array" ref="W169">IFERROR(
IF(OR(W$10="",$I169=""),"",
SUMIFS(収穫記録!$P:$P,収穫記録!$D:$D,$J$1,収穫記録!$I:$I,$J$2,収穫記録!$J:$J,$J$3,収穫記録!$F:$F,$I169,収穫記録!$B:$B,"&gt;="&amp;W$10,収穫記録!$B:$B,"&lt;="&amp;EOMONTH(W$10,0))
/_xlfn.UNIQUE(_xlfn._xlws.FILTER($F:$F,$E:$E=$J$4))
/IF($J$5="総計",1,$K169/10)
),0)</f>
        <v>0</v>
      </c>
      <c r="X169" s="48" cm="1">
        <f t="array" ref="X169">IFERROR(
IF(OR(X$10="",$I169=""),"",
SUMIFS(収穫記録!$P:$P,収穫記録!$D:$D,$J$1,収穫記録!$I:$I,$J$2,収穫記録!$J:$J,$J$3,収穫記録!$F:$F,$I169,収穫記録!$B:$B,"&gt;="&amp;X$10,収穫記録!$B:$B,"&lt;="&amp;EOMONTH(X$10,0))
/_xlfn.UNIQUE(_xlfn._xlws.FILTER($F:$F,$E:$E=$J$4))
/IF($J$5="総計",1,$K169/10)
),0)</f>
        <v>0</v>
      </c>
    </row>
    <row r="170" spans="10:24">
      <c r="J170" s="13"/>
      <c r="K170" s="37"/>
      <c r="L170" s="46" t="str">
        <f t="shared" si="4"/>
        <v/>
      </c>
      <c r="M170" s="47" cm="1">
        <f t="array" ref="M170">IFERROR(
IF(OR(M$10="",$I170=""),"",
SUMIFS(収穫記録!$P:$P,収穫記録!$D:$D,$J$1,収穫記録!$I:$I,$J$2,収穫記録!$J:$J,$J$3,収穫記録!$F:$F,$I170,収穫記録!$B:$B,"&gt;="&amp;M$10,収穫記録!$B:$B,"&lt;="&amp;EOMONTH(M$10,0))
/_xlfn.UNIQUE(_xlfn._xlws.FILTER($F:$F,$E:$E=$J$4))
/IF($J$5="総計",1,$K170/10)
),0)</f>
        <v>0</v>
      </c>
      <c r="N170" s="48" cm="1">
        <f t="array" ref="N170">IFERROR(
IF(OR(N$10="",$I170=""),"",
SUMIFS(収穫記録!$P:$P,収穫記録!$D:$D,$J$1,収穫記録!$I:$I,$J$2,収穫記録!$J:$J,$J$3,収穫記録!$F:$F,$I170,収穫記録!$B:$B,"&gt;="&amp;N$10,収穫記録!$B:$B,"&lt;="&amp;EOMONTH(N$10,0))
/_xlfn.UNIQUE(_xlfn._xlws.FILTER($F:$F,$E:$E=$J$4))
/IF($J$5="総計",1,$K170/10)
),0)</f>
        <v>0</v>
      </c>
      <c r="O170" s="48" cm="1">
        <f t="array" ref="O170">IFERROR(
IF(OR(O$10="",$I170=""),"",
SUMIFS(収穫記録!$P:$P,収穫記録!$D:$D,$J$1,収穫記録!$I:$I,$J$2,収穫記録!$J:$J,$J$3,収穫記録!$F:$F,$I170,収穫記録!$B:$B,"&gt;="&amp;O$10,収穫記録!$B:$B,"&lt;="&amp;EOMONTH(O$10,0))
/_xlfn.UNIQUE(_xlfn._xlws.FILTER($F:$F,$E:$E=$J$4))
/IF($J$5="総計",1,$K170/10)
),0)</f>
        <v>0</v>
      </c>
      <c r="P170" s="48" cm="1">
        <f t="array" ref="P170">IFERROR(
IF(OR(P$10="",$I170=""),"",
SUMIFS(収穫記録!$P:$P,収穫記録!$D:$D,$J$1,収穫記録!$I:$I,$J$2,収穫記録!$J:$J,$J$3,収穫記録!$F:$F,$I170,収穫記録!$B:$B,"&gt;="&amp;P$10,収穫記録!$B:$B,"&lt;="&amp;EOMONTH(P$10,0))
/_xlfn.UNIQUE(_xlfn._xlws.FILTER($F:$F,$E:$E=$J$4))
/IF($J$5="総計",1,$K170/10)
),0)</f>
        <v>0</v>
      </c>
      <c r="Q170" s="48" cm="1">
        <f t="array" ref="Q170">IFERROR(
IF(OR(Q$10="",$I170=""),"",
SUMIFS(収穫記録!$P:$P,収穫記録!$D:$D,$J$1,収穫記録!$I:$I,$J$2,収穫記録!$J:$J,$J$3,収穫記録!$F:$F,$I170,収穫記録!$B:$B,"&gt;="&amp;Q$10,収穫記録!$B:$B,"&lt;="&amp;EOMONTH(Q$10,0))
/_xlfn.UNIQUE(_xlfn._xlws.FILTER($F:$F,$E:$E=$J$4))
/IF($J$5="総計",1,$K170/10)
),0)</f>
        <v>0</v>
      </c>
      <c r="R170" s="48" cm="1">
        <f t="array" ref="R170">IFERROR(
IF(OR(R$10="",$I170=""),"",
SUMIFS(収穫記録!$P:$P,収穫記録!$D:$D,$J$1,収穫記録!$I:$I,$J$2,収穫記録!$J:$J,$J$3,収穫記録!$F:$F,$I170,収穫記録!$B:$B,"&gt;="&amp;R$10,収穫記録!$B:$B,"&lt;="&amp;EOMONTH(R$10,0))
/_xlfn.UNIQUE(_xlfn._xlws.FILTER($F:$F,$E:$E=$J$4))
/IF($J$5="総計",1,$K170/10)
),0)</f>
        <v>0</v>
      </c>
      <c r="S170" s="48" cm="1">
        <f t="array" ref="S170">IFERROR(
IF(OR(S$10="",$I170=""),"",
SUMIFS(収穫記録!$P:$P,収穫記録!$D:$D,$J$1,収穫記録!$I:$I,$J$2,収穫記録!$J:$J,$J$3,収穫記録!$F:$F,$I170,収穫記録!$B:$B,"&gt;="&amp;S$10,収穫記録!$B:$B,"&lt;="&amp;EOMONTH(S$10,0))
/_xlfn.UNIQUE(_xlfn._xlws.FILTER($F:$F,$E:$E=$J$4))
/IF($J$5="総計",1,$K170/10)
),0)</f>
        <v>0</v>
      </c>
      <c r="T170" s="48" cm="1">
        <f t="array" ref="T170">IFERROR(
IF(OR(T$10="",$I170=""),"",
SUMIFS(収穫記録!$P:$P,収穫記録!$D:$D,$J$1,収穫記録!$I:$I,$J$2,収穫記録!$J:$J,$J$3,収穫記録!$F:$F,$I170,収穫記録!$B:$B,"&gt;="&amp;T$10,収穫記録!$B:$B,"&lt;="&amp;EOMONTH(T$10,0))
/_xlfn.UNIQUE(_xlfn._xlws.FILTER($F:$F,$E:$E=$J$4))
/IF($J$5="総計",1,$K170/10)
),0)</f>
        <v>0</v>
      </c>
      <c r="U170" s="48" cm="1">
        <f t="array" ref="U170">IFERROR(
IF(OR(U$10="",$I170=""),"",
SUMIFS(収穫記録!$P:$P,収穫記録!$D:$D,$J$1,収穫記録!$I:$I,$J$2,収穫記録!$J:$J,$J$3,収穫記録!$F:$F,$I170,収穫記録!$B:$B,"&gt;="&amp;U$10,収穫記録!$B:$B,"&lt;="&amp;EOMONTH(U$10,0))
/_xlfn.UNIQUE(_xlfn._xlws.FILTER($F:$F,$E:$E=$J$4))
/IF($J$5="総計",1,$K170/10)
),0)</f>
        <v>0</v>
      </c>
      <c r="V170" s="48" cm="1">
        <f t="array" ref="V170">IFERROR(
IF(OR(V$10="",$I170=""),"",
SUMIFS(収穫記録!$P:$P,収穫記録!$D:$D,$J$1,収穫記録!$I:$I,$J$2,収穫記録!$J:$J,$J$3,収穫記録!$F:$F,$I170,収穫記録!$B:$B,"&gt;="&amp;V$10,収穫記録!$B:$B,"&lt;="&amp;EOMONTH(V$10,0))
/_xlfn.UNIQUE(_xlfn._xlws.FILTER($F:$F,$E:$E=$J$4))
/IF($J$5="総計",1,$K170/10)
),0)</f>
        <v>0</v>
      </c>
      <c r="W170" s="48" cm="1">
        <f t="array" ref="W170">IFERROR(
IF(OR(W$10="",$I170=""),"",
SUMIFS(収穫記録!$P:$P,収穫記録!$D:$D,$J$1,収穫記録!$I:$I,$J$2,収穫記録!$J:$J,$J$3,収穫記録!$F:$F,$I170,収穫記録!$B:$B,"&gt;="&amp;W$10,収穫記録!$B:$B,"&lt;="&amp;EOMONTH(W$10,0))
/_xlfn.UNIQUE(_xlfn._xlws.FILTER($F:$F,$E:$E=$J$4))
/IF($J$5="総計",1,$K170/10)
),0)</f>
        <v>0</v>
      </c>
      <c r="X170" s="48" cm="1">
        <f t="array" ref="X170">IFERROR(
IF(OR(X$10="",$I170=""),"",
SUMIFS(収穫記録!$P:$P,収穫記録!$D:$D,$J$1,収穫記録!$I:$I,$J$2,収穫記録!$J:$J,$J$3,収穫記録!$F:$F,$I170,収穫記録!$B:$B,"&gt;="&amp;X$10,収穫記録!$B:$B,"&lt;="&amp;EOMONTH(X$10,0))
/_xlfn.UNIQUE(_xlfn._xlws.FILTER($F:$F,$E:$E=$J$4))
/IF($J$5="総計",1,$K170/10)
),0)</f>
        <v>0</v>
      </c>
    </row>
    <row r="171" spans="10:24">
      <c r="J171" s="13"/>
      <c r="K171" s="37"/>
      <c r="L171" s="46" t="str">
        <f t="shared" si="4"/>
        <v/>
      </c>
      <c r="M171" s="47" cm="1">
        <f t="array" ref="M171">IFERROR(
IF(OR(M$10="",$I171=""),"",
SUMIFS(収穫記録!$P:$P,収穫記録!$D:$D,$J$1,収穫記録!$I:$I,$J$2,収穫記録!$J:$J,$J$3,収穫記録!$F:$F,$I171,収穫記録!$B:$B,"&gt;="&amp;M$10,収穫記録!$B:$B,"&lt;="&amp;EOMONTH(M$10,0))
/_xlfn.UNIQUE(_xlfn._xlws.FILTER($F:$F,$E:$E=$J$4))
/IF($J$5="総計",1,$K171/10)
),0)</f>
        <v>0</v>
      </c>
      <c r="N171" s="48" cm="1">
        <f t="array" ref="N171">IFERROR(
IF(OR(N$10="",$I171=""),"",
SUMIFS(収穫記録!$P:$P,収穫記録!$D:$D,$J$1,収穫記録!$I:$I,$J$2,収穫記録!$J:$J,$J$3,収穫記録!$F:$F,$I171,収穫記録!$B:$B,"&gt;="&amp;N$10,収穫記録!$B:$B,"&lt;="&amp;EOMONTH(N$10,0))
/_xlfn.UNIQUE(_xlfn._xlws.FILTER($F:$F,$E:$E=$J$4))
/IF($J$5="総計",1,$K171/10)
),0)</f>
        <v>0</v>
      </c>
      <c r="O171" s="48" cm="1">
        <f t="array" ref="O171">IFERROR(
IF(OR(O$10="",$I171=""),"",
SUMIFS(収穫記録!$P:$P,収穫記録!$D:$D,$J$1,収穫記録!$I:$I,$J$2,収穫記録!$J:$J,$J$3,収穫記録!$F:$F,$I171,収穫記録!$B:$B,"&gt;="&amp;O$10,収穫記録!$B:$B,"&lt;="&amp;EOMONTH(O$10,0))
/_xlfn.UNIQUE(_xlfn._xlws.FILTER($F:$F,$E:$E=$J$4))
/IF($J$5="総計",1,$K171/10)
),0)</f>
        <v>0</v>
      </c>
      <c r="P171" s="48" cm="1">
        <f t="array" ref="P171">IFERROR(
IF(OR(P$10="",$I171=""),"",
SUMIFS(収穫記録!$P:$P,収穫記録!$D:$D,$J$1,収穫記録!$I:$I,$J$2,収穫記録!$J:$J,$J$3,収穫記録!$F:$F,$I171,収穫記録!$B:$B,"&gt;="&amp;P$10,収穫記録!$B:$B,"&lt;="&amp;EOMONTH(P$10,0))
/_xlfn.UNIQUE(_xlfn._xlws.FILTER($F:$F,$E:$E=$J$4))
/IF($J$5="総計",1,$K171/10)
),0)</f>
        <v>0</v>
      </c>
      <c r="Q171" s="48" cm="1">
        <f t="array" ref="Q171">IFERROR(
IF(OR(Q$10="",$I171=""),"",
SUMIFS(収穫記録!$P:$P,収穫記録!$D:$D,$J$1,収穫記録!$I:$I,$J$2,収穫記録!$J:$J,$J$3,収穫記録!$F:$F,$I171,収穫記録!$B:$B,"&gt;="&amp;Q$10,収穫記録!$B:$B,"&lt;="&amp;EOMONTH(Q$10,0))
/_xlfn.UNIQUE(_xlfn._xlws.FILTER($F:$F,$E:$E=$J$4))
/IF($J$5="総計",1,$K171/10)
),0)</f>
        <v>0</v>
      </c>
      <c r="R171" s="48" cm="1">
        <f t="array" ref="R171">IFERROR(
IF(OR(R$10="",$I171=""),"",
SUMIFS(収穫記録!$P:$P,収穫記録!$D:$D,$J$1,収穫記録!$I:$I,$J$2,収穫記録!$J:$J,$J$3,収穫記録!$F:$F,$I171,収穫記録!$B:$B,"&gt;="&amp;R$10,収穫記録!$B:$B,"&lt;="&amp;EOMONTH(R$10,0))
/_xlfn.UNIQUE(_xlfn._xlws.FILTER($F:$F,$E:$E=$J$4))
/IF($J$5="総計",1,$K171/10)
),0)</f>
        <v>0</v>
      </c>
      <c r="S171" s="48" cm="1">
        <f t="array" ref="S171">IFERROR(
IF(OR(S$10="",$I171=""),"",
SUMIFS(収穫記録!$P:$P,収穫記録!$D:$D,$J$1,収穫記録!$I:$I,$J$2,収穫記録!$J:$J,$J$3,収穫記録!$F:$F,$I171,収穫記録!$B:$B,"&gt;="&amp;S$10,収穫記録!$B:$B,"&lt;="&amp;EOMONTH(S$10,0))
/_xlfn.UNIQUE(_xlfn._xlws.FILTER($F:$F,$E:$E=$J$4))
/IF($J$5="総計",1,$K171/10)
),0)</f>
        <v>0</v>
      </c>
      <c r="T171" s="48" cm="1">
        <f t="array" ref="T171">IFERROR(
IF(OR(T$10="",$I171=""),"",
SUMIFS(収穫記録!$P:$P,収穫記録!$D:$D,$J$1,収穫記録!$I:$I,$J$2,収穫記録!$J:$J,$J$3,収穫記録!$F:$F,$I171,収穫記録!$B:$B,"&gt;="&amp;T$10,収穫記録!$B:$B,"&lt;="&amp;EOMONTH(T$10,0))
/_xlfn.UNIQUE(_xlfn._xlws.FILTER($F:$F,$E:$E=$J$4))
/IF($J$5="総計",1,$K171/10)
),0)</f>
        <v>0</v>
      </c>
      <c r="U171" s="48" cm="1">
        <f t="array" ref="U171">IFERROR(
IF(OR(U$10="",$I171=""),"",
SUMIFS(収穫記録!$P:$P,収穫記録!$D:$D,$J$1,収穫記録!$I:$I,$J$2,収穫記録!$J:$J,$J$3,収穫記録!$F:$F,$I171,収穫記録!$B:$B,"&gt;="&amp;U$10,収穫記録!$B:$B,"&lt;="&amp;EOMONTH(U$10,0))
/_xlfn.UNIQUE(_xlfn._xlws.FILTER($F:$F,$E:$E=$J$4))
/IF($J$5="総計",1,$K171/10)
),0)</f>
        <v>0</v>
      </c>
      <c r="V171" s="48" cm="1">
        <f t="array" ref="V171">IFERROR(
IF(OR(V$10="",$I171=""),"",
SUMIFS(収穫記録!$P:$P,収穫記録!$D:$D,$J$1,収穫記録!$I:$I,$J$2,収穫記録!$J:$J,$J$3,収穫記録!$F:$F,$I171,収穫記録!$B:$B,"&gt;="&amp;V$10,収穫記録!$B:$B,"&lt;="&amp;EOMONTH(V$10,0))
/_xlfn.UNIQUE(_xlfn._xlws.FILTER($F:$F,$E:$E=$J$4))
/IF($J$5="総計",1,$K171/10)
),0)</f>
        <v>0</v>
      </c>
      <c r="W171" s="48" cm="1">
        <f t="array" ref="W171">IFERROR(
IF(OR(W$10="",$I171=""),"",
SUMIFS(収穫記録!$P:$P,収穫記録!$D:$D,$J$1,収穫記録!$I:$I,$J$2,収穫記録!$J:$J,$J$3,収穫記録!$F:$F,$I171,収穫記録!$B:$B,"&gt;="&amp;W$10,収穫記録!$B:$B,"&lt;="&amp;EOMONTH(W$10,0))
/_xlfn.UNIQUE(_xlfn._xlws.FILTER($F:$F,$E:$E=$J$4))
/IF($J$5="総計",1,$K171/10)
),0)</f>
        <v>0</v>
      </c>
      <c r="X171" s="48" cm="1">
        <f t="array" ref="X171">IFERROR(
IF(OR(X$10="",$I171=""),"",
SUMIFS(収穫記録!$P:$P,収穫記録!$D:$D,$J$1,収穫記録!$I:$I,$J$2,収穫記録!$J:$J,$J$3,収穫記録!$F:$F,$I171,収穫記録!$B:$B,"&gt;="&amp;X$10,収穫記録!$B:$B,"&lt;="&amp;EOMONTH(X$10,0))
/_xlfn.UNIQUE(_xlfn._xlws.FILTER($F:$F,$E:$E=$J$4))
/IF($J$5="総計",1,$K171/10)
),0)</f>
        <v>0</v>
      </c>
    </row>
    <row r="172" spans="10:24">
      <c r="J172" s="13"/>
      <c r="K172" s="37"/>
      <c r="L172" s="46" t="str">
        <f t="shared" si="4"/>
        <v/>
      </c>
      <c r="M172" s="47" cm="1">
        <f t="array" ref="M172">IFERROR(
IF(OR(M$10="",$I172=""),"",
SUMIFS(収穫記録!$P:$P,収穫記録!$D:$D,$J$1,収穫記録!$I:$I,$J$2,収穫記録!$J:$J,$J$3,収穫記録!$F:$F,$I172,収穫記録!$B:$B,"&gt;="&amp;M$10,収穫記録!$B:$B,"&lt;="&amp;EOMONTH(M$10,0))
/_xlfn.UNIQUE(_xlfn._xlws.FILTER($F:$F,$E:$E=$J$4))
/IF($J$5="総計",1,$K172/10)
),0)</f>
        <v>0</v>
      </c>
      <c r="N172" s="48" cm="1">
        <f t="array" ref="N172">IFERROR(
IF(OR(N$10="",$I172=""),"",
SUMIFS(収穫記録!$P:$P,収穫記録!$D:$D,$J$1,収穫記録!$I:$I,$J$2,収穫記録!$J:$J,$J$3,収穫記録!$F:$F,$I172,収穫記録!$B:$B,"&gt;="&amp;N$10,収穫記録!$B:$B,"&lt;="&amp;EOMONTH(N$10,0))
/_xlfn.UNIQUE(_xlfn._xlws.FILTER($F:$F,$E:$E=$J$4))
/IF($J$5="総計",1,$K172/10)
),0)</f>
        <v>0</v>
      </c>
      <c r="O172" s="48" cm="1">
        <f t="array" ref="O172">IFERROR(
IF(OR(O$10="",$I172=""),"",
SUMIFS(収穫記録!$P:$P,収穫記録!$D:$D,$J$1,収穫記録!$I:$I,$J$2,収穫記録!$J:$J,$J$3,収穫記録!$F:$F,$I172,収穫記録!$B:$B,"&gt;="&amp;O$10,収穫記録!$B:$B,"&lt;="&amp;EOMONTH(O$10,0))
/_xlfn.UNIQUE(_xlfn._xlws.FILTER($F:$F,$E:$E=$J$4))
/IF($J$5="総計",1,$K172/10)
),0)</f>
        <v>0</v>
      </c>
      <c r="P172" s="48" cm="1">
        <f t="array" ref="P172">IFERROR(
IF(OR(P$10="",$I172=""),"",
SUMIFS(収穫記録!$P:$P,収穫記録!$D:$D,$J$1,収穫記録!$I:$I,$J$2,収穫記録!$J:$J,$J$3,収穫記録!$F:$F,$I172,収穫記録!$B:$B,"&gt;="&amp;P$10,収穫記録!$B:$B,"&lt;="&amp;EOMONTH(P$10,0))
/_xlfn.UNIQUE(_xlfn._xlws.FILTER($F:$F,$E:$E=$J$4))
/IF($J$5="総計",1,$K172/10)
),0)</f>
        <v>0</v>
      </c>
      <c r="Q172" s="48" cm="1">
        <f t="array" ref="Q172">IFERROR(
IF(OR(Q$10="",$I172=""),"",
SUMIFS(収穫記録!$P:$P,収穫記録!$D:$D,$J$1,収穫記録!$I:$I,$J$2,収穫記録!$J:$J,$J$3,収穫記録!$F:$F,$I172,収穫記録!$B:$B,"&gt;="&amp;Q$10,収穫記録!$B:$B,"&lt;="&amp;EOMONTH(Q$10,0))
/_xlfn.UNIQUE(_xlfn._xlws.FILTER($F:$F,$E:$E=$J$4))
/IF($J$5="総計",1,$K172/10)
),0)</f>
        <v>0</v>
      </c>
      <c r="R172" s="48" cm="1">
        <f t="array" ref="R172">IFERROR(
IF(OR(R$10="",$I172=""),"",
SUMIFS(収穫記録!$P:$P,収穫記録!$D:$D,$J$1,収穫記録!$I:$I,$J$2,収穫記録!$J:$J,$J$3,収穫記録!$F:$F,$I172,収穫記録!$B:$B,"&gt;="&amp;R$10,収穫記録!$B:$B,"&lt;="&amp;EOMONTH(R$10,0))
/_xlfn.UNIQUE(_xlfn._xlws.FILTER($F:$F,$E:$E=$J$4))
/IF($J$5="総計",1,$K172/10)
),0)</f>
        <v>0</v>
      </c>
      <c r="S172" s="48" cm="1">
        <f t="array" ref="S172">IFERROR(
IF(OR(S$10="",$I172=""),"",
SUMIFS(収穫記録!$P:$P,収穫記録!$D:$D,$J$1,収穫記録!$I:$I,$J$2,収穫記録!$J:$J,$J$3,収穫記録!$F:$F,$I172,収穫記録!$B:$B,"&gt;="&amp;S$10,収穫記録!$B:$B,"&lt;="&amp;EOMONTH(S$10,0))
/_xlfn.UNIQUE(_xlfn._xlws.FILTER($F:$F,$E:$E=$J$4))
/IF($J$5="総計",1,$K172/10)
),0)</f>
        <v>0</v>
      </c>
      <c r="T172" s="48" cm="1">
        <f t="array" ref="T172">IFERROR(
IF(OR(T$10="",$I172=""),"",
SUMIFS(収穫記録!$P:$P,収穫記録!$D:$D,$J$1,収穫記録!$I:$I,$J$2,収穫記録!$J:$J,$J$3,収穫記録!$F:$F,$I172,収穫記録!$B:$B,"&gt;="&amp;T$10,収穫記録!$B:$B,"&lt;="&amp;EOMONTH(T$10,0))
/_xlfn.UNIQUE(_xlfn._xlws.FILTER($F:$F,$E:$E=$J$4))
/IF($J$5="総計",1,$K172/10)
),0)</f>
        <v>0</v>
      </c>
      <c r="U172" s="48" cm="1">
        <f t="array" ref="U172">IFERROR(
IF(OR(U$10="",$I172=""),"",
SUMIFS(収穫記録!$P:$P,収穫記録!$D:$D,$J$1,収穫記録!$I:$I,$J$2,収穫記録!$J:$J,$J$3,収穫記録!$F:$F,$I172,収穫記録!$B:$B,"&gt;="&amp;U$10,収穫記録!$B:$B,"&lt;="&amp;EOMONTH(U$10,0))
/_xlfn.UNIQUE(_xlfn._xlws.FILTER($F:$F,$E:$E=$J$4))
/IF($J$5="総計",1,$K172/10)
),0)</f>
        <v>0</v>
      </c>
      <c r="V172" s="48" cm="1">
        <f t="array" ref="V172">IFERROR(
IF(OR(V$10="",$I172=""),"",
SUMIFS(収穫記録!$P:$P,収穫記録!$D:$D,$J$1,収穫記録!$I:$I,$J$2,収穫記録!$J:$J,$J$3,収穫記録!$F:$F,$I172,収穫記録!$B:$B,"&gt;="&amp;V$10,収穫記録!$B:$B,"&lt;="&amp;EOMONTH(V$10,0))
/_xlfn.UNIQUE(_xlfn._xlws.FILTER($F:$F,$E:$E=$J$4))
/IF($J$5="総計",1,$K172/10)
),0)</f>
        <v>0</v>
      </c>
      <c r="W172" s="48" cm="1">
        <f t="array" ref="W172">IFERROR(
IF(OR(W$10="",$I172=""),"",
SUMIFS(収穫記録!$P:$P,収穫記録!$D:$D,$J$1,収穫記録!$I:$I,$J$2,収穫記録!$J:$J,$J$3,収穫記録!$F:$F,$I172,収穫記録!$B:$B,"&gt;="&amp;W$10,収穫記録!$B:$B,"&lt;="&amp;EOMONTH(W$10,0))
/_xlfn.UNIQUE(_xlfn._xlws.FILTER($F:$F,$E:$E=$J$4))
/IF($J$5="総計",1,$K172/10)
),0)</f>
        <v>0</v>
      </c>
      <c r="X172" s="48" cm="1">
        <f t="array" ref="X172">IFERROR(
IF(OR(X$10="",$I172=""),"",
SUMIFS(収穫記録!$P:$P,収穫記録!$D:$D,$J$1,収穫記録!$I:$I,$J$2,収穫記録!$J:$J,$J$3,収穫記録!$F:$F,$I172,収穫記録!$B:$B,"&gt;="&amp;X$10,収穫記録!$B:$B,"&lt;="&amp;EOMONTH(X$10,0))
/_xlfn.UNIQUE(_xlfn._xlws.FILTER($F:$F,$E:$E=$J$4))
/IF($J$5="総計",1,$K172/10)
),0)</f>
        <v>0</v>
      </c>
    </row>
    <row r="173" spans="10:24">
      <c r="J173" s="13"/>
      <c r="K173" s="37"/>
      <c r="L173" s="46" t="str">
        <f t="shared" si="4"/>
        <v/>
      </c>
      <c r="M173" s="47" cm="1">
        <f t="array" ref="M173">IFERROR(
IF(OR(M$10="",$I173=""),"",
SUMIFS(収穫記録!$P:$P,収穫記録!$D:$D,$J$1,収穫記録!$I:$I,$J$2,収穫記録!$J:$J,$J$3,収穫記録!$F:$F,$I173,収穫記録!$B:$B,"&gt;="&amp;M$10,収穫記録!$B:$B,"&lt;="&amp;EOMONTH(M$10,0))
/_xlfn.UNIQUE(_xlfn._xlws.FILTER($F:$F,$E:$E=$J$4))
/IF($J$5="総計",1,$K173/10)
),0)</f>
        <v>0</v>
      </c>
      <c r="N173" s="48" cm="1">
        <f t="array" ref="N173">IFERROR(
IF(OR(N$10="",$I173=""),"",
SUMIFS(収穫記録!$P:$P,収穫記録!$D:$D,$J$1,収穫記録!$I:$I,$J$2,収穫記録!$J:$J,$J$3,収穫記録!$F:$F,$I173,収穫記録!$B:$B,"&gt;="&amp;N$10,収穫記録!$B:$B,"&lt;="&amp;EOMONTH(N$10,0))
/_xlfn.UNIQUE(_xlfn._xlws.FILTER($F:$F,$E:$E=$J$4))
/IF($J$5="総計",1,$K173/10)
),0)</f>
        <v>0</v>
      </c>
      <c r="O173" s="48" cm="1">
        <f t="array" ref="O173">IFERROR(
IF(OR(O$10="",$I173=""),"",
SUMIFS(収穫記録!$P:$P,収穫記録!$D:$D,$J$1,収穫記録!$I:$I,$J$2,収穫記録!$J:$J,$J$3,収穫記録!$F:$F,$I173,収穫記録!$B:$B,"&gt;="&amp;O$10,収穫記録!$B:$B,"&lt;="&amp;EOMONTH(O$10,0))
/_xlfn.UNIQUE(_xlfn._xlws.FILTER($F:$F,$E:$E=$J$4))
/IF($J$5="総計",1,$K173/10)
),0)</f>
        <v>0</v>
      </c>
      <c r="P173" s="48" cm="1">
        <f t="array" ref="P173">IFERROR(
IF(OR(P$10="",$I173=""),"",
SUMIFS(収穫記録!$P:$P,収穫記録!$D:$D,$J$1,収穫記録!$I:$I,$J$2,収穫記録!$J:$J,$J$3,収穫記録!$F:$F,$I173,収穫記録!$B:$B,"&gt;="&amp;P$10,収穫記録!$B:$B,"&lt;="&amp;EOMONTH(P$10,0))
/_xlfn.UNIQUE(_xlfn._xlws.FILTER($F:$F,$E:$E=$J$4))
/IF($J$5="総計",1,$K173/10)
),0)</f>
        <v>0</v>
      </c>
      <c r="Q173" s="48" cm="1">
        <f t="array" ref="Q173">IFERROR(
IF(OR(Q$10="",$I173=""),"",
SUMIFS(収穫記録!$P:$P,収穫記録!$D:$D,$J$1,収穫記録!$I:$I,$J$2,収穫記録!$J:$J,$J$3,収穫記録!$F:$F,$I173,収穫記録!$B:$B,"&gt;="&amp;Q$10,収穫記録!$B:$B,"&lt;="&amp;EOMONTH(Q$10,0))
/_xlfn.UNIQUE(_xlfn._xlws.FILTER($F:$F,$E:$E=$J$4))
/IF($J$5="総計",1,$K173/10)
),0)</f>
        <v>0</v>
      </c>
      <c r="R173" s="48" cm="1">
        <f t="array" ref="R173">IFERROR(
IF(OR(R$10="",$I173=""),"",
SUMIFS(収穫記録!$P:$P,収穫記録!$D:$D,$J$1,収穫記録!$I:$I,$J$2,収穫記録!$J:$J,$J$3,収穫記録!$F:$F,$I173,収穫記録!$B:$B,"&gt;="&amp;R$10,収穫記録!$B:$B,"&lt;="&amp;EOMONTH(R$10,0))
/_xlfn.UNIQUE(_xlfn._xlws.FILTER($F:$F,$E:$E=$J$4))
/IF($J$5="総計",1,$K173/10)
),0)</f>
        <v>0</v>
      </c>
      <c r="S173" s="48" cm="1">
        <f t="array" ref="S173">IFERROR(
IF(OR(S$10="",$I173=""),"",
SUMIFS(収穫記録!$P:$P,収穫記録!$D:$D,$J$1,収穫記録!$I:$I,$J$2,収穫記録!$J:$J,$J$3,収穫記録!$F:$F,$I173,収穫記録!$B:$B,"&gt;="&amp;S$10,収穫記録!$B:$B,"&lt;="&amp;EOMONTH(S$10,0))
/_xlfn.UNIQUE(_xlfn._xlws.FILTER($F:$F,$E:$E=$J$4))
/IF($J$5="総計",1,$K173/10)
),0)</f>
        <v>0</v>
      </c>
      <c r="T173" s="48" cm="1">
        <f t="array" ref="T173">IFERROR(
IF(OR(T$10="",$I173=""),"",
SUMIFS(収穫記録!$P:$P,収穫記録!$D:$D,$J$1,収穫記録!$I:$I,$J$2,収穫記録!$J:$J,$J$3,収穫記録!$F:$F,$I173,収穫記録!$B:$B,"&gt;="&amp;T$10,収穫記録!$B:$B,"&lt;="&amp;EOMONTH(T$10,0))
/_xlfn.UNIQUE(_xlfn._xlws.FILTER($F:$F,$E:$E=$J$4))
/IF($J$5="総計",1,$K173/10)
),0)</f>
        <v>0</v>
      </c>
      <c r="U173" s="48" cm="1">
        <f t="array" ref="U173">IFERROR(
IF(OR(U$10="",$I173=""),"",
SUMIFS(収穫記録!$P:$P,収穫記録!$D:$D,$J$1,収穫記録!$I:$I,$J$2,収穫記録!$J:$J,$J$3,収穫記録!$F:$F,$I173,収穫記録!$B:$B,"&gt;="&amp;U$10,収穫記録!$B:$B,"&lt;="&amp;EOMONTH(U$10,0))
/_xlfn.UNIQUE(_xlfn._xlws.FILTER($F:$F,$E:$E=$J$4))
/IF($J$5="総計",1,$K173/10)
),0)</f>
        <v>0</v>
      </c>
      <c r="V173" s="48" cm="1">
        <f t="array" ref="V173">IFERROR(
IF(OR(V$10="",$I173=""),"",
SUMIFS(収穫記録!$P:$P,収穫記録!$D:$D,$J$1,収穫記録!$I:$I,$J$2,収穫記録!$J:$J,$J$3,収穫記録!$F:$F,$I173,収穫記録!$B:$B,"&gt;="&amp;V$10,収穫記録!$B:$B,"&lt;="&amp;EOMONTH(V$10,0))
/_xlfn.UNIQUE(_xlfn._xlws.FILTER($F:$F,$E:$E=$J$4))
/IF($J$5="総計",1,$K173/10)
),0)</f>
        <v>0</v>
      </c>
      <c r="W173" s="48" cm="1">
        <f t="array" ref="W173">IFERROR(
IF(OR(W$10="",$I173=""),"",
SUMIFS(収穫記録!$P:$P,収穫記録!$D:$D,$J$1,収穫記録!$I:$I,$J$2,収穫記録!$J:$J,$J$3,収穫記録!$F:$F,$I173,収穫記録!$B:$B,"&gt;="&amp;W$10,収穫記録!$B:$B,"&lt;="&amp;EOMONTH(W$10,0))
/_xlfn.UNIQUE(_xlfn._xlws.FILTER($F:$F,$E:$E=$J$4))
/IF($J$5="総計",1,$K173/10)
),0)</f>
        <v>0</v>
      </c>
      <c r="X173" s="48" cm="1">
        <f t="array" ref="X173">IFERROR(
IF(OR(X$10="",$I173=""),"",
SUMIFS(収穫記録!$P:$P,収穫記録!$D:$D,$J$1,収穫記録!$I:$I,$J$2,収穫記録!$J:$J,$J$3,収穫記録!$F:$F,$I173,収穫記録!$B:$B,"&gt;="&amp;X$10,収穫記録!$B:$B,"&lt;="&amp;EOMONTH(X$10,0))
/_xlfn.UNIQUE(_xlfn._xlws.FILTER($F:$F,$E:$E=$J$4))
/IF($J$5="総計",1,$K173/10)
),0)</f>
        <v>0</v>
      </c>
    </row>
    <row r="174" spans="10:24">
      <c r="J174" s="13"/>
      <c r="K174" s="37"/>
      <c r="L174" s="46" t="str">
        <f t="shared" si="4"/>
        <v/>
      </c>
      <c r="M174" s="47" cm="1">
        <f t="array" ref="M174">IFERROR(
IF(OR(M$10="",$I174=""),"",
SUMIFS(収穫記録!$P:$P,収穫記録!$D:$D,$J$1,収穫記録!$I:$I,$J$2,収穫記録!$J:$J,$J$3,収穫記録!$F:$F,$I174,収穫記録!$B:$B,"&gt;="&amp;M$10,収穫記録!$B:$B,"&lt;="&amp;EOMONTH(M$10,0))
/_xlfn.UNIQUE(_xlfn._xlws.FILTER($F:$F,$E:$E=$J$4))
/IF($J$5="総計",1,$K174/10)
),0)</f>
        <v>0</v>
      </c>
      <c r="N174" s="48" cm="1">
        <f t="array" ref="N174">IFERROR(
IF(OR(N$10="",$I174=""),"",
SUMIFS(収穫記録!$P:$P,収穫記録!$D:$D,$J$1,収穫記録!$I:$I,$J$2,収穫記録!$J:$J,$J$3,収穫記録!$F:$F,$I174,収穫記録!$B:$B,"&gt;="&amp;N$10,収穫記録!$B:$B,"&lt;="&amp;EOMONTH(N$10,0))
/_xlfn.UNIQUE(_xlfn._xlws.FILTER($F:$F,$E:$E=$J$4))
/IF($J$5="総計",1,$K174/10)
),0)</f>
        <v>0</v>
      </c>
      <c r="O174" s="48" cm="1">
        <f t="array" ref="O174">IFERROR(
IF(OR(O$10="",$I174=""),"",
SUMIFS(収穫記録!$P:$P,収穫記録!$D:$D,$J$1,収穫記録!$I:$I,$J$2,収穫記録!$J:$J,$J$3,収穫記録!$F:$F,$I174,収穫記録!$B:$B,"&gt;="&amp;O$10,収穫記録!$B:$B,"&lt;="&amp;EOMONTH(O$10,0))
/_xlfn.UNIQUE(_xlfn._xlws.FILTER($F:$F,$E:$E=$J$4))
/IF($J$5="総計",1,$K174/10)
),0)</f>
        <v>0</v>
      </c>
      <c r="P174" s="48" cm="1">
        <f t="array" ref="P174">IFERROR(
IF(OR(P$10="",$I174=""),"",
SUMIFS(収穫記録!$P:$P,収穫記録!$D:$D,$J$1,収穫記録!$I:$I,$J$2,収穫記録!$J:$J,$J$3,収穫記録!$F:$F,$I174,収穫記録!$B:$B,"&gt;="&amp;P$10,収穫記録!$B:$B,"&lt;="&amp;EOMONTH(P$10,0))
/_xlfn.UNIQUE(_xlfn._xlws.FILTER($F:$F,$E:$E=$J$4))
/IF($J$5="総計",1,$K174/10)
),0)</f>
        <v>0</v>
      </c>
      <c r="Q174" s="48" cm="1">
        <f t="array" ref="Q174">IFERROR(
IF(OR(Q$10="",$I174=""),"",
SUMIFS(収穫記録!$P:$P,収穫記録!$D:$D,$J$1,収穫記録!$I:$I,$J$2,収穫記録!$J:$J,$J$3,収穫記録!$F:$F,$I174,収穫記録!$B:$B,"&gt;="&amp;Q$10,収穫記録!$B:$B,"&lt;="&amp;EOMONTH(Q$10,0))
/_xlfn.UNIQUE(_xlfn._xlws.FILTER($F:$F,$E:$E=$J$4))
/IF($J$5="総計",1,$K174/10)
),0)</f>
        <v>0</v>
      </c>
      <c r="R174" s="48" cm="1">
        <f t="array" ref="R174">IFERROR(
IF(OR(R$10="",$I174=""),"",
SUMIFS(収穫記録!$P:$P,収穫記録!$D:$D,$J$1,収穫記録!$I:$I,$J$2,収穫記録!$J:$J,$J$3,収穫記録!$F:$F,$I174,収穫記録!$B:$B,"&gt;="&amp;R$10,収穫記録!$B:$B,"&lt;="&amp;EOMONTH(R$10,0))
/_xlfn.UNIQUE(_xlfn._xlws.FILTER($F:$F,$E:$E=$J$4))
/IF($J$5="総計",1,$K174/10)
),0)</f>
        <v>0</v>
      </c>
      <c r="S174" s="48" cm="1">
        <f t="array" ref="S174">IFERROR(
IF(OR(S$10="",$I174=""),"",
SUMIFS(収穫記録!$P:$P,収穫記録!$D:$D,$J$1,収穫記録!$I:$I,$J$2,収穫記録!$J:$J,$J$3,収穫記録!$F:$F,$I174,収穫記録!$B:$B,"&gt;="&amp;S$10,収穫記録!$B:$B,"&lt;="&amp;EOMONTH(S$10,0))
/_xlfn.UNIQUE(_xlfn._xlws.FILTER($F:$F,$E:$E=$J$4))
/IF($J$5="総計",1,$K174/10)
),0)</f>
        <v>0</v>
      </c>
      <c r="T174" s="48" cm="1">
        <f t="array" ref="T174">IFERROR(
IF(OR(T$10="",$I174=""),"",
SUMIFS(収穫記録!$P:$P,収穫記録!$D:$D,$J$1,収穫記録!$I:$I,$J$2,収穫記録!$J:$J,$J$3,収穫記録!$F:$F,$I174,収穫記録!$B:$B,"&gt;="&amp;T$10,収穫記録!$B:$B,"&lt;="&amp;EOMONTH(T$10,0))
/_xlfn.UNIQUE(_xlfn._xlws.FILTER($F:$F,$E:$E=$J$4))
/IF($J$5="総計",1,$K174/10)
),0)</f>
        <v>0</v>
      </c>
      <c r="U174" s="48" cm="1">
        <f t="array" ref="U174">IFERROR(
IF(OR(U$10="",$I174=""),"",
SUMIFS(収穫記録!$P:$P,収穫記録!$D:$D,$J$1,収穫記録!$I:$I,$J$2,収穫記録!$J:$J,$J$3,収穫記録!$F:$F,$I174,収穫記録!$B:$B,"&gt;="&amp;U$10,収穫記録!$B:$B,"&lt;="&amp;EOMONTH(U$10,0))
/_xlfn.UNIQUE(_xlfn._xlws.FILTER($F:$F,$E:$E=$J$4))
/IF($J$5="総計",1,$K174/10)
),0)</f>
        <v>0</v>
      </c>
      <c r="V174" s="48" cm="1">
        <f t="array" ref="V174">IFERROR(
IF(OR(V$10="",$I174=""),"",
SUMIFS(収穫記録!$P:$P,収穫記録!$D:$D,$J$1,収穫記録!$I:$I,$J$2,収穫記録!$J:$J,$J$3,収穫記録!$F:$F,$I174,収穫記録!$B:$B,"&gt;="&amp;V$10,収穫記録!$B:$B,"&lt;="&amp;EOMONTH(V$10,0))
/_xlfn.UNIQUE(_xlfn._xlws.FILTER($F:$F,$E:$E=$J$4))
/IF($J$5="総計",1,$K174/10)
),0)</f>
        <v>0</v>
      </c>
      <c r="W174" s="48" cm="1">
        <f t="array" ref="W174">IFERROR(
IF(OR(W$10="",$I174=""),"",
SUMIFS(収穫記録!$P:$P,収穫記録!$D:$D,$J$1,収穫記録!$I:$I,$J$2,収穫記録!$J:$J,$J$3,収穫記録!$F:$F,$I174,収穫記録!$B:$B,"&gt;="&amp;W$10,収穫記録!$B:$B,"&lt;="&amp;EOMONTH(W$10,0))
/_xlfn.UNIQUE(_xlfn._xlws.FILTER($F:$F,$E:$E=$J$4))
/IF($J$5="総計",1,$K174/10)
),0)</f>
        <v>0</v>
      </c>
      <c r="X174" s="48" cm="1">
        <f t="array" ref="X174">IFERROR(
IF(OR(X$10="",$I174=""),"",
SUMIFS(収穫記録!$P:$P,収穫記録!$D:$D,$J$1,収穫記録!$I:$I,$J$2,収穫記録!$J:$J,$J$3,収穫記録!$F:$F,$I174,収穫記録!$B:$B,"&gt;="&amp;X$10,収穫記録!$B:$B,"&lt;="&amp;EOMONTH(X$10,0))
/_xlfn.UNIQUE(_xlfn._xlws.FILTER($F:$F,$E:$E=$J$4))
/IF($J$5="総計",1,$K174/10)
),0)</f>
        <v>0</v>
      </c>
    </row>
    <row r="175" spans="10:24">
      <c r="J175" s="13"/>
      <c r="K175" s="37"/>
      <c r="L175" s="46" t="str">
        <f t="shared" si="4"/>
        <v/>
      </c>
      <c r="M175" s="47" cm="1">
        <f t="array" ref="M175">IFERROR(
IF(OR(M$10="",$I175=""),"",
SUMIFS(収穫記録!$P:$P,収穫記録!$D:$D,$J$1,収穫記録!$I:$I,$J$2,収穫記録!$J:$J,$J$3,収穫記録!$F:$F,$I175,収穫記録!$B:$B,"&gt;="&amp;M$10,収穫記録!$B:$B,"&lt;="&amp;EOMONTH(M$10,0))
/_xlfn.UNIQUE(_xlfn._xlws.FILTER($F:$F,$E:$E=$J$4))
/IF($J$5="総計",1,$K175/10)
),0)</f>
        <v>0</v>
      </c>
      <c r="N175" s="48" cm="1">
        <f t="array" ref="N175">IFERROR(
IF(OR(N$10="",$I175=""),"",
SUMIFS(収穫記録!$P:$P,収穫記録!$D:$D,$J$1,収穫記録!$I:$I,$J$2,収穫記録!$J:$J,$J$3,収穫記録!$F:$F,$I175,収穫記録!$B:$B,"&gt;="&amp;N$10,収穫記録!$B:$B,"&lt;="&amp;EOMONTH(N$10,0))
/_xlfn.UNIQUE(_xlfn._xlws.FILTER($F:$F,$E:$E=$J$4))
/IF($J$5="総計",1,$K175/10)
),0)</f>
        <v>0</v>
      </c>
      <c r="O175" s="48" cm="1">
        <f t="array" ref="O175">IFERROR(
IF(OR(O$10="",$I175=""),"",
SUMIFS(収穫記録!$P:$P,収穫記録!$D:$D,$J$1,収穫記録!$I:$I,$J$2,収穫記録!$J:$J,$J$3,収穫記録!$F:$F,$I175,収穫記録!$B:$B,"&gt;="&amp;O$10,収穫記録!$B:$B,"&lt;="&amp;EOMONTH(O$10,0))
/_xlfn.UNIQUE(_xlfn._xlws.FILTER($F:$F,$E:$E=$J$4))
/IF($J$5="総計",1,$K175/10)
),0)</f>
        <v>0</v>
      </c>
      <c r="P175" s="48" cm="1">
        <f t="array" ref="P175">IFERROR(
IF(OR(P$10="",$I175=""),"",
SUMIFS(収穫記録!$P:$P,収穫記録!$D:$D,$J$1,収穫記録!$I:$I,$J$2,収穫記録!$J:$J,$J$3,収穫記録!$F:$F,$I175,収穫記録!$B:$B,"&gt;="&amp;P$10,収穫記録!$B:$B,"&lt;="&amp;EOMONTH(P$10,0))
/_xlfn.UNIQUE(_xlfn._xlws.FILTER($F:$F,$E:$E=$J$4))
/IF($J$5="総計",1,$K175/10)
),0)</f>
        <v>0</v>
      </c>
      <c r="Q175" s="48" cm="1">
        <f t="array" ref="Q175">IFERROR(
IF(OR(Q$10="",$I175=""),"",
SUMIFS(収穫記録!$P:$P,収穫記録!$D:$D,$J$1,収穫記録!$I:$I,$J$2,収穫記録!$J:$J,$J$3,収穫記録!$F:$F,$I175,収穫記録!$B:$B,"&gt;="&amp;Q$10,収穫記録!$B:$B,"&lt;="&amp;EOMONTH(Q$10,0))
/_xlfn.UNIQUE(_xlfn._xlws.FILTER($F:$F,$E:$E=$J$4))
/IF($J$5="総計",1,$K175/10)
),0)</f>
        <v>0</v>
      </c>
      <c r="R175" s="48" cm="1">
        <f t="array" ref="R175">IFERROR(
IF(OR(R$10="",$I175=""),"",
SUMIFS(収穫記録!$P:$P,収穫記録!$D:$D,$J$1,収穫記録!$I:$I,$J$2,収穫記録!$J:$J,$J$3,収穫記録!$F:$F,$I175,収穫記録!$B:$B,"&gt;="&amp;R$10,収穫記録!$B:$B,"&lt;="&amp;EOMONTH(R$10,0))
/_xlfn.UNIQUE(_xlfn._xlws.FILTER($F:$F,$E:$E=$J$4))
/IF($J$5="総計",1,$K175/10)
),0)</f>
        <v>0</v>
      </c>
      <c r="S175" s="48" cm="1">
        <f t="array" ref="S175">IFERROR(
IF(OR(S$10="",$I175=""),"",
SUMIFS(収穫記録!$P:$P,収穫記録!$D:$D,$J$1,収穫記録!$I:$I,$J$2,収穫記録!$J:$J,$J$3,収穫記録!$F:$F,$I175,収穫記録!$B:$B,"&gt;="&amp;S$10,収穫記録!$B:$B,"&lt;="&amp;EOMONTH(S$10,0))
/_xlfn.UNIQUE(_xlfn._xlws.FILTER($F:$F,$E:$E=$J$4))
/IF($J$5="総計",1,$K175/10)
),0)</f>
        <v>0</v>
      </c>
      <c r="T175" s="48" cm="1">
        <f t="array" ref="T175">IFERROR(
IF(OR(T$10="",$I175=""),"",
SUMIFS(収穫記録!$P:$P,収穫記録!$D:$D,$J$1,収穫記録!$I:$I,$J$2,収穫記録!$J:$J,$J$3,収穫記録!$F:$F,$I175,収穫記録!$B:$B,"&gt;="&amp;T$10,収穫記録!$B:$B,"&lt;="&amp;EOMONTH(T$10,0))
/_xlfn.UNIQUE(_xlfn._xlws.FILTER($F:$F,$E:$E=$J$4))
/IF($J$5="総計",1,$K175/10)
),0)</f>
        <v>0</v>
      </c>
      <c r="U175" s="48" cm="1">
        <f t="array" ref="U175">IFERROR(
IF(OR(U$10="",$I175=""),"",
SUMIFS(収穫記録!$P:$P,収穫記録!$D:$D,$J$1,収穫記録!$I:$I,$J$2,収穫記録!$J:$J,$J$3,収穫記録!$F:$F,$I175,収穫記録!$B:$B,"&gt;="&amp;U$10,収穫記録!$B:$B,"&lt;="&amp;EOMONTH(U$10,0))
/_xlfn.UNIQUE(_xlfn._xlws.FILTER($F:$F,$E:$E=$J$4))
/IF($J$5="総計",1,$K175/10)
),0)</f>
        <v>0</v>
      </c>
      <c r="V175" s="48" cm="1">
        <f t="array" ref="V175">IFERROR(
IF(OR(V$10="",$I175=""),"",
SUMIFS(収穫記録!$P:$P,収穫記録!$D:$D,$J$1,収穫記録!$I:$I,$J$2,収穫記録!$J:$J,$J$3,収穫記録!$F:$F,$I175,収穫記録!$B:$B,"&gt;="&amp;V$10,収穫記録!$B:$B,"&lt;="&amp;EOMONTH(V$10,0))
/_xlfn.UNIQUE(_xlfn._xlws.FILTER($F:$F,$E:$E=$J$4))
/IF($J$5="総計",1,$K175/10)
),0)</f>
        <v>0</v>
      </c>
      <c r="W175" s="48" cm="1">
        <f t="array" ref="W175">IFERROR(
IF(OR(W$10="",$I175=""),"",
SUMIFS(収穫記録!$P:$P,収穫記録!$D:$D,$J$1,収穫記録!$I:$I,$J$2,収穫記録!$J:$J,$J$3,収穫記録!$F:$F,$I175,収穫記録!$B:$B,"&gt;="&amp;W$10,収穫記録!$B:$B,"&lt;="&amp;EOMONTH(W$10,0))
/_xlfn.UNIQUE(_xlfn._xlws.FILTER($F:$F,$E:$E=$J$4))
/IF($J$5="総計",1,$K175/10)
),0)</f>
        <v>0</v>
      </c>
      <c r="X175" s="48" cm="1">
        <f t="array" ref="X175">IFERROR(
IF(OR(X$10="",$I175=""),"",
SUMIFS(収穫記録!$P:$P,収穫記録!$D:$D,$J$1,収穫記録!$I:$I,$J$2,収穫記録!$J:$J,$J$3,収穫記録!$F:$F,$I175,収穫記録!$B:$B,"&gt;="&amp;X$10,収穫記録!$B:$B,"&lt;="&amp;EOMONTH(X$10,0))
/_xlfn.UNIQUE(_xlfn._xlws.FILTER($F:$F,$E:$E=$J$4))
/IF($J$5="総計",1,$K175/10)
),0)</f>
        <v>0</v>
      </c>
    </row>
    <row r="176" spans="10:24">
      <c r="J176" s="13"/>
      <c r="K176" s="37"/>
      <c r="L176" s="46" t="str">
        <f t="shared" ref="L176:L239" si="5">IF(I176="","",
SUM(M176:X176)
)</f>
        <v/>
      </c>
      <c r="M176" s="47" cm="1">
        <f t="array" ref="M176">IFERROR(
IF(OR(M$10="",$I176=""),"",
SUMIFS(収穫記録!$P:$P,収穫記録!$D:$D,$J$1,収穫記録!$I:$I,$J$2,収穫記録!$J:$J,$J$3,収穫記録!$F:$F,$I176,収穫記録!$B:$B,"&gt;="&amp;M$10,収穫記録!$B:$B,"&lt;="&amp;EOMONTH(M$10,0))
/_xlfn.UNIQUE(_xlfn._xlws.FILTER($F:$F,$E:$E=$J$4))
/IF($J$5="総計",1,$K176/10)
),0)</f>
        <v>0</v>
      </c>
      <c r="N176" s="48" cm="1">
        <f t="array" ref="N176">IFERROR(
IF(OR(N$10="",$I176=""),"",
SUMIFS(収穫記録!$P:$P,収穫記録!$D:$D,$J$1,収穫記録!$I:$I,$J$2,収穫記録!$J:$J,$J$3,収穫記録!$F:$F,$I176,収穫記録!$B:$B,"&gt;="&amp;N$10,収穫記録!$B:$B,"&lt;="&amp;EOMONTH(N$10,0))
/_xlfn.UNIQUE(_xlfn._xlws.FILTER($F:$F,$E:$E=$J$4))
/IF($J$5="総計",1,$K176/10)
),0)</f>
        <v>0</v>
      </c>
      <c r="O176" s="48" cm="1">
        <f t="array" ref="O176">IFERROR(
IF(OR(O$10="",$I176=""),"",
SUMIFS(収穫記録!$P:$P,収穫記録!$D:$D,$J$1,収穫記録!$I:$I,$J$2,収穫記録!$J:$J,$J$3,収穫記録!$F:$F,$I176,収穫記録!$B:$B,"&gt;="&amp;O$10,収穫記録!$B:$B,"&lt;="&amp;EOMONTH(O$10,0))
/_xlfn.UNIQUE(_xlfn._xlws.FILTER($F:$F,$E:$E=$J$4))
/IF($J$5="総計",1,$K176/10)
),0)</f>
        <v>0</v>
      </c>
      <c r="P176" s="48" cm="1">
        <f t="array" ref="P176">IFERROR(
IF(OR(P$10="",$I176=""),"",
SUMIFS(収穫記録!$P:$P,収穫記録!$D:$D,$J$1,収穫記録!$I:$I,$J$2,収穫記録!$J:$J,$J$3,収穫記録!$F:$F,$I176,収穫記録!$B:$B,"&gt;="&amp;P$10,収穫記録!$B:$B,"&lt;="&amp;EOMONTH(P$10,0))
/_xlfn.UNIQUE(_xlfn._xlws.FILTER($F:$F,$E:$E=$J$4))
/IF($J$5="総計",1,$K176/10)
),0)</f>
        <v>0</v>
      </c>
      <c r="Q176" s="48" cm="1">
        <f t="array" ref="Q176">IFERROR(
IF(OR(Q$10="",$I176=""),"",
SUMIFS(収穫記録!$P:$P,収穫記録!$D:$D,$J$1,収穫記録!$I:$I,$J$2,収穫記録!$J:$J,$J$3,収穫記録!$F:$F,$I176,収穫記録!$B:$B,"&gt;="&amp;Q$10,収穫記録!$B:$B,"&lt;="&amp;EOMONTH(Q$10,0))
/_xlfn.UNIQUE(_xlfn._xlws.FILTER($F:$F,$E:$E=$J$4))
/IF($J$5="総計",1,$K176/10)
),0)</f>
        <v>0</v>
      </c>
      <c r="R176" s="48" cm="1">
        <f t="array" ref="R176">IFERROR(
IF(OR(R$10="",$I176=""),"",
SUMIFS(収穫記録!$P:$P,収穫記録!$D:$D,$J$1,収穫記録!$I:$I,$J$2,収穫記録!$J:$J,$J$3,収穫記録!$F:$F,$I176,収穫記録!$B:$B,"&gt;="&amp;R$10,収穫記録!$B:$B,"&lt;="&amp;EOMONTH(R$10,0))
/_xlfn.UNIQUE(_xlfn._xlws.FILTER($F:$F,$E:$E=$J$4))
/IF($J$5="総計",1,$K176/10)
),0)</f>
        <v>0</v>
      </c>
      <c r="S176" s="48" cm="1">
        <f t="array" ref="S176">IFERROR(
IF(OR(S$10="",$I176=""),"",
SUMIFS(収穫記録!$P:$P,収穫記録!$D:$D,$J$1,収穫記録!$I:$I,$J$2,収穫記録!$J:$J,$J$3,収穫記録!$F:$F,$I176,収穫記録!$B:$B,"&gt;="&amp;S$10,収穫記録!$B:$B,"&lt;="&amp;EOMONTH(S$10,0))
/_xlfn.UNIQUE(_xlfn._xlws.FILTER($F:$F,$E:$E=$J$4))
/IF($J$5="総計",1,$K176/10)
),0)</f>
        <v>0</v>
      </c>
      <c r="T176" s="48" cm="1">
        <f t="array" ref="T176">IFERROR(
IF(OR(T$10="",$I176=""),"",
SUMIFS(収穫記録!$P:$P,収穫記録!$D:$D,$J$1,収穫記録!$I:$I,$J$2,収穫記録!$J:$J,$J$3,収穫記録!$F:$F,$I176,収穫記録!$B:$B,"&gt;="&amp;T$10,収穫記録!$B:$B,"&lt;="&amp;EOMONTH(T$10,0))
/_xlfn.UNIQUE(_xlfn._xlws.FILTER($F:$F,$E:$E=$J$4))
/IF($J$5="総計",1,$K176/10)
),0)</f>
        <v>0</v>
      </c>
      <c r="U176" s="48" cm="1">
        <f t="array" ref="U176">IFERROR(
IF(OR(U$10="",$I176=""),"",
SUMIFS(収穫記録!$P:$P,収穫記録!$D:$D,$J$1,収穫記録!$I:$I,$J$2,収穫記録!$J:$J,$J$3,収穫記録!$F:$F,$I176,収穫記録!$B:$B,"&gt;="&amp;U$10,収穫記録!$B:$B,"&lt;="&amp;EOMONTH(U$10,0))
/_xlfn.UNIQUE(_xlfn._xlws.FILTER($F:$F,$E:$E=$J$4))
/IF($J$5="総計",1,$K176/10)
),0)</f>
        <v>0</v>
      </c>
      <c r="V176" s="48" cm="1">
        <f t="array" ref="V176">IFERROR(
IF(OR(V$10="",$I176=""),"",
SUMIFS(収穫記録!$P:$P,収穫記録!$D:$D,$J$1,収穫記録!$I:$I,$J$2,収穫記録!$J:$J,$J$3,収穫記録!$F:$F,$I176,収穫記録!$B:$B,"&gt;="&amp;V$10,収穫記録!$B:$B,"&lt;="&amp;EOMONTH(V$10,0))
/_xlfn.UNIQUE(_xlfn._xlws.FILTER($F:$F,$E:$E=$J$4))
/IF($J$5="総計",1,$K176/10)
),0)</f>
        <v>0</v>
      </c>
      <c r="W176" s="48" cm="1">
        <f t="array" ref="W176">IFERROR(
IF(OR(W$10="",$I176=""),"",
SUMIFS(収穫記録!$P:$P,収穫記録!$D:$D,$J$1,収穫記録!$I:$I,$J$2,収穫記録!$J:$J,$J$3,収穫記録!$F:$F,$I176,収穫記録!$B:$B,"&gt;="&amp;W$10,収穫記録!$B:$B,"&lt;="&amp;EOMONTH(W$10,0))
/_xlfn.UNIQUE(_xlfn._xlws.FILTER($F:$F,$E:$E=$J$4))
/IF($J$5="総計",1,$K176/10)
),0)</f>
        <v>0</v>
      </c>
      <c r="X176" s="48" cm="1">
        <f t="array" ref="X176">IFERROR(
IF(OR(X$10="",$I176=""),"",
SUMIFS(収穫記録!$P:$P,収穫記録!$D:$D,$J$1,収穫記録!$I:$I,$J$2,収穫記録!$J:$J,$J$3,収穫記録!$F:$F,$I176,収穫記録!$B:$B,"&gt;="&amp;X$10,収穫記録!$B:$B,"&lt;="&amp;EOMONTH(X$10,0))
/_xlfn.UNIQUE(_xlfn._xlws.FILTER($F:$F,$E:$E=$J$4))
/IF($J$5="総計",1,$K176/10)
),0)</f>
        <v>0</v>
      </c>
    </row>
    <row r="177" spans="10:24">
      <c r="J177" s="13"/>
      <c r="K177" s="37"/>
      <c r="L177" s="46" t="str">
        <f t="shared" si="5"/>
        <v/>
      </c>
      <c r="M177" s="47" cm="1">
        <f t="array" ref="M177">IFERROR(
IF(OR(M$10="",$I177=""),"",
SUMIFS(収穫記録!$P:$P,収穫記録!$D:$D,$J$1,収穫記録!$I:$I,$J$2,収穫記録!$J:$J,$J$3,収穫記録!$F:$F,$I177,収穫記録!$B:$B,"&gt;="&amp;M$10,収穫記録!$B:$B,"&lt;="&amp;EOMONTH(M$10,0))
/_xlfn.UNIQUE(_xlfn._xlws.FILTER($F:$F,$E:$E=$J$4))
/IF($J$5="総計",1,$K177/10)
),0)</f>
        <v>0</v>
      </c>
      <c r="N177" s="48" cm="1">
        <f t="array" ref="N177">IFERROR(
IF(OR(N$10="",$I177=""),"",
SUMIFS(収穫記録!$P:$P,収穫記録!$D:$D,$J$1,収穫記録!$I:$I,$J$2,収穫記録!$J:$J,$J$3,収穫記録!$F:$F,$I177,収穫記録!$B:$B,"&gt;="&amp;N$10,収穫記録!$B:$B,"&lt;="&amp;EOMONTH(N$10,0))
/_xlfn.UNIQUE(_xlfn._xlws.FILTER($F:$F,$E:$E=$J$4))
/IF($J$5="総計",1,$K177/10)
),0)</f>
        <v>0</v>
      </c>
      <c r="O177" s="48" cm="1">
        <f t="array" ref="O177">IFERROR(
IF(OR(O$10="",$I177=""),"",
SUMIFS(収穫記録!$P:$P,収穫記録!$D:$D,$J$1,収穫記録!$I:$I,$J$2,収穫記録!$J:$J,$J$3,収穫記録!$F:$F,$I177,収穫記録!$B:$B,"&gt;="&amp;O$10,収穫記録!$B:$B,"&lt;="&amp;EOMONTH(O$10,0))
/_xlfn.UNIQUE(_xlfn._xlws.FILTER($F:$F,$E:$E=$J$4))
/IF($J$5="総計",1,$K177/10)
),0)</f>
        <v>0</v>
      </c>
      <c r="P177" s="48" cm="1">
        <f t="array" ref="P177">IFERROR(
IF(OR(P$10="",$I177=""),"",
SUMIFS(収穫記録!$P:$P,収穫記録!$D:$D,$J$1,収穫記録!$I:$I,$J$2,収穫記録!$J:$J,$J$3,収穫記録!$F:$F,$I177,収穫記録!$B:$B,"&gt;="&amp;P$10,収穫記録!$B:$B,"&lt;="&amp;EOMONTH(P$10,0))
/_xlfn.UNIQUE(_xlfn._xlws.FILTER($F:$F,$E:$E=$J$4))
/IF($J$5="総計",1,$K177/10)
),0)</f>
        <v>0</v>
      </c>
      <c r="Q177" s="48" cm="1">
        <f t="array" ref="Q177">IFERROR(
IF(OR(Q$10="",$I177=""),"",
SUMIFS(収穫記録!$P:$P,収穫記録!$D:$D,$J$1,収穫記録!$I:$I,$J$2,収穫記録!$J:$J,$J$3,収穫記録!$F:$F,$I177,収穫記録!$B:$B,"&gt;="&amp;Q$10,収穫記録!$B:$B,"&lt;="&amp;EOMONTH(Q$10,0))
/_xlfn.UNIQUE(_xlfn._xlws.FILTER($F:$F,$E:$E=$J$4))
/IF($J$5="総計",1,$K177/10)
),0)</f>
        <v>0</v>
      </c>
      <c r="R177" s="48" cm="1">
        <f t="array" ref="R177">IFERROR(
IF(OR(R$10="",$I177=""),"",
SUMIFS(収穫記録!$P:$P,収穫記録!$D:$D,$J$1,収穫記録!$I:$I,$J$2,収穫記録!$J:$J,$J$3,収穫記録!$F:$F,$I177,収穫記録!$B:$B,"&gt;="&amp;R$10,収穫記録!$B:$B,"&lt;="&amp;EOMONTH(R$10,0))
/_xlfn.UNIQUE(_xlfn._xlws.FILTER($F:$F,$E:$E=$J$4))
/IF($J$5="総計",1,$K177/10)
),0)</f>
        <v>0</v>
      </c>
      <c r="S177" s="48" cm="1">
        <f t="array" ref="S177">IFERROR(
IF(OR(S$10="",$I177=""),"",
SUMIFS(収穫記録!$P:$P,収穫記録!$D:$D,$J$1,収穫記録!$I:$I,$J$2,収穫記録!$J:$J,$J$3,収穫記録!$F:$F,$I177,収穫記録!$B:$B,"&gt;="&amp;S$10,収穫記録!$B:$B,"&lt;="&amp;EOMONTH(S$10,0))
/_xlfn.UNIQUE(_xlfn._xlws.FILTER($F:$F,$E:$E=$J$4))
/IF($J$5="総計",1,$K177/10)
),0)</f>
        <v>0</v>
      </c>
      <c r="T177" s="48" cm="1">
        <f t="array" ref="T177">IFERROR(
IF(OR(T$10="",$I177=""),"",
SUMIFS(収穫記録!$P:$P,収穫記録!$D:$D,$J$1,収穫記録!$I:$I,$J$2,収穫記録!$J:$J,$J$3,収穫記録!$F:$F,$I177,収穫記録!$B:$B,"&gt;="&amp;T$10,収穫記録!$B:$B,"&lt;="&amp;EOMONTH(T$10,0))
/_xlfn.UNIQUE(_xlfn._xlws.FILTER($F:$F,$E:$E=$J$4))
/IF($J$5="総計",1,$K177/10)
),0)</f>
        <v>0</v>
      </c>
      <c r="U177" s="48" cm="1">
        <f t="array" ref="U177">IFERROR(
IF(OR(U$10="",$I177=""),"",
SUMIFS(収穫記録!$P:$P,収穫記録!$D:$D,$J$1,収穫記録!$I:$I,$J$2,収穫記録!$J:$J,$J$3,収穫記録!$F:$F,$I177,収穫記録!$B:$B,"&gt;="&amp;U$10,収穫記録!$B:$B,"&lt;="&amp;EOMONTH(U$10,0))
/_xlfn.UNIQUE(_xlfn._xlws.FILTER($F:$F,$E:$E=$J$4))
/IF($J$5="総計",1,$K177/10)
),0)</f>
        <v>0</v>
      </c>
      <c r="V177" s="48" cm="1">
        <f t="array" ref="V177">IFERROR(
IF(OR(V$10="",$I177=""),"",
SUMIFS(収穫記録!$P:$P,収穫記録!$D:$D,$J$1,収穫記録!$I:$I,$J$2,収穫記録!$J:$J,$J$3,収穫記録!$F:$F,$I177,収穫記録!$B:$B,"&gt;="&amp;V$10,収穫記録!$B:$B,"&lt;="&amp;EOMONTH(V$10,0))
/_xlfn.UNIQUE(_xlfn._xlws.FILTER($F:$F,$E:$E=$J$4))
/IF($J$5="総計",1,$K177/10)
),0)</f>
        <v>0</v>
      </c>
      <c r="W177" s="48" cm="1">
        <f t="array" ref="W177">IFERROR(
IF(OR(W$10="",$I177=""),"",
SUMIFS(収穫記録!$P:$P,収穫記録!$D:$D,$J$1,収穫記録!$I:$I,$J$2,収穫記録!$J:$J,$J$3,収穫記録!$F:$F,$I177,収穫記録!$B:$B,"&gt;="&amp;W$10,収穫記録!$B:$B,"&lt;="&amp;EOMONTH(W$10,0))
/_xlfn.UNIQUE(_xlfn._xlws.FILTER($F:$F,$E:$E=$J$4))
/IF($J$5="総計",1,$K177/10)
),0)</f>
        <v>0</v>
      </c>
      <c r="X177" s="48" cm="1">
        <f t="array" ref="X177">IFERROR(
IF(OR(X$10="",$I177=""),"",
SUMIFS(収穫記録!$P:$P,収穫記録!$D:$D,$J$1,収穫記録!$I:$I,$J$2,収穫記録!$J:$J,$J$3,収穫記録!$F:$F,$I177,収穫記録!$B:$B,"&gt;="&amp;X$10,収穫記録!$B:$B,"&lt;="&amp;EOMONTH(X$10,0))
/_xlfn.UNIQUE(_xlfn._xlws.FILTER($F:$F,$E:$E=$J$4))
/IF($J$5="総計",1,$K177/10)
),0)</f>
        <v>0</v>
      </c>
    </row>
    <row r="178" spans="10:24">
      <c r="J178" s="13"/>
      <c r="K178" s="37"/>
      <c r="L178" s="46" t="str">
        <f t="shared" si="5"/>
        <v/>
      </c>
      <c r="M178" s="47" cm="1">
        <f t="array" ref="M178">IFERROR(
IF(OR(M$10="",$I178=""),"",
SUMIFS(収穫記録!$P:$P,収穫記録!$D:$D,$J$1,収穫記録!$I:$I,$J$2,収穫記録!$J:$J,$J$3,収穫記録!$F:$F,$I178,収穫記録!$B:$B,"&gt;="&amp;M$10,収穫記録!$B:$B,"&lt;="&amp;EOMONTH(M$10,0))
/_xlfn.UNIQUE(_xlfn._xlws.FILTER($F:$F,$E:$E=$J$4))
/IF($J$5="総計",1,$K178/10)
),0)</f>
        <v>0</v>
      </c>
      <c r="N178" s="48" cm="1">
        <f t="array" ref="N178">IFERROR(
IF(OR(N$10="",$I178=""),"",
SUMIFS(収穫記録!$P:$P,収穫記録!$D:$D,$J$1,収穫記録!$I:$I,$J$2,収穫記録!$J:$J,$J$3,収穫記録!$F:$F,$I178,収穫記録!$B:$B,"&gt;="&amp;N$10,収穫記録!$B:$B,"&lt;="&amp;EOMONTH(N$10,0))
/_xlfn.UNIQUE(_xlfn._xlws.FILTER($F:$F,$E:$E=$J$4))
/IF($J$5="総計",1,$K178/10)
),0)</f>
        <v>0</v>
      </c>
      <c r="O178" s="48" cm="1">
        <f t="array" ref="O178">IFERROR(
IF(OR(O$10="",$I178=""),"",
SUMIFS(収穫記録!$P:$P,収穫記録!$D:$D,$J$1,収穫記録!$I:$I,$J$2,収穫記録!$J:$J,$J$3,収穫記録!$F:$F,$I178,収穫記録!$B:$B,"&gt;="&amp;O$10,収穫記録!$B:$B,"&lt;="&amp;EOMONTH(O$10,0))
/_xlfn.UNIQUE(_xlfn._xlws.FILTER($F:$F,$E:$E=$J$4))
/IF($J$5="総計",1,$K178/10)
),0)</f>
        <v>0</v>
      </c>
      <c r="P178" s="48" cm="1">
        <f t="array" ref="P178">IFERROR(
IF(OR(P$10="",$I178=""),"",
SUMIFS(収穫記録!$P:$P,収穫記録!$D:$D,$J$1,収穫記録!$I:$I,$J$2,収穫記録!$J:$J,$J$3,収穫記録!$F:$F,$I178,収穫記録!$B:$B,"&gt;="&amp;P$10,収穫記録!$B:$B,"&lt;="&amp;EOMONTH(P$10,0))
/_xlfn.UNIQUE(_xlfn._xlws.FILTER($F:$F,$E:$E=$J$4))
/IF($J$5="総計",1,$K178/10)
),0)</f>
        <v>0</v>
      </c>
      <c r="Q178" s="48" cm="1">
        <f t="array" ref="Q178">IFERROR(
IF(OR(Q$10="",$I178=""),"",
SUMIFS(収穫記録!$P:$P,収穫記録!$D:$D,$J$1,収穫記録!$I:$I,$J$2,収穫記録!$J:$J,$J$3,収穫記録!$F:$F,$I178,収穫記録!$B:$B,"&gt;="&amp;Q$10,収穫記録!$B:$B,"&lt;="&amp;EOMONTH(Q$10,0))
/_xlfn.UNIQUE(_xlfn._xlws.FILTER($F:$F,$E:$E=$J$4))
/IF($J$5="総計",1,$K178/10)
),0)</f>
        <v>0</v>
      </c>
      <c r="R178" s="48" cm="1">
        <f t="array" ref="R178">IFERROR(
IF(OR(R$10="",$I178=""),"",
SUMIFS(収穫記録!$P:$P,収穫記録!$D:$D,$J$1,収穫記録!$I:$I,$J$2,収穫記録!$J:$J,$J$3,収穫記録!$F:$F,$I178,収穫記録!$B:$B,"&gt;="&amp;R$10,収穫記録!$B:$B,"&lt;="&amp;EOMONTH(R$10,0))
/_xlfn.UNIQUE(_xlfn._xlws.FILTER($F:$F,$E:$E=$J$4))
/IF($J$5="総計",1,$K178/10)
),0)</f>
        <v>0</v>
      </c>
      <c r="S178" s="48" cm="1">
        <f t="array" ref="S178">IFERROR(
IF(OR(S$10="",$I178=""),"",
SUMIFS(収穫記録!$P:$P,収穫記録!$D:$D,$J$1,収穫記録!$I:$I,$J$2,収穫記録!$J:$J,$J$3,収穫記録!$F:$F,$I178,収穫記録!$B:$B,"&gt;="&amp;S$10,収穫記録!$B:$B,"&lt;="&amp;EOMONTH(S$10,0))
/_xlfn.UNIQUE(_xlfn._xlws.FILTER($F:$F,$E:$E=$J$4))
/IF($J$5="総計",1,$K178/10)
),0)</f>
        <v>0</v>
      </c>
      <c r="T178" s="48" cm="1">
        <f t="array" ref="T178">IFERROR(
IF(OR(T$10="",$I178=""),"",
SUMIFS(収穫記録!$P:$P,収穫記録!$D:$D,$J$1,収穫記録!$I:$I,$J$2,収穫記録!$J:$J,$J$3,収穫記録!$F:$F,$I178,収穫記録!$B:$B,"&gt;="&amp;T$10,収穫記録!$B:$B,"&lt;="&amp;EOMONTH(T$10,0))
/_xlfn.UNIQUE(_xlfn._xlws.FILTER($F:$F,$E:$E=$J$4))
/IF($J$5="総計",1,$K178/10)
),0)</f>
        <v>0</v>
      </c>
      <c r="U178" s="48" cm="1">
        <f t="array" ref="U178">IFERROR(
IF(OR(U$10="",$I178=""),"",
SUMIFS(収穫記録!$P:$P,収穫記録!$D:$D,$J$1,収穫記録!$I:$I,$J$2,収穫記録!$J:$J,$J$3,収穫記録!$F:$F,$I178,収穫記録!$B:$B,"&gt;="&amp;U$10,収穫記録!$B:$B,"&lt;="&amp;EOMONTH(U$10,0))
/_xlfn.UNIQUE(_xlfn._xlws.FILTER($F:$F,$E:$E=$J$4))
/IF($J$5="総計",1,$K178/10)
),0)</f>
        <v>0</v>
      </c>
      <c r="V178" s="48" cm="1">
        <f t="array" ref="V178">IFERROR(
IF(OR(V$10="",$I178=""),"",
SUMIFS(収穫記録!$P:$P,収穫記録!$D:$D,$J$1,収穫記録!$I:$I,$J$2,収穫記録!$J:$J,$J$3,収穫記録!$F:$F,$I178,収穫記録!$B:$B,"&gt;="&amp;V$10,収穫記録!$B:$B,"&lt;="&amp;EOMONTH(V$10,0))
/_xlfn.UNIQUE(_xlfn._xlws.FILTER($F:$F,$E:$E=$J$4))
/IF($J$5="総計",1,$K178/10)
),0)</f>
        <v>0</v>
      </c>
      <c r="W178" s="48" cm="1">
        <f t="array" ref="W178">IFERROR(
IF(OR(W$10="",$I178=""),"",
SUMIFS(収穫記録!$P:$P,収穫記録!$D:$D,$J$1,収穫記録!$I:$I,$J$2,収穫記録!$J:$J,$J$3,収穫記録!$F:$F,$I178,収穫記録!$B:$B,"&gt;="&amp;W$10,収穫記録!$B:$B,"&lt;="&amp;EOMONTH(W$10,0))
/_xlfn.UNIQUE(_xlfn._xlws.FILTER($F:$F,$E:$E=$J$4))
/IF($J$5="総計",1,$K178/10)
),0)</f>
        <v>0</v>
      </c>
      <c r="X178" s="48" cm="1">
        <f t="array" ref="X178">IFERROR(
IF(OR(X$10="",$I178=""),"",
SUMIFS(収穫記録!$P:$P,収穫記録!$D:$D,$J$1,収穫記録!$I:$I,$J$2,収穫記録!$J:$J,$J$3,収穫記録!$F:$F,$I178,収穫記録!$B:$B,"&gt;="&amp;X$10,収穫記録!$B:$B,"&lt;="&amp;EOMONTH(X$10,0))
/_xlfn.UNIQUE(_xlfn._xlws.FILTER($F:$F,$E:$E=$J$4))
/IF($J$5="総計",1,$K178/10)
),0)</f>
        <v>0</v>
      </c>
    </row>
    <row r="179" spans="10:24">
      <c r="J179" s="13"/>
      <c r="K179" s="37"/>
      <c r="L179" s="46" t="str">
        <f t="shared" si="5"/>
        <v/>
      </c>
      <c r="M179" s="47" cm="1">
        <f t="array" ref="M179">IFERROR(
IF(OR(M$10="",$I179=""),"",
SUMIFS(収穫記録!$P:$P,収穫記録!$D:$D,$J$1,収穫記録!$I:$I,$J$2,収穫記録!$J:$J,$J$3,収穫記録!$F:$F,$I179,収穫記録!$B:$B,"&gt;="&amp;M$10,収穫記録!$B:$B,"&lt;="&amp;EOMONTH(M$10,0))
/_xlfn.UNIQUE(_xlfn._xlws.FILTER($F:$F,$E:$E=$J$4))
/IF($J$5="総計",1,$K179/10)
),0)</f>
        <v>0</v>
      </c>
      <c r="N179" s="48" cm="1">
        <f t="array" ref="N179">IFERROR(
IF(OR(N$10="",$I179=""),"",
SUMIFS(収穫記録!$P:$P,収穫記録!$D:$D,$J$1,収穫記録!$I:$I,$J$2,収穫記録!$J:$J,$J$3,収穫記録!$F:$F,$I179,収穫記録!$B:$B,"&gt;="&amp;N$10,収穫記録!$B:$B,"&lt;="&amp;EOMONTH(N$10,0))
/_xlfn.UNIQUE(_xlfn._xlws.FILTER($F:$F,$E:$E=$J$4))
/IF($J$5="総計",1,$K179/10)
),0)</f>
        <v>0</v>
      </c>
      <c r="O179" s="48" cm="1">
        <f t="array" ref="O179">IFERROR(
IF(OR(O$10="",$I179=""),"",
SUMIFS(収穫記録!$P:$P,収穫記録!$D:$D,$J$1,収穫記録!$I:$I,$J$2,収穫記録!$J:$J,$J$3,収穫記録!$F:$F,$I179,収穫記録!$B:$B,"&gt;="&amp;O$10,収穫記録!$B:$B,"&lt;="&amp;EOMONTH(O$10,0))
/_xlfn.UNIQUE(_xlfn._xlws.FILTER($F:$F,$E:$E=$J$4))
/IF($J$5="総計",1,$K179/10)
),0)</f>
        <v>0</v>
      </c>
      <c r="P179" s="48" cm="1">
        <f t="array" ref="P179">IFERROR(
IF(OR(P$10="",$I179=""),"",
SUMIFS(収穫記録!$P:$P,収穫記録!$D:$D,$J$1,収穫記録!$I:$I,$J$2,収穫記録!$J:$J,$J$3,収穫記録!$F:$F,$I179,収穫記録!$B:$B,"&gt;="&amp;P$10,収穫記録!$B:$B,"&lt;="&amp;EOMONTH(P$10,0))
/_xlfn.UNIQUE(_xlfn._xlws.FILTER($F:$F,$E:$E=$J$4))
/IF($J$5="総計",1,$K179/10)
),0)</f>
        <v>0</v>
      </c>
      <c r="Q179" s="48" cm="1">
        <f t="array" ref="Q179">IFERROR(
IF(OR(Q$10="",$I179=""),"",
SUMIFS(収穫記録!$P:$P,収穫記録!$D:$D,$J$1,収穫記録!$I:$I,$J$2,収穫記録!$J:$J,$J$3,収穫記録!$F:$F,$I179,収穫記録!$B:$B,"&gt;="&amp;Q$10,収穫記録!$B:$B,"&lt;="&amp;EOMONTH(Q$10,0))
/_xlfn.UNIQUE(_xlfn._xlws.FILTER($F:$F,$E:$E=$J$4))
/IF($J$5="総計",1,$K179/10)
),0)</f>
        <v>0</v>
      </c>
      <c r="R179" s="48" cm="1">
        <f t="array" ref="R179">IFERROR(
IF(OR(R$10="",$I179=""),"",
SUMIFS(収穫記録!$P:$P,収穫記録!$D:$D,$J$1,収穫記録!$I:$I,$J$2,収穫記録!$J:$J,$J$3,収穫記録!$F:$F,$I179,収穫記録!$B:$B,"&gt;="&amp;R$10,収穫記録!$B:$B,"&lt;="&amp;EOMONTH(R$10,0))
/_xlfn.UNIQUE(_xlfn._xlws.FILTER($F:$F,$E:$E=$J$4))
/IF($J$5="総計",1,$K179/10)
),0)</f>
        <v>0</v>
      </c>
      <c r="S179" s="48" cm="1">
        <f t="array" ref="S179">IFERROR(
IF(OR(S$10="",$I179=""),"",
SUMIFS(収穫記録!$P:$P,収穫記録!$D:$D,$J$1,収穫記録!$I:$I,$J$2,収穫記録!$J:$J,$J$3,収穫記録!$F:$F,$I179,収穫記録!$B:$B,"&gt;="&amp;S$10,収穫記録!$B:$B,"&lt;="&amp;EOMONTH(S$10,0))
/_xlfn.UNIQUE(_xlfn._xlws.FILTER($F:$F,$E:$E=$J$4))
/IF($J$5="総計",1,$K179/10)
),0)</f>
        <v>0</v>
      </c>
      <c r="T179" s="48" cm="1">
        <f t="array" ref="T179">IFERROR(
IF(OR(T$10="",$I179=""),"",
SUMIFS(収穫記録!$P:$P,収穫記録!$D:$D,$J$1,収穫記録!$I:$I,$J$2,収穫記録!$J:$J,$J$3,収穫記録!$F:$F,$I179,収穫記録!$B:$B,"&gt;="&amp;T$10,収穫記録!$B:$B,"&lt;="&amp;EOMONTH(T$10,0))
/_xlfn.UNIQUE(_xlfn._xlws.FILTER($F:$F,$E:$E=$J$4))
/IF($J$5="総計",1,$K179/10)
),0)</f>
        <v>0</v>
      </c>
      <c r="U179" s="48" cm="1">
        <f t="array" ref="U179">IFERROR(
IF(OR(U$10="",$I179=""),"",
SUMIFS(収穫記録!$P:$P,収穫記録!$D:$D,$J$1,収穫記録!$I:$I,$J$2,収穫記録!$J:$J,$J$3,収穫記録!$F:$F,$I179,収穫記録!$B:$B,"&gt;="&amp;U$10,収穫記録!$B:$B,"&lt;="&amp;EOMONTH(U$10,0))
/_xlfn.UNIQUE(_xlfn._xlws.FILTER($F:$F,$E:$E=$J$4))
/IF($J$5="総計",1,$K179/10)
),0)</f>
        <v>0</v>
      </c>
      <c r="V179" s="48" cm="1">
        <f t="array" ref="V179">IFERROR(
IF(OR(V$10="",$I179=""),"",
SUMIFS(収穫記録!$P:$P,収穫記録!$D:$D,$J$1,収穫記録!$I:$I,$J$2,収穫記録!$J:$J,$J$3,収穫記録!$F:$F,$I179,収穫記録!$B:$B,"&gt;="&amp;V$10,収穫記録!$B:$B,"&lt;="&amp;EOMONTH(V$10,0))
/_xlfn.UNIQUE(_xlfn._xlws.FILTER($F:$F,$E:$E=$J$4))
/IF($J$5="総計",1,$K179/10)
),0)</f>
        <v>0</v>
      </c>
      <c r="W179" s="48" cm="1">
        <f t="array" ref="W179">IFERROR(
IF(OR(W$10="",$I179=""),"",
SUMIFS(収穫記録!$P:$P,収穫記録!$D:$D,$J$1,収穫記録!$I:$I,$J$2,収穫記録!$J:$J,$J$3,収穫記録!$F:$F,$I179,収穫記録!$B:$B,"&gt;="&amp;W$10,収穫記録!$B:$B,"&lt;="&amp;EOMONTH(W$10,0))
/_xlfn.UNIQUE(_xlfn._xlws.FILTER($F:$F,$E:$E=$J$4))
/IF($J$5="総計",1,$K179/10)
),0)</f>
        <v>0</v>
      </c>
      <c r="X179" s="48" cm="1">
        <f t="array" ref="X179">IFERROR(
IF(OR(X$10="",$I179=""),"",
SUMIFS(収穫記録!$P:$P,収穫記録!$D:$D,$J$1,収穫記録!$I:$I,$J$2,収穫記録!$J:$J,$J$3,収穫記録!$F:$F,$I179,収穫記録!$B:$B,"&gt;="&amp;X$10,収穫記録!$B:$B,"&lt;="&amp;EOMONTH(X$10,0))
/_xlfn.UNIQUE(_xlfn._xlws.FILTER($F:$F,$E:$E=$J$4))
/IF($J$5="総計",1,$K179/10)
),0)</f>
        <v>0</v>
      </c>
    </row>
    <row r="180" spans="10:24">
      <c r="J180" s="13"/>
      <c r="K180" s="37"/>
      <c r="L180" s="46" t="str">
        <f t="shared" si="5"/>
        <v/>
      </c>
      <c r="M180" s="47" cm="1">
        <f t="array" ref="M180">IFERROR(
IF(OR(M$10="",$I180=""),"",
SUMIFS(収穫記録!$P:$P,収穫記録!$D:$D,$J$1,収穫記録!$I:$I,$J$2,収穫記録!$J:$J,$J$3,収穫記録!$F:$F,$I180,収穫記録!$B:$B,"&gt;="&amp;M$10,収穫記録!$B:$B,"&lt;="&amp;EOMONTH(M$10,0))
/_xlfn.UNIQUE(_xlfn._xlws.FILTER($F:$F,$E:$E=$J$4))
/IF($J$5="総計",1,$K180/10)
),0)</f>
        <v>0</v>
      </c>
      <c r="N180" s="48" cm="1">
        <f t="array" ref="N180">IFERROR(
IF(OR(N$10="",$I180=""),"",
SUMIFS(収穫記録!$P:$P,収穫記録!$D:$D,$J$1,収穫記録!$I:$I,$J$2,収穫記録!$J:$J,$J$3,収穫記録!$F:$F,$I180,収穫記録!$B:$B,"&gt;="&amp;N$10,収穫記録!$B:$B,"&lt;="&amp;EOMONTH(N$10,0))
/_xlfn.UNIQUE(_xlfn._xlws.FILTER($F:$F,$E:$E=$J$4))
/IF($J$5="総計",1,$K180/10)
),0)</f>
        <v>0</v>
      </c>
      <c r="O180" s="48" cm="1">
        <f t="array" ref="O180">IFERROR(
IF(OR(O$10="",$I180=""),"",
SUMIFS(収穫記録!$P:$P,収穫記録!$D:$D,$J$1,収穫記録!$I:$I,$J$2,収穫記録!$J:$J,$J$3,収穫記録!$F:$F,$I180,収穫記録!$B:$B,"&gt;="&amp;O$10,収穫記録!$B:$B,"&lt;="&amp;EOMONTH(O$10,0))
/_xlfn.UNIQUE(_xlfn._xlws.FILTER($F:$F,$E:$E=$J$4))
/IF($J$5="総計",1,$K180/10)
),0)</f>
        <v>0</v>
      </c>
      <c r="P180" s="48" cm="1">
        <f t="array" ref="P180">IFERROR(
IF(OR(P$10="",$I180=""),"",
SUMIFS(収穫記録!$P:$P,収穫記録!$D:$D,$J$1,収穫記録!$I:$I,$J$2,収穫記録!$J:$J,$J$3,収穫記録!$F:$F,$I180,収穫記録!$B:$B,"&gt;="&amp;P$10,収穫記録!$B:$B,"&lt;="&amp;EOMONTH(P$10,0))
/_xlfn.UNIQUE(_xlfn._xlws.FILTER($F:$F,$E:$E=$J$4))
/IF($J$5="総計",1,$K180/10)
),0)</f>
        <v>0</v>
      </c>
      <c r="Q180" s="48" cm="1">
        <f t="array" ref="Q180">IFERROR(
IF(OR(Q$10="",$I180=""),"",
SUMIFS(収穫記録!$P:$P,収穫記録!$D:$D,$J$1,収穫記録!$I:$I,$J$2,収穫記録!$J:$J,$J$3,収穫記録!$F:$F,$I180,収穫記録!$B:$B,"&gt;="&amp;Q$10,収穫記録!$B:$B,"&lt;="&amp;EOMONTH(Q$10,0))
/_xlfn.UNIQUE(_xlfn._xlws.FILTER($F:$F,$E:$E=$J$4))
/IF($J$5="総計",1,$K180/10)
),0)</f>
        <v>0</v>
      </c>
      <c r="R180" s="48" cm="1">
        <f t="array" ref="R180">IFERROR(
IF(OR(R$10="",$I180=""),"",
SUMIFS(収穫記録!$P:$P,収穫記録!$D:$D,$J$1,収穫記録!$I:$I,$J$2,収穫記録!$J:$J,$J$3,収穫記録!$F:$F,$I180,収穫記録!$B:$B,"&gt;="&amp;R$10,収穫記録!$B:$B,"&lt;="&amp;EOMONTH(R$10,0))
/_xlfn.UNIQUE(_xlfn._xlws.FILTER($F:$F,$E:$E=$J$4))
/IF($J$5="総計",1,$K180/10)
),0)</f>
        <v>0</v>
      </c>
      <c r="S180" s="48" cm="1">
        <f t="array" ref="S180">IFERROR(
IF(OR(S$10="",$I180=""),"",
SUMIFS(収穫記録!$P:$P,収穫記録!$D:$D,$J$1,収穫記録!$I:$I,$J$2,収穫記録!$J:$J,$J$3,収穫記録!$F:$F,$I180,収穫記録!$B:$B,"&gt;="&amp;S$10,収穫記録!$B:$B,"&lt;="&amp;EOMONTH(S$10,0))
/_xlfn.UNIQUE(_xlfn._xlws.FILTER($F:$F,$E:$E=$J$4))
/IF($J$5="総計",1,$K180/10)
),0)</f>
        <v>0</v>
      </c>
      <c r="T180" s="48" cm="1">
        <f t="array" ref="T180">IFERROR(
IF(OR(T$10="",$I180=""),"",
SUMIFS(収穫記録!$P:$P,収穫記録!$D:$D,$J$1,収穫記録!$I:$I,$J$2,収穫記録!$J:$J,$J$3,収穫記録!$F:$F,$I180,収穫記録!$B:$B,"&gt;="&amp;T$10,収穫記録!$B:$B,"&lt;="&amp;EOMONTH(T$10,0))
/_xlfn.UNIQUE(_xlfn._xlws.FILTER($F:$F,$E:$E=$J$4))
/IF($J$5="総計",1,$K180/10)
),0)</f>
        <v>0</v>
      </c>
      <c r="U180" s="48" cm="1">
        <f t="array" ref="U180">IFERROR(
IF(OR(U$10="",$I180=""),"",
SUMIFS(収穫記録!$P:$P,収穫記録!$D:$D,$J$1,収穫記録!$I:$I,$J$2,収穫記録!$J:$J,$J$3,収穫記録!$F:$F,$I180,収穫記録!$B:$B,"&gt;="&amp;U$10,収穫記録!$B:$B,"&lt;="&amp;EOMONTH(U$10,0))
/_xlfn.UNIQUE(_xlfn._xlws.FILTER($F:$F,$E:$E=$J$4))
/IF($J$5="総計",1,$K180/10)
),0)</f>
        <v>0</v>
      </c>
      <c r="V180" s="48" cm="1">
        <f t="array" ref="V180">IFERROR(
IF(OR(V$10="",$I180=""),"",
SUMIFS(収穫記録!$P:$P,収穫記録!$D:$D,$J$1,収穫記録!$I:$I,$J$2,収穫記録!$J:$J,$J$3,収穫記録!$F:$F,$I180,収穫記録!$B:$B,"&gt;="&amp;V$10,収穫記録!$B:$B,"&lt;="&amp;EOMONTH(V$10,0))
/_xlfn.UNIQUE(_xlfn._xlws.FILTER($F:$F,$E:$E=$J$4))
/IF($J$5="総計",1,$K180/10)
),0)</f>
        <v>0</v>
      </c>
      <c r="W180" s="48" cm="1">
        <f t="array" ref="W180">IFERROR(
IF(OR(W$10="",$I180=""),"",
SUMIFS(収穫記録!$P:$P,収穫記録!$D:$D,$J$1,収穫記録!$I:$I,$J$2,収穫記録!$J:$J,$J$3,収穫記録!$F:$F,$I180,収穫記録!$B:$B,"&gt;="&amp;W$10,収穫記録!$B:$B,"&lt;="&amp;EOMONTH(W$10,0))
/_xlfn.UNIQUE(_xlfn._xlws.FILTER($F:$F,$E:$E=$J$4))
/IF($J$5="総計",1,$K180/10)
),0)</f>
        <v>0</v>
      </c>
      <c r="X180" s="48" cm="1">
        <f t="array" ref="X180">IFERROR(
IF(OR(X$10="",$I180=""),"",
SUMIFS(収穫記録!$P:$P,収穫記録!$D:$D,$J$1,収穫記録!$I:$I,$J$2,収穫記録!$J:$J,$J$3,収穫記録!$F:$F,$I180,収穫記録!$B:$B,"&gt;="&amp;X$10,収穫記録!$B:$B,"&lt;="&amp;EOMONTH(X$10,0))
/_xlfn.UNIQUE(_xlfn._xlws.FILTER($F:$F,$E:$E=$J$4))
/IF($J$5="総計",1,$K180/10)
),0)</f>
        <v>0</v>
      </c>
    </row>
    <row r="181" spans="10:24">
      <c r="J181" s="13"/>
      <c r="K181" s="37"/>
      <c r="L181" s="46" t="str">
        <f t="shared" si="5"/>
        <v/>
      </c>
      <c r="M181" s="47" cm="1">
        <f t="array" ref="M181">IFERROR(
IF(OR(M$10="",$I181=""),"",
SUMIFS(収穫記録!$P:$P,収穫記録!$D:$D,$J$1,収穫記録!$I:$I,$J$2,収穫記録!$J:$J,$J$3,収穫記録!$F:$F,$I181,収穫記録!$B:$B,"&gt;="&amp;M$10,収穫記録!$B:$B,"&lt;="&amp;EOMONTH(M$10,0))
/_xlfn.UNIQUE(_xlfn._xlws.FILTER($F:$F,$E:$E=$J$4))
/IF($J$5="総計",1,$K181/10)
),0)</f>
        <v>0</v>
      </c>
      <c r="N181" s="48" cm="1">
        <f t="array" ref="N181">IFERROR(
IF(OR(N$10="",$I181=""),"",
SUMIFS(収穫記録!$P:$P,収穫記録!$D:$D,$J$1,収穫記録!$I:$I,$J$2,収穫記録!$J:$J,$J$3,収穫記録!$F:$F,$I181,収穫記録!$B:$B,"&gt;="&amp;N$10,収穫記録!$B:$B,"&lt;="&amp;EOMONTH(N$10,0))
/_xlfn.UNIQUE(_xlfn._xlws.FILTER($F:$F,$E:$E=$J$4))
/IF($J$5="総計",1,$K181/10)
),0)</f>
        <v>0</v>
      </c>
      <c r="O181" s="48" cm="1">
        <f t="array" ref="O181">IFERROR(
IF(OR(O$10="",$I181=""),"",
SUMIFS(収穫記録!$P:$P,収穫記録!$D:$D,$J$1,収穫記録!$I:$I,$J$2,収穫記録!$J:$J,$J$3,収穫記録!$F:$F,$I181,収穫記録!$B:$B,"&gt;="&amp;O$10,収穫記録!$B:$B,"&lt;="&amp;EOMONTH(O$10,0))
/_xlfn.UNIQUE(_xlfn._xlws.FILTER($F:$F,$E:$E=$J$4))
/IF($J$5="総計",1,$K181/10)
),0)</f>
        <v>0</v>
      </c>
      <c r="P181" s="48" cm="1">
        <f t="array" ref="P181">IFERROR(
IF(OR(P$10="",$I181=""),"",
SUMIFS(収穫記録!$P:$P,収穫記録!$D:$D,$J$1,収穫記録!$I:$I,$J$2,収穫記録!$J:$J,$J$3,収穫記録!$F:$F,$I181,収穫記録!$B:$B,"&gt;="&amp;P$10,収穫記録!$B:$B,"&lt;="&amp;EOMONTH(P$10,0))
/_xlfn.UNIQUE(_xlfn._xlws.FILTER($F:$F,$E:$E=$J$4))
/IF($J$5="総計",1,$K181/10)
),0)</f>
        <v>0</v>
      </c>
      <c r="Q181" s="48" cm="1">
        <f t="array" ref="Q181">IFERROR(
IF(OR(Q$10="",$I181=""),"",
SUMIFS(収穫記録!$P:$P,収穫記録!$D:$D,$J$1,収穫記録!$I:$I,$J$2,収穫記録!$J:$J,$J$3,収穫記録!$F:$F,$I181,収穫記録!$B:$B,"&gt;="&amp;Q$10,収穫記録!$B:$B,"&lt;="&amp;EOMONTH(Q$10,0))
/_xlfn.UNIQUE(_xlfn._xlws.FILTER($F:$F,$E:$E=$J$4))
/IF($J$5="総計",1,$K181/10)
),0)</f>
        <v>0</v>
      </c>
      <c r="R181" s="48" cm="1">
        <f t="array" ref="R181">IFERROR(
IF(OR(R$10="",$I181=""),"",
SUMIFS(収穫記録!$P:$P,収穫記録!$D:$D,$J$1,収穫記録!$I:$I,$J$2,収穫記録!$J:$J,$J$3,収穫記録!$F:$F,$I181,収穫記録!$B:$B,"&gt;="&amp;R$10,収穫記録!$B:$B,"&lt;="&amp;EOMONTH(R$10,0))
/_xlfn.UNIQUE(_xlfn._xlws.FILTER($F:$F,$E:$E=$J$4))
/IF($J$5="総計",1,$K181/10)
),0)</f>
        <v>0</v>
      </c>
      <c r="S181" s="48" cm="1">
        <f t="array" ref="S181">IFERROR(
IF(OR(S$10="",$I181=""),"",
SUMIFS(収穫記録!$P:$P,収穫記録!$D:$D,$J$1,収穫記録!$I:$I,$J$2,収穫記録!$J:$J,$J$3,収穫記録!$F:$F,$I181,収穫記録!$B:$B,"&gt;="&amp;S$10,収穫記録!$B:$B,"&lt;="&amp;EOMONTH(S$10,0))
/_xlfn.UNIQUE(_xlfn._xlws.FILTER($F:$F,$E:$E=$J$4))
/IF($J$5="総計",1,$K181/10)
),0)</f>
        <v>0</v>
      </c>
      <c r="T181" s="48" cm="1">
        <f t="array" ref="T181">IFERROR(
IF(OR(T$10="",$I181=""),"",
SUMIFS(収穫記録!$P:$P,収穫記録!$D:$D,$J$1,収穫記録!$I:$I,$J$2,収穫記録!$J:$J,$J$3,収穫記録!$F:$F,$I181,収穫記録!$B:$B,"&gt;="&amp;T$10,収穫記録!$B:$B,"&lt;="&amp;EOMONTH(T$10,0))
/_xlfn.UNIQUE(_xlfn._xlws.FILTER($F:$F,$E:$E=$J$4))
/IF($J$5="総計",1,$K181/10)
),0)</f>
        <v>0</v>
      </c>
      <c r="U181" s="48" cm="1">
        <f t="array" ref="U181">IFERROR(
IF(OR(U$10="",$I181=""),"",
SUMIFS(収穫記録!$P:$P,収穫記録!$D:$D,$J$1,収穫記録!$I:$I,$J$2,収穫記録!$J:$J,$J$3,収穫記録!$F:$F,$I181,収穫記録!$B:$B,"&gt;="&amp;U$10,収穫記録!$B:$B,"&lt;="&amp;EOMONTH(U$10,0))
/_xlfn.UNIQUE(_xlfn._xlws.FILTER($F:$F,$E:$E=$J$4))
/IF($J$5="総計",1,$K181/10)
),0)</f>
        <v>0</v>
      </c>
      <c r="V181" s="48" cm="1">
        <f t="array" ref="V181">IFERROR(
IF(OR(V$10="",$I181=""),"",
SUMIFS(収穫記録!$P:$P,収穫記録!$D:$D,$J$1,収穫記録!$I:$I,$J$2,収穫記録!$J:$J,$J$3,収穫記録!$F:$F,$I181,収穫記録!$B:$B,"&gt;="&amp;V$10,収穫記録!$B:$B,"&lt;="&amp;EOMONTH(V$10,0))
/_xlfn.UNIQUE(_xlfn._xlws.FILTER($F:$F,$E:$E=$J$4))
/IF($J$5="総計",1,$K181/10)
),0)</f>
        <v>0</v>
      </c>
      <c r="W181" s="48" cm="1">
        <f t="array" ref="W181">IFERROR(
IF(OR(W$10="",$I181=""),"",
SUMIFS(収穫記録!$P:$P,収穫記録!$D:$D,$J$1,収穫記録!$I:$I,$J$2,収穫記録!$J:$J,$J$3,収穫記録!$F:$F,$I181,収穫記録!$B:$B,"&gt;="&amp;W$10,収穫記録!$B:$B,"&lt;="&amp;EOMONTH(W$10,0))
/_xlfn.UNIQUE(_xlfn._xlws.FILTER($F:$F,$E:$E=$J$4))
/IF($J$5="総計",1,$K181/10)
),0)</f>
        <v>0</v>
      </c>
      <c r="X181" s="48" cm="1">
        <f t="array" ref="X181">IFERROR(
IF(OR(X$10="",$I181=""),"",
SUMIFS(収穫記録!$P:$P,収穫記録!$D:$D,$J$1,収穫記録!$I:$I,$J$2,収穫記録!$J:$J,$J$3,収穫記録!$F:$F,$I181,収穫記録!$B:$B,"&gt;="&amp;X$10,収穫記録!$B:$B,"&lt;="&amp;EOMONTH(X$10,0))
/_xlfn.UNIQUE(_xlfn._xlws.FILTER($F:$F,$E:$E=$J$4))
/IF($J$5="総計",1,$K181/10)
),0)</f>
        <v>0</v>
      </c>
    </row>
    <row r="182" spans="10:24">
      <c r="J182" s="13"/>
      <c r="K182" s="37"/>
      <c r="L182" s="46" t="str">
        <f t="shared" si="5"/>
        <v/>
      </c>
      <c r="M182" s="47" cm="1">
        <f t="array" ref="M182">IFERROR(
IF(OR(M$10="",$I182=""),"",
SUMIFS(収穫記録!$P:$P,収穫記録!$D:$D,$J$1,収穫記録!$I:$I,$J$2,収穫記録!$J:$J,$J$3,収穫記録!$F:$F,$I182,収穫記録!$B:$B,"&gt;="&amp;M$10,収穫記録!$B:$B,"&lt;="&amp;EOMONTH(M$10,0))
/_xlfn.UNIQUE(_xlfn._xlws.FILTER($F:$F,$E:$E=$J$4))
/IF($J$5="総計",1,$K182/10)
),0)</f>
        <v>0</v>
      </c>
      <c r="N182" s="48" cm="1">
        <f t="array" ref="N182">IFERROR(
IF(OR(N$10="",$I182=""),"",
SUMIFS(収穫記録!$P:$P,収穫記録!$D:$D,$J$1,収穫記録!$I:$I,$J$2,収穫記録!$J:$J,$J$3,収穫記録!$F:$F,$I182,収穫記録!$B:$B,"&gt;="&amp;N$10,収穫記録!$B:$B,"&lt;="&amp;EOMONTH(N$10,0))
/_xlfn.UNIQUE(_xlfn._xlws.FILTER($F:$F,$E:$E=$J$4))
/IF($J$5="総計",1,$K182/10)
),0)</f>
        <v>0</v>
      </c>
      <c r="O182" s="48" cm="1">
        <f t="array" ref="O182">IFERROR(
IF(OR(O$10="",$I182=""),"",
SUMIFS(収穫記録!$P:$P,収穫記録!$D:$D,$J$1,収穫記録!$I:$I,$J$2,収穫記録!$J:$J,$J$3,収穫記録!$F:$F,$I182,収穫記録!$B:$B,"&gt;="&amp;O$10,収穫記録!$B:$B,"&lt;="&amp;EOMONTH(O$10,0))
/_xlfn.UNIQUE(_xlfn._xlws.FILTER($F:$F,$E:$E=$J$4))
/IF($J$5="総計",1,$K182/10)
),0)</f>
        <v>0</v>
      </c>
      <c r="P182" s="48" cm="1">
        <f t="array" ref="P182">IFERROR(
IF(OR(P$10="",$I182=""),"",
SUMIFS(収穫記録!$P:$P,収穫記録!$D:$D,$J$1,収穫記録!$I:$I,$J$2,収穫記録!$J:$J,$J$3,収穫記録!$F:$F,$I182,収穫記録!$B:$B,"&gt;="&amp;P$10,収穫記録!$B:$B,"&lt;="&amp;EOMONTH(P$10,0))
/_xlfn.UNIQUE(_xlfn._xlws.FILTER($F:$F,$E:$E=$J$4))
/IF($J$5="総計",1,$K182/10)
),0)</f>
        <v>0</v>
      </c>
      <c r="Q182" s="48" cm="1">
        <f t="array" ref="Q182">IFERROR(
IF(OR(Q$10="",$I182=""),"",
SUMIFS(収穫記録!$P:$P,収穫記録!$D:$D,$J$1,収穫記録!$I:$I,$J$2,収穫記録!$J:$J,$J$3,収穫記録!$F:$F,$I182,収穫記録!$B:$B,"&gt;="&amp;Q$10,収穫記録!$B:$B,"&lt;="&amp;EOMONTH(Q$10,0))
/_xlfn.UNIQUE(_xlfn._xlws.FILTER($F:$F,$E:$E=$J$4))
/IF($J$5="総計",1,$K182/10)
),0)</f>
        <v>0</v>
      </c>
      <c r="R182" s="48" cm="1">
        <f t="array" ref="R182">IFERROR(
IF(OR(R$10="",$I182=""),"",
SUMIFS(収穫記録!$P:$P,収穫記録!$D:$D,$J$1,収穫記録!$I:$I,$J$2,収穫記録!$J:$J,$J$3,収穫記録!$F:$F,$I182,収穫記録!$B:$B,"&gt;="&amp;R$10,収穫記録!$B:$B,"&lt;="&amp;EOMONTH(R$10,0))
/_xlfn.UNIQUE(_xlfn._xlws.FILTER($F:$F,$E:$E=$J$4))
/IF($J$5="総計",1,$K182/10)
),0)</f>
        <v>0</v>
      </c>
      <c r="S182" s="48" cm="1">
        <f t="array" ref="S182">IFERROR(
IF(OR(S$10="",$I182=""),"",
SUMIFS(収穫記録!$P:$P,収穫記録!$D:$D,$J$1,収穫記録!$I:$I,$J$2,収穫記録!$J:$J,$J$3,収穫記録!$F:$F,$I182,収穫記録!$B:$B,"&gt;="&amp;S$10,収穫記録!$B:$B,"&lt;="&amp;EOMONTH(S$10,0))
/_xlfn.UNIQUE(_xlfn._xlws.FILTER($F:$F,$E:$E=$J$4))
/IF($J$5="総計",1,$K182/10)
),0)</f>
        <v>0</v>
      </c>
      <c r="T182" s="48" cm="1">
        <f t="array" ref="T182">IFERROR(
IF(OR(T$10="",$I182=""),"",
SUMIFS(収穫記録!$P:$P,収穫記録!$D:$D,$J$1,収穫記録!$I:$I,$J$2,収穫記録!$J:$J,$J$3,収穫記録!$F:$F,$I182,収穫記録!$B:$B,"&gt;="&amp;T$10,収穫記録!$B:$B,"&lt;="&amp;EOMONTH(T$10,0))
/_xlfn.UNIQUE(_xlfn._xlws.FILTER($F:$F,$E:$E=$J$4))
/IF($J$5="総計",1,$K182/10)
),0)</f>
        <v>0</v>
      </c>
      <c r="U182" s="48" cm="1">
        <f t="array" ref="U182">IFERROR(
IF(OR(U$10="",$I182=""),"",
SUMIFS(収穫記録!$P:$P,収穫記録!$D:$D,$J$1,収穫記録!$I:$I,$J$2,収穫記録!$J:$J,$J$3,収穫記録!$F:$F,$I182,収穫記録!$B:$B,"&gt;="&amp;U$10,収穫記録!$B:$B,"&lt;="&amp;EOMONTH(U$10,0))
/_xlfn.UNIQUE(_xlfn._xlws.FILTER($F:$F,$E:$E=$J$4))
/IF($J$5="総計",1,$K182/10)
),0)</f>
        <v>0</v>
      </c>
      <c r="V182" s="48" cm="1">
        <f t="array" ref="V182">IFERROR(
IF(OR(V$10="",$I182=""),"",
SUMIFS(収穫記録!$P:$P,収穫記録!$D:$D,$J$1,収穫記録!$I:$I,$J$2,収穫記録!$J:$J,$J$3,収穫記録!$F:$F,$I182,収穫記録!$B:$B,"&gt;="&amp;V$10,収穫記録!$B:$B,"&lt;="&amp;EOMONTH(V$10,0))
/_xlfn.UNIQUE(_xlfn._xlws.FILTER($F:$F,$E:$E=$J$4))
/IF($J$5="総計",1,$K182/10)
),0)</f>
        <v>0</v>
      </c>
      <c r="W182" s="48" cm="1">
        <f t="array" ref="W182">IFERROR(
IF(OR(W$10="",$I182=""),"",
SUMIFS(収穫記録!$P:$P,収穫記録!$D:$D,$J$1,収穫記録!$I:$I,$J$2,収穫記録!$J:$J,$J$3,収穫記録!$F:$F,$I182,収穫記録!$B:$B,"&gt;="&amp;W$10,収穫記録!$B:$B,"&lt;="&amp;EOMONTH(W$10,0))
/_xlfn.UNIQUE(_xlfn._xlws.FILTER($F:$F,$E:$E=$J$4))
/IF($J$5="総計",1,$K182/10)
),0)</f>
        <v>0</v>
      </c>
      <c r="X182" s="48" cm="1">
        <f t="array" ref="X182">IFERROR(
IF(OR(X$10="",$I182=""),"",
SUMIFS(収穫記録!$P:$P,収穫記録!$D:$D,$J$1,収穫記録!$I:$I,$J$2,収穫記録!$J:$J,$J$3,収穫記録!$F:$F,$I182,収穫記録!$B:$B,"&gt;="&amp;X$10,収穫記録!$B:$B,"&lt;="&amp;EOMONTH(X$10,0))
/_xlfn.UNIQUE(_xlfn._xlws.FILTER($F:$F,$E:$E=$J$4))
/IF($J$5="総計",1,$K182/10)
),0)</f>
        <v>0</v>
      </c>
    </row>
    <row r="183" spans="10:24">
      <c r="J183" s="13"/>
      <c r="K183" s="37"/>
      <c r="L183" s="46" t="str">
        <f t="shared" si="5"/>
        <v/>
      </c>
      <c r="M183" s="47" cm="1">
        <f t="array" ref="M183">IFERROR(
IF(OR(M$10="",$I183=""),"",
SUMIFS(収穫記録!$P:$P,収穫記録!$D:$D,$J$1,収穫記録!$I:$I,$J$2,収穫記録!$J:$J,$J$3,収穫記録!$F:$F,$I183,収穫記録!$B:$B,"&gt;="&amp;M$10,収穫記録!$B:$B,"&lt;="&amp;EOMONTH(M$10,0))
/_xlfn.UNIQUE(_xlfn._xlws.FILTER($F:$F,$E:$E=$J$4))
/IF($J$5="総計",1,$K183/10)
),0)</f>
        <v>0</v>
      </c>
      <c r="N183" s="48" cm="1">
        <f t="array" ref="N183">IFERROR(
IF(OR(N$10="",$I183=""),"",
SUMIFS(収穫記録!$P:$P,収穫記録!$D:$D,$J$1,収穫記録!$I:$I,$J$2,収穫記録!$J:$J,$J$3,収穫記録!$F:$F,$I183,収穫記録!$B:$B,"&gt;="&amp;N$10,収穫記録!$B:$B,"&lt;="&amp;EOMONTH(N$10,0))
/_xlfn.UNIQUE(_xlfn._xlws.FILTER($F:$F,$E:$E=$J$4))
/IF($J$5="総計",1,$K183/10)
),0)</f>
        <v>0</v>
      </c>
      <c r="O183" s="48" cm="1">
        <f t="array" ref="O183">IFERROR(
IF(OR(O$10="",$I183=""),"",
SUMIFS(収穫記録!$P:$P,収穫記録!$D:$D,$J$1,収穫記録!$I:$I,$J$2,収穫記録!$J:$J,$J$3,収穫記録!$F:$F,$I183,収穫記録!$B:$B,"&gt;="&amp;O$10,収穫記録!$B:$B,"&lt;="&amp;EOMONTH(O$10,0))
/_xlfn.UNIQUE(_xlfn._xlws.FILTER($F:$F,$E:$E=$J$4))
/IF($J$5="総計",1,$K183/10)
),0)</f>
        <v>0</v>
      </c>
      <c r="P183" s="48" cm="1">
        <f t="array" ref="P183">IFERROR(
IF(OR(P$10="",$I183=""),"",
SUMIFS(収穫記録!$P:$P,収穫記録!$D:$D,$J$1,収穫記録!$I:$I,$J$2,収穫記録!$J:$J,$J$3,収穫記録!$F:$F,$I183,収穫記録!$B:$B,"&gt;="&amp;P$10,収穫記録!$B:$B,"&lt;="&amp;EOMONTH(P$10,0))
/_xlfn.UNIQUE(_xlfn._xlws.FILTER($F:$F,$E:$E=$J$4))
/IF($J$5="総計",1,$K183/10)
),0)</f>
        <v>0</v>
      </c>
      <c r="Q183" s="48" cm="1">
        <f t="array" ref="Q183">IFERROR(
IF(OR(Q$10="",$I183=""),"",
SUMIFS(収穫記録!$P:$P,収穫記録!$D:$D,$J$1,収穫記録!$I:$I,$J$2,収穫記録!$J:$J,$J$3,収穫記録!$F:$F,$I183,収穫記録!$B:$B,"&gt;="&amp;Q$10,収穫記録!$B:$B,"&lt;="&amp;EOMONTH(Q$10,0))
/_xlfn.UNIQUE(_xlfn._xlws.FILTER($F:$F,$E:$E=$J$4))
/IF($J$5="総計",1,$K183/10)
),0)</f>
        <v>0</v>
      </c>
      <c r="R183" s="48" cm="1">
        <f t="array" ref="R183">IFERROR(
IF(OR(R$10="",$I183=""),"",
SUMIFS(収穫記録!$P:$P,収穫記録!$D:$D,$J$1,収穫記録!$I:$I,$J$2,収穫記録!$J:$J,$J$3,収穫記録!$F:$F,$I183,収穫記録!$B:$B,"&gt;="&amp;R$10,収穫記録!$B:$B,"&lt;="&amp;EOMONTH(R$10,0))
/_xlfn.UNIQUE(_xlfn._xlws.FILTER($F:$F,$E:$E=$J$4))
/IF($J$5="総計",1,$K183/10)
),0)</f>
        <v>0</v>
      </c>
      <c r="S183" s="48" cm="1">
        <f t="array" ref="S183">IFERROR(
IF(OR(S$10="",$I183=""),"",
SUMIFS(収穫記録!$P:$P,収穫記録!$D:$D,$J$1,収穫記録!$I:$I,$J$2,収穫記録!$J:$J,$J$3,収穫記録!$F:$F,$I183,収穫記録!$B:$B,"&gt;="&amp;S$10,収穫記録!$B:$B,"&lt;="&amp;EOMONTH(S$10,0))
/_xlfn.UNIQUE(_xlfn._xlws.FILTER($F:$F,$E:$E=$J$4))
/IF($J$5="総計",1,$K183/10)
),0)</f>
        <v>0</v>
      </c>
      <c r="T183" s="48" cm="1">
        <f t="array" ref="T183">IFERROR(
IF(OR(T$10="",$I183=""),"",
SUMIFS(収穫記録!$P:$P,収穫記録!$D:$D,$J$1,収穫記録!$I:$I,$J$2,収穫記録!$J:$J,$J$3,収穫記録!$F:$F,$I183,収穫記録!$B:$B,"&gt;="&amp;T$10,収穫記録!$B:$B,"&lt;="&amp;EOMONTH(T$10,0))
/_xlfn.UNIQUE(_xlfn._xlws.FILTER($F:$F,$E:$E=$J$4))
/IF($J$5="総計",1,$K183/10)
),0)</f>
        <v>0</v>
      </c>
      <c r="U183" s="48" cm="1">
        <f t="array" ref="U183">IFERROR(
IF(OR(U$10="",$I183=""),"",
SUMIFS(収穫記録!$P:$P,収穫記録!$D:$D,$J$1,収穫記録!$I:$I,$J$2,収穫記録!$J:$J,$J$3,収穫記録!$F:$F,$I183,収穫記録!$B:$B,"&gt;="&amp;U$10,収穫記録!$B:$B,"&lt;="&amp;EOMONTH(U$10,0))
/_xlfn.UNIQUE(_xlfn._xlws.FILTER($F:$F,$E:$E=$J$4))
/IF($J$5="総計",1,$K183/10)
),0)</f>
        <v>0</v>
      </c>
      <c r="V183" s="48" cm="1">
        <f t="array" ref="V183">IFERROR(
IF(OR(V$10="",$I183=""),"",
SUMIFS(収穫記録!$P:$P,収穫記録!$D:$D,$J$1,収穫記録!$I:$I,$J$2,収穫記録!$J:$J,$J$3,収穫記録!$F:$F,$I183,収穫記録!$B:$B,"&gt;="&amp;V$10,収穫記録!$B:$B,"&lt;="&amp;EOMONTH(V$10,0))
/_xlfn.UNIQUE(_xlfn._xlws.FILTER($F:$F,$E:$E=$J$4))
/IF($J$5="総計",1,$K183/10)
),0)</f>
        <v>0</v>
      </c>
      <c r="W183" s="48" cm="1">
        <f t="array" ref="W183">IFERROR(
IF(OR(W$10="",$I183=""),"",
SUMIFS(収穫記録!$P:$P,収穫記録!$D:$D,$J$1,収穫記録!$I:$I,$J$2,収穫記録!$J:$J,$J$3,収穫記録!$F:$F,$I183,収穫記録!$B:$B,"&gt;="&amp;W$10,収穫記録!$B:$B,"&lt;="&amp;EOMONTH(W$10,0))
/_xlfn.UNIQUE(_xlfn._xlws.FILTER($F:$F,$E:$E=$J$4))
/IF($J$5="総計",1,$K183/10)
),0)</f>
        <v>0</v>
      </c>
      <c r="X183" s="48" cm="1">
        <f t="array" ref="X183">IFERROR(
IF(OR(X$10="",$I183=""),"",
SUMIFS(収穫記録!$P:$P,収穫記録!$D:$D,$J$1,収穫記録!$I:$I,$J$2,収穫記録!$J:$J,$J$3,収穫記録!$F:$F,$I183,収穫記録!$B:$B,"&gt;="&amp;X$10,収穫記録!$B:$B,"&lt;="&amp;EOMONTH(X$10,0))
/_xlfn.UNIQUE(_xlfn._xlws.FILTER($F:$F,$E:$E=$J$4))
/IF($J$5="総計",1,$K183/10)
),0)</f>
        <v>0</v>
      </c>
    </row>
    <row r="184" spans="10:24">
      <c r="J184" s="13"/>
      <c r="K184" s="37"/>
      <c r="L184" s="46" t="str">
        <f t="shared" si="5"/>
        <v/>
      </c>
      <c r="M184" s="47" cm="1">
        <f t="array" ref="M184">IFERROR(
IF(OR(M$10="",$I184=""),"",
SUMIFS(収穫記録!$P:$P,収穫記録!$D:$D,$J$1,収穫記録!$I:$I,$J$2,収穫記録!$J:$J,$J$3,収穫記録!$F:$F,$I184,収穫記録!$B:$B,"&gt;="&amp;M$10,収穫記録!$B:$B,"&lt;="&amp;EOMONTH(M$10,0))
/_xlfn.UNIQUE(_xlfn._xlws.FILTER($F:$F,$E:$E=$J$4))
/IF($J$5="総計",1,$K184/10)
),0)</f>
        <v>0</v>
      </c>
      <c r="N184" s="48" cm="1">
        <f t="array" ref="N184">IFERROR(
IF(OR(N$10="",$I184=""),"",
SUMIFS(収穫記録!$P:$P,収穫記録!$D:$D,$J$1,収穫記録!$I:$I,$J$2,収穫記録!$J:$J,$J$3,収穫記録!$F:$F,$I184,収穫記録!$B:$B,"&gt;="&amp;N$10,収穫記録!$B:$B,"&lt;="&amp;EOMONTH(N$10,0))
/_xlfn.UNIQUE(_xlfn._xlws.FILTER($F:$F,$E:$E=$J$4))
/IF($J$5="総計",1,$K184/10)
),0)</f>
        <v>0</v>
      </c>
      <c r="O184" s="48" cm="1">
        <f t="array" ref="O184">IFERROR(
IF(OR(O$10="",$I184=""),"",
SUMIFS(収穫記録!$P:$P,収穫記録!$D:$D,$J$1,収穫記録!$I:$I,$J$2,収穫記録!$J:$J,$J$3,収穫記録!$F:$F,$I184,収穫記録!$B:$B,"&gt;="&amp;O$10,収穫記録!$B:$B,"&lt;="&amp;EOMONTH(O$10,0))
/_xlfn.UNIQUE(_xlfn._xlws.FILTER($F:$F,$E:$E=$J$4))
/IF($J$5="総計",1,$K184/10)
),0)</f>
        <v>0</v>
      </c>
      <c r="P184" s="48" cm="1">
        <f t="array" ref="P184">IFERROR(
IF(OR(P$10="",$I184=""),"",
SUMIFS(収穫記録!$P:$P,収穫記録!$D:$D,$J$1,収穫記録!$I:$I,$J$2,収穫記録!$J:$J,$J$3,収穫記録!$F:$F,$I184,収穫記録!$B:$B,"&gt;="&amp;P$10,収穫記録!$B:$B,"&lt;="&amp;EOMONTH(P$10,0))
/_xlfn.UNIQUE(_xlfn._xlws.FILTER($F:$F,$E:$E=$J$4))
/IF($J$5="総計",1,$K184/10)
),0)</f>
        <v>0</v>
      </c>
      <c r="Q184" s="48" cm="1">
        <f t="array" ref="Q184">IFERROR(
IF(OR(Q$10="",$I184=""),"",
SUMIFS(収穫記録!$P:$P,収穫記録!$D:$D,$J$1,収穫記録!$I:$I,$J$2,収穫記録!$J:$J,$J$3,収穫記録!$F:$F,$I184,収穫記録!$B:$B,"&gt;="&amp;Q$10,収穫記録!$B:$B,"&lt;="&amp;EOMONTH(Q$10,0))
/_xlfn.UNIQUE(_xlfn._xlws.FILTER($F:$F,$E:$E=$J$4))
/IF($J$5="総計",1,$K184/10)
),0)</f>
        <v>0</v>
      </c>
      <c r="R184" s="48" cm="1">
        <f t="array" ref="R184">IFERROR(
IF(OR(R$10="",$I184=""),"",
SUMIFS(収穫記録!$P:$P,収穫記録!$D:$D,$J$1,収穫記録!$I:$I,$J$2,収穫記録!$J:$J,$J$3,収穫記録!$F:$F,$I184,収穫記録!$B:$B,"&gt;="&amp;R$10,収穫記録!$B:$B,"&lt;="&amp;EOMONTH(R$10,0))
/_xlfn.UNIQUE(_xlfn._xlws.FILTER($F:$F,$E:$E=$J$4))
/IF($J$5="総計",1,$K184/10)
),0)</f>
        <v>0</v>
      </c>
      <c r="S184" s="48" cm="1">
        <f t="array" ref="S184">IFERROR(
IF(OR(S$10="",$I184=""),"",
SUMIFS(収穫記録!$P:$P,収穫記録!$D:$D,$J$1,収穫記録!$I:$I,$J$2,収穫記録!$J:$J,$J$3,収穫記録!$F:$F,$I184,収穫記録!$B:$B,"&gt;="&amp;S$10,収穫記録!$B:$B,"&lt;="&amp;EOMONTH(S$10,0))
/_xlfn.UNIQUE(_xlfn._xlws.FILTER($F:$F,$E:$E=$J$4))
/IF($J$5="総計",1,$K184/10)
),0)</f>
        <v>0</v>
      </c>
      <c r="T184" s="48" cm="1">
        <f t="array" ref="T184">IFERROR(
IF(OR(T$10="",$I184=""),"",
SUMIFS(収穫記録!$P:$P,収穫記録!$D:$D,$J$1,収穫記録!$I:$I,$J$2,収穫記録!$J:$J,$J$3,収穫記録!$F:$F,$I184,収穫記録!$B:$B,"&gt;="&amp;T$10,収穫記録!$B:$B,"&lt;="&amp;EOMONTH(T$10,0))
/_xlfn.UNIQUE(_xlfn._xlws.FILTER($F:$F,$E:$E=$J$4))
/IF($J$5="総計",1,$K184/10)
),0)</f>
        <v>0</v>
      </c>
      <c r="U184" s="48" cm="1">
        <f t="array" ref="U184">IFERROR(
IF(OR(U$10="",$I184=""),"",
SUMIFS(収穫記録!$P:$P,収穫記録!$D:$D,$J$1,収穫記録!$I:$I,$J$2,収穫記録!$J:$J,$J$3,収穫記録!$F:$F,$I184,収穫記録!$B:$B,"&gt;="&amp;U$10,収穫記録!$B:$B,"&lt;="&amp;EOMONTH(U$10,0))
/_xlfn.UNIQUE(_xlfn._xlws.FILTER($F:$F,$E:$E=$J$4))
/IF($J$5="総計",1,$K184/10)
),0)</f>
        <v>0</v>
      </c>
      <c r="V184" s="48" cm="1">
        <f t="array" ref="V184">IFERROR(
IF(OR(V$10="",$I184=""),"",
SUMIFS(収穫記録!$P:$P,収穫記録!$D:$D,$J$1,収穫記録!$I:$I,$J$2,収穫記録!$J:$J,$J$3,収穫記録!$F:$F,$I184,収穫記録!$B:$B,"&gt;="&amp;V$10,収穫記録!$B:$B,"&lt;="&amp;EOMONTH(V$10,0))
/_xlfn.UNIQUE(_xlfn._xlws.FILTER($F:$F,$E:$E=$J$4))
/IF($J$5="総計",1,$K184/10)
),0)</f>
        <v>0</v>
      </c>
      <c r="W184" s="48" cm="1">
        <f t="array" ref="W184">IFERROR(
IF(OR(W$10="",$I184=""),"",
SUMIFS(収穫記録!$P:$P,収穫記録!$D:$D,$J$1,収穫記録!$I:$I,$J$2,収穫記録!$J:$J,$J$3,収穫記録!$F:$F,$I184,収穫記録!$B:$B,"&gt;="&amp;W$10,収穫記録!$B:$B,"&lt;="&amp;EOMONTH(W$10,0))
/_xlfn.UNIQUE(_xlfn._xlws.FILTER($F:$F,$E:$E=$J$4))
/IF($J$5="総計",1,$K184/10)
),0)</f>
        <v>0</v>
      </c>
      <c r="X184" s="48" cm="1">
        <f t="array" ref="X184">IFERROR(
IF(OR(X$10="",$I184=""),"",
SUMIFS(収穫記録!$P:$P,収穫記録!$D:$D,$J$1,収穫記録!$I:$I,$J$2,収穫記録!$J:$J,$J$3,収穫記録!$F:$F,$I184,収穫記録!$B:$B,"&gt;="&amp;X$10,収穫記録!$B:$B,"&lt;="&amp;EOMONTH(X$10,0))
/_xlfn.UNIQUE(_xlfn._xlws.FILTER($F:$F,$E:$E=$J$4))
/IF($J$5="総計",1,$K184/10)
),0)</f>
        <v>0</v>
      </c>
    </row>
    <row r="185" spans="10:24">
      <c r="J185" s="13"/>
      <c r="K185" s="37"/>
      <c r="L185" s="46" t="str">
        <f t="shared" si="5"/>
        <v/>
      </c>
      <c r="M185" s="47" cm="1">
        <f t="array" ref="M185">IFERROR(
IF(OR(M$10="",$I185=""),"",
SUMIFS(収穫記録!$P:$P,収穫記録!$D:$D,$J$1,収穫記録!$I:$I,$J$2,収穫記録!$J:$J,$J$3,収穫記録!$F:$F,$I185,収穫記録!$B:$B,"&gt;="&amp;M$10,収穫記録!$B:$B,"&lt;="&amp;EOMONTH(M$10,0))
/_xlfn.UNIQUE(_xlfn._xlws.FILTER($F:$F,$E:$E=$J$4))
/IF($J$5="総計",1,$K185/10)
),0)</f>
        <v>0</v>
      </c>
      <c r="N185" s="48" cm="1">
        <f t="array" ref="N185">IFERROR(
IF(OR(N$10="",$I185=""),"",
SUMIFS(収穫記録!$P:$P,収穫記録!$D:$D,$J$1,収穫記録!$I:$I,$J$2,収穫記録!$J:$J,$J$3,収穫記録!$F:$F,$I185,収穫記録!$B:$B,"&gt;="&amp;N$10,収穫記録!$B:$B,"&lt;="&amp;EOMONTH(N$10,0))
/_xlfn.UNIQUE(_xlfn._xlws.FILTER($F:$F,$E:$E=$J$4))
/IF($J$5="総計",1,$K185/10)
),0)</f>
        <v>0</v>
      </c>
      <c r="O185" s="48" cm="1">
        <f t="array" ref="O185">IFERROR(
IF(OR(O$10="",$I185=""),"",
SUMIFS(収穫記録!$P:$P,収穫記録!$D:$D,$J$1,収穫記録!$I:$I,$J$2,収穫記録!$J:$J,$J$3,収穫記録!$F:$F,$I185,収穫記録!$B:$B,"&gt;="&amp;O$10,収穫記録!$B:$B,"&lt;="&amp;EOMONTH(O$10,0))
/_xlfn.UNIQUE(_xlfn._xlws.FILTER($F:$F,$E:$E=$J$4))
/IF($J$5="総計",1,$K185/10)
),0)</f>
        <v>0</v>
      </c>
      <c r="P185" s="48" cm="1">
        <f t="array" ref="P185">IFERROR(
IF(OR(P$10="",$I185=""),"",
SUMIFS(収穫記録!$P:$P,収穫記録!$D:$D,$J$1,収穫記録!$I:$I,$J$2,収穫記録!$J:$J,$J$3,収穫記録!$F:$F,$I185,収穫記録!$B:$B,"&gt;="&amp;P$10,収穫記録!$B:$B,"&lt;="&amp;EOMONTH(P$10,0))
/_xlfn.UNIQUE(_xlfn._xlws.FILTER($F:$F,$E:$E=$J$4))
/IF($J$5="総計",1,$K185/10)
),0)</f>
        <v>0</v>
      </c>
      <c r="Q185" s="48" cm="1">
        <f t="array" ref="Q185">IFERROR(
IF(OR(Q$10="",$I185=""),"",
SUMIFS(収穫記録!$P:$P,収穫記録!$D:$D,$J$1,収穫記録!$I:$I,$J$2,収穫記録!$J:$J,$J$3,収穫記録!$F:$F,$I185,収穫記録!$B:$B,"&gt;="&amp;Q$10,収穫記録!$B:$B,"&lt;="&amp;EOMONTH(Q$10,0))
/_xlfn.UNIQUE(_xlfn._xlws.FILTER($F:$F,$E:$E=$J$4))
/IF($J$5="総計",1,$K185/10)
),0)</f>
        <v>0</v>
      </c>
      <c r="R185" s="48" cm="1">
        <f t="array" ref="R185">IFERROR(
IF(OR(R$10="",$I185=""),"",
SUMIFS(収穫記録!$P:$P,収穫記録!$D:$D,$J$1,収穫記録!$I:$I,$J$2,収穫記録!$J:$J,$J$3,収穫記録!$F:$F,$I185,収穫記録!$B:$B,"&gt;="&amp;R$10,収穫記録!$B:$B,"&lt;="&amp;EOMONTH(R$10,0))
/_xlfn.UNIQUE(_xlfn._xlws.FILTER($F:$F,$E:$E=$J$4))
/IF($J$5="総計",1,$K185/10)
),0)</f>
        <v>0</v>
      </c>
      <c r="S185" s="48" cm="1">
        <f t="array" ref="S185">IFERROR(
IF(OR(S$10="",$I185=""),"",
SUMIFS(収穫記録!$P:$P,収穫記録!$D:$D,$J$1,収穫記録!$I:$I,$J$2,収穫記録!$J:$J,$J$3,収穫記録!$F:$F,$I185,収穫記録!$B:$B,"&gt;="&amp;S$10,収穫記録!$B:$B,"&lt;="&amp;EOMONTH(S$10,0))
/_xlfn.UNIQUE(_xlfn._xlws.FILTER($F:$F,$E:$E=$J$4))
/IF($J$5="総計",1,$K185/10)
),0)</f>
        <v>0</v>
      </c>
      <c r="T185" s="48" cm="1">
        <f t="array" ref="T185">IFERROR(
IF(OR(T$10="",$I185=""),"",
SUMIFS(収穫記録!$P:$P,収穫記録!$D:$D,$J$1,収穫記録!$I:$I,$J$2,収穫記録!$J:$J,$J$3,収穫記録!$F:$F,$I185,収穫記録!$B:$B,"&gt;="&amp;T$10,収穫記録!$B:$B,"&lt;="&amp;EOMONTH(T$10,0))
/_xlfn.UNIQUE(_xlfn._xlws.FILTER($F:$F,$E:$E=$J$4))
/IF($J$5="総計",1,$K185/10)
),0)</f>
        <v>0</v>
      </c>
      <c r="U185" s="48" cm="1">
        <f t="array" ref="U185">IFERROR(
IF(OR(U$10="",$I185=""),"",
SUMIFS(収穫記録!$P:$P,収穫記録!$D:$D,$J$1,収穫記録!$I:$I,$J$2,収穫記録!$J:$J,$J$3,収穫記録!$F:$F,$I185,収穫記録!$B:$B,"&gt;="&amp;U$10,収穫記録!$B:$B,"&lt;="&amp;EOMONTH(U$10,0))
/_xlfn.UNIQUE(_xlfn._xlws.FILTER($F:$F,$E:$E=$J$4))
/IF($J$5="総計",1,$K185/10)
),0)</f>
        <v>0</v>
      </c>
      <c r="V185" s="48" cm="1">
        <f t="array" ref="V185">IFERROR(
IF(OR(V$10="",$I185=""),"",
SUMIFS(収穫記録!$P:$P,収穫記録!$D:$D,$J$1,収穫記録!$I:$I,$J$2,収穫記録!$J:$J,$J$3,収穫記録!$F:$F,$I185,収穫記録!$B:$B,"&gt;="&amp;V$10,収穫記録!$B:$B,"&lt;="&amp;EOMONTH(V$10,0))
/_xlfn.UNIQUE(_xlfn._xlws.FILTER($F:$F,$E:$E=$J$4))
/IF($J$5="総計",1,$K185/10)
),0)</f>
        <v>0</v>
      </c>
      <c r="W185" s="48" cm="1">
        <f t="array" ref="W185">IFERROR(
IF(OR(W$10="",$I185=""),"",
SUMIFS(収穫記録!$P:$P,収穫記録!$D:$D,$J$1,収穫記録!$I:$I,$J$2,収穫記録!$J:$J,$J$3,収穫記録!$F:$F,$I185,収穫記録!$B:$B,"&gt;="&amp;W$10,収穫記録!$B:$B,"&lt;="&amp;EOMONTH(W$10,0))
/_xlfn.UNIQUE(_xlfn._xlws.FILTER($F:$F,$E:$E=$J$4))
/IF($J$5="総計",1,$K185/10)
),0)</f>
        <v>0</v>
      </c>
      <c r="X185" s="48" cm="1">
        <f t="array" ref="X185">IFERROR(
IF(OR(X$10="",$I185=""),"",
SUMIFS(収穫記録!$P:$P,収穫記録!$D:$D,$J$1,収穫記録!$I:$I,$J$2,収穫記録!$J:$J,$J$3,収穫記録!$F:$F,$I185,収穫記録!$B:$B,"&gt;="&amp;X$10,収穫記録!$B:$B,"&lt;="&amp;EOMONTH(X$10,0))
/_xlfn.UNIQUE(_xlfn._xlws.FILTER($F:$F,$E:$E=$J$4))
/IF($J$5="総計",1,$K185/10)
),0)</f>
        <v>0</v>
      </c>
    </row>
    <row r="186" spans="10:24">
      <c r="J186" s="13"/>
      <c r="K186" s="37"/>
      <c r="L186" s="46" t="str">
        <f t="shared" si="5"/>
        <v/>
      </c>
      <c r="M186" s="47" cm="1">
        <f t="array" ref="M186">IFERROR(
IF(OR(M$10="",$I186=""),"",
SUMIFS(収穫記録!$P:$P,収穫記録!$D:$D,$J$1,収穫記録!$I:$I,$J$2,収穫記録!$J:$J,$J$3,収穫記録!$F:$F,$I186,収穫記録!$B:$B,"&gt;="&amp;M$10,収穫記録!$B:$B,"&lt;="&amp;EOMONTH(M$10,0))
/_xlfn.UNIQUE(_xlfn._xlws.FILTER($F:$F,$E:$E=$J$4))
/IF($J$5="総計",1,$K186/10)
),0)</f>
        <v>0</v>
      </c>
      <c r="N186" s="48" cm="1">
        <f t="array" ref="N186">IFERROR(
IF(OR(N$10="",$I186=""),"",
SUMIFS(収穫記録!$P:$P,収穫記録!$D:$D,$J$1,収穫記録!$I:$I,$J$2,収穫記録!$J:$J,$J$3,収穫記録!$F:$F,$I186,収穫記録!$B:$B,"&gt;="&amp;N$10,収穫記録!$B:$B,"&lt;="&amp;EOMONTH(N$10,0))
/_xlfn.UNIQUE(_xlfn._xlws.FILTER($F:$F,$E:$E=$J$4))
/IF($J$5="総計",1,$K186/10)
),0)</f>
        <v>0</v>
      </c>
      <c r="O186" s="48" cm="1">
        <f t="array" ref="O186">IFERROR(
IF(OR(O$10="",$I186=""),"",
SUMIFS(収穫記録!$P:$P,収穫記録!$D:$D,$J$1,収穫記録!$I:$I,$J$2,収穫記録!$J:$J,$J$3,収穫記録!$F:$F,$I186,収穫記録!$B:$B,"&gt;="&amp;O$10,収穫記録!$B:$B,"&lt;="&amp;EOMONTH(O$10,0))
/_xlfn.UNIQUE(_xlfn._xlws.FILTER($F:$F,$E:$E=$J$4))
/IF($J$5="総計",1,$K186/10)
),0)</f>
        <v>0</v>
      </c>
      <c r="P186" s="48" cm="1">
        <f t="array" ref="P186">IFERROR(
IF(OR(P$10="",$I186=""),"",
SUMIFS(収穫記録!$P:$P,収穫記録!$D:$D,$J$1,収穫記録!$I:$I,$J$2,収穫記録!$J:$J,$J$3,収穫記録!$F:$F,$I186,収穫記録!$B:$B,"&gt;="&amp;P$10,収穫記録!$B:$B,"&lt;="&amp;EOMONTH(P$10,0))
/_xlfn.UNIQUE(_xlfn._xlws.FILTER($F:$F,$E:$E=$J$4))
/IF($J$5="総計",1,$K186/10)
),0)</f>
        <v>0</v>
      </c>
      <c r="Q186" s="48" cm="1">
        <f t="array" ref="Q186">IFERROR(
IF(OR(Q$10="",$I186=""),"",
SUMIFS(収穫記録!$P:$P,収穫記録!$D:$D,$J$1,収穫記録!$I:$I,$J$2,収穫記録!$J:$J,$J$3,収穫記録!$F:$F,$I186,収穫記録!$B:$B,"&gt;="&amp;Q$10,収穫記録!$B:$B,"&lt;="&amp;EOMONTH(Q$10,0))
/_xlfn.UNIQUE(_xlfn._xlws.FILTER($F:$F,$E:$E=$J$4))
/IF($J$5="総計",1,$K186/10)
),0)</f>
        <v>0</v>
      </c>
      <c r="R186" s="48" cm="1">
        <f t="array" ref="R186">IFERROR(
IF(OR(R$10="",$I186=""),"",
SUMIFS(収穫記録!$P:$P,収穫記録!$D:$D,$J$1,収穫記録!$I:$I,$J$2,収穫記録!$J:$J,$J$3,収穫記録!$F:$F,$I186,収穫記録!$B:$B,"&gt;="&amp;R$10,収穫記録!$B:$B,"&lt;="&amp;EOMONTH(R$10,0))
/_xlfn.UNIQUE(_xlfn._xlws.FILTER($F:$F,$E:$E=$J$4))
/IF($J$5="総計",1,$K186/10)
),0)</f>
        <v>0</v>
      </c>
      <c r="S186" s="48" cm="1">
        <f t="array" ref="S186">IFERROR(
IF(OR(S$10="",$I186=""),"",
SUMIFS(収穫記録!$P:$P,収穫記録!$D:$D,$J$1,収穫記録!$I:$I,$J$2,収穫記録!$J:$J,$J$3,収穫記録!$F:$F,$I186,収穫記録!$B:$B,"&gt;="&amp;S$10,収穫記録!$B:$B,"&lt;="&amp;EOMONTH(S$10,0))
/_xlfn.UNIQUE(_xlfn._xlws.FILTER($F:$F,$E:$E=$J$4))
/IF($J$5="総計",1,$K186/10)
),0)</f>
        <v>0</v>
      </c>
      <c r="T186" s="48" cm="1">
        <f t="array" ref="T186">IFERROR(
IF(OR(T$10="",$I186=""),"",
SUMIFS(収穫記録!$P:$P,収穫記録!$D:$D,$J$1,収穫記録!$I:$I,$J$2,収穫記録!$J:$J,$J$3,収穫記録!$F:$F,$I186,収穫記録!$B:$B,"&gt;="&amp;T$10,収穫記録!$B:$B,"&lt;="&amp;EOMONTH(T$10,0))
/_xlfn.UNIQUE(_xlfn._xlws.FILTER($F:$F,$E:$E=$J$4))
/IF($J$5="総計",1,$K186/10)
),0)</f>
        <v>0</v>
      </c>
      <c r="U186" s="48" cm="1">
        <f t="array" ref="U186">IFERROR(
IF(OR(U$10="",$I186=""),"",
SUMIFS(収穫記録!$P:$P,収穫記録!$D:$D,$J$1,収穫記録!$I:$I,$J$2,収穫記録!$J:$J,$J$3,収穫記録!$F:$F,$I186,収穫記録!$B:$B,"&gt;="&amp;U$10,収穫記録!$B:$B,"&lt;="&amp;EOMONTH(U$10,0))
/_xlfn.UNIQUE(_xlfn._xlws.FILTER($F:$F,$E:$E=$J$4))
/IF($J$5="総計",1,$K186/10)
),0)</f>
        <v>0</v>
      </c>
      <c r="V186" s="48" cm="1">
        <f t="array" ref="V186">IFERROR(
IF(OR(V$10="",$I186=""),"",
SUMIFS(収穫記録!$P:$P,収穫記録!$D:$D,$J$1,収穫記録!$I:$I,$J$2,収穫記録!$J:$J,$J$3,収穫記録!$F:$F,$I186,収穫記録!$B:$B,"&gt;="&amp;V$10,収穫記録!$B:$B,"&lt;="&amp;EOMONTH(V$10,0))
/_xlfn.UNIQUE(_xlfn._xlws.FILTER($F:$F,$E:$E=$J$4))
/IF($J$5="総計",1,$K186/10)
),0)</f>
        <v>0</v>
      </c>
      <c r="W186" s="48" cm="1">
        <f t="array" ref="W186">IFERROR(
IF(OR(W$10="",$I186=""),"",
SUMIFS(収穫記録!$P:$P,収穫記録!$D:$D,$J$1,収穫記録!$I:$I,$J$2,収穫記録!$J:$J,$J$3,収穫記録!$F:$F,$I186,収穫記録!$B:$B,"&gt;="&amp;W$10,収穫記録!$B:$B,"&lt;="&amp;EOMONTH(W$10,0))
/_xlfn.UNIQUE(_xlfn._xlws.FILTER($F:$F,$E:$E=$J$4))
/IF($J$5="総計",1,$K186/10)
),0)</f>
        <v>0</v>
      </c>
      <c r="X186" s="48" cm="1">
        <f t="array" ref="X186">IFERROR(
IF(OR(X$10="",$I186=""),"",
SUMIFS(収穫記録!$P:$P,収穫記録!$D:$D,$J$1,収穫記録!$I:$I,$J$2,収穫記録!$J:$J,$J$3,収穫記録!$F:$F,$I186,収穫記録!$B:$B,"&gt;="&amp;X$10,収穫記録!$B:$B,"&lt;="&amp;EOMONTH(X$10,0))
/_xlfn.UNIQUE(_xlfn._xlws.FILTER($F:$F,$E:$E=$J$4))
/IF($J$5="総計",1,$K186/10)
),0)</f>
        <v>0</v>
      </c>
    </row>
    <row r="187" spans="10:24">
      <c r="J187" s="13"/>
      <c r="K187" s="37"/>
      <c r="L187" s="46" t="str">
        <f t="shared" si="5"/>
        <v/>
      </c>
      <c r="M187" s="47" cm="1">
        <f t="array" ref="M187">IFERROR(
IF(OR(M$10="",$I187=""),"",
SUMIFS(収穫記録!$P:$P,収穫記録!$D:$D,$J$1,収穫記録!$I:$I,$J$2,収穫記録!$J:$J,$J$3,収穫記録!$F:$F,$I187,収穫記録!$B:$B,"&gt;="&amp;M$10,収穫記録!$B:$B,"&lt;="&amp;EOMONTH(M$10,0))
/_xlfn.UNIQUE(_xlfn._xlws.FILTER($F:$F,$E:$E=$J$4))
/IF($J$5="総計",1,$K187/10)
),0)</f>
        <v>0</v>
      </c>
      <c r="N187" s="48" cm="1">
        <f t="array" ref="N187">IFERROR(
IF(OR(N$10="",$I187=""),"",
SUMIFS(収穫記録!$P:$P,収穫記録!$D:$D,$J$1,収穫記録!$I:$I,$J$2,収穫記録!$J:$J,$J$3,収穫記録!$F:$F,$I187,収穫記録!$B:$B,"&gt;="&amp;N$10,収穫記録!$B:$B,"&lt;="&amp;EOMONTH(N$10,0))
/_xlfn.UNIQUE(_xlfn._xlws.FILTER($F:$F,$E:$E=$J$4))
/IF($J$5="総計",1,$K187/10)
),0)</f>
        <v>0</v>
      </c>
      <c r="O187" s="48" cm="1">
        <f t="array" ref="O187">IFERROR(
IF(OR(O$10="",$I187=""),"",
SUMIFS(収穫記録!$P:$P,収穫記録!$D:$D,$J$1,収穫記録!$I:$I,$J$2,収穫記録!$J:$J,$J$3,収穫記録!$F:$F,$I187,収穫記録!$B:$B,"&gt;="&amp;O$10,収穫記録!$B:$B,"&lt;="&amp;EOMONTH(O$10,0))
/_xlfn.UNIQUE(_xlfn._xlws.FILTER($F:$F,$E:$E=$J$4))
/IF($J$5="総計",1,$K187/10)
),0)</f>
        <v>0</v>
      </c>
      <c r="P187" s="48" cm="1">
        <f t="array" ref="P187">IFERROR(
IF(OR(P$10="",$I187=""),"",
SUMIFS(収穫記録!$P:$P,収穫記録!$D:$D,$J$1,収穫記録!$I:$I,$J$2,収穫記録!$J:$J,$J$3,収穫記録!$F:$F,$I187,収穫記録!$B:$B,"&gt;="&amp;P$10,収穫記録!$B:$B,"&lt;="&amp;EOMONTH(P$10,0))
/_xlfn.UNIQUE(_xlfn._xlws.FILTER($F:$F,$E:$E=$J$4))
/IF($J$5="総計",1,$K187/10)
),0)</f>
        <v>0</v>
      </c>
      <c r="Q187" s="48" cm="1">
        <f t="array" ref="Q187">IFERROR(
IF(OR(Q$10="",$I187=""),"",
SUMIFS(収穫記録!$P:$P,収穫記録!$D:$D,$J$1,収穫記録!$I:$I,$J$2,収穫記録!$J:$J,$J$3,収穫記録!$F:$F,$I187,収穫記録!$B:$B,"&gt;="&amp;Q$10,収穫記録!$B:$B,"&lt;="&amp;EOMONTH(Q$10,0))
/_xlfn.UNIQUE(_xlfn._xlws.FILTER($F:$F,$E:$E=$J$4))
/IF($J$5="総計",1,$K187/10)
),0)</f>
        <v>0</v>
      </c>
      <c r="R187" s="48" cm="1">
        <f t="array" ref="R187">IFERROR(
IF(OR(R$10="",$I187=""),"",
SUMIFS(収穫記録!$P:$P,収穫記録!$D:$D,$J$1,収穫記録!$I:$I,$J$2,収穫記録!$J:$J,$J$3,収穫記録!$F:$F,$I187,収穫記録!$B:$B,"&gt;="&amp;R$10,収穫記録!$B:$B,"&lt;="&amp;EOMONTH(R$10,0))
/_xlfn.UNIQUE(_xlfn._xlws.FILTER($F:$F,$E:$E=$J$4))
/IF($J$5="総計",1,$K187/10)
),0)</f>
        <v>0</v>
      </c>
      <c r="S187" s="48" cm="1">
        <f t="array" ref="S187">IFERROR(
IF(OR(S$10="",$I187=""),"",
SUMIFS(収穫記録!$P:$P,収穫記録!$D:$D,$J$1,収穫記録!$I:$I,$J$2,収穫記録!$J:$J,$J$3,収穫記録!$F:$F,$I187,収穫記録!$B:$B,"&gt;="&amp;S$10,収穫記録!$B:$B,"&lt;="&amp;EOMONTH(S$10,0))
/_xlfn.UNIQUE(_xlfn._xlws.FILTER($F:$F,$E:$E=$J$4))
/IF($J$5="総計",1,$K187/10)
),0)</f>
        <v>0</v>
      </c>
      <c r="T187" s="48" cm="1">
        <f t="array" ref="T187">IFERROR(
IF(OR(T$10="",$I187=""),"",
SUMIFS(収穫記録!$P:$P,収穫記録!$D:$D,$J$1,収穫記録!$I:$I,$J$2,収穫記録!$J:$J,$J$3,収穫記録!$F:$F,$I187,収穫記録!$B:$B,"&gt;="&amp;T$10,収穫記録!$B:$B,"&lt;="&amp;EOMONTH(T$10,0))
/_xlfn.UNIQUE(_xlfn._xlws.FILTER($F:$F,$E:$E=$J$4))
/IF($J$5="総計",1,$K187/10)
),0)</f>
        <v>0</v>
      </c>
      <c r="U187" s="48" cm="1">
        <f t="array" ref="U187">IFERROR(
IF(OR(U$10="",$I187=""),"",
SUMIFS(収穫記録!$P:$P,収穫記録!$D:$D,$J$1,収穫記録!$I:$I,$J$2,収穫記録!$J:$J,$J$3,収穫記録!$F:$F,$I187,収穫記録!$B:$B,"&gt;="&amp;U$10,収穫記録!$B:$B,"&lt;="&amp;EOMONTH(U$10,0))
/_xlfn.UNIQUE(_xlfn._xlws.FILTER($F:$F,$E:$E=$J$4))
/IF($J$5="総計",1,$K187/10)
),0)</f>
        <v>0</v>
      </c>
      <c r="V187" s="48" cm="1">
        <f t="array" ref="V187">IFERROR(
IF(OR(V$10="",$I187=""),"",
SUMIFS(収穫記録!$P:$P,収穫記録!$D:$D,$J$1,収穫記録!$I:$I,$J$2,収穫記録!$J:$J,$J$3,収穫記録!$F:$F,$I187,収穫記録!$B:$B,"&gt;="&amp;V$10,収穫記録!$B:$B,"&lt;="&amp;EOMONTH(V$10,0))
/_xlfn.UNIQUE(_xlfn._xlws.FILTER($F:$F,$E:$E=$J$4))
/IF($J$5="総計",1,$K187/10)
),0)</f>
        <v>0</v>
      </c>
      <c r="W187" s="48" cm="1">
        <f t="array" ref="W187">IFERROR(
IF(OR(W$10="",$I187=""),"",
SUMIFS(収穫記録!$P:$P,収穫記録!$D:$D,$J$1,収穫記録!$I:$I,$J$2,収穫記録!$J:$J,$J$3,収穫記録!$F:$F,$I187,収穫記録!$B:$B,"&gt;="&amp;W$10,収穫記録!$B:$B,"&lt;="&amp;EOMONTH(W$10,0))
/_xlfn.UNIQUE(_xlfn._xlws.FILTER($F:$F,$E:$E=$J$4))
/IF($J$5="総計",1,$K187/10)
),0)</f>
        <v>0</v>
      </c>
      <c r="X187" s="48" cm="1">
        <f t="array" ref="X187">IFERROR(
IF(OR(X$10="",$I187=""),"",
SUMIFS(収穫記録!$P:$P,収穫記録!$D:$D,$J$1,収穫記録!$I:$I,$J$2,収穫記録!$J:$J,$J$3,収穫記録!$F:$F,$I187,収穫記録!$B:$B,"&gt;="&amp;X$10,収穫記録!$B:$B,"&lt;="&amp;EOMONTH(X$10,0))
/_xlfn.UNIQUE(_xlfn._xlws.FILTER($F:$F,$E:$E=$J$4))
/IF($J$5="総計",1,$K187/10)
),0)</f>
        <v>0</v>
      </c>
    </row>
    <row r="188" spans="10:24">
      <c r="J188" s="13"/>
      <c r="K188" s="37"/>
      <c r="L188" s="46" t="str">
        <f t="shared" si="5"/>
        <v/>
      </c>
      <c r="M188" s="47" cm="1">
        <f t="array" ref="M188">IFERROR(
IF(OR(M$10="",$I188=""),"",
SUMIFS(収穫記録!$P:$P,収穫記録!$D:$D,$J$1,収穫記録!$I:$I,$J$2,収穫記録!$J:$J,$J$3,収穫記録!$F:$F,$I188,収穫記録!$B:$B,"&gt;="&amp;M$10,収穫記録!$B:$B,"&lt;="&amp;EOMONTH(M$10,0))
/_xlfn.UNIQUE(_xlfn._xlws.FILTER($F:$F,$E:$E=$J$4))
/IF($J$5="総計",1,$K188/10)
),0)</f>
        <v>0</v>
      </c>
      <c r="N188" s="48" cm="1">
        <f t="array" ref="N188">IFERROR(
IF(OR(N$10="",$I188=""),"",
SUMIFS(収穫記録!$P:$P,収穫記録!$D:$D,$J$1,収穫記録!$I:$I,$J$2,収穫記録!$J:$J,$J$3,収穫記録!$F:$F,$I188,収穫記録!$B:$B,"&gt;="&amp;N$10,収穫記録!$B:$B,"&lt;="&amp;EOMONTH(N$10,0))
/_xlfn.UNIQUE(_xlfn._xlws.FILTER($F:$F,$E:$E=$J$4))
/IF($J$5="総計",1,$K188/10)
),0)</f>
        <v>0</v>
      </c>
      <c r="O188" s="48" cm="1">
        <f t="array" ref="O188">IFERROR(
IF(OR(O$10="",$I188=""),"",
SUMIFS(収穫記録!$P:$P,収穫記録!$D:$D,$J$1,収穫記録!$I:$I,$J$2,収穫記録!$J:$J,$J$3,収穫記録!$F:$F,$I188,収穫記録!$B:$B,"&gt;="&amp;O$10,収穫記録!$B:$B,"&lt;="&amp;EOMONTH(O$10,0))
/_xlfn.UNIQUE(_xlfn._xlws.FILTER($F:$F,$E:$E=$J$4))
/IF($J$5="総計",1,$K188/10)
),0)</f>
        <v>0</v>
      </c>
      <c r="P188" s="48" cm="1">
        <f t="array" ref="P188">IFERROR(
IF(OR(P$10="",$I188=""),"",
SUMIFS(収穫記録!$P:$P,収穫記録!$D:$D,$J$1,収穫記録!$I:$I,$J$2,収穫記録!$J:$J,$J$3,収穫記録!$F:$F,$I188,収穫記録!$B:$B,"&gt;="&amp;P$10,収穫記録!$B:$B,"&lt;="&amp;EOMONTH(P$10,0))
/_xlfn.UNIQUE(_xlfn._xlws.FILTER($F:$F,$E:$E=$J$4))
/IF($J$5="総計",1,$K188/10)
),0)</f>
        <v>0</v>
      </c>
      <c r="Q188" s="48" cm="1">
        <f t="array" ref="Q188">IFERROR(
IF(OR(Q$10="",$I188=""),"",
SUMIFS(収穫記録!$P:$P,収穫記録!$D:$D,$J$1,収穫記録!$I:$I,$J$2,収穫記録!$J:$J,$J$3,収穫記録!$F:$F,$I188,収穫記録!$B:$B,"&gt;="&amp;Q$10,収穫記録!$B:$B,"&lt;="&amp;EOMONTH(Q$10,0))
/_xlfn.UNIQUE(_xlfn._xlws.FILTER($F:$F,$E:$E=$J$4))
/IF($J$5="総計",1,$K188/10)
),0)</f>
        <v>0</v>
      </c>
      <c r="R188" s="48" cm="1">
        <f t="array" ref="R188">IFERROR(
IF(OR(R$10="",$I188=""),"",
SUMIFS(収穫記録!$P:$P,収穫記録!$D:$D,$J$1,収穫記録!$I:$I,$J$2,収穫記録!$J:$J,$J$3,収穫記録!$F:$F,$I188,収穫記録!$B:$B,"&gt;="&amp;R$10,収穫記録!$B:$B,"&lt;="&amp;EOMONTH(R$10,0))
/_xlfn.UNIQUE(_xlfn._xlws.FILTER($F:$F,$E:$E=$J$4))
/IF($J$5="総計",1,$K188/10)
),0)</f>
        <v>0</v>
      </c>
      <c r="S188" s="48" cm="1">
        <f t="array" ref="S188">IFERROR(
IF(OR(S$10="",$I188=""),"",
SUMIFS(収穫記録!$P:$P,収穫記録!$D:$D,$J$1,収穫記録!$I:$I,$J$2,収穫記録!$J:$J,$J$3,収穫記録!$F:$F,$I188,収穫記録!$B:$B,"&gt;="&amp;S$10,収穫記録!$B:$B,"&lt;="&amp;EOMONTH(S$10,0))
/_xlfn.UNIQUE(_xlfn._xlws.FILTER($F:$F,$E:$E=$J$4))
/IF($J$5="総計",1,$K188/10)
),0)</f>
        <v>0</v>
      </c>
      <c r="T188" s="48" cm="1">
        <f t="array" ref="T188">IFERROR(
IF(OR(T$10="",$I188=""),"",
SUMIFS(収穫記録!$P:$P,収穫記録!$D:$D,$J$1,収穫記録!$I:$I,$J$2,収穫記録!$J:$J,$J$3,収穫記録!$F:$F,$I188,収穫記録!$B:$B,"&gt;="&amp;T$10,収穫記録!$B:$B,"&lt;="&amp;EOMONTH(T$10,0))
/_xlfn.UNIQUE(_xlfn._xlws.FILTER($F:$F,$E:$E=$J$4))
/IF($J$5="総計",1,$K188/10)
),0)</f>
        <v>0</v>
      </c>
      <c r="U188" s="48" cm="1">
        <f t="array" ref="U188">IFERROR(
IF(OR(U$10="",$I188=""),"",
SUMIFS(収穫記録!$P:$P,収穫記録!$D:$D,$J$1,収穫記録!$I:$I,$J$2,収穫記録!$J:$J,$J$3,収穫記録!$F:$F,$I188,収穫記録!$B:$B,"&gt;="&amp;U$10,収穫記録!$B:$B,"&lt;="&amp;EOMONTH(U$10,0))
/_xlfn.UNIQUE(_xlfn._xlws.FILTER($F:$F,$E:$E=$J$4))
/IF($J$5="総計",1,$K188/10)
),0)</f>
        <v>0</v>
      </c>
      <c r="V188" s="48" cm="1">
        <f t="array" ref="V188">IFERROR(
IF(OR(V$10="",$I188=""),"",
SUMIFS(収穫記録!$P:$P,収穫記録!$D:$D,$J$1,収穫記録!$I:$I,$J$2,収穫記録!$J:$J,$J$3,収穫記録!$F:$F,$I188,収穫記録!$B:$B,"&gt;="&amp;V$10,収穫記録!$B:$B,"&lt;="&amp;EOMONTH(V$10,0))
/_xlfn.UNIQUE(_xlfn._xlws.FILTER($F:$F,$E:$E=$J$4))
/IF($J$5="総計",1,$K188/10)
),0)</f>
        <v>0</v>
      </c>
      <c r="W188" s="48" cm="1">
        <f t="array" ref="W188">IFERROR(
IF(OR(W$10="",$I188=""),"",
SUMIFS(収穫記録!$P:$P,収穫記録!$D:$D,$J$1,収穫記録!$I:$I,$J$2,収穫記録!$J:$J,$J$3,収穫記録!$F:$F,$I188,収穫記録!$B:$B,"&gt;="&amp;W$10,収穫記録!$B:$B,"&lt;="&amp;EOMONTH(W$10,0))
/_xlfn.UNIQUE(_xlfn._xlws.FILTER($F:$F,$E:$E=$J$4))
/IF($J$5="総計",1,$K188/10)
),0)</f>
        <v>0</v>
      </c>
      <c r="X188" s="48" cm="1">
        <f t="array" ref="X188">IFERROR(
IF(OR(X$10="",$I188=""),"",
SUMIFS(収穫記録!$P:$P,収穫記録!$D:$D,$J$1,収穫記録!$I:$I,$J$2,収穫記録!$J:$J,$J$3,収穫記録!$F:$F,$I188,収穫記録!$B:$B,"&gt;="&amp;X$10,収穫記録!$B:$B,"&lt;="&amp;EOMONTH(X$10,0))
/_xlfn.UNIQUE(_xlfn._xlws.FILTER($F:$F,$E:$E=$J$4))
/IF($J$5="総計",1,$K188/10)
),0)</f>
        <v>0</v>
      </c>
    </row>
    <row r="189" spans="10:24">
      <c r="J189" s="13"/>
      <c r="K189" s="37"/>
      <c r="L189" s="46" t="str">
        <f t="shared" si="5"/>
        <v/>
      </c>
      <c r="M189" s="47" cm="1">
        <f t="array" ref="M189">IFERROR(
IF(OR(M$10="",$I189=""),"",
SUMIFS(収穫記録!$P:$P,収穫記録!$D:$D,$J$1,収穫記録!$I:$I,$J$2,収穫記録!$J:$J,$J$3,収穫記録!$F:$F,$I189,収穫記録!$B:$B,"&gt;="&amp;M$10,収穫記録!$B:$B,"&lt;="&amp;EOMONTH(M$10,0))
/_xlfn.UNIQUE(_xlfn._xlws.FILTER($F:$F,$E:$E=$J$4))
/IF($J$5="総計",1,$K189/10)
),0)</f>
        <v>0</v>
      </c>
      <c r="N189" s="48" cm="1">
        <f t="array" ref="N189">IFERROR(
IF(OR(N$10="",$I189=""),"",
SUMIFS(収穫記録!$P:$P,収穫記録!$D:$D,$J$1,収穫記録!$I:$I,$J$2,収穫記録!$J:$J,$J$3,収穫記録!$F:$F,$I189,収穫記録!$B:$B,"&gt;="&amp;N$10,収穫記録!$B:$B,"&lt;="&amp;EOMONTH(N$10,0))
/_xlfn.UNIQUE(_xlfn._xlws.FILTER($F:$F,$E:$E=$J$4))
/IF($J$5="総計",1,$K189/10)
),0)</f>
        <v>0</v>
      </c>
      <c r="O189" s="48" cm="1">
        <f t="array" ref="O189">IFERROR(
IF(OR(O$10="",$I189=""),"",
SUMIFS(収穫記録!$P:$P,収穫記録!$D:$D,$J$1,収穫記録!$I:$I,$J$2,収穫記録!$J:$J,$J$3,収穫記録!$F:$F,$I189,収穫記録!$B:$B,"&gt;="&amp;O$10,収穫記録!$B:$B,"&lt;="&amp;EOMONTH(O$10,0))
/_xlfn.UNIQUE(_xlfn._xlws.FILTER($F:$F,$E:$E=$J$4))
/IF($J$5="総計",1,$K189/10)
),0)</f>
        <v>0</v>
      </c>
      <c r="P189" s="48" cm="1">
        <f t="array" ref="P189">IFERROR(
IF(OR(P$10="",$I189=""),"",
SUMIFS(収穫記録!$P:$P,収穫記録!$D:$D,$J$1,収穫記録!$I:$I,$J$2,収穫記録!$J:$J,$J$3,収穫記録!$F:$F,$I189,収穫記録!$B:$B,"&gt;="&amp;P$10,収穫記録!$B:$B,"&lt;="&amp;EOMONTH(P$10,0))
/_xlfn.UNIQUE(_xlfn._xlws.FILTER($F:$F,$E:$E=$J$4))
/IF($J$5="総計",1,$K189/10)
),0)</f>
        <v>0</v>
      </c>
      <c r="Q189" s="48" cm="1">
        <f t="array" ref="Q189">IFERROR(
IF(OR(Q$10="",$I189=""),"",
SUMIFS(収穫記録!$P:$P,収穫記録!$D:$D,$J$1,収穫記録!$I:$I,$J$2,収穫記録!$J:$J,$J$3,収穫記録!$F:$F,$I189,収穫記録!$B:$B,"&gt;="&amp;Q$10,収穫記録!$B:$B,"&lt;="&amp;EOMONTH(Q$10,0))
/_xlfn.UNIQUE(_xlfn._xlws.FILTER($F:$F,$E:$E=$J$4))
/IF($J$5="総計",1,$K189/10)
),0)</f>
        <v>0</v>
      </c>
      <c r="R189" s="48" cm="1">
        <f t="array" ref="R189">IFERROR(
IF(OR(R$10="",$I189=""),"",
SUMIFS(収穫記録!$P:$P,収穫記録!$D:$D,$J$1,収穫記録!$I:$I,$J$2,収穫記録!$J:$J,$J$3,収穫記録!$F:$F,$I189,収穫記録!$B:$B,"&gt;="&amp;R$10,収穫記録!$B:$B,"&lt;="&amp;EOMONTH(R$10,0))
/_xlfn.UNIQUE(_xlfn._xlws.FILTER($F:$F,$E:$E=$J$4))
/IF($J$5="総計",1,$K189/10)
),0)</f>
        <v>0</v>
      </c>
      <c r="S189" s="48" cm="1">
        <f t="array" ref="S189">IFERROR(
IF(OR(S$10="",$I189=""),"",
SUMIFS(収穫記録!$P:$P,収穫記録!$D:$D,$J$1,収穫記録!$I:$I,$J$2,収穫記録!$J:$J,$J$3,収穫記録!$F:$F,$I189,収穫記録!$B:$B,"&gt;="&amp;S$10,収穫記録!$B:$B,"&lt;="&amp;EOMONTH(S$10,0))
/_xlfn.UNIQUE(_xlfn._xlws.FILTER($F:$F,$E:$E=$J$4))
/IF($J$5="総計",1,$K189/10)
),0)</f>
        <v>0</v>
      </c>
      <c r="T189" s="48" cm="1">
        <f t="array" ref="T189">IFERROR(
IF(OR(T$10="",$I189=""),"",
SUMIFS(収穫記録!$P:$P,収穫記録!$D:$D,$J$1,収穫記録!$I:$I,$J$2,収穫記録!$J:$J,$J$3,収穫記録!$F:$F,$I189,収穫記録!$B:$B,"&gt;="&amp;T$10,収穫記録!$B:$B,"&lt;="&amp;EOMONTH(T$10,0))
/_xlfn.UNIQUE(_xlfn._xlws.FILTER($F:$F,$E:$E=$J$4))
/IF($J$5="総計",1,$K189/10)
),0)</f>
        <v>0</v>
      </c>
      <c r="U189" s="48" cm="1">
        <f t="array" ref="U189">IFERROR(
IF(OR(U$10="",$I189=""),"",
SUMIFS(収穫記録!$P:$P,収穫記録!$D:$D,$J$1,収穫記録!$I:$I,$J$2,収穫記録!$J:$J,$J$3,収穫記録!$F:$F,$I189,収穫記録!$B:$B,"&gt;="&amp;U$10,収穫記録!$B:$B,"&lt;="&amp;EOMONTH(U$10,0))
/_xlfn.UNIQUE(_xlfn._xlws.FILTER($F:$F,$E:$E=$J$4))
/IF($J$5="総計",1,$K189/10)
),0)</f>
        <v>0</v>
      </c>
      <c r="V189" s="48" cm="1">
        <f t="array" ref="V189">IFERROR(
IF(OR(V$10="",$I189=""),"",
SUMIFS(収穫記録!$P:$P,収穫記録!$D:$D,$J$1,収穫記録!$I:$I,$J$2,収穫記録!$J:$J,$J$3,収穫記録!$F:$F,$I189,収穫記録!$B:$B,"&gt;="&amp;V$10,収穫記録!$B:$B,"&lt;="&amp;EOMONTH(V$10,0))
/_xlfn.UNIQUE(_xlfn._xlws.FILTER($F:$F,$E:$E=$J$4))
/IF($J$5="総計",1,$K189/10)
),0)</f>
        <v>0</v>
      </c>
      <c r="W189" s="48" cm="1">
        <f t="array" ref="W189">IFERROR(
IF(OR(W$10="",$I189=""),"",
SUMIFS(収穫記録!$P:$P,収穫記録!$D:$D,$J$1,収穫記録!$I:$I,$J$2,収穫記録!$J:$J,$J$3,収穫記録!$F:$F,$I189,収穫記録!$B:$B,"&gt;="&amp;W$10,収穫記録!$B:$B,"&lt;="&amp;EOMONTH(W$10,0))
/_xlfn.UNIQUE(_xlfn._xlws.FILTER($F:$F,$E:$E=$J$4))
/IF($J$5="総計",1,$K189/10)
),0)</f>
        <v>0</v>
      </c>
      <c r="X189" s="48" cm="1">
        <f t="array" ref="X189">IFERROR(
IF(OR(X$10="",$I189=""),"",
SUMIFS(収穫記録!$P:$P,収穫記録!$D:$D,$J$1,収穫記録!$I:$I,$J$2,収穫記録!$J:$J,$J$3,収穫記録!$F:$F,$I189,収穫記録!$B:$B,"&gt;="&amp;X$10,収穫記録!$B:$B,"&lt;="&amp;EOMONTH(X$10,0))
/_xlfn.UNIQUE(_xlfn._xlws.FILTER($F:$F,$E:$E=$J$4))
/IF($J$5="総計",1,$K189/10)
),0)</f>
        <v>0</v>
      </c>
    </row>
    <row r="190" spans="10:24">
      <c r="J190" s="13"/>
      <c r="K190" s="37"/>
      <c r="L190" s="46" t="str">
        <f t="shared" si="5"/>
        <v/>
      </c>
      <c r="M190" s="47" cm="1">
        <f t="array" ref="M190">IFERROR(
IF(OR(M$10="",$I190=""),"",
SUMIFS(収穫記録!$P:$P,収穫記録!$D:$D,$J$1,収穫記録!$I:$I,$J$2,収穫記録!$J:$J,$J$3,収穫記録!$F:$F,$I190,収穫記録!$B:$B,"&gt;="&amp;M$10,収穫記録!$B:$B,"&lt;="&amp;EOMONTH(M$10,0))
/_xlfn.UNIQUE(_xlfn._xlws.FILTER($F:$F,$E:$E=$J$4))
/IF($J$5="総計",1,$K190/10)
),0)</f>
        <v>0</v>
      </c>
      <c r="N190" s="48" cm="1">
        <f t="array" ref="N190">IFERROR(
IF(OR(N$10="",$I190=""),"",
SUMIFS(収穫記録!$P:$P,収穫記録!$D:$D,$J$1,収穫記録!$I:$I,$J$2,収穫記録!$J:$J,$J$3,収穫記録!$F:$F,$I190,収穫記録!$B:$B,"&gt;="&amp;N$10,収穫記録!$B:$B,"&lt;="&amp;EOMONTH(N$10,0))
/_xlfn.UNIQUE(_xlfn._xlws.FILTER($F:$F,$E:$E=$J$4))
/IF($J$5="総計",1,$K190/10)
),0)</f>
        <v>0</v>
      </c>
      <c r="O190" s="48" cm="1">
        <f t="array" ref="O190">IFERROR(
IF(OR(O$10="",$I190=""),"",
SUMIFS(収穫記録!$P:$P,収穫記録!$D:$D,$J$1,収穫記録!$I:$I,$J$2,収穫記録!$J:$J,$J$3,収穫記録!$F:$F,$I190,収穫記録!$B:$B,"&gt;="&amp;O$10,収穫記録!$B:$B,"&lt;="&amp;EOMONTH(O$10,0))
/_xlfn.UNIQUE(_xlfn._xlws.FILTER($F:$F,$E:$E=$J$4))
/IF($J$5="総計",1,$K190/10)
),0)</f>
        <v>0</v>
      </c>
      <c r="P190" s="48" cm="1">
        <f t="array" ref="P190">IFERROR(
IF(OR(P$10="",$I190=""),"",
SUMIFS(収穫記録!$P:$P,収穫記録!$D:$D,$J$1,収穫記録!$I:$I,$J$2,収穫記録!$J:$J,$J$3,収穫記録!$F:$F,$I190,収穫記録!$B:$B,"&gt;="&amp;P$10,収穫記録!$B:$B,"&lt;="&amp;EOMONTH(P$10,0))
/_xlfn.UNIQUE(_xlfn._xlws.FILTER($F:$F,$E:$E=$J$4))
/IF($J$5="総計",1,$K190/10)
),0)</f>
        <v>0</v>
      </c>
      <c r="Q190" s="48" cm="1">
        <f t="array" ref="Q190">IFERROR(
IF(OR(Q$10="",$I190=""),"",
SUMIFS(収穫記録!$P:$P,収穫記録!$D:$D,$J$1,収穫記録!$I:$I,$J$2,収穫記録!$J:$J,$J$3,収穫記録!$F:$F,$I190,収穫記録!$B:$B,"&gt;="&amp;Q$10,収穫記録!$B:$B,"&lt;="&amp;EOMONTH(Q$10,0))
/_xlfn.UNIQUE(_xlfn._xlws.FILTER($F:$F,$E:$E=$J$4))
/IF($J$5="総計",1,$K190/10)
),0)</f>
        <v>0</v>
      </c>
      <c r="R190" s="48" cm="1">
        <f t="array" ref="R190">IFERROR(
IF(OR(R$10="",$I190=""),"",
SUMIFS(収穫記録!$P:$P,収穫記録!$D:$D,$J$1,収穫記録!$I:$I,$J$2,収穫記録!$J:$J,$J$3,収穫記録!$F:$F,$I190,収穫記録!$B:$B,"&gt;="&amp;R$10,収穫記録!$B:$B,"&lt;="&amp;EOMONTH(R$10,0))
/_xlfn.UNIQUE(_xlfn._xlws.FILTER($F:$F,$E:$E=$J$4))
/IF($J$5="総計",1,$K190/10)
),0)</f>
        <v>0</v>
      </c>
      <c r="S190" s="48" cm="1">
        <f t="array" ref="S190">IFERROR(
IF(OR(S$10="",$I190=""),"",
SUMIFS(収穫記録!$P:$P,収穫記録!$D:$D,$J$1,収穫記録!$I:$I,$J$2,収穫記録!$J:$J,$J$3,収穫記録!$F:$F,$I190,収穫記録!$B:$B,"&gt;="&amp;S$10,収穫記録!$B:$B,"&lt;="&amp;EOMONTH(S$10,0))
/_xlfn.UNIQUE(_xlfn._xlws.FILTER($F:$F,$E:$E=$J$4))
/IF($J$5="総計",1,$K190/10)
),0)</f>
        <v>0</v>
      </c>
      <c r="T190" s="48" cm="1">
        <f t="array" ref="T190">IFERROR(
IF(OR(T$10="",$I190=""),"",
SUMIFS(収穫記録!$P:$P,収穫記録!$D:$D,$J$1,収穫記録!$I:$I,$J$2,収穫記録!$J:$J,$J$3,収穫記録!$F:$F,$I190,収穫記録!$B:$B,"&gt;="&amp;T$10,収穫記録!$B:$B,"&lt;="&amp;EOMONTH(T$10,0))
/_xlfn.UNIQUE(_xlfn._xlws.FILTER($F:$F,$E:$E=$J$4))
/IF($J$5="総計",1,$K190/10)
),0)</f>
        <v>0</v>
      </c>
      <c r="U190" s="48" cm="1">
        <f t="array" ref="U190">IFERROR(
IF(OR(U$10="",$I190=""),"",
SUMIFS(収穫記録!$P:$P,収穫記録!$D:$D,$J$1,収穫記録!$I:$I,$J$2,収穫記録!$J:$J,$J$3,収穫記録!$F:$F,$I190,収穫記録!$B:$B,"&gt;="&amp;U$10,収穫記録!$B:$B,"&lt;="&amp;EOMONTH(U$10,0))
/_xlfn.UNIQUE(_xlfn._xlws.FILTER($F:$F,$E:$E=$J$4))
/IF($J$5="総計",1,$K190/10)
),0)</f>
        <v>0</v>
      </c>
      <c r="V190" s="48" cm="1">
        <f t="array" ref="V190">IFERROR(
IF(OR(V$10="",$I190=""),"",
SUMIFS(収穫記録!$P:$P,収穫記録!$D:$D,$J$1,収穫記録!$I:$I,$J$2,収穫記録!$J:$J,$J$3,収穫記録!$F:$F,$I190,収穫記録!$B:$B,"&gt;="&amp;V$10,収穫記録!$B:$B,"&lt;="&amp;EOMONTH(V$10,0))
/_xlfn.UNIQUE(_xlfn._xlws.FILTER($F:$F,$E:$E=$J$4))
/IF($J$5="総計",1,$K190/10)
),0)</f>
        <v>0</v>
      </c>
      <c r="W190" s="48" cm="1">
        <f t="array" ref="W190">IFERROR(
IF(OR(W$10="",$I190=""),"",
SUMIFS(収穫記録!$P:$P,収穫記録!$D:$D,$J$1,収穫記録!$I:$I,$J$2,収穫記録!$J:$J,$J$3,収穫記録!$F:$F,$I190,収穫記録!$B:$B,"&gt;="&amp;W$10,収穫記録!$B:$B,"&lt;="&amp;EOMONTH(W$10,0))
/_xlfn.UNIQUE(_xlfn._xlws.FILTER($F:$F,$E:$E=$J$4))
/IF($J$5="総計",1,$K190/10)
),0)</f>
        <v>0</v>
      </c>
      <c r="X190" s="48" cm="1">
        <f t="array" ref="X190">IFERROR(
IF(OR(X$10="",$I190=""),"",
SUMIFS(収穫記録!$P:$P,収穫記録!$D:$D,$J$1,収穫記録!$I:$I,$J$2,収穫記録!$J:$J,$J$3,収穫記録!$F:$F,$I190,収穫記録!$B:$B,"&gt;="&amp;X$10,収穫記録!$B:$B,"&lt;="&amp;EOMONTH(X$10,0))
/_xlfn.UNIQUE(_xlfn._xlws.FILTER($F:$F,$E:$E=$J$4))
/IF($J$5="総計",1,$K190/10)
),0)</f>
        <v>0</v>
      </c>
    </row>
    <row r="191" spans="10:24">
      <c r="J191" s="13"/>
      <c r="K191" s="37"/>
      <c r="L191" s="46" t="str">
        <f t="shared" si="5"/>
        <v/>
      </c>
      <c r="M191" s="47" cm="1">
        <f t="array" ref="M191">IFERROR(
IF(OR(M$10="",$I191=""),"",
SUMIFS(収穫記録!$P:$P,収穫記録!$D:$D,$J$1,収穫記録!$I:$I,$J$2,収穫記録!$J:$J,$J$3,収穫記録!$F:$F,$I191,収穫記録!$B:$B,"&gt;="&amp;M$10,収穫記録!$B:$B,"&lt;="&amp;EOMONTH(M$10,0))
/_xlfn.UNIQUE(_xlfn._xlws.FILTER($F:$F,$E:$E=$J$4))
/IF($J$5="総計",1,$K191/10)
),0)</f>
        <v>0</v>
      </c>
      <c r="N191" s="48" cm="1">
        <f t="array" ref="N191">IFERROR(
IF(OR(N$10="",$I191=""),"",
SUMIFS(収穫記録!$P:$P,収穫記録!$D:$D,$J$1,収穫記録!$I:$I,$J$2,収穫記録!$J:$J,$J$3,収穫記録!$F:$F,$I191,収穫記録!$B:$B,"&gt;="&amp;N$10,収穫記録!$B:$B,"&lt;="&amp;EOMONTH(N$10,0))
/_xlfn.UNIQUE(_xlfn._xlws.FILTER($F:$F,$E:$E=$J$4))
/IF($J$5="総計",1,$K191/10)
),0)</f>
        <v>0</v>
      </c>
      <c r="O191" s="48" cm="1">
        <f t="array" ref="O191">IFERROR(
IF(OR(O$10="",$I191=""),"",
SUMIFS(収穫記録!$P:$P,収穫記録!$D:$D,$J$1,収穫記録!$I:$I,$J$2,収穫記録!$J:$J,$J$3,収穫記録!$F:$F,$I191,収穫記録!$B:$B,"&gt;="&amp;O$10,収穫記録!$B:$B,"&lt;="&amp;EOMONTH(O$10,0))
/_xlfn.UNIQUE(_xlfn._xlws.FILTER($F:$F,$E:$E=$J$4))
/IF($J$5="総計",1,$K191/10)
),0)</f>
        <v>0</v>
      </c>
      <c r="P191" s="48" cm="1">
        <f t="array" ref="P191">IFERROR(
IF(OR(P$10="",$I191=""),"",
SUMIFS(収穫記録!$P:$P,収穫記録!$D:$D,$J$1,収穫記録!$I:$I,$J$2,収穫記録!$J:$J,$J$3,収穫記録!$F:$F,$I191,収穫記録!$B:$B,"&gt;="&amp;P$10,収穫記録!$B:$B,"&lt;="&amp;EOMONTH(P$10,0))
/_xlfn.UNIQUE(_xlfn._xlws.FILTER($F:$F,$E:$E=$J$4))
/IF($J$5="総計",1,$K191/10)
),0)</f>
        <v>0</v>
      </c>
      <c r="Q191" s="48" cm="1">
        <f t="array" ref="Q191">IFERROR(
IF(OR(Q$10="",$I191=""),"",
SUMIFS(収穫記録!$P:$P,収穫記録!$D:$D,$J$1,収穫記録!$I:$I,$J$2,収穫記録!$J:$J,$J$3,収穫記録!$F:$F,$I191,収穫記録!$B:$B,"&gt;="&amp;Q$10,収穫記録!$B:$B,"&lt;="&amp;EOMONTH(Q$10,0))
/_xlfn.UNIQUE(_xlfn._xlws.FILTER($F:$F,$E:$E=$J$4))
/IF($J$5="総計",1,$K191/10)
),0)</f>
        <v>0</v>
      </c>
      <c r="R191" s="48" cm="1">
        <f t="array" ref="R191">IFERROR(
IF(OR(R$10="",$I191=""),"",
SUMIFS(収穫記録!$P:$P,収穫記録!$D:$D,$J$1,収穫記録!$I:$I,$J$2,収穫記録!$J:$J,$J$3,収穫記録!$F:$F,$I191,収穫記録!$B:$B,"&gt;="&amp;R$10,収穫記録!$B:$B,"&lt;="&amp;EOMONTH(R$10,0))
/_xlfn.UNIQUE(_xlfn._xlws.FILTER($F:$F,$E:$E=$J$4))
/IF($J$5="総計",1,$K191/10)
),0)</f>
        <v>0</v>
      </c>
      <c r="S191" s="48" cm="1">
        <f t="array" ref="S191">IFERROR(
IF(OR(S$10="",$I191=""),"",
SUMIFS(収穫記録!$P:$P,収穫記録!$D:$D,$J$1,収穫記録!$I:$I,$J$2,収穫記録!$J:$J,$J$3,収穫記録!$F:$F,$I191,収穫記録!$B:$B,"&gt;="&amp;S$10,収穫記録!$B:$B,"&lt;="&amp;EOMONTH(S$10,0))
/_xlfn.UNIQUE(_xlfn._xlws.FILTER($F:$F,$E:$E=$J$4))
/IF($J$5="総計",1,$K191/10)
),0)</f>
        <v>0</v>
      </c>
      <c r="T191" s="48" cm="1">
        <f t="array" ref="T191">IFERROR(
IF(OR(T$10="",$I191=""),"",
SUMIFS(収穫記録!$P:$P,収穫記録!$D:$D,$J$1,収穫記録!$I:$I,$J$2,収穫記録!$J:$J,$J$3,収穫記録!$F:$F,$I191,収穫記録!$B:$B,"&gt;="&amp;T$10,収穫記録!$B:$B,"&lt;="&amp;EOMONTH(T$10,0))
/_xlfn.UNIQUE(_xlfn._xlws.FILTER($F:$F,$E:$E=$J$4))
/IF($J$5="総計",1,$K191/10)
),0)</f>
        <v>0</v>
      </c>
      <c r="U191" s="48" cm="1">
        <f t="array" ref="U191">IFERROR(
IF(OR(U$10="",$I191=""),"",
SUMIFS(収穫記録!$P:$P,収穫記録!$D:$D,$J$1,収穫記録!$I:$I,$J$2,収穫記録!$J:$J,$J$3,収穫記録!$F:$F,$I191,収穫記録!$B:$B,"&gt;="&amp;U$10,収穫記録!$B:$B,"&lt;="&amp;EOMONTH(U$10,0))
/_xlfn.UNIQUE(_xlfn._xlws.FILTER($F:$F,$E:$E=$J$4))
/IF($J$5="総計",1,$K191/10)
),0)</f>
        <v>0</v>
      </c>
      <c r="V191" s="48" cm="1">
        <f t="array" ref="V191">IFERROR(
IF(OR(V$10="",$I191=""),"",
SUMIFS(収穫記録!$P:$P,収穫記録!$D:$D,$J$1,収穫記録!$I:$I,$J$2,収穫記録!$J:$J,$J$3,収穫記録!$F:$F,$I191,収穫記録!$B:$B,"&gt;="&amp;V$10,収穫記録!$B:$B,"&lt;="&amp;EOMONTH(V$10,0))
/_xlfn.UNIQUE(_xlfn._xlws.FILTER($F:$F,$E:$E=$J$4))
/IF($J$5="総計",1,$K191/10)
),0)</f>
        <v>0</v>
      </c>
      <c r="W191" s="48" cm="1">
        <f t="array" ref="W191">IFERROR(
IF(OR(W$10="",$I191=""),"",
SUMIFS(収穫記録!$P:$P,収穫記録!$D:$D,$J$1,収穫記録!$I:$I,$J$2,収穫記録!$J:$J,$J$3,収穫記録!$F:$F,$I191,収穫記録!$B:$B,"&gt;="&amp;W$10,収穫記録!$B:$B,"&lt;="&amp;EOMONTH(W$10,0))
/_xlfn.UNIQUE(_xlfn._xlws.FILTER($F:$F,$E:$E=$J$4))
/IF($J$5="総計",1,$K191/10)
),0)</f>
        <v>0</v>
      </c>
      <c r="X191" s="48" cm="1">
        <f t="array" ref="X191">IFERROR(
IF(OR(X$10="",$I191=""),"",
SUMIFS(収穫記録!$P:$P,収穫記録!$D:$D,$J$1,収穫記録!$I:$I,$J$2,収穫記録!$J:$J,$J$3,収穫記録!$F:$F,$I191,収穫記録!$B:$B,"&gt;="&amp;X$10,収穫記録!$B:$B,"&lt;="&amp;EOMONTH(X$10,0))
/_xlfn.UNIQUE(_xlfn._xlws.FILTER($F:$F,$E:$E=$J$4))
/IF($J$5="総計",1,$K191/10)
),0)</f>
        <v>0</v>
      </c>
    </row>
    <row r="192" spans="10:24">
      <c r="J192" s="13"/>
      <c r="K192" s="37"/>
      <c r="L192" s="46" t="str">
        <f t="shared" si="5"/>
        <v/>
      </c>
      <c r="M192" s="47" cm="1">
        <f t="array" ref="M192">IFERROR(
IF(OR(M$10="",$I192=""),"",
SUMIFS(収穫記録!$P:$P,収穫記録!$D:$D,$J$1,収穫記録!$I:$I,$J$2,収穫記録!$J:$J,$J$3,収穫記録!$F:$F,$I192,収穫記録!$B:$B,"&gt;="&amp;M$10,収穫記録!$B:$B,"&lt;="&amp;EOMONTH(M$10,0))
/_xlfn.UNIQUE(_xlfn._xlws.FILTER($F:$F,$E:$E=$J$4))
/IF($J$5="総計",1,$K192/10)
),0)</f>
        <v>0</v>
      </c>
      <c r="N192" s="48" cm="1">
        <f t="array" ref="N192">IFERROR(
IF(OR(N$10="",$I192=""),"",
SUMIFS(収穫記録!$P:$P,収穫記録!$D:$D,$J$1,収穫記録!$I:$I,$J$2,収穫記録!$J:$J,$J$3,収穫記録!$F:$F,$I192,収穫記録!$B:$B,"&gt;="&amp;N$10,収穫記録!$B:$B,"&lt;="&amp;EOMONTH(N$10,0))
/_xlfn.UNIQUE(_xlfn._xlws.FILTER($F:$F,$E:$E=$J$4))
/IF($J$5="総計",1,$K192/10)
),0)</f>
        <v>0</v>
      </c>
      <c r="O192" s="48" cm="1">
        <f t="array" ref="O192">IFERROR(
IF(OR(O$10="",$I192=""),"",
SUMIFS(収穫記録!$P:$P,収穫記録!$D:$D,$J$1,収穫記録!$I:$I,$J$2,収穫記録!$J:$J,$J$3,収穫記録!$F:$F,$I192,収穫記録!$B:$B,"&gt;="&amp;O$10,収穫記録!$B:$B,"&lt;="&amp;EOMONTH(O$10,0))
/_xlfn.UNIQUE(_xlfn._xlws.FILTER($F:$F,$E:$E=$J$4))
/IF($J$5="総計",1,$K192/10)
),0)</f>
        <v>0</v>
      </c>
      <c r="P192" s="48" cm="1">
        <f t="array" ref="P192">IFERROR(
IF(OR(P$10="",$I192=""),"",
SUMIFS(収穫記録!$P:$P,収穫記録!$D:$D,$J$1,収穫記録!$I:$I,$J$2,収穫記録!$J:$J,$J$3,収穫記録!$F:$F,$I192,収穫記録!$B:$B,"&gt;="&amp;P$10,収穫記録!$B:$B,"&lt;="&amp;EOMONTH(P$10,0))
/_xlfn.UNIQUE(_xlfn._xlws.FILTER($F:$F,$E:$E=$J$4))
/IF($J$5="総計",1,$K192/10)
),0)</f>
        <v>0</v>
      </c>
      <c r="Q192" s="48" cm="1">
        <f t="array" ref="Q192">IFERROR(
IF(OR(Q$10="",$I192=""),"",
SUMIFS(収穫記録!$P:$P,収穫記録!$D:$D,$J$1,収穫記録!$I:$I,$J$2,収穫記録!$J:$J,$J$3,収穫記録!$F:$F,$I192,収穫記録!$B:$B,"&gt;="&amp;Q$10,収穫記録!$B:$B,"&lt;="&amp;EOMONTH(Q$10,0))
/_xlfn.UNIQUE(_xlfn._xlws.FILTER($F:$F,$E:$E=$J$4))
/IF($J$5="総計",1,$K192/10)
),0)</f>
        <v>0</v>
      </c>
      <c r="R192" s="48" cm="1">
        <f t="array" ref="R192">IFERROR(
IF(OR(R$10="",$I192=""),"",
SUMIFS(収穫記録!$P:$P,収穫記録!$D:$D,$J$1,収穫記録!$I:$I,$J$2,収穫記録!$J:$J,$J$3,収穫記録!$F:$F,$I192,収穫記録!$B:$B,"&gt;="&amp;R$10,収穫記録!$B:$B,"&lt;="&amp;EOMONTH(R$10,0))
/_xlfn.UNIQUE(_xlfn._xlws.FILTER($F:$F,$E:$E=$J$4))
/IF($J$5="総計",1,$K192/10)
),0)</f>
        <v>0</v>
      </c>
      <c r="S192" s="48" cm="1">
        <f t="array" ref="S192">IFERROR(
IF(OR(S$10="",$I192=""),"",
SUMIFS(収穫記録!$P:$P,収穫記録!$D:$D,$J$1,収穫記録!$I:$I,$J$2,収穫記録!$J:$J,$J$3,収穫記録!$F:$F,$I192,収穫記録!$B:$B,"&gt;="&amp;S$10,収穫記録!$B:$B,"&lt;="&amp;EOMONTH(S$10,0))
/_xlfn.UNIQUE(_xlfn._xlws.FILTER($F:$F,$E:$E=$J$4))
/IF($J$5="総計",1,$K192/10)
),0)</f>
        <v>0</v>
      </c>
      <c r="T192" s="48" cm="1">
        <f t="array" ref="T192">IFERROR(
IF(OR(T$10="",$I192=""),"",
SUMIFS(収穫記録!$P:$P,収穫記録!$D:$D,$J$1,収穫記録!$I:$I,$J$2,収穫記録!$J:$J,$J$3,収穫記録!$F:$F,$I192,収穫記録!$B:$B,"&gt;="&amp;T$10,収穫記録!$B:$B,"&lt;="&amp;EOMONTH(T$10,0))
/_xlfn.UNIQUE(_xlfn._xlws.FILTER($F:$F,$E:$E=$J$4))
/IF($J$5="総計",1,$K192/10)
),0)</f>
        <v>0</v>
      </c>
      <c r="U192" s="48" cm="1">
        <f t="array" ref="U192">IFERROR(
IF(OR(U$10="",$I192=""),"",
SUMIFS(収穫記録!$P:$P,収穫記録!$D:$D,$J$1,収穫記録!$I:$I,$J$2,収穫記録!$J:$J,$J$3,収穫記録!$F:$F,$I192,収穫記録!$B:$B,"&gt;="&amp;U$10,収穫記録!$B:$B,"&lt;="&amp;EOMONTH(U$10,0))
/_xlfn.UNIQUE(_xlfn._xlws.FILTER($F:$F,$E:$E=$J$4))
/IF($J$5="総計",1,$K192/10)
),0)</f>
        <v>0</v>
      </c>
      <c r="V192" s="48" cm="1">
        <f t="array" ref="V192">IFERROR(
IF(OR(V$10="",$I192=""),"",
SUMIFS(収穫記録!$P:$P,収穫記録!$D:$D,$J$1,収穫記録!$I:$I,$J$2,収穫記録!$J:$J,$J$3,収穫記録!$F:$F,$I192,収穫記録!$B:$B,"&gt;="&amp;V$10,収穫記録!$B:$B,"&lt;="&amp;EOMONTH(V$10,0))
/_xlfn.UNIQUE(_xlfn._xlws.FILTER($F:$F,$E:$E=$J$4))
/IF($J$5="総計",1,$K192/10)
),0)</f>
        <v>0</v>
      </c>
      <c r="W192" s="48" cm="1">
        <f t="array" ref="W192">IFERROR(
IF(OR(W$10="",$I192=""),"",
SUMIFS(収穫記録!$P:$P,収穫記録!$D:$D,$J$1,収穫記録!$I:$I,$J$2,収穫記録!$J:$J,$J$3,収穫記録!$F:$F,$I192,収穫記録!$B:$B,"&gt;="&amp;W$10,収穫記録!$B:$B,"&lt;="&amp;EOMONTH(W$10,0))
/_xlfn.UNIQUE(_xlfn._xlws.FILTER($F:$F,$E:$E=$J$4))
/IF($J$5="総計",1,$K192/10)
),0)</f>
        <v>0</v>
      </c>
      <c r="X192" s="48" cm="1">
        <f t="array" ref="X192">IFERROR(
IF(OR(X$10="",$I192=""),"",
SUMIFS(収穫記録!$P:$P,収穫記録!$D:$D,$J$1,収穫記録!$I:$I,$J$2,収穫記録!$J:$J,$J$3,収穫記録!$F:$F,$I192,収穫記録!$B:$B,"&gt;="&amp;X$10,収穫記録!$B:$B,"&lt;="&amp;EOMONTH(X$10,0))
/_xlfn.UNIQUE(_xlfn._xlws.FILTER($F:$F,$E:$E=$J$4))
/IF($J$5="総計",1,$K192/10)
),0)</f>
        <v>0</v>
      </c>
    </row>
    <row r="193" spans="10:24">
      <c r="J193" s="13"/>
      <c r="K193" s="37"/>
      <c r="L193" s="46" t="str">
        <f t="shared" si="5"/>
        <v/>
      </c>
      <c r="M193" s="47" cm="1">
        <f t="array" ref="M193">IFERROR(
IF(OR(M$10="",$I193=""),"",
SUMIFS(収穫記録!$P:$P,収穫記録!$D:$D,$J$1,収穫記録!$I:$I,$J$2,収穫記録!$J:$J,$J$3,収穫記録!$F:$F,$I193,収穫記録!$B:$B,"&gt;="&amp;M$10,収穫記録!$B:$B,"&lt;="&amp;EOMONTH(M$10,0))
/_xlfn.UNIQUE(_xlfn._xlws.FILTER($F:$F,$E:$E=$J$4))
/IF($J$5="総計",1,$K193/10)
),0)</f>
        <v>0</v>
      </c>
      <c r="N193" s="48" cm="1">
        <f t="array" ref="N193">IFERROR(
IF(OR(N$10="",$I193=""),"",
SUMIFS(収穫記録!$P:$P,収穫記録!$D:$D,$J$1,収穫記録!$I:$I,$J$2,収穫記録!$J:$J,$J$3,収穫記録!$F:$F,$I193,収穫記録!$B:$B,"&gt;="&amp;N$10,収穫記録!$B:$B,"&lt;="&amp;EOMONTH(N$10,0))
/_xlfn.UNIQUE(_xlfn._xlws.FILTER($F:$F,$E:$E=$J$4))
/IF($J$5="総計",1,$K193/10)
),0)</f>
        <v>0</v>
      </c>
      <c r="O193" s="48" cm="1">
        <f t="array" ref="O193">IFERROR(
IF(OR(O$10="",$I193=""),"",
SUMIFS(収穫記録!$P:$P,収穫記録!$D:$D,$J$1,収穫記録!$I:$I,$J$2,収穫記録!$J:$J,$J$3,収穫記録!$F:$F,$I193,収穫記録!$B:$B,"&gt;="&amp;O$10,収穫記録!$B:$B,"&lt;="&amp;EOMONTH(O$10,0))
/_xlfn.UNIQUE(_xlfn._xlws.FILTER($F:$F,$E:$E=$J$4))
/IF($J$5="総計",1,$K193/10)
),0)</f>
        <v>0</v>
      </c>
      <c r="P193" s="48" cm="1">
        <f t="array" ref="P193">IFERROR(
IF(OR(P$10="",$I193=""),"",
SUMIFS(収穫記録!$P:$P,収穫記録!$D:$D,$J$1,収穫記録!$I:$I,$J$2,収穫記録!$J:$J,$J$3,収穫記録!$F:$F,$I193,収穫記録!$B:$B,"&gt;="&amp;P$10,収穫記録!$B:$B,"&lt;="&amp;EOMONTH(P$10,0))
/_xlfn.UNIQUE(_xlfn._xlws.FILTER($F:$F,$E:$E=$J$4))
/IF($J$5="総計",1,$K193/10)
),0)</f>
        <v>0</v>
      </c>
      <c r="Q193" s="48" cm="1">
        <f t="array" ref="Q193">IFERROR(
IF(OR(Q$10="",$I193=""),"",
SUMIFS(収穫記録!$P:$P,収穫記録!$D:$D,$J$1,収穫記録!$I:$I,$J$2,収穫記録!$J:$J,$J$3,収穫記録!$F:$F,$I193,収穫記録!$B:$B,"&gt;="&amp;Q$10,収穫記録!$B:$B,"&lt;="&amp;EOMONTH(Q$10,0))
/_xlfn.UNIQUE(_xlfn._xlws.FILTER($F:$F,$E:$E=$J$4))
/IF($J$5="総計",1,$K193/10)
),0)</f>
        <v>0</v>
      </c>
      <c r="R193" s="48" cm="1">
        <f t="array" ref="R193">IFERROR(
IF(OR(R$10="",$I193=""),"",
SUMIFS(収穫記録!$P:$P,収穫記録!$D:$D,$J$1,収穫記録!$I:$I,$J$2,収穫記録!$J:$J,$J$3,収穫記録!$F:$F,$I193,収穫記録!$B:$B,"&gt;="&amp;R$10,収穫記録!$B:$B,"&lt;="&amp;EOMONTH(R$10,0))
/_xlfn.UNIQUE(_xlfn._xlws.FILTER($F:$F,$E:$E=$J$4))
/IF($J$5="総計",1,$K193/10)
),0)</f>
        <v>0</v>
      </c>
      <c r="S193" s="48" cm="1">
        <f t="array" ref="S193">IFERROR(
IF(OR(S$10="",$I193=""),"",
SUMIFS(収穫記録!$P:$P,収穫記録!$D:$D,$J$1,収穫記録!$I:$I,$J$2,収穫記録!$J:$J,$J$3,収穫記録!$F:$F,$I193,収穫記録!$B:$B,"&gt;="&amp;S$10,収穫記録!$B:$B,"&lt;="&amp;EOMONTH(S$10,0))
/_xlfn.UNIQUE(_xlfn._xlws.FILTER($F:$F,$E:$E=$J$4))
/IF($J$5="総計",1,$K193/10)
),0)</f>
        <v>0</v>
      </c>
      <c r="T193" s="48" cm="1">
        <f t="array" ref="T193">IFERROR(
IF(OR(T$10="",$I193=""),"",
SUMIFS(収穫記録!$P:$P,収穫記録!$D:$D,$J$1,収穫記録!$I:$I,$J$2,収穫記録!$J:$J,$J$3,収穫記録!$F:$F,$I193,収穫記録!$B:$B,"&gt;="&amp;T$10,収穫記録!$B:$B,"&lt;="&amp;EOMONTH(T$10,0))
/_xlfn.UNIQUE(_xlfn._xlws.FILTER($F:$F,$E:$E=$J$4))
/IF($J$5="総計",1,$K193/10)
),0)</f>
        <v>0</v>
      </c>
      <c r="U193" s="48" cm="1">
        <f t="array" ref="U193">IFERROR(
IF(OR(U$10="",$I193=""),"",
SUMIFS(収穫記録!$P:$P,収穫記録!$D:$D,$J$1,収穫記録!$I:$I,$J$2,収穫記録!$J:$J,$J$3,収穫記録!$F:$F,$I193,収穫記録!$B:$B,"&gt;="&amp;U$10,収穫記録!$B:$B,"&lt;="&amp;EOMONTH(U$10,0))
/_xlfn.UNIQUE(_xlfn._xlws.FILTER($F:$F,$E:$E=$J$4))
/IF($J$5="総計",1,$K193/10)
),0)</f>
        <v>0</v>
      </c>
      <c r="V193" s="48" cm="1">
        <f t="array" ref="V193">IFERROR(
IF(OR(V$10="",$I193=""),"",
SUMIFS(収穫記録!$P:$P,収穫記録!$D:$D,$J$1,収穫記録!$I:$I,$J$2,収穫記録!$J:$J,$J$3,収穫記録!$F:$F,$I193,収穫記録!$B:$B,"&gt;="&amp;V$10,収穫記録!$B:$B,"&lt;="&amp;EOMONTH(V$10,0))
/_xlfn.UNIQUE(_xlfn._xlws.FILTER($F:$F,$E:$E=$J$4))
/IF($J$5="総計",1,$K193/10)
),0)</f>
        <v>0</v>
      </c>
      <c r="W193" s="48" cm="1">
        <f t="array" ref="W193">IFERROR(
IF(OR(W$10="",$I193=""),"",
SUMIFS(収穫記録!$P:$P,収穫記録!$D:$D,$J$1,収穫記録!$I:$I,$J$2,収穫記録!$J:$J,$J$3,収穫記録!$F:$F,$I193,収穫記録!$B:$B,"&gt;="&amp;W$10,収穫記録!$B:$B,"&lt;="&amp;EOMONTH(W$10,0))
/_xlfn.UNIQUE(_xlfn._xlws.FILTER($F:$F,$E:$E=$J$4))
/IF($J$5="総計",1,$K193/10)
),0)</f>
        <v>0</v>
      </c>
      <c r="X193" s="48" cm="1">
        <f t="array" ref="X193">IFERROR(
IF(OR(X$10="",$I193=""),"",
SUMIFS(収穫記録!$P:$P,収穫記録!$D:$D,$J$1,収穫記録!$I:$I,$J$2,収穫記録!$J:$J,$J$3,収穫記録!$F:$F,$I193,収穫記録!$B:$B,"&gt;="&amp;X$10,収穫記録!$B:$B,"&lt;="&amp;EOMONTH(X$10,0))
/_xlfn.UNIQUE(_xlfn._xlws.FILTER($F:$F,$E:$E=$J$4))
/IF($J$5="総計",1,$K193/10)
),0)</f>
        <v>0</v>
      </c>
    </row>
    <row r="194" spans="10:24">
      <c r="J194" s="13"/>
      <c r="K194" s="37"/>
      <c r="L194" s="46" t="str">
        <f t="shared" si="5"/>
        <v/>
      </c>
      <c r="M194" s="47" cm="1">
        <f t="array" ref="M194">IFERROR(
IF(OR(M$10="",$I194=""),"",
SUMIFS(収穫記録!$P:$P,収穫記録!$D:$D,$J$1,収穫記録!$I:$I,$J$2,収穫記録!$J:$J,$J$3,収穫記録!$F:$F,$I194,収穫記録!$B:$B,"&gt;="&amp;M$10,収穫記録!$B:$B,"&lt;="&amp;EOMONTH(M$10,0))
/_xlfn.UNIQUE(_xlfn._xlws.FILTER($F:$F,$E:$E=$J$4))
/IF($J$5="総計",1,$K194/10)
),0)</f>
        <v>0</v>
      </c>
      <c r="N194" s="48" cm="1">
        <f t="array" ref="N194">IFERROR(
IF(OR(N$10="",$I194=""),"",
SUMIFS(収穫記録!$P:$P,収穫記録!$D:$D,$J$1,収穫記録!$I:$I,$J$2,収穫記録!$J:$J,$J$3,収穫記録!$F:$F,$I194,収穫記録!$B:$B,"&gt;="&amp;N$10,収穫記録!$B:$B,"&lt;="&amp;EOMONTH(N$10,0))
/_xlfn.UNIQUE(_xlfn._xlws.FILTER($F:$F,$E:$E=$J$4))
/IF($J$5="総計",1,$K194/10)
),0)</f>
        <v>0</v>
      </c>
      <c r="O194" s="48" cm="1">
        <f t="array" ref="O194">IFERROR(
IF(OR(O$10="",$I194=""),"",
SUMIFS(収穫記録!$P:$P,収穫記録!$D:$D,$J$1,収穫記録!$I:$I,$J$2,収穫記録!$J:$J,$J$3,収穫記録!$F:$F,$I194,収穫記録!$B:$B,"&gt;="&amp;O$10,収穫記録!$B:$B,"&lt;="&amp;EOMONTH(O$10,0))
/_xlfn.UNIQUE(_xlfn._xlws.FILTER($F:$F,$E:$E=$J$4))
/IF($J$5="総計",1,$K194/10)
),0)</f>
        <v>0</v>
      </c>
      <c r="P194" s="48" cm="1">
        <f t="array" ref="P194">IFERROR(
IF(OR(P$10="",$I194=""),"",
SUMIFS(収穫記録!$P:$P,収穫記録!$D:$D,$J$1,収穫記録!$I:$I,$J$2,収穫記録!$J:$J,$J$3,収穫記録!$F:$F,$I194,収穫記録!$B:$B,"&gt;="&amp;P$10,収穫記録!$B:$B,"&lt;="&amp;EOMONTH(P$10,0))
/_xlfn.UNIQUE(_xlfn._xlws.FILTER($F:$F,$E:$E=$J$4))
/IF($J$5="総計",1,$K194/10)
),0)</f>
        <v>0</v>
      </c>
      <c r="Q194" s="48" cm="1">
        <f t="array" ref="Q194">IFERROR(
IF(OR(Q$10="",$I194=""),"",
SUMIFS(収穫記録!$P:$P,収穫記録!$D:$D,$J$1,収穫記録!$I:$I,$J$2,収穫記録!$J:$J,$J$3,収穫記録!$F:$F,$I194,収穫記録!$B:$B,"&gt;="&amp;Q$10,収穫記録!$B:$B,"&lt;="&amp;EOMONTH(Q$10,0))
/_xlfn.UNIQUE(_xlfn._xlws.FILTER($F:$F,$E:$E=$J$4))
/IF($J$5="総計",1,$K194/10)
),0)</f>
        <v>0</v>
      </c>
      <c r="R194" s="48" cm="1">
        <f t="array" ref="R194">IFERROR(
IF(OR(R$10="",$I194=""),"",
SUMIFS(収穫記録!$P:$P,収穫記録!$D:$D,$J$1,収穫記録!$I:$I,$J$2,収穫記録!$J:$J,$J$3,収穫記録!$F:$F,$I194,収穫記録!$B:$B,"&gt;="&amp;R$10,収穫記録!$B:$B,"&lt;="&amp;EOMONTH(R$10,0))
/_xlfn.UNIQUE(_xlfn._xlws.FILTER($F:$F,$E:$E=$J$4))
/IF($J$5="総計",1,$K194/10)
),0)</f>
        <v>0</v>
      </c>
      <c r="S194" s="48" cm="1">
        <f t="array" ref="S194">IFERROR(
IF(OR(S$10="",$I194=""),"",
SUMIFS(収穫記録!$P:$P,収穫記録!$D:$D,$J$1,収穫記録!$I:$I,$J$2,収穫記録!$J:$J,$J$3,収穫記録!$F:$F,$I194,収穫記録!$B:$B,"&gt;="&amp;S$10,収穫記録!$B:$B,"&lt;="&amp;EOMONTH(S$10,0))
/_xlfn.UNIQUE(_xlfn._xlws.FILTER($F:$F,$E:$E=$J$4))
/IF($J$5="総計",1,$K194/10)
),0)</f>
        <v>0</v>
      </c>
      <c r="T194" s="48" cm="1">
        <f t="array" ref="T194">IFERROR(
IF(OR(T$10="",$I194=""),"",
SUMIFS(収穫記録!$P:$P,収穫記録!$D:$D,$J$1,収穫記録!$I:$I,$J$2,収穫記録!$J:$J,$J$3,収穫記録!$F:$F,$I194,収穫記録!$B:$B,"&gt;="&amp;T$10,収穫記録!$B:$B,"&lt;="&amp;EOMONTH(T$10,0))
/_xlfn.UNIQUE(_xlfn._xlws.FILTER($F:$F,$E:$E=$J$4))
/IF($J$5="総計",1,$K194/10)
),0)</f>
        <v>0</v>
      </c>
      <c r="U194" s="48" cm="1">
        <f t="array" ref="U194">IFERROR(
IF(OR(U$10="",$I194=""),"",
SUMIFS(収穫記録!$P:$P,収穫記録!$D:$D,$J$1,収穫記録!$I:$I,$J$2,収穫記録!$J:$J,$J$3,収穫記録!$F:$F,$I194,収穫記録!$B:$B,"&gt;="&amp;U$10,収穫記録!$B:$B,"&lt;="&amp;EOMONTH(U$10,0))
/_xlfn.UNIQUE(_xlfn._xlws.FILTER($F:$F,$E:$E=$J$4))
/IF($J$5="総計",1,$K194/10)
),0)</f>
        <v>0</v>
      </c>
      <c r="V194" s="48" cm="1">
        <f t="array" ref="V194">IFERROR(
IF(OR(V$10="",$I194=""),"",
SUMIFS(収穫記録!$P:$P,収穫記録!$D:$D,$J$1,収穫記録!$I:$I,$J$2,収穫記録!$J:$J,$J$3,収穫記録!$F:$F,$I194,収穫記録!$B:$B,"&gt;="&amp;V$10,収穫記録!$B:$B,"&lt;="&amp;EOMONTH(V$10,0))
/_xlfn.UNIQUE(_xlfn._xlws.FILTER($F:$F,$E:$E=$J$4))
/IF($J$5="総計",1,$K194/10)
),0)</f>
        <v>0</v>
      </c>
      <c r="W194" s="48" cm="1">
        <f t="array" ref="W194">IFERROR(
IF(OR(W$10="",$I194=""),"",
SUMIFS(収穫記録!$P:$P,収穫記録!$D:$D,$J$1,収穫記録!$I:$I,$J$2,収穫記録!$J:$J,$J$3,収穫記録!$F:$F,$I194,収穫記録!$B:$B,"&gt;="&amp;W$10,収穫記録!$B:$B,"&lt;="&amp;EOMONTH(W$10,0))
/_xlfn.UNIQUE(_xlfn._xlws.FILTER($F:$F,$E:$E=$J$4))
/IF($J$5="総計",1,$K194/10)
),0)</f>
        <v>0</v>
      </c>
      <c r="X194" s="48" cm="1">
        <f t="array" ref="X194">IFERROR(
IF(OR(X$10="",$I194=""),"",
SUMIFS(収穫記録!$P:$P,収穫記録!$D:$D,$J$1,収穫記録!$I:$I,$J$2,収穫記録!$J:$J,$J$3,収穫記録!$F:$F,$I194,収穫記録!$B:$B,"&gt;="&amp;X$10,収穫記録!$B:$B,"&lt;="&amp;EOMONTH(X$10,0))
/_xlfn.UNIQUE(_xlfn._xlws.FILTER($F:$F,$E:$E=$J$4))
/IF($J$5="総計",1,$K194/10)
),0)</f>
        <v>0</v>
      </c>
    </row>
    <row r="195" spans="10:24">
      <c r="J195" s="13"/>
      <c r="K195" s="37"/>
      <c r="L195" s="46" t="str">
        <f t="shared" si="5"/>
        <v/>
      </c>
      <c r="M195" s="47" cm="1">
        <f t="array" ref="M195">IFERROR(
IF(OR(M$10="",$I195=""),"",
SUMIFS(収穫記録!$P:$P,収穫記録!$D:$D,$J$1,収穫記録!$I:$I,$J$2,収穫記録!$J:$J,$J$3,収穫記録!$F:$F,$I195,収穫記録!$B:$B,"&gt;="&amp;M$10,収穫記録!$B:$B,"&lt;="&amp;EOMONTH(M$10,0))
/_xlfn.UNIQUE(_xlfn._xlws.FILTER($F:$F,$E:$E=$J$4))
/IF($J$5="総計",1,$K195/10)
),0)</f>
        <v>0</v>
      </c>
      <c r="N195" s="48" cm="1">
        <f t="array" ref="N195">IFERROR(
IF(OR(N$10="",$I195=""),"",
SUMIFS(収穫記録!$P:$P,収穫記録!$D:$D,$J$1,収穫記録!$I:$I,$J$2,収穫記録!$J:$J,$J$3,収穫記録!$F:$F,$I195,収穫記録!$B:$B,"&gt;="&amp;N$10,収穫記録!$B:$B,"&lt;="&amp;EOMONTH(N$10,0))
/_xlfn.UNIQUE(_xlfn._xlws.FILTER($F:$F,$E:$E=$J$4))
/IF($J$5="総計",1,$K195/10)
),0)</f>
        <v>0</v>
      </c>
      <c r="O195" s="48" cm="1">
        <f t="array" ref="O195">IFERROR(
IF(OR(O$10="",$I195=""),"",
SUMIFS(収穫記録!$P:$P,収穫記録!$D:$D,$J$1,収穫記録!$I:$I,$J$2,収穫記録!$J:$J,$J$3,収穫記録!$F:$F,$I195,収穫記録!$B:$B,"&gt;="&amp;O$10,収穫記録!$B:$B,"&lt;="&amp;EOMONTH(O$10,0))
/_xlfn.UNIQUE(_xlfn._xlws.FILTER($F:$F,$E:$E=$J$4))
/IF($J$5="総計",1,$K195/10)
),0)</f>
        <v>0</v>
      </c>
      <c r="P195" s="48" cm="1">
        <f t="array" ref="P195">IFERROR(
IF(OR(P$10="",$I195=""),"",
SUMIFS(収穫記録!$P:$P,収穫記録!$D:$D,$J$1,収穫記録!$I:$I,$J$2,収穫記録!$J:$J,$J$3,収穫記録!$F:$F,$I195,収穫記録!$B:$B,"&gt;="&amp;P$10,収穫記録!$B:$B,"&lt;="&amp;EOMONTH(P$10,0))
/_xlfn.UNIQUE(_xlfn._xlws.FILTER($F:$F,$E:$E=$J$4))
/IF($J$5="総計",1,$K195/10)
),0)</f>
        <v>0</v>
      </c>
      <c r="Q195" s="48" cm="1">
        <f t="array" ref="Q195">IFERROR(
IF(OR(Q$10="",$I195=""),"",
SUMIFS(収穫記録!$P:$P,収穫記録!$D:$D,$J$1,収穫記録!$I:$I,$J$2,収穫記録!$J:$J,$J$3,収穫記録!$F:$F,$I195,収穫記録!$B:$B,"&gt;="&amp;Q$10,収穫記録!$B:$B,"&lt;="&amp;EOMONTH(Q$10,0))
/_xlfn.UNIQUE(_xlfn._xlws.FILTER($F:$F,$E:$E=$J$4))
/IF($J$5="総計",1,$K195/10)
),0)</f>
        <v>0</v>
      </c>
      <c r="R195" s="48" cm="1">
        <f t="array" ref="R195">IFERROR(
IF(OR(R$10="",$I195=""),"",
SUMIFS(収穫記録!$P:$P,収穫記録!$D:$D,$J$1,収穫記録!$I:$I,$J$2,収穫記録!$J:$J,$J$3,収穫記録!$F:$F,$I195,収穫記録!$B:$B,"&gt;="&amp;R$10,収穫記録!$B:$B,"&lt;="&amp;EOMONTH(R$10,0))
/_xlfn.UNIQUE(_xlfn._xlws.FILTER($F:$F,$E:$E=$J$4))
/IF($J$5="総計",1,$K195/10)
),0)</f>
        <v>0</v>
      </c>
      <c r="S195" s="48" cm="1">
        <f t="array" ref="S195">IFERROR(
IF(OR(S$10="",$I195=""),"",
SUMIFS(収穫記録!$P:$P,収穫記録!$D:$D,$J$1,収穫記録!$I:$I,$J$2,収穫記録!$J:$J,$J$3,収穫記録!$F:$F,$I195,収穫記録!$B:$B,"&gt;="&amp;S$10,収穫記録!$B:$B,"&lt;="&amp;EOMONTH(S$10,0))
/_xlfn.UNIQUE(_xlfn._xlws.FILTER($F:$F,$E:$E=$J$4))
/IF($J$5="総計",1,$K195/10)
),0)</f>
        <v>0</v>
      </c>
      <c r="T195" s="48" cm="1">
        <f t="array" ref="T195">IFERROR(
IF(OR(T$10="",$I195=""),"",
SUMIFS(収穫記録!$P:$P,収穫記録!$D:$D,$J$1,収穫記録!$I:$I,$J$2,収穫記録!$J:$J,$J$3,収穫記録!$F:$F,$I195,収穫記録!$B:$B,"&gt;="&amp;T$10,収穫記録!$B:$B,"&lt;="&amp;EOMONTH(T$10,0))
/_xlfn.UNIQUE(_xlfn._xlws.FILTER($F:$F,$E:$E=$J$4))
/IF($J$5="総計",1,$K195/10)
),0)</f>
        <v>0</v>
      </c>
      <c r="U195" s="48" cm="1">
        <f t="array" ref="U195">IFERROR(
IF(OR(U$10="",$I195=""),"",
SUMIFS(収穫記録!$P:$P,収穫記録!$D:$D,$J$1,収穫記録!$I:$I,$J$2,収穫記録!$J:$J,$J$3,収穫記録!$F:$F,$I195,収穫記録!$B:$B,"&gt;="&amp;U$10,収穫記録!$B:$B,"&lt;="&amp;EOMONTH(U$10,0))
/_xlfn.UNIQUE(_xlfn._xlws.FILTER($F:$F,$E:$E=$J$4))
/IF($J$5="総計",1,$K195/10)
),0)</f>
        <v>0</v>
      </c>
      <c r="V195" s="48" cm="1">
        <f t="array" ref="V195">IFERROR(
IF(OR(V$10="",$I195=""),"",
SUMIFS(収穫記録!$P:$P,収穫記録!$D:$D,$J$1,収穫記録!$I:$I,$J$2,収穫記録!$J:$J,$J$3,収穫記録!$F:$F,$I195,収穫記録!$B:$B,"&gt;="&amp;V$10,収穫記録!$B:$B,"&lt;="&amp;EOMONTH(V$10,0))
/_xlfn.UNIQUE(_xlfn._xlws.FILTER($F:$F,$E:$E=$J$4))
/IF($J$5="総計",1,$K195/10)
),0)</f>
        <v>0</v>
      </c>
      <c r="W195" s="48" cm="1">
        <f t="array" ref="W195">IFERROR(
IF(OR(W$10="",$I195=""),"",
SUMIFS(収穫記録!$P:$P,収穫記録!$D:$D,$J$1,収穫記録!$I:$I,$J$2,収穫記録!$J:$J,$J$3,収穫記録!$F:$F,$I195,収穫記録!$B:$B,"&gt;="&amp;W$10,収穫記録!$B:$B,"&lt;="&amp;EOMONTH(W$10,0))
/_xlfn.UNIQUE(_xlfn._xlws.FILTER($F:$F,$E:$E=$J$4))
/IF($J$5="総計",1,$K195/10)
),0)</f>
        <v>0</v>
      </c>
      <c r="X195" s="48" cm="1">
        <f t="array" ref="X195">IFERROR(
IF(OR(X$10="",$I195=""),"",
SUMIFS(収穫記録!$P:$P,収穫記録!$D:$D,$J$1,収穫記録!$I:$I,$J$2,収穫記録!$J:$J,$J$3,収穫記録!$F:$F,$I195,収穫記録!$B:$B,"&gt;="&amp;X$10,収穫記録!$B:$B,"&lt;="&amp;EOMONTH(X$10,0))
/_xlfn.UNIQUE(_xlfn._xlws.FILTER($F:$F,$E:$E=$J$4))
/IF($J$5="総計",1,$K195/10)
),0)</f>
        <v>0</v>
      </c>
    </row>
    <row r="196" spans="10:24">
      <c r="J196" s="13"/>
      <c r="K196" s="37"/>
      <c r="L196" s="46" t="str">
        <f t="shared" si="5"/>
        <v/>
      </c>
      <c r="M196" s="47" cm="1">
        <f t="array" ref="M196">IFERROR(
IF(OR(M$10="",$I196=""),"",
SUMIFS(収穫記録!$P:$P,収穫記録!$D:$D,$J$1,収穫記録!$I:$I,$J$2,収穫記録!$J:$J,$J$3,収穫記録!$F:$F,$I196,収穫記録!$B:$B,"&gt;="&amp;M$10,収穫記録!$B:$B,"&lt;="&amp;EOMONTH(M$10,0))
/_xlfn.UNIQUE(_xlfn._xlws.FILTER($F:$F,$E:$E=$J$4))
/IF($J$5="総計",1,$K196/10)
),0)</f>
        <v>0</v>
      </c>
      <c r="N196" s="48" cm="1">
        <f t="array" ref="N196">IFERROR(
IF(OR(N$10="",$I196=""),"",
SUMIFS(収穫記録!$P:$P,収穫記録!$D:$D,$J$1,収穫記録!$I:$I,$J$2,収穫記録!$J:$J,$J$3,収穫記録!$F:$F,$I196,収穫記録!$B:$B,"&gt;="&amp;N$10,収穫記録!$B:$B,"&lt;="&amp;EOMONTH(N$10,0))
/_xlfn.UNIQUE(_xlfn._xlws.FILTER($F:$F,$E:$E=$J$4))
/IF($J$5="総計",1,$K196/10)
),0)</f>
        <v>0</v>
      </c>
      <c r="O196" s="48" cm="1">
        <f t="array" ref="O196">IFERROR(
IF(OR(O$10="",$I196=""),"",
SUMIFS(収穫記録!$P:$P,収穫記録!$D:$D,$J$1,収穫記録!$I:$I,$J$2,収穫記録!$J:$J,$J$3,収穫記録!$F:$F,$I196,収穫記録!$B:$B,"&gt;="&amp;O$10,収穫記録!$B:$B,"&lt;="&amp;EOMONTH(O$10,0))
/_xlfn.UNIQUE(_xlfn._xlws.FILTER($F:$F,$E:$E=$J$4))
/IF($J$5="総計",1,$K196/10)
),0)</f>
        <v>0</v>
      </c>
      <c r="P196" s="48" cm="1">
        <f t="array" ref="P196">IFERROR(
IF(OR(P$10="",$I196=""),"",
SUMIFS(収穫記録!$P:$P,収穫記録!$D:$D,$J$1,収穫記録!$I:$I,$J$2,収穫記録!$J:$J,$J$3,収穫記録!$F:$F,$I196,収穫記録!$B:$B,"&gt;="&amp;P$10,収穫記録!$B:$B,"&lt;="&amp;EOMONTH(P$10,0))
/_xlfn.UNIQUE(_xlfn._xlws.FILTER($F:$F,$E:$E=$J$4))
/IF($J$5="総計",1,$K196/10)
),0)</f>
        <v>0</v>
      </c>
      <c r="Q196" s="48" cm="1">
        <f t="array" ref="Q196">IFERROR(
IF(OR(Q$10="",$I196=""),"",
SUMIFS(収穫記録!$P:$P,収穫記録!$D:$D,$J$1,収穫記録!$I:$I,$J$2,収穫記録!$J:$J,$J$3,収穫記録!$F:$F,$I196,収穫記録!$B:$B,"&gt;="&amp;Q$10,収穫記録!$B:$B,"&lt;="&amp;EOMONTH(Q$10,0))
/_xlfn.UNIQUE(_xlfn._xlws.FILTER($F:$F,$E:$E=$J$4))
/IF($J$5="総計",1,$K196/10)
),0)</f>
        <v>0</v>
      </c>
      <c r="R196" s="48" cm="1">
        <f t="array" ref="R196">IFERROR(
IF(OR(R$10="",$I196=""),"",
SUMIFS(収穫記録!$P:$P,収穫記録!$D:$D,$J$1,収穫記録!$I:$I,$J$2,収穫記録!$J:$J,$J$3,収穫記録!$F:$F,$I196,収穫記録!$B:$B,"&gt;="&amp;R$10,収穫記録!$B:$B,"&lt;="&amp;EOMONTH(R$10,0))
/_xlfn.UNIQUE(_xlfn._xlws.FILTER($F:$F,$E:$E=$J$4))
/IF($J$5="総計",1,$K196/10)
),0)</f>
        <v>0</v>
      </c>
      <c r="S196" s="48" cm="1">
        <f t="array" ref="S196">IFERROR(
IF(OR(S$10="",$I196=""),"",
SUMIFS(収穫記録!$P:$P,収穫記録!$D:$D,$J$1,収穫記録!$I:$I,$J$2,収穫記録!$J:$J,$J$3,収穫記録!$F:$F,$I196,収穫記録!$B:$B,"&gt;="&amp;S$10,収穫記録!$B:$B,"&lt;="&amp;EOMONTH(S$10,0))
/_xlfn.UNIQUE(_xlfn._xlws.FILTER($F:$F,$E:$E=$J$4))
/IF($J$5="総計",1,$K196/10)
),0)</f>
        <v>0</v>
      </c>
      <c r="T196" s="48" cm="1">
        <f t="array" ref="T196">IFERROR(
IF(OR(T$10="",$I196=""),"",
SUMIFS(収穫記録!$P:$P,収穫記録!$D:$D,$J$1,収穫記録!$I:$I,$J$2,収穫記録!$J:$J,$J$3,収穫記録!$F:$F,$I196,収穫記録!$B:$B,"&gt;="&amp;T$10,収穫記録!$B:$B,"&lt;="&amp;EOMONTH(T$10,0))
/_xlfn.UNIQUE(_xlfn._xlws.FILTER($F:$F,$E:$E=$J$4))
/IF($J$5="総計",1,$K196/10)
),0)</f>
        <v>0</v>
      </c>
      <c r="U196" s="48" cm="1">
        <f t="array" ref="U196">IFERROR(
IF(OR(U$10="",$I196=""),"",
SUMIFS(収穫記録!$P:$P,収穫記録!$D:$D,$J$1,収穫記録!$I:$I,$J$2,収穫記録!$J:$J,$J$3,収穫記録!$F:$F,$I196,収穫記録!$B:$B,"&gt;="&amp;U$10,収穫記録!$B:$B,"&lt;="&amp;EOMONTH(U$10,0))
/_xlfn.UNIQUE(_xlfn._xlws.FILTER($F:$F,$E:$E=$J$4))
/IF($J$5="総計",1,$K196/10)
),0)</f>
        <v>0</v>
      </c>
      <c r="V196" s="48" cm="1">
        <f t="array" ref="V196">IFERROR(
IF(OR(V$10="",$I196=""),"",
SUMIFS(収穫記録!$P:$P,収穫記録!$D:$D,$J$1,収穫記録!$I:$I,$J$2,収穫記録!$J:$J,$J$3,収穫記録!$F:$F,$I196,収穫記録!$B:$B,"&gt;="&amp;V$10,収穫記録!$B:$B,"&lt;="&amp;EOMONTH(V$10,0))
/_xlfn.UNIQUE(_xlfn._xlws.FILTER($F:$F,$E:$E=$J$4))
/IF($J$5="総計",1,$K196/10)
),0)</f>
        <v>0</v>
      </c>
      <c r="W196" s="48" cm="1">
        <f t="array" ref="W196">IFERROR(
IF(OR(W$10="",$I196=""),"",
SUMIFS(収穫記録!$P:$P,収穫記録!$D:$D,$J$1,収穫記録!$I:$I,$J$2,収穫記録!$J:$J,$J$3,収穫記録!$F:$F,$I196,収穫記録!$B:$B,"&gt;="&amp;W$10,収穫記録!$B:$B,"&lt;="&amp;EOMONTH(W$10,0))
/_xlfn.UNIQUE(_xlfn._xlws.FILTER($F:$F,$E:$E=$J$4))
/IF($J$5="総計",1,$K196/10)
),0)</f>
        <v>0</v>
      </c>
      <c r="X196" s="48" cm="1">
        <f t="array" ref="X196">IFERROR(
IF(OR(X$10="",$I196=""),"",
SUMIFS(収穫記録!$P:$P,収穫記録!$D:$D,$J$1,収穫記録!$I:$I,$J$2,収穫記録!$J:$J,$J$3,収穫記録!$F:$F,$I196,収穫記録!$B:$B,"&gt;="&amp;X$10,収穫記録!$B:$B,"&lt;="&amp;EOMONTH(X$10,0))
/_xlfn.UNIQUE(_xlfn._xlws.FILTER($F:$F,$E:$E=$J$4))
/IF($J$5="総計",1,$K196/10)
),0)</f>
        <v>0</v>
      </c>
    </row>
    <row r="197" spans="10:24">
      <c r="J197" s="13"/>
      <c r="K197" s="37"/>
      <c r="L197" s="46" t="str">
        <f t="shared" si="5"/>
        <v/>
      </c>
      <c r="M197" s="47" cm="1">
        <f t="array" ref="M197">IFERROR(
IF(OR(M$10="",$I197=""),"",
SUMIFS(収穫記録!$P:$P,収穫記録!$D:$D,$J$1,収穫記録!$I:$I,$J$2,収穫記録!$J:$J,$J$3,収穫記録!$F:$F,$I197,収穫記録!$B:$B,"&gt;="&amp;M$10,収穫記録!$B:$B,"&lt;="&amp;EOMONTH(M$10,0))
/_xlfn.UNIQUE(_xlfn._xlws.FILTER($F:$F,$E:$E=$J$4))
/IF($J$5="総計",1,$K197/10)
),0)</f>
        <v>0</v>
      </c>
      <c r="N197" s="48" cm="1">
        <f t="array" ref="N197">IFERROR(
IF(OR(N$10="",$I197=""),"",
SUMIFS(収穫記録!$P:$P,収穫記録!$D:$D,$J$1,収穫記録!$I:$I,$J$2,収穫記録!$J:$J,$J$3,収穫記録!$F:$F,$I197,収穫記録!$B:$B,"&gt;="&amp;N$10,収穫記録!$B:$B,"&lt;="&amp;EOMONTH(N$10,0))
/_xlfn.UNIQUE(_xlfn._xlws.FILTER($F:$F,$E:$E=$J$4))
/IF($J$5="総計",1,$K197/10)
),0)</f>
        <v>0</v>
      </c>
      <c r="O197" s="48" cm="1">
        <f t="array" ref="O197">IFERROR(
IF(OR(O$10="",$I197=""),"",
SUMIFS(収穫記録!$P:$P,収穫記録!$D:$D,$J$1,収穫記録!$I:$I,$J$2,収穫記録!$J:$J,$J$3,収穫記録!$F:$F,$I197,収穫記録!$B:$B,"&gt;="&amp;O$10,収穫記録!$B:$B,"&lt;="&amp;EOMONTH(O$10,0))
/_xlfn.UNIQUE(_xlfn._xlws.FILTER($F:$F,$E:$E=$J$4))
/IF($J$5="総計",1,$K197/10)
),0)</f>
        <v>0</v>
      </c>
      <c r="P197" s="48" cm="1">
        <f t="array" ref="P197">IFERROR(
IF(OR(P$10="",$I197=""),"",
SUMIFS(収穫記録!$P:$P,収穫記録!$D:$D,$J$1,収穫記録!$I:$I,$J$2,収穫記録!$J:$J,$J$3,収穫記録!$F:$F,$I197,収穫記録!$B:$B,"&gt;="&amp;P$10,収穫記録!$B:$B,"&lt;="&amp;EOMONTH(P$10,0))
/_xlfn.UNIQUE(_xlfn._xlws.FILTER($F:$F,$E:$E=$J$4))
/IF($J$5="総計",1,$K197/10)
),0)</f>
        <v>0</v>
      </c>
      <c r="Q197" s="48" cm="1">
        <f t="array" ref="Q197">IFERROR(
IF(OR(Q$10="",$I197=""),"",
SUMIFS(収穫記録!$P:$P,収穫記録!$D:$D,$J$1,収穫記録!$I:$I,$J$2,収穫記録!$J:$J,$J$3,収穫記録!$F:$F,$I197,収穫記録!$B:$B,"&gt;="&amp;Q$10,収穫記録!$B:$B,"&lt;="&amp;EOMONTH(Q$10,0))
/_xlfn.UNIQUE(_xlfn._xlws.FILTER($F:$F,$E:$E=$J$4))
/IF($J$5="総計",1,$K197/10)
),0)</f>
        <v>0</v>
      </c>
      <c r="R197" s="48" cm="1">
        <f t="array" ref="R197">IFERROR(
IF(OR(R$10="",$I197=""),"",
SUMIFS(収穫記録!$P:$P,収穫記録!$D:$D,$J$1,収穫記録!$I:$I,$J$2,収穫記録!$J:$J,$J$3,収穫記録!$F:$F,$I197,収穫記録!$B:$B,"&gt;="&amp;R$10,収穫記録!$B:$B,"&lt;="&amp;EOMONTH(R$10,0))
/_xlfn.UNIQUE(_xlfn._xlws.FILTER($F:$F,$E:$E=$J$4))
/IF($J$5="総計",1,$K197/10)
),0)</f>
        <v>0</v>
      </c>
      <c r="S197" s="48" cm="1">
        <f t="array" ref="S197">IFERROR(
IF(OR(S$10="",$I197=""),"",
SUMIFS(収穫記録!$P:$P,収穫記録!$D:$D,$J$1,収穫記録!$I:$I,$J$2,収穫記録!$J:$J,$J$3,収穫記録!$F:$F,$I197,収穫記録!$B:$B,"&gt;="&amp;S$10,収穫記録!$B:$B,"&lt;="&amp;EOMONTH(S$10,0))
/_xlfn.UNIQUE(_xlfn._xlws.FILTER($F:$F,$E:$E=$J$4))
/IF($J$5="総計",1,$K197/10)
),0)</f>
        <v>0</v>
      </c>
      <c r="T197" s="48" cm="1">
        <f t="array" ref="T197">IFERROR(
IF(OR(T$10="",$I197=""),"",
SUMIFS(収穫記録!$P:$P,収穫記録!$D:$D,$J$1,収穫記録!$I:$I,$J$2,収穫記録!$J:$J,$J$3,収穫記録!$F:$F,$I197,収穫記録!$B:$B,"&gt;="&amp;T$10,収穫記録!$B:$B,"&lt;="&amp;EOMONTH(T$10,0))
/_xlfn.UNIQUE(_xlfn._xlws.FILTER($F:$F,$E:$E=$J$4))
/IF($J$5="総計",1,$K197/10)
),0)</f>
        <v>0</v>
      </c>
      <c r="U197" s="48" cm="1">
        <f t="array" ref="U197">IFERROR(
IF(OR(U$10="",$I197=""),"",
SUMIFS(収穫記録!$P:$P,収穫記録!$D:$D,$J$1,収穫記録!$I:$I,$J$2,収穫記録!$J:$J,$J$3,収穫記録!$F:$F,$I197,収穫記録!$B:$B,"&gt;="&amp;U$10,収穫記録!$B:$B,"&lt;="&amp;EOMONTH(U$10,0))
/_xlfn.UNIQUE(_xlfn._xlws.FILTER($F:$F,$E:$E=$J$4))
/IF($J$5="総計",1,$K197/10)
),0)</f>
        <v>0</v>
      </c>
      <c r="V197" s="48" cm="1">
        <f t="array" ref="V197">IFERROR(
IF(OR(V$10="",$I197=""),"",
SUMIFS(収穫記録!$P:$P,収穫記録!$D:$D,$J$1,収穫記録!$I:$I,$J$2,収穫記録!$J:$J,$J$3,収穫記録!$F:$F,$I197,収穫記録!$B:$B,"&gt;="&amp;V$10,収穫記録!$B:$B,"&lt;="&amp;EOMONTH(V$10,0))
/_xlfn.UNIQUE(_xlfn._xlws.FILTER($F:$F,$E:$E=$J$4))
/IF($J$5="総計",1,$K197/10)
),0)</f>
        <v>0</v>
      </c>
      <c r="W197" s="48" cm="1">
        <f t="array" ref="W197">IFERROR(
IF(OR(W$10="",$I197=""),"",
SUMIFS(収穫記録!$P:$P,収穫記録!$D:$D,$J$1,収穫記録!$I:$I,$J$2,収穫記録!$J:$J,$J$3,収穫記録!$F:$F,$I197,収穫記録!$B:$B,"&gt;="&amp;W$10,収穫記録!$B:$B,"&lt;="&amp;EOMONTH(W$10,0))
/_xlfn.UNIQUE(_xlfn._xlws.FILTER($F:$F,$E:$E=$J$4))
/IF($J$5="総計",1,$K197/10)
),0)</f>
        <v>0</v>
      </c>
      <c r="X197" s="48" cm="1">
        <f t="array" ref="X197">IFERROR(
IF(OR(X$10="",$I197=""),"",
SUMIFS(収穫記録!$P:$P,収穫記録!$D:$D,$J$1,収穫記録!$I:$I,$J$2,収穫記録!$J:$J,$J$3,収穫記録!$F:$F,$I197,収穫記録!$B:$B,"&gt;="&amp;X$10,収穫記録!$B:$B,"&lt;="&amp;EOMONTH(X$10,0))
/_xlfn.UNIQUE(_xlfn._xlws.FILTER($F:$F,$E:$E=$J$4))
/IF($J$5="総計",1,$K197/10)
),0)</f>
        <v>0</v>
      </c>
    </row>
    <row r="198" spans="10:24">
      <c r="J198" s="13"/>
      <c r="K198" s="37"/>
      <c r="L198" s="46" t="str">
        <f t="shared" si="5"/>
        <v/>
      </c>
      <c r="M198" s="47" cm="1">
        <f t="array" ref="M198">IFERROR(
IF(OR(M$10="",$I198=""),"",
SUMIFS(収穫記録!$P:$P,収穫記録!$D:$D,$J$1,収穫記録!$I:$I,$J$2,収穫記録!$J:$J,$J$3,収穫記録!$F:$F,$I198,収穫記録!$B:$B,"&gt;="&amp;M$10,収穫記録!$B:$B,"&lt;="&amp;EOMONTH(M$10,0))
/_xlfn.UNIQUE(_xlfn._xlws.FILTER($F:$F,$E:$E=$J$4))
/IF($J$5="総計",1,$K198/10)
),0)</f>
        <v>0</v>
      </c>
      <c r="N198" s="48" cm="1">
        <f t="array" ref="N198">IFERROR(
IF(OR(N$10="",$I198=""),"",
SUMIFS(収穫記録!$P:$P,収穫記録!$D:$D,$J$1,収穫記録!$I:$I,$J$2,収穫記録!$J:$J,$J$3,収穫記録!$F:$F,$I198,収穫記録!$B:$B,"&gt;="&amp;N$10,収穫記録!$B:$B,"&lt;="&amp;EOMONTH(N$10,0))
/_xlfn.UNIQUE(_xlfn._xlws.FILTER($F:$F,$E:$E=$J$4))
/IF($J$5="総計",1,$K198/10)
),0)</f>
        <v>0</v>
      </c>
      <c r="O198" s="48" cm="1">
        <f t="array" ref="O198">IFERROR(
IF(OR(O$10="",$I198=""),"",
SUMIFS(収穫記録!$P:$P,収穫記録!$D:$D,$J$1,収穫記録!$I:$I,$J$2,収穫記録!$J:$J,$J$3,収穫記録!$F:$F,$I198,収穫記録!$B:$B,"&gt;="&amp;O$10,収穫記録!$B:$B,"&lt;="&amp;EOMONTH(O$10,0))
/_xlfn.UNIQUE(_xlfn._xlws.FILTER($F:$F,$E:$E=$J$4))
/IF($J$5="総計",1,$K198/10)
),0)</f>
        <v>0</v>
      </c>
      <c r="P198" s="48" cm="1">
        <f t="array" ref="P198">IFERROR(
IF(OR(P$10="",$I198=""),"",
SUMIFS(収穫記録!$P:$P,収穫記録!$D:$D,$J$1,収穫記録!$I:$I,$J$2,収穫記録!$J:$J,$J$3,収穫記録!$F:$F,$I198,収穫記録!$B:$B,"&gt;="&amp;P$10,収穫記録!$B:$B,"&lt;="&amp;EOMONTH(P$10,0))
/_xlfn.UNIQUE(_xlfn._xlws.FILTER($F:$F,$E:$E=$J$4))
/IF($J$5="総計",1,$K198/10)
),0)</f>
        <v>0</v>
      </c>
      <c r="Q198" s="48" cm="1">
        <f t="array" ref="Q198">IFERROR(
IF(OR(Q$10="",$I198=""),"",
SUMIFS(収穫記録!$P:$P,収穫記録!$D:$D,$J$1,収穫記録!$I:$I,$J$2,収穫記録!$J:$J,$J$3,収穫記録!$F:$F,$I198,収穫記録!$B:$B,"&gt;="&amp;Q$10,収穫記録!$B:$B,"&lt;="&amp;EOMONTH(Q$10,0))
/_xlfn.UNIQUE(_xlfn._xlws.FILTER($F:$F,$E:$E=$J$4))
/IF($J$5="総計",1,$K198/10)
),0)</f>
        <v>0</v>
      </c>
      <c r="R198" s="48" cm="1">
        <f t="array" ref="R198">IFERROR(
IF(OR(R$10="",$I198=""),"",
SUMIFS(収穫記録!$P:$P,収穫記録!$D:$D,$J$1,収穫記録!$I:$I,$J$2,収穫記録!$J:$J,$J$3,収穫記録!$F:$F,$I198,収穫記録!$B:$B,"&gt;="&amp;R$10,収穫記録!$B:$B,"&lt;="&amp;EOMONTH(R$10,0))
/_xlfn.UNIQUE(_xlfn._xlws.FILTER($F:$F,$E:$E=$J$4))
/IF($J$5="総計",1,$K198/10)
),0)</f>
        <v>0</v>
      </c>
      <c r="S198" s="48" cm="1">
        <f t="array" ref="S198">IFERROR(
IF(OR(S$10="",$I198=""),"",
SUMIFS(収穫記録!$P:$P,収穫記録!$D:$D,$J$1,収穫記録!$I:$I,$J$2,収穫記録!$J:$J,$J$3,収穫記録!$F:$F,$I198,収穫記録!$B:$B,"&gt;="&amp;S$10,収穫記録!$B:$B,"&lt;="&amp;EOMONTH(S$10,0))
/_xlfn.UNIQUE(_xlfn._xlws.FILTER($F:$F,$E:$E=$J$4))
/IF($J$5="総計",1,$K198/10)
),0)</f>
        <v>0</v>
      </c>
      <c r="T198" s="48" cm="1">
        <f t="array" ref="T198">IFERROR(
IF(OR(T$10="",$I198=""),"",
SUMIFS(収穫記録!$P:$P,収穫記録!$D:$D,$J$1,収穫記録!$I:$I,$J$2,収穫記録!$J:$J,$J$3,収穫記録!$F:$F,$I198,収穫記録!$B:$B,"&gt;="&amp;T$10,収穫記録!$B:$B,"&lt;="&amp;EOMONTH(T$10,0))
/_xlfn.UNIQUE(_xlfn._xlws.FILTER($F:$F,$E:$E=$J$4))
/IF($J$5="総計",1,$K198/10)
),0)</f>
        <v>0</v>
      </c>
      <c r="U198" s="48" cm="1">
        <f t="array" ref="U198">IFERROR(
IF(OR(U$10="",$I198=""),"",
SUMIFS(収穫記録!$P:$P,収穫記録!$D:$D,$J$1,収穫記録!$I:$I,$J$2,収穫記録!$J:$J,$J$3,収穫記録!$F:$F,$I198,収穫記録!$B:$B,"&gt;="&amp;U$10,収穫記録!$B:$B,"&lt;="&amp;EOMONTH(U$10,0))
/_xlfn.UNIQUE(_xlfn._xlws.FILTER($F:$F,$E:$E=$J$4))
/IF($J$5="総計",1,$K198/10)
),0)</f>
        <v>0</v>
      </c>
      <c r="V198" s="48" cm="1">
        <f t="array" ref="V198">IFERROR(
IF(OR(V$10="",$I198=""),"",
SUMIFS(収穫記録!$P:$P,収穫記録!$D:$D,$J$1,収穫記録!$I:$I,$J$2,収穫記録!$J:$J,$J$3,収穫記録!$F:$F,$I198,収穫記録!$B:$B,"&gt;="&amp;V$10,収穫記録!$B:$B,"&lt;="&amp;EOMONTH(V$10,0))
/_xlfn.UNIQUE(_xlfn._xlws.FILTER($F:$F,$E:$E=$J$4))
/IF($J$5="総計",1,$K198/10)
),0)</f>
        <v>0</v>
      </c>
      <c r="W198" s="48" cm="1">
        <f t="array" ref="W198">IFERROR(
IF(OR(W$10="",$I198=""),"",
SUMIFS(収穫記録!$P:$P,収穫記録!$D:$D,$J$1,収穫記録!$I:$I,$J$2,収穫記録!$J:$J,$J$3,収穫記録!$F:$F,$I198,収穫記録!$B:$B,"&gt;="&amp;W$10,収穫記録!$B:$B,"&lt;="&amp;EOMONTH(W$10,0))
/_xlfn.UNIQUE(_xlfn._xlws.FILTER($F:$F,$E:$E=$J$4))
/IF($J$5="総計",1,$K198/10)
),0)</f>
        <v>0</v>
      </c>
      <c r="X198" s="48" cm="1">
        <f t="array" ref="X198">IFERROR(
IF(OR(X$10="",$I198=""),"",
SUMIFS(収穫記録!$P:$P,収穫記録!$D:$D,$J$1,収穫記録!$I:$I,$J$2,収穫記録!$J:$J,$J$3,収穫記録!$F:$F,$I198,収穫記録!$B:$B,"&gt;="&amp;X$10,収穫記録!$B:$B,"&lt;="&amp;EOMONTH(X$10,0))
/_xlfn.UNIQUE(_xlfn._xlws.FILTER($F:$F,$E:$E=$J$4))
/IF($J$5="総計",1,$K198/10)
),0)</f>
        <v>0</v>
      </c>
    </row>
    <row r="199" spans="10:24">
      <c r="J199" s="13"/>
      <c r="K199" s="37"/>
      <c r="L199" s="46" t="str">
        <f t="shared" si="5"/>
        <v/>
      </c>
      <c r="M199" s="47" cm="1">
        <f t="array" ref="M199">IFERROR(
IF(OR(M$10="",$I199=""),"",
SUMIFS(収穫記録!$P:$P,収穫記録!$D:$D,$J$1,収穫記録!$I:$I,$J$2,収穫記録!$J:$J,$J$3,収穫記録!$F:$F,$I199,収穫記録!$B:$B,"&gt;="&amp;M$10,収穫記録!$B:$B,"&lt;="&amp;EOMONTH(M$10,0))
/_xlfn.UNIQUE(_xlfn._xlws.FILTER($F:$F,$E:$E=$J$4))
/IF($J$5="総計",1,$K199/10)
),0)</f>
        <v>0</v>
      </c>
      <c r="N199" s="48" cm="1">
        <f t="array" ref="N199">IFERROR(
IF(OR(N$10="",$I199=""),"",
SUMIFS(収穫記録!$P:$P,収穫記録!$D:$D,$J$1,収穫記録!$I:$I,$J$2,収穫記録!$J:$J,$J$3,収穫記録!$F:$F,$I199,収穫記録!$B:$B,"&gt;="&amp;N$10,収穫記録!$B:$B,"&lt;="&amp;EOMONTH(N$10,0))
/_xlfn.UNIQUE(_xlfn._xlws.FILTER($F:$F,$E:$E=$J$4))
/IF($J$5="総計",1,$K199/10)
),0)</f>
        <v>0</v>
      </c>
      <c r="O199" s="48" cm="1">
        <f t="array" ref="O199">IFERROR(
IF(OR(O$10="",$I199=""),"",
SUMIFS(収穫記録!$P:$P,収穫記録!$D:$D,$J$1,収穫記録!$I:$I,$J$2,収穫記録!$J:$J,$J$3,収穫記録!$F:$F,$I199,収穫記録!$B:$B,"&gt;="&amp;O$10,収穫記録!$B:$B,"&lt;="&amp;EOMONTH(O$10,0))
/_xlfn.UNIQUE(_xlfn._xlws.FILTER($F:$F,$E:$E=$J$4))
/IF($J$5="総計",1,$K199/10)
),0)</f>
        <v>0</v>
      </c>
      <c r="P199" s="48" cm="1">
        <f t="array" ref="P199">IFERROR(
IF(OR(P$10="",$I199=""),"",
SUMIFS(収穫記録!$P:$P,収穫記録!$D:$D,$J$1,収穫記録!$I:$I,$J$2,収穫記録!$J:$J,$J$3,収穫記録!$F:$F,$I199,収穫記録!$B:$B,"&gt;="&amp;P$10,収穫記録!$B:$B,"&lt;="&amp;EOMONTH(P$10,0))
/_xlfn.UNIQUE(_xlfn._xlws.FILTER($F:$F,$E:$E=$J$4))
/IF($J$5="総計",1,$K199/10)
),0)</f>
        <v>0</v>
      </c>
      <c r="Q199" s="48" cm="1">
        <f t="array" ref="Q199">IFERROR(
IF(OR(Q$10="",$I199=""),"",
SUMIFS(収穫記録!$P:$P,収穫記録!$D:$D,$J$1,収穫記録!$I:$I,$J$2,収穫記録!$J:$J,$J$3,収穫記録!$F:$F,$I199,収穫記録!$B:$B,"&gt;="&amp;Q$10,収穫記録!$B:$B,"&lt;="&amp;EOMONTH(Q$10,0))
/_xlfn.UNIQUE(_xlfn._xlws.FILTER($F:$F,$E:$E=$J$4))
/IF($J$5="総計",1,$K199/10)
),0)</f>
        <v>0</v>
      </c>
      <c r="R199" s="48" cm="1">
        <f t="array" ref="R199">IFERROR(
IF(OR(R$10="",$I199=""),"",
SUMIFS(収穫記録!$P:$P,収穫記録!$D:$D,$J$1,収穫記録!$I:$I,$J$2,収穫記録!$J:$J,$J$3,収穫記録!$F:$F,$I199,収穫記録!$B:$B,"&gt;="&amp;R$10,収穫記録!$B:$B,"&lt;="&amp;EOMONTH(R$10,0))
/_xlfn.UNIQUE(_xlfn._xlws.FILTER($F:$F,$E:$E=$J$4))
/IF($J$5="総計",1,$K199/10)
),0)</f>
        <v>0</v>
      </c>
      <c r="S199" s="48" cm="1">
        <f t="array" ref="S199">IFERROR(
IF(OR(S$10="",$I199=""),"",
SUMIFS(収穫記録!$P:$P,収穫記録!$D:$D,$J$1,収穫記録!$I:$I,$J$2,収穫記録!$J:$J,$J$3,収穫記録!$F:$F,$I199,収穫記録!$B:$B,"&gt;="&amp;S$10,収穫記録!$B:$B,"&lt;="&amp;EOMONTH(S$10,0))
/_xlfn.UNIQUE(_xlfn._xlws.FILTER($F:$F,$E:$E=$J$4))
/IF($J$5="総計",1,$K199/10)
),0)</f>
        <v>0</v>
      </c>
      <c r="T199" s="48" cm="1">
        <f t="array" ref="T199">IFERROR(
IF(OR(T$10="",$I199=""),"",
SUMIFS(収穫記録!$P:$P,収穫記録!$D:$D,$J$1,収穫記録!$I:$I,$J$2,収穫記録!$J:$J,$J$3,収穫記録!$F:$F,$I199,収穫記録!$B:$B,"&gt;="&amp;T$10,収穫記録!$B:$B,"&lt;="&amp;EOMONTH(T$10,0))
/_xlfn.UNIQUE(_xlfn._xlws.FILTER($F:$F,$E:$E=$J$4))
/IF($J$5="総計",1,$K199/10)
),0)</f>
        <v>0</v>
      </c>
      <c r="U199" s="48" cm="1">
        <f t="array" ref="U199">IFERROR(
IF(OR(U$10="",$I199=""),"",
SUMIFS(収穫記録!$P:$P,収穫記録!$D:$D,$J$1,収穫記録!$I:$I,$J$2,収穫記録!$J:$J,$J$3,収穫記録!$F:$F,$I199,収穫記録!$B:$B,"&gt;="&amp;U$10,収穫記録!$B:$B,"&lt;="&amp;EOMONTH(U$10,0))
/_xlfn.UNIQUE(_xlfn._xlws.FILTER($F:$F,$E:$E=$J$4))
/IF($J$5="総計",1,$K199/10)
),0)</f>
        <v>0</v>
      </c>
      <c r="V199" s="48" cm="1">
        <f t="array" ref="V199">IFERROR(
IF(OR(V$10="",$I199=""),"",
SUMIFS(収穫記録!$P:$P,収穫記録!$D:$D,$J$1,収穫記録!$I:$I,$J$2,収穫記録!$J:$J,$J$3,収穫記録!$F:$F,$I199,収穫記録!$B:$B,"&gt;="&amp;V$10,収穫記録!$B:$B,"&lt;="&amp;EOMONTH(V$10,0))
/_xlfn.UNIQUE(_xlfn._xlws.FILTER($F:$F,$E:$E=$J$4))
/IF($J$5="総計",1,$K199/10)
),0)</f>
        <v>0</v>
      </c>
      <c r="W199" s="48" cm="1">
        <f t="array" ref="W199">IFERROR(
IF(OR(W$10="",$I199=""),"",
SUMIFS(収穫記録!$P:$P,収穫記録!$D:$D,$J$1,収穫記録!$I:$I,$J$2,収穫記録!$J:$J,$J$3,収穫記録!$F:$F,$I199,収穫記録!$B:$B,"&gt;="&amp;W$10,収穫記録!$B:$B,"&lt;="&amp;EOMONTH(W$10,0))
/_xlfn.UNIQUE(_xlfn._xlws.FILTER($F:$F,$E:$E=$J$4))
/IF($J$5="総計",1,$K199/10)
),0)</f>
        <v>0</v>
      </c>
      <c r="X199" s="48" cm="1">
        <f t="array" ref="X199">IFERROR(
IF(OR(X$10="",$I199=""),"",
SUMIFS(収穫記録!$P:$P,収穫記録!$D:$D,$J$1,収穫記録!$I:$I,$J$2,収穫記録!$J:$J,$J$3,収穫記録!$F:$F,$I199,収穫記録!$B:$B,"&gt;="&amp;X$10,収穫記録!$B:$B,"&lt;="&amp;EOMONTH(X$10,0))
/_xlfn.UNIQUE(_xlfn._xlws.FILTER($F:$F,$E:$E=$J$4))
/IF($J$5="総計",1,$K199/10)
),0)</f>
        <v>0</v>
      </c>
    </row>
    <row r="200" spans="10:24">
      <c r="J200" s="13"/>
      <c r="K200" s="37"/>
      <c r="L200" s="46" t="str">
        <f t="shared" si="5"/>
        <v/>
      </c>
      <c r="M200" s="47" cm="1">
        <f t="array" ref="M200">IFERROR(
IF(OR(M$10="",$I200=""),"",
SUMIFS(収穫記録!$P:$P,収穫記録!$D:$D,$J$1,収穫記録!$I:$I,$J$2,収穫記録!$J:$J,$J$3,収穫記録!$F:$F,$I200,収穫記録!$B:$B,"&gt;="&amp;M$10,収穫記録!$B:$B,"&lt;="&amp;EOMONTH(M$10,0))
/_xlfn.UNIQUE(_xlfn._xlws.FILTER($F:$F,$E:$E=$J$4))
/IF($J$5="総計",1,$K200/10)
),0)</f>
        <v>0</v>
      </c>
      <c r="N200" s="48" cm="1">
        <f t="array" ref="N200">IFERROR(
IF(OR(N$10="",$I200=""),"",
SUMIFS(収穫記録!$P:$P,収穫記録!$D:$D,$J$1,収穫記録!$I:$I,$J$2,収穫記録!$J:$J,$J$3,収穫記録!$F:$F,$I200,収穫記録!$B:$B,"&gt;="&amp;N$10,収穫記録!$B:$B,"&lt;="&amp;EOMONTH(N$10,0))
/_xlfn.UNIQUE(_xlfn._xlws.FILTER($F:$F,$E:$E=$J$4))
/IF($J$5="総計",1,$K200/10)
),0)</f>
        <v>0</v>
      </c>
      <c r="O200" s="48" cm="1">
        <f t="array" ref="O200">IFERROR(
IF(OR(O$10="",$I200=""),"",
SUMIFS(収穫記録!$P:$P,収穫記録!$D:$D,$J$1,収穫記録!$I:$I,$J$2,収穫記録!$J:$J,$J$3,収穫記録!$F:$F,$I200,収穫記録!$B:$B,"&gt;="&amp;O$10,収穫記録!$B:$B,"&lt;="&amp;EOMONTH(O$10,0))
/_xlfn.UNIQUE(_xlfn._xlws.FILTER($F:$F,$E:$E=$J$4))
/IF($J$5="総計",1,$K200/10)
),0)</f>
        <v>0</v>
      </c>
      <c r="P200" s="48" cm="1">
        <f t="array" ref="P200">IFERROR(
IF(OR(P$10="",$I200=""),"",
SUMIFS(収穫記録!$P:$P,収穫記録!$D:$D,$J$1,収穫記録!$I:$I,$J$2,収穫記録!$J:$J,$J$3,収穫記録!$F:$F,$I200,収穫記録!$B:$B,"&gt;="&amp;P$10,収穫記録!$B:$B,"&lt;="&amp;EOMONTH(P$10,0))
/_xlfn.UNIQUE(_xlfn._xlws.FILTER($F:$F,$E:$E=$J$4))
/IF($J$5="総計",1,$K200/10)
),0)</f>
        <v>0</v>
      </c>
      <c r="Q200" s="48" cm="1">
        <f t="array" ref="Q200">IFERROR(
IF(OR(Q$10="",$I200=""),"",
SUMIFS(収穫記録!$P:$P,収穫記録!$D:$D,$J$1,収穫記録!$I:$I,$J$2,収穫記録!$J:$J,$J$3,収穫記録!$F:$F,$I200,収穫記録!$B:$B,"&gt;="&amp;Q$10,収穫記録!$B:$B,"&lt;="&amp;EOMONTH(Q$10,0))
/_xlfn.UNIQUE(_xlfn._xlws.FILTER($F:$F,$E:$E=$J$4))
/IF($J$5="総計",1,$K200/10)
),0)</f>
        <v>0</v>
      </c>
      <c r="R200" s="48" cm="1">
        <f t="array" ref="R200">IFERROR(
IF(OR(R$10="",$I200=""),"",
SUMIFS(収穫記録!$P:$P,収穫記録!$D:$D,$J$1,収穫記録!$I:$I,$J$2,収穫記録!$J:$J,$J$3,収穫記録!$F:$F,$I200,収穫記録!$B:$B,"&gt;="&amp;R$10,収穫記録!$B:$B,"&lt;="&amp;EOMONTH(R$10,0))
/_xlfn.UNIQUE(_xlfn._xlws.FILTER($F:$F,$E:$E=$J$4))
/IF($J$5="総計",1,$K200/10)
),0)</f>
        <v>0</v>
      </c>
      <c r="S200" s="48" cm="1">
        <f t="array" ref="S200">IFERROR(
IF(OR(S$10="",$I200=""),"",
SUMIFS(収穫記録!$P:$P,収穫記録!$D:$D,$J$1,収穫記録!$I:$I,$J$2,収穫記録!$J:$J,$J$3,収穫記録!$F:$F,$I200,収穫記録!$B:$B,"&gt;="&amp;S$10,収穫記録!$B:$B,"&lt;="&amp;EOMONTH(S$10,0))
/_xlfn.UNIQUE(_xlfn._xlws.FILTER($F:$F,$E:$E=$J$4))
/IF($J$5="総計",1,$K200/10)
),0)</f>
        <v>0</v>
      </c>
      <c r="T200" s="48" cm="1">
        <f t="array" ref="T200">IFERROR(
IF(OR(T$10="",$I200=""),"",
SUMIFS(収穫記録!$P:$P,収穫記録!$D:$D,$J$1,収穫記録!$I:$I,$J$2,収穫記録!$J:$J,$J$3,収穫記録!$F:$F,$I200,収穫記録!$B:$B,"&gt;="&amp;T$10,収穫記録!$B:$B,"&lt;="&amp;EOMONTH(T$10,0))
/_xlfn.UNIQUE(_xlfn._xlws.FILTER($F:$F,$E:$E=$J$4))
/IF($J$5="総計",1,$K200/10)
),0)</f>
        <v>0</v>
      </c>
      <c r="U200" s="48" cm="1">
        <f t="array" ref="U200">IFERROR(
IF(OR(U$10="",$I200=""),"",
SUMIFS(収穫記録!$P:$P,収穫記録!$D:$D,$J$1,収穫記録!$I:$I,$J$2,収穫記録!$J:$J,$J$3,収穫記録!$F:$F,$I200,収穫記録!$B:$B,"&gt;="&amp;U$10,収穫記録!$B:$B,"&lt;="&amp;EOMONTH(U$10,0))
/_xlfn.UNIQUE(_xlfn._xlws.FILTER($F:$F,$E:$E=$J$4))
/IF($J$5="総計",1,$K200/10)
),0)</f>
        <v>0</v>
      </c>
      <c r="V200" s="48" cm="1">
        <f t="array" ref="V200">IFERROR(
IF(OR(V$10="",$I200=""),"",
SUMIFS(収穫記録!$P:$P,収穫記録!$D:$D,$J$1,収穫記録!$I:$I,$J$2,収穫記録!$J:$J,$J$3,収穫記録!$F:$F,$I200,収穫記録!$B:$B,"&gt;="&amp;V$10,収穫記録!$B:$B,"&lt;="&amp;EOMONTH(V$10,0))
/_xlfn.UNIQUE(_xlfn._xlws.FILTER($F:$F,$E:$E=$J$4))
/IF($J$5="総計",1,$K200/10)
),0)</f>
        <v>0</v>
      </c>
      <c r="W200" s="48" cm="1">
        <f t="array" ref="W200">IFERROR(
IF(OR(W$10="",$I200=""),"",
SUMIFS(収穫記録!$P:$P,収穫記録!$D:$D,$J$1,収穫記録!$I:$I,$J$2,収穫記録!$J:$J,$J$3,収穫記録!$F:$F,$I200,収穫記録!$B:$B,"&gt;="&amp;W$10,収穫記録!$B:$B,"&lt;="&amp;EOMONTH(W$10,0))
/_xlfn.UNIQUE(_xlfn._xlws.FILTER($F:$F,$E:$E=$J$4))
/IF($J$5="総計",1,$K200/10)
),0)</f>
        <v>0</v>
      </c>
      <c r="X200" s="48" cm="1">
        <f t="array" ref="X200">IFERROR(
IF(OR(X$10="",$I200=""),"",
SUMIFS(収穫記録!$P:$P,収穫記録!$D:$D,$J$1,収穫記録!$I:$I,$J$2,収穫記録!$J:$J,$J$3,収穫記録!$F:$F,$I200,収穫記録!$B:$B,"&gt;="&amp;X$10,収穫記録!$B:$B,"&lt;="&amp;EOMONTH(X$10,0))
/_xlfn.UNIQUE(_xlfn._xlws.FILTER($F:$F,$E:$E=$J$4))
/IF($J$5="総計",1,$K200/10)
),0)</f>
        <v>0</v>
      </c>
    </row>
    <row r="201" spans="10:24">
      <c r="J201" s="13"/>
      <c r="K201" s="37"/>
      <c r="L201" s="46" t="str">
        <f t="shared" si="5"/>
        <v/>
      </c>
      <c r="M201" s="47" cm="1">
        <f t="array" ref="M201">IFERROR(
IF(OR(M$10="",$I201=""),"",
SUMIFS(収穫記録!$P:$P,収穫記録!$D:$D,$J$1,収穫記録!$I:$I,$J$2,収穫記録!$J:$J,$J$3,収穫記録!$F:$F,$I201,収穫記録!$B:$B,"&gt;="&amp;M$10,収穫記録!$B:$B,"&lt;="&amp;EOMONTH(M$10,0))
/_xlfn.UNIQUE(_xlfn._xlws.FILTER($F:$F,$E:$E=$J$4))
/IF($J$5="総計",1,$K201/10)
),0)</f>
        <v>0</v>
      </c>
      <c r="N201" s="48" cm="1">
        <f t="array" ref="N201">IFERROR(
IF(OR(N$10="",$I201=""),"",
SUMIFS(収穫記録!$P:$P,収穫記録!$D:$D,$J$1,収穫記録!$I:$I,$J$2,収穫記録!$J:$J,$J$3,収穫記録!$F:$F,$I201,収穫記録!$B:$B,"&gt;="&amp;N$10,収穫記録!$B:$B,"&lt;="&amp;EOMONTH(N$10,0))
/_xlfn.UNIQUE(_xlfn._xlws.FILTER($F:$F,$E:$E=$J$4))
/IF($J$5="総計",1,$K201/10)
),0)</f>
        <v>0</v>
      </c>
      <c r="O201" s="48" cm="1">
        <f t="array" ref="O201">IFERROR(
IF(OR(O$10="",$I201=""),"",
SUMIFS(収穫記録!$P:$P,収穫記録!$D:$D,$J$1,収穫記録!$I:$I,$J$2,収穫記録!$J:$J,$J$3,収穫記録!$F:$F,$I201,収穫記録!$B:$B,"&gt;="&amp;O$10,収穫記録!$B:$B,"&lt;="&amp;EOMONTH(O$10,0))
/_xlfn.UNIQUE(_xlfn._xlws.FILTER($F:$F,$E:$E=$J$4))
/IF($J$5="総計",1,$K201/10)
),0)</f>
        <v>0</v>
      </c>
      <c r="P201" s="48" cm="1">
        <f t="array" ref="P201">IFERROR(
IF(OR(P$10="",$I201=""),"",
SUMIFS(収穫記録!$P:$P,収穫記録!$D:$D,$J$1,収穫記録!$I:$I,$J$2,収穫記録!$J:$J,$J$3,収穫記録!$F:$F,$I201,収穫記録!$B:$B,"&gt;="&amp;P$10,収穫記録!$B:$B,"&lt;="&amp;EOMONTH(P$10,0))
/_xlfn.UNIQUE(_xlfn._xlws.FILTER($F:$F,$E:$E=$J$4))
/IF($J$5="総計",1,$K201/10)
),0)</f>
        <v>0</v>
      </c>
      <c r="Q201" s="48" cm="1">
        <f t="array" ref="Q201">IFERROR(
IF(OR(Q$10="",$I201=""),"",
SUMIFS(収穫記録!$P:$P,収穫記録!$D:$D,$J$1,収穫記録!$I:$I,$J$2,収穫記録!$J:$J,$J$3,収穫記録!$F:$F,$I201,収穫記録!$B:$B,"&gt;="&amp;Q$10,収穫記録!$B:$B,"&lt;="&amp;EOMONTH(Q$10,0))
/_xlfn.UNIQUE(_xlfn._xlws.FILTER($F:$F,$E:$E=$J$4))
/IF($J$5="総計",1,$K201/10)
),0)</f>
        <v>0</v>
      </c>
      <c r="R201" s="48" cm="1">
        <f t="array" ref="R201">IFERROR(
IF(OR(R$10="",$I201=""),"",
SUMIFS(収穫記録!$P:$P,収穫記録!$D:$D,$J$1,収穫記録!$I:$I,$J$2,収穫記録!$J:$J,$J$3,収穫記録!$F:$F,$I201,収穫記録!$B:$B,"&gt;="&amp;R$10,収穫記録!$B:$B,"&lt;="&amp;EOMONTH(R$10,0))
/_xlfn.UNIQUE(_xlfn._xlws.FILTER($F:$F,$E:$E=$J$4))
/IF($J$5="総計",1,$K201/10)
),0)</f>
        <v>0</v>
      </c>
      <c r="S201" s="48" cm="1">
        <f t="array" ref="S201">IFERROR(
IF(OR(S$10="",$I201=""),"",
SUMIFS(収穫記録!$P:$P,収穫記録!$D:$D,$J$1,収穫記録!$I:$I,$J$2,収穫記録!$J:$J,$J$3,収穫記録!$F:$F,$I201,収穫記録!$B:$B,"&gt;="&amp;S$10,収穫記録!$B:$B,"&lt;="&amp;EOMONTH(S$10,0))
/_xlfn.UNIQUE(_xlfn._xlws.FILTER($F:$F,$E:$E=$J$4))
/IF($J$5="総計",1,$K201/10)
),0)</f>
        <v>0</v>
      </c>
      <c r="T201" s="48" cm="1">
        <f t="array" ref="T201">IFERROR(
IF(OR(T$10="",$I201=""),"",
SUMIFS(収穫記録!$P:$P,収穫記録!$D:$D,$J$1,収穫記録!$I:$I,$J$2,収穫記録!$J:$J,$J$3,収穫記録!$F:$F,$I201,収穫記録!$B:$B,"&gt;="&amp;T$10,収穫記録!$B:$B,"&lt;="&amp;EOMONTH(T$10,0))
/_xlfn.UNIQUE(_xlfn._xlws.FILTER($F:$F,$E:$E=$J$4))
/IF($J$5="総計",1,$K201/10)
),0)</f>
        <v>0</v>
      </c>
      <c r="U201" s="48" cm="1">
        <f t="array" ref="U201">IFERROR(
IF(OR(U$10="",$I201=""),"",
SUMIFS(収穫記録!$P:$P,収穫記録!$D:$D,$J$1,収穫記録!$I:$I,$J$2,収穫記録!$J:$J,$J$3,収穫記録!$F:$F,$I201,収穫記録!$B:$B,"&gt;="&amp;U$10,収穫記録!$B:$B,"&lt;="&amp;EOMONTH(U$10,0))
/_xlfn.UNIQUE(_xlfn._xlws.FILTER($F:$F,$E:$E=$J$4))
/IF($J$5="総計",1,$K201/10)
),0)</f>
        <v>0</v>
      </c>
      <c r="V201" s="48" cm="1">
        <f t="array" ref="V201">IFERROR(
IF(OR(V$10="",$I201=""),"",
SUMIFS(収穫記録!$P:$P,収穫記録!$D:$D,$J$1,収穫記録!$I:$I,$J$2,収穫記録!$J:$J,$J$3,収穫記録!$F:$F,$I201,収穫記録!$B:$B,"&gt;="&amp;V$10,収穫記録!$B:$B,"&lt;="&amp;EOMONTH(V$10,0))
/_xlfn.UNIQUE(_xlfn._xlws.FILTER($F:$F,$E:$E=$J$4))
/IF($J$5="総計",1,$K201/10)
),0)</f>
        <v>0</v>
      </c>
      <c r="W201" s="48" cm="1">
        <f t="array" ref="W201">IFERROR(
IF(OR(W$10="",$I201=""),"",
SUMIFS(収穫記録!$P:$P,収穫記録!$D:$D,$J$1,収穫記録!$I:$I,$J$2,収穫記録!$J:$J,$J$3,収穫記録!$F:$F,$I201,収穫記録!$B:$B,"&gt;="&amp;W$10,収穫記録!$B:$B,"&lt;="&amp;EOMONTH(W$10,0))
/_xlfn.UNIQUE(_xlfn._xlws.FILTER($F:$F,$E:$E=$J$4))
/IF($J$5="総計",1,$K201/10)
),0)</f>
        <v>0</v>
      </c>
      <c r="X201" s="48" cm="1">
        <f t="array" ref="X201">IFERROR(
IF(OR(X$10="",$I201=""),"",
SUMIFS(収穫記録!$P:$P,収穫記録!$D:$D,$J$1,収穫記録!$I:$I,$J$2,収穫記録!$J:$J,$J$3,収穫記録!$F:$F,$I201,収穫記録!$B:$B,"&gt;="&amp;X$10,収穫記録!$B:$B,"&lt;="&amp;EOMONTH(X$10,0))
/_xlfn.UNIQUE(_xlfn._xlws.FILTER($F:$F,$E:$E=$J$4))
/IF($J$5="総計",1,$K201/10)
),0)</f>
        <v>0</v>
      </c>
    </row>
    <row r="202" spans="10:24">
      <c r="J202" s="13"/>
      <c r="K202" s="37"/>
      <c r="L202" s="46" t="str">
        <f t="shared" si="5"/>
        <v/>
      </c>
      <c r="M202" s="47" cm="1">
        <f t="array" ref="M202">IFERROR(
IF(OR(M$10="",$I202=""),"",
SUMIFS(収穫記録!$P:$P,収穫記録!$D:$D,$J$1,収穫記録!$I:$I,$J$2,収穫記録!$J:$J,$J$3,収穫記録!$F:$F,$I202,収穫記録!$B:$B,"&gt;="&amp;M$10,収穫記録!$B:$B,"&lt;="&amp;EOMONTH(M$10,0))
/_xlfn.UNIQUE(_xlfn._xlws.FILTER($F:$F,$E:$E=$J$4))
/IF($J$5="総計",1,$K202/10)
),0)</f>
        <v>0</v>
      </c>
      <c r="N202" s="48" cm="1">
        <f t="array" ref="N202">IFERROR(
IF(OR(N$10="",$I202=""),"",
SUMIFS(収穫記録!$P:$P,収穫記録!$D:$D,$J$1,収穫記録!$I:$I,$J$2,収穫記録!$J:$J,$J$3,収穫記録!$F:$F,$I202,収穫記録!$B:$B,"&gt;="&amp;N$10,収穫記録!$B:$B,"&lt;="&amp;EOMONTH(N$10,0))
/_xlfn.UNIQUE(_xlfn._xlws.FILTER($F:$F,$E:$E=$J$4))
/IF($J$5="総計",1,$K202/10)
),0)</f>
        <v>0</v>
      </c>
      <c r="O202" s="48" cm="1">
        <f t="array" ref="O202">IFERROR(
IF(OR(O$10="",$I202=""),"",
SUMIFS(収穫記録!$P:$P,収穫記録!$D:$D,$J$1,収穫記録!$I:$I,$J$2,収穫記録!$J:$J,$J$3,収穫記録!$F:$F,$I202,収穫記録!$B:$B,"&gt;="&amp;O$10,収穫記録!$B:$B,"&lt;="&amp;EOMONTH(O$10,0))
/_xlfn.UNIQUE(_xlfn._xlws.FILTER($F:$F,$E:$E=$J$4))
/IF($J$5="総計",1,$K202/10)
),0)</f>
        <v>0</v>
      </c>
      <c r="P202" s="48" cm="1">
        <f t="array" ref="P202">IFERROR(
IF(OR(P$10="",$I202=""),"",
SUMIFS(収穫記録!$P:$P,収穫記録!$D:$D,$J$1,収穫記録!$I:$I,$J$2,収穫記録!$J:$J,$J$3,収穫記録!$F:$F,$I202,収穫記録!$B:$B,"&gt;="&amp;P$10,収穫記録!$B:$B,"&lt;="&amp;EOMONTH(P$10,0))
/_xlfn.UNIQUE(_xlfn._xlws.FILTER($F:$F,$E:$E=$J$4))
/IF($J$5="総計",1,$K202/10)
),0)</f>
        <v>0</v>
      </c>
      <c r="Q202" s="48" cm="1">
        <f t="array" ref="Q202">IFERROR(
IF(OR(Q$10="",$I202=""),"",
SUMIFS(収穫記録!$P:$P,収穫記録!$D:$D,$J$1,収穫記録!$I:$I,$J$2,収穫記録!$J:$J,$J$3,収穫記録!$F:$F,$I202,収穫記録!$B:$B,"&gt;="&amp;Q$10,収穫記録!$B:$B,"&lt;="&amp;EOMONTH(Q$10,0))
/_xlfn.UNIQUE(_xlfn._xlws.FILTER($F:$F,$E:$E=$J$4))
/IF($J$5="総計",1,$K202/10)
),0)</f>
        <v>0</v>
      </c>
      <c r="R202" s="48" cm="1">
        <f t="array" ref="R202">IFERROR(
IF(OR(R$10="",$I202=""),"",
SUMIFS(収穫記録!$P:$P,収穫記録!$D:$D,$J$1,収穫記録!$I:$I,$J$2,収穫記録!$J:$J,$J$3,収穫記録!$F:$F,$I202,収穫記録!$B:$B,"&gt;="&amp;R$10,収穫記録!$B:$B,"&lt;="&amp;EOMONTH(R$10,0))
/_xlfn.UNIQUE(_xlfn._xlws.FILTER($F:$F,$E:$E=$J$4))
/IF($J$5="総計",1,$K202/10)
),0)</f>
        <v>0</v>
      </c>
      <c r="S202" s="48" cm="1">
        <f t="array" ref="S202">IFERROR(
IF(OR(S$10="",$I202=""),"",
SUMIFS(収穫記録!$P:$P,収穫記録!$D:$D,$J$1,収穫記録!$I:$I,$J$2,収穫記録!$J:$J,$J$3,収穫記録!$F:$F,$I202,収穫記録!$B:$B,"&gt;="&amp;S$10,収穫記録!$B:$B,"&lt;="&amp;EOMONTH(S$10,0))
/_xlfn.UNIQUE(_xlfn._xlws.FILTER($F:$F,$E:$E=$J$4))
/IF($J$5="総計",1,$K202/10)
),0)</f>
        <v>0</v>
      </c>
      <c r="T202" s="48" cm="1">
        <f t="array" ref="T202">IFERROR(
IF(OR(T$10="",$I202=""),"",
SUMIFS(収穫記録!$P:$P,収穫記録!$D:$D,$J$1,収穫記録!$I:$I,$J$2,収穫記録!$J:$J,$J$3,収穫記録!$F:$F,$I202,収穫記録!$B:$B,"&gt;="&amp;T$10,収穫記録!$B:$B,"&lt;="&amp;EOMONTH(T$10,0))
/_xlfn.UNIQUE(_xlfn._xlws.FILTER($F:$F,$E:$E=$J$4))
/IF($J$5="総計",1,$K202/10)
),0)</f>
        <v>0</v>
      </c>
      <c r="U202" s="48" cm="1">
        <f t="array" ref="U202">IFERROR(
IF(OR(U$10="",$I202=""),"",
SUMIFS(収穫記録!$P:$P,収穫記録!$D:$D,$J$1,収穫記録!$I:$I,$J$2,収穫記録!$J:$J,$J$3,収穫記録!$F:$F,$I202,収穫記録!$B:$B,"&gt;="&amp;U$10,収穫記録!$B:$B,"&lt;="&amp;EOMONTH(U$10,0))
/_xlfn.UNIQUE(_xlfn._xlws.FILTER($F:$F,$E:$E=$J$4))
/IF($J$5="総計",1,$K202/10)
),0)</f>
        <v>0</v>
      </c>
      <c r="V202" s="48" cm="1">
        <f t="array" ref="V202">IFERROR(
IF(OR(V$10="",$I202=""),"",
SUMIFS(収穫記録!$P:$P,収穫記録!$D:$D,$J$1,収穫記録!$I:$I,$J$2,収穫記録!$J:$J,$J$3,収穫記録!$F:$F,$I202,収穫記録!$B:$B,"&gt;="&amp;V$10,収穫記録!$B:$B,"&lt;="&amp;EOMONTH(V$10,0))
/_xlfn.UNIQUE(_xlfn._xlws.FILTER($F:$F,$E:$E=$J$4))
/IF($J$5="総計",1,$K202/10)
),0)</f>
        <v>0</v>
      </c>
      <c r="W202" s="48" cm="1">
        <f t="array" ref="W202">IFERROR(
IF(OR(W$10="",$I202=""),"",
SUMIFS(収穫記録!$P:$P,収穫記録!$D:$D,$J$1,収穫記録!$I:$I,$J$2,収穫記録!$J:$J,$J$3,収穫記録!$F:$F,$I202,収穫記録!$B:$B,"&gt;="&amp;W$10,収穫記録!$B:$B,"&lt;="&amp;EOMONTH(W$10,0))
/_xlfn.UNIQUE(_xlfn._xlws.FILTER($F:$F,$E:$E=$J$4))
/IF($J$5="総計",1,$K202/10)
),0)</f>
        <v>0</v>
      </c>
      <c r="X202" s="48" cm="1">
        <f t="array" ref="X202">IFERROR(
IF(OR(X$10="",$I202=""),"",
SUMIFS(収穫記録!$P:$P,収穫記録!$D:$D,$J$1,収穫記録!$I:$I,$J$2,収穫記録!$J:$J,$J$3,収穫記録!$F:$F,$I202,収穫記録!$B:$B,"&gt;="&amp;X$10,収穫記録!$B:$B,"&lt;="&amp;EOMONTH(X$10,0))
/_xlfn.UNIQUE(_xlfn._xlws.FILTER($F:$F,$E:$E=$J$4))
/IF($J$5="総計",1,$K202/10)
),0)</f>
        <v>0</v>
      </c>
    </row>
    <row r="203" spans="10:24">
      <c r="J203" s="13"/>
      <c r="K203" s="37"/>
      <c r="L203" s="46" t="str">
        <f t="shared" si="5"/>
        <v/>
      </c>
      <c r="M203" s="47" cm="1">
        <f t="array" ref="M203">IFERROR(
IF(OR(M$10="",$I203=""),"",
SUMIFS(収穫記録!$P:$P,収穫記録!$D:$D,$J$1,収穫記録!$I:$I,$J$2,収穫記録!$J:$J,$J$3,収穫記録!$F:$F,$I203,収穫記録!$B:$B,"&gt;="&amp;M$10,収穫記録!$B:$B,"&lt;="&amp;EOMONTH(M$10,0))
/_xlfn.UNIQUE(_xlfn._xlws.FILTER($F:$F,$E:$E=$J$4))
/IF($J$5="総計",1,$K203/10)
),0)</f>
        <v>0</v>
      </c>
      <c r="N203" s="48" cm="1">
        <f t="array" ref="N203">IFERROR(
IF(OR(N$10="",$I203=""),"",
SUMIFS(収穫記録!$P:$P,収穫記録!$D:$D,$J$1,収穫記録!$I:$I,$J$2,収穫記録!$J:$J,$J$3,収穫記録!$F:$F,$I203,収穫記録!$B:$B,"&gt;="&amp;N$10,収穫記録!$B:$B,"&lt;="&amp;EOMONTH(N$10,0))
/_xlfn.UNIQUE(_xlfn._xlws.FILTER($F:$F,$E:$E=$J$4))
/IF($J$5="総計",1,$K203/10)
),0)</f>
        <v>0</v>
      </c>
      <c r="O203" s="48" cm="1">
        <f t="array" ref="O203">IFERROR(
IF(OR(O$10="",$I203=""),"",
SUMIFS(収穫記録!$P:$P,収穫記録!$D:$D,$J$1,収穫記録!$I:$I,$J$2,収穫記録!$J:$J,$J$3,収穫記録!$F:$F,$I203,収穫記録!$B:$B,"&gt;="&amp;O$10,収穫記録!$B:$B,"&lt;="&amp;EOMONTH(O$10,0))
/_xlfn.UNIQUE(_xlfn._xlws.FILTER($F:$F,$E:$E=$J$4))
/IF($J$5="総計",1,$K203/10)
),0)</f>
        <v>0</v>
      </c>
      <c r="P203" s="48" cm="1">
        <f t="array" ref="P203">IFERROR(
IF(OR(P$10="",$I203=""),"",
SUMIFS(収穫記録!$P:$P,収穫記録!$D:$D,$J$1,収穫記録!$I:$I,$J$2,収穫記録!$J:$J,$J$3,収穫記録!$F:$F,$I203,収穫記録!$B:$B,"&gt;="&amp;P$10,収穫記録!$B:$B,"&lt;="&amp;EOMONTH(P$10,0))
/_xlfn.UNIQUE(_xlfn._xlws.FILTER($F:$F,$E:$E=$J$4))
/IF($J$5="総計",1,$K203/10)
),0)</f>
        <v>0</v>
      </c>
      <c r="Q203" s="48" cm="1">
        <f t="array" ref="Q203">IFERROR(
IF(OR(Q$10="",$I203=""),"",
SUMIFS(収穫記録!$P:$P,収穫記録!$D:$D,$J$1,収穫記録!$I:$I,$J$2,収穫記録!$J:$J,$J$3,収穫記録!$F:$F,$I203,収穫記録!$B:$B,"&gt;="&amp;Q$10,収穫記録!$B:$B,"&lt;="&amp;EOMONTH(Q$10,0))
/_xlfn.UNIQUE(_xlfn._xlws.FILTER($F:$F,$E:$E=$J$4))
/IF($J$5="総計",1,$K203/10)
),0)</f>
        <v>0</v>
      </c>
      <c r="R203" s="48" cm="1">
        <f t="array" ref="R203">IFERROR(
IF(OR(R$10="",$I203=""),"",
SUMIFS(収穫記録!$P:$P,収穫記録!$D:$D,$J$1,収穫記録!$I:$I,$J$2,収穫記録!$J:$J,$J$3,収穫記録!$F:$F,$I203,収穫記録!$B:$B,"&gt;="&amp;R$10,収穫記録!$B:$B,"&lt;="&amp;EOMONTH(R$10,0))
/_xlfn.UNIQUE(_xlfn._xlws.FILTER($F:$F,$E:$E=$J$4))
/IF($J$5="総計",1,$K203/10)
),0)</f>
        <v>0</v>
      </c>
      <c r="S203" s="48" cm="1">
        <f t="array" ref="S203">IFERROR(
IF(OR(S$10="",$I203=""),"",
SUMIFS(収穫記録!$P:$P,収穫記録!$D:$D,$J$1,収穫記録!$I:$I,$J$2,収穫記録!$J:$J,$J$3,収穫記録!$F:$F,$I203,収穫記録!$B:$B,"&gt;="&amp;S$10,収穫記録!$B:$B,"&lt;="&amp;EOMONTH(S$10,0))
/_xlfn.UNIQUE(_xlfn._xlws.FILTER($F:$F,$E:$E=$J$4))
/IF($J$5="総計",1,$K203/10)
),0)</f>
        <v>0</v>
      </c>
      <c r="T203" s="48" cm="1">
        <f t="array" ref="T203">IFERROR(
IF(OR(T$10="",$I203=""),"",
SUMIFS(収穫記録!$P:$P,収穫記録!$D:$D,$J$1,収穫記録!$I:$I,$J$2,収穫記録!$J:$J,$J$3,収穫記録!$F:$F,$I203,収穫記録!$B:$B,"&gt;="&amp;T$10,収穫記録!$B:$B,"&lt;="&amp;EOMONTH(T$10,0))
/_xlfn.UNIQUE(_xlfn._xlws.FILTER($F:$F,$E:$E=$J$4))
/IF($J$5="総計",1,$K203/10)
),0)</f>
        <v>0</v>
      </c>
      <c r="U203" s="48" cm="1">
        <f t="array" ref="U203">IFERROR(
IF(OR(U$10="",$I203=""),"",
SUMIFS(収穫記録!$P:$P,収穫記録!$D:$D,$J$1,収穫記録!$I:$I,$J$2,収穫記録!$J:$J,$J$3,収穫記録!$F:$F,$I203,収穫記録!$B:$B,"&gt;="&amp;U$10,収穫記録!$B:$B,"&lt;="&amp;EOMONTH(U$10,0))
/_xlfn.UNIQUE(_xlfn._xlws.FILTER($F:$F,$E:$E=$J$4))
/IF($J$5="総計",1,$K203/10)
),0)</f>
        <v>0</v>
      </c>
      <c r="V203" s="48" cm="1">
        <f t="array" ref="V203">IFERROR(
IF(OR(V$10="",$I203=""),"",
SUMIFS(収穫記録!$P:$P,収穫記録!$D:$D,$J$1,収穫記録!$I:$I,$J$2,収穫記録!$J:$J,$J$3,収穫記録!$F:$F,$I203,収穫記録!$B:$B,"&gt;="&amp;V$10,収穫記録!$B:$B,"&lt;="&amp;EOMONTH(V$10,0))
/_xlfn.UNIQUE(_xlfn._xlws.FILTER($F:$F,$E:$E=$J$4))
/IF($J$5="総計",1,$K203/10)
),0)</f>
        <v>0</v>
      </c>
      <c r="W203" s="48" cm="1">
        <f t="array" ref="W203">IFERROR(
IF(OR(W$10="",$I203=""),"",
SUMIFS(収穫記録!$P:$P,収穫記録!$D:$D,$J$1,収穫記録!$I:$I,$J$2,収穫記録!$J:$J,$J$3,収穫記録!$F:$F,$I203,収穫記録!$B:$B,"&gt;="&amp;W$10,収穫記録!$B:$B,"&lt;="&amp;EOMONTH(W$10,0))
/_xlfn.UNIQUE(_xlfn._xlws.FILTER($F:$F,$E:$E=$J$4))
/IF($J$5="総計",1,$K203/10)
),0)</f>
        <v>0</v>
      </c>
      <c r="X203" s="48" cm="1">
        <f t="array" ref="X203">IFERROR(
IF(OR(X$10="",$I203=""),"",
SUMIFS(収穫記録!$P:$P,収穫記録!$D:$D,$J$1,収穫記録!$I:$I,$J$2,収穫記録!$J:$J,$J$3,収穫記録!$F:$F,$I203,収穫記録!$B:$B,"&gt;="&amp;X$10,収穫記録!$B:$B,"&lt;="&amp;EOMONTH(X$10,0))
/_xlfn.UNIQUE(_xlfn._xlws.FILTER($F:$F,$E:$E=$J$4))
/IF($J$5="総計",1,$K203/10)
),0)</f>
        <v>0</v>
      </c>
    </row>
    <row r="204" spans="10:24">
      <c r="J204" s="13"/>
      <c r="K204" s="37"/>
      <c r="L204" s="46" t="str">
        <f t="shared" si="5"/>
        <v/>
      </c>
      <c r="M204" s="47" cm="1">
        <f t="array" ref="M204">IFERROR(
IF(OR(M$10="",$I204=""),"",
SUMIFS(収穫記録!$P:$P,収穫記録!$D:$D,$J$1,収穫記録!$I:$I,$J$2,収穫記録!$J:$J,$J$3,収穫記録!$F:$F,$I204,収穫記録!$B:$B,"&gt;="&amp;M$10,収穫記録!$B:$B,"&lt;="&amp;EOMONTH(M$10,0))
/_xlfn.UNIQUE(_xlfn._xlws.FILTER($F:$F,$E:$E=$J$4))
/IF($J$5="総計",1,$K204/10)
),0)</f>
        <v>0</v>
      </c>
      <c r="N204" s="48" cm="1">
        <f t="array" ref="N204">IFERROR(
IF(OR(N$10="",$I204=""),"",
SUMIFS(収穫記録!$P:$P,収穫記録!$D:$D,$J$1,収穫記録!$I:$I,$J$2,収穫記録!$J:$J,$J$3,収穫記録!$F:$F,$I204,収穫記録!$B:$B,"&gt;="&amp;N$10,収穫記録!$B:$B,"&lt;="&amp;EOMONTH(N$10,0))
/_xlfn.UNIQUE(_xlfn._xlws.FILTER($F:$F,$E:$E=$J$4))
/IF($J$5="総計",1,$K204/10)
),0)</f>
        <v>0</v>
      </c>
      <c r="O204" s="48" cm="1">
        <f t="array" ref="O204">IFERROR(
IF(OR(O$10="",$I204=""),"",
SUMIFS(収穫記録!$P:$P,収穫記録!$D:$D,$J$1,収穫記録!$I:$I,$J$2,収穫記録!$J:$J,$J$3,収穫記録!$F:$F,$I204,収穫記録!$B:$B,"&gt;="&amp;O$10,収穫記録!$B:$B,"&lt;="&amp;EOMONTH(O$10,0))
/_xlfn.UNIQUE(_xlfn._xlws.FILTER($F:$F,$E:$E=$J$4))
/IF($J$5="総計",1,$K204/10)
),0)</f>
        <v>0</v>
      </c>
      <c r="P204" s="48" cm="1">
        <f t="array" ref="P204">IFERROR(
IF(OR(P$10="",$I204=""),"",
SUMIFS(収穫記録!$P:$P,収穫記録!$D:$D,$J$1,収穫記録!$I:$I,$J$2,収穫記録!$J:$J,$J$3,収穫記録!$F:$F,$I204,収穫記録!$B:$B,"&gt;="&amp;P$10,収穫記録!$B:$B,"&lt;="&amp;EOMONTH(P$10,0))
/_xlfn.UNIQUE(_xlfn._xlws.FILTER($F:$F,$E:$E=$J$4))
/IF($J$5="総計",1,$K204/10)
),0)</f>
        <v>0</v>
      </c>
      <c r="Q204" s="48" cm="1">
        <f t="array" ref="Q204">IFERROR(
IF(OR(Q$10="",$I204=""),"",
SUMIFS(収穫記録!$P:$P,収穫記録!$D:$D,$J$1,収穫記録!$I:$I,$J$2,収穫記録!$J:$J,$J$3,収穫記録!$F:$F,$I204,収穫記録!$B:$B,"&gt;="&amp;Q$10,収穫記録!$B:$B,"&lt;="&amp;EOMONTH(Q$10,0))
/_xlfn.UNIQUE(_xlfn._xlws.FILTER($F:$F,$E:$E=$J$4))
/IF($J$5="総計",1,$K204/10)
),0)</f>
        <v>0</v>
      </c>
      <c r="R204" s="48" cm="1">
        <f t="array" ref="R204">IFERROR(
IF(OR(R$10="",$I204=""),"",
SUMIFS(収穫記録!$P:$P,収穫記録!$D:$D,$J$1,収穫記録!$I:$I,$J$2,収穫記録!$J:$J,$J$3,収穫記録!$F:$F,$I204,収穫記録!$B:$B,"&gt;="&amp;R$10,収穫記録!$B:$B,"&lt;="&amp;EOMONTH(R$10,0))
/_xlfn.UNIQUE(_xlfn._xlws.FILTER($F:$F,$E:$E=$J$4))
/IF($J$5="総計",1,$K204/10)
),0)</f>
        <v>0</v>
      </c>
      <c r="S204" s="48" cm="1">
        <f t="array" ref="S204">IFERROR(
IF(OR(S$10="",$I204=""),"",
SUMIFS(収穫記録!$P:$P,収穫記録!$D:$D,$J$1,収穫記録!$I:$I,$J$2,収穫記録!$J:$J,$J$3,収穫記録!$F:$F,$I204,収穫記録!$B:$B,"&gt;="&amp;S$10,収穫記録!$B:$B,"&lt;="&amp;EOMONTH(S$10,0))
/_xlfn.UNIQUE(_xlfn._xlws.FILTER($F:$F,$E:$E=$J$4))
/IF($J$5="総計",1,$K204/10)
),0)</f>
        <v>0</v>
      </c>
      <c r="T204" s="48" cm="1">
        <f t="array" ref="T204">IFERROR(
IF(OR(T$10="",$I204=""),"",
SUMIFS(収穫記録!$P:$P,収穫記録!$D:$D,$J$1,収穫記録!$I:$I,$J$2,収穫記録!$J:$J,$J$3,収穫記録!$F:$F,$I204,収穫記録!$B:$B,"&gt;="&amp;T$10,収穫記録!$B:$B,"&lt;="&amp;EOMONTH(T$10,0))
/_xlfn.UNIQUE(_xlfn._xlws.FILTER($F:$F,$E:$E=$J$4))
/IF($J$5="総計",1,$K204/10)
),0)</f>
        <v>0</v>
      </c>
      <c r="U204" s="48" cm="1">
        <f t="array" ref="U204">IFERROR(
IF(OR(U$10="",$I204=""),"",
SUMIFS(収穫記録!$P:$P,収穫記録!$D:$D,$J$1,収穫記録!$I:$I,$J$2,収穫記録!$J:$J,$J$3,収穫記録!$F:$F,$I204,収穫記録!$B:$B,"&gt;="&amp;U$10,収穫記録!$B:$B,"&lt;="&amp;EOMONTH(U$10,0))
/_xlfn.UNIQUE(_xlfn._xlws.FILTER($F:$F,$E:$E=$J$4))
/IF($J$5="総計",1,$K204/10)
),0)</f>
        <v>0</v>
      </c>
      <c r="V204" s="48" cm="1">
        <f t="array" ref="V204">IFERROR(
IF(OR(V$10="",$I204=""),"",
SUMIFS(収穫記録!$P:$P,収穫記録!$D:$D,$J$1,収穫記録!$I:$I,$J$2,収穫記録!$J:$J,$J$3,収穫記録!$F:$F,$I204,収穫記録!$B:$B,"&gt;="&amp;V$10,収穫記録!$B:$B,"&lt;="&amp;EOMONTH(V$10,0))
/_xlfn.UNIQUE(_xlfn._xlws.FILTER($F:$F,$E:$E=$J$4))
/IF($J$5="総計",1,$K204/10)
),0)</f>
        <v>0</v>
      </c>
      <c r="W204" s="48" cm="1">
        <f t="array" ref="W204">IFERROR(
IF(OR(W$10="",$I204=""),"",
SUMIFS(収穫記録!$P:$P,収穫記録!$D:$D,$J$1,収穫記録!$I:$I,$J$2,収穫記録!$J:$J,$J$3,収穫記録!$F:$F,$I204,収穫記録!$B:$B,"&gt;="&amp;W$10,収穫記録!$B:$B,"&lt;="&amp;EOMONTH(W$10,0))
/_xlfn.UNIQUE(_xlfn._xlws.FILTER($F:$F,$E:$E=$J$4))
/IF($J$5="総計",1,$K204/10)
),0)</f>
        <v>0</v>
      </c>
      <c r="X204" s="48" cm="1">
        <f t="array" ref="X204">IFERROR(
IF(OR(X$10="",$I204=""),"",
SUMIFS(収穫記録!$P:$P,収穫記録!$D:$D,$J$1,収穫記録!$I:$I,$J$2,収穫記録!$J:$J,$J$3,収穫記録!$F:$F,$I204,収穫記録!$B:$B,"&gt;="&amp;X$10,収穫記録!$B:$B,"&lt;="&amp;EOMONTH(X$10,0))
/_xlfn.UNIQUE(_xlfn._xlws.FILTER($F:$F,$E:$E=$J$4))
/IF($J$5="総計",1,$K204/10)
),0)</f>
        <v>0</v>
      </c>
    </row>
    <row r="205" spans="10:24">
      <c r="J205" s="13"/>
      <c r="K205" s="37"/>
      <c r="L205" s="46" t="str">
        <f t="shared" si="5"/>
        <v/>
      </c>
      <c r="M205" s="47" cm="1">
        <f t="array" ref="M205">IFERROR(
IF(OR(M$10="",$I205=""),"",
SUMIFS(収穫記録!$P:$P,収穫記録!$D:$D,$J$1,収穫記録!$I:$I,$J$2,収穫記録!$J:$J,$J$3,収穫記録!$F:$F,$I205,収穫記録!$B:$B,"&gt;="&amp;M$10,収穫記録!$B:$B,"&lt;="&amp;EOMONTH(M$10,0))
/_xlfn.UNIQUE(_xlfn._xlws.FILTER($F:$F,$E:$E=$J$4))
/IF($J$5="総計",1,$K205/10)
),0)</f>
        <v>0</v>
      </c>
      <c r="N205" s="48" cm="1">
        <f t="array" ref="N205">IFERROR(
IF(OR(N$10="",$I205=""),"",
SUMIFS(収穫記録!$P:$P,収穫記録!$D:$D,$J$1,収穫記録!$I:$I,$J$2,収穫記録!$J:$J,$J$3,収穫記録!$F:$F,$I205,収穫記録!$B:$B,"&gt;="&amp;N$10,収穫記録!$B:$B,"&lt;="&amp;EOMONTH(N$10,0))
/_xlfn.UNIQUE(_xlfn._xlws.FILTER($F:$F,$E:$E=$J$4))
/IF($J$5="総計",1,$K205/10)
),0)</f>
        <v>0</v>
      </c>
      <c r="O205" s="48" cm="1">
        <f t="array" ref="O205">IFERROR(
IF(OR(O$10="",$I205=""),"",
SUMIFS(収穫記録!$P:$P,収穫記録!$D:$D,$J$1,収穫記録!$I:$I,$J$2,収穫記録!$J:$J,$J$3,収穫記録!$F:$F,$I205,収穫記録!$B:$B,"&gt;="&amp;O$10,収穫記録!$B:$B,"&lt;="&amp;EOMONTH(O$10,0))
/_xlfn.UNIQUE(_xlfn._xlws.FILTER($F:$F,$E:$E=$J$4))
/IF($J$5="総計",1,$K205/10)
),0)</f>
        <v>0</v>
      </c>
      <c r="P205" s="48" cm="1">
        <f t="array" ref="P205">IFERROR(
IF(OR(P$10="",$I205=""),"",
SUMIFS(収穫記録!$P:$P,収穫記録!$D:$D,$J$1,収穫記録!$I:$I,$J$2,収穫記録!$J:$J,$J$3,収穫記録!$F:$F,$I205,収穫記録!$B:$B,"&gt;="&amp;P$10,収穫記録!$B:$B,"&lt;="&amp;EOMONTH(P$10,0))
/_xlfn.UNIQUE(_xlfn._xlws.FILTER($F:$F,$E:$E=$J$4))
/IF($J$5="総計",1,$K205/10)
),0)</f>
        <v>0</v>
      </c>
      <c r="Q205" s="48" cm="1">
        <f t="array" ref="Q205">IFERROR(
IF(OR(Q$10="",$I205=""),"",
SUMIFS(収穫記録!$P:$P,収穫記録!$D:$D,$J$1,収穫記録!$I:$I,$J$2,収穫記録!$J:$J,$J$3,収穫記録!$F:$F,$I205,収穫記録!$B:$B,"&gt;="&amp;Q$10,収穫記録!$B:$B,"&lt;="&amp;EOMONTH(Q$10,0))
/_xlfn.UNIQUE(_xlfn._xlws.FILTER($F:$F,$E:$E=$J$4))
/IF($J$5="総計",1,$K205/10)
),0)</f>
        <v>0</v>
      </c>
      <c r="R205" s="48" cm="1">
        <f t="array" ref="R205">IFERROR(
IF(OR(R$10="",$I205=""),"",
SUMIFS(収穫記録!$P:$P,収穫記録!$D:$D,$J$1,収穫記録!$I:$I,$J$2,収穫記録!$J:$J,$J$3,収穫記録!$F:$F,$I205,収穫記録!$B:$B,"&gt;="&amp;R$10,収穫記録!$B:$B,"&lt;="&amp;EOMONTH(R$10,0))
/_xlfn.UNIQUE(_xlfn._xlws.FILTER($F:$F,$E:$E=$J$4))
/IF($J$5="総計",1,$K205/10)
),0)</f>
        <v>0</v>
      </c>
      <c r="S205" s="48" cm="1">
        <f t="array" ref="S205">IFERROR(
IF(OR(S$10="",$I205=""),"",
SUMIFS(収穫記録!$P:$P,収穫記録!$D:$D,$J$1,収穫記録!$I:$I,$J$2,収穫記録!$J:$J,$J$3,収穫記録!$F:$F,$I205,収穫記録!$B:$B,"&gt;="&amp;S$10,収穫記録!$B:$B,"&lt;="&amp;EOMONTH(S$10,0))
/_xlfn.UNIQUE(_xlfn._xlws.FILTER($F:$F,$E:$E=$J$4))
/IF($J$5="総計",1,$K205/10)
),0)</f>
        <v>0</v>
      </c>
      <c r="T205" s="48" cm="1">
        <f t="array" ref="T205">IFERROR(
IF(OR(T$10="",$I205=""),"",
SUMIFS(収穫記録!$P:$P,収穫記録!$D:$D,$J$1,収穫記録!$I:$I,$J$2,収穫記録!$J:$J,$J$3,収穫記録!$F:$F,$I205,収穫記録!$B:$B,"&gt;="&amp;T$10,収穫記録!$B:$B,"&lt;="&amp;EOMONTH(T$10,0))
/_xlfn.UNIQUE(_xlfn._xlws.FILTER($F:$F,$E:$E=$J$4))
/IF($J$5="総計",1,$K205/10)
),0)</f>
        <v>0</v>
      </c>
      <c r="U205" s="48" cm="1">
        <f t="array" ref="U205">IFERROR(
IF(OR(U$10="",$I205=""),"",
SUMIFS(収穫記録!$P:$P,収穫記録!$D:$D,$J$1,収穫記録!$I:$I,$J$2,収穫記録!$J:$J,$J$3,収穫記録!$F:$F,$I205,収穫記録!$B:$B,"&gt;="&amp;U$10,収穫記録!$B:$B,"&lt;="&amp;EOMONTH(U$10,0))
/_xlfn.UNIQUE(_xlfn._xlws.FILTER($F:$F,$E:$E=$J$4))
/IF($J$5="総計",1,$K205/10)
),0)</f>
        <v>0</v>
      </c>
      <c r="V205" s="48" cm="1">
        <f t="array" ref="V205">IFERROR(
IF(OR(V$10="",$I205=""),"",
SUMIFS(収穫記録!$P:$P,収穫記録!$D:$D,$J$1,収穫記録!$I:$I,$J$2,収穫記録!$J:$J,$J$3,収穫記録!$F:$F,$I205,収穫記録!$B:$B,"&gt;="&amp;V$10,収穫記録!$B:$B,"&lt;="&amp;EOMONTH(V$10,0))
/_xlfn.UNIQUE(_xlfn._xlws.FILTER($F:$F,$E:$E=$J$4))
/IF($J$5="総計",1,$K205/10)
),0)</f>
        <v>0</v>
      </c>
      <c r="W205" s="48" cm="1">
        <f t="array" ref="W205">IFERROR(
IF(OR(W$10="",$I205=""),"",
SUMIFS(収穫記録!$P:$P,収穫記録!$D:$D,$J$1,収穫記録!$I:$I,$J$2,収穫記録!$J:$J,$J$3,収穫記録!$F:$F,$I205,収穫記録!$B:$B,"&gt;="&amp;W$10,収穫記録!$B:$B,"&lt;="&amp;EOMONTH(W$10,0))
/_xlfn.UNIQUE(_xlfn._xlws.FILTER($F:$F,$E:$E=$J$4))
/IF($J$5="総計",1,$K205/10)
),0)</f>
        <v>0</v>
      </c>
      <c r="X205" s="48" cm="1">
        <f t="array" ref="X205">IFERROR(
IF(OR(X$10="",$I205=""),"",
SUMIFS(収穫記録!$P:$P,収穫記録!$D:$D,$J$1,収穫記録!$I:$I,$J$2,収穫記録!$J:$J,$J$3,収穫記録!$F:$F,$I205,収穫記録!$B:$B,"&gt;="&amp;X$10,収穫記録!$B:$B,"&lt;="&amp;EOMONTH(X$10,0))
/_xlfn.UNIQUE(_xlfn._xlws.FILTER($F:$F,$E:$E=$J$4))
/IF($J$5="総計",1,$K205/10)
),0)</f>
        <v>0</v>
      </c>
    </row>
    <row r="206" spans="10:24">
      <c r="J206" s="13"/>
      <c r="K206" s="37"/>
      <c r="L206" s="46" t="str">
        <f t="shared" si="5"/>
        <v/>
      </c>
      <c r="M206" s="47" cm="1">
        <f t="array" ref="M206">IFERROR(
IF(OR(M$10="",$I206=""),"",
SUMIFS(収穫記録!$P:$P,収穫記録!$D:$D,$J$1,収穫記録!$I:$I,$J$2,収穫記録!$J:$J,$J$3,収穫記録!$F:$F,$I206,収穫記録!$B:$B,"&gt;="&amp;M$10,収穫記録!$B:$B,"&lt;="&amp;EOMONTH(M$10,0))
/_xlfn.UNIQUE(_xlfn._xlws.FILTER($F:$F,$E:$E=$J$4))
/IF($J$5="総計",1,$K206/10)
),0)</f>
        <v>0</v>
      </c>
      <c r="N206" s="48" cm="1">
        <f t="array" ref="N206">IFERROR(
IF(OR(N$10="",$I206=""),"",
SUMIFS(収穫記録!$P:$P,収穫記録!$D:$D,$J$1,収穫記録!$I:$I,$J$2,収穫記録!$J:$J,$J$3,収穫記録!$F:$F,$I206,収穫記録!$B:$B,"&gt;="&amp;N$10,収穫記録!$B:$B,"&lt;="&amp;EOMONTH(N$10,0))
/_xlfn.UNIQUE(_xlfn._xlws.FILTER($F:$F,$E:$E=$J$4))
/IF($J$5="総計",1,$K206/10)
),0)</f>
        <v>0</v>
      </c>
      <c r="O206" s="48" cm="1">
        <f t="array" ref="O206">IFERROR(
IF(OR(O$10="",$I206=""),"",
SUMIFS(収穫記録!$P:$P,収穫記録!$D:$D,$J$1,収穫記録!$I:$I,$J$2,収穫記録!$J:$J,$J$3,収穫記録!$F:$F,$I206,収穫記録!$B:$B,"&gt;="&amp;O$10,収穫記録!$B:$B,"&lt;="&amp;EOMONTH(O$10,0))
/_xlfn.UNIQUE(_xlfn._xlws.FILTER($F:$F,$E:$E=$J$4))
/IF($J$5="総計",1,$K206/10)
),0)</f>
        <v>0</v>
      </c>
      <c r="P206" s="48" cm="1">
        <f t="array" ref="P206">IFERROR(
IF(OR(P$10="",$I206=""),"",
SUMIFS(収穫記録!$P:$P,収穫記録!$D:$D,$J$1,収穫記録!$I:$I,$J$2,収穫記録!$J:$J,$J$3,収穫記録!$F:$F,$I206,収穫記録!$B:$B,"&gt;="&amp;P$10,収穫記録!$B:$B,"&lt;="&amp;EOMONTH(P$10,0))
/_xlfn.UNIQUE(_xlfn._xlws.FILTER($F:$F,$E:$E=$J$4))
/IF($J$5="総計",1,$K206/10)
),0)</f>
        <v>0</v>
      </c>
      <c r="Q206" s="48" cm="1">
        <f t="array" ref="Q206">IFERROR(
IF(OR(Q$10="",$I206=""),"",
SUMIFS(収穫記録!$P:$P,収穫記録!$D:$D,$J$1,収穫記録!$I:$I,$J$2,収穫記録!$J:$J,$J$3,収穫記録!$F:$F,$I206,収穫記録!$B:$B,"&gt;="&amp;Q$10,収穫記録!$B:$B,"&lt;="&amp;EOMONTH(Q$10,0))
/_xlfn.UNIQUE(_xlfn._xlws.FILTER($F:$F,$E:$E=$J$4))
/IF($J$5="総計",1,$K206/10)
),0)</f>
        <v>0</v>
      </c>
      <c r="R206" s="48" cm="1">
        <f t="array" ref="R206">IFERROR(
IF(OR(R$10="",$I206=""),"",
SUMIFS(収穫記録!$P:$P,収穫記録!$D:$D,$J$1,収穫記録!$I:$I,$J$2,収穫記録!$J:$J,$J$3,収穫記録!$F:$F,$I206,収穫記録!$B:$B,"&gt;="&amp;R$10,収穫記録!$B:$B,"&lt;="&amp;EOMONTH(R$10,0))
/_xlfn.UNIQUE(_xlfn._xlws.FILTER($F:$F,$E:$E=$J$4))
/IF($J$5="総計",1,$K206/10)
),0)</f>
        <v>0</v>
      </c>
      <c r="S206" s="48" cm="1">
        <f t="array" ref="S206">IFERROR(
IF(OR(S$10="",$I206=""),"",
SUMIFS(収穫記録!$P:$P,収穫記録!$D:$D,$J$1,収穫記録!$I:$I,$J$2,収穫記録!$J:$J,$J$3,収穫記録!$F:$F,$I206,収穫記録!$B:$B,"&gt;="&amp;S$10,収穫記録!$B:$B,"&lt;="&amp;EOMONTH(S$10,0))
/_xlfn.UNIQUE(_xlfn._xlws.FILTER($F:$F,$E:$E=$J$4))
/IF($J$5="総計",1,$K206/10)
),0)</f>
        <v>0</v>
      </c>
      <c r="T206" s="48" cm="1">
        <f t="array" ref="T206">IFERROR(
IF(OR(T$10="",$I206=""),"",
SUMIFS(収穫記録!$P:$P,収穫記録!$D:$D,$J$1,収穫記録!$I:$I,$J$2,収穫記録!$J:$J,$J$3,収穫記録!$F:$F,$I206,収穫記録!$B:$B,"&gt;="&amp;T$10,収穫記録!$B:$B,"&lt;="&amp;EOMONTH(T$10,0))
/_xlfn.UNIQUE(_xlfn._xlws.FILTER($F:$F,$E:$E=$J$4))
/IF($J$5="総計",1,$K206/10)
),0)</f>
        <v>0</v>
      </c>
      <c r="U206" s="48" cm="1">
        <f t="array" ref="U206">IFERROR(
IF(OR(U$10="",$I206=""),"",
SUMIFS(収穫記録!$P:$P,収穫記録!$D:$D,$J$1,収穫記録!$I:$I,$J$2,収穫記録!$J:$J,$J$3,収穫記録!$F:$F,$I206,収穫記録!$B:$B,"&gt;="&amp;U$10,収穫記録!$B:$B,"&lt;="&amp;EOMONTH(U$10,0))
/_xlfn.UNIQUE(_xlfn._xlws.FILTER($F:$F,$E:$E=$J$4))
/IF($J$5="総計",1,$K206/10)
),0)</f>
        <v>0</v>
      </c>
      <c r="V206" s="48" cm="1">
        <f t="array" ref="V206">IFERROR(
IF(OR(V$10="",$I206=""),"",
SUMIFS(収穫記録!$P:$P,収穫記録!$D:$D,$J$1,収穫記録!$I:$I,$J$2,収穫記録!$J:$J,$J$3,収穫記録!$F:$F,$I206,収穫記録!$B:$B,"&gt;="&amp;V$10,収穫記録!$B:$B,"&lt;="&amp;EOMONTH(V$10,0))
/_xlfn.UNIQUE(_xlfn._xlws.FILTER($F:$F,$E:$E=$J$4))
/IF($J$5="総計",1,$K206/10)
),0)</f>
        <v>0</v>
      </c>
      <c r="W206" s="48" cm="1">
        <f t="array" ref="W206">IFERROR(
IF(OR(W$10="",$I206=""),"",
SUMIFS(収穫記録!$P:$P,収穫記録!$D:$D,$J$1,収穫記録!$I:$I,$J$2,収穫記録!$J:$J,$J$3,収穫記録!$F:$F,$I206,収穫記録!$B:$B,"&gt;="&amp;W$10,収穫記録!$B:$B,"&lt;="&amp;EOMONTH(W$10,0))
/_xlfn.UNIQUE(_xlfn._xlws.FILTER($F:$F,$E:$E=$J$4))
/IF($J$5="総計",1,$K206/10)
),0)</f>
        <v>0</v>
      </c>
      <c r="X206" s="48" cm="1">
        <f t="array" ref="X206">IFERROR(
IF(OR(X$10="",$I206=""),"",
SUMIFS(収穫記録!$P:$P,収穫記録!$D:$D,$J$1,収穫記録!$I:$I,$J$2,収穫記録!$J:$J,$J$3,収穫記録!$F:$F,$I206,収穫記録!$B:$B,"&gt;="&amp;X$10,収穫記録!$B:$B,"&lt;="&amp;EOMONTH(X$10,0))
/_xlfn.UNIQUE(_xlfn._xlws.FILTER($F:$F,$E:$E=$J$4))
/IF($J$5="総計",1,$K206/10)
),0)</f>
        <v>0</v>
      </c>
    </row>
    <row r="207" spans="10:24">
      <c r="J207" s="13"/>
      <c r="K207" s="37"/>
      <c r="L207" s="46" t="str">
        <f t="shared" si="5"/>
        <v/>
      </c>
      <c r="M207" s="47" cm="1">
        <f t="array" ref="M207">IFERROR(
IF(OR(M$10="",$I207=""),"",
SUMIFS(収穫記録!$P:$P,収穫記録!$D:$D,$J$1,収穫記録!$I:$I,$J$2,収穫記録!$J:$J,$J$3,収穫記録!$F:$F,$I207,収穫記録!$B:$B,"&gt;="&amp;M$10,収穫記録!$B:$B,"&lt;="&amp;EOMONTH(M$10,0))
/_xlfn.UNIQUE(_xlfn._xlws.FILTER($F:$F,$E:$E=$J$4))
/IF($J$5="総計",1,$K207/10)
),0)</f>
        <v>0</v>
      </c>
      <c r="N207" s="48" cm="1">
        <f t="array" ref="N207">IFERROR(
IF(OR(N$10="",$I207=""),"",
SUMIFS(収穫記録!$P:$P,収穫記録!$D:$D,$J$1,収穫記録!$I:$I,$J$2,収穫記録!$J:$J,$J$3,収穫記録!$F:$F,$I207,収穫記録!$B:$B,"&gt;="&amp;N$10,収穫記録!$B:$B,"&lt;="&amp;EOMONTH(N$10,0))
/_xlfn.UNIQUE(_xlfn._xlws.FILTER($F:$F,$E:$E=$J$4))
/IF($J$5="総計",1,$K207/10)
),0)</f>
        <v>0</v>
      </c>
      <c r="O207" s="48" cm="1">
        <f t="array" ref="O207">IFERROR(
IF(OR(O$10="",$I207=""),"",
SUMIFS(収穫記録!$P:$P,収穫記録!$D:$D,$J$1,収穫記録!$I:$I,$J$2,収穫記録!$J:$J,$J$3,収穫記録!$F:$F,$I207,収穫記録!$B:$B,"&gt;="&amp;O$10,収穫記録!$B:$B,"&lt;="&amp;EOMONTH(O$10,0))
/_xlfn.UNIQUE(_xlfn._xlws.FILTER($F:$F,$E:$E=$J$4))
/IF($J$5="総計",1,$K207/10)
),0)</f>
        <v>0</v>
      </c>
      <c r="P207" s="48" cm="1">
        <f t="array" ref="P207">IFERROR(
IF(OR(P$10="",$I207=""),"",
SUMIFS(収穫記録!$P:$P,収穫記録!$D:$D,$J$1,収穫記録!$I:$I,$J$2,収穫記録!$J:$J,$J$3,収穫記録!$F:$F,$I207,収穫記録!$B:$B,"&gt;="&amp;P$10,収穫記録!$B:$B,"&lt;="&amp;EOMONTH(P$10,0))
/_xlfn.UNIQUE(_xlfn._xlws.FILTER($F:$F,$E:$E=$J$4))
/IF($J$5="総計",1,$K207/10)
),0)</f>
        <v>0</v>
      </c>
      <c r="Q207" s="48" cm="1">
        <f t="array" ref="Q207">IFERROR(
IF(OR(Q$10="",$I207=""),"",
SUMIFS(収穫記録!$P:$P,収穫記録!$D:$D,$J$1,収穫記録!$I:$I,$J$2,収穫記録!$J:$J,$J$3,収穫記録!$F:$F,$I207,収穫記録!$B:$B,"&gt;="&amp;Q$10,収穫記録!$B:$B,"&lt;="&amp;EOMONTH(Q$10,0))
/_xlfn.UNIQUE(_xlfn._xlws.FILTER($F:$F,$E:$E=$J$4))
/IF($J$5="総計",1,$K207/10)
),0)</f>
        <v>0</v>
      </c>
      <c r="R207" s="48" cm="1">
        <f t="array" ref="R207">IFERROR(
IF(OR(R$10="",$I207=""),"",
SUMIFS(収穫記録!$P:$P,収穫記録!$D:$D,$J$1,収穫記録!$I:$I,$J$2,収穫記録!$J:$J,$J$3,収穫記録!$F:$F,$I207,収穫記録!$B:$B,"&gt;="&amp;R$10,収穫記録!$B:$B,"&lt;="&amp;EOMONTH(R$10,0))
/_xlfn.UNIQUE(_xlfn._xlws.FILTER($F:$F,$E:$E=$J$4))
/IF($J$5="総計",1,$K207/10)
),0)</f>
        <v>0</v>
      </c>
      <c r="S207" s="48" cm="1">
        <f t="array" ref="S207">IFERROR(
IF(OR(S$10="",$I207=""),"",
SUMIFS(収穫記録!$P:$P,収穫記録!$D:$D,$J$1,収穫記録!$I:$I,$J$2,収穫記録!$J:$J,$J$3,収穫記録!$F:$F,$I207,収穫記録!$B:$B,"&gt;="&amp;S$10,収穫記録!$B:$B,"&lt;="&amp;EOMONTH(S$10,0))
/_xlfn.UNIQUE(_xlfn._xlws.FILTER($F:$F,$E:$E=$J$4))
/IF($J$5="総計",1,$K207/10)
),0)</f>
        <v>0</v>
      </c>
      <c r="T207" s="48" cm="1">
        <f t="array" ref="T207">IFERROR(
IF(OR(T$10="",$I207=""),"",
SUMIFS(収穫記録!$P:$P,収穫記録!$D:$D,$J$1,収穫記録!$I:$I,$J$2,収穫記録!$J:$J,$J$3,収穫記録!$F:$F,$I207,収穫記録!$B:$B,"&gt;="&amp;T$10,収穫記録!$B:$B,"&lt;="&amp;EOMONTH(T$10,0))
/_xlfn.UNIQUE(_xlfn._xlws.FILTER($F:$F,$E:$E=$J$4))
/IF($J$5="総計",1,$K207/10)
),0)</f>
        <v>0</v>
      </c>
      <c r="U207" s="48" cm="1">
        <f t="array" ref="U207">IFERROR(
IF(OR(U$10="",$I207=""),"",
SUMIFS(収穫記録!$P:$P,収穫記録!$D:$D,$J$1,収穫記録!$I:$I,$J$2,収穫記録!$J:$J,$J$3,収穫記録!$F:$F,$I207,収穫記録!$B:$B,"&gt;="&amp;U$10,収穫記録!$B:$B,"&lt;="&amp;EOMONTH(U$10,0))
/_xlfn.UNIQUE(_xlfn._xlws.FILTER($F:$F,$E:$E=$J$4))
/IF($J$5="総計",1,$K207/10)
),0)</f>
        <v>0</v>
      </c>
      <c r="V207" s="48" cm="1">
        <f t="array" ref="V207">IFERROR(
IF(OR(V$10="",$I207=""),"",
SUMIFS(収穫記録!$P:$P,収穫記録!$D:$D,$J$1,収穫記録!$I:$I,$J$2,収穫記録!$J:$J,$J$3,収穫記録!$F:$F,$I207,収穫記録!$B:$B,"&gt;="&amp;V$10,収穫記録!$B:$B,"&lt;="&amp;EOMONTH(V$10,0))
/_xlfn.UNIQUE(_xlfn._xlws.FILTER($F:$F,$E:$E=$J$4))
/IF($J$5="総計",1,$K207/10)
),0)</f>
        <v>0</v>
      </c>
      <c r="W207" s="48" cm="1">
        <f t="array" ref="W207">IFERROR(
IF(OR(W$10="",$I207=""),"",
SUMIFS(収穫記録!$P:$P,収穫記録!$D:$D,$J$1,収穫記録!$I:$I,$J$2,収穫記録!$J:$J,$J$3,収穫記録!$F:$F,$I207,収穫記録!$B:$B,"&gt;="&amp;W$10,収穫記録!$B:$B,"&lt;="&amp;EOMONTH(W$10,0))
/_xlfn.UNIQUE(_xlfn._xlws.FILTER($F:$F,$E:$E=$J$4))
/IF($J$5="総計",1,$K207/10)
),0)</f>
        <v>0</v>
      </c>
      <c r="X207" s="48" cm="1">
        <f t="array" ref="X207">IFERROR(
IF(OR(X$10="",$I207=""),"",
SUMIFS(収穫記録!$P:$P,収穫記録!$D:$D,$J$1,収穫記録!$I:$I,$J$2,収穫記録!$J:$J,$J$3,収穫記録!$F:$F,$I207,収穫記録!$B:$B,"&gt;="&amp;X$10,収穫記録!$B:$B,"&lt;="&amp;EOMONTH(X$10,0))
/_xlfn.UNIQUE(_xlfn._xlws.FILTER($F:$F,$E:$E=$J$4))
/IF($J$5="総計",1,$K207/10)
),0)</f>
        <v>0</v>
      </c>
    </row>
    <row r="208" spans="10:24">
      <c r="J208" s="13"/>
      <c r="K208" s="37"/>
      <c r="L208" s="46" t="str">
        <f t="shared" si="5"/>
        <v/>
      </c>
      <c r="M208" s="47" cm="1">
        <f t="array" ref="M208">IFERROR(
IF(OR(M$10="",$I208=""),"",
SUMIFS(収穫記録!$P:$P,収穫記録!$D:$D,$J$1,収穫記録!$I:$I,$J$2,収穫記録!$J:$J,$J$3,収穫記録!$F:$F,$I208,収穫記録!$B:$B,"&gt;="&amp;M$10,収穫記録!$B:$B,"&lt;="&amp;EOMONTH(M$10,0))
/_xlfn.UNIQUE(_xlfn._xlws.FILTER($F:$F,$E:$E=$J$4))
/IF($J$5="総計",1,$K208/10)
),0)</f>
        <v>0</v>
      </c>
      <c r="N208" s="48" cm="1">
        <f t="array" ref="N208">IFERROR(
IF(OR(N$10="",$I208=""),"",
SUMIFS(収穫記録!$P:$P,収穫記録!$D:$D,$J$1,収穫記録!$I:$I,$J$2,収穫記録!$J:$J,$J$3,収穫記録!$F:$F,$I208,収穫記録!$B:$B,"&gt;="&amp;N$10,収穫記録!$B:$B,"&lt;="&amp;EOMONTH(N$10,0))
/_xlfn.UNIQUE(_xlfn._xlws.FILTER($F:$F,$E:$E=$J$4))
/IF($J$5="総計",1,$K208/10)
),0)</f>
        <v>0</v>
      </c>
      <c r="O208" s="48" cm="1">
        <f t="array" ref="O208">IFERROR(
IF(OR(O$10="",$I208=""),"",
SUMIFS(収穫記録!$P:$P,収穫記録!$D:$D,$J$1,収穫記録!$I:$I,$J$2,収穫記録!$J:$J,$J$3,収穫記録!$F:$F,$I208,収穫記録!$B:$B,"&gt;="&amp;O$10,収穫記録!$B:$B,"&lt;="&amp;EOMONTH(O$10,0))
/_xlfn.UNIQUE(_xlfn._xlws.FILTER($F:$F,$E:$E=$J$4))
/IF($J$5="総計",1,$K208/10)
),0)</f>
        <v>0</v>
      </c>
      <c r="P208" s="48" cm="1">
        <f t="array" ref="P208">IFERROR(
IF(OR(P$10="",$I208=""),"",
SUMIFS(収穫記録!$P:$P,収穫記録!$D:$D,$J$1,収穫記録!$I:$I,$J$2,収穫記録!$J:$J,$J$3,収穫記録!$F:$F,$I208,収穫記録!$B:$B,"&gt;="&amp;P$10,収穫記録!$B:$B,"&lt;="&amp;EOMONTH(P$10,0))
/_xlfn.UNIQUE(_xlfn._xlws.FILTER($F:$F,$E:$E=$J$4))
/IF($J$5="総計",1,$K208/10)
),0)</f>
        <v>0</v>
      </c>
      <c r="Q208" s="48" cm="1">
        <f t="array" ref="Q208">IFERROR(
IF(OR(Q$10="",$I208=""),"",
SUMIFS(収穫記録!$P:$P,収穫記録!$D:$D,$J$1,収穫記録!$I:$I,$J$2,収穫記録!$J:$J,$J$3,収穫記録!$F:$F,$I208,収穫記録!$B:$B,"&gt;="&amp;Q$10,収穫記録!$B:$B,"&lt;="&amp;EOMONTH(Q$10,0))
/_xlfn.UNIQUE(_xlfn._xlws.FILTER($F:$F,$E:$E=$J$4))
/IF($J$5="総計",1,$K208/10)
),0)</f>
        <v>0</v>
      </c>
      <c r="R208" s="48" cm="1">
        <f t="array" ref="R208">IFERROR(
IF(OR(R$10="",$I208=""),"",
SUMIFS(収穫記録!$P:$P,収穫記録!$D:$D,$J$1,収穫記録!$I:$I,$J$2,収穫記録!$J:$J,$J$3,収穫記録!$F:$F,$I208,収穫記録!$B:$B,"&gt;="&amp;R$10,収穫記録!$B:$B,"&lt;="&amp;EOMONTH(R$10,0))
/_xlfn.UNIQUE(_xlfn._xlws.FILTER($F:$F,$E:$E=$J$4))
/IF($J$5="総計",1,$K208/10)
),0)</f>
        <v>0</v>
      </c>
      <c r="S208" s="48" cm="1">
        <f t="array" ref="S208">IFERROR(
IF(OR(S$10="",$I208=""),"",
SUMIFS(収穫記録!$P:$P,収穫記録!$D:$D,$J$1,収穫記録!$I:$I,$J$2,収穫記録!$J:$J,$J$3,収穫記録!$F:$F,$I208,収穫記録!$B:$B,"&gt;="&amp;S$10,収穫記録!$B:$B,"&lt;="&amp;EOMONTH(S$10,0))
/_xlfn.UNIQUE(_xlfn._xlws.FILTER($F:$F,$E:$E=$J$4))
/IF($J$5="総計",1,$K208/10)
),0)</f>
        <v>0</v>
      </c>
      <c r="T208" s="48" cm="1">
        <f t="array" ref="T208">IFERROR(
IF(OR(T$10="",$I208=""),"",
SUMIFS(収穫記録!$P:$P,収穫記録!$D:$D,$J$1,収穫記録!$I:$I,$J$2,収穫記録!$J:$J,$J$3,収穫記録!$F:$F,$I208,収穫記録!$B:$B,"&gt;="&amp;T$10,収穫記録!$B:$B,"&lt;="&amp;EOMONTH(T$10,0))
/_xlfn.UNIQUE(_xlfn._xlws.FILTER($F:$F,$E:$E=$J$4))
/IF($J$5="総計",1,$K208/10)
),0)</f>
        <v>0</v>
      </c>
      <c r="U208" s="48" cm="1">
        <f t="array" ref="U208">IFERROR(
IF(OR(U$10="",$I208=""),"",
SUMIFS(収穫記録!$P:$P,収穫記録!$D:$D,$J$1,収穫記録!$I:$I,$J$2,収穫記録!$J:$J,$J$3,収穫記録!$F:$F,$I208,収穫記録!$B:$B,"&gt;="&amp;U$10,収穫記録!$B:$B,"&lt;="&amp;EOMONTH(U$10,0))
/_xlfn.UNIQUE(_xlfn._xlws.FILTER($F:$F,$E:$E=$J$4))
/IF($J$5="総計",1,$K208/10)
),0)</f>
        <v>0</v>
      </c>
      <c r="V208" s="48" cm="1">
        <f t="array" ref="V208">IFERROR(
IF(OR(V$10="",$I208=""),"",
SUMIFS(収穫記録!$P:$P,収穫記録!$D:$D,$J$1,収穫記録!$I:$I,$J$2,収穫記録!$J:$J,$J$3,収穫記録!$F:$F,$I208,収穫記録!$B:$B,"&gt;="&amp;V$10,収穫記録!$B:$B,"&lt;="&amp;EOMONTH(V$10,0))
/_xlfn.UNIQUE(_xlfn._xlws.FILTER($F:$F,$E:$E=$J$4))
/IF($J$5="総計",1,$K208/10)
),0)</f>
        <v>0</v>
      </c>
      <c r="W208" s="48" cm="1">
        <f t="array" ref="W208">IFERROR(
IF(OR(W$10="",$I208=""),"",
SUMIFS(収穫記録!$P:$P,収穫記録!$D:$D,$J$1,収穫記録!$I:$I,$J$2,収穫記録!$J:$J,$J$3,収穫記録!$F:$F,$I208,収穫記録!$B:$B,"&gt;="&amp;W$10,収穫記録!$B:$B,"&lt;="&amp;EOMONTH(W$10,0))
/_xlfn.UNIQUE(_xlfn._xlws.FILTER($F:$F,$E:$E=$J$4))
/IF($J$5="総計",1,$K208/10)
),0)</f>
        <v>0</v>
      </c>
      <c r="X208" s="48" cm="1">
        <f t="array" ref="X208">IFERROR(
IF(OR(X$10="",$I208=""),"",
SUMIFS(収穫記録!$P:$P,収穫記録!$D:$D,$J$1,収穫記録!$I:$I,$J$2,収穫記録!$J:$J,$J$3,収穫記録!$F:$F,$I208,収穫記録!$B:$B,"&gt;="&amp;X$10,収穫記録!$B:$B,"&lt;="&amp;EOMONTH(X$10,0))
/_xlfn.UNIQUE(_xlfn._xlws.FILTER($F:$F,$E:$E=$J$4))
/IF($J$5="総計",1,$K208/10)
),0)</f>
        <v>0</v>
      </c>
    </row>
    <row r="209" spans="10:24">
      <c r="J209" s="13"/>
      <c r="K209" s="37"/>
      <c r="L209" s="46" t="str">
        <f t="shared" si="5"/>
        <v/>
      </c>
      <c r="M209" s="47" cm="1">
        <f t="array" ref="M209">IFERROR(
IF(OR(M$10="",$I209=""),"",
SUMIFS(収穫記録!$P:$P,収穫記録!$D:$D,$J$1,収穫記録!$I:$I,$J$2,収穫記録!$J:$J,$J$3,収穫記録!$F:$F,$I209,収穫記録!$B:$B,"&gt;="&amp;M$10,収穫記録!$B:$B,"&lt;="&amp;EOMONTH(M$10,0))
/_xlfn.UNIQUE(_xlfn._xlws.FILTER($F:$F,$E:$E=$J$4))
/IF($J$5="総計",1,$K209/10)
),0)</f>
        <v>0</v>
      </c>
      <c r="N209" s="48" cm="1">
        <f t="array" ref="N209">IFERROR(
IF(OR(N$10="",$I209=""),"",
SUMIFS(収穫記録!$P:$P,収穫記録!$D:$D,$J$1,収穫記録!$I:$I,$J$2,収穫記録!$J:$J,$J$3,収穫記録!$F:$F,$I209,収穫記録!$B:$B,"&gt;="&amp;N$10,収穫記録!$B:$B,"&lt;="&amp;EOMONTH(N$10,0))
/_xlfn.UNIQUE(_xlfn._xlws.FILTER($F:$F,$E:$E=$J$4))
/IF($J$5="総計",1,$K209/10)
),0)</f>
        <v>0</v>
      </c>
      <c r="O209" s="48" cm="1">
        <f t="array" ref="O209">IFERROR(
IF(OR(O$10="",$I209=""),"",
SUMIFS(収穫記録!$P:$P,収穫記録!$D:$D,$J$1,収穫記録!$I:$I,$J$2,収穫記録!$J:$J,$J$3,収穫記録!$F:$F,$I209,収穫記録!$B:$B,"&gt;="&amp;O$10,収穫記録!$B:$B,"&lt;="&amp;EOMONTH(O$10,0))
/_xlfn.UNIQUE(_xlfn._xlws.FILTER($F:$F,$E:$E=$J$4))
/IF($J$5="総計",1,$K209/10)
),0)</f>
        <v>0</v>
      </c>
      <c r="P209" s="48" cm="1">
        <f t="array" ref="P209">IFERROR(
IF(OR(P$10="",$I209=""),"",
SUMIFS(収穫記録!$P:$P,収穫記録!$D:$D,$J$1,収穫記録!$I:$I,$J$2,収穫記録!$J:$J,$J$3,収穫記録!$F:$F,$I209,収穫記録!$B:$B,"&gt;="&amp;P$10,収穫記録!$B:$B,"&lt;="&amp;EOMONTH(P$10,0))
/_xlfn.UNIQUE(_xlfn._xlws.FILTER($F:$F,$E:$E=$J$4))
/IF($J$5="総計",1,$K209/10)
),0)</f>
        <v>0</v>
      </c>
      <c r="Q209" s="48" cm="1">
        <f t="array" ref="Q209">IFERROR(
IF(OR(Q$10="",$I209=""),"",
SUMIFS(収穫記録!$P:$P,収穫記録!$D:$D,$J$1,収穫記録!$I:$I,$J$2,収穫記録!$J:$J,$J$3,収穫記録!$F:$F,$I209,収穫記録!$B:$B,"&gt;="&amp;Q$10,収穫記録!$B:$B,"&lt;="&amp;EOMONTH(Q$10,0))
/_xlfn.UNIQUE(_xlfn._xlws.FILTER($F:$F,$E:$E=$J$4))
/IF($J$5="総計",1,$K209/10)
),0)</f>
        <v>0</v>
      </c>
      <c r="R209" s="48" cm="1">
        <f t="array" ref="R209">IFERROR(
IF(OR(R$10="",$I209=""),"",
SUMIFS(収穫記録!$P:$P,収穫記録!$D:$D,$J$1,収穫記録!$I:$I,$J$2,収穫記録!$J:$J,$J$3,収穫記録!$F:$F,$I209,収穫記録!$B:$B,"&gt;="&amp;R$10,収穫記録!$B:$B,"&lt;="&amp;EOMONTH(R$10,0))
/_xlfn.UNIQUE(_xlfn._xlws.FILTER($F:$F,$E:$E=$J$4))
/IF($J$5="総計",1,$K209/10)
),0)</f>
        <v>0</v>
      </c>
      <c r="S209" s="48" cm="1">
        <f t="array" ref="S209">IFERROR(
IF(OR(S$10="",$I209=""),"",
SUMIFS(収穫記録!$P:$P,収穫記録!$D:$D,$J$1,収穫記録!$I:$I,$J$2,収穫記録!$J:$J,$J$3,収穫記録!$F:$F,$I209,収穫記録!$B:$B,"&gt;="&amp;S$10,収穫記録!$B:$B,"&lt;="&amp;EOMONTH(S$10,0))
/_xlfn.UNIQUE(_xlfn._xlws.FILTER($F:$F,$E:$E=$J$4))
/IF($J$5="総計",1,$K209/10)
),0)</f>
        <v>0</v>
      </c>
      <c r="T209" s="48" cm="1">
        <f t="array" ref="T209">IFERROR(
IF(OR(T$10="",$I209=""),"",
SUMIFS(収穫記録!$P:$P,収穫記録!$D:$D,$J$1,収穫記録!$I:$I,$J$2,収穫記録!$J:$J,$J$3,収穫記録!$F:$F,$I209,収穫記録!$B:$B,"&gt;="&amp;T$10,収穫記録!$B:$B,"&lt;="&amp;EOMONTH(T$10,0))
/_xlfn.UNIQUE(_xlfn._xlws.FILTER($F:$F,$E:$E=$J$4))
/IF($J$5="総計",1,$K209/10)
),0)</f>
        <v>0</v>
      </c>
      <c r="U209" s="48" cm="1">
        <f t="array" ref="U209">IFERROR(
IF(OR(U$10="",$I209=""),"",
SUMIFS(収穫記録!$P:$P,収穫記録!$D:$D,$J$1,収穫記録!$I:$I,$J$2,収穫記録!$J:$J,$J$3,収穫記録!$F:$F,$I209,収穫記録!$B:$B,"&gt;="&amp;U$10,収穫記録!$B:$B,"&lt;="&amp;EOMONTH(U$10,0))
/_xlfn.UNIQUE(_xlfn._xlws.FILTER($F:$F,$E:$E=$J$4))
/IF($J$5="総計",1,$K209/10)
),0)</f>
        <v>0</v>
      </c>
      <c r="V209" s="48" cm="1">
        <f t="array" ref="V209">IFERROR(
IF(OR(V$10="",$I209=""),"",
SUMIFS(収穫記録!$P:$P,収穫記録!$D:$D,$J$1,収穫記録!$I:$I,$J$2,収穫記録!$J:$J,$J$3,収穫記録!$F:$F,$I209,収穫記録!$B:$B,"&gt;="&amp;V$10,収穫記録!$B:$B,"&lt;="&amp;EOMONTH(V$10,0))
/_xlfn.UNIQUE(_xlfn._xlws.FILTER($F:$F,$E:$E=$J$4))
/IF($J$5="総計",1,$K209/10)
),0)</f>
        <v>0</v>
      </c>
      <c r="W209" s="48" cm="1">
        <f t="array" ref="W209">IFERROR(
IF(OR(W$10="",$I209=""),"",
SUMIFS(収穫記録!$P:$P,収穫記録!$D:$D,$J$1,収穫記録!$I:$I,$J$2,収穫記録!$J:$J,$J$3,収穫記録!$F:$F,$I209,収穫記録!$B:$B,"&gt;="&amp;W$10,収穫記録!$B:$B,"&lt;="&amp;EOMONTH(W$10,0))
/_xlfn.UNIQUE(_xlfn._xlws.FILTER($F:$F,$E:$E=$J$4))
/IF($J$5="総計",1,$K209/10)
),0)</f>
        <v>0</v>
      </c>
      <c r="X209" s="48" cm="1">
        <f t="array" ref="X209">IFERROR(
IF(OR(X$10="",$I209=""),"",
SUMIFS(収穫記録!$P:$P,収穫記録!$D:$D,$J$1,収穫記録!$I:$I,$J$2,収穫記録!$J:$J,$J$3,収穫記録!$F:$F,$I209,収穫記録!$B:$B,"&gt;="&amp;X$10,収穫記録!$B:$B,"&lt;="&amp;EOMONTH(X$10,0))
/_xlfn.UNIQUE(_xlfn._xlws.FILTER($F:$F,$E:$E=$J$4))
/IF($J$5="総計",1,$K209/10)
),0)</f>
        <v>0</v>
      </c>
    </row>
    <row r="210" spans="10:24">
      <c r="J210" s="13"/>
      <c r="K210" s="37"/>
      <c r="L210" s="46" t="str">
        <f t="shared" si="5"/>
        <v/>
      </c>
      <c r="M210" s="47" cm="1">
        <f t="array" ref="M210">IFERROR(
IF(OR(M$10="",$I210=""),"",
SUMIFS(収穫記録!$P:$P,収穫記録!$D:$D,$J$1,収穫記録!$I:$I,$J$2,収穫記録!$J:$J,$J$3,収穫記録!$F:$F,$I210,収穫記録!$B:$B,"&gt;="&amp;M$10,収穫記録!$B:$B,"&lt;="&amp;EOMONTH(M$10,0))
/_xlfn.UNIQUE(_xlfn._xlws.FILTER($F:$F,$E:$E=$J$4))
/IF($J$5="総計",1,$K210/10)
),0)</f>
        <v>0</v>
      </c>
      <c r="N210" s="48" cm="1">
        <f t="array" ref="N210">IFERROR(
IF(OR(N$10="",$I210=""),"",
SUMIFS(収穫記録!$P:$P,収穫記録!$D:$D,$J$1,収穫記録!$I:$I,$J$2,収穫記録!$J:$J,$J$3,収穫記録!$F:$F,$I210,収穫記録!$B:$B,"&gt;="&amp;N$10,収穫記録!$B:$B,"&lt;="&amp;EOMONTH(N$10,0))
/_xlfn.UNIQUE(_xlfn._xlws.FILTER($F:$F,$E:$E=$J$4))
/IF($J$5="総計",1,$K210/10)
),0)</f>
        <v>0</v>
      </c>
      <c r="O210" s="48" cm="1">
        <f t="array" ref="O210">IFERROR(
IF(OR(O$10="",$I210=""),"",
SUMIFS(収穫記録!$P:$P,収穫記録!$D:$D,$J$1,収穫記録!$I:$I,$J$2,収穫記録!$J:$J,$J$3,収穫記録!$F:$F,$I210,収穫記録!$B:$B,"&gt;="&amp;O$10,収穫記録!$B:$B,"&lt;="&amp;EOMONTH(O$10,0))
/_xlfn.UNIQUE(_xlfn._xlws.FILTER($F:$F,$E:$E=$J$4))
/IF($J$5="総計",1,$K210/10)
),0)</f>
        <v>0</v>
      </c>
      <c r="P210" s="48" cm="1">
        <f t="array" ref="P210">IFERROR(
IF(OR(P$10="",$I210=""),"",
SUMIFS(収穫記録!$P:$P,収穫記録!$D:$D,$J$1,収穫記録!$I:$I,$J$2,収穫記録!$J:$J,$J$3,収穫記録!$F:$F,$I210,収穫記録!$B:$B,"&gt;="&amp;P$10,収穫記録!$B:$B,"&lt;="&amp;EOMONTH(P$10,0))
/_xlfn.UNIQUE(_xlfn._xlws.FILTER($F:$F,$E:$E=$J$4))
/IF($J$5="総計",1,$K210/10)
),0)</f>
        <v>0</v>
      </c>
      <c r="Q210" s="48" cm="1">
        <f t="array" ref="Q210">IFERROR(
IF(OR(Q$10="",$I210=""),"",
SUMIFS(収穫記録!$P:$P,収穫記録!$D:$D,$J$1,収穫記録!$I:$I,$J$2,収穫記録!$J:$J,$J$3,収穫記録!$F:$F,$I210,収穫記録!$B:$B,"&gt;="&amp;Q$10,収穫記録!$B:$B,"&lt;="&amp;EOMONTH(Q$10,0))
/_xlfn.UNIQUE(_xlfn._xlws.FILTER($F:$F,$E:$E=$J$4))
/IF($J$5="総計",1,$K210/10)
),0)</f>
        <v>0</v>
      </c>
      <c r="R210" s="48" cm="1">
        <f t="array" ref="R210">IFERROR(
IF(OR(R$10="",$I210=""),"",
SUMIFS(収穫記録!$P:$P,収穫記録!$D:$D,$J$1,収穫記録!$I:$I,$J$2,収穫記録!$J:$J,$J$3,収穫記録!$F:$F,$I210,収穫記録!$B:$B,"&gt;="&amp;R$10,収穫記録!$B:$B,"&lt;="&amp;EOMONTH(R$10,0))
/_xlfn.UNIQUE(_xlfn._xlws.FILTER($F:$F,$E:$E=$J$4))
/IF($J$5="総計",1,$K210/10)
),0)</f>
        <v>0</v>
      </c>
      <c r="S210" s="48" cm="1">
        <f t="array" ref="S210">IFERROR(
IF(OR(S$10="",$I210=""),"",
SUMIFS(収穫記録!$P:$P,収穫記録!$D:$D,$J$1,収穫記録!$I:$I,$J$2,収穫記録!$J:$J,$J$3,収穫記録!$F:$F,$I210,収穫記録!$B:$B,"&gt;="&amp;S$10,収穫記録!$B:$B,"&lt;="&amp;EOMONTH(S$10,0))
/_xlfn.UNIQUE(_xlfn._xlws.FILTER($F:$F,$E:$E=$J$4))
/IF($J$5="総計",1,$K210/10)
),0)</f>
        <v>0</v>
      </c>
      <c r="T210" s="48" cm="1">
        <f t="array" ref="T210">IFERROR(
IF(OR(T$10="",$I210=""),"",
SUMIFS(収穫記録!$P:$P,収穫記録!$D:$D,$J$1,収穫記録!$I:$I,$J$2,収穫記録!$J:$J,$J$3,収穫記録!$F:$F,$I210,収穫記録!$B:$B,"&gt;="&amp;T$10,収穫記録!$B:$B,"&lt;="&amp;EOMONTH(T$10,0))
/_xlfn.UNIQUE(_xlfn._xlws.FILTER($F:$F,$E:$E=$J$4))
/IF($J$5="総計",1,$K210/10)
),0)</f>
        <v>0</v>
      </c>
      <c r="U210" s="48" cm="1">
        <f t="array" ref="U210">IFERROR(
IF(OR(U$10="",$I210=""),"",
SUMIFS(収穫記録!$P:$P,収穫記録!$D:$D,$J$1,収穫記録!$I:$I,$J$2,収穫記録!$J:$J,$J$3,収穫記録!$F:$F,$I210,収穫記録!$B:$B,"&gt;="&amp;U$10,収穫記録!$B:$B,"&lt;="&amp;EOMONTH(U$10,0))
/_xlfn.UNIQUE(_xlfn._xlws.FILTER($F:$F,$E:$E=$J$4))
/IF($J$5="総計",1,$K210/10)
),0)</f>
        <v>0</v>
      </c>
      <c r="V210" s="48" cm="1">
        <f t="array" ref="V210">IFERROR(
IF(OR(V$10="",$I210=""),"",
SUMIFS(収穫記録!$P:$P,収穫記録!$D:$D,$J$1,収穫記録!$I:$I,$J$2,収穫記録!$J:$J,$J$3,収穫記録!$F:$F,$I210,収穫記録!$B:$B,"&gt;="&amp;V$10,収穫記録!$B:$B,"&lt;="&amp;EOMONTH(V$10,0))
/_xlfn.UNIQUE(_xlfn._xlws.FILTER($F:$F,$E:$E=$J$4))
/IF($J$5="総計",1,$K210/10)
),0)</f>
        <v>0</v>
      </c>
      <c r="W210" s="48" cm="1">
        <f t="array" ref="W210">IFERROR(
IF(OR(W$10="",$I210=""),"",
SUMIFS(収穫記録!$P:$P,収穫記録!$D:$D,$J$1,収穫記録!$I:$I,$J$2,収穫記録!$J:$J,$J$3,収穫記録!$F:$F,$I210,収穫記録!$B:$B,"&gt;="&amp;W$10,収穫記録!$B:$B,"&lt;="&amp;EOMONTH(W$10,0))
/_xlfn.UNIQUE(_xlfn._xlws.FILTER($F:$F,$E:$E=$J$4))
/IF($J$5="総計",1,$K210/10)
),0)</f>
        <v>0</v>
      </c>
      <c r="X210" s="48" cm="1">
        <f t="array" ref="X210">IFERROR(
IF(OR(X$10="",$I210=""),"",
SUMIFS(収穫記録!$P:$P,収穫記録!$D:$D,$J$1,収穫記録!$I:$I,$J$2,収穫記録!$J:$J,$J$3,収穫記録!$F:$F,$I210,収穫記録!$B:$B,"&gt;="&amp;X$10,収穫記録!$B:$B,"&lt;="&amp;EOMONTH(X$10,0))
/_xlfn.UNIQUE(_xlfn._xlws.FILTER($F:$F,$E:$E=$J$4))
/IF($J$5="総計",1,$K210/10)
),0)</f>
        <v>0</v>
      </c>
    </row>
    <row r="211" spans="10:24">
      <c r="J211" s="13"/>
      <c r="K211" s="37"/>
      <c r="L211" s="46" t="str">
        <f t="shared" si="5"/>
        <v/>
      </c>
      <c r="M211" s="47" cm="1">
        <f t="array" ref="M211">IFERROR(
IF(OR(M$10="",$I211=""),"",
SUMIFS(収穫記録!$P:$P,収穫記録!$D:$D,$J$1,収穫記録!$I:$I,$J$2,収穫記録!$J:$J,$J$3,収穫記録!$F:$F,$I211,収穫記録!$B:$B,"&gt;="&amp;M$10,収穫記録!$B:$B,"&lt;="&amp;EOMONTH(M$10,0))
/_xlfn.UNIQUE(_xlfn._xlws.FILTER($F:$F,$E:$E=$J$4))
/IF($J$5="総計",1,$K211/10)
),0)</f>
        <v>0</v>
      </c>
      <c r="N211" s="48" cm="1">
        <f t="array" ref="N211">IFERROR(
IF(OR(N$10="",$I211=""),"",
SUMIFS(収穫記録!$P:$P,収穫記録!$D:$D,$J$1,収穫記録!$I:$I,$J$2,収穫記録!$J:$J,$J$3,収穫記録!$F:$F,$I211,収穫記録!$B:$B,"&gt;="&amp;N$10,収穫記録!$B:$B,"&lt;="&amp;EOMONTH(N$10,0))
/_xlfn.UNIQUE(_xlfn._xlws.FILTER($F:$F,$E:$E=$J$4))
/IF($J$5="総計",1,$K211/10)
),0)</f>
        <v>0</v>
      </c>
      <c r="O211" s="48" cm="1">
        <f t="array" ref="O211">IFERROR(
IF(OR(O$10="",$I211=""),"",
SUMIFS(収穫記録!$P:$P,収穫記録!$D:$D,$J$1,収穫記録!$I:$I,$J$2,収穫記録!$J:$J,$J$3,収穫記録!$F:$F,$I211,収穫記録!$B:$B,"&gt;="&amp;O$10,収穫記録!$B:$B,"&lt;="&amp;EOMONTH(O$10,0))
/_xlfn.UNIQUE(_xlfn._xlws.FILTER($F:$F,$E:$E=$J$4))
/IF($J$5="総計",1,$K211/10)
),0)</f>
        <v>0</v>
      </c>
      <c r="P211" s="48" cm="1">
        <f t="array" ref="P211">IFERROR(
IF(OR(P$10="",$I211=""),"",
SUMIFS(収穫記録!$P:$P,収穫記録!$D:$D,$J$1,収穫記録!$I:$I,$J$2,収穫記録!$J:$J,$J$3,収穫記録!$F:$F,$I211,収穫記録!$B:$B,"&gt;="&amp;P$10,収穫記録!$B:$B,"&lt;="&amp;EOMONTH(P$10,0))
/_xlfn.UNIQUE(_xlfn._xlws.FILTER($F:$F,$E:$E=$J$4))
/IF($J$5="総計",1,$K211/10)
),0)</f>
        <v>0</v>
      </c>
      <c r="Q211" s="48" cm="1">
        <f t="array" ref="Q211">IFERROR(
IF(OR(Q$10="",$I211=""),"",
SUMIFS(収穫記録!$P:$P,収穫記録!$D:$D,$J$1,収穫記録!$I:$I,$J$2,収穫記録!$J:$J,$J$3,収穫記録!$F:$F,$I211,収穫記録!$B:$B,"&gt;="&amp;Q$10,収穫記録!$B:$B,"&lt;="&amp;EOMONTH(Q$10,0))
/_xlfn.UNIQUE(_xlfn._xlws.FILTER($F:$F,$E:$E=$J$4))
/IF($J$5="総計",1,$K211/10)
),0)</f>
        <v>0</v>
      </c>
      <c r="R211" s="48" cm="1">
        <f t="array" ref="R211">IFERROR(
IF(OR(R$10="",$I211=""),"",
SUMIFS(収穫記録!$P:$P,収穫記録!$D:$D,$J$1,収穫記録!$I:$I,$J$2,収穫記録!$J:$J,$J$3,収穫記録!$F:$F,$I211,収穫記録!$B:$B,"&gt;="&amp;R$10,収穫記録!$B:$B,"&lt;="&amp;EOMONTH(R$10,0))
/_xlfn.UNIQUE(_xlfn._xlws.FILTER($F:$F,$E:$E=$J$4))
/IF($J$5="総計",1,$K211/10)
),0)</f>
        <v>0</v>
      </c>
      <c r="S211" s="48" cm="1">
        <f t="array" ref="S211">IFERROR(
IF(OR(S$10="",$I211=""),"",
SUMIFS(収穫記録!$P:$P,収穫記録!$D:$D,$J$1,収穫記録!$I:$I,$J$2,収穫記録!$J:$J,$J$3,収穫記録!$F:$F,$I211,収穫記録!$B:$B,"&gt;="&amp;S$10,収穫記録!$B:$B,"&lt;="&amp;EOMONTH(S$10,0))
/_xlfn.UNIQUE(_xlfn._xlws.FILTER($F:$F,$E:$E=$J$4))
/IF($J$5="総計",1,$K211/10)
),0)</f>
        <v>0</v>
      </c>
      <c r="T211" s="48" cm="1">
        <f t="array" ref="T211">IFERROR(
IF(OR(T$10="",$I211=""),"",
SUMIFS(収穫記録!$P:$P,収穫記録!$D:$D,$J$1,収穫記録!$I:$I,$J$2,収穫記録!$J:$J,$J$3,収穫記録!$F:$F,$I211,収穫記録!$B:$B,"&gt;="&amp;T$10,収穫記録!$B:$B,"&lt;="&amp;EOMONTH(T$10,0))
/_xlfn.UNIQUE(_xlfn._xlws.FILTER($F:$F,$E:$E=$J$4))
/IF($J$5="総計",1,$K211/10)
),0)</f>
        <v>0</v>
      </c>
      <c r="U211" s="48" cm="1">
        <f t="array" ref="U211">IFERROR(
IF(OR(U$10="",$I211=""),"",
SUMIFS(収穫記録!$P:$P,収穫記録!$D:$D,$J$1,収穫記録!$I:$I,$J$2,収穫記録!$J:$J,$J$3,収穫記録!$F:$F,$I211,収穫記録!$B:$B,"&gt;="&amp;U$10,収穫記録!$B:$B,"&lt;="&amp;EOMONTH(U$10,0))
/_xlfn.UNIQUE(_xlfn._xlws.FILTER($F:$F,$E:$E=$J$4))
/IF($J$5="総計",1,$K211/10)
),0)</f>
        <v>0</v>
      </c>
      <c r="V211" s="48" cm="1">
        <f t="array" ref="V211">IFERROR(
IF(OR(V$10="",$I211=""),"",
SUMIFS(収穫記録!$P:$P,収穫記録!$D:$D,$J$1,収穫記録!$I:$I,$J$2,収穫記録!$J:$J,$J$3,収穫記録!$F:$F,$I211,収穫記録!$B:$B,"&gt;="&amp;V$10,収穫記録!$B:$B,"&lt;="&amp;EOMONTH(V$10,0))
/_xlfn.UNIQUE(_xlfn._xlws.FILTER($F:$F,$E:$E=$J$4))
/IF($J$5="総計",1,$K211/10)
),0)</f>
        <v>0</v>
      </c>
      <c r="W211" s="48" cm="1">
        <f t="array" ref="W211">IFERROR(
IF(OR(W$10="",$I211=""),"",
SUMIFS(収穫記録!$P:$P,収穫記録!$D:$D,$J$1,収穫記録!$I:$I,$J$2,収穫記録!$J:$J,$J$3,収穫記録!$F:$F,$I211,収穫記録!$B:$B,"&gt;="&amp;W$10,収穫記録!$B:$B,"&lt;="&amp;EOMONTH(W$10,0))
/_xlfn.UNIQUE(_xlfn._xlws.FILTER($F:$F,$E:$E=$J$4))
/IF($J$5="総計",1,$K211/10)
),0)</f>
        <v>0</v>
      </c>
      <c r="X211" s="48" cm="1">
        <f t="array" ref="X211">IFERROR(
IF(OR(X$10="",$I211=""),"",
SUMIFS(収穫記録!$P:$P,収穫記録!$D:$D,$J$1,収穫記録!$I:$I,$J$2,収穫記録!$J:$J,$J$3,収穫記録!$F:$F,$I211,収穫記録!$B:$B,"&gt;="&amp;X$10,収穫記録!$B:$B,"&lt;="&amp;EOMONTH(X$10,0))
/_xlfn.UNIQUE(_xlfn._xlws.FILTER($F:$F,$E:$E=$J$4))
/IF($J$5="総計",1,$K211/10)
),0)</f>
        <v>0</v>
      </c>
    </row>
    <row r="212" spans="10:24">
      <c r="J212" s="13"/>
      <c r="K212" s="37"/>
      <c r="L212" s="46" t="str">
        <f t="shared" si="5"/>
        <v/>
      </c>
      <c r="M212" s="47" cm="1">
        <f t="array" ref="M212">IFERROR(
IF(OR(M$10="",$I212=""),"",
SUMIFS(収穫記録!$P:$P,収穫記録!$D:$D,$J$1,収穫記録!$I:$I,$J$2,収穫記録!$J:$J,$J$3,収穫記録!$F:$F,$I212,収穫記録!$B:$B,"&gt;="&amp;M$10,収穫記録!$B:$B,"&lt;="&amp;EOMONTH(M$10,0))
/_xlfn.UNIQUE(_xlfn._xlws.FILTER($F:$F,$E:$E=$J$4))
/IF($J$5="総計",1,$K212/10)
),0)</f>
        <v>0</v>
      </c>
      <c r="N212" s="48" cm="1">
        <f t="array" ref="N212">IFERROR(
IF(OR(N$10="",$I212=""),"",
SUMIFS(収穫記録!$P:$P,収穫記録!$D:$D,$J$1,収穫記録!$I:$I,$J$2,収穫記録!$J:$J,$J$3,収穫記録!$F:$F,$I212,収穫記録!$B:$B,"&gt;="&amp;N$10,収穫記録!$B:$B,"&lt;="&amp;EOMONTH(N$10,0))
/_xlfn.UNIQUE(_xlfn._xlws.FILTER($F:$F,$E:$E=$J$4))
/IF($J$5="総計",1,$K212/10)
),0)</f>
        <v>0</v>
      </c>
      <c r="O212" s="48" cm="1">
        <f t="array" ref="O212">IFERROR(
IF(OR(O$10="",$I212=""),"",
SUMIFS(収穫記録!$P:$P,収穫記録!$D:$D,$J$1,収穫記録!$I:$I,$J$2,収穫記録!$J:$J,$J$3,収穫記録!$F:$F,$I212,収穫記録!$B:$B,"&gt;="&amp;O$10,収穫記録!$B:$B,"&lt;="&amp;EOMONTH(O$10,0))
/_xlfn.UNIQUE(_xlfn._xlws.FILTER($F:$F,$E:$E=$J$4))
/IF($J$5="総計",1,$K212/10)
),0)</f>
        <v>0</v>
      </c>
      <c r="P212" s="48" cm="1">
        <f t="array" ref="P212">IFERROR(
IF(OR(P$10="",$I212=""),"",
SUMIFS(収穫記録!$P:$P,収穫記録!$D:$D,$J$1,収穫記録!$I:$I,$J$2,収穫記録!$J:$J,$J$3,収穫記録!$F:$F,$I212,収穫記録!$B:$B,"&gt;="&amp;P$10,収穫記録!$B:$B,"&lt;="&amp;EOMONTH(P$10,0))
/_xlfn.UNIQUE(_xlfn._xlws.FILTER($F:$F,$E:$E=$J$4))
/IF($J$5="総計",1,$K212/10)
),0)</f>
        <v>0</v>
      </c>
      <c r="Q212" s="48" cm="1">
        <f t="array" ref="Q212">IFERROR(
IF(OR(Q$10="",$I212=""),"",
SUMIFS(収穫記録!$P:$P,収穫記録!$D:$D,$J$1,収穫記録!$I:$I,$J$2,収穫記録!$J:$J,$J$3,収穫記録!$F:$F,$I212,収穫記録!$B:$B,"&gt;="&amp;Q$10,収穫記録!$B:$B,"&lt;="&amp;EOMONTH(Q$10,0))
/_xlfn.UNIQUE(_xlfn._xlws.FILTER($F:$F,$E:$E=$J$4))
/IF($J$5="総計",1,$K212/10)
),0)</f>
        <v>0</v>
      </c>
      <c r="R212" s="48" cm="1">
        <f t="array" ref="R212">IFERROR(
IF(OR(R$10="",$I212=""),"",
SUMIFS(収穫記録!$P:$P,収穫記録!$D:$D,$J$1,収穫記録!$I:$I,$J$2,収穫記録!$J:$J,$J$3,収穫記録!$F:$F,$I212,収穫記録!$B:$B,"&gt;="&amp;R$10,収穫記録!$B:$B,"&lt;="&amp;EOMONTH(R$10,0))
/_xlfn.UNIQUE(_xlfn._xlws.FILTER($F:$F,$E:$E=$J$4))
/IF($J$5="総計",1,$K212/10)
),0)</f>
        <v>0</v>
      </c>
      <c r="S212" s="48" cm="1">
        <f t="array" ref="S212">IFERROR(
IF(OR(S$10="",$I212=""),"",
SUMIFS(収穫記録!$P:$P,収穫記録!$D:$D,$J$1,収穫記録!$I:$I,$J$2,収穫記録!$J:$J,$J$3,収穫記録!$F:$F,$I212,収穫記録!$B:$B,"&gt;="&amp;S$10,収穫記録!$B:$B,"&lt;="&amp;EOMONTH(S$10,0))
/_xlfn.UNIQUE(_xlfn._xlws.FILTER($F:$F,$E:$E=$J$4))
/IF($J$5="総計",1,$K212/10)
),0)</f>
        <v>0</v>
      </c>
      <c r="T212" s="48" cm="1">
        <f t="array" ref="T212">IFERROR(
IF(OR(T$10="",$I212=""),"",
SUMIFS(収穫記録!$P:$P,収穫記録!$D:$D,$J$1,収穫記録!$I:$I,$J$2,収穫記録!$J:$J,$J$3,収穫記録!$F:$F,$I212,収穫記録!$B:$B,"&gt;="&amp;T$10,収穫記録!$B:$B,"&lt;="&amp;EOMONTH(T$10,0))
/_xlfn.UNIQUE(_xlfn._xlws.FILTER($F:$F,$E:$E=$J$4))
/IF($J$5="総計",1,$K212/10)
),0)</f>
        <v>0</v>
      </c>
      <c r="U212" s="48" cm="1">
        <f t="array" ref="U212">IFERROR(
IF(OR(U$10="",$I212=""),"",
SUMIFS(収穫記録!$P:$P,収穫記録!$D:$D,$J$1,収穫記録!$I:$I,$J$2,収穫記録!$J:$J,$J$3,収穫記録!$F:$F,$I212,収穫記録!$B:$B,"&gt;="&amp;U$10,収穫記録!$B:$B,"&lt;="&amp;EOMONTH(U$10,0))
/_xlfn.UNIQUE(_xlfn._xlws.FILTER($F:$F,$E:$E=$J$4))
/IF($J$5="総計",1,$K212/10)
),0)</f>
        <v>0</v>
      </c>
      <c r="V212" s="48" cm="1">
        <f t="array" ref="V212">IFERROR(
IF(OR(V$10="",$I212=""),"",
SUMIFS(収穫記録!$P:$P,収穫記録!$D:$D,$J$1,収穫記録!$I:$I,$J$2,収穫記録!$J:$J,$J$3,収穫記録!$F:$F,$I212,収穫記録!$B:$B,"&gt;="&amp;V$10,収穫記録!$B:$B,"&lt;="&amp;EOMONTH(V$10,0))
/_xlfn.UNIQUE(_xlfn._xlws.FILTER($F:$F,$E:$E=$J$4))
/IF($J$5="総計",1,$K212/10)
),0)</f>
        <v>0</v>
      </c>
      <c r="W212" s="48" cm="1">
        <f t="array" ref="W212">IFERROR(
IF(OR(W$10="",$I212=""),"",
SUMIFS(収穫記録!$P:$P,収穫記録!$D:$D,$J$1,収穫記録!$I:$I,$J$2,収穫記録!$J:$J,$J$3,収穫記録!$F:$F,$I212,収穫記録!$B:$B,"&gt;="&amp;W$10,収穫記録!$B:$B,"&lt;="&amp;EOMONTH(W$10,0))
/_xlfn.UNIQUE(_xlfn._xlws.FILTER($F:$F,$E:$E=$J$4))
/IF($J$5="総計",1,$K212/10)
),0)</f>
        <v>0</v>
      </c>
      <c r="X212" s="48" cm="1">
        <f t="array" ref="X212">IFERROR(
IF(OR(X$10="",$I212=""),"",
SUMIFS(収穫記録!$P:$P,収穫記録!$D:$D,$J$1,収穫記録!$I:$I,$J$2,収穫記録!$J:$J,$J$3,収穫記録!$F:$F,$I212,収穫記録!$B:$B,"&gt;="&amp;X$10,収穫記録!$B:$B,"&lt;="&amp;EOMONTH(X$10,0))
/_xlfn.UNIQUE(_xlfn._xlws.FILTER($F:$F,$E:$E=$J$4))
/IF($J$5="総計",1,$K212/10)
),0)</f>
        <v>0</v>
      </c>
    </row>
    <row r="213" spans="10:24">
      <c r="J213" s="13"/>
      <c r="K213" s="37"/>
      <c r="L213" s="46" t="str">
        <f t="shared" si="5"/>
        <v/>
      </c>
      <c r="M213" s="47" cm="1">
        <f t="array" ref="M213">IFERROR(
IF(OR(M$10="",$I213=""),"",
SUMIFS(収穫記録!$P:$P,収穫記録!$D:$D,$J$1,収穫記録!$I:$I,$J$2,収穫記録!$J:$J,$J$3,収穫記録!$F:$F,$I213,収穫記録!$B:$B,"&gt;="&amp;M$10,収穫記録!$B:$B,"&lt;="&amp;EOMONTH(M$10,0))
/_xlfn.UNIQUE(_xlfn._xlws.FILTER($F:$F,$E:$E=$J$4))
/IF($J$5="総計",1,$K213/10)
),0)</f>
        <v>0</v>
      </c>
      <c r="N213" s="48" cm="1">
        <f t="array" ref="N213">IFERROR(
IF(OR(N$10="",$I213=""),"",
SUMIFS(収穫記録!$P:$P,収穫記録!$D:$D,$J$1,収穫記録!$I:$I,$J$2,収穫記録!$J:$J,$J$3,収穫記録!$F:$F,$I213,収穫記録!$B:$B,"&gt;="&amp;N$10,収穫記録!$B:$B,"&lt;="&amp;EOMONTH(N$10,0))
/_xlfn.UNIQUE(_xlfn._xlws.FILTER($F:$F,$E:$E=$J$4))
/IF($J$5="総計",1,$K213/10)
),0)</f>
        <v>0</v>
      </c>
      <c r="O213" s="48" cm="1">
        <f t="array" ref="O213">IFERROR(
IF(OR(O$10="",$I213=""),"",
SUMIFS(収穫記録!$P:$P,収穫記録!$D:$D,$J$1,収穫記録!$I:$I,$J$2,収穫記録!$J:$J,$J$3,収穫記録!$F:$F,$I213,収穫記録!$B:$B,"&gt;="&amp;O$10,収穫記録!$B:$B,"&lt;="&amp;EOMONTH(O$10,0))
/_xlfn.UNIQUE(_xlfn._xlws.FILTER($F:$F,$E:$E=$J$4))
/IF($J$5="総計",1,$K213/10)
),0)</f>
        <v>0</v>
      </c>
      <c r="P213" s="48" cm="1">
        <f t="array" ref="P213">IFERROR(
IF(OR(P$10="",$I213=""),"",
SUMIFS(収穫記録!$P:$P,収穫記録!$D:$D,$J$1,収穫記録!$I:$I,$J$2,収穫記録!$J:$J,$J$3,収穫記録!$F:$F,$I213,収穫記録!$B:$B,"&gt;="&amp;P$10,収穫記録!$B:$B,"&lt;="&amp;EOMONTH(P$10,0))
/_xlfn.UNIQUE(_xlfn._xlws.FILTER($F:$F,$E:$E=$J$4))
/IF($J$5="総計",1,$K213/10)
),0)</f>
        <v>0</v>
      </c>
      <c r="Q213" s="48" cm="1">
        <f t="array" ref="Q213">IFERROR(
IF(OR(Q$10="",$I213=""),"",
SUMIFS(収穫記録!$P:$P,収穫記録!$D:$D,$J$1,収穫記録!$I:$I,$J$2,収穫記録!$J:$J,$J$3,収穫記録!$F:$F,$I213,収穫記録!$B:$B,"&gt;="&amp;Q$10,収穫記録!$B:$B,"&lt;="&amp;EOMONTH(Q$10,0))
/_xlfn.UNIQUE(_xlfn._xlws.FILTER($F:$F,$E:$E=$J$4))
/IF($J$5="総計",1,$K213/10)
),0)</f>
        <v>0</v>
      </c>
      <c r="R213" s="48" cm="1">
        <f t="array" ref="R213">IFERROR(
IF(OR(R$10="",$I213=""),"",
SUMIFS(収穫記録!$P:$P,収穫記録!$D:$D,$J$1,収穫記録!$I:$I,$J$2,収穫記録!$J:$J,$J$3,収穫記録!$F:$F,$I213,収穫記録!$B:$B,"&gt;="&amp;R$10,収穫記録!$B:$B,"&lt;="&amp;EOMONTH(R$10,0))
/_xlfn.UNIQUE(_xlfn._xlws.FILTER($F:$F,$E:$E=$J$4))
/IF($J$5="総計",1,$K213/10)
),0)</f>
        <v>0</v>
      </c>
      <c r="S213" s="48" cm="1">
        <f t="array" ref="S213">IFERROR(
IF(OR(S$10="",$I213=""),"",
SUMIFS(収穫記録!$P:$P,収穫記録!$D:$D,$J$1,収穫記録!$I:$I,$J$2,収穫記録!$J:$J,$J$3,収穫記録!$F:$F,$I213,収穫記録!$B:$B,"&gt;="&amp;S$10,収穫記録!$B:$B,"&lt;="&amp;EOMONTH(S$10,0))
/_xlfn.UNIQUE(_xlfn._xlws.FILTER($F:$F,$E:$E=$J$4))
/IF($J$5="総計",1,$K213/10)
),0)</f>
        <v>0</v>
      </c>
      <c r="T213" s="48" cm="1">
        <f t="array" ref="T213">IFERROR(
IF(OR(T$10="",$I213=""),"",
SUMIFS(収穫記録!$P:$P,収穫記録!$D:$D,$J$1,収穫記録!$I:$I,$J$2,収穫記録!$J:$J,$J$3,収穫記録!$F:$F,$I213,収穫記録!$B:$B,"&gt;="&amp;T$10,収穫記録!$B:$B,"&lt;="&amp;EOMONTH(T$10,0))
/_xlfn.UNIQUE(_xlfn._xlws.FILTER($F:$F,$E:$E=$J$4))
/IF($J$5="総計",1,$K213/10)
),0)</f>
        <v>0</v>
      </c>
      <c r="U213" s="48" cm="1">
        <f t="array" ref="U213">IFERROR(
IF(OR(U$10="",$I213=""),"",
SUMIFS(収穫記録!$P:$P,収穫記録!$D:$D,$J$1,収穫記録!$I:$I,$J$2,収穫記録!$J:$J,$J$3,収穫記録!$F:$F,$I213,収穫記録!$B:$B,"&gt;="&amp;U$10,収穫記録!$B:$B,"&lt;="&amp;EOMONTH(U$10,0))
/_xlfn.UNIQUE(_xlfn._xlws.FILTER($F:$F,$E:$E=$J$4))
/IF($J$5="総計",1,$K213/10)
),0)</f>
        <v>0</v>
      </c>
      <c r="V213" s="48" cm="1">
        <f t="array" ref="V213">IFERROR(
IF(OR(V$10="",$I213=""),"",
SUMIFS(収穫記録!$P:$P,収穫記録!$D:$D,$J$1,収穫記録!$I:$I,$J$2,収穫記録!$J:$J,$J$3,収穫記録!$F:$F,$I213,収穫記録!$B:$B,"&gt;="&amp;V$10,収穫記録!$B:$B,"&lt;="&amp;EOMONTH(V$10,0))
/_xlfn.UNIQUE(_xlfn._xlws.FILTER($F:$F,$E:$E=$J$4))
/IF($J$5="総計",1,$K213/10)
),0)</f>
        <v>0</v>
      </c>
      <c r="W213" s="48" cm="1">
        <f t="array" ref="W213">IFERROR(
IF(OR(W$10="",$I213=""),"",
SUMIFS(収穫記録!$P:$P,収穫記録!$D:$D,$J$1,収穫記録!$I:$I,$J$2,収穫記録!$J:$J,$J$3,収穫記録!$F:$F,$I213,収穫記録!$B:$B,"&gt;="&amp;W$10,収穫記録!$B:$B,"&lt;="&amp;EOMONTH(W$10,0))
/_xlfn.UNIQUE(_xlfn._xlws.FILTER($F:$F,$E:$E=$J$4))
/IF($J$5="総計",1,$K213/10)
),0)</f>
        <v>0</v>
      </c>
      <c r="X213" s="48" cm="1">
        <f t="array" ref="X213">IFERROR(
IF(OR(X$10="",$I213=""),"",
SUMIFS(収穫記録!$P:$P,収穫記録!$D:$D,$J$1,収穫記録!$I:$I,$J$2,収穫記録!$J:$J,$J$3,収穫記録!$F:$F,$I213,収穫記録!$B:$B,"&gt;="&amp;X$10,収穫記録!$B:$B,"&lt;="&amp;EOMONTH(X$10,0))
/_xlfn.UNIQUE(_xlfn._xlws.FILTER($F:$F,$E:$E=$J$4))
/IF($J$5="総計",1,$K213/10)
),0)</f>
        <v>0</v>
      </c>
    </row>
    <row r="214" spans="10:24">
      <c r="J214" s="13"/>
      <c r="K214" s="37"/>
      <c r="L214" s="46" t="str">
        <f t="shared" si="5"/>
        <v/>
      </c>
      <c r="M214" s="47" cm="1">
        <f t="array" ref="M214">IFERROR(
IF(OR(M$10="",$I214=""),"",
SUMIFS(収穫記録!$P:$P,収穫記録!$D:$D,$J$1,収穫記録!$I:$I,$J$2,収穫記録!$J:$J,$J$3,収穫記録!$F:$F,$I214,収穫記録!$B:$B,"&gt;="&amp;M$10,収穫記録!$B:$B,"&lt;="&amp;EOMONTH(M$10,0))
/_xlfn.UNIQUE(_xlfn._xlws.FILTER($F:$F,$E:$E=$J$4))
/IF($J$5="総計",1,$K214/10)
),0)</f>
        <v>0</v>
      </c>
      <c r="N214" s="48" cm="1">
        <f t="array" ref="N214">IFERROR(
IF(OR(N$10="",$I214=""),"",
SUMIFS(収穫記録!$P:$P,収穫記録!$D:$D,$J$1,収穫記録!$I:$I,$J$2,収穫記録!$J:$J,$J$3,収穫記録!$F:$F,$I214,収穫記録!$B:$B,"&gt;="&amp;N$10,収穫記録!$B:$B,"&lt;="&amp;EOMONTH(N$10,0))
/_xlfn.UNIQUE(_xlfn._xlws.FILTER($F:$F,$E:$E=$J$4))
/IF($J$5="総計",1,$K214/10)
),0)</f>
        <v>0</v>
      </c>
      <c r="O214" s="48" cm="1">
        <f t="array" ref="O214">IFERROR(
IF(OR(O$10="",$I214=""),"",
SUMIFS(収穫記録!$P:$P,収穫記録!$D:$D,$J$1,収穫記録!$I:$I,$J$2,収穫記録!$J:$J,$J$3,収穫記録!$F:$F,$I214,収穫記録!$B:$B,"&gt;="&amp;O$10,収穫記録!$B:$B,"&lt;="&amp;EOMONTH(O$10,0))
/_xlfn.UNIQUE(_xlfn._xlws.FILTER($F:$F,$E:$E=$J$4))
/IF($J$5="総計",1,$K214/10)
),0)</f>
        <v>0</v>
      </c>
      <c r="P214" s="48" cm="1">
        <f t="array" ref="P214">IFERROR(
IF(OR(P$10="",$I214=""),"",
SUMIFS(収穫記録!$P:$P,収穫記録!$D:$D,$J$1,収穫記録!$I:$I,$J$2,収穫記録!$J:$J,$J$3,収穫記録!$F:$F,$I214,収穫記録!$B:$B,"&gt;="&amp;P$10,収穫記録!$B:$B,"&lt;="&amp;EOMONTH(P$10,0))
/_xlfn.UNIQUE(_xlfn._xlws.FILTER($F:$F,$E:$E=$J$4))
/IF($J$5="総計",1,$K214/10)
),0)</f>
        <v>0</v>
      </c>
      <c r="Q214" s="48" cm="1">
        <f t="array" ref="Q214">IFERROR(
IF(OR(Q$10="",$I214=""),"",
SUMIFS(収穫記録!$P:$P,収穫記録!$D:$D,$J$1,収穫記録!$I:$I,$J$2,収穫記録!$J:$J,$J$3,収穫記録!$F:$F,$I214,収穫記録!$B:$B,"&gt;="&amp;Q$10,収穫記録!$B:$B,"&lt;="&amp;EOMONTH(Q$10,0))
/_xlfn.UNIQUE(_xlfn._xlws.FILTER($F:$F,$E:$E=$J$4))
/IF($J$5="総計",1,$K214/10)
),0)</f>
        <v>0</v>
      </c>
      <c r="R214" s="48" cm="1">
        <f t="array" ref="R214">IFERROR(
IF(OR(R$10="",$I214=""),"",
SUMIFS(収穫記録!$P:$P,収穫記録!$D:$D,$J$1,収穫記録!$I:$I,$J$2,収穫記録!$J:$J,$J$3,収穫記録!$F:$F,$I214,収穫記録!$B:$B,"&gt;="&amp;R$10,収穫記録!$B:$B,"&lt;="&amp;EOMONTH(R$10,0))
/_xlfn.UNIQUE(_xlfn._xlws.FILTER($F:$F,$E:$E=$J$4))
/IF($J$5="総計",1,$K214/10)
),0)</f>
        <v>0</v>
      </c>
      <c r="S214" s="48" cm="1">
        <f t="array" ref="S214">IFERROR(
IF(OR(S$10="",$I214=""),"",
SUMIFS(収穫記録!$P:$P,収穫記録!$D:$D,$J$1,収穫記録!$I:$I,$J$2,収穫記録!$J:$J,$J$3,収穫記録!$F:$F,$I214,収穫記録!$B:$B,"&gt;="&amp;S$10,収穫記録!$B:$B,"&lt;="&amp;EOMONTH(S$10,0))
/_xlfn.UNIQUE(_xlfn._xlws.FILTER($F:$F,$E:$E=$J$4))
/IF($J$5="総計",1,$K214/10)
),0)</f>
        <v>0</v>
      </c>
      <c r="T214" s="48" cm="1">
        <f t="array" ref="T214">IFERROR(
IF(OR(T$10="",$I214=""),"",
SUMIFS(収穫記録!$P:$P,収穫記録!$D:$D,$J$1,収穫記録!$I:$I,$J$2,収穫記録!$J:$J,$J$3,収穫記録!$F:$F,$I214,収穫記録!$B:$B,"&gt;="&amp;T$10,収穫記録!$B:$B,"&lt;="&amp;EOMONTH(T$10,0))
/_xlfn.UNIQUE(_xlfn._xlws.FILTER($F:$F,$E:$E=$J$4))
/IF($J$5="総計",1,$K214/10)
),0)</f>
        <v>0</v>
      </c>
      <c r="U214" s="48" cm="1">
        <f t="array" ref="U214">IFERROR(
IF(OR(U$10="",$I214=""),"",
SUMIFS(収穫記録!$P:$P,収穫記録!$D:$D,$J$1,収穫記録!$I:$I,$J$2,収穫記録!$J:$J,$J$3,収穫記録!$F:$F,$I214,収穫記録!$B:$B,"&gt;="&amp;U$10,収穫記録!$B:$B,"&lt;="&amp;EOMONTH(U$10,0))
/_xlfn.UNIQUE(_xlfn._xlws.FILTER($F:$F,$E:$E=$J$4))
/IF($J$5="総計",1,$K214/10)
),0)</f>
        <v>0</v>
      </c>
      <c r="V214" s="48" cm="1">
        <f t="array" ref="V214">IFERROR(
IF(OR(V$10="",$I214=""),"",
SUMIFS(収穫記録!$P:$P,収穫記録!$D:$D,$J$1,収穫記録!$I:$I,$J$2,収穫記録!$J:$J,$J$3,収穫記録!$F:$F,$I214,収穫記録!$B:$B,"&gt;="&amp;V$10,収穫記録!$B:$B,"&lt;="&amp;EOMONTH(V$10,0))
/_xlfn.UNIQUE(_xlfn._xlws.FILTER($F:$F,$E:$E=$J$4))
/IF($J$5="総計",1,$K214/10)
),0)</f>
        <v>0</v>
      </c>
      <c r="W214" s="48" cm="1">
        <f t="array" ref="W214">IFERROR(
IF(OR(W$10="",$I214=""),"",
SUMIFS(収穫記録!$P:$P,収穫記録!$D:$D,$J$1,収穫記録!$I:$I,$J$2,収穫記録!$J:$J,$J$3,収穫記録!$F:$F,$I214,収穫記録!$B:$B,"&gt;="&amp;W$10,収穫記録!$B:$B,"&lt;="&amp;EOMONTH(W$10,0))
/_xlfn.UNIQUE(_xlfn._xlws.FILTER($F:$F,$E:$E=$J$4))
/IF($J$5="総計",1,$K214/10)
),0)</f>
        <v>0</v>
      </c>
      <c r="X214" s="48" cm="1">
        <f t="array" ref="X214">IFERROR(
IF(OR(X$10="",$I214=""),"",
SUMIFS(収穫記録!$P:$P,収穫記録!$D:$D,$J$1,収穫記録!$I:$I,$J$2,収穫記録!$J:$J,$J$3,収穫記録!$F:$F,$I214,収穫記録!$B:$B,"&gt;="&amp;X$10,収穫記録!$B:$B,"&lt;="&amp;EOMONTH(X$10,0))
/_xlfn.UNIQUE(_xlfn._xlws.FILTER($F:$F,$E:$E=$J$4))
/IF($J$5="総計",1,$K214/10)
),0)</f>
        <v>0</v>
      </c>
    </row>
    <row r="215" spans="10:24">
      <c r="J215" s="13"/>
      <c r="K215" s="37"/>
      <c r="L215" s="46" t="str">
        <f t="shared" si="5"/>
        <v/>
      </c>
      <c r="M215" s="47" cm="1">
        <f t="array" ref="M215">IFERROR(
IF(OR(M$10="",$I215=""),"",
SUMIFS(収穫記録!$P:$P,収穫記録!$D:$D,$J$1,収穫記録!$I:$I,$J$2,収穫記録!$J:$J,$J$3,収穫記録!$F:$F,$I215,収穫記録!$B:$B,"&gt;="&amp;M$10,収穫記録!$B:$B,"&lt;="&amp;EOMONTH(M$10,0))
/_xlfn.UNIQUE(_xlfn._xlws.FILTER($F:$F,$E:$E=$J$4))
/IF($J$5="総計",1,$K215/10)
),0)</f>
        <v>0</v>
      </c>
      <c r="N215" s="48" cm="1">
        <f t="array" ref="N215">IFERROR(
IF(OR(N$10="",$I215=""),"",
SUMIFS(収穫記録!$P:$P,収穫記録!$D:$D,$J$1,収穫記録!$I:$I,$J$2,収穫記録!$J:$J,$J$3,収穫記録!$F:$F,$I215,収穫記録!$B:$B,"&gt;="&amp;N$10,収穫記録!$B:$B,"&lt;="&amp;EOMONTH(N$10,0))
/_xlfn.UNIQUE(_xlfn._xlws.FILTER($F:$F,$E:$E=$J$4))
/IF($J$5="総計",1,$K215/10)
),0)</f>
        <v>0</v>
      </c>
      <c r="O215" s="48" cm="1">
        <f t="array" ref="O215">IFERROR(
IF(OR(O$10="",$I215=""),"",
SUMIFS(収穫記録!$P:$P,収穫記録!$D:$D,$J$1,収穫記録!$I:$I,$J$2,収穫記録!$J:$J,$J$3,収穫記録!$F:$F,$I215,収穫記録!$B:$B,"&gt;="&amp;O$10,収穫記録!$B:$B,"&lt;="&amp;EOMONTH(O$10,0))
/_xlfn.UNIQUE(_xlfn._xlws.FILTER($F:$F,$E:$E=$J$4))
/IF($J$5="総計",1,$K215/10)
),0)</f>
        <v>0</v>
      </c>
      <c r="P215" s="48" cm="1">
        <f t="array" ref="P215">IFERROR(
IF(OR(P$10="",$I215=""),"",
SUMIFS(収穫記録!$P:$P,収穫記録!$D:$D,$J$1,収穫記録!$I:$I,$J$2,収穫記録!$J:$J,$J$3,収穫記録!$F:$F,$I215,収穫記録!$B:$B,"&gt;="&amp;P$10,収穫記録!$B:$B,"&lt;="&amp;EOMONTH(P$10,0))
/_xlfn.UNIQUE(_xlfn._xlws.FILTER($F:$F,$E:$E=$J$4))
/IF($J$5="総計",1,$K215/10)
),0)</f>
        <v>0</v>
      </c>
      <c r="Q215" s="48" cm="1">
        <f t="array" ref="Q215">IFERROR(
IF(OR(Q$10="",$I215=""),"",
SUMIFS(収穫記録!$P:$P,収穫記録!$D:$D,$J$1,収穫記録!$I:$I,$J$2,収穫記録!$J:$J,$J$3,収穫記録!$F:$F,$I215,収穫記録!$B:$B,"&gt;="&amp;Q$10,収穫記録!$B:$B,"&lt;="&amp;EOMONTH(Q$10,0))
/_xlfn.UNIQUE(_xlfn._xlws.FILTER($F:$F,$E:$E=$J$4))
/IF($J$5="総計",1,$K215/10)
),0)</f>
        <v>0</v>
      </c>
      <c r="R215" s="48" cm="1">
        <f t="array" ref="R215">IFERROR(
IF(OR(R$10="",$I215=""),"",
SUMIFS(収穫記録!$P:$P,収穫記録!$D:$D,$J$1,収穫記録!$I:$I,$J$2,収穫記録!$J:$J,$J$3,収穫記録!$F:$F,$I215,収穫記録!$B:$B,"&gt;="&amp;R$10,収穫記録!$B:$B,"&lt;="&amp;EOMONTH(R$10,0))
/_xlfn.UNIQUE(_xlfn._xlws.FILTER($F:$F,$E:$E=$J$4))
/IF($J$5="総計",1,$K215/10)
),0)</f>
        <v>0</v>
      </c>
      <c r="S215" s="48" cm="1">
        <f t="array" ref="S215">IFERROR(
IF(OR(S$10="",$I215=""),"",
SUMIFS(収穫記録!$P:$P,収穫記録!$D:$D,$J$1,収穫記録!$I:$I,$J$2,収穫記録!$J:$J,$J$3,収穫記録!$F:$F,$I215,収穫記録!$B:$B,"&gt;="&amp;S$10,収穫記録!$B:$B,"&lt;="&amp;EOMONTH(S$10,0))
/_xlfn.UNIQUE(_xlfn._xlws.FILTER($F:$F,$E:$E=$J$4))
/IF($J$5="総計",1,$K215/10)
),0)</f>
        <v>0</v>
      </c>
      <c r="T215" s="48" cm="1">
        <f t="array" ref="T215">IFERROR(
IF(OR(T$10="",$I215=""),"",
SUMIFS(収穫記録!$P:$P,収穫記録!$D:$D,$J$1,収穫記録!$I:$I,$J$2,収穫記録!$J:$J,$J$3,収穫記録!$F:$F,$I215,収穫記録!$B:$B,"&gt;="&amp;T$10,収穫記録!$B:$B,"&lt;="&amp;EOMONTH(T$10,0))
/_xlfn.UNIQUE(_xlfn._xlws.FILTER($F:$F,$E:$E=$J$4))
/IF($J$5="総計",1,$K215/10)
),0)</f>
        <v>0</v>
      </c>
      <c r="U215" s="48" cm="1">
        <f t="array" ref="U215">IFERROR(
IF(OR(U$10="",$I215=""),"",
SUMIFS(収穫記録!$P:$P,収穫記録!$D:$D,$J$1,収穫記録!$I:$I,$J$2,収穫記録!$J:$J,$J$3,収穫記録!$F:$F,$I215,収穫記録!$B:$B,"&gt;="&amp;U$10,収穫記録!$B:$B,"&lt;="&amp;EOMONTH(U$10,0))
/_xlfn.UNIQUE(_xlfn._xlws.FILTER($F:$F,$E:$E=$J$4))
/IF($J$5="総計",1,$K215/10)
),0)</f>
        <v>0</v>
      </c>
      <c r="V215" s="48" cm="1">
        <f t="array" ref="V215">IFERROR(
IF(OR(V$10="",$I215=""),"",
SUMIFS(収穫記録!$P:$P,収穫記録!$D:$D,$J$1,収穫記録!$I:$I,$J$2,収穫記録!$J:$J,$J$3,収穫記録!$F:$F,$I215,収穫記録!$B:$B,"&gt;="&amp;V$10,収穫記録!$B:$B,"&lt;="&amp;EOMONTH(V$10,0))
/_xlfn.UNIQUE(_xlfn._xlws.FILTER($F:$F,$E:$E=$J$4))
/IF($J$5="総計",1,$K215/10)
),0)</f>
        <v>0</v>
      </c>
      <c r="W215" s="48" cm="1">
        <f t="array" ref="W215">IFERROR(
IF(OR(W$10="",$I215=""),"",
SUMIFS(収穫記録!$P:$P,収穫記録!$D:$D,$J$1,収穫記録!$I:$I,$J$2,収穫記録!$J:$J,$J$3,収穫記録!$F:$F,$I215,収穫記録!$B:$B,"&gt;="&amp;W$10,収穫記録!$B:$B,"&lt;="&amp;EOMONTH(W$10,0))
/_xlfn.UNIQUE(_xlfn._xlws.FILTER($F:$F,$E:$E=$J$4))
/IF($J$5="総計",1,$K215/10)
),0)</f>
        <v>0</v>
      </c>
      <c r="X215" s="48" cm="1">
        <f t="array" ref="X215">IFERROR(
IF(OR(X$10="",$I215=""),"",
SUMIFS(収穫記録!$P:$P,収穫記録!$D:$D,$J$1,収穫記録!$I:$I,$J$2,収穫記録!$J:$J,$J$3,収穫記録!$F:$F,$I215,収穫記録!$B:$B,"&gt;="&amp;X$10,収穫記録!$B:$B,"&lt;="&amp;EOMONTH(X$10,0))
/_xlfn.UNIQUE(_xlfn._xlws.FILTER($F:$F,$E:$E=$J$4))
/IF($J$5="総計",1,$K215/10)
),0)</f>
        <v>0</v>
      </c>
    </row>
    <row r="216" spans="10:24">
      <c r="J216" s="13"/>
      <c r="K216" s="37"/>
      <c r="L216" s="46" t="str">
        <f t="shared" si="5"/>
        <v/>
      </c>
      <c r="M216" s="47" cm="1">
        <f t="array" ref="M216">IFERROR(
IF(OR(M$10="",$I216=""),"",
SUMIFS(収穫記録!$P:$P,収穫記録!$D:$D,$J$1,収穫記録!$I:$I,$J$2,収穫記録!$J:$J,$J$3,収穫記録!$F:$F,$I216,収穫記録!$B:$B,"&gt;="&amp;M$10,収穫記録!$B:$B,"&lt;="&amp;EOMONTH(M$10,0))
/_xlfn.UNIQUE(_xlfn._xlws.FILTER($F:$F,$E:$E=$J$4))
/IF($J$5="総計",1,$K216/10)
),0)</f>
        <v>0</v>
      </c>
      <c r="N216" s="48" cm="1">
        <f t="array" ref="N216">IFERROR(
IF(OR(N$10="",$I216=""),"",
SUMIFS(収穫記録!$P:$P,収穫記録!$D:$D,$J$1,収穫記録!$I:$I,$J$2,収穫記録!$J:$J,$J$3,収穫記録!$F:$F,$I216,収穫記録!$B:$B,"&gt;="&amp;N$10,収穫記録!$B:$B,"&lt;="&amp;EOMONTH(N$10,0))
/_xlfn.UNIQUE(_xlfn._xlws.FILTER($F:$F,$E:$E=$J$4))
/IF($J$5="総計",1,$K216/10)
),0)</f>
        <v>0</v>
      </c>
      <c r="O216" s="48" cm="1">
        <f t="array" ref="O216">IFERROR(
IF(OR(O$10="",$I216=""),"",
SUMIFS(収穫記録!$P:$P,収穫記録!$D:$D,$J$1,収穫記録!$I:$I,$J$2,収穫記録!$J:$J,$J$3,収穫記録!$F:$F,$I216,収穫記録!$B:$B,"&gt;="&amp;O$10,収穫記録!$B:$B,"&lt;="&amp;EOMONTH(O$10,0))
/_xlfn.UNIQUE(_xlfn._xlws.FILTER($F:$F,$E:$E=$J$4))
/IF($J$5="総計",1,$K216/10)
),0)</f>
        <v>0</v>
      </c>
      <c r="P216" s="48" cm="1">
        <f t="array" ref="P216">IFERROR(
IF(OR(P$10="",$I216=""),"",
SUMIFS(収穫記録!$P:$P,収穫記録!$D:$D,$J$1,収穫記録!$I:$I,$J$2,収穫記録!$J:$J,$J$3,収穫記録!$F:$F,$I216,収穫記録!$B:$B,"&gt;="&amp;P$10,収穫記録!$B:$B,"&lt;="&amp;EOMONTH(P$10,0))
/_xlfn.UNIQUE(_xlfn._xlws.FILTER($F:$F,$E:$E=$J$4))
/IF($J$5="総計",1,$K216/10)
),0)</f>
        <v>0</v>
      </c>
      <c r="Q216" s="48" cm="1">
        <f t="array" ref="Q216">IFERROR(
IF(OR(Q$10="",$I216=""),"",
SUMIFS(収穫記録!$P:$P,収穫記録!$D:$D,$J$1,収穫記録!$I:$I,$J$2,収穫記録!$J:$J,$J$3,収穫記録!$F:$F,$I216,収穫記録!$B:$B,"&gt;="&amp;Q$10,収穫記録!$B:$B,"&lt;="&amp;EOMONTH(Q$10,0))
/_xlfn.UNIQUE(_xlfn._xlws.FILTER($F:$F,$E:$E=$J$4))
/IF($J$5="総計",1,$K216/10)
),0)</f>
        <v>0</v>
      </c>
      <c r="R216" s="48" cm="1">
        <f t="array" ref="R216">IFERROR(
IF(OR(R$10="",$I216=""),"",
SUMIFS(収穫記録!$P:$P,収穫記録!$D:$D,$J$1,収穫記録!$I:$I,$J$2,収穫記録!$J:$J,$J$3,収穫記録!$F:$F,$I216,収穫記録!$B:$B,"&gt;="&amp;R$10,収穫記録!$B:$B,"&lt;="&amp;EOMONTH(R$10,0))
/_xlfn.UNIQUE(_xlfn._xlws.FILTER($F:$F,$E:$E=$J$4))
/IF($J$5="総計",1,$K216/10)
),0)</f>
        <v>0</v>
      </c>
      <c r="S216" s="48" cm="1">
        <f t="array" ref="S216">IFERROR(
IF(OR(S$10="",$I216=""),"",
SUMIFS(収穫記録!$P:$P,収穫記録!$D:$D,$J$1,収穫記録!$I:$I,$J$2,収穫記録!$J:$J,$J$3,収穫記録!$F:$F,$I216,収穫記録!$B:$B,"&gt;="&amp;S$10,収穫記録!$B:$B,"&lt;="&amp;EOMONTH(S$10,0))
/_xlfn.UNIQUE(_xlfn._xlws.FILTER($F:$F,$E:$E=$J$4))
/IF($J$5="総計",1,$K216/10)
),0)</f>
        <v>0</v>
      </c>
      <c r="T216" s="48" cm="1">
        <f t="array" ref="T216">IFERROR(
IF(OR(T$10="",$I216=""),"",
SUMIFS(収穫記録!$P:$P,収穫記録!$D:$D,$J$1,収穫記録!$I:$I,$J$2,収穫記録!$J:$J,$J$3,収穫記録!$F:$F,$I216,収穫記録!$B:$B,"&gt;="&amp;T$10,収穫記録!$B:$B,"&lt;="&amp;EOMONTH(T$10,0))
/_xlfn.UNIQUE(_xlfn._xlws.FILTER($F:$F,$E:$E=$J$4))
/IF($J$5="総計",1,$K216/10)
),0)</f>
        <v>0</v>
      </c>
      <c r="U216" s="48" cm="1">
        <f t="array" ref="U216">IFERROR(
IF(OR(U$10="",$I216=""),"",
SUMIFS(収穫記録!$P:$P,収穫記録!$D:$D,$J$1,収穫記録!$I:$I,$J$2,収穫記録!$J:$J,$J$3,収穫記録!$F:$F,$I216,収穫記録!$B:$B,"&gt;="&amp;U$10,収穫記録!$B:$B,"&lt;="&amp;EOMONTH(U$10,0))
/_xlfn.UNIQUE(_xlfn._xlws.FILTER($F:$F,$E:$E=$J$4))
/IF($J$5="総計",1,$K216/10)
),0)</f>
        <v>0</v>
      </c>
      <c r="V216" s="48" cm="1">
        <f t="array" ref="V216">IFERROR(
IF(OR(V$10="",$I216=""),"",
SUMIFS(収穫記録!$P:$P,収穫記録!$D:$D,$J$1,収穫記録!$I:$I,$J$2,収穫記録!$J:$J,$J$3,収穫記録!$F:$F,$I216,収穫記録!$B:$B,"&gt;="&amp;V$10,収穫記録!$B:$B,"&lt;="&amp;EOMONTH(V$10,0))
/_xlfn.UNIQUE(_xlfn._xlws.FILTER($F:$F,$E:$E=$J$4))
/IF($J$5="総計",1,$K216/10)
),0)</f>
        <v>0</v>
      </c>
      <c r="W216" s="48" cm="1">
        <f t="array" ref="W216">IFERROR(
IF(OR(W$10="",$I216=""),"",
SUMIFS(収穫記録!$P:$P,収穫記録!$D:$D,$J$1,収穫記録!$I:$I,$J$2,収穫記録!$J:$J,$J$3,収穫記録!$F:$F,$I216,収穫記録!$B:$B,"&gt;="&amp;W$10,収穫記録!$B:$B,"&lt;="&amp;EOMONTH(W$10,0))
/_xlfn.UNIQUE(_xlfn._xlws.FILTER($F:$F,$E:$E=$J$4))
/IF($J$5="総計",1,$K216/10)
),0)</f>
        <v>0</v>
      </c>
      <c r="X216" s="48" cm="1">
        <f t="array" ref="X216">IFERROR(
IF(OR(X$10="",$I216=""),"",
SUMIFS(収穫記録!$P:$P,収穫記録!$D:$D,$J$1,収穫記録!$I:$I,$J$2,収穫記録!$J:$J,$J$3,収穫記録!$F:$F,$I216,収穫記録!$B:$B,"&gt;="&amp;X$10,収穫記録!$B:$B,"&lt;="&amp;EOMONTH(X$10,0))
/_xlfn.UNIQUE(_xlfn._xlws.FILTER($F:$F,$E:$E=$J$4))
/IF($J$5="総計",1,$K216/10)
),0)</f>
        <v>0</v>
      </c>
    </row>
    <row r="217" spans="10:24">
      <c r="J217" s="13"/>
      <c r="K217" s="37"/>
      <c r="L217" s="46" t="str">
        <f t="shared" si="5"/>
        <v/>
      </c>
      <c r="M217" s="47" cm="1">
        <f t="array" ref="M217">IFERROR(
IF(OR(M$10="",$I217=""),"",
SUMIFS(収穫記録!$P:$P,収穫記録!$D:$D,$J$1,収穫記録!$I:$I,$J$2,収穫記録!$J:$J,$J$3,収穫記録!$F:$F,$I217,収穫記録!$B:$B,"&gt;="&amp;M$10,収穫記録!$B:$B,"&lt;="&amp;EOMONTH(M$10,0))
/_xlfn.UNIQUE(_xlfn._xlws.FILTER($F:$F,$E:$E=$J$4))
/IF($J$5="総計",1,$K217/10)
),0)</f>
        <v>0</v>
      </c>
      <c r="N217" s="48" cm="1">
        <f t="array" ref="N217">IFERROR(
IF(OR(N$10="",$I217=""),"",
SUMIFS(収穫記録!$P:$P,収穫記録!$D:$D,$J$1,収穫記録!$I:$I,$J$2,収穫記録!$J:$J,$J$3,収穫記録!$F:$F,$I217,収穫記録!$B:$B,"&gt;="&amp;N$10,収穫記録!$B:$B,"&lt;="&amp;EOMONTH(N$10,0))
/_xlfn.UNIQUE(_xlfn._xlws.FILTER($F:$F,$E:$E=$J$4))
/IF($J$5="総計",1,$K217/10)
),0)</f>
        <v>0</v>
      </c>
      <c r="O217" s="48" cm="1">
        <f t="array" ref="O217">IFERROR(
IF(OR(O$10="",$I217=""),"",
SUMIFS(収穫記録!$P:$P,収穫記録!$D:$D,$J$1,収穫記録!$I:$I,$J$2,収穫記録!$J:$J,$J$3,収穫記録!$F:$F,$I217,収穫記録!$B:$B,"&gt;="&amp;O$10,収穫記録!$B:$B,"&lt;="&amp;EOMONTH(O$10,0))
/_xlfn.UNIQUE(_xlfn._xlws.FILTER($F:$F,$E:$E=$J$4))
/IF($J$5="総計",1,$K217/10)
),0)</f>
        <v>0</v>
      </c>
      <c r="P217" s="48" cm="1">
        <f t="array" ref="P217">IFERROR(
IF(OR(P$10="",$I217=""),"",
SUMIFS(収穫記録!$P:$P,収穫記録!$D:$D,$J$1,収穫記録!$I:$I,$J$2,収穫記録!$J:$J,$J$3,収穫記録!$F:$F,$I217,収穫記録!$B:$B,"&gt;="&amp;P$10,収穫記録!$B:$B,"&lt;="&amp;EOMONTH(P$10,0))
/_xlfn.UNIQUE(_xlfn._xlws.FILTER($F:$F,$E:$E=$J$4))
/IF($J$5="総計",1,$K217/10)
),0)</f>
        <v>0</v>
      </c>
      <c r="Q217" s="48" cm="1">
        <f t="array" ref="Q217">IFERROR(
IF(OR(Q$10="",$I217=""),"",
SUMIFS(収穫記録!$P:$P,収穫記録!$D:$D,$J$1,収穫記録!$I:$I,$J$2,収穫記録!$J:$J,$J$3,収穫記録!$F:$F,$I217,収穫記録!$B:$B,"&gt;="&amp;Q$10,収穫記録!$B:$B,"&lt;="&amp;EOMONTH(Q$10,0))
/_xlfn.UNIQUE(_xlfn._xlws.FILTER($F:$F,$E:$E=$J$4))
/IF($J$5="総計",1,$K217/10)
),0)</f>
        <v>0</v>
      </c>
      <c r="R217" s="48" cm="1">
        <f t="array" ref="R217">IFERROR(
IF(OR(R$10="",$I217=""),"",
SUMIFS(収穫記録!$P:$P,収穫記録!$D:$D,$J$1,収穫記録!$I:$I,$J$2,収穫記録!$J:$J,$J$3,収穫記録!$F:$F,$I217,収穫記録!$B:$B,"&gt;="&amp;R$10,収穫記録!$B:$B,"&lt;="&amp;EOMONTH(R$10,0))
/_xlfn.UNIQUE(_xlfn._xlws.FILTER($F:$F,$E:$E=$J$4))
/IF($J$5="総計",1,$K217/10)
),0)</f>
        <v>0</v>
      </c>
      <c r="S217" s="48" cm="1">
        <f t="array" ref="S217">IFERROR(
IF(OR(S$10="",$I217=""),"",
SUMIFS(収穫記録!$P:$P,収穫記録!$D:$D,$J$1,収穫記録!$I:$I,$J$2,収穫記録!$J:$J,$J$3,収穫記録!$F:$F,$I217,収穫記録!$B:$B,"&gt;="&amp;S$10,収穫記録!$B:$B,"&lt;="&amp;EOMONTH(S$10,0))
/_xlfn.UNIQUE(_xlfn._xlws.FILTER($F:$F,$E:$E=$J$4))
/IF($J$5="総計",1,$K217/10)
),0)</f>
        <v>0</v>
      </c>
      <c r="T217" s="48" cm="1">
        <f t="array" ref="T217">IFERROR(
IF(OR(T$10="",$I217=""),"",
SUMIFS(収穫記録!$P:$P,収穫記録!$D:$D,$J$1,収穫記録!$I:$I,$J$2,収穫記録!$J:$J,$J$3,収穫記録!$F:$F,$I217,収穫記録!$B:$B,"&gt;="&amp;T$10,収穫記録!$B:$B,"&lt;="&amp;EOMONTH(T$10,0))
/_xlfn.UNIQUE(_xlfn._xlws.FILTER($F:$F,$E:$E=$J$4))
/IF($J$5="総計",1,$K217/10)
),0)</f>
        <v>0</v>
      </c>
      <c r="U217" s="48" cm="1">
        <f t="array" ref="U217">IFERROR(
IF(OR(U$10="",$I217=""),"",
SUMIFS(収穫記録!$P:$P,収穫記録!$D:$D,$J$1,収穫記録!$I:$I,$J$2,収穫記録!$J:$J,$J$3,収穫記録!$F:$F,$I217,収穫記録!$B:$B,"&gt;="&amp;U$10,収穫記録!$B:$B,"&lt;="&amp;EOMONTH(U$10,0))
/_xlfn.UNIQUE(_xlfn._xlws.FILTER($F:$F,$E:$E=$J$4))
/IF($J$5="総計",1,$K217/10)
),0)</f>
        <v>0</v>
      </c>
      <c r="V217" s="48" cm="1">
        <f t="array" ref="V217">IFERROR(
IF(OR(V$10="",$I217=""),"",
SUMIFS(収穫記録!$P:$P,収穫記録!$D:$D,$J$1,収穫記録!$I:$I,$J$2,収穫記録!$J:$J,$J$3,収穫記録!$F:$F,$I217,収穫記録!$B:$B,"&gt;="&amp;V$10,収穫記録!$B:$B,"&lt;="&amp;EOMONTH(V$10,0))
/_xlfn.UNIQUE(_xlfn._xlws.FILTER($F:$F,$E:$E=$J$4))
/IF($J$5="総計",1,$K217/10)
),0)</f>
        <v>0</v>
      </c>
      <c r="W217" s="48" cm="1">
        <f t="array" ref="W217">IFERROR(
IF(OR(W$10="",$I217=""),"",
SUMIFS(収穫記録!$P:$P,収穫記録!$D:$D,$J$1,収穫記録!$I:$I,$J$2,収穫記録!$J:$J,$J$3,収穫記録!$F:$F,$I217,収穫記録!$B:$B,"&gt;="&amp;W$10,収穫記録!$B:$B,"&lt;="&amp;EOMONTH(W$10,0))
/_xlfn.UNIQUE(_xlfn._xlws.FILTER($F:$F,$E:$E=$J$4))
/IF($J$5="総計",1,$K217/10)
),0)</f>
        <v>0</v>
      </c>
      <c r="X217" s="48" cm="1">
        <f t="array" ref="X217">IFERROR(
IF(OR(X$10="",$I217=""),"",
SUMIFS(収穫記録!$P:$P,収穫記録!$D:$D,$J$1,収穫記録!$I:$I,$J$2,収穫記録!$J:$J,$J$3,収穫記録!$F:$F,$I217,収穫記録!$B:$B,"&gt;="&amp;X$10,収穫記録!$B:$B,"&lt;="&amp;EOMONTH(X$10,0))
/_xlfn.UNIQUE(_xlfn._xlws.FILTER($F:$F,$E:$E=$J$4))
/IF($J$5="総計",1,$K217/10)
),0)</f>
        <v>0</v>
      </c>
    </row>
    <row r="218" spans="10:24">
      <c r="J218" s="13"/>
      <c r="K218" s="37"/>
      <c r="L218" s="46" t="str">
        <f t="shared" si="5"/>
        <v/>
      </c>
      <c r="M218" s="47" cm="1">
        <f t="array" ref="M218">IFERROR(
IF(OR(M$10="",$I218=""),"",
SUMIFS(収穫記録!$P:$P,収穫記録!$D:$D,$J$1,収穫記録!$I:$I,$J$2,収穫記録!$J:$J,$J$3,収穫記録!$F:$F,$I218,収穫記録!$B:$B,"&gt;="&amp;M$10,収穫記録!$B:$B,"&lt;="&amp;EOMONTH(M$10,0))
/_xlfn.UNIQUE(_xlfn._xlws.FILTER($F:$F,$E:$E=$J$4))
/IF($J$5="総計",1,$K218/10)
),0)</f>
        <v>0</v>
      </c>
      <c r="N218" s="48" cm="1">
        <f t="array" ref="N218">IFERROR(
IF(OR(N$10="",$I218=""),"",
SUMIFS(収穫記録!$P:$P,収穫記録!$D:$D,$J$1,収穫記録!$I:$I,$J$2,収穫記録!$J:$J,$J$3,収穫記録!$F:$F,$I218,収穫記録!$B:$B,"&gt;="&amp;N$10,収穫記録!$B:$B,"&lt;="&amp;EOMONTH(N$10,0))
/_xlfn.UNIQUE(_xlfn._xlws.FILTER($F:$F,$E:$E=$J$4))
/IF($J$5="総計",1,$K218/10)
),0)</f>
        <v>0</v>
      </c>
      <c r="O218" s="48" cm="1">
        <f t="array" ref="O218">IFERROR(
IF(OR(O$10="",$I218=""),"",
SUMIFS(収穫記録!$P:$P,収穫記録!$D:$D,$J$1,収穫記録!$I:$I,$J$2,収穫記録!$J:$J,$J$3,収穫記録!$F:$F,$I218,収穫記録!$B:$B,"&gt;="&amp;O$10,収穫記録!$B:$B,"&lt;="&amp;EOMONTH(O$10,0))
/_xlfn.UNIQUE(_xlfn._xlws.FILTER($F:$F,$E:$E=$J$4))
/IF($J$5="総計",1,$K218/10)
),0)</f>
        <v>0</v>
      </c>
      <c r="P218" s="48" cm="1">
        <f t="array" ref="P218">IFERROR(
IF(OR(P$10="",$I218=""),"",
SUMIFS(収穫記録!$P:$P,収穫記録!$D:$D,$J$1,収穫記録!$I:$I,$J$2,収穫記録!$J:$J,$J$3,収穫記録!$F:$F,$I218,収穫記録!$B:$B,"&gt;="&amp;P$10,収穫記録!$B:$B,"&lt;="&amp;EOMONTH(P$10,0))
/_xlfn.UNIQUE(_xlfn._xlws.FILTER($F:$F,$E:$E=$J$4))
/IF($J$5="総計",1,$K218/10)
),0)</f>
        <v>0</v>
      </c>
      <c r="Q218" s="48" cm="1">
        <f t="array" ref="Q218">IFERROR(
IF(OR(Q$10="",$I218=""),"",
SUMIFS(収穫記録!$P:$P,収穫記録!$D:$D,$J$1,収穫記録!$I:$I,$J$2,収穫記録!$J:$J,$J$3,収穫記録!$F:$F,$I218,収穫記録!$B:$B,"&gt;="&amp;Q$10,収穫記録!$B:$B,"&lt;="&amp;EOMONTH(Q$10,0))
/_xlfn.UNIQUE(_xlfn._xlws.FILTER($F:$F,$E:$E=$J$4))
/IF($J$5="総計",1,$K218/10)
),0)</f>
        <v>0</v>
      </c>
      <c r="R218" s="48" cm="1">
        <f t="array" ref="R218">IFERROR(
IF(OR(R$10="",$I218=""),"",
SUMIFS(収穫記録!$P:$P,収穫記録!$D:$D,$J$1,収穫記録!$I:$I,$J$2,収穫記録!$J:$J,$J$3,収穫記録!$F:$F,$I218,収穫記録!$B:$B,"&gt;="&amp;R$10,収穫記録!$B:$B,"&lt;="&amp;EOMONTH(R$10,0))
/_xlfn.UNIQUE(_xlfn._xlws.FILTER($F:$F,$E:$E=$J$4))
/IF($J$5="総計",1,$K218/10)
),0)</f>
        <v>0</v>
      </c>
      <c r="S218" s="48" cm="1">
        <f t="array" ref="S218">IFERROR(
IF(OR(S$10="",$I218=""),"",
SUMIFS(収穫記録!$P:$P,収穫記録!$D:$D,$J$1,収穫記録!$I:$I,$J$2,収穫記録!$J:$J,$J$3,収穫記録!$F:$F,$I218,収穫記録!$B:$B,"&gt;="&amp;S$10,収穫記録!$B:$B,"&lt;="&amp;EOMONTH(S$10,0))
/_xlfn.UNIQUE(_xlfn._xlws.FILTER($F:$F,$E:$E=$J$4))
/IF($J$5="総計",1,$K218/10)
),0)</f>
        <v>0</v>
      </c>
      <c r="T218" s="48" cm="1">
        <f t="array" ref="T218">IFERROR(
IF(OR(T$10="",$I218=""),"",
SUMIFS(収穫記録!$P:$P,収穫記録!$D:$D,$J$1,収穫記録!$I:$I,$J$2,収穫記録!$J:$J,$J$3,収穫記録!$F:$F,$I218,収穫記録!$B:$B,"&gt;="&amp;T$10,収穫記録!$B:$B,"&lt;="&amp;EOMONTH(T$10,0))
/_xlfn.UNIQUE(_xlfn._xlws.FILTER($F:$F,$E:$E=$J$4))
/IF($J$5="総計",1,$K218/10)
),0)</f>
        <v>0</v>
      </c>
      <c r="U218" s="48" cm="1">
        <f t="array" ref="U218">IFERROR(
IF(OR(U$10="",$I218=""),"",
SUMIFS(収穫記録!$P:$P,収穫記録!$D:$D,$J$1,収穫記録!$I:$I,$J$2,収穫記録!$J:$J,$J$3,収穫記録!$F:$F,$I218,収穫記録!$B:$B,"&gt;="&amp;U$10,収穫記録!$B:$B,"&lt;="&amp;EOMONTH(U$10,0))
/_xlfn.UNIQUE(_xlfn._xlws.FILTER($F:$F,$E:$E=$J$4))
/IF($J$5="総計",1,$K218/10)
),0)</f>
        <v>0</v>
      </c>
      <c r="V218" s="48" cm="1">
        <f t="array" ref="V218">IFERROR(
IF(OR(V$10="",$I218=""),"",
SUMIFS(収穫記録!$P:$P,収穫記録!$D:$D,$J$1,収穫記録!$I:$I,$J$2,収穫記録!$J:$J,$J$3,収穫記録!$F:$F,$I218,収穫記録!$B:$B,"&gt;="&amp;V$10,収穫記録!$B:$B,"&lt;="&amp;EOMONTH(V$10,0))
/_xlfn.UNIQUE(_xlfn._xlws.FILTER($F:$F,$E:$E=$J$4))
/IF($J$5="総計",1,$K218/10)
),0)</f>
        <v>0</v>
      </c>
      <c r="W218" s="48" cm="1">
        <f t="array" ref="W218">IFERROR(
IF(OR(W$10="",$I218=""),"",
SUMIFS(収穫記録!$P:$P,収穫記録!$D:$D,$J$1,収穫記録!$I:$I,$J$2,収穫記録!$J:$J,$J$3,収穫記録!$F:$F,$I218,収穫記録!$B:$B,"&gt;="&amp;W$10,収穫記録!$B:$B,"&lt;="&amp;EOMONTH(W$10,0))
/_xlfn.UNIQUE(_xlfn._xlws.FILTER($F:$F,$E:$E=$J$4))
/IF($J$5="総計",1,$K218/10)
),0)</f>
        <v>0</v>
      </c>
      <c r="X218" s="48" cm="1">
        <f t="array" ref="X218">IFERROR(
IF(OR(X$10="",$I218=""),"",
SUMIFS(収穫記録!$P:$P,収穫記録!$D:$D,$J$1,収穫記録!$I:$I,$J$2,収穫記録!$J:$J,$J$3,収穫記録!$F:$F,$I218,収穫記録!$B:$B,"&gt;="&amp;X$10,収穫記録!$B:$B,"&lt;="&amp;EOMONTH(X$10,0))
/_xlfn.UNIQUE(_xlfn._xlws.FILTER($F:$F,$E:$E=$J$4))
/IF($J$5="総計",1,$K218/10)
),0)</f>
        <v>0</v>
      </c>
    </row>
    <row r="219" spans="10:24">
      <c r="J219" s="13"/>
      <c r="K219" s="37"/>
      <c r="L219" s="46" t="str">
        <f t="shared" si="5"/>
        <v/>
      </c>
      <c r="M219" s="47" cm="1">
        <f t="array" ref="M219">IFERROR(
IF(OR(M$10="",$I219=""),"",
SUMIFS(収穫記録!$P:$P,収穫記録!$D:$D,$J$1,収穫記録!$I:$I,$J$2,収穫記録!$J:$J,$J$3,収穫記録!$F:$F,$I219,収穫記録!$B:$B,"&gt;="&amp;M$10,収穫記録!$B:$B,"&lt;="&amp;EOMONTH(M$10,0))
/_xlfn.UNIQUE(_xlfn._xlws.FILTER($F:$F,$E:$E=$J$4))
/IF($J$5="総計",1,$K219/10)
),0)</f>
        <v>0</v>
      </c>
      <c r="N219" s="48" cm="1">
        <f t="array" ref="N219">IFERROR(
IF(OR(N$10="",$I219=""),"",
SUMIFS(収穫記録!$P:$P,収穫記録!$D:$D,$J$1,収穫記録!$I:$I,$J$2,収穫記録!$J:$J,$J$3,収穫記録!$F:$F,$I219,収穫記録!$B:$B,"&gt;="&amp;N$10,収穫記録!$B:$B,"&lt;="&amp;EOMONTH(N$10,0))
/_xlfn.UNIQUE(_xlfn._xlws.FILTER($F:$F,$E:$E=$J$4))
/IF($J$5="総計",1,$K219/10)
),0)</f>
        <v>0</v>
      </c>
      <c r="O219" s="48" cm="1">
        <f t="array" ref="O219">IFERROR(
IF(OR(O$10="",$I219=""),"",
SUMIFS(収穫記録!$P:$P,収穫記録!$D:$D,$J$1,収穫記録!$I:$I,$J$2,収穫記録!$J:$J,$J$3,収穫記録!$F:$F,$I219,収穫記録!$B:$B,"&gt;="&amp;O$10,収穫記録!$B:$B,"&lt;="&amp;EOMONTH(O$10,0))
/_xlfn.UNIQUE(_xlfn._xlws.FILTER($F:$F,$E:$E=$J$4))
/IF($J$5="総計",1,$K219/10)
),0)</f>
        <v>0</v>
      </c>
      <c r="P219" s="48" cm="1">
        <f t="array" ref="P219">IFERROR(
IF(OR(P$10="",$I219=""),"",
SUMIFS(収穫記録!$P:$P,収穫記録!$D:$D,$J$1,収穫記録!$I:$I,$J$2,収穫記録!$J:$J,$J$3,収穫記録!$F:$F,$I219,収穫記録!$B:$B,"&gt;="&amp;P$10,収穫記録!$B:$B,"&lt;="&amp;EOMONTH(P$10,0))
/_xlfn.UNIQUE(_xlfn._xlws.FILTER($F:$F,$E:$E=$J$4))
/IF($J$5="総計",1,$K219/10)
),0)</f>
        <v>0</v>
      </c>
      <c r="Q219" s="48" cm="1">
        <f t="array" ref="Q219">IFERROR(
IF(OR(Q$10="",$I219=""),"",
SUMIFS(収穫記録!$P:$P,収穫記録!$D:$D,$J$1,収穫記録!$I:$I,$J$2,収穫記録!$J:$J,$J$3,収穫記録!$F:$F,$I219,収穫記録!$B:$B,"&gt;="&amp;Q$10,収穫記録!$B:$B,"&lt;="&amp;EOMONTH(Q$10,0))
/_xlfn.UNIQUE(_xlfn._xlws.FILTER($F:$F,$E:$E=$J$4))
/IF($J$5="総計",1,$K219/10)
),0)</f>
        <v>0</v>
      </c>
      <c r="R219" s="48" cm="1">
        <f t="array" ref="R219">IFERROR(
IF(OR(R$10="",$I219=""),"",
SUMIFS(収穫記録!$P:$P,収穫記録!$D:$D,$J$1,収穫記録!$I:$I,$J$2,収穫記録!$J:$J,$J$3,収穫記録!$F:$F,$I219,収穫記録!$B:$B,"&gt;="&amp;R$10,収穫記録!$B:$B,"&lt;="&amp;EOMONTH(R$10,0))
/_xlfn.UNIQUE(_xlfn._xlws.FILTER($F:$F,$E:$E=$J$4))
/IF($J$5="総計",1,$K219/10)
),0)</f>
        <v>0</v>
      </c>
      <c r="S219" s="48" cm="1">
        <f t="array" ref="S219">IFERROR(
IF(OR(S$10="",$I219=""),"",
SUMIFS(収穫記録!$P:$P,収穫記録!$D:$D,$J$1,収穫記録!$I:$I,$J$2,収穫記録!$J:$J,$J$3,収穫記録!$F:$F,$I219,収穫記録!$B:$B,"&gt;="&amp;S$10,収穫記録!$B:$B,"&lt;="&amp;EOMONTH(S$10,0))
/_xlfn.UNIQUE(_xlfn._xlws.FILTER($F:$F,$E:$E=$J$4))
/IF($J$5="総計",1,$K219/10)
),0)</f>
        <v>0</v>
      </c>
      <c r="T219" s="48" cm="1">
        <f t="array" ref="T219">IFERROR(
IF(OR(T$10="",$I219=""),"",
SUMIFS(収穫記録!$P:$P,収穫記録!$D:$D,$J$1,収穫記録!$I:$I,$J$2,収穫記録!$J:$J,$J$3,収穫記録!$F:$F,$I219,収穫記録!$B:$B,"&gt;="&amp;T$10,収穫記録!$B:$B,"&lt;="&amp;EOMONTH(T$10,0))
/_xlfn.UNIQUE(_xlfn._xlws.FILTER($F:$F,$E:$E=$J$4))
/IF($J$5="総計",1,$K219/10)
),0)</f>
        <v>0</v>
      </c>
      <c r="U219" s="48" cm="1">
        <f t="array" ref="U219">IFERROR(
IF(OR(U$10="",$I219=""),"",
SUMIFS(収穫記録!$P:$P,収穫記録!$D:$D,$J$1,収穫記録!$I:$I,$J$2,収穫記録!$J:$J,$J$3,収穫記録!$F:$F,$I219,収穫記録!$B:$B,"&gt;="&amp;U$10,収穫記録!$B:$B,"&lt;="&amp;EOMONTH(U$10,0))
/_xlfn.UNIQUE(_xlfn._xlws.FILTER($F:$F,$E:$E=$J$4))
/IF($J$5="総計",1,$K219/10)
),0)</f>
        <v>0</v>
      </c>
      <c r="V219" s="48" cm="1">
        <f t="array" ref="V219">IFERROR(
IF(OR(V$10="",$I219=""),"",
SUMIFS(収穫記録!$P:$P,収穫記録!$D:$D,$J$1,収穫記録!$I:$I,$J$2,収穫記録!$J:$J,$J$3,収穫記録!$F:$F,$I219,収穫記録!$B:$B,"&gt;="&amp;V$10,収穫記録!$B:$B,"&lt;="&amp;EOMONTH(V$10,0))
/_xlfn.UNIQUE(_xlfn._xlws.FILTER($F:$F,$E:$E=$J$4))
/IF($J$5="総計",1,$K219/10)
),0)</f>
        <v>0</v>
      </c>
      <c r="W219" s="48" cm="1">
        <f t="array" ref="W219">IFERROR(
IF(OR(W$10="",$I219=""),"",
SUMIFS(収穫記録!$P:$P,収穫記録!$D:$D,$J$1,収穫記録!$I:$I,$J$2,収穫記録!$J:$J,$J$3,収穫記録!$F:$F,$I219,収穫記録!$B:$B,"&gt;="&amp;W$10,収穫記録!$B:$B,"&lt;="&amp;EOMONTH(W$10,0))
/_xlfn.UNIQUE(_xlfn._xlws.FILTER($F:$F,$E:$E=$J$4))
/IF($J$5="総計",1,$K219/10)
),0)</f>
        <v>0</v>
      </c>
      <c r="X219" s="48" cm="1">
        <f t="array" ref="X219">IFERROR(
IF(OR(X$10="",$I219=""),"",
SUMIFS(収穫記録!$P:$P,収穫記録!$D:$D,$J$1,収穫記録!$I:$I,$J$2,収穫記録!$J:$J,$J$3,収穫記録!$F:$F,$I219,収穫記録!$B:$B,"&gt;="&amp;X$10,収穫記録!$B:$B,"&lt;="&amp;EOMONTH(X$10,0))
/_xlfn.UNIQUE(_xlfn._xlws.FILTER($F:$F,$E:$E=$J$4))
/IF($J$5="総計",1,$K219/10)
),0)</f>
        <v>0</v>
      </c>
    </row>
    <row r="220" spans="10:24">
      <c r="J220" s="13"/>
      <c r="K220" s="37"/>
      <c r="L220" s="46" t="str">
        <f t="shared" si="5"/>
        <v/>
      </c>
      <c r="M220" s="47" cm="1">
        <f t="array" ref="M220">IFERROR(
IF(OR(M$10="",$I220=""),"",
SUMIFS(収穫記録!$P:$P,収穫記録!$D:$D,$J$1,収穫記録!$I:$I,$J$2,収穫記録!$J:$J,$J$3,収穫記録!$F:$F,$I220,収穫記録!$B:$B,"&gt;="&amp;M$10,収穫記録!$B:$B,"&lt;="&amp;EOMONTH(M$10,0))
/_xlfn.UNIQUE(_xlfn._xlws.FILTER($F:$F,$E:$E=$J$4))
/IF($J$5="総計",1,$K220/10)
),0)</f>
        <v>0</v>
      </c>
      <c r="N220" s="48" cm="1">
        <f t="array" ref="N220">IFERROR(
IF(OR(N$10="",$I220=""),"",
SUMIFS(収穫記録!$P:$P,収穫記録!$D:$D,$J$1,収穫記録!$I:$I,$J$2,収穫記録!$J:$J,$J$3,収穫記録!$F:$F,$I220,収穫記録!$B:$B,"&gt;="&amp;N$10,収穫記録!$B:$B,"&lt;="&amp;EOMONTH(N$10,0))
/_xlfn.UNIQUE(_xlfn._xlws.FILTER($F:$F,$E:$E=$J$4))
/IF($J$5="総計",1,$K220/10)
),0)</f>
        <v>0</v>
      </c>
      <c r="O220" s="48" cm="1">
        <f t="array" ref="O220">IFERROR(
IF(OR(O$10="",$I220=""),"",
SUMIFS(収穫記録!$P:$P,収穫記録!$D:$D,$J$1,収穫記録!$I:$I,$J$2,収穫記録!$J:$J,$J$3,収穫記録!$F:$F,$I220,収穫記録!$B:$B,"&gt;="&amp;O$10,収穫記録!$B:$B,"&lt;="&amp;EOMONTH(O$10,0))
/_xlfn.UNIQUE(_xlfn._xlws.FILTER($F:$F,$E:$E=$J$4))
/IF($J$5="総計",1,$K220/10)
),0)</f>
        <v>0</v>
      </c>
      <c r="P220" s="48" cm="1">
        <f t="array" ref="P220">IFERROR(
IF(OR(P$10="",$I220=""),"",
SUMIFS(収穫記録!$P:$P,収穫記録!$D:$D,$J$1,収穫記録!$I:$I,$J$2,収穫記録!$J:$J,$J$3,収穫記録!$F:$F,$I220,収穫記録!$B:$B,"&gt;="&amp;P$10,収穫記録!$B:$B,"&lt;="&amp;EOMONTH(P$10,0))
/_xlfn.UNIQUE(_xlfn._xlws.FILTER($F:$F,$E:$E=$J$4))
/IF($J$5="総計",1,$K220/10)
),0)</f>
        <v>0</v>
      </c>
      <c r="Q220" s="48" cm="1">
        <f t="array" ref="Q220">IFERROR(
IF(OR(Q$10="",$I220=""),"",
SUMIFS(収穫記録!$P:$P,収穫記録!$D:$D,$J$1,収穫記録!$I:$I,$J$2,収穫記録!$J:$J,$J$3,収穫記録!$F:$F,$I220,収穫記録!$B:$B,"&gt;="&amp;Q$10,収穫記録!$B:$B,"&lt;="&amp;EOMONTH(Q$10,0))
/_xlfn.UNIQUE(_xlfn._xlws.FILTER($F:$F,$E:$E=$J$4))
/IF($J$5="総計",1,$K220/10)
),0)</f>
        <v>0</v>
      </c>
      <c r="R220" s="48" cm="1">
        <f t="array" ref="R220">IFERROR(
IF(OR(R$10="",$I220=""),"",
SUMIFS(収穫記録!$P:$P,収穫記録!$D:$D,$J$1,収穫記録!$I:$I,$J$2,収穫記録!$J:$J,$J$3,収穫記録!$F:$F,$I220,収穫記録!$B:$B,"&gt;="&amp;R$10,収穫記録!$B:$B,"&lt;="&amp;EOMONTH(R$10,0))
/_xlfn.UNIQUE(_xlfn._xlws.FILTER($F:$F,$E:$E=$J$4))
/IF($J$5="総計",1,$K220/10)
),0)</f>
        <v>0</v>
      </c>
      <c r="S220" s="48" cm="1">
        <f t="array" ref="S220">IFERROR(
IF(OR(S$10="",$I220=""),"",
SUMIFS(収穫記録!$P:$P,収穫記録!$D:$D,$J$1,収穫記録!$I:$I,$J$2,収穫記録!$J:$J,$J$3,収穫記録!$F:$F,$I220,収穫記録!$B:$B,"&gt;="&amp;S$10,収穫記録!$B:$B,"&lt;="&amp;EOMONTH(S$10,0))
/_xlfn.UNIQUE(_xlfn._xlws.FILTER($F:$F,$E:$E=$J$4))
/IF($J$5="総計",1,$K220/10)
),0)</f>
        <v>0</v>
      </c>
      <c r="T220" s="48" cm="1">
        <f t="array" ref="T220">IFERROR(
IF(OR(T$10="",$I220=""),"",
SUMIFS(収穫記録!$P:$P,収穫記録!$D:$D,$J$1,収穫記録!$I:$I,$J$2,収穫記録!$J:$J,$J$3,収穫記録!$F:$F,$I220,収穫記録!$B:$B,"&gt;="&amp;T$10,収穫記録!$B:$B,"&lt;="&amp;EOMONTH(T$10,0))
/_xlfn.UNIQUE(_xlfn._xlws.FILTER($F:$F,$E:$E=$J$4))
/IF($J$5="総計",1,$K220/10)
),0)</f>
        <v>0</v>
      </c>
      <c r="U220" s="48" cm="1">
        <f t="array" ref="U220">IFERROR(
IF(OR(U$10="",$I220=""),"",
SUMIFS(収穫記録!$P:$P,収穫記録!$D:$D,$J$1,収穫記録!$I:$I,$J$2,収穫記録!$J:$J,$J$3,収穫記録!$F:$F,$I220,収穫記録!$B:$B,"&gt;="&amp;U$10,収穫記録!$B:$B,"&lt;="&amp;EOMONTH(U$10,0))
/_xlfn.UNIQUE(_xlfn._xlws.FILTER($F:$F,$E:$E=$J$4))
/IF($J$5="総計",1,$K220/10)
),0)</f>
        <v>0</v>
      </c>
      <c r="V220" s="48" cm="1">
        <f t="array" ref="V220">IFERROR(
IF(OR(V$10="",$I220=""),"",
SUMIFS(収穫記録!$P:$P,収穫記録!$D:$D,$J$1,収穫記録!$I:$I,$J$2,収穫記録!$J:$J,$J$3,収穫記録!$F:$F,$I220,収穫記録!$B:$B,"&gt;="&amp;V$10,収穫記録!$B:$B,"&lt;="&amp;EOMONTH(V$10,0))
/_xlfn.UNIQUE(_xlfn._xlws.FILTER($F:$F,$E:$E=$J$4))
/IF($J$5="総計",1,$K220/10)
),0)</f>
        <v>0</v>
      </c>
      <c r="W220" s="48" cm="1">
        <f t="array" ref="W220">IFERROR(
IF(OR(W$10="",$I220=""),"",
SUMIFS(収穫記録!$P:$P,収穫記録!$D:$D,$J$1,収穫記録!$I:$I,$J$2,収穫記録!$J:$J,$J$3,収穫記録!$F:$F,$I220,収穫記録!$B:$B,"&gt;="&amp;W$10,収穫記録!$B:$B,"&lt;="&amp;EOMONTH(W$10,0))
/_xlfn.UNIQUE(_xlfn._xlws.FILTER($F:$F,$E:$E=$J$4))
/IF($J$5="総計",1,$K220/10)
),0)</f>
        <v>0</v>
      </c>
      <c r="X220" s="48" cm="1">
        <f t="array" ref="X220">IFERROR(
IF(OR(X$10="",$I220=""),"",
SUMIFS(収穫記録!$P:$P,収穫記録!$D:$D,$J$1,収穫記録!$I:$I,$J$2,収穫記録!$J:$J,$J$3,収穫記録!$F:$F,$I220,収穫記録!$B:$B,"&gt;="&amp;X$10,収穫記録!$B:$B,"&lt;="&amp;EOMONTH(X$10,0))
/_xlfn.UNIQUE(_xlfn._xlws.FILTER($F:$F,$E:$E=$J$4))
/IF($J$5="総計",1,$K220/10)
),0)</f>
        <v>0</v>
      </c>
    </row>
    <row r="221" spans="10:24">
      <c r="J221" s="13"/>
      <c r="K221" s="37"/>
      <c r="L221" s="46" t="str">
        <f t="shared" si="5"/>
        <v/>
      </c>
      <c r="M221" s="47" cm="1">
        <f t="array" ref="M221">IFERROR(
IF(OR(M$10="",$I221=""),"",
SUMIFS(収穫記録!$P:$P,収穫記録!$D:$D,$J$1,収穫記録!$I:$I,$J$2,収穫記録!$J:$J,$J$3,収穫記録!$F:$F,$I221,収穫記録!$B:$B,"&gt;="&amp;M$10,収穫記録!$B:$B,"&lt;="&amp;EOMONTH(M$10,0))
/_xlfn.UNIQUE(_xlfn._xlws.FILTER($F:$F,$E:$E=$J$4))
/IF($J$5="総計",1,$K221/10)
),0)</f>
        <v>0</v>
      </c>
      <c r="N221" s="48" cm="1">
        <f t="array" ref="N221">IFERROR(
IF(OR(N$10="",$I221=""),"",
SUMIFS(収穫記録!$P:$P,収穫記録!$D:$D,$J$1,収穫記録!$I:$I,$J$2,収穫記録!$J:$J,$J$3,収穫記録!$F:$F,$I221,収穫記録!$B:$B,"&gt;="&amp;N$10,収穫記録!$B:$B,"&lt;="&amp;EOMONTH(N$10,0))
/_xlfn.UNIQUE(_xlfn._xlws.FILTER($F:$F,$E:$E=$J$4))
/IF($J$5="総計",1,$K221/10)
),0)</f>
        <v>0</v>
      </c>
      <c r="O221" s="48" cm="1">
        <f t="array" ref="O221">IFERROR(
IF(OR(O$10="",$I221=""),"",
SUMIFS(収穫記録!$P:$P,収穫記録!$D:$D,$J$1,収穫記録!$I:$I,$J$2,収穫記録!$J:$J,$J$3,収穫記録!$F:$F,$I221,収穫記録!$B:$B,"&gt;="&amp;O$10,収穫記録!$B:$B,"&lt;="&amp;EOMONTH(O$10,0))
/_xlfn.UNIQUE(_xlfn._xlws.FILTER($F:$F,$E:$E=$J$4))
/IF($J$5="総計",1,$K221/10)
),0)</f>
        <v>0</v>
      </c>
      <c r="P221" s="48" cm="1">
        <f t="array" ref="P221">IFERROR(
IF(OR(P$10="",$I221=""),"",
SUMIFS(収穫記録!$P:$P,収穫記録!$D:$D,$J$1,収穫記録!$I:$I,$J$2,収穫記録!$J:$J,$J$3,収穫記録!$F:$F,$I221,収穫記録!$B:$B,"&gt;="&amp;P$10,収穫記録!$B:$B,"&lt;="&amp;EOMONTH(P$10,0))
/_xlfn.UNIQUE(_xlfn._xlws.FILTER($F:$F,$E:$E=$J$4))
/IF($J$5="総計",1,$K221/10)
),0)</f>
        <v>0</v>
      </c>
      <c r="Q221" s="48" cm="1">
        <f t="array" ref="Q221">IFERROR(
IF(OR(Q$10="",$I221=""),"",
SUMIFS(収穫記録!$P:$P,収穫記録!$D:$D,$J$1,収穫記録!$I:$I,$J$2,収穫記録!$J:$J,$J$3,収穫記録!$F:$F,$I221,収穫記録!$B:$B,"&gt;="&amp;Q$10,収穫記録!$B:$B,"&lt;="&amp;EOMONTH(Q$10,0))
/_xlfn.UNIQUE(_xlfn._xlws.FILTER($F:$F,$E:$E=$J$4))
/IF($J$5="総計",1,$K221/10)
),0)</f>
        <v>0</v>
      </c>
      <c r="R221" s="48" cm="1">
        <f t="array" ref="R221">IFERROR(
IF(OR(R$10="",$I221=""),"",
SUMIFS(収穫記録!$P:$P,収穫記録!$D:$D,$J$1,収穫記録!$I:$I,$J$2,収穫記録!$J:$J,$J$3,収穫記録!$F:$F,$I221,収穫記録!$B:$B,"&gt;="&amp;R$10,収穫記録!$B:$B,"&lt;="&amp;EOMONTH(R$10,0))
/_xlfn.UNIQUE(_xlfn._xlws.FILTER($F:$F,$E:$E=$J$4))
/IF($J$5="総計",1,$K221/10)
),0)</f>
        <v>0</v>
      </c>
      <c r="S221" s="48" cm="1">
        <f t="array" ref="S221">IFERROR(
IF(OR(S$10="",$I221=""),"",
SUMIFS(収穫記録!$P:$P,収穫記録!$D:$D,$J$1,収穫記録!$I:$I,$J$2,収穫記録!$J:$J,$J$3,収穫記録!$F:$F,$I221,収穫記録!$B:$B,"&gt;="&amp;S$10,収穫記録!$B:$B,"&lt;="&amp;EOMONTH(S$10,0))
/_xlfn.UNIQUE(_xlfn._xlws.FILTER($F:$F,$E:$E=$J$4))
/IF($J$5="総計",1,$K221/10)
),0)</f>
        <v>0</v>
      </c>
      <c r="T221" s="48" cm="1">
        <f t="array" ref="T221">IFERROR(
IF(OR(T$10="",$I221=""),"",
SUMIFS(収穫記録!$P:$P,収穫記録!$D:$D,$J$1,収穫記録!$I:$I,$J$2,収穫記録!$J:$J,$J$3,収穫記録!$F:$F,$I221,収穫記録!$B:$B,"&gt;="&amp;T$10,収穫記録!$B:$B,"&lt;="&amp;EOMONTH(T$10,0))
/_xlfn.UNIQUE(_xlfn._xlws.FILTER($F:$F,$E:$E=$J$4))
/IF($J$5="総計",1,$K221/10)
),0)</f>
        <v>0</v>
      </c>
      <c r="U221" s="48" cm="1">
        <f t="array" ref="U221">IFERROR(
IF(OR(U$10="",$I221=""),"",
SUMIFS(収穫記録!$P:$P,収穫記録!$D:$D,$J$1,収穫記録!$I:$I,$J$2,収穫記録!$J:$J,$J$3,収穫記録!$F:$F,$I221,収穫記録!$B:$B,"&gt;="&amp;U$10,収穫記録!$B:$B,"&lt;="&amp;EOMONTH(U$10,0))
/_xlfn.UNIQUE(_xlfn._xlws.FILTER($F:$F,$E:$E=$J$4))
/IF($J$5="総計",1,$K221/10)
),0)</f>
        <v>0</v>
      </c>
      <c r="V221" s="48" cm="1">
        <f t="array" ref="V221">IFERROR(
IF(OR(V$10="",$I221=""),"",
SUMIFS(収穫記録!$P:$P,収穫記録!$D:$D,$J$1,収穫記録!$I:$I,$J$2,収穫記録!$J:$J,$J$3,収穫記録!$F:$F,$I221,収穫記録!$B:$B,"&gt;="&amp;V$10,収穫記録!$B:$B,"&lt;="&amp;EOMONTH(V$10,0))
/_xlfn.UNIQUE(_xlfn._xlws.FILTER($F:$F,$E:$E=$J$4))
/IF($J$5="総計",1,$K221/10)
),0)</f>
        <v>0</v>
      </c>
      <c r="W221" s="48" cm="1">
        <f t="array" ref="W221">IFERROR(
IF(OR(W$10="",$I221=""),"",
SUMIFS(収穫記録!$P:$P,収穫記録!$D:$D,$J$1,収穫記録!$I:$I,$J$2,収穫記録!$J:$J,$J$3,収穫記録!$F:$F,$I221,収穫記録!$B:$B,"&gt;="&amp;W$10,収穫記録!$B:$B,"&lt;="&amp;EOMONTH(W$10,0))
/_xlfn.UNIQUE(_xlfn._xlws.FILTER($F:$F,$E:$E=$J$4))
/IF($J$5="総計",1,$K221/10)
),0)</f>
        <v>0</v>
      </c>
      <c r="X221" s="48" cm="1">
        <f t="array" ref="X221">IFERROR(
IF(OR(X$10="",$I221=""),"",
SUMIFS(収穫記録!$P:$P,収穫記録!$D:$D,$J$1,収穫記録!$I:$I,$J$2,収穫記録!$J:$J,$J$3,収穫記録!$F:$F,$I221,収穫記録!$B:$B,"&gt;="&amp;X$10,収穫記録!$B:$B,"&lt;="&amp;EOMONTH(X$10,0))
/_xlfn.UNIQUE(_xlfn._xlws.FILTER($F:$F,$E:$E=$J$4))
/IF($J$5="総計",1,$K221/10)
),0)</f>
        <v>0</v>
      </c>
    </row>
    <row r="222" spans="10:24">
      <c r="J222" s="13"/>
      <c r="K222" s="37"/>
      <c r="L222" s="46" t="str">
        <f t="shared" si="5"/>
        <v/>
      </c>
      <c r="M222" s="47" cm="1">
        <f t="array" ref="M222">IFERROR(
IF(OR(M$10="",$I222=""),"",
SUMIFS(収穫記録!$P:$P,収穫記録!$D:$D,$J$1,収穫記録!$I:$I,$J$2,収穫記録!$J:$J,$J$3,収穫記録!$F:$F,$I222,収穫記録!$B:$B,"&gt;="&amp;M$10,収穫記録!$B:$B,"&lt;="&amp;EOMONTH(M$10,0))
/_xlfn.UNIQUE(_xlfn._xlws.FILTER($F:$F,$E:$E=$J$4))
/IF($J$5="総計",1,$K222/10)
),0)</f>
        <v>0</v>
      </c>
      <c r="N222" s="48" cm="1">
        <f t="array" ref="N222">IFERROR(
IF(OR(N$10="",$I222=""),"",
SUMIFS(収穫記録!$P:$P,収穫記録!$D:$D,$J$1,収穫記録!$I:$I,$J$2,収穫記録!$J:$J,$J$3,収穫記録!$F:$F,$I222,収穫記録!$B:$B,"&gt;="&amp;N$10,収穫記録!$B:$B,"&lt;="&amp;EOMONTH(N$10,0))
/_xlfn.UNIQUE(_xlfn._xlws.FILTER($F:$F,$E:$E=$J$4))
/IF($J$5="総計",1,$K222/10)
),0)</f>
        <v>0</v>
      </c>
      <c r="O222" s="48" cm="1">
        <f t="array" ref="O222">IFERROR(
IF(OR(O$10="",$I222=""),"",
SUMIFS(収穫記録!$P:$P,収穫記録!$D:$D,$J$1,収穫記録!$I:$I,$J$2,収穫記録!$J:$J,$J$3,収穫記録!$F:$F,$I222,収穫記録!$B:$B,"&gt;="&amp;O$10,収穫記録!$B:$B,"&lt;="&amp;EOMONTH(O$10,0))
/_xlfn.UNIQUE(_xlfn._xlws.FILTER($F:$F,$E:$E=$J$4))
/IF($J$5="総計",1,$K222/10)
),0)</f>
        <v>0</v>
      </c>
      <c r="P222" s="48" cm="1">
        <f t="array" ref="P222">IFERROR(
IF(OR(P$10="",$I222=""),"",
SUMIFS(収穫記録!$P:$P,収穫記録!$D:$D,$J$1,収穫記録!$I:$I,$J$2,収穫記録!$J:$J,$J$3,収穫記録!$F:$F,$I222,収穫記録!$B:$B,"&gt;="&amp;P$10,収穫記録!$B:$B,"&lt;="&amp;EOMONTH(P$10,0))
/_xlfn.UNIQUE(_xlfn._xlws.FILTER($F:$F,$E:$E=$J$4))
/IF($J$5="総計",1,$K222/10)
),0)</f>
        <v>0</v>
      </c>
      <c r="Q222" s="48" cm="1">
        <f t="array" ref="Q222">IFERROR(
IF(OR(Q$10="",$I222=""),"",
SUMIFS(収穫記録!$P:$P,収穫記録!$D:$D,$J$1,収穫記録!$I:$I,$J$2,収穫記録!$J:$J,$J$3,収穫記録!$F:$F,$I222,収穫記録!$B:$B,"&gt;="&amp;Q$10,収穫記録!$B:$B,"&lt;="&amp;EOMONTH(Q$10,0))
/_xlfn.UNIQUE(_xlfn._xlws.FILTER($F:$F,$E:$E=$J$4))
/IF($J$5="総計",1,$K222/10)
),0)</f>
        <v>0</v>
      </c>
      <c r="R222" s="48" cm="1">
        <f t="array" ref="R222">IFERROR(
IF(OR(R$10="",$I222=""),"",
SUMIFS(収穫記録!$P:$P,収穫記録!$D:$D,$J$1,収穫記録!$I:$I,$J$2,収穫記録!$J:$J,$J$3,収穫記録!$F:$F,$I222,収穫記録!$B:$B,"&gt;="&amp;R$10,収穫記録!$B:$B,"&lt;="&amp;EOMONTH(R$10,0))
/_xlfn.UNIQUE(_xlfn._xlws.FILTER($F:$F,$E:$E=$J$4))
/IF($J$5="総計",1,$K222/10)
),0)</f>
        <v>0</v>
      </c>
      <c r="S222" s="48" cm="1">
        <f t="array" ref="S222">IFERROR(
IF(OR(S$10="",$I222=""),"",
SUMIFS(収穫記録!$P:$P,収穫記録!$D:$D,$J$1,収穫記録!$I:$I,$J$2,収穫記録!$J:$J,$J$3,収穫記録!$F:$F,$I222,収穫記録!$B:$B,"&gt;="&amp;S$10,収穫記録!$B:$B,"&lt;="&amp;EOMONTH(S$10,0))
/_xlfn.UNIQUE(_xlfn._xlws.FILTER($F:$F,$E:$E=$J$4))
/IF($J$5="総計",1,$K222/10)
),0)</f>
        <v>0</v>
      </c>
      <c r="T222" s="48" cm="1">
        <f t="array" ref="T222">IFERROR(
IF(OR(T$10="",$I222=""),"",
SUMIFS(収穫記録!$P:$P,収穫記録!$D:$D,$J$1,収穫記録!$I:$I,$J$2,収穫記録!$J:$J,$J$3,収穫記録!$F:$F,$I222,収穫記録!$B:$B,"&gt;="&amp;T$10,収穫記録!$B:$B,"&lt;="&amp;EOMONTH(T$10,0))
/_xlfn.UNIQUE(_xlfn._xlws.FILTER($F:$F,$E:$E=$J$4))
/IF($J$5="総計",1,$K222/10)
),0)</f>
        <v>0</v>
      </c>
      <c r="U222" s="48" cm="1">
        <f t="array" ref="U222">IFERROR(
IF(OR(U$10="",$I222=""),"",
SUMIFS(収穫記録!$P:$P,収穫記録!$D:$D,$J$1,収穫記録!$I:$I,$J$2,収穫記録!$J:$J,$J$3,収穫記録!$F:$F,$I222,収穫記録!$B:$B,"&gt;="&amp;U$10,収穫記録!$B:$B,"&lt;="&amp;EOMONTH(U$10,0))
/_xlfn.UNIQUE(_xlfn._xlws.FILTER($F:$F,$E:$E=$J$4))
/IF($J$5="総計",1,$K222/10)
),0)</f>
        <v>0</v>
      </c>
      <c r="V222" s="48" cm="1">
        <f t="array" ref="V222">IFERROR(
IF(OR(V$10="",$I222=""),"",
SUMIFS(収穫記録!$P:$P,収穫記録!$D:$D,$J$1,収穫記録!$I:$I,$J$2,収穫記録!$J:$J,$J$3,収穫記録!$F:$F,$I222,収穫記録!$B:$B,"&gt;="&amp;V$10,収穫記録!$B:$B,"&lt;="&amp;EOMONTH(V$10,0))
/_xlfn.UNIQUE(_xlfn._xlws.FILTER($F:$F,$E:$E=$J$4))
/IF($J$5="総計",1,$K222/10)
),0)</f>
        <v>0</v>
      </c>
      <c r="W222" s="48" cm="1">
        <f t="array" ref="W222">IFERROR(
IF(OR(W$10="",$I222=""),"",
SUMIFS(収穫記録!$P:$P,収穫記録!$D:$D,$J$1,収穫記録!$I:$I,$J$2,収穫記録!$J:$J,$J$3,収穫記録!$F:$F,$I222,収穫記録!$B:$B,"&gt;="&amp;W$10,収穫記録!$B:$B,"&lt;="&amp;EOMONTH(W$10,0))
/_xlfn.UNIQUE(_xlfn._xlws.FILTER($F:$F,$E:$E=$J$4))
/IF($J$5="総計",1,$K222/10)
),0)</f>
        <v>0</v>
      </c>
      <c r="X222" s="48" cm="1">
        <f t="array" ref="X222">IFERROR(
IF(OR(X$10="",$I222=""),"",
SUMIFS(収穫記録!$P:$P,収穫記録!$D:$D,$J$1,収穫記録!$I:$I,$J$2,収穫記録!$J:$J,$J$3,収穫記録!$F:$F,$I222,収穫記録!$B:$B,"&gt;="&amp;X$10,収穫記録!$B:$B,"&lt;="&amp;EOMONTH(X$10,0))
/_xlfn.UNIQUE(_xlfn._xlws.FILTER($F:$F,$E:$E=$J$4))
/IF($J$5="総計",1,$K222/10)
),0)</f>
        <v>0</v>
      </c>
    </row>
    <row r="223" spans="10:24">
      <c r="J223" s="13"/>
      <c r="K223" s="37"/>
      <c r="L223" s="46" t="str">
        <f t="shared" si="5"/>
        <v/>
      </c>
      <c r="M223" s="47" cm="1">
        <f t="array" ref="M223">IFERROR(
IF(OR(M$10="",$I223=""),"",
SUMIFS(収穫記録!$P:$P,収穫記録!$D:$D,$J$1,収穫記録!$I:$I,$J$2,収穫記録!$J:$J,$J$3,収穫記録!$F:$F,$I223,収穫記録!$B:$B,"&gt;="&amp;M$10,収穫記録!$B:$B,"&lt;="&amp;EOMONTH(M$10,0))
/_xlfn.UNIQUE(_xlfn._xlws.FILTER($F:$F,$E:$E=$J$4))
/IF($J$5="総計",1,$K223/10)
),0)</f>
        <v>0</v>
      </c>
      <c r="N223" s="48" cm="1">
        <f t="array" ref="N223">IFERROR(
IF(OR(N$10="",$I223=""),"",
SUMIFS(収穫記録!$P:$P,収穫記録!$D:$D,$J$1,収穫記録!$I:$I,$J$2,収穫記録!$J:$J,$J$3,収穫記録!$F:$F,$I223,収穫記録!$B:$B,"&gt;="&amp;N$10,収穫記録!$B:$B,"&lt;="&amp;EOMONTH(N$10,0))
/_xlfn.UNIQUE(_xlfn._xlws.FILTER($F:$F,$E:$E=$J$4))
/IF($J$5="総計",1,$K223/10)
),0)</f>
        <v>0</v>
      </c>
      <c r="O223" s="48" cm="1">
        <f t="array" ref="O223">IFERROR(
IF(OR(O$10="",$I223=""),"",
SUMIFS(収穫記録!$P:$P,収穫記録!$D:$D,$J$1,収穫記録!$I:$I,$J$2,収穫記録!$J:$J,$J$3,収穫記録!$F:$F,$I223,収穫記録!$B:$B,"&gt;="&amp;O$10,収穫記録!$B:$B,"&lt;="&amp;EOMONTH(O$10,0))
/_xlfn.UNIQUE(_xlfn._xlws.FILTER($F:$F,$E:$E=$J$4))
/IF($J$5="総計",1,$K223/10)
),0)</f>
        <v>0</v>
      </c>
      <c r="P223" s="48" cm="1">
        <f t="array" ref="P223">IFERROR(
IF(OR(P$10="",$I223=""),"",
SUMIFS(収穫記録!$P:$P,収穫記録!$D:$D,$J$1,収穫記録!$I:$I,$J$2,収穫記録!$J:$J,$J$3,収穫記録!$F:$F,$I223,収穫記録!$B:$B,"&gt;="&amp;P$10,収穫記録!$B:$B,"&lt;="&amp;EOMONTH(P$10,0))
/_xlfn.UNIQUE(_xlfn._xlws.FILTER($F:$F,$E:$E=$J$4))
/IF($J$5="総計",1,$K223/10)
),0)</f>
        <v>0</v>
      </c>
      <c r="Q223" s="48" cm="1">
        <f t="array" ref="Q223">IFERROR(
IF(OR(Q$10="",$I223=""),"",
SUMIFS(収穫記録!$P:$P,収穫記録!$D:$D,$J$1,収穫記録!$I:$I,$J$2,収穫記録!$J:$J,$J$3,収穫記録!$F:$F,$I223,収穫記録!$B:$B,"&gt;="&amp;Q$10,収穫記録!$B:$B,"&lt;="&amp;EOMONTH(Q$10,0))
/_xlfn.UNIQUE(_xlfn._xlws.FILTER($F:$F,$E:$E=$J$4))
/IF($J$5="総計",1,$K223/10)
),0)</f>
        <v>0</v>
      </c>
      <c r="R223" s="48" cm="1">
        <f t="array" ref="R223">IFERROR(
IF(OR(R$10="",$I223=""),"",
SUMIFS(収穫記録!$P:$P,収穫記録!$D:$D,$J$1,収穫記録!$I:$I,$J$2,収穫記録!$J:$J,$J$3,収穫記録!$F:$F,$I223,収穫記録!$B:$B,"&gt;="&amp;R$10,収穫記録!$B:$B,"&lt;="&amp;EOMONTH(R$10,0))
/_xlfn.UNIQUE(_xlfn._xlws.FILTER($F:$F,$E:$E=$J$4))
/IF($J$5="総計",1,$K223/10)
),0)</f>
        <v>0</v>
      </c>
      <c r="S223" s="48" cm="1">
        <f t="array" ref="S223">IFERROR(
IF(OR(S$10="",$I223=""),"",
SUMIFS(収穫記録!$P:$P,収穫記録!$D:$D,$J$1,収穫記録!$I:$I,$J$2,収穫記録!$J:$J,$J$3,収穫記録!$F:$F,$I223,収穫記録!$B:$B,"&gt;="&amp;S$10,収穫記録!$B:$B,"&lt;="&amp;EOMONTH(S$10,0))
/_xlfn.UNIQUE(_xlfn._xlws.FILTER($F:$F,$E:$E=$J$4))
/IF($J$5="総計",1,$K223/10)
),0)</f>
        <v>0</v>
      </c>
      <c r="T223" s="48" cm="1">
        <f t="array" ref="T223">IFERROR(
IF(OR(T$10="",$I223=""),"",
SUMIFS(収穫記録!$P:$P,収穫記録!$D:$D,$J$1,収穫記録!$I:$I,$J$2,収穫記録!$J:$J,$J$3,収穫記録!$F:$F,$I223,収穫記録!$B:$B,"&gt;="&amp;T$10,収穫記録!$B:$B,"&lt;="&amp;EOMONTH(T$10,0))
/_xlfn.UNIQUE(_xlfn._xlws.FILTER($F:$F,$E:$E=$J$4))
/IF($J$5="総計",1,$K223/10)
),0)</f>
        <v>0</v>
      </c>
      <c r="U223" s="48" cm="1">
        <f t="array" ref="U223">IFERROR(
IF(OR(U$10="",$I223=""),"",
SUMIFS(収穫記録!$P:$P,収穫記録!$D:$D,$J$1,収穫記録!$I:$I,$J$2,収穫記録!$J:$J,$J$3,収穫記録!$F:$F,$I223,収穫記録!$B:$B,"&gt;="&amp;U$10,収穫記録!$B:$B,"&lt;="&amp;EOMONTH(U$10,0))
/_xlfn.UNIQUE(_xlfn._xlws.FILTER($F:$F,$E:$E=$J$4))
/IF($J$5="総計",1,$K223/10)
),0)</f>
        <v>0</v>
      </c>
      <c r="V223" s="48" cm="1">
        <f t="array" ref="V223">IFERROR(
IF(OR(V$10="",$I223=""),"",
SUMIFS(収穫記録!$P:$P,収穫記録!$D:$D,$J$1,収穫記録!$I:$I,$J$2,収穫記録!$J:$J,$J$3,収穫記録!$F:$F,$I223,収穫記録!$B:$B,"&gt;="&amp;V$10,収穫記録!$B:$B,"&lt;="&amp;EOMONTH(V$10,0))
/_xlfn.UNIQUE(_xlfn._xlws.FILTER($F:$F,$E:$E=$J$4))
/IF($J$5="総計",1,$K223/10)
),0)</f>
        <v>0</v>
      </c>
      <c r="W223" s="48" cm="1">
        <f t="array" ref="W223">IFERROR(
IF(OR(W$10="",$I223=""),"",
SUMIFS(収穫記録!$P:$P,収穫記録!$D:$D,$J$1,収穫記録!$I:$I,$J$2,収穫記録!$J:$J,$J$3,収穫記録!$F:$F,$I223,収穫記録!$B:$B,"&gt;="&amp;W$10,収穫記録!$B:$B,"&lt;="&amp;EOMONTH(W$10,0))
/_xlfn.UNIQUE(_xlfn._xlws.FILTER($F:$F,$E:$E=$J$4))
/IF($J$5="総計",1,$K223/10)
),0)</f>
        <v>0</v>
      </c>
      <c r="X223" s="48" cm="1">
        <f t="array" ref="X223">IFERROR(
IF(OR(X$10="",$I223=""),"",
SUMIFS(収穫記録!$P:$P,収穫記録!$D:$D,$J$1,収穫記録!$I:$I,$J$2,収穫記録!$J:$J,$J$3,収穫記録!$F:$F,$I223,収穫記録!$B:$B,"&gt;="&amp;X$10,収穫記録!$B:$B,"&lt;="&amp;EOMONTH(X$10,0))
/_xlfn.UNIQUE(_xlfn._xlws.FILTER($F:$F,$E:$E=$J$4))
/IF($J$5="総計",1,$K223/10)
),0)</f>
        <v>0</v>
      </c>
    </row>
    <row r="224" spans="10:24">
      <c r="J224" s="13"/>
      <c r="K224" s="37"/>
      <c r="L224" s="46" t="str">
        <f t="shared" si="5"/>
        <v/>
      </c>
      <c r="M224" s="47" cm="1">
        <f t="array" ref="M224">IFERROR(
IF(OR(M$10="",$I224=""),"",
SUMIFS(収穫記録!$P:$P,収穫記録!$D:$D,$J$1,収穫記録!$I:$I,$J$2,収穫記録!$J:$J,$J$3,収穫記録!$F:$F,$I224,収穫記録!$B:$B,"&gt;="&amp;M$10,収穫記録!$B:$B,"&lt;="&amp;EOMONTH(M$10,0))
/_xlfn.UNIQUE(_xlfn._xlws.FILTER($F:$F,$E:$E=$J$4))
/IF($J$5="総計",1,$K224/10)
),0)</f>
        <v>0</v>
      </c>
      <c r="N224" s="48" cm="1">
        <f t="array" ref="N224">IFERROR(
IF(OR(N$10="",$I224=""),"",
SUMIFS(収穫記録!$P:$P,収穫記録!$D:$D,$J$1,収穫記録!$I:$I,$J$2,収穫記録!$J:$J,$J$3,収穫記録!$F:$F,$I224,収穫記録!$B:$B,"&gt;="&amp;N$10,収穫記録!$B:$B,"&lt;="&amp;EOMONTH(N$10,0))
/_xlfn.UNIQUE(_xlfn._xlws.FILTER($F:$F,$E:$E=$J$4))
/IF($J$5="総計",1,$K224/10)
),0)</f>
        <v>0</v>
      </c>
      <c r="O224" s="48" cm="1">
        <f t="array" ref="O224">IFERROR(
IF(OR(O$10="",$I224=""),"",
SUMIFS(収穫記録!$P:$P,収穫記録!$D:$D,$J$1,収穫記録!$I:$I,$J$2,収穫記録!$J:$J,$J$3,収穫記録!$F:$F,$I224,収穫記録!$B:$B,"&gt;="&amp;O$10,収穫記録!$B:$B,"&lt;="&amp;EOMONTH(O$10,0))
/_xlfn.UNIQUE(_xlfn._xlws.FILTER($F:$F,$E:$E=$J$4))
/IF($J$5="総計",1,$K224/10)
),0)</f>
        <v>0</v>
      </c>
      <c r="P224" s="48" cm="1">
        <f t="array" ref="P224">IFERROR(
IF(OR(P$10="",$I224=""),"",
SUMIFS(収穫記録!$P:$P,収穫記録!$D:$D,$J$1,収穫記録!$I:$I,$J$2,収穫記録!$J:$J,$J$3,収穫記録!$F:$F,$I224,収穫記録!$B:$B,"&gt;="&amp;P$10,収穫記録!$B:$B,"&lt;="&amp;EOMONTH(P$10,0))
/_xlfn.UNIQUE(_xlfn._xlws.FILTER($F:$F,$E:$E=$J$4))
/IF($J$5="総計",1,$K224/10)
),0)</f>
        <v>0</v>
      </c>
      <c r="Q224" s="48" cm="1">
        <f t="array" ref="Q224">IFERROR(
IF(OR(Q$10="",$I224=""),"",
SUMIFS(収穫記録!$P:$P,収穫記録!$D:$D,$J$1,収穫記録!$I:$I,$J$2,収穫記録!$J:$J,$J$3,収穫記録!$F:$F,$I224,収穫記録!$B:$B,"&gt;="&amp;Q$10,収穫記録!$B:$B,"&lt;="&amp;EOMONTH(Q$10,0))
/_xlfn.UNIQUE(_xlfn._xlws.FILTER($F:$F,$E:$E=$J$4))
/IF($J$5="総計",1,$K224/10)
),0)</f>
        <v>0</v>
      </c>
      <c r="R224" s="48" cm="1">
        <f t="array" ref="R224">IFERROR(
IF(OR(R$10="",$I224=""),"",
SUMIFS(収穫記録!$P:$P,収穫記録!$D:$D,$J$1,収穫記録!$I:$I,$J$2,収穫記録!$J:$J,$J$3,収穫記録!$F:$F,$I224,収穫記録!$B:$B,"&gt;="&amp;R$10,収穫記録!$B:$B,"&lt;="&amp;EOMONTH(R$10,0))
/_xlfn.UNIQUE(_xlfn._xlws.FILTER($F:$F,$E:$E=$J$4))
/IF($J$5="総計",1,$K224/10)
),0)</f>
        <v>0</v>
      </c>
      <c r="S224" s="48" cm="1">
        <f t="array" ref="S224">IFERROR(
IF(OR(S$10="",$I224=""),"",
SUMIFS(収穫記録!$P:$P,収穫記録!$D:$D,$J$1,収穫記録!$I:$I,$J$2,収穫記録!$J:$J,$J$3,収穫記録!$F:$F,$I224,収穫記録!$B:$B,"&gt;="&amp;S$10,収穫記録!$B:$B,"&lt;="&amp;EOMONTH(S$10,0))
/_xlfn.UNIQUE(_xlfn._xlws.FILTER($F:$F,$E:$E=$J$4))
/IF($J$5="総計",1,$K224/10)
),0)</f>
        <v>0</v>
      </c>
      <c r="T224" s="48" cm="1">
        <f t="array" ref="T224">IFERROR(
IF(OR(T$10="",$I224=""),"",
SUMIFS(収穫記録!$P:$P,収穫記録!$D:$D,$J$1,収穫記録!$I:$I,$J$2,収穫記録!$J:$J,$J$3,収穫記録!$F:$F,$I224,収穫記録!$B:$B,"&gt;="&amp;T$10,収穫記録!$B:$B,"&lt;="&amp;EOMONTH(T$10,0))
/_xlfn.UNIQUE(_xlfn._xlws.FILTER($F:$F,$E:$E=$J$4))
/IF($J$5="総計",1,$K224/10)
),0)</f>
        <v>0</v>
      </c>
      <c r="U224" s="48" cm="1">
        <f t="array" ref="U224">IFERROR(
IF(OR(U$10="",$I224=""),"",
SUMIFS(収穫記録!$P:$P,収穫記録!$D:$D,$J$1,収穫記録!$I:$I,$J$2,収穫記録!$J:$J,$J$3,収穫記録!$F:$F,$I224,収穫記録!$B:$B,"&gt;="&amp;U$10,収穫記録!$B:$B,"&lt;="&amp;EOMONTH(U$10,0))
/_xlfn.UNIQUE(_xlfn._xlws.FILTER($F:$F,$E:$E=$J$4))
/IF($J$5="総計",1,$K224/10)
),0)</f>
        <v>0</v>
      </c>
      <c r="V224" s="48" cm="1">
        <f t="array" ref="V224">IFERROR(
IF(OR(V$10="",$I224=""),"",
SUMIFS(収穫記録!$P:$P,収穫記録!$D:$D,$J$1,収穫記録!$I:$I,$J$2,収穫記録!$J:$J,$J$3,収穫記録!$F:$F,$I224,収穫記録!$B:$B,"&gt;="&amp;V$10,収穫記録!$B:$B,"&lt;="&amp;EOMONTH(V$10,0))
/_xlfn.UNIQUE(_xlfn._xlws.FILTER($F:$F,$E:$E=$J$4))
/IF($J$5="総計",1,$K224/10)
),0)</f>
        <v>0</v>
      </c>
      <c r="W224" s="48" cm="1">
        <f t="array" ref="W224">IFERROR(
IF(OR(W$10="",$I224=""),"",
SUMIFS(収穫記録!$P:$P,収穫記録!$D:$D,$J$1,収穫記録!$I:$I,$J$2,収穫記録!$J:$J,$J$3,収穫記録!$F:$F,$I224,収穫記録!$B:$B,"&gt;="&amp;W$10,収穫記録!$B:$B,"&lt;="&amp;EOMONTH(W$10,0))
/_xlfn.UNIQUE(_xlfn._xlws.FILTER($F:$F,$E:$E=$J$4))
/IF($J$5="総計",1,$K224/10)
),0)</f>
        <v>0</v>
      </c>
      <c r="X224" s="48" cm="1">
        <f t="array" ref="X224">IFERROR(
IF(OR(X$10="",$I224=""),"",
SUMIFS(収穫記録!$P:$P,収穫記録!$D:$D,$J$1,収穫記録!$I:$I,$J$2,収穫記録!$J:$J,$J$3,収穫記録!$F:$F,$I224,収穫記録!$B:$B,"&gt;="&amp;X$10,収穫記録!$B:$B,"&lt;="&amp;EOMONTH(X$10,0))
/_xlfn.UNIQUE(_xlfn._xlws.FILTER($F:$F,$E:$E=$J$4))
/IF($J$5="総計",1,$K224/10)
),0)</f>
        <v>0</v>
      </c>
    </row>
    <row r="225" spans="10:24">
      <c r="J225" s="13"/>
      <c r="K225" s="37"/>
      <c r="L225" s="46" t="str">
        <f t="shared" si="5"/>
        <v/>
      </c>
      <c r="M225" s="47" cm="1">
        <f t="array" ref="M225">IFERROR(
IF(OR(M$10="",$I225=""),"",
SUMIFS(収穫記録!$P:$P,収穫記録!$D:$D,$J$1,収穫記録!$I:$I,$J$2,収穫記録!$J:$J,$J$3,収穫記録!$F:$F,$I225,収穫記録!$B:$B,"&gt;="&amp;M$10,収穫記録!$B:$B,"&lt;="&amp;EOMONTH(M$10,0))
/_xlfn.UNIQUE(_xlfn._xlws.FILTER($F:$F,$E:$E=$J$4))
/IF($J$5="総計",1,$K225/10)
),0)</f>
        <v>0</v>
      </c>
      <c r="N225" s="48" cm="1">
        <f t="array" ref="N225">IFERROR(
IF(OR(N$10="",$I225=""),"",
SUMIFS(収穫記録!$P:$P,収穫記録!$D:$D,$J$1,収穫記録!$I:$I,$J$2,収穫記録!$J:$J,$J$3,収穫記録!$F:$F,$I225,収穫記録!$B:$B,"&gt;="&amp;N$10,収穫記録!$B:$B,"&lt;="&amp;EOMONTH(N$10,0))
/_xlfn.UNIQUE(_xlfn._xlws.FILTER($F:$F,$E:$E=$J$4))
/IF($J$5="総計",1,$K225/10)
),0)</f>
        <v>0</v>
      </c>
      <c r="O225" s="48" cm="1">
        <f t="array" ref="O225">IFERROR(
IF(OR(O$10="",$I225=""),"",
SUMIFS(収穫記録!$P:$P,収穫記録!$D:$D,$J$1,収穫記録!$I:$I,$J$2,収穫記録!$J:$J,$J$3,収穫記録!$F:$F,$I225,収穫記録!$B:$B,"&gt;="&amp;O$10,収穫記録!$B:$B,"&lt;="&amp;EOMONTH(O$10,0))
/_xlfn.UNIQUE(_xlfn._xlws.FILTER($F:$F,$E:$E=$J$4))
/IF($J$5="総計",1,$K225/10)
),0)</f>
        <v>0</v>
      </c>
      <c r="P225" s="48" cm="1">
        <f t="array" ref="P225">IFERROR(
IF(OR(P$10="",$I225=""),"",
SUMIFS(収穫記録!$P:$P,収穫記録!$D:$D,$J$1,収穫記録!$I:$I,$J$2,収穫記録!$J:$J,$J$3,収穫記録!$F:$F,$I225,収穫記録!$B:$B,"&gt;="&amp;P$10,収穫記録!$B:$B,"&lt;="&amp;EOMONTH(P$10,0))
/_xlfn.UNIQUE(_xlfn._xlws.FILTER($F:$F,$E:$E=$J$4))
/IF($J$5="総計",1,$K225/10)
),0)</f>
        <v>0</v>
      </c>
      <c r="Q225" s="48" cm="1">
        <f t="array" ref="Q225">IFERROR(
IF(OR(Q$10="",$I225=""),"",
SUMIFS(収穫記録!$P:$P,収穫記録!$D:$D,$J$1,収穫記録!$I:$I,$J$2,収穫記録!$J:$J,$J$3,収穫記録!$F:$F,$I225,収穫記録!$B:$B,"&gt;="&amp;Q$10,収穫記録!$B:$B,"&lt;="&amp;EOMONTH(Q$10,0))
/_xlfn.UNIQUE(_xlfn._xlws.FILTER($F:$F,$E:$E=$J$4))
/IF($J$5="総計",1,$K225/10)
),0)</f>
        <v>0</v>
      </c>
      <c r="R225" s="48" cm="1">
        <f t="array" ref="R225">IFERROR(
IF(OR(R$10="",$I225=""),"",
SUMIFS(収穫記録!$P:$P,収穫記録!$D:$D,$J$1,収穫記録!$I:$I,$J$2,収穫記録!$J:$J,$J$3,収穫記録!$F:$F,$I225,収穫記録!$B:$B,"&gt;="&amp;R$10,収穫記録!$B:$B,"&lt;="&amp;EOMONTH(R$10,0))
/_xlfn.UNIQUE(_xlfn._xlws.FILTER($F:$F,$E:$E=$J$4))
/IF($J$5="総計",1,$K225/10)
),0)</f>
        <v>0</v>
      </c>
      <c r="S225" s="48" cm="1">
        <f t="array" ref="S225">IFERROR(
IF(OR(S$10="",$I225=""),"",
SUMIFS(収穫記録!$P:$P,収穫記録!$D:$D,$J$1,収穫記録!$I:$I,$J$2,収穫記録!$J:$J,$J$3,収穫記録!$F:$F,$I225,収穫記録!$B:$B,"&gt;="&amp;S$10,収穫記録!$B:$B,"&lt;="&amp;EOMONTH(S$10,0))
/_xlfn.UNIQUE(_xlfn._xlws.FILTER($F:$F,$E:$E=$J$4))
/IF($J$5="総計",1,$K225/10)
),0)</f>
        <v>0</v>
      </c>
      <c r="T225" s="48" cm="1">
        <f t="array" ref="T225">IFERROR(
IF(OR(T$10="",$I225=""),"",
SUMIFS(収穫記録!$P:$P,収穫記録!$D:$D,$J$1,収穫記録!$I:$I,$J$2,収穫記録!$J:$J,$J$3,収穫記録!$F:$F,$I225,収穫記録!$B:$B,"&gt;="&amp;T$10,収穫記録!$B:$B,"&lt;="&amp;EOMONTH(T$10,0))
/_xlfn.UNIQUE(_xlfn._xlws.FILTER($F:$F,$E:$E=$J$4))
/IF($J$5="総計",1,$K225/10)
),0)</f>
        <v>0</v>
      </c>
      <c r="U225" s="48" cm="1">
        <f t="array" ref="U225">IFERROR(
IF(OR(U$10="",$I225=""),"",
SUMIFS(収穫記録!$P:$P,収穫記録!$D:$D,$J$1,収穫記録!$I:$I,$J$2,収穫記録!$J:$J,$J$3,収穫記録!$F:$F,$I225,収穫記録!$B:$B,"&gt;="&amp;U$10,収穫記録!$B:$B,"&lt;="&amp;EOMONTH(U$10,0))
/_xlfn.UNIQUE(_xlfn._xlws.FILTER($F:$F,$E:$E=$J$4))
/IF($J$5="総計",1,$K225/10)
),0)</f>
        <v>0</v>
      </c>
      <c r="V225" s="48" cm="1">
        <f t="array" ref="V225">IFERROR(
IF(OR(V$10="",$I225=""),"",
SUMIFS(収穫記録!$P:$P,収穫記録!$D:$D,$J$1,収穫記録!$I:$I,$J$2,収穫記録!$J:$J,$J$3,収穫記録!$F:$F,$I225,収穫記録!$B:$B,"&gt;="&amp;V$10,収穫記録!$B:$B,"&lt;="&amp;EOMONTH(V$10,0))
/_xlfn.UNIQUE(_xlfn._xlws.FILTER($F:$F,$E:$E=$J$4))
/IF($J$5="総計",1,$K225/10)
),0)</f>
        <v>0</v>
      </c>
      <c r="W225" s="48" cm="1">
        <f t="array" ref="W225">IFERROR(
IF(OR(W$10="",$I225=""),"",
SUMIFS(収穫記録!$P:$P,収穫記録!$D:$D,$J$1,収穫記録!$I:$I,$J$2,収穫記録!$J:$J,$J$3,収穫記録!$F:$F,$I225,収穫記録!$B:$B,"&gt;="&amp;W$10,収穫記録!$B:$B,"&lt;="&amp;EOMONTH(W$10,0))
/_xlfn.UNIQUE(_xlfn._xlws.FILTER($F:$F,$E:$E=$J$4))
/IF($J$5="総計",1,$K225/10)
),0)</f>
        <v>0</v>
      </c>
      <c r="X225" s="48" cm="1">
        <f t="array" ref="X225">IFERROR(
IF(OR(X$10="",$I225=""),"",
SUMIFS(収穫記録!$P:$P,収穫記録!$D:$D,$J$1,収穫記録!$I:$I,$J$2,収穫記録!$J:$J,$J$3,収穫記録!$F:$F,$I225,収穫記録!$B:$B,"&gt;="&amp;X$10,収穫記録!$B:$B,"&lt;="&amp;EOMONTH(X$10,0))
/_xlfn.UNIQUE(_xlfn._xlws.FILTER($F:$F,$E:$E=$J$4))
/IF($J$5="総計",1,$K225/10)
),0)</f>
        <v>0</v>
      </c>
    </row>
    <row r="226" spans="10:24">
      <c r="J226" s="13"/>
      <c r="K226" s="37"/>
      <c r="L226" s="46" t="str">
        <f t="shared" si="5"/>
        <v/>
      </c>
      <c r="M226" s="47" cm="1">
        <f t="array" ref="M226">IFERROR(
IF(OR(M$10="",$I226=""),"",
SUMIFS(収穫記録!$P:$P,収穫記録!$D:$D,$J$1,収穫記録!$I:$I,$J$2,収穫記録!$J:$J,$J$3,収穫記録!$F:$F,$I226,収穫記録!$B:$B,"&gt;="&amp;M$10,収穫記録!$B:$B,"&lt;="&amp;EOMONTH(M$10,0))
/_xlfn.UNIQUE(_xlfn._xlws.FILTER($F:$F,$E:$E=$J$4))
/IF($J$5="総計",1,$K226/10)
),0)</f>
        <v>0</v>
      </c>
      <c r="N226" s="48" cm="1">
        <f t="array" ref="N226">IFERROR(
IF(OR(N$10="",$I226=""),"",
SUMIFS(収穫記録!$P:$P,収穫記録!$D:$D,$J$1,収穫記録!$I:$I,$J$2,収穫記録!$J:$J,$J$3,収穫記録!$F:$F,$I226,収穫記録!$B:$B,"&gt;="&amp;N$10,収穫記録!$B:$B,"&lt;="&amp;EOMONTH(N$10,0))
/_xlfn.UNIQUE(_xlfn._xlws.FILTER($F:$F,$E:$E=$J$4))
/IF($J$5="総計",1,$K226/10)
),0)</f>
        <v>0</v>
      </c>
      <c r="O226" s="48" cm="1">
        <f t="array" ref="O226">IFERROR(
IF(OR(O$10="",$I226=""),"",
SUMIFS(収穫記録!$P:$P,収穫記録!$D:$D,$J$1,収穫記録!$I:$I,$J$2,収穫記録!$J:$J,$J$3,収穫記録!$F:$F,$I226,収穫記録!$B:$B,"&gt;="&amp;O$10,収穫記録!$B:$B,"&lt;="&amp;EOMONTH(O$10,0))
/_xlfn.UNIQUE(_xlfn._xlws.FILTER($F:$F,$E:$E=$J$4))
/IF($J$5="総計",1,$K226/10)
),0)</f>
        <v>0</v>
      </c>
      <c r="P226" s="48" cm="1">
        <f t="array" ref="P226">IFERROR(
IF(OR(P$10="",$I226=""),"",
SUMIFS(収穫記録!$P:$P,収穫記録!$D:$D,$J$1,収穫記録!$I:$I,$J$2,収穫記録!$J:$J,$J$3,収穫記録!$F:$F,$I226,収穫記録!$B:$B,"&gt;="&amp;P$10,収穫記録!$B:$B,"&lt;="&amp;EOMONTH(P$10,0))
/_xlfn.UNIQUE(_xlfn._xlws.FILTER($F:$F,$E:$E=$J$4))
/IF($J$5="総計",1,$K226/10)
),0)</f>
        <v>0</v>
      </c>
      <c r="Q226" s="48" cm="1">
        <f t="array" ref="Q226">IFERROR(
IF(OR(Q$10="",$I226=""),"",
SUMIFS(収穫記録!$P:$P,収穫記録!$D:$D,$J$1,収穫記録!$I:$I,$J$2,収穫記録!$J:$J,$J$3,収穫記録!$F:$F,$I226,収穫記録!$B:$B,"&gt;="&amp;Q$10,収穫記録!$B:$B,"&lt;="&amp;EOMONTH(Q$10,0))
/_xlfn.UNIQUE(_xlfn._xlws.FILTER($F:$F,$E:$E=$J$4))
/IF($J$5="総計",1,$K226/10)
),0)</f>
        <v>0</v>
      </c>
      <c r="R226" s="48" cm="1">
        <f t="array" ref="R226">IFERROR(
IF(OR(R$10="",$I226=""),"",
SUMIFS(収穫記録!$P:$P,収穫記録!$D:$D,$J$1,収穫記録!$I:$I,$J$2,収穫記録!$J:$J,$J$3,収穫記録!$F:$F,$I226,収穫記録!$B:$B,"&gt;="&amp;R$10,収穫記録!$B:$B,"&lt;="&amp;EOMONTH(R$10,0))
/_xlfn.UNIQUE(_xlfn._xlws.FILTER($F:$F,$E:$E=$J$4))
/IF($J$5="総計",1,$K226/10)
),0)</f>
        <v>0</v>
      </c>
      <c r="S226" s="48" cm="1">
        <f t="array" ref="S226">IFERROR(
IF(OR(S$10="",$I226=""),"",
SUMIFS(収穫記録!$P:$P,収穫記録!$D:$D,$J$1,収穫記録!$I:$I,$J$2,収穫記録!$J:$J,$J$3,収穫記録!$F:$F,$I226,収穫記録!$B:$B,"&gt;="&amp;S$10,収穫記録!$B:$B,"&lt;="&amp;EOMONTH(S$10,0))
/_xlfn.UNIQUE(_xlfn._xlws.FILTER($F:$F,$E:$E=$J$4))
/IF($J$5="総計",1,$K226/10)
),0)</f>
        <v>0</v>
      </c>
      <c r="T226" s="48" cm="1">
        <f t="array" ref="T226">IFERROR(
IF(OR(T$10="",$I226=""),"",
SUMIFS(収穫記録!$P:$P,収穫記録!$D:$D,$J$1,収穫記録!$I:$I,$J$2,収穫記録!$J:$J,$J$3,収穫記録!$F:$F,$I226,収穫記録!$B:$B,"&gt;="&amp;T$10,収穫記録!$B:$B,"&lt;="&amp;EOMONTH(T$10,0))
/_xlfn.UNIQUE(_xlfn._xlws.FILTER($F:$F,$E:$E=$J$4))
/IF($J$5="総計",1,$K226/10)
),0)</f>
        <v>0</v>
      </c>
      <c r="U226" s="48" cm="1">
        <f t="array" ref="U226">IFERROR(
IF(OR(U$10="",$I226=""),"",
SUMIFS(収穫記録!$P:$P,収穫記録!$D:$D,$J$1,収穫記録!$I:$I,$J$2,収穫記録!$J:$J,$J$3,収穫記録!$F:$F,$I226,収穫記録!$B:$B,"&gt;="&amp;U$10,収穫記録!$B:$B,"&lt;="&amp;EOMONTH(U$10,0))
/_xlfn.UNIQUE(_xlfn._xlws.FILTER($F:$F,$E:$E=$J$4))
/IF($J$5="総計",1,$K226/10)
),0)</f>
        <v>0</v>
      </c>
      <c r="V226" s="48" cm="1">
        <f t="array" ref="V226">IFERROR(
IF(OR(V$10="",$I226=""),"",
SUMIFS(収穫記録!$P:$P,収穫記録!$D:$D,$J$1,収穫記録!$I:$I,$J$2,収穫記録!$J:$J,$J$3,収穫記録!$F:$F,$I226,収穫記録!$B:$B,"&gt;="&amp;V$10,収穫記録!$B:$B,"&lt;="&amp;EOMONTH(V$10,0))
/_xlfn.UNIQUE(_xlfn._xlws.FILTER($F:$F,$E:$E=$J$4))
/IF($J$5="総計",1,$K226/10)
),0)</f>
        <v>0</v>
      </c>
      <c r="W226" s="48" cm="1">
        <f t="array" ref="W226">IFERROR(
IF(OR(W$10="",$I226=""),"",
SUMIFS(収穫記録!$P:$P,収穫記録!$D:$D,$J$1,収穫記録!$I:$I,$J$2,収穫記録!$J:$J,$J$3,収穫記録!$F:$F,$I226,収穫記録!$B:$B,"&gt;="&amp;W$10,収穫記録!$B:$B,"&lt;="&amp;EOMONTH(W$10,0))
/_xlfn.UNIQUE(_xlfn._xlws.FILTER($F:$F,$E:$E=$J$4))
/IF($J$5="総計",1,$K226/10)
),0)</f>
        <v>0</v>
      </c>
      <c r="X226" s="48" cm="1">
        <f t="array" ref="X226">IFERROR(
IF(OR(X$10="",$I226=""),"",
SUMIFS(収穫記録!$P:$P,収穫記録!$D:$D,$J$1,収穫記録!$I:$I,$J$2,収穫記録!$J:$J,$J$3,収穫記録!$F:$F,$I226,収穫記録!$B:$B,"&gt;="&amp;X$10,収穫記録!$B:$B,"&lt;="&amp;EOMONTH(X$10,0))
/_xlfn.UNIQUE(_xlfn._xlws.FILTER($F:$F,$E:$E=$J$4))
/IF($J$5="総計",1,$K226/10)
),0)</f>
        <v>0</v>
      </c>
    </row>
    <row r="227" spans="10:24">
      <c r="J227" s="13"/>
      <c r="K227" s="37"/>
      <c r="L227" s="46" t="str">
        <f t="shared" si="5"/>
        <v/>
      </c>
      <c r="M227" s="47" cm="1">
        <f t="array" ref="M227">IFERROR(
IF(OR(M$10="",$I227=""),"",
SUMIFS(収穫記録!$P:$P,収穫記録!$D:$D,$J$1,収穫記録!$I:$I,$J$2,収穫記録!$J:$J,$J$3,収穫記録!$F:$F,$I227,収穫記録!$B:$B,"&gt;="&amp;M$10,収穫記録!$B:$B,"&lt;="&amp;EOMONTH(M$10,0))
/_xlfn.UNIQUE(_xlfn._xlws.FILTER($F:$F,$E:$E=$J$4))
/IF($J$5="総計",1,$K227/10)
),0)</f>
        <v>0</v>
      </c>
      <c r="N227" s="48" cm="1">
        <f t="array" ref="N227">IFERROR(
IF(OR(N$10="",$I227=""),"",
SUMIFS(収穫記録!$P:$P,収穫記録!$D:$D,$J$1,収穫記録!$I:$I,$J$2,収穫記録!$J:$J,$J$3,収穫記録!$F:$F,$I227,収穫記録!$B:$B,"&gt;="&amp;N$10,収穫記録!$B:$B,"&lt;="&amp;EOMONTH(N$10,0))
/_xlfn.UNIQUE(_xlfn._xlws.FILTER($F:$F,$E:$E=$J$4))
/IF($J$5="総計",1,$K227/10)
),0)</f>
        <v>0</v>
      </c>
      <c r="O227" s="48" cm="1">
        <f t="array" ref="O227">IFERROR(
IF(OR(O$10="",$I227=""),"",
SUMIFS(収穫記録!$P:$P,収穫記録!$D:$D,$J$1,収穫記録!$I:$I,$J$2,収穫記録!$J:$J,$J$3,収穫記録!$F:$F,$I227,収穫記録!$B:$B,"&gt;="&amp;O$10,収穫記録!$B:$B,"&lt;="&amp;EOMONTH(O$10,0))
/_xlfn.UNIQUE(_xlfn._xlws.FILTER($F:$F,$E:$E=$J$4))
/IF($J$5="総計",1,$K227/10)
),0)</f>
        <v>0</v>
      </c>
      <c r="P227" s="48" cm="1">
        <f t="array" ref="P227">IFERROR(
IF(OR(P$10="",$I227=""),"",
SUMIFS(収穫記録!$P:$P,収穫記録!$D:$D,$J$1,収穫記録!$I:$I,$J$2,収穫記録!$J:$J,$J$3,収穫記録!$F:$F,$I227,収穫記録!$B:$B,"&gt;="&amp;P$10,収穫記録!$B:$B,"&lt;="&amp;EOMONTH(P$10,0))
/_xlfn.UNIQUE(_xlfn._xlws.FILTER($F:$F,$E:$E=$J$4))
/IF($J$5="総計",1,$K227/10)
),0)</f>
        <v>0</v>
      </c>
      <c r="Q227" s="48" cm="1">
        <f t="array" ref="Q227">IFERROR(
IF(OR(Q$10="",$I227=""),"",
SUMIFS(収穫記録!$P:$P,収穫記録!$D:$D,$J$1,収穫記録!$I:$I,$J$2,収穫記録!$J:$J,$J$3,収穫記録!$F:$F,$I227,収穫記録!$B:$B,"&gt;="&amp;Q$10,収穫記録!$B:$B,"&lt;="&amp;EOMONTH(Q$10,0))
/_xlfn.UNIQUE(_xlfn._xlws.FILTER($F:$F,$E:$E=$J$4))
/IF($J$5="総計",1,$K227/10)
),0)</f>
        <v>0</v>
      </c>
      <c r="R227" s="48" cm="1">
        <f t="array" ref="R227">IFERROR(
IF(OR(R$10="",$I227=""),"",
SUMIFS(収穫記録!$P:$P,収穫記録!$D:$D,$J$1,収穫記録!$I:$I,$J$2,収穫記録!$J:$J,$J$3,収穫記録!$F:$F,$I227,収穫記録!$B:$B,"&gt;="&amp;R$10,収穫記録!$B:$B,"&lt;="&amp;EOMONTH(R$10,0))
/_xlfn.UNIQUE(_xlfn._xlws.FILTER($F:$F,$E:$E=$J$4))
/IF($J$5="総計",1,$K227/10)
),0)</f>
        <v>0</v>
      </c>
      <c r="S227" s="48" cm="1">
        <f t="array" ref="S227">IFERROR(
IF(OR(S$10="",$I227=""),"",
SUMIFS(収穫記録!$P:$P,収穫記録!$D:$D,$J$1,収穫記録!$I:$I,$J$2,収穫記録!$J:$J,$J$3,収穫記録!$F:$F,$I227,収穫記録!$B:$B,"&gt;="&amp;S$10,収穫記録!$B:$B,"&lt;="&amp;EOMONTH(S$10,0))
/_xlfn.UNIQUE(_xlfn._xlws.FILTER($F:$F,$E:$E=$J$4))
/IF($J$5="総計",1,$K227/10)
),0)</f>
        <v>0</v>
      </c>
      <c r="T227" s="48" cm="1">
        <f t="array" ref="T227">IFERROR(
IF(OR(T$10="",$I227=""),"",
SUMIFS(収穫記録!$P:$P,収穫記録!$D:$D,$J$1,収穫記録!$I:$I,$J$2,収穫記録!$J:$J,$J$3,収穫記録!$F:$F,$I227,収穫記録!$B:$B,"&gt;="&amp;T$10,収穫記録!$B:$B,"&lt;="&amp;EOMONTH(T$10,0))
/_xlfn.UNIQUE(_xlfn._xlws.FILTER($F:$F,$E:$E=$J$4))
/IF($J$5="総計",1,$K227/10)
),0)</f>
        <v>0</v>
      </c>
      <c r="U227" s="48" cm="1">
        <f t="array" ref="U227">IFERROR(
IF(OR(U$10="",$I227=""),"",
SUMIFS(収穫記録!$P:$P,収穫記録!$D:$D,$J$1,収穫記録!$I:$I,$J$2,収穫記録!$J:$J,$J$3,収穫記録!$F:$F,$I227,収穫記録!$B:$B,"&gt;="&amp;U$10,収穫記録!$B:$B,"&lt;="&amp;EOMONTH(U$10,0))
/_xlfn.UNIQUE(_xlfn._xlws.FILTER($F:$F,$E:$E=$J$4))
/IF($J$5="総計",1,$K227/10)
),0)</f>
        <v>0</v>
      </c>
      <c r="V227" s="48" cm="1">
        <f t="array" ref="V227">IFERROR(
IF(OR(V$10="",$I227=""),"",
SUMIFS(収穫記録!$P:$P,収穫記録!$D:$D,$J$1,収穫記録!$I:$I,$J$2,収穫記録!$J:$J,$J$3,収穫記録!$F:$F,$I227,収穫記録!$B:$B,"&gt;="&amp;V$10,収穫記録!$B:$B,"&lt;="&amp;EOMONTH(V$10,0))
/_xlfn.UNIQUE(_xlfn._xlws.FILTER($F:$F,$E:$E=$J$4))
/IF($J$5="総計",1,$K227/10)
),0)</f>
        <v>0</v>
      </c>
      <c r="W227" s="48" cm="1">
        <f t="array" ref="W227">IFERROR(
IF(OR(W$10="",$I227=""),"",
SUMIFS(収穫記録!$P:$P,収穫記録!$D:$D,$J$1,収穫記録!$I:$I,$J$2,収穫記録!$J:$J,$J$3,収穫記録!$F:$F,$I227,収穫記録!$B:$B,"&gt;="&amp;W$10,収穫記録!$B:$B,"&lt;="&amp;EOMONTH(W$10,0))
/_xlfn.UNIQUE(_xlfn._xlws.FILTER($F:$F,$E:$E=$J$4))
/IF($J$5="総計",1,$K227/10)
),0)</f>
        <v>0</v>
      </c>
      <c r="X227" s="48" cm="1">
        <f t="array" ref="X227">IFERROR(
IF(OR(X$10="",$I227=""),"",
SUMIFS(収穫記録!$P:$P,収穫記録!$D:$D,$J$1,収穫記録!$I:$I,$J$2,収穫記録!$J:$J,$J$3,収穫記録!$F:$F,$I227,収穫記録!$B:$B,"&gt;="&amp;X$10,収穫記録!$B:$B,"&lt;="&amp;EOMONTH(X$10,0))
/_xlfn.UNIQUE(_xlfn._xlws.FILTER($F:$F,$E:$E=$J$4))
/IF($J$5="総計",1,$K227/10)
),0)</f>
        <v>0</v>
      </c>
    </row>
    <row r="228" spans="10:24">
      <c r="J228" s="13"/>
      <c r="K228" s="37"/>
      <c r="L228" s="46" t="str">
        <f t="shared" si="5"/>
        <v/>
      </c>
      <c r="M228" s="47" cm="1">
        <f t="array" ref="M228">IFERROR(
IF(OR(M$10="",$I228=""),"",
SUMIFS(収穫記録!$P:$P,収穫記録!$D:$D,$J$1,収穫記録!$I:$I,$J$2,収穫記録!$J:$J,$J$3,収穫記録!$F:$F,$I228,収穫記録!$B:$B,"&gt;="&amp;M$10,収穫記録!$B:$B,"&lt;="&amp;EOMONTH(M$10,0))
/_xlfn.UNIQUE(_xlfn._xlws.FILTER($F:$F,$E:$E=$J$4))
/IF($J$5="総計",1,$K228/10)
),0)</f>
        <v>0</v>
      </c>
      <c r="N228" s="48" cm="1">
        <f t="array" ref="N228">IFERROR(
IF(OR(N$10="",$I228=""),"",
SUMIFS(収穫記録!$P:$P,収穫記録!$D:$D,$J$1,収穫記録!$I:$I,$J$2,収穫記録!$J:$J,$J$3,収穫記録!$F:$F,$I228,収穫記録!$B:$B,"&gt;="&amp;N$10,収穫記録!$B:$B,"&lt;="&amp;EOMONTH(N$10,0))
/_xlfn.UNIQUE(_xlfn._xlws.FILTER($F:$F,$E:$E=$J$4))
/IF($J$5="総計",1,$K228/10)
),0)</f>
        <v>0</v>
      </c>
      <c r="O228" s="48" cm="1">
        <f t="array" ref="O228">IFERROR(
IF(OR(O$10="",$I228=""),"",
SUMIFS(収穫記録!$P:$P,収穫記録!$D:$D,$J$1,収穫記録!$I:$I,$J$2,収穫記録!$J:$J,$J$3,収穫記録!$F:$F,$I228,収穫記録!$B:$B,"&gt;="&amp;O$10,収穫記録!$B:$B,"&lt;="&amp;EOMONTH(O$10,0))
/_xlfn.UNIQUE(_xlfn._xlws.FILTER($F:$F,$E:$E=$J$4))
/IF($J$5="総計",1,$K228/10)
),0)</f>
        <v>0</v>
      </c>
      <c r="P228" s="48" cm="1">
        <f t="array" ref="P228">IFERROR(
IF(OR(P$10="",$I228=""),"",
SUMIFS(収穫記録!$P:$P,収穫記録!$D:$D,$J$1,収穫記録!$I:$I,$J$2,収穫記録!$J:$J,$J$3,収穫記録!$F:$F,$I228,収穫記録!$B:$B,"&gt;="&amp;P$10,収穫記録!$B:$B,"&lt;="&amp;EOMONTH(P$10,0))
/_xlfn.UNIQUE(_xlfn._xlws.FILTER($F:$F,$E:$E=$J$4))
/IF($J$5="総計",1,$K228/10)
),0)</f>
        <v>0</v>
      </c>
      <c r="Q228" s="48" cm="1">
        <f t="array" ref="Q228">IFERROR(
IF(OR(Q$10="",$I228=""),"",
SUMIFS(収穫記録!$P:$P,収穫記録!$D:$D,$J$1,収穫記録!$I:$I,$J$2,収穫記録!$J:$J,$J$3,収穫記録!$F:$F,$I228,収穫記録!$B:$B,"&gt;="&amp;Q$10,収穫記録!$B:$B,"&lt;="&amp;EOMONTH(Q$10,0))
/_xlfn.UNIQUE(_xlfn._xlws.FILTER($F:$F,$E:$E=$J$4))
/IF($J$5="総計",1,$K228/10)
),0)</f>
        <v>0</v>
      </c>
      <c r="R228" s="48" cm="1">
        <f t="array" ref="R228">IFERROR(
IF(OR(R$10="",$I228=""),"",
SUMIFS(収穫記録!$P:$P,収穫記録!$D:$D,$J$1,収穫記録!$I:$I,$J$2,収穫記録!$J:$J,$J$3,収穫記録!$F:$F,$I228,収穫記録!$B:$B,"&gt;="&amp;R$10,収穫記録!$B:$B,"&lt;="&amp;EOMONTH(R$10,0))
/_xlfn.UNIQUE(_xlfn._xlws.FILTER($F:$F,$E:$E=$J$4))
/IF($J$5="総計",1,$K228/10)
),0)</f>
        <v>0</v>
      </c>
      <c r="S228" s="48" cm="1">
        <f t="array" ref="S228">IFERROR(
IF(OR(S$10="",$I228=""),"",
SUMIFS(収穫記録!$P:$P,収穫記録!$D:$D,$J$1,収穫記録!$I:$I,$J$2,収穫記録!$J:$J,$J$3,収穫記録!$F:$F,$I228,収穫記録!$B:$B,"&gt;="&amp;S$10,収穫記録!$B:$B,"&lt;="&amp;EOMONTH(S$10,0))
/_xlfn.UNIQUE(_xlfn._xlws.FILTER($F:$F,$E:$E=$J$4))
/IF($J$5="総計",1,$K228/10)
),0)</f>
        <v>0</v>
      </c>
      <c r="T228" s="48" cm="1">
        <f t="array" ref="T228">IFERROR(
IF(OR(T$10="",$I228=""),"",
SUMIFS(収穫記録!$P:$P,収穫記録!$D:$D,$J$1,収穫記録!$I:$I,$J$2,収穫記録!$J:$J,$J$3,収穫記録!$F:$F,$I228,収穫記録!$B:$B,"&gt;="&amp;T$10,収穫記録!$B:$B,"&lt;="&amp;EOMONTH(T$10,0))
/_xlfn.UNIQUE(_xlfn._xlws.FILTER($F:$F,$E:$E=$J$4))
/IF($J$5="総計",1,$K228/10)
),0)</f>
        <v>0</v>
      </c>
      <c r="U228" s="48" cm="1">
        <f t="array" ref="U228">IFERROR(
IF(OR(U$10="",$I228=""),"",
SUMIFS(収穫記録!$P:$P,収穫記録!$D:$D,$J$1,収穫記録!$I:$I,$J$2,収穫記録!$J:$J,$J$3,収穫記録!$F:$F,$I228,収穫記録!$B:$B,"&gt;="&amp;U$10,収穫記録!$B:$B,"&lt;="&amp;EOMONTH(U$10,0))
/_xlfn.UNIQUE(_xlfn._xlws.FILTER($F:$F,$E:$E=$J$4))
/IF($J$5="総計",1,$K228/10)
),0)</f>
        <v>0</v>
      </c>
      <c r="V228" s="48" cm="1">
        <f t="array" ref="V228">IFERROR(
IF(OR(V$10="",$I228=""),"",
SUMIFS(収穫記録!$P:$P,収穫記録!$D:$D,$J$1,収穫記録!$I:$I,$J$2,収穫記録!$J:$J,$J$3,収穫記録!$F:$F,$I228,収穫記録!$B:$B,"&gt;="&amp;V$10,収穫記録!$B:$B,"&lt;="&amp;EOMONTH(V$10,0))
/_xlfn.UNIQUE(_xlfn._xlws.FILTER($F:$F,$E:$E=$J$4))
/IF($J$5="総計",1,$K228/10)
),0)</f>
        <v>0</v>
      </c>
      <c r="W228" s="48" cm="1">
        <f t="array" ref="W228">IFERROR(
IF(OR(W$10="",$I228=""),"",
SUMIFS(収穫記録!$P:$P,収穫記録!$D:$D,$J$1,収穫記録!$I:$I,$J$2,収穫記録!$J:$J,$J$3,収穫記録!$F:$F,$I228,収穫記録!$B:$B,"&gt;="&amp;W$10,収穫記録!$B:$B,"&lt;="&amp;EOMONTH(W$10,0))
/_xlfn.UNIQUE(_xlfn._xlws.FILTER($F:$F,$E:$E=$J$4))
/IF($J$5="総計",1,$K228/10)
),0)</f>
        <v>0</v>
      </c>
      <c r="X228" s="48" cm="1">
        <f t="array" ref="X228">IFERROR(
IF(OR(X$10="",$I228=""),"",
SUMIFS(収穫記録!$P:$P,収穫記録!$D:$D,$J$1,収穫記録!$I:$I,$J$2,収穫記録!$J:$J,$J$3,収穫記録!$F:$F,$I228,収穫記録!$B:$B,"&gt;="&amp;X$10,収穫記録!$B:$B,"&lt;="&amp;EOMONTH(X$10,0))
/_xlfn.UNIQUE(_xlfn._xlws.FILTER($F:$F,$E:$E=$J$4))
/IF($J$5="総計",1,$K228/10)
),0)</f>
        <v>0</v>
      </c>
    </row>
    <row r="229" spans="10:24">
      <c r="J229" s="13"/>
      <c r="K229" s="37"/>
      <c r="L229" s="46" t="str">
        <f t="shared" si="5"/>
        <v/>
      </c>
      <c r="M229" s="47" cm="1">
        <f t="array" ref="M229">IFERROR(
IF(OR(M$10="",$I229=""),"",
SUMIFS(収穫記録!$P:$P,収穫記録!$D:$D,$J$1,収穫記録!$I:$I,$J$2,収穫記録!$J:$J,$J$3,収穫記録!$F:$F,$I229,収穫記録!$B:$B,"&gt;="&amp;M$10,収穫記録!$B:$B,"&lt;="&amp;EOMONTH(M$10,0))
/_xlfn.UNIQUE(_xlfn._xlws.FILTER($F:$F,$E:$E=$J$4))
/IF($J$5="総計",1,$K229/10)
),0)</f>
        <v>0</v>
      </c>
      <c r="N229" s="48" cm="1">
        <f t="array" ref="N229">IFERROR(
IF(OR(N$10="",$I229=""),"",
SUMIFS(収穫記録!$P:$P,収穫記録!$D:$D,$J$1,収穫記録!$I:$I,$J$2,収穫記録!$J:$J,$J$3,収穫記録!$F:$F,$I229,収穫記録!$B:$B,"&gt;="&amp;N$10,収穫記録!$B:$B,"&lt;="&amp;EOMONTH(N$10,0))
/_xlfn.UNIQUE(_xlfn._xlws.FILTER($F:$F,$E:$E=$J$4))
/IF($J$5="総計",1,$K229/10)
),0)</f>
        <v>0</v>
      </c>
      <c r="O229" s="48" cm="1">
        <f t="array" ref="O229">IFERROR(
IF(OR(O$10="",$I229=""),"",
SUMIFS(収穫記録!$P:$P,収穫記録!$D:$D,$J$1,収穫記録!$I:$I,$J$2,収穫記録!$J:$J,$J$3,収穫記録!$F:$F,$I229,収穫記録!$B:$B,"&gt;="&amp;O$10,収穫記録!$B:$B,"&lt;="&amp;EOMONTH(O$10,0))
/_xlfn.UNIQUE(_xlfn._xlws.FILTER($F:$F,$E:$E=$J$4))
/IF($J$5="総計",1,$K229/10)
),0)</f>
        <v>0</v>
      </c>
      <c r="P229" s="48" cm="1">
        <f t="array" ref="P229">IFERROR(
IF(OR(P$10="",$I229=""),"",
SUMIFS(収穫記録!$P:$P,収穫記録!$D:$D,$J$1,収穫記録!$I:$I,$J$2,収穫記録!$J:$J,$J$3,収穫記録!$F:$F,$I229,収穫記録!$B:$B,"&gt;="&amp;P$10,収穫記録!$B:$B,"&lt;="&amp;EOMONTH(P$10,0))
/_xlfn.UNIQUE(_xlfn._xlws.FILTER($F:$F,$E:$E=$J$4))
/IF($J$5="総計",1,$K229/10)
),0)</f>
        <v>0</v>
      </c>
      <c r="Q229" s="48" cm="1">
        <f t="array" ref="Q229">IFERROR(
IF(OR(Q$10="",$I229=""),"",
SUMIFS(収穫記録!$P:$P,収穫記録!$D:$D,$J$1,収穫記録!$I:$I,$J$2,収穫記録!$J:$J,$J$3,収穫記録!$F:$F,$I229,収穫記録!$B:$B,"&gt;="&amp;Q$10,収穫記録!$B:$B,"&lt;="&amp;EOMONTH(Q$10,0))
/_xlfn.UNIQUE(_xlfn._xlws.FILTER($F:$F,$E:$E=$J$4))
/IF($J$5="総計",1,$K229/10)
),0)</f>
        <v>0</v>
      </c>
      <c r="R229" s="48" cm="1">
        <f t="array" ref="R229">IFERROR(
IF(OR(R$10="",$I229=""),"",
SUMIFS(収穫記録!$P:$P,収穫記録!$D:$D,$J$1,収穫記録!$I:$I,$J$2,収穫記録!$J:$J,$J$3,収穫記録!$F:$F,$I229,収穫記録!$B:$B,"&gt;="&amp;R$10,収穫記録!$B:$B,"&lt;="&amp;EOMONTH(R$10,0))
/_xlfn.UNIQUE(_xlfn._xlws.FILTER($F:$F,$E:$E=$J$4))
/IF($J$5="総計",1,$K229/10)
),0)</f>
        <v>0</v>
      </c>
      <c r="S229" s="48" cm="1">
        <f t="array" ref="S229">IFERROR(
IF(OR(S$10="",$I229=""),"",
SUMIFS(収穫記録!$P:$P,収穫記録!$D:$D,$J$1,収穫記録!$I:$I,$J$2,収穫記録!$J:$J,$J$3,収穫記録!$F:$F,$I229,収穫記録!$B:$B,"&gt;="&amp;S$10,収穫記録!$B:$B,"&lt;="&amp;EOMONTH(S$10,0))
/_xlfn.UNIQUE(_xlfn._xlws.FILTER($F:$F,$E:$E=$J$4))
/IF($J$5="総計",1,$K229/10)
),0)</f>
        <v>0</v>
      </c>
      <c r="T229" s="48" cm="1">
        <f t="array" ref="T229">IFERROR(
IF(OR(T$10="",$I229=""),"",
SUMIFS(収穫記録!$P:$P,収穫記録!$D:$D,$J$1,収穫記録!$I:$I,$J$2,収穫記録!$J:$J,$J$3,収穫記録!$F:$F,$I229,収穫記録!$B:$B,"&gt;="&amp;T$10,収穫記録!$B:$B,"&lt;="&amp;EOMONTH(T$10,0))
/_xlfn.UNIQUE(_xlfn._xlws.FILTER($F:$F,$E:$E=$J$4))
/IF($J$5="総計",1,$K229/10)
),0)</f>
        <v>0</v>
      </c>
      <c r="U229" s="48" cm="1">
        <f t="array" ref="U229">IFERROR(
IF(OR(U$10="",$I229=""),"",
SUMIFS(収穫記録!$P:$P,収穫記録!$D:$D,$J$1,収穫記録!$I:$I,$J$2,収穫記録!$J:$J,$J$3,収穫記録!$F:$F,$I229,収穫記録!$B:$B,"&gt;="&amp;U$10,収穫記録!$B:$B,"&lt;="&amp;EOMONTH(U$10,0))
/_xlfn.UNIQUE(_xlfn._xlws.FILTER($F:$F,$E:$E=$J$4))
/IF($J$5="総計",1,$K229/10)
),0)</f>
        <v>0</v>
      </c>
      <c r="V229" s="48" cm="1">
        <f t="array" ref="V229">IFERROR(
IF(OR(V$10="",$I229=""),"",
SUMIFS(収穫記録!$P:$P,収穫記録!$D:$D,$J$1,収穫記録!$I:$I,$J$2,収穫記録!$J:$J,$J$3,収穫記録!$F:$F,$I229,収穫記録!$B:$B,"&gt;="&amp;V$10,収穫記録!$B:$B,"&lt;="&amp;EOMONTH(V$10,0))
/_xlfn.UNIQUE(_xlfn._xlws.FILTER($F:$F,$E:$E=$J$4))
/IF($J$5="総計",1,$K229/10)
),0)</f>
        <v>0</v>
      </c>
      <c r="W229" s="48" cm="1">
        <f t="array" ref="W229">IFERROR(
IF(OR(W$10="",$I229=""),"",
SUMIFS(収穫記録!$P:$P,収穫記録!$D:$D,$J$1,収穫記録!$I:$I,$J$2,収穫記録!$J:$J,$J$3,収穫記録!$F:$F,$I229,収穫記録!$B:$B,"&gt;="&amp;W$10,収穫記録!$B:$B,"&lt;="&amp;EOMONTH(W$10,0))
/_xlfn.UNIQUE(_xlfn._xlws.FILTER($F:$F,$E:$E=$J$4))
/IF($J$5="総計",1,$K229/10)
),0)</f>
        <v>0</v>
      </c>
      <c r="X229" s="48" cm="1">
        <f t="array" ref="X229">IFERROR(
IF(OR(X$10="",$I229=""),"",
SUMIFS(収穫記録!$P:$P,収穫記録!$D:$D,$J$1,収穫記録!$I:$I,$J$2,収穫記録!$J:$J,$J$3,収穫記録!$F:$F,$I229,収穫記録!$B:$B,"&gt;="&amp;X$10,収穫記録!$B:$B,"&lt;="&amp;EOMONTH(X$10,0))
/_xlfn.UNIQUE(_xlfn._xlws.FILTER($F:$F,$E:$E=$J$4))
/IF($J$5="総計",1,$K229/10)
),0)</f>
        <v>0</v>
      </c>
    </row>
    <row r="230" spans="10:24">
      <c r="J230" s="13"/>
      <c r="K230" s="37"/>
      <c r="L230" s="46" t="str">
        <f t="shared" si="5"/>
        <v/>
      </c>
      <c r="M230" s="47" cm="1">
        <f t="array" ref="M230">IFERROR(
IF(OR(M$10="",$I230=""),"",
SUMIFS(収穫記録!$P:$P,収穫記録!$D:$D,$J$1,収穫記録!$I:$I,$J$2,収穫記録!$J:$J,$J$3,収穫記録!$F:$F,$I230,収穫記録!$B:$B,"&gt;="&amp;M$10,収穫記録!$B:$B,"&lt;="&amp;EOMONTH(M$10,0))
/_xlfn.UNIQUE(_xlfn._xlws.FILTER($F:$F,$E:$E=$J$4))
/IF($J$5="総計",1,$K230/10)
),0)</f>
        <v>0</v>
      </c>
      <c r="N230" s="48" cm="1">
        <f t="array" ref="N230">IFERROR(
IF(OR(N$10="",$I230=""),"",
SUMIFS(収穫記録!$P:$P,収穫記録!$D:$D,$J$1,収穫記録!$I:$I,$J$2,収穫記録!$J:$J,$J$3,収穫記録!$F:$F,$I230,収穫記録!$B:$B,"&gt;="&amp;N$10,収穫記録!$B:$B,"&lt;="&amp;EOMONTH(N$10,0))
/_xlfn.UNIQUE(_xlfn._xlws.FILTER($F:$F,$E:$E=$J$4))
/IF($J$5="総計",1,$K230/10)
),0)</f>
        <v>0</v>
      </c>
      <c r="O230" s="48" cm="1">
        <f t="array" ref="O230">IFERROR(
IF(OR(O$10="",$I230=""),"",
SUMIFS(収穫記録!$P:$P,収穫記録!$D:$D,$J$1,収穫記録!$I:$I,$J$2,収穫記録!$J:$J,$J$3,収穫記録!$F:$F,$I230,収穫記録!$B:$B,"&gt;="&amp;O$10,収穫記録!$B:$B,"&lt;="&amp;EOMONTH(O$10,0))
/_xlfn.UNIQUE(_xlfn._xlws.FILTER($F:$F,$E:$E=$J$4))
/IF($J$5="総計",1,$K230/10)
),0)</f>
        <v>0</v>
      </c>
      <c r="P230" s="48" cm="1">
        <f t="array" ref="P230">IFERROR(
IF(OR(P$10="",$I230=""),"",
SUMIFS(収穫記録!$P:$P,収穫記録!$D:$D,$J$1,収穫記録!$I:$I,$J$2,収穫記録!$J:$J,$J$3,収穫記録!$F:$F,$I230,収穫記録!$B:$B,"&gt;="&amp;P$10,収穫記録!$B:$B,"&lt;="&amp;EOMONTH(P$10,0))
/_xlfn.UNIQUE(_xlfn._xlws.FILTER($F:$F,$E:$E=$J$4))
/IF($J$5="総計",1,$K230/10)
),0)</f>
        <v>0</v>
      </c>
      <c r="Q230" s="48" cm="1">
        <f t="array" ref="Q230">IFERROR(
IF(OR(Q$10="",$I230=""),"",
SUMIFS(収穫記録!$P:$P,収穫記録!$D:$D,$J$1,収穫記録!$I:$I,$J$2,収穫記録!$J:$J,$J$3,収穫記録!$F:$F,$I230,収穫記録!$B:$B,"&gt;="&amp;Q$10,収穫記録!$B:$B,"&lt;="&amp;EOMONTH(Q$10,0))
/_xlfn.UNIQUE(_xlfn._xlws.FILTER($F:$F,$E:$E=$J$4))
/IF($J$5="総計",1,$K230/10)
),0)</f>
        <v>0</v>
      </c>
      <c r="R230" s="48" cm="1">
        <f t="array" ref="R230">IFERROR(
IF(OR(R$10="",$I230=""),"",
SUMIFS(収穫記録!$P:$P,収穫記録!$D:$D,$J$1,収穫記録!$I:$I,$J$2,収穫記録!$J:$J,$J$3,収穫記録!$F:$F,$I230,収穫記録!$B:$B,"&gt;="&amp;R$10,収穫記録!$B:$B,"&lt;="&amp;EOMONTH(R$10,0))
/_xlfn.UNIQUE(_xlfn._xlws.FILTER($F:$F,$E:$E=$J$4))
/IF($J$5="総計",1,$K230/10)
),0)</f>
        <v>0</v>
      </c>
      <c r="S230" s="48" cm="1">
        <f t="array" ref="S230">IFERROR(
IF(OR(S$10="",$I230=""),"",
SUMIFS(収穫記録!$P:$P,収穫記録!$D:$D,$J$1,収穫記録!$I:$I,$J$2,収穫記録!$J:$J,$J$3,収穫記録!$F:$F,$I230,収穫記録!$B:$B,"&gt;="&amp;S$10,収穫記録!$B:$B,"&lt;="&amp;EOMONTH(S$10,0))
/_xlfn.UNIQUE(_xlfn._xlws.FILTER($F:$F,$E:$E=$J$4))
/IF($J$5="総計",1,$K230/10)
),0)</f>
        <v>0</v>
      </c>
      <c r="T230" s="48" cm="1">
        <f t="array" ref="T230">IFERROR(
IF(OR(T$10="",$I230=""),"",
SUMIFS(収穫記録!$P:$P,収穫記録!$D:$D,$J$1,収穫記録!$I:$I,$J$2,収穫記録!$J:$J,$J$3,収穫記録!$F:$F,$I230,収穫記録!$B:$B,"&gt;="&amp;T$10,収穫記録!$B:$B,"&lt;="&amp;EOMONTH(T$10,0))
/_xlfn.UNIQUE(_xlfn._xlws.FILTER($F:$F,$E:$E=$J$4))
/IF($J$5="総計",1,$K230/10)
),0)</f>
        <v>0</v>
      </c>
      <c r="U230" s="48" cm="1">
        <f t="array" ref="U230">IFERROR(
IF(OR(U$10="",$I230=""),"",
SUMIFS(収穫記録!$P:$P,収穫記録!$D:$D,$J$1,収穫記録!$I:$I,$J$2,収穫記録!$J:$J,$J$3,収穫記録!$F:$F,$I230,収穫記録!$B:$B,"&gt;="&amp;U$10,収穫記録!$B:$B,"&lt;="&amp;EOMONTH(U$10,0))
/_xlfn.UNIQUE(_xlfn._xlws.FILTER($F:$F,$E:$E=$J$4))
/IF($J$5="総計",1,$K230/10)
),0)</f>
        <v>0</v>
      </c>
      <c r="V230" s="48" cm="1">
        <f t="array" ref="V230">IFERROR(
IF(OR(V$10="",$I230=""),"",
SUMIFS(収穫記録!$P:$P,収穫記録!$D:$D,$J$1,収穫記録!$I:$I,$J$2,収穫記録!$J:$J,$J$3,収穫記録!$F:$F,$I230,収穫記録!$B:$B,"&gt;="&amp;V$10,収穫記録!$B:$B,"&lt;="&amp;EOMONTH(V$10,0))
/_xlfn.UNIQUE(_xlfn._xlws.FILTER($F:$F,$E:$E=$J$4))
/IF($J$5="総計",1,$K230/10)
),0)</f>
        <v>0</v>
      </c>
      <c r="W230" s="48" cm="1">
        <f t="array" ref="W230">IFERROR(
IF(OR(W$10="",$I230=""),"",
SUMIFS(収穫記録!$P:$P,収穫記録!$D:$D,$J$1,収穫記録!$I:$I,$J$2,収穫記録!$J:$J,$J$3,収穫記録!$F:$F,$I230,収穫記録!$B:$B,"&gt;="&amp;W$10,収穫記録!$B:$B,"&lt;="&amp;EOMONTH(W$10,0))
/_xlfn.UNIQUE(_xlfn._xlws.FILTER($F:$F,$E:$E=$J$4))
/IF($J$5="総計",1,$K230/10)
),0)</f>
        <v>0</v>
      </c>
      <c r="X230" s="48" cm="1">
        <f t="array" ref="X230">IFERROR(
IF(OR(X$10="",$I230=""),"",
SUMIFS(収穫記録!$P:$P,収穫記録!$D:$D,$J$1,収穫記録!$I:$I,$J$2,収穫記録!$J:$J,$J$3,収穫記録!$F:$F,$I230,収穫記録!$B:$B,"&gt;="&amp;X$10,収穫記録!$B:$B,"&lt;="&amp;EOMONTH(X$10,0))
/_xlfn.UNIQUE(_xlfn._xlws.FILTER($F:$F,$E:$E=$J$4))
/IF($J$5="総計",1,$K230/10)
),0)</f>
        <v>0</v>
      </c>
    </row>
    <row r="231" spans="10:24">
      <c r="J231" s="13"/>
      <c r="K231" s="37"/>
      <c r="L231" s="46" t="str">
        <f t="shared" si="5"/>
        <v/>
      </c>
      <c r="M231" s="47" cm="1">
        <f t="array" ref="M231">IFERROR(
IF(OR(M$10="",$I231=""),"",
SUMIFS(収穫記録!$P:$P,収穫記録!$D:$D,$J$1,収穫記録!$I:$I,$J$2,収穫記録!$J:$J,$J$3,収穫記録!$F:$F,$I231,収穫記録!$B:$B,"&gt;="&amp;M$10,収穫記録!$B:$B,"&lt;="&amp;EOMONTH(M$10,0))
/_xlfn.UNIQUE(_xlfn._xlws.FILTER($F:$F,$E:$E=$J$4))
/IF($J$5="総計",1,$K231/10)
),0)</f>
        <v>0</v>
      </c>
      <c r="N231" s="48" cm="1">
        <f t="array" ref="N231">IFERROR(
IF(OR(N$10="",$I231=""),"",
SUMIFS(収穫記録!$P:$P,収穫記録!$D:$D,$J$1,収穫記録!$I:$I,$J$2,収穫記録!$J:$J,$J$3,収穫記録!$F:$F,$I231,収穫記録!$B:$B,"&gt;="&amp;N$10,収穫記録!$B:$B,"&lt;="&amp;EOMONTH(N$10,0))
/_xlfn.UNIQUE(_xlfn._xlws.FILTER($F:$F,$E:$E=$J$4))
/IF($J$5="総計",1,$K231/10)
),0)</f>
        <v>0</v>
      </c>
      <c r="O231" s="48" cm="1">
        <f t="array" ref="O231">IFERROR(
IF(OR(O$10="",$I231=""),"",
SUMIFS(収穫記録!$P:$P,収穫記録!$D:$D,$J$1,収穫記録!$I:$I,$J$2,収穫記録!$J:$J,$J$3,収穫記録!$F:$F,$I231,収穫記録!$B:$B,"&gt;="&amp;O$10,収穫記録!$B:$B,"&lt;="&amp;EOMONTH(O$10,0))
/_xlfn.UNIQUE(_xlfn._xlws.FILTER($F:$F,$E:$E=$J$4))
/IF($J$5="総計",1,$K231/10)
),0)</f>
        <v>0</v>
      </c>
      <c r="P231" s="48" cm="1">
        <f t="array" ref="P231">IFERROR(
IF(OR(P$10="",$I231=""),"",
SUMIFS(収穫記録!$P:$P,収穫記録!$D:$D,$J$1,収穫記録!$I:$I,$J$2,収穫記録!$J:$J,$J$3,収穫記録!$F:$F,$I231,収穫記録!$B:$B,"&gt;="&amp;P$10,収穫記録!$B:$B,"&lt;="&amp;EOMONTH(P$10,0))
/_xlfn.UNIQUE(_xlfn._xlws.FILTER($F:$F,$E:$E=$J$4))
/IF($J$5="総計",1,$K231/10)
),0)</f>
        <v>0</v>
      </c>
      <c r="Q231" s="48" cm="1">
        <f t="array" ref="Q231">IFERROR(
IF(OR(Q$10="",$I231=""),"",
SUMIFS(収穫記録!$P:$P,収穫記録!$D:$D,$J$1,収穫記録!$I:$I,$J$2,収穫記録!$J:$J,$J$3,収穫記録!$F:$F,$I231,収穫記録!$B:$B,"&gt;="&amp;Q$10,収穫記録!$B:$B,"&lt;="&amp;EOMONTH(Q$10,0))
/_xlfn.UNIQUE(_xlfn._xlws.FILTER($F:$F,$E:$E=$J$4))
/IF($J$5="総計",1,$K231/10)
),0)</f>
        <v>0</v>
      </c>
      <c r="R231" s="48" cm="1">
        <f t="array" ref="R231">IFERROR(
IF(OR(R$10="",$I231=""),"",
SUMIFS(収穫記録!$P:$P,収穫記録!$D:$D,$J$1,収穫記録!$I:$I,$J$2,収穫記録!$J:$J,$J$3,収穫記録!$F:$F,$I231,収穫記録!$B:$B,"&gt;="&amp;R$10,収穫記録!$B:$B,"&lt;="&amp;EOMONTH(R$10,0))
/_xlfn.UNIQUE(_xlfn._xlws.FILTER($F:$F,$E:$E=$J$4))
/IF($J$5="総計",1,$K231/10)
),0)</f>
        <v>0</v>
      </c>
      <c r="S231" s="48" cm="1">
        <f t="array" ref="S231">IFERROR(
IF(OR(S$10="",$I231=""),"",
SUMIFS(収穫記録!$P:$P,収穫記録!$D:$D,$J$1,収穫記録!$I:$I,$J$2,収穫記録!$J:$J,$J$3,収穫記録!$F:$F,$I231,収穫記録!$B:$B,"&gt;="&amp;S$10,収穫記録!$B:$B,"&lt;="&amp;EOMONTH(S$10,0))
/_xlfn.UNIQUE(_xlfn._xlws.FILTER($F:$F,$E:$E=$J$4))
/IF($J$5="総計",1,$K231/10)
),0)</f>
        <v>0</v>
      </c>
      <c r="T231" s="48" cm="1">
        <f t="array" ref="T231">IFERROR(
IF(OR(T$10="",$I231=""),"",
SUMIFS(収穫記録!$P:$P,収穫記録!$D:$D,$J$1,収穫記録!$I:$I,$J$2,収穫記録!$J:$J,$J$3,収穫記録!$F:$F,$I231,収穫記録!$B:$B,"&gt;="&amp;T$10,収穫記録!$B:$B,"&lt;="&amp;EOMONTH(T$10,0))
/_xlfn.UNIQUE(_xlfn._xlws.FILTER($F:$F,$E:$E=$J$4))
/IF($J$5="総計",1,$K231/10)
),0)</f>
        <v>0</v>
      </c>
      <c r="U231" s="48" cm="1">
        <f t="array" ref="U231">IFERROR(
IF(OR(U$10="",$I231=""),"",
SUMIFS(収穫記録!$P:$P,収穫記録!$D:$D,$J$1,収穫記録!$I:$I,$J$2,収穫記録!$J:$J,$J$3,収穫記録!$F:$F,$I231,収穫記録!$B:$B,"&gt;="&amp;U$10,収穫記録!$B:$B,"&lt;="&amp;EOMONTH(U$10,0))
/_xlfn.UNIQUE(_xlfn._xlws.FILTER($F:$F,$E:$E=$J$4))
/IF($J$5="総計",1,$K231/10)
),0)</f>
        <v>0</v>
      </c>
      <c r="V231" s="48" cm="1">
        <f t="array" ref="V231">IFERROR(
IF(OR(V$10="",$I231=""),"",
SUMIFS(収穫記録!$P:$P,収穫記録!$D:$D,$J$1,収穫記録!$I:$I,$J$2,収穫記録!$J:$J,$J$3,収穫記録!$F:$F,$I231,収穫記録!$B:$B,"&gt;="&amp;V$10,収穫記録!$B:$B,"&lt;="&amp;EOMONTH(V$10,0))
/_xlfn.UNIQUE(_xlfn._xlws.FILTER($F:$F,$E:$E=$J$4))
/IF($J$5="総計",1,$K231/10)
),0)</f>
        <v>0</v>
      </c>
      <c r="W231" s="48" cm="1">
        <f t="array" ref="W231">IFERROR(
IF(OR(W$10="",$I231=""),"",
SUMIFS(収穫記録!$P:$P,収穫記録!$D:$D,$J$1,収穫記録!$I:$I,$J$2,収穫記録!$J:$J,$J$3,収穫記録!$F:$F,$I231,収穫記録!$B:$B,"&gt;="&amp;W$10,収穫記録!$B:$B,"&lt;="&amp;EOMONTH(W$10,0))
/_xlfn.UNIQUE(_xlfn._xlws.FILTER($F:$F,$E:$E=$J$4))
/IF($J$5="総計",1,$K231/10)
),0)</f>
        <v>0</v>
      </c>
      <c r="X231" s="48" cm="1">
        <f t="array" ref="X231">IFERROR(
IF(OR(X$10="",$I231=""),"",
SUMIFS(収穫記録!$P:$P,収穫記録!$D:$D,$J$1,収穫記録!$I:$I,$J$2,収穫記録!$J:$J,$J$3,収穫記録!$F:$F,$I231,収穫記録!$B:$B,"&gt;="&amp;X$10,収穫記録!$B:$B,"&lt;="&amp;EOMONTH(X$10,0))
/_xlfn.UNIQUE(_xlfn._xlws.FILTER($F:$F,$E:$E=$J$4))
/IF($J$5="総計",1,$K231/10)
),0)</f>
        <v>0</v>
      </c>
    </row>
    <row r="232" spans="10:24">
      <c r="J232" s="13"/>
      <c r="K232" s="37"/>
      <c r="L232" s="46" t="str">
        <f t="shared" si="5"/>
        <v/>
      </c>
      <c r="M232" s="47" cm="1">
        <f t="array" ref="M232">IFERROR(
IF(OR(M$10="",$I232=""),"",
SUMIFS(収穫記録!$P:$P,収穫記録!$D:$D,$J$1,収穫記録!$I:$I,$J$2,収穫記録!$J:$J,$J$3,収穫記録!$F:$F,$I232,収穫記録!$B:$B,"&gt;="&amp;M$10,収穫記録!$B:$B,"&lt;="&amp;EOMONTH(M$10,0))
/_xlfn.UNIQUE(_xlfn._xlws.FILTER($F:$F,$E:$E=$J$4))
/IF($J$5="総計",1,$K232/10)
),0)</f>
        <v>0</v>
      </c>
      <c r="N232" s="48" cm="1">
        <f t="array" ref="N232">IFERROR(
IF(OR(N$10="",$I232=""),"",
SUMIFS(収穫記録!$P:$P,収穫記録!$D:$D,$J$1,収穫記録!$I:$I,$J$2,収穫記録!$J:$J,$J$3,収穫記録!$F:$F,$I232,収穫記録!$B:$B,"&gt;="&amp;N$10,収穫記録!$B:$B,"&lt;="&amp;EOMONTH(N$10,0))
/_xlfn.UNIQUE(_xlfn._xlws.FILTER($F:$F,$E:$E=$J$4))
/IF($J$5="総計",1,$K232/10)
),0)</f>
        <v>0</v>
      </c>
      <c r="O232" s="48" cm="1">
        <f t="array" ref="O232">IFERROR(
IF(OR(O$10="",$I232=""),"",
SUMIFS(収穫記録!$P:$P,収穫記録!$D:$D,$J$1,収穫記録!$I:$I,$J$2,収穫記録!$J:$J,$J$3,収穫記録!$F:$F,$I232,収穫記録!$B:$B,"&gt;="&amp;O$10,収穫記録!$B:$B,"&lt;="&amp;EOMONTH(O$10,0))
/_xlfn.UNIQUE(_xlfn._xlws.FILTER($F:$F,$E:$E=$J$4))
/IF($J$5="総計",1,$K232/10)
),0)</f>
        <v>0</v>
      </c>
      <c r="P232" s="48" cm="1">
        <f t="array" ref="P232">IFERROR(
IF(OR(P$10="",$I232=""),"",
SUMIFS(収穫記録!$P:$P,収穫記録!$D:$D,$J$1,収穫記録!$I:$I,$J$2,収穫記録!$J:$J,$J$3,収穫記録!$F:$F,$I232,収穫記録!$B:$B,"&gt;="&amp;P$10,収穫記録!$B:$B,"&lt;="&amp;EOMONTH(P$10,0))
/_xlfn.UNIQUE(_xlfn._xlws.FILTER($F:$F,$E:$E=$J$4))
/IF($J$5="総計",1,$K232/10)
),0)</f>
        <v>0</v>
      </c>
      <c r="Q232" s="48" cm="1">
        <f t="array" ref="Q232">IFERROR(
IF(OR(Q$10="",$I232=""),"",
SUMIFS(収穫記録!$P:$P,収穫記録!$D:$D,$J$1,収穫記録!$I:$I,$J$2,収穫記録!$J:$J,$J$3,収穫記録!$F:$F,$I232,収穫記録!$B:$B,"&gt;="&amp;Q$10,収穫記録!$B:$B,"&lt;="&amp;EOMONTH(Q$10,0))
/_xlfn.UNIQUE(_xlfn._xlws.FILTER($F:$F,$E:$E=$J$4))
/IF($J$5="総計",1,$K232/10)
),0)</f>
        <v>0</v>
      </c>
      <c r="R232" s="48" cm="1">
        <f t="array" ref="R232">IFERROR(
IF(OR(R$10="",$I232=""),"",
SUMIFS(収穫記録!$P:$P,収穫記録!$D:$D,$J$1,収穫記録!$I:$I,$J$2,収穫記録!$J:$J,$J$3,収穫記録!$F:$F,$I232,収穫記録!$B:$B,"&gt;="&amp;R$10,収穫記録!$B:$B,"&lt;="&amp;EOMONTH(R$10,0))
/_xlfn.UNIQUE(_xlfn._xlws.FILTER($F:$F,$E:$E=$J$4))
/IF($J$5="総計",1,$K232/10)
),0)</f>
        <v>0</v>
      </c>
      <c r="S232" s="48" cm="1">
        <f t="array" ref="S232">IFERROR(
IF(OR(S$10="",$I232=""),"",
SUMIFS(収穫記録!$P:$P,収穫記録!$D:$D,$J$1,収穫記録!$I:$I,$J$2,収穫記録!$J:$J,$J$3,収穫記録!$F:$F,$I232,収穫記録!$B:$B,"&gt;="&amp;S$10,収穫記録!$B:$B,"&lt;="&amp;EOMONTH(S$10,0))
/_xlfn.UNIQUE(_xlfn._xlws.FILTER($F:$F,$E:$E=$J$4))
/IF($J$5="総計",1,$K232/10)
),0)</f>
        <v>0</v>
      </c>
      <c r="T232" s="48" cm="1">
        <f t="array" ref="T232">IFERROR(
IF(OR(T$10="",$I232=""),"",
SUMIFS(収穫記録!$P:$P,収穫記録!$D:$D,$J$1,収穫記録!$I:$I,$J$2,収穫記録!$J:$J,$J$3,収穫記録!$F:$F,$I232,収穫記録!$B:$B,"&gt;="&amp;T$10,収穫記録!$B:$B,"&lt;="&amp;EOMONTH(T$10,0))
/_xlfn.UNIQUE(_xlfn._xlws.FILTER($F:$F,$E:$E=$J$4))
/IF($J$5="総計",1,$K232/10)
),0)</f>
        <v>0</v>
      </c>
      <c r="U232" s="48" cm="1">
        <f t="array" ref="U232">IFERROR(
IF(OR(U$10="",$I232=""),"",
SUMIFS(収穫記録!$P:$P,収穫記録!$D:$D,$J$1,収穫記録!$I:$I,$J$2,収穫記録!$J:$J,$J$3,収穫記録!$F:$F,$I232,収穫記録!$B:$B,"&gt;="&amp;U$10,収穫記録!$B:$B,"&lt;="&amp;EOMONTH(U$10,0))
/_xlfn.UNIQUE(_xlfn._xlws.FILTER($F:$F,$E:$E=$J$4))
/IF($J$5="総計",1,$K232/10)
),0)</f>
        <v>0</v>
      </c>
      <c r="V232" s="48" cm="1">
        <f t="array" ref="V232">IFERROR(
IF(OR(V$10="",$I232=""),"",
SUMIFS(収穫記録!$P:$P,収穫記録!$D:$D,$J$1,収穫記録!$I:$I,$J$2,収穫記録!$J:$J,$J$3,収穫記録!$F:$F,$I232,収穫記録!$B:$B,"&gt;="&amp;V$10,収穫記録!$B:$B,"&lt;="&amp;EOMONTH(V$10,0))
/_xlfn.UNIQUE(_xlfn._xlws.FILTER($F:$F,$E:$E=$J$4))
/IF($J$5="総計",1,$K232/10)
),0)</f>
        <v>0</v>
      </c>
      <c r="W232" s="48" cm="1">
        <f t="array" ref="W232">IFERROR(
IF(OR(W$10="",$I232=""),"",
SUMIFS(収穫記録!$P:$P,収穫記録!$D:$D,$J$1,収穫記録!$I:$I,$J$2,収穫記録!$J:$J,$J$3,収穫記録!$F:$F,$I232,収穫記録!$B:$B,"&gt;="&amp;W$10,収穫記録!$B:$B,"&lt;="&amp;EOMONTH(W$10,0))
/_xlfn.UNIQUE(_xlfn._xlws.FILTER($F:$F,$E:$E=$J$4))
/IF($J$5="総計",1,$K232/10)
),0)</f>
        <v>0</v>
      </c>
      <c r="X232" s="48" cm="1">
        <f t="array" ref="X232">IFERROR(
IF(OR(X$10="",$I232=""),"",
SUMIFS(収穫記録!$P:$P,収穫記録!$D:$D,$J$1,収穫記録!$I:$I,$J$2,収穫記録!$J:$J,$J$3,収穫記録!$F:$F,$I232,収穫記録!$B:$B,"&gt;="&amp;X$10,収穫記録!$B:$B,"&lt;="&amp;EOMONTH(X$10,0))
/_xlfn.UNIQUE(_xlfn._xlws.FILTER($F:$F,$E:$E=$J$4))
/IF($J$5="総計",1,$K232/10)
),0)</f>
        <v>0</v>
      </c>
    </row>
    <row r="233" spans="10:24">
      <c r="J233" s="13"/>
      <c r="K233" s="37"/>
      <c r="L233" s="46" t="str">
        <f t="shared" si="5"/>
        <v/>
      </c>
      <c r="M233" s="47" cm="1">
        <f t="array" ref="M233">IFERROR(
IF(OR(M$10="",$I233=""),"",
SUMIFS(収穫記録!$P:$P,収穫記録!$D:$D,$J$1,収穫記録!$I:$I,$J$2,収穫記録!$J:$J,$J$3,収穫記録!$F:$F,$I233,収穫記録!$B:$B,"&gt;="&amp;M$10,収穫記録!$B:$B,"&lt;="&amp;EOMONTH(M$10,0))
/_xlfn.UNIQUE(_xlfn._xlws.FILTER($F:$F,$E:$E=$J$4))
/IF($J$5="総計",1,$K233/10)
),0)</f>
        <v>0</v>
      </c>
      <c r="N233" s="48" cm="1">
        <f t="array" ref="N233">IFERROR(
IF(OR(N$10="",$I233=""),"",
SUMIFS(収穫記録!$P:$P,収穫記録!$D:$D,$J$1,収穫記録!$I:$I,$J$2,収穫記録!$J:$J,$J$3,収穫記録!$F:$F,$I233,収穫記録!$B:$B,"&gt;="&amp;N$10,収穫記録!$B:$B,"&lt;="&amp;EOMONTH(N$10,0))
/_xlfn.UNIQUE(_xlfn._xlws.FILTER($F:$F,$E:$E=$J$4))
/IF($J$5="総計",1,$K233/10)
),0)</f>
        <v>0</v>
      </c>
      <c r="O233" s="48" cm="1">
        <f t="array" ref="O233">IFERROR(
IF(OR(O$10="",$I233=""),"",
SUMIFS(収穫記録!$P:$P,収穫記録!$D:$D,$J$1,収穫記録!$I:$I,$J$2,収穫記録!$J:$J,$J$3,収穫記録!$F:$F,$I233,収穫記録!$B:$B,"&gt;="&amp;O$10,収穫記録!$B:$B,"&lt;="&amp;EOMONTH(O$10,0))
/_xlfn.UNIQUE(_xlfn._xlws.FILTER($F:$F,$E:$E=$J$4))
/IF($J$5="総計",1,$K233/10)
),0)</f>
        <v>0</v>
      </c>
      <c r="P233" s="48" cm="1">
        <f t="array" ref="P233">IFERROR(
IF(OR(P$10="",$I233=""),"",
SUMIFS(収穫記録!$P:$P,収穫記録!$D:$D,$J$1,収穫記録!$I:$I,$J$2,収穫記録!$J:$J,$J$3,収穫記録!$F:$F,$I233,収穫記録!$B:$B,"&gt;="&amp;P$10,収穫記録!$B:$B,"&lt;="&amp;EOMONTH(P$10,0))
/_xlfn.UNIQUE(_xlfn._xlws.FILTER($F:$F,$E:$E=$J$4))
/IF($J$5="総計",1,$K233/10)
),0)</f>
        <v>0</v>
      </c>
      <c r="Q233" s="48" cm="1">
        <f t="array" ref="Q233">IFERROR(
IF(OR(Q$10="",$I233=""),"",
SUMIFS(収穫記録!$P:$P,収穫記録!$D:$D,$J$1,収穫記録!$I:$I,$J$2,収穫記録!$J:$J,$J$3,収穫記録!$F:$F,$I233,収穫記録!$B:$B,"&gt;="&amp;Q$10,収穫記録!$B:$B,"&lt;="&amp;EOMONTH(Q$10,0))
/_xlfn.UNIQUE(_xlfn._xlws.FILTER($F:$F,$E:$E=$J$4))
/IF($J$5="総計",1,$K233/10)
),0)</f>
        <v>0</v>
      </c>
      <c r="R233" s="48" cm="1">
        <f t="array" ref="R233">IFERROR(
IF(OR(R$10="",$I233=""),"",
SUMIFS(収穫記録!$P:$P,収穫記録!$D:$D,$J$1,収穫記録!$I:$I,$J$2,収穫記録!$J:$J,$J$3,収穫記録!$F:$F,$I233,収穫記録!$B:$B,"&gt;="&amp;R$10,収穫記録!$B:$B,"&lt;="&amp;EOMONTH(R$10,0))
/_xlfn.UNIQUE(_xlfn._xlws.FILTER($F:$F,$E:$E=$J$4))
/IF($J$5="総計",1,$K233/10)
),0)</f>
        <v>0</v>
      </c>
      <c r="S233" s="48" cm="1">
        <f t="array" ref="S233">IFERROR(
IF(OR(S$10="",$I233=""),"",
SUMIFS(収穫記録!$P:$P,収穫記録!$D:$D,$J$1,収穫記録!$I:$I,$J$2,収穫記録!$J:$J,$J$3,収穫記録!$F:$F,$I233,収穫記録!$B:$B,"&gt;="&amp;S$10,収穫記録!$B:$B,"&lt;="&amp;EOMONTH(S$10,0))
/_xlfn.UNIQUE(_xlfn._xlws.FILTER($F:$F,$E:$E=$J$4))
/IF($J$5="総計",1,$K233/10)
),0)</f>
        <v>0</v>
      </c>
      <c r="T233" s="48" cm="1">
        <f t="array" ref="T233">IFERROR(
IF(OR(T$10="",$I233=""),"",
SUMIFS(収穫記録!$P:$P,収穫記録!$D:$D,$J$1,収穫記録!$I:$I,$J$2,収穫記録!$J:$J,$J$3,収穫記録!$F:$F,$I233,収穫記録!$B:$B,"&gt;="&amp;T$10,収穫記録!$B:$B,"&lt;="&amp;EOMONTH(T$10,0))
/_xlfn.UNIQUE(_xlfn._xlws.FILTER($F:$F,$E:$E=$J$4))
/IF($J$5="総計",1,$K233/10)
),0)</f>
        <v>0</v>
      </c>
      <c r="U233" s="48" cm="1">
        <f t="array" ref="U233">IFERROR(
IF(OR(U$10="",$I233=""),"",
SUMIFS(収穫記録!$P:$P,収穫記録!$D:$D,$J$1,収穫記録!$I:$I,$J$2,収穫記録!$J:$J,$J$3,収穫記録!$F:$F,$I233,収穫記録!$B:$B,"&gt;="&amp;U$10,収穫記録!$B:$B,"&lt;="&amp;EOMONTH(U$10,0))
/_xlfn.UNIQUE(_xlfn._xlws.FILTER($F:$F,$E:$E=$J$4))
/IF($J$5="総計",1,$K233/10)
),0)</f>
        <v>0</v>
      </c>
      <c r="V233" s="48" cm="1">
        <f t="array" ref="V233">IFERROR(
IF(OR(V$10="",$I233=""),"",
SUMIFS(収穫記録!$P:$P,収穫記録!$D:$D,$J$1,収穫記録!$I:$I,$J$2,収穫記録!$J:$J,$J$3,収穫記録!$F:$F,$I233,収穫記録!$B:$B,"&gt;="&amp;V$10,収穫記録!$B:$B,"&lt;="&amp;EOMONTH(V$10,0))
/_xlfn.UNIQUE(_xlfn._xlws.FILTER($F:$F,$E:$E=$J$4))
/IF($J$5="総計",1,$K233/10)
),0)</f>
        <v>0</v>
      </c>
      <c r="W233" s="48" cm="1">
        <f t="array" ref="W233">IFERROR(
IF(OR(W$10="",$I233=""),"",
SUMIFS(収穫記録!$P:$P,収穫記録!$D:$D,$J$1,収穫記録!$I:$I,$J$2,収穫記録!$J:$J,$J$3,収穫記録!$F:$F,$I233,収穫記録!$B:$B,"&gt;="&amp;W$10,収穫記録!$B:$B,"&lt;="&amp;EOMONTH(W$10,0))
/_xlfn.UNIQUE(_xlfn._xlws.FILTER($F:$F,$E:$E=$J$4))
/IF($J$5="総計",1,$K233/10)
),0)</f>
        <v>0</v>
      </c>
      <c r="X233" s="48" cm="1">
        <f t="array" ref="X233">IFERROR(
IF(OR(X$10="",$I233=""),"",
SUMIFS(収穫記録!$P:$P,収穫記録!$D:$D,$J$1,収穫記録!$I:$I,$J$2,収穫記録!$J:$J,$J$3,収穫記録!$F:$F,$I233,収穫記録!$B:$B,"&gt;="&amp;X$10,収穫記録!$B:$B,"&lt;="&amp;EOMONTH(X$10,0))
/_xlfn.UNIQUE(_xlfn._xlws.FILTER($F:$F,$E:$E=$J$4))
/IF($J$5="総計",1,$K233/10)
),0)</f>
        <v>0</v>
      </c>
    </row>
    <row r="234" spans="10:24">
      <c r="J234" s="13"/>
      <c r="K234" s="37"/>
      <c r="L234" s="46" t="str">
        <f t="shared" si="5"/>
        <v/>
      </c>
      <c r="M234" s="47" cm="1">
        <f t="array" ref="M234">IFERROR(
IF(OR(M$10="",$I234=""),"",
SUMIFS(収穫記録!$P:$P,収穫記録!$D:$D,$J$1,収穫記録!$I:$I,$J$2,収穫記録!$J:$J,$J$3,収穫記録!$F:$F,$I234,収穫記録!$B:$B,"&gt;="&amp;M$10,収穫記録!$B:$B,"&lt;="&amp;EOMONTH(M$10,0))
/_xlfn.UNIQUE(_xlfn._xlws.FILTER($F:$F,$E:$E=$J$4))
/IF($J$5="総計",1,$K234/10)
),0)</f>
        <v>0</v>
      </c>
      <c r="N234" s="48" cm="1">
        <f t="array" ref="N234">IFERROR(
IF(OR(N$10="",$I234=""),"",
SUMIFS(収穫記録!$P:$P,収穫記録!$D:$D,$J$1,収穫記録!$I:$I,$J$2,収穫記録!$J:$J,$J$3,収穫記録!$F:$F,$I234,収穫記録!$B:$B,"&gt;="&amp;N$10,収穫記録!$B:$B,"&lt;="&amp;EOMONTH(N$10,0))
/_xlfn.UNIQUE(_xlfn._xlws.FILTER($F:$F,$E:$E=$J$4))
/IF($J$5="総計",1,$K234/10)
),0)</f>
        <v>0</v>
      </c>
      <c r="O234" s="48" cm="1">
        <f t="array" ref="O234">IFERROR(
IF(OR(O$10="",$I234=""),"",
SUMIFS(収穫記録!$P:$P,収穫記録!$D:$D,$J$1,収穫記録!$I:$I,$J$2,収穫記録!$J:$J,$J$3,収穫記録!$F:$F,$I234,収穫記録!$B:$B,"&gt;="&amp;O$10,収穫記録!$B:$B,"&lt;="&amp;EOMONTH(O$10,0))
/_xlfn.UNIQUE(_xlfn._xlws.FILTER($F:$F,$E:$E=$J$4))
/IF($J$5="総計",1,$K234/10)
),0)</f>
        <v>0</v>
      </c>
      <c r="P234" s="48" cm="1">
        <f t="array" ref="P234">IFERROR(
IF(OR(P$10="",$I234=""),"",
SUMIFS(収穫記録!$P:$P,収穫記録!$D:$D,$J$1,収穫記録!$I:$I,$J$2,収穫記録!$J:$J,$J$3,収穫記録!$F:$F,$I234,収穫記録!$B:$B,"&gt;="&amp;P$10,収穫記録!$B:$B,"&lt;="&amp;EOMONTH(P$10,0))
/_xlfn.UNIQUE(_xlfn._xlws.FILTER($F:$F,$E:$E=$J$4))
/IF($J$5="総計",1,$K234/10)
),0)</f>
        <v>0</v>
      </c>
      <c r="Q234" s="48" cm="1">
        <f t="array" ref="Q234">IFERROR(
IF(OR(Q$10="",$I234=""),"",
SUMIFS(収穫記録!$P:$P,収穫記録!$D:$D,$J$1,収穫記録!$I:$I,$J$2,収穫記録!$J:$J,$J$3,収穫記録!$F:$F,$I234,収穫記録!$B:$B,"&gt;="&amp;Q$10,収穫記録!$B:$B,"&lt;="&amp;EOMONTH(Q$10,0))
/_xlfn.UNIQUE(_xlfn._xlws.FILTER($F:$F,$E:$E=$J$4))
/IF($J$5="総計",1,$K234/10)
),0)</f>
        <v>0</v>
      </c>
      <c r="R234" s="48" cm="1">
        <f t="array" ref="R234">IFERROR(
IF(OR(R$10="",$I234=""),"",
SUMIFS(収穫記録!$P:$P,収穫記録!$D:$D,$J$1,収穫記録!$I:$I,$J$2,収穫記録!$J:$J,$J$3,収穫記録!$F:$F,$I234,収穫記録!$B:$B,"&gt;="&amp;R$10,収穫記録!$B:$B,"&lt;="&amp;EOMONTH(R$10,0))
/_xlfn.UNIQUE(_xlfn._xlws.FILTER($F:$F,$E:$E=$J$4))
/IF($J$5="総計",1,$K234/10)
),0)</f>
        <v>0</v>
      </c>
      <c r="S234" s="48" cm="1">
        <f t="array" ref="S234">IFERROR(
IF(OR(S$10="",$I234=""),"",
SUMIFS(収穫記録!$P:$P,収穫記録!$D:$D,$J$1,収穫記録!$I:$I,$J$2,収穫記録!$J:$J,$J$3,収穫記録!$F:$F,$I234,収穫記録!$B:$B,"&gt;="&amp;S$10,収穫記録!$B:$B,"&lt;="&amp;EOMONTH(S$10,0))
/_xlfn.UNIQUE(_xlfn._xlws.FILTER($F:$F,$E:$E=$J$4))
/IF($J$5="総計",1,$K234/10)
),0)</f>
        <v>0</v>
      </c>
      <c r="T234" s="48" cm="1">
        <f t="array" ref="T234">IFERROR(
IF(OR(T$10="",$I234=""),"",
SUMIFS(収穫記録!$P:$P,収穫記録!$D:$D,$J$1,収穫記録!$I:$I,$J$2,収穫記録!$J:$J,$J$3,収穫記録!$F:$F,$I234,収穫記録!$B:$B,"&gt;="&amp;T$10,収穫記録!$B:$B,"&lt;="&amp;EOMONTH(T$10,0))
/_xlfn.UNIQUE(_xlfn._xlws.FILTER($F:$F,$E:$E=$J$4))
/IF($J$5="総計",1,$K234/10)
),0)</f>
        <v>0</v>
      </c>
      <c r="U234" s="48" cm="1">
        <f t="array" ref="U234">IFERROR(
IF(OR(U$10="",$I234=""),"",
SUMIFS(収穫記録!$P:$P,収穫記録!$D:$D,$J$1,収穫記録!$I:$I,$J$2,収穫記録!$J:$J,$J$3,収穫記録!$F:$F,$I234,収穫記録!$B:$B,"&gt;="&amp;U$10,収穫記録!$B:$B,"&lt;="&amp;EOMONTH(U$10,0))
/_xlfn.UNIQUE(_xlfn._xlws.FILTER($F:$F,$E:$E=$J$4))
/IF($J$5="総計",1,$K234/10)
),0)</f>
        <v>0</v>
      </c>
      <c r="V234" s="48" cm="1">
        <f t="array" ref="V234">IFERROR(
IF(OR(V$10="",$I234=""),"",
SUMIFS(収穫記録!$P:$P,収穫記録!$D:$D,$J$1,収穫記録!$I:$I,$J$2,収穫記録!$J:$J,$J$3,収穫記録!$F:$F,$I234,収穫記録!$B:$B,"&gt;="&amp;V$10,収穫記録!$B:$B,"&lt;="&amp;EOMONTH(V$10,0))
/_xlfn.UNIQUE(_xlfn._xlws.FILTER($F:$F,$E:$E=$J$4))
/IF($J$5="総計",1,$K234/10)
),0)</f>
        <v>0</v>
      </c>
      <c r="W234" s="48" cm="1">
        <f t="array" ref="W234">IFERROR(
IF(OR(W$10="",$I234=""),"",
SUMIFS(収穫記録!$P:$P,収穫記録!$D:$D,$J$1,収穫記録!$I:$I,$J$2,収穫記録!$J:$J,$J$3,収穫記録!$F:$F,$I234,収穫記録!$B:$B,"&gt;="&amp;W$10,収穫記録!$B:$B,"&lt;="&amp;EOMONTH(W$10,0))
/_xlfn.UNIQUE(_xlfn._xlws.FILTER($F:$F,$E:$E=$J$4))
/IF($J$5="総計",1,$K234/10)
),0)</f>
        <v>0</v>
      </c>
      <c r="X234" s="48" cm="1">
        <f t="array" ref="X234">IFERROR(
IF(OR(X$10="",$I234=""),"",
SUMIFS(収穫記録!$P:$P,収穫記録!$D:$D,$J$1,収穫記録!$I:$I,$J$2,収穫記録!$J:$J,$J$3,収穫記録!$F:$F,$I234,収穫記録!$B:$B,"&gt;="&amp;X$10,収穫記録!$B:$B,"&lt;="&amp;EOMONTH(X$10,0))
/_xlfn.UNIQUE(_xlfn._xlws.FILTER($F:$F,$E:$E=$J$4))
/IF($J$5="総計",1,$K234/10)
),0)</f>
        <v>0</v>
      </c>
    </row>
    <row r="235" spans="10:24">
      <c r="J235" s="13"/>
      <c r="K235" s="37"/>
      <c r="L235" s="46" t="str">
        <f t="shared" si="5"/>
        <v/>
      </c>
      <c r="M235" s="47" cm="1">
        <f t="array" ref="M235">IFERROR(
IF(OR(M$10="",$I235=""),"",
SUMIFS(収穫記録!$P:$P,収穫記録!$D:$D,$J$1,収穫記録!$I:$I,$J$2,収穫記録!$J:$J,$J$3,収穫記録!$F:$F,$I235,収穫記録!$B:$B,"&gt;="&amp;M$10,収穫記録!$B:$B,"&lt;="&amp;EOMONTH(M$10,0))
/_xlfn.UNIQUE(_xlfn._xlws.FILTER($F:$F,$E:$E=$J$4))
/IF($J$5="総計",1,$K235/10)
),0)</f>
        <v>0</v>
      </c>
      <c r="N235" s="48" cm="1">
        <f t="array" ref="N235">IFERROR(
IF(OR(N$10="",$I235=""),"",
SUMIFS(収穫記録!$P:$P,収穫記録!$D:$D,$J$1,収穫記録!$I:$I,$J$2,収穫記録!$J:$J,$J$3,収穫記録!$F:$F,$I235,収穫記録!$B:$B,"&gt;="&amp;N$10,収穫記録!$B:$B,"&lt;="&amp;EOMONTH(N$10,0))
/_xlfn.UNIQUE(_xlfn._xlws.FILTER($F:$F,$E:$E=$J$4))
/IF($J$5="総計",1,$K235/10)
),0)</f>
        <v>0</v>
      </c>
      <c r="O235" s="48" cm="1">
        <f t="array" ref="O235">IFERROR(
IF(OR(O$10="",$I235=""),"",
SUMIFS(収穫記録!$P:$P,収穫記録!$D:$D,$J$1,収穫記録!$I:$I,$J$2,収穫記録!$J:$J,$J$3,収穫記録!$F:$F,$I235,収穫記録!$B:$B,"&gt;="&amp;O$10,収穫記録!$B:$B,"&lt;="&amp;EOMONTH(O$10,0))
/_xlfn.UNIQUE(_xlfn._xlws.FILTER($F:$F,$E:$E=$J$4))
/IF($J$5="総計",1,$K235/10)
),0)</f>
        <v>0</v>
      </c>
      <c r="P235" s="48" cm="1">
        <f t="array" ref="P235">IFERROR(
IF(OR(P$10="",$I235=""),"",
SUMIFS(収穫記録!$P:$P,収穫記録!$D:$D,$J$1,収穫記録!$I:$I,$J$2,収穫記録!$J:$J,$J$3,収穫記録!$F:$F,$I235,収穫記録!$B:$B,"&gt;="&amp;P$10,収穫記録!$B:$B,"&lt;="&amp;EOMONTH(P$10,0))
/_xlfn.UNIQUE(_xlfn._xlws.FILTER($F:$F,$E:$E=$J$4))
/IF($J$5="総計",1,$K235/10)
),0)</f>
        <v>0</v>
      </c>
      <c r="Q235" s="48" cm="1">
        <f t="array" ref="Q235">IFERROR(
IF(OR(Q$10="",$I235=""),"",
SUMIFS(収穫記録!$P:$P,収穫記録!$D:$D,$J$1,収穫記録!$I:$I,$J$2,収穫記録!$J:$J,$J$3,収穫記録!$F:$F,$I235,収穫記録!$B:$B,"&gt;="&amp;Q$10,収穫記録!$B:$B,"&lt;="&amp;EOMONTH(Q$10,0))
/_xlfn.UNIQUE(_xlfn._xlws.FILTER($F:$F,$E:$E=$J$4))
/IF($J$5="総計",1,$K235/10)
),0)</f>
        <v>0</v>
      </c>
      <c r="R235" s="48" cm="1">
        <f t="array" ref="R235">IFERROR(
IF(OR(R$10="",$I235=""),"",
SUMIFS(収穫記録!$P:$P,収穫記録!$D:$D,$J$1,収穫記録!$I:$I,$J$2,収穫記録!$J:$J,$J$3,収穫記録!$F:$F,$I235,収穫記録!$B:$B,"&gt;="&amp;R$10,収穫記録!$B:$B,"&lt;="&amp;EOMONTH(R$10,0))
/_xlfn.UNIQUE(_xlfn._xlws.FILTER($F:$F,$E:$E=$J$4))
/IF($J$5="総計",1,$K235/10)
),0)</f>
        <v>0</v>
      </c>
      <c r="S235" s="48" cm="1">
        <f t="array" ref="S235">IFERROR(
IF(OR(S$10="",$I235=""),"",
SUMIFS(収穫記録!$P:$P,収穫記録!$D:$D,$J$1,収穫記録!$I:$I,$J$2,収穫記録!$J:$J,$J$3,収穫記録!$F:$F,$I235,収穫記録!$B:$B,"&gt;="&amp;S$10,収穫記録!$B:$B,"&lt;="&amp;EOMONTH(S$10,0))
/_xlfn.UNIQUE(_xlfn._xlws.FILTER($F:$F,$E:$E=$J$4))
/IF($J$5="総計",1,$K235/10)
),0)</f>
        <v>0</v>
      </c>
      <c r="T235" s="48" cm="1">
        <f t="array" ref="T235">IFERROR(
IF(OR(T$10="",$I235=""),"",
SUMIFS(収穫記録!$P:$P,収穫記録!$D:$D,$J$1,収穫記録!$I:$I,$J$2,収穫記録!$J:$J,$J$3,収穫記録!$F:$F,$I235,収穫記録!$B:$B,"&gt;="&amp;T$10,収穫記録!$B:$B,"&lt;="&amp;EOMONTH(T$10,0))
/_xlfn.UNIQUE(_xlfn._xlws.FILTER($F:$F,$E:$E=$J$4))
/IF($J$5="総計",1,$K235/10)
),0)</f>
        <v>0</v>
      </c>
      <c r="U235" s="48" cm="1">
        <f t="array" ref="U235">IFERROR(
IF(OR(U$10="",$I235=""),"",
SUMIFS(収穫記録!$P:$P,収穫記録!$D:$D,$J$1,収穫記録!$I:$I,$J$2,収穫記録!$J:$J,$J$3,収穫記録!$F:$F,$I235,収穫記録!$B:$B,"&gt;="&amp;U$10,収穫記録!$B:$B,"&lt;="&amp;EOMONTH(U$10,0))
/_xlfn.UNIQUE(_xlfn._xlws.FILTER($F:$F,$E:$E=$J$4))
/IF($J$5="総計",1,$K235/10)
),0)</f>
        <v>0</v>
      </c>
      <c r="V235" s="48" cm="1">
        <f t="array" ref="V235">IFERROR(
IF(OR(V$10="",$I235=""),"",
SUMIFS(収穫記録!$P:$P,収穫記録!$D:$D,$J$1,収穫記録!$I:$I,$J$2,収穫記録!$J:$J,$J$3,収穫記録!$F:$F,$I235,収穫記録!$B:$B,"&gt;="&amp;V$10,収穫記録!$B:$B,"&lt;="&amp;EOMONTH(V$10,0))
/_xlfn.UNIQUE(_xlfn._xlws.FILTER($F:$F,$E:$E=$J$4))
/IF($J$5="総計",1,$K235/10)
),0)</f>
        <v>0</v>
      </c>
      <c r="W235" s="48" cm="1">
        <f t="array" ref="W235">IFERROR(
IF(OR(W$10="",$I235=""),"",
SUMIFS(収穫記録!$P:$P,収穫記録!$D:$D,$J$1,収穫記録!$I:$I,$J$2,収穫記録!$J:$J,$J$3,収穫記録!$F:$F,$I235,収穫記録!$B:$B,"&gt;="&amp;W$10,収穫記録!$B:$B,"&lt;="&amp;EOMONTH(W$10,0))
/_xlfn.UNIQUE(_xlfn._xlws.FILTER($F:$F,$E:$E=$J$4))
/IF($J$5="総計",1,$K235/10)
),0)</f>
        <v>0</v>
      </c>
      <c r="X235" s="48" cm="1">
        <f t="array" ref="X235">IFERROR(
IF(OR(X$10="",$I235=""),"",
SUMIFS(収穫記録!$P:$P,収穫記録!$D:$D,$J$1,収穫記録!$I:$I,$J$2,収穫記録!$J:$J,$J$3,収穫記録!$F:$F,$I235,収穫記録!$B:$B,"&gt;="&amp;X$10,収穫記録!$B:$B,"&lt;="&amp;EOMONTH(X$10,0))
/_xlfn.UNIQUE(_xlfn._xlws.FILTER($F:$F,$E:$E=$J$4))
/IF($J$5="総計",1,$K235/10)
),0)</f>
        <v>0</v>
      </c>
    </row>
    <row r="236" spans="10:24">
      <c r="J236" s="13"/>
      <c r="K236" s="37"/>
      <c r="L236" s="46" t="str">
        <f t="shared" si="5"/>
        <v/>
      </c>
      <c r="M236" s="47" cm="1">
        <f t="array" ref="M236">IFERROR(
IF(OR(M$10="",$I236=""),"",
SUMIFS(収穫記録!$P:$P,収穫記録!$D:$D,$J$1,収穫記録!$I:$I,$J$2,収穫記録!$J:$J,$J$3,収穫記録!$F:$F,$I236,収穫記録!$B:$B,"&gt;="&amp;M$10,収穫記録!$B:$B,"&lt;="&amp;EOMONTH(M$10,0))
/_xlfn.UNIQUE(_xlfn._xlws.FILTER($F:$F,$E:$E=$J$4))
/IF($J$5="総計",1,$K236/10)
),0)</f>
        <v>0</v>
      </c>
      <c r="N236" s="48" cm="1">
        <f t="array" ref="N236">IFERROR(
IF(OR(N$10="",$I236=""),"",
SUMIFS(収穫記録!$P:$P,収穫記録!$D:$D,$J$1,収穫記録!$I:$I,$J$2,収穫記録!$J:$J,$J$3,収穫記録!$F:$F,$I236,収穫記録!$B:$B,"&gt;="&amp;N$10,収穫記録!$B:$B,"&lt;="&amp;EOMONTH(N$10,0))
/_xlfn.UNIQUE(_xlfn._xlws.FILTER($F:$F,$E:$E=$J$4))
/IF($J$5="総計",1,$K236/10)
),0)</f>
        <v>0</v>
      </c>
      <c r="O236" s="48" cm="1">
        <f t="array" ref="O236">IFERROR(
IF(OR(O$10="",$I236=""),"",
SUMIFS(収穫記録!$P:$P,収穫記録!$D:$D,$J$1,収穫記録!$I:$I,$J$2,収穫記録!$J:$J,$J$3,収穫記録!$F:$F,$I236,収穫記録!$B:$B,"&gt;="&amp;O$10,収穫記録!$B:$B,"&lt;="&amp;EOMONTH(O$10,0))
/_xlfn.UNIQUE(_xlfn._xlws.FILTER($F:$F,$E:$E=$J$4))
/IF($J$5="総計",1,$K236/10)
),0)</f>
        <v>0</v>
      </c>
      <c r="P236" s="48" cm="1">
        <f t="array" ref="P236">IFERROR(
IF(OR(P$10="",$I236=""),"",
SUMIFS(収穫記録!$P:$P,収穫記録!$D:$D,$J$1,収穫記録!$I:$I,$J$2,収穫記録!$J:$J,$J$3,収穫記録!$F:$F,$I236,収穫記録!$B:$B,"&gt;="&amp;P$10,収穫記録!$B:$B,"&lt;="&amp;EOMONTH(P$10,0))
/_xlfn.UNIQUE(_xlfn._xlws.FILTER($F:$F,$E:$E=$J$4))
/IF($J$5="総計",1,$K236/10)
),0)</f>
        <v>0</v>
      </c>
      <c r="Q236" s="48" cm="1">
        <f t="array" ref="Q236">IFERROR(
IF(OR(Q$10="",$I236=""),"",
SUMIFS(収穫記録!$P:$P,収穫記録!$D:$D,$J$1,収穫記録!$I:$I,$J$2,収穫記録!$J:$J,$J$3,収穫記録!$F:$F,$I236,収穫記録!$B:$B,"&gt;="&amp;Q$10,収穫記録!$B:$B,"&lt;="&amp;EOMONTH(Q$10,0))
/_xlfn.UNIQUE(_xlfn._xlws.FILTER($F:$F,$E:$E=$J$4))
/IF($J$5="総計",1,$K236/10)
),0)</f>
        <v>0</v>
      </c>
      <c r="R236" s="48" cm="1">
        <f t="array" ref="R236">IFERROR(
IF(OR(R$10="",$I236=""),"",
SUMIFS(収穫記録!$P:$P,収穫記録!$D:$D,$J$1,収穫記録!$I:$I,$J$2,収穫記録!$J:$J,$J$3,収穫記録!$F:$F,$I236,収穫記録!$B:$B,"&gt;="&amp;R$10,収穫記録!$B:$B,"&lt;="&amp;EOMONTH(R$10,0))
/_xlfn.UNIQUE(_xlfn._xlws.FILTER($F:$F,$E:$E=$J$4))
/IF($J$5="総計",1,$K236/10)
),0)</f>
        <v>0</v>
      </c>
      <c r="S236" s="48" cm="1">
        <f t="array" ref="S236">IFERROR(
IF(OR(S$10="",$I236=""),"",
SUMIFS(収穫記録!$P:$P,収穫記録!$D:$D,$J$1,収穫記録!$I:$I,$J$2,収穫記録!$J:$J,$J$3,収穫記録!$F:$F,$I236,収穫記録!$B:$B,"&gt;="&amp;S$10,収穫記録!$B:$B,"&lt;="&amp;EOMONTH(S$10,0))
/_xlfn.UNIQUE(_xlfn._xlws.FILTER($F:$F,$E:$E=$J$4))
/IF($J$5="総計",1,$K236/10)
),0)</f>
        <v>0</v>
      </c>
      <c r="T236" s="48" cm="1">
        <f t="array" ref="T236">IFERROR(
IF(OR(T$10="",$I236=""),"",
SUMIFS(収穫記録!$P:$P,収穫記録!$D:$D,$J$1,収穫記録!$I:$I,$J$2,収穫記録!$J:$J,$J$3,収穫記録!$F:$F,$I236,収穫記録!$B:$B,"&gt;="&amp;T$10,収穫記録!$B:$B,"&lt;="&amp;EOMONTH(T$10,0))
/_xlfn.UNIQUE(_xlfn._xlws.FILTER($F:$F,$E:$E=$J$4))
/IF($J$5="総計",1,$K236/10)
),0)</f>
        <v>0</v>
      </c>
      <c r="U236" s="48" cm="1">
        <f t="array" ref="U236">IFERROR(
IF(OR(U$10="",$I236=""),"",
SUMIFS(収穫記録!$P:$P,収穫記録!$D:$D,$J$1,収穫記録!$I:$I,$J$2,収穫記録!$J:$J,$J$3,収穫記録!$F:$F,$I236,収穫記録!$B:$B,"&gt;="&amp;U$10,収穫記録!$B:$B,"&lt;="&amp;EOMONTH(U$10,0))
/_xlfn.UNIQUE(_xlfn._xlws.FILTER($F:$F,$E:$E=$J$4))
/IF($J$5="総計",1,$K236/10)
),0)</f>
        <v>0</v>
      </c>
      <c r="V236" s="48" cm="1">
        <f t="array" ref="V236">IFERROR(
IF(OR(V$10="",$I236=""),"",
SUMIFS(収穫記録!$P:$P,収穫記録!$D:$D,$J$1,収穫記録!$I:$I,$J$2,収穫記録!$J:$J,$J$3,収穫記録!$F:$F,$I236,収穫記録!$B:$B,"&gt;="&amp;V$10,収穫記録!$B:$B,"&lt;="&amp;EOMONTH(V$10,0))
/_xlfn.UNIQUE(_xlfn._xlws.FILTER($F:$F,$E:$E=$J$4))
/IF($J$5="総計",1,$K236/10)
),0)</f>
        <v>0</v>
      </c>
      <c r="W236" s="48" cm="1">
        <f t="array" ref="W236">IFERROR(
IF(OR(W$10="",$I236=""),"",
SUMIFS(収穫記録!$P:$P,収穫記録!$D:$D,$J$1,収穫記録!$I:$I,$J$2,収穫記録!$J:$J,$J$3,収穫記録!$F:$F,$I236,収穫記録!$B:$B,"&gt;="&amp;W$10,収穫記録!$B:$B,"&lt;="&amp;EOMONTH(W$10,0))
/_xlfn.UNIQUE(_xlfn._xlws.FILTER($F:$F,$E:$E=$J$4))
/IF($J$5="総計",1,$K236/10)
),0)</f>
        <v>0</v>
      </c>
      <c r="X236" s="48" cm="1">
        <f t="array" ref="X236">IFERROR(
IF(OR(X$10="",$I236=""),"",
SUMIFS(収穫記録!$P:$P,収穫記録!$D:$D,$J$1,収穫記録!$I:$I,$J$2,収穫記録!$J:$J,$J$3,収穫記録!$F:$F,$I236,収穫記録!$B:$B,"&gt;="&amp;X$10,収穫記録!$B:$B,"&lt;="&amp;EOMONTH(X$10,0))
/_xlfn.UNIQUE(_xlfn._xlws.FILTER($F:$F,$E:$E=$J$4))
/IF($J$5="総計",1,$K236/10)
),0)</f>
        <v>0</v>
      </c>
    </row>
    <row r="237" spans="10:24">
      <c r="J237" s="13"/>
      <c r="K237" s="37"/>
      <c r="L237" s="46" t="str">
        <f t="shared" si="5"/>
        <v/>
      </c>
      <c r="M237" s="47" cm="1">
        <f t="array" ref="M237">IFERROR(
IF(OR(M$10="",$I237=""),"",
SUMIFS(収穫記録!$P:$P,収穫記録!$D:$D,$J$1,収穫記録!$I:$I,$J$2,収穫記録!$J:$J,$J$3,収穫記録!$F:$F,$I237,収穫記録!$B:$B,"&gt;="&amp;M$10,収穫記録!$B:$B,"&lt;="&amp;EOMONTH(M$10,0))
/_xlfn.UNIQUE(_xlfn._xlws.FILTER($F:$F,$E:$E=$J$4))
/IF($J$5="総計",1,$K237/10)
),0)</f>
        <v>0</v>
      </c>
      <c r="N237" s="48" cm="1">
        <f t="array" ref="N237">IFERROR(
IF(OR(N$10="",$I237=""),"",
SUMIFS(収穫記録!$P:$P,収穫記録!$D:$D,$J$1,収穫記録!$I:$I,$J$2,収穫記録!$J:$J,$J$3,収穫記録!$F:$F,$I237,収穫記録!$B:$B,"&gt;="&amp;N$10,収穫記録!$B:$B,"&lt;="&amp;EOMONTH(N$10,0))
/_xlfn.UNIQUE(_xlfn._xlws.FILTER($F:$F,$E:$E=$J$4))
/IF($J$5="総計",1,$K237/10)
),0)</f>
        <v>0</v>
      </c>
      <c r="O237" s="48" cm="1">
        <f t="array" ref="O237">IFERROR(
IF(OR(O$10="",$I237=""),"",
SUMIFS(収穫記録!$P:$P,収穫記録!$D:$D,$J$1,収穫記録!$I:$I,$J$2,収穫記録!$J:$J,$J$3,収穫記録!$F:$F,$I237,収穫記録!$B:$B,"&gt;="&amp;O$10,収穫記録!$B:$B,"&lt;="&amp;EOMONTH(O$10,0))
/_xlfn.UNIQUE(_xlfn._xlws.FILTER($F:$F,$E:$E=$J$4))
/IF($J$5="総計",1,$K237/10)
),0)</f>
        <v>0</v>
      </c>
      <c r="P237" s="48" cm="1">
        <f t="array" ref="P237">IFERROR(
IF(OR(P$10="",$I237=""),"",
SUMIFS(収穫記録!$P:$P,収穫記録!$D:$D,$J$1,収穫記録!$I:$I,$J$2,収穫記録!$J:$J,$J$3,収穫記録!$F:$F,$I237,収穫記録!$B:$B,"&gt;="&amp;P$10,収穫記録!$B:$B,"&lt;="&amp;EOMONTH(P$10,0))
/_xlfn.UNIQUE(_xlfn._xlws.FILTER($F:$F,$E:$E=$J$4))
/IF($J$5="総計",1,$K237/10)
),0)</f>
        <v>0</v>
      </c>
      <c r="Q237" s="48" cm="1">
        <f t="array" ref="Q237">IFERROR(
IF(OR(Q$10="",$I237=""),"",
SUMIFS(収穫記録!$P:$P,収穫記録!$D:$D,$J$1,収穫記録!$I:$I,$J$2,収穫記録!$J:$J,$J$3,収穫記録!$F:$F,$I237,収穫記録!$B:$B,"&gt;="&amp;Q$10,収穫記録!$B:$B,"&lt;="&amp;EOMONTH(Q$10,0))
/_xlfn.UNIQUE(_xlfn._xlws.FILTER($F:$F,$E:$E=$J$4))
/IF($J$5="総計",1,$K237/10)
),0)</f>
        <v>0</v>
      </c>
      <c r="R237" s="48" cm="1">
        <f t="array" ref="R237">IFERROR(
IF(OR(R$10="",$I237=""),"",
SUMIFS(収穫記録!$P:$P,収穫記録!$D:$D,$J$1,収穫記録!$I:$I,$J$2,収穫記録!$J:$J,$J$3,収穫記録!$F:$F,$I237,収穫記録!$B:$B,"&gt;="&amp;R$10,収穫記録!$B:$B,"&lt;="&amp;EOMONTH(R$10,0))
/_xlfn.UNIQUE(_xlfn._xlws.FILTER($F:$F,$E:$E=$J$4))
/IF($J$5="総計",1,$K237/10)
),0)</f>
        <v>0</v>
      </c>
      <c r="S237" s="48" cm="1">
        <f t="array" ref="S237">IFERROR(
IF(OR(S$10="",$I237=""),"",
SUMIFS(収穫記録!$P:$P,収穫記録!$D:$D,$J$1,収穫記録!$I:$I,$J$2,収穫記録!$J:$J,$J$3,収穫記録!$F:$F,$I237,収穫記録!$B:$B,"&gt;="&amp;S$10,収穫記録!$B:$B,"&lt;="&amp;EOMONTH(S$10,0))
/_xlfn.UNIQUE(_xlfn._xlws.FILTER($F:$F,$E:$E=$J$4))
/IF($J$5="総計",1,$K237/10)
),0)</f>
        <v>0</v>
      </c>
      <c r="T237" s="48" cm="1">
        <f t="array" ref="T237">IFERROR(
IF(OR(T$10="",$I237=""),"",
SUMIFS(収穫記録!$P:$P,収穫記録!$D:$D,$J$1,収穫記録!$I:$I,$J$2,収穫記録!$J:$J,$J$3,収穫記録!$F:$F,$I237,収穫記録!$B:$B,"&gt;="&amp;T$10,収穫記録!$B:$B,"&lt;="&amp;EOMONTH(T$10,0))
/_xlfn.UNIQUE(_xlfn._xlws.FILTER($F:$F,$E:$E=$J$4))
/IF($J$5="総計",1,$K237/10)
),0)</f>
        <v>0</v>
      </c>
      <c r="U237" s="48" cm="1">
        <f t="array" ref="U237">IFERROR(
IF(OR(U$10="",$I237=""),"",
SUMIFS(収穫記録!$P:$P,収穫記録!$D:$D,$J$1,収穫記録!$I:$I,$J$2,収穫記録!$J:$J,$J$3,収穫記録!$F:$F,$I237,収穫記録!$B:$B,"&gt;="&amp;U$10,収穫記録!$B:$B,"&lt;="&amp;EOMONTH(U$10,0))
/_xlfn.UNIQUE(_xlfn._xlws.FILTER($F:$F,$E:$E=$J$4))
/IF($J$5="総計",1,$K237/10)
),0)</f>
        <v>0</v>
      </c>
      <c r="V237" s="48" cm="1">
        <f t="array" ref="V237">IFERROR(
IF(OR(V$10="",$I237=""),"",
SUMIFS(収穫記録!$P:$P,収穫記録!$D:$D,$J$1,収穫記録!$I:$I,$J$2,収穫記録!$J:$J,$J$3,収穫記録!$F:$F,$I237,収穫記録!$B:$B,"&gt;="&amp;V$10,収穫記録!$B:$B,"&lt;="&amp;EOMONTH(V$10,0))
/_xlfn.UNIQUE(_xlfn._xlws.FILTER($F:$F,$E:$E=$J$4))
/IF($J$5="総計",1,$K237/10)
),0)</f>
        <v>0</v>
      </c>
      <c r="W237" s="48" cm="1">
        <f t="array" ref="W237">IFERROR(
IF(OR(W$10="",$I237=""),"",
SUMIFS(収穫記録!$P:$P,収穫記録!$D:$D,$J$1,収穫記録!$I:$I,$J$2,収穫記録!$J:$J,$J$3,収穫記録!$F:$F,$I237,収穫記録!$B:$B,"&gt;="&amp;W$10,収穫記録!$B:$B,"&lt;="&amp;EOMONTH(W$10,0))
/_xlfn.UNIQUE(_xlfn._xlws.FILTER($F:$F,$E:$E=$J$4))
/IF($J$5="総計",1,$K237/10)
),0)</f>
        <v>0</v>
      </c>
      <c r="X237" s="48" cm="1">
        <f t="array" ref="X237">IFERROR(
IF(OR(X$10="",$I237=""),"",
SUMIFS(収穫記録!$P:$P,収穫記録!$D:$D,$J$1,収穫記録!$I:$I,$J$2,収穫記録!$J:$J,$J$3,収穫記録!$F:$F,$I237,収穫記録!$B:$B,"&gt;="&amp;X$10,収穫記録!$B:$B,"&lt;="&amp;EOMONTH(X$10,0))
/_xlfn.UNIQUE(_xlfn._xlws.FILTER($F:$F,$E:$E=$J$4))
/IF($J$5="総計",1,$K237/10)
),0)</f>
        <v>0</v>
      </c>
    </row>
    <row r="238" spans="10:24">
      <c r="J238" s="13"/>
      <c r="K238" s="37"/>
      <c r="L238" s="46" t="str">
        <f t="shared" si="5"/>
        <v/>
      </c>
      <c r="M238" s="47" cm="1">
        <f t="array" ref="M238">IFERROR(
IF(OR(M$10="",$I238=""),"",
SUMIFS(収穫記録!$P:$P,収穫記録!$D:$D,$J$1,収穫記録!$I:$I,$J$2,収穫記録!$J:$J,$J$3,収穫記録!$F:$F,$I238,収穫記録!$B:$B,"&gt;="&amp;M$10,収穫記録!$B:$B,"&lt;="&amp;EOMONTH(M$10,0))
/_xlfn.UNIQUE(_xlfn._xlws.FILTER($F:$F,$E:$E=$J$4))
/IF($J$5="総計",1,$K238/10)
),0)</f>
        <v>0</v>
      </c>
      <c r="N238" s="48" cm="1">
        <f t="array" ref="N238">IFERROR(
IF(OR(N$10="",$I238=""),"",
SUMIFS(収穫記録!$P:$P,収穫記録!$D:$D,$J$1,収穫記録!$I:$I,$J$2,収穫記録!$J:$J,$J$3,収穫記録!$F:$F,$I238,収穫記録!$B:$B,"&gt;="&amp;N$10,収穫記録!$B:$B,"&lt;="&amp;EOMONTH(N$10,0))
/_xlfn.UNIQUE(_xlfn._xlws.FILTER($F:$F,$E:$E=$J$4))
/IF($J$5="総計",1,$K238/10)
),0)</f>
        <v>0</v>
      </c>
      <c r="O238" s="48" cm="1">
        <f t="array" ref="O238">IFERROR(
IF(OR(O$10="",$I238=""),"",
SUMIFS(収穫記録!$P:$P,収穫記録!$D:$D,$J$1,収穫記録!$I:$I,$J$2,収穫記録!$J:$J,$J$3,収穫記録!$F:$F,$I238,収穫記録!$B:$B,"&gt;="&amp;O$10,収穫記録!$B:$B,"&lt;="&amp;EOMONTH(O$10,0))
/_xlfn.UNIQUE(_xlfn._xlws.FILTER($F:$F,$E:$E=$J$4))
/IF($J$5="総計",1,$K238/10)
),0)</f>
        <v>0</v>
      </c>
      <c r="P238" s="48" cm="1">
        <f t="array" ref="P238">IFERROR(
IF(OR(P$10="",$I238=""),"",
SUMIFS(収穫記録!$P:$P,収穫記録!$D:$D,$J$1,収穫記録!$I:$I,$J$2,収穫記録!$J:$J,$J$3,収穫記録!$F:$F,$I238,収穫記録!$B:$B,"&gt;="&amp;P$10,収穫記録!$B:$B,"&lt;="&amp;EOMONTH(P$10,0))
/_xlfn.UNIQUE(_xlfn._xlws.FILTER($F:$F,$E:$E=$J$4))
/IF($J$5="総計",1,$K238/10)
),0)</f>
        <v>0</v>
      </c>
      <c r="Q238" s="48" cm="1">
        <f t="array" ref="Q238">IFERROR(
IF(OR(Q$10="",$I238=""),"",
SUMIFS(収穫記録!$P:$P,収穫記録!$D:$D,$J$1,収穫記録!$I:$I,$J$2,収穫記録!$J:$J,$J$3,収穫記録!$F:$F,$I238,収穫記録!$B:$B,"&gt;="&amp;Q$10,収穫記録!$B:$B,"&lt;="&amp;EOMONTH(Q$10,0))
/_xlfn.UNIQUE(_xlfn._xlws.FILTER($F:$F,$E:$E=$J$4))
/IF($J$5="総計",1,$K238/10)
),0)</f>
        <v>0</v>
      </c>
      <c r="R238" s="48" cm="1">
        <f t="array" ref="R238">IFERROR(
IF(OR(R$10="",$I238=""),"",
SUMIFS(収穫記録!$P:$P,収穫記録!$D:$D,$J$1,収穫記録!$I:$I,$J$2,収穫記録!$J:$J,$J$3,収穫記録!$F:$F,$I238,収穫記録!$B:$B,"&gt;="&amp;R$10,収穫記録!$B:$B,"&lt;="&amp;EOMONTH(R$10,0))
/_xlfn.UNIQUE(_xlfn._xlws.FILTER($F:$F,$E:$E=$J$4))
/IF($J$5="総計",1,$K238/10)
),0)</f>
        <v>0</v>
      </c>
      <c r="S238" s="48" cm="1">
        <f t="array" ref="S238">IFERROR(
IF(OR(S$10="",$I238=""),"",
SUMIFS(収穫記録!$P:$P,収穫記録!$D:$D,$J$1,収穫記録!$I:$I,$J$2,収穫記録!$J:$J,$J$3,収穫記録!$F:$F,$I238,収穫記録!$B:$B,"&gt;="&amp;S$10,収穫記録!$B:$B,"&lt;="&amp;EOMONTH(S$10,0))
/_xlfn.UNIQUE(_xlfn._xlws.FILTER($F:$F,$E:$E=$J$4))
/IF($J$5="総計",1,$K238/10)
),0)</f>
        <v>0</v>
      </c>
      <c r="T238" s="48" cm="1">
        <f t="array" ref="T238">IFERROR(
IF(OR(T$10="",$I238=""),"",
SUMIFS(収穫記録!$P:$P,収穫記録!$D:$D,$J$1,収穫記録!$I:$I,$J$2,収穫記録!$J:$J,$J$3,収穫記録!$F:$F,$I238,収穫記録!$B:$B,"&gt;="&amp;T$10,収穫記録!$B:$B,"&lt;="&amp;EOMONTH(T$10,0))
/_xlfn.UNIQUE(_xlfn._xlws.FILTER($F:$F,$E:$E=$J$4))
/IF($J$5="総計",1,$K238/10)
),0)</f>
        <v>0</v>
      </c>
      <c r="U238" s="48" cm="1">
        <f t="array" ref="U238">IFERROR(
IF(OR(U$10="",$I238=""),"",
SUMIFS(収穫記録!$P:$P,収穫記録!$D:$D,$J$1,収穫記録!$I:$I,$J$2,収穫記録!$J:$J,$J$3,収穫記録!$F:$F,$I238,収穫記録!$B:$B,"&gt;="&amp;U$10,収穫記録!$B:$B,"&lt;="&amp;EOMONTH(U$10,0))
/_xlfn.UNIQUE(_xlfn._xlws.FILTER($F:$F,$E:$E=$J$4))
/IF($J$5="総計",1,$K238/10)
),0)</f>
        <v>0</v>
      </c>
      <c r="V238" s="48" cm="1">
        <f t="array" ref="V238">IFERROR(
IF(OR(V$10="",$I238=""),"",
SUMIFS(収穫記録!$P:$P,収穫記録!$D:$D,$J$1,収穫記録!$I:$I,$J$2,収穫記録!$J:$J,$J$3,収穫記録!$F:$F,$I238,収穫記録!$B:$B,"&gt;="&amp;V$10,収穫記録!$B:$B,"&lt;="&amp;EOMONTH(V$10,0))
/_xlfn.UNIQUE(_xlfn._xlws.FILTER($F:$F,$E:$E=$J$4))
/IF($J$5="総計",1,$K238/10)
),0)</f>
        <v>0</v>
      </c>
      <c r="W238" s="48" cm="1">
        <f t="array" ref="W238">IFERROR(
IF(OR(W$10="",$I238=""),"",
SUMIFS(収穫記録!$P:$P,収穫記録!$D:$D,$J$1,収穫記録!$I:$I,$J$2,収穫記録!$J:$J,$J$3,収穫記録!$F:$F,$I238,収穫記録!$B:$B,"&gt;="&amp;W$10,収穫記録!$B:$B,"&lt;="&amp;EOMONTH(W$10,0))
/_xlfn.UNIQUE(_xlfn._xlws.FILTER($F:$F,$E:$E=$J$4))
/IF($J$5="総計",1,$K238/10)
),0)</f>
        <v>0</v>
      </c>
      <c r="X238" s="48" cm="1">
        <f t="array" ref="X238">IFERROR(
IF(OR(X$10="",$I238=""),"",
SUMIFS(収穫記録!$P:$P,収穫記録!$D:$D,$J$1,収穫記録!$I:$I,$J$2,収穫記録!$J:$J,$J$3,収穫記録!$F:$F,$I238,収穫記録!$B:$B,"&gt;="&amp;X$10,収穫記録!$B:$B,"&lt;="&amp;EOMONTH(X$10,0))
/_xlfn.UNIQUE(_xlfn._xlws.FILTER($F:$F,$E:$E=$J$4))
/IF($J$5="総計",1,$K238/10)
),0)</f>
        <v>0</v>
      </c>
    </row>
    <row r="239" spans="10:24">
      <c r="J239" s="13"/>
      <c r="K239" s="37"/>
      <c r="L239" s="46" t="str">
        <f t="shared" si="5"/>
        <v/>
      </c>
      <c r="M239" s="47" cm="1">
        <f t="array" ref="M239">IFERROR(
IF(OR(M$10="",$I239=""),"",
SUMIFS(収穫記録!$P:$P,収穫記録!$D:$D,$J$1,収穫記録!$I:$I,$J$2,収穫記録!$J:$J,$J$3,収穫記録!$F:$F,$I239,収穫記録!$B:$B,"&gt;="&amp;M$10,収穫記録!$B:$B,"&lt;="&amp;EOMONTH(M$10,0))
/_xlfn.UNIQUE(_xlfn._xlws.FILTER($F:$F,$E:$E=$J$4))
/IF($J$5="総計",1,$K239/10)
),0)</f>
        <v>0</v>
      </c>
      <c r="N239" s="48" cm="1">
        <f t="array" ref="N239">IFERROR(
IF(OR(N$10="",$I239=""),"",
SUMIFS(収穫記録!$P:$P,収穫記録!$D:$D,$J$1,収穫記録!$I:$I,$J$2,収穫記録!$J:$J,$J$3,収穫記録!$F:$F,$I239,収穫記録!$B:$B,"&gt;="&amp;N$10,収穫記録!$B:$B,"&lt;="&amp;EOMONTH(N$10,0))
/_xlfn.UNIQUE(_xlfn._xlws.FILTER($F:$F,$E:$E=$J$4))
/IF($J$5="総計",1,$K239/10)
),0)</f>
        <v>0</v>
      </c>
      <c r="O239" s="48" cm="1">
        <f t="array" ref="O239">IFERROR(
IF(OR(O$10="",$I239=""),"",
SUMIFS(収穫記録!$P:$P,収穫記録!$D:$D,$J$1,収穫記録!$I:$I,$J$2,収穫記録!$J:$J,$J$3,収穫記録!$F:$F,$I239,収穫記録!$B:$B,"&gt;="&amp;O$10,収穫記録!$B:$B,"&lt;="&amp;EOMONTH(O$10,0))
/_xlfn.UNIQUE(_xlfn._xlws.FILTER($F:$F,$E:$E=$J$4))
/IF($J$5="総計",1,$K239/10)
),0)</f>
        <v>0</v>
      </c>
      <c r="P239" s="48" cm="1">
        <f t="array" ref="P239">IFERROR(
IF(OR(P$10="",$I239=""),"",
SUMIFS(収穫記録!$P:$P,収穫記録!$D:$D,$J$1,収穫記録!$I:$I,$J$2,収穫記録!$J:$J,$J$3,収穫記録!$F:$F,$I239,収穫記録!$B:$B,"&gt;="&amp;P$10,収穫記録!$B:$B,"&lt;="&amp;EOMONTH(P$10,0))
/_xlfn.UNIQUE(_xlfn._xlws.FILTER($F:$F,$E:$E=$J$4))
/IF($J$5="総計",1,$K239/10)
),0)</f>
        <v>0</v>
      </c>
      <c r="Q239" s="48" cm="1">
        <f t="array" ref="Q239">IFERROR(
IF(OR(Q$10="",$I239=""),"",
SUMIFS(収穫記録!$P:$P,収穫記録!$D:$D,$J$1,収穫記録!$I:$I,$J$2,収穫記録!$J:$J,$J$3,収穫記録!$F:$F,$I239,収穫記録!$B:$B,"&gt;="&amp;Q$10,収穫記録!$B:$B,"&lt;="&amp;EOMONTH(Q$10,0))
/_xlfn.UNIQUE(_xlfn._xlws.FILTER($F:$F,$E:$E=$J$4))
/IF($J$5="総計",1,$K239/10)
),0)</f>
        <v>0</v>
      </c>
      <c r="R239" s="48" cm="1">
        <f t="array" ref="R239">IFERROR(
IF(OR(R$10="",$I239=""),"",
SUMIFS(収穫記録!$P:$P,収穫記録!$D:$D,$J$1,収穫記録!$I:$I,$J$2,収穫記録!$J:$J,$J$3,収穫記録!$F:$F,$I239,収穫記録!$B:$B,"&gt;="&amp;R$10,収穫記録!$B:$B,"&lt;="&amp;EOMONTH(R$10,0))
/_xlfn.UNIQUE(_xlfn._xlws.FILTER($F:$F,$E:$E=$J$4))
/IF($J$5="総計",1,$K239/10)
),0)</f>
        <v>0</v>
      </c>
      <c r="S239" s="48" cm="1">
        <f t="array" ref="S239">IFERROR(
IF(OR(S$10="",$I239=""),"",
SUMIFS(収穫記録!$P:$P,収穫記録!$D:$D,$J$1,収穫記録!$I:$I,$J$2,収穫記録!$J:$J,$J$3,収穫記録!$F:$F,$I239,収穫記録!$B:$B,"&gt;="&amp;S$10,収穫記録!$B:$B,"&lt;="&amp;EOMONTH(S$10,0))
/_xlfn.UNIQUE(_xlfn._xlws.FILTER($F:$F,$E:$E=$J$4))
/IF($J$5="総計",1,$K239/10)
),0)</f>
        <v>0</v>
      </c>
      <c r="T239" s="48" cm="1">
        <f t="array" ref="T239">IFERROR(
IF(OR(T$10="",$I239=""),"",
SUMIFS(収穫記録!$P:$P,収穫記録!$D:$D,$J$1,収穫記録!$I:$I,$J$2,収穫記録!$J:$J,$J$3,収穫記録!$F:$F,$I239,収穫記録!$B:$B,"&gt;="&amp;T$10,収穫記録!$B:$B,"&lt;="&amp;EOMONTH(T$10,0))
/_xlfn.UNIQUE(_xlfn._xlws.FILTER($F:$F,$E:$E=$J$4))
/IF($J$5="総計",1,$K239/10)
),0)</f>
        <v>0</v>
      </c>
      <c r="U239" s="48" cm="1">
        <f t="array" ref="U239">IFERROR(
IF(OR(U$10="",$I239=""),"",
SUMIFS(収穫記録!$P:$P,収穫記録!$D:$D,$J$1,収穫記録!$I:$I,$J$2,収穫記録!$J:$J,$J$3,収穫記録!$F:$F,$I239,収穫記録!$B:$B,"&gt;="&amp;U$10,収穫記録!$B:$B,"&lt;="&amp;EOMONTH(U$10,0))
/_xlfn.UNIQUE(_xlfn._xlws.FILTER($F:$F,$E:$E=$J$4))
/IF($J$5="総計",1,$K239/10)
),0)</f>
        <v>0</v>
      </c>
      <c r="V239" s="48" cm="1">
        <f t="array" ref="V239">IFERROR(
IF(OR(V$10="",$I239=""),"",
SUMIFS(収穫記録!$P:$P,収穫記録!$D:$D,$J$1,収穫記録!$I:$I,$J$2,収穫記録!$J:$J,$J$3,収穫記録!$F:$F,$I239,収穫記録!$B:$B,"&gt;="&amp;V$10,収穫記録!$B:$B,"&lt;="&amp;EOMONTH(V$10,0))
/_xlfn.UNIQUE(_xlfn._xlws.FILTER($F:$F,$E:$E=$J$4))
/IF($J$5="総計",1,$K239/10)
),0)</f>
        <v>0</v>
      </c>
      <c r="W239" s="48" cm="1">
        <f t="array" ref="W239">IFERROR(
IF(OR(W$10="",$I239=""),"",
SUMIFS(収穫記録!$P:$P,収穫記録!$D:$D,$J$1,収穫記録!$I:$I,$J$2,収穫記録!$J:$J,$J$3,収穫記録!$F:$F,$I239,収穫記録!$B:$B,"&gt;="&amp;W$10,収穫記録!$B:$B,"&lt;="&amp;EOMONTH(W$10,0))
/_xlfn.UNIQUE(_xlfn._xlws.FILTER($F:$F,$E:$E=$J$4))
/IF($J$5="総計",1,$K239/10)
),0)</f>
        <v>0</v>
      </c>
      <c r="X239" s="48" cm="1">
        <f t="array" ref="X239">IFERROR(
IF(OR(X$10="",$I239=""),"",
SUMIFS(収穫記録!$P:$P,収穫記録!$D:$D,$J$1,収穫記録!$I:$I,$J$2,収穫記録!$J:$J,$J$3,収穫記録!$F:$F,$I239,収穫記録!$B:$B,"&gt;="&amp;X$10,収穫記録!$B:$B,"&lt;="&amp;EOMONTH(X$10,0))
/_xlfn.UNIQUE(_xlfn._xlws.FILTER($F:$F,$E:$E=$J$4))
/IF($J$5="総計",1,$K239/10)
),0)</f>
        <v>0</v>
      </c>
    </row>
    <row r="240" spans="10:24">
      <c r="J240" s="13"/>
      <c r="K240" s="37"/>
      <c r="L240" s="46" t="str">
        <f t="shared" ref="L240:L303" si="6">IF(I240="","",
SUM(M240:X240)
)</f>
        <v/>
      </c>
      <c r="M240" s="47" cm="1">
        <f t="array" ref="M240">IFERROR(
IF(OR(M$10="",$I240=""),"",
SUMIFS(収穫記録!$P:$P,収穫記録!$D:$D,$J$1,収穫記録!$I:$I,$J$2,収穫記録!$J:$J,$J$3,収穫記録!$F:$F,$I240,収穫記録!$B:$B,"&gt;="&amp;M$10,収穫記録!$B:$B,"&lt;="&amp;EOMONTH(M$10,0))
/_xlfn.UNIQUE(_xlfn._xlws.FILTER($F:$F,$E:$E=$J$4))
/IF($J$5="総計",1,$K240/10)
),0)</f>
        <v>0</v>
      </c>
      <c r="N240" s="48" cm="1">
        <f t="array" ref="N240">IFERROR(
IF(OR(N$10="",$I240=""),"",
SUMIFS(収穫記録!$P:$P,収穫記録!$D:$D,$J$1,収穫記録!$I:$I,$J$2,収穫記録!$J:$J,$J$3,収穫記録!$F:$F,$I240,収穫記録!$B:$B,"&gt;="&amp;N$10,収穫記録!$B:$B,"&lt;="&amp;EOMONTH(N$10,0))
/_xlfn.UNIQUE(_xlfn._xlws.FILTER($F:$F,$E:$E=$J$4))
/IF($J$5="総計",1,$K240/10)
),0)</f>
        <v>0</v>
      </c>
      <c r="O240" s="48" cm="1">
        <f t="array" ref="O240">IFERROR(
IF(OR(O$10="",$I240=""),"",
SUMIFS(収穫記録!$P:$P,収穫記録!$D:$D,$J$1,収穫記録!$I:$I,$J$2,収穫記録!$J:$J,$J$3,収穫記録!$F:$F,$I240,収穫記録!$B:$B,"&gt;="&amp;O$10,収穫記録!$B:$B,"&lt;="&amp;EOMONTH(O$10,0))
/_xlfn.UNIQUE(_xlfn._xlws.FILTER($F:$F,$E:$E=$J$4))
/IF($J$5="総計",1,$K240/10)
),0)</f>
        <v>0</v>
      </c>
      <c r="P240" s="48" cm="1">
        <f t="array" ref="P240">IFERROR(
IF(OR(P$10="",$I240=""),"",
SUMIFS(収穫記録!$P:$P,収穫記録!$D:$D,$J$1,収穫記録!$I:$I,$J$2,収穫記録!$J:$J,$J$3,収穫記録!$F:$F,$I240,収穫記録!$B:$B,"&gt;="&amp;P$10,収穫記録!$B:$B,"&lt;="&amp;EOMONTH(P$10,0))
/_xlfn.UNIQUE(_xlfn._xlws.FILTER($F:$F,$E:$E=$J$4))
/IF($J$5="総計",1,$K240/10)
),0)</f>
        <v>0</v>
      </c>
      <c r="Q240" s="48" cm="1">
        <f t="array" ref="Q240">IFERROR(
IF(OR(Q$10="",$I240=""),"",
SUMIFS(収穫記録!$P:$P,収穫記録!$D:$D,$J$1,収穫記録!$I:$I,$J$2,収穫記録!$J:$J,$J$3,収穫記録!$F:$F,$I240,収穫記録!$B:$B,"&gt;="&amp;Q$10,収穫記録!$B:$B,"&lt;="&amp;EOMONTH(Q$10,0))
/_xlfn.UNIQUE(_xlfn._xlws.FILTER($F:$F,$E:$E=$J$4))
/IF($J$5="総計",1,$K240/10)
),0)</f>
        <v>0</v>
      </c>
      <c r="R240" s="48" cm="1">
        <f t="array" ref="R240">IFERROR(
IF(OR(R$10="",$I240=""),"",
SUMIFS(収穫記録!$P:$P,収穫記録!$D:$D,$J$1,収穫記録!$I:$I,$J$2,収穫記録!$J:$J,$J$3,収穫記録!$F:$F,$I240,収穫記録!$B:$B,"&gt;="&amp;R$10,収穫記録!$B:$B,"&lt;="&amp;EOMONTH(R$10,0))
/_xlfn.UNIQUE(_xlfn._xlws.FILTER($F:$F,$E:$E=$J$4))
/IF($J$5="総計",1,$K240/10)
),0)</f>
        <v>0</v>
      </c>
      <c r="S240" s="48" cm="1">
        <f t="array" ref="S240">IFERROR(
IF(OR(S$10="",$I240=""),"",
SUMIFS(収穫記録!$P:$P,収穫記録!$D:$D,$J$1,収穫記録!$I:$I,$J$2,収穫記録!$J:$J,$J$3,収穫記録!$F:$F,$I240,収穫記録!$B:$B,"&gt;="&amp;S$10,収穫記録!$B:$B,"&lt;="&amp;EOMONTH(S$10,0))
/_xlfn.UNIQUE(_xlfn._xlws.FILTER($F:$F,$E:$E=$J$4))
/IF($J$5="総計",1,$K240/10)
),0)</f>
        <v>0</v>
      </c>
      <c r="T240" s="48" cm="1">
        <f t="array" ref="T240">IFERROR(
IF(OR(T$10="",$I240=""),"",
SUMIFS(収穫記録!$P:$P,収穫記録!$D:$D,$J$1,収穫記録!$I:$I,$J$2,収穫記録!$J:$J,$J$3,収穫記録!$F:$F,$I240,収穫記録!$B:$B,"&gt;="&amp;T$10,収穫記録!$B:$B,"&lt;="&amp;EOMONTH(T$10,0))
/_xlfn.UNIQUE(_xlfn._xlws.FILTER($F:$F,$E:$E=$J$4))
/IF($J$5="総計",1,$K240/10)
),0)</f>
        <v>0</v>
      </c>
      <c r="U240" s="48" cm="1">
        <f t="array" ref="U240">IFERROR(
IF(OR(U$10="",$I240=""),"",
SUMIFS(収穫記録!$P:$P,収穫記録!$D:$D,$J$1,収穫記録!$I:$I,$J$2,収穫記録!$J:$J,$J$3,収穫記録!$F:$F,$I240,収穫記録!$B:$B,"&gt;="&amp;U$10,収穫記録!$B:$B,"&lt;="&amp;EOMONTH(U$10,0))
/_xlfn.UNIQUE(_xlfn._xlws.FILTER($F:$F,$E:$E=$J$4))
/IF($J$5="総計",1,$K240/10)
),0)</f>
        <v>0</v>
      </c>
      <c r="V240" s="48" cm="1">
        <f t="array" ref="V240">IFERROR(
IF(OR(V$10="",$I240=""),"",
SUMIFS(収穫記録!$P:$P,収穫記録!$D:$D,$J$1,収穫記録!$I:$I,$J$2,収穫記録!$J:$J,$J$3,収穫記録!$F:$F,$I240,収穫記録!$B:$B,"&gt;="&amp;V$10,収穫記録!$B:$B,"&lt;="&amp;EOMONTH(V$10,0))
/_xlfn.UNIQUE(_xlfn._xlws.FILTER($F:$F,$E:$E=$J$4))
/IF($J$5="総計",1,$K240/10)
),0)</f>
        <v>0</v>
      </c>
      <c r="W240" s="48" cm="1">
        <f t="array" ref="W240">IFERROR(
IF(OR(W$10="",$I240=""),"",
SUMIFS(収穫記録!$P:$P,収穫記録!$D:$D,$J$1,収穫記録!$I:$I,$J$2,収穫記録!$J:$J,$J$3,収穫記録!$F:$F,$I240,収穫記録!$B:$B,"&gt;="&amp;W$10,収穫記録!$B:$B,"&lt;="&amp;EOMONTH(W$10,0))
/_xlfn.UNIQUE(_xlfn._xlws.FILTER($F:$F,$E:$E=$J$4))
/IF($J$5="総計",1,$K240/10)
),0)</f>
        <v>0</v>
      </c>
      <c r="X240" s="48" cm="1">
        <f t="array" ref="X240">IFERROR(
IF(OR(X$10="",$I240=""),"",
SUMIFS(収穫記録!$P:$P,収穫記録!$D:$D,$J$1,収穫記録!$I:$I,$J$2,収穫記録!$J:$J,$J$3,収穫記録!$F:$F,$I240,収穫記録!$B:$B,"&gt;="&amp;X$10,収穫記録!$B:$B,"&lt;="&amp;EOMONTH(X$10,0))
/_xlfn.UNIQUE(_xlfn._xlws.FILTER($F:$F,$E:$E=$J$4))
/IF($J$5="総計",1,$K240/10)
),0)</f>
        <v>0</v>
      </c>
    </row>
    <row r="241" spans="10:24">
      <c r="J241" s="13"/>
      <c r="K241" s="37"/>
      <c r="L241" s="46" t="str">
        <f t="shared" si="6"/>
        <v/>
      </c>
      <c r="M241" s="47" cm="1">
        <f t="array" ref="M241">IFERROR(
IF(OR(M$10="",$I241=""),"",
SUMIFS(収穫記録!$P:$P,収穫記録!$D:$D,$J$1,収穫記録!$I:$I,$J$2,収穫記録!$J:$J,$J$3,収穫記録!$F:$F,$I241,収穫記録!$B:$B,"&gt;="&amp;M$10,収穫記録!$B:$B,"&lt;="&amp;EOMONTH(M$10,0))
/_xlfn.UNIQUE(_xlfn._xlws.FILTER($F:$F,$E:$E=$J$4))
/IF($J$5="総計",1,$K241/10)
),0)</f>
        <v>0</v>
      </c>
      <c r="N241" s="48" cm="1">
        <f t="array" ref="N241">IFERROR(
IF(OR(N$10="",$I241=""),"",
SUMIFS(収穫記録!$P:$P,収穫記録!$D:$D,$J$1,収穫記録!$I:$I,$J$2,収穫記録!$J:$J,$J$3,収穫記録!$F:$F,$I241,収穫記録!$B:$B,"&gt;="&amp;N$10,収穫記録!$B:$B,"&lt;="&amp;EOMONTH(N$10,0))
/_xlfn.UNIQUE(_xlfn._xlws.FILTER($F:$F,$E:$E=$J$4))
/IF($J$5="総計",1,$K241/10)
),0)</f>
        <v>0</v>
      </c>
      <c r="O241" s="48" cm="1">
        <f t="array" ref="O241">IFERROR(
IF(OR(O$10="",$I241=""),"",
SUMIFS(収穫記録!$P:$P,収穫記録!$D:$D,$J$1,収穫記録!$I:$I,$J$2,収穫記録!$J:$J,$J$3,収穫記録!$F:$F,$I241,収穫記録!$B:$B,"&gt;="&amp;O$10,収穫記録!$B:$B,"&lt;="&amp;EOMONTH(O$10,0))
/_xlfn.UNIQUE(_xlfn._xlws.FILTER($F:$F,$E:$E=$J$4))
/IF($J$5="総計",1,$K241/10)
),0)</f>
        <v>0</v>
      </c>
      <c r="P241" s="48" cm="1">
        <f t="array" ref="P241">IFERROR(
IF(OR(P$10="",$I241=""),"",
SUMIFS(収穫記録!$P:$P,収穫記録!$D:$D,$J$1,収穫記録!$I:$I,$J$2,収穫記録!$J:$J,$J$3,収穫記録!$F:$F,$I241,収穫記録!$B:$B,"&gt;="&amp;P$10,収穫記録!$B:$B,"&lt;="&amp;EOMONTH(P$10,0))
/_xlfn.UNIQUE(_xlfn._xlws.FILTER($F:$F,$E:$E=$J$4))
/IF($J$5="総計",1,$K241/10)
),0)</f>
        <v>0</v>
      </c>
      <c r="Q241" s="48" cm="1">
        <f t="array" ref="Q241">IFERROR(
IF(OR(Q$10="",$I241=""),"",
SUMIFS(収穫記録!$P:$P,収穫記録!$D:$D,$J$1,収穫記録!$I:$I,$J$2,収穫記録!$J:$J,$J$3,収穫記録!$F:$F,$I241,収穫記録!$B:$B,"&gt;="&amp;Q$10,収穫記録!$B:$B,"&lt;="&amp;EOMONTH(Q$10,0))
/_xlfn.UNIQUE(_xlfn._xlws.FILTER($F:$F,$E:$E=$J$4))
/IF($J$5="総計",1,$K241/10)
),0)</f>
        <v>0</v>
      </c>
      <c r="R241" s="48" cm="1">
        <f t="array" ref="R241">IFERROR(
IF(OR(R$10="",$I241=""),"",
SUMIFS(収穫記録!$P:$P,収穫記録!$D:$D,$J$1,収穫記録!$I:$I,$J$2,収穫記録!$J:$J,$J$3,収穫記録!$F:$F,$I241,収穫記録!$B:$B,"&gt;="&amp;R$10,収穫記録!$B:$B,"&lt;="&amp;EOMONTH(R$10,0))
/_xlfn.UNIQUE(_xlfn._xlws.FILTER($F:$F,$E:$E=$J$4))
/IF($J$5="総計",1,$K241/10)
),0)</f>
        <v>0</v>
      </c>
      <c r="S241" s="48" cm="1">
        <f t="array" ref="S241">IFERROR(
IF(OR(S$10="",$I241=""),"",
SUMIFS(収穫記録!$P:$P,収穫記録!$D:$D,$J$1,収穫記録!$I:$I,$J$2,収穫記録!$J:$J,$J$3,収穫記録!$F:$F,$I241,収穫記録!$B:$B,"&gt;="&amp;S$10,収穫記録!$B:$B,"&lt;="&amp;EOMONTH(S$10,0))
/_xlfn.UNIQUE(_xlfn._xlws.FILTER($F:$F,$E:$E=$J$4))
/IF($J$5="総計",1,$K241/10)
),0)</f>
        <v>0</v>
      </c>
      <c r="T241" s="48" cm="1">
        <f t="array" ref="T241">IFERROR(
IF(OR(T$10="",$I241=""),"",
SUMIFS(収穫記録!$P:$P,収穫記録!$D:$D,$J$1,収穫記録!$I:$I,$J$2,収穫記録!$J:$J,$J$3,収穫記録!$F:$F,$I241,収穫記録!$B:$B,"&gt;="&amp;T$10,収穫記録!$B:$B,"&lt;="&amp;EOMONTH(T$10,0))
/_xlfn.UNIQUE(_xlfn._xlws.FILTER($F:$F,$E:$E=$J$4))
/IF($J$5="総計",1,$K241/10)
),0)</f>
        <v>0</v>
      </c>
      <c r="U241" s="48" cm="1">
        <f t="array" ref="U241">IFERROR(
IF(OR(U$10="",$I241=""),"",
SUMIFS(収穫記録!$P:$P,収穫記録!$D:$D,$J$1,収穫記録!$I:$I,$J$2,収穫記録!$J:$J,$J$3,収穫記録!$F:$F,$I241,収穫記録!$B:$B,"&gt;="&amp;U$10,収穫記録!$B:$B,"&lt;="&amp;EOMONTH(U$10,0))
/_xlfn.UNIQUE(_xlfn._xlws.FILTER($F:$F,$E:$E=$J$4))
/IF($J$5="総計",1,$K241/10)
),0)</f>
        <v>0</v>
      </c>
      <c r="V241" s="48" cm="1">
        <f t="array" ref="V241">IFERROR(
IF(OR(V$10="",$I241=""),"",
SUMIFS(収穫記録!$P:$P,収穫記録!$D:$D,$J$1,収穫記録!$I:$I,$J$2,収穫記録!$J:$J,$J$3,収穫記録!$F:$F,$I241,収穫記録!$B:$B,"&gt;="&amp;V$10,収穫記録!$B:$B,"&lt;="&amp;EOMONTH(V$10,0))
/_xlfn.UNIQUE(_xlfn._xlws.FILTER($F:$F,$E:$E=$J$4))
/IF($J$5="総計",1,$K241/10)
),0)</f>
        <v>0</v>
      </c>
      <c r="W241" s="48" cm="1">
        <f t="array" ref="W241">IFERROR(
IF(OR(W$10="",$I241=""),"",
SUMIFS(収穫記録!$P:$P,収穫記録!$D:$D,$J$1,収穫記録!$I:$I,$J$2,収穫記録!$J:$J,$J$3,収穫記録!$F:$F,$I241,収穫記録!$B:$B,"&gt;="&amp;W$10,収穫記録!$B:$B,"&lt;="&amp;EOMONTH(W$10,0))
/_xlfn.UNIQUE(_xlfn._xlws.FILTER($F:$F,$E:$E=$J$4))
/IF($J$5="総計",1,$K241/10)
),0)</f>
        <v>0</v>
      </c>
      <c r="X241" s="48" cm="1">
        <f t="array" ref="X241">IFERROR(
IF(OR(X$10="",$I241=""),"",
SUMIFS(収穫記録!$P:$P,収穫記録!$D:$D,$J$1,収穫記録!$I:$I,$J$2,収穫記録!$J:$J,$J$3,収穫記録!$F:$F,$I241,収穫記録!$B:$B,"&gt;="&amp;X$10,収穫記録!$B:$B,"&lt;="&amp;EOMONTH(X$10,0))
/_xlfn.UNIQUE(_xlfn._xlws.FILTER($F:$F,$E:$E=$J$4))
/IF($J$5="総計",1,$K241/10)
),0)</f>
        <v>0</v>
      </c>
    </row>
    <row r="242" spans="10:24">
      <c r="J242" s="13"/>
      <c r="K242" s="37"/>
      <c r="L242" s="46" t="str">
        <f t="shared" si="6"/>
        <v/>
      </c>
      <c r="M242" s="47" cm="1">
        <f t="array" ref="M242">IFERROR(
IF(OR(M$10="",$I242=""),"",
SUMIFS(収穫記録!$P:$P,収穫記録!$D:$D,$J$1,収穫記録!$I:$I,$J$2,収穫記録!$J:$J,$J$3,収穫記録!$F:$F,$I242,収穫記録!$B:$B,"&gt;="&amp;M$10,収穫記録!$B:$B,"&lt;="&amp;EOMONTH(M$10,0))
/_xlfn.UNIQUE(_xlfn._xlws.FILTER($F:$F,$E:$E=$J$4))
/IF($J$5="総計",1,$K242/10)
),0)</f>
        <v>0</v>
      </c>
      <c r="N242" s="48" cm="1">
        <f t="array" ref="N242">IFERROR(
IF(OR(N$10="",$I242=""),"",
SUMIFS(収穫記録!$P:$P,収穫記録!$D:$D,$J$1,収穫記録!$I:$I,$J$2,収穫記録!$J:$J,$J$3,収穫記録!$F:$F,$I242,収穫記録!$B:$B,"&gt;="&amp;N$10,収穫記録!$B:$B,"&lt;="&amp;EOMONTH(N$10,0))
/_xlfn.UNIQUE(_xlfn._xlws.FILTER($F:$F,$E:$E=$J$4))
/IF($J$5="総計",1,$K242/10)
),0)</f>
        <v>0</v>
      </c>
      <c r="O242" s="48" cm="1">
        <f t="array" ref="O242">IFERROR(
IF(OR(O$10="",$I242=""),"",
SUMIFS(収穫記録!$P:$P,収穫記録!$D:$D,$J$1,収穫記録!$I:$I,$J$2,収穫記録!$J:$J,$J$3,収穫記録!$F:$F,$I242,収穫記録!$B:$B,"&gt;="&amp;O$10,収穫記録!$B:$B,"&lt;="&amp;EOMONTH(O$10,0))
/_xlfn.UNIQUE(_xlfn._xlws.FILTER($F:$F,$E:$E=$J$4))
/IF($J$5="総計",1,$K242/10)
),0)</f>
        <v>0</v>
      </c>
      <c r="P242" s="48" cm="1">
        <f t="array" ref="P242">IFERROR(
IF(OR(P$10="",$I242=""),"",
SUMIFS(収穫記録!$P:$P,収穫記録!$D:$D,$J$1,収穫記録!$I:$I,$J$2,収穫記録!$J:$J,$J$3,収穫記録!$F:$F,$I242,収穫記録!$B:$B,"&gt;="&amp;P$10,収穫記録!$B:$B,"&lt;="&amp;EOMONTH(P$10,0))
/_xlfn.UNIQUE(_xlfn._xlws.FILTER($F:$F,$E:$E=$J$4))
/IF($J$5="総計",1,$K242/10)
),0)</f>
        <v>0</v>
      </c>
      <c r="Q242" s="48" cm="1">
        <f t="array" ref="Q242">IFERROR(
IF(OR(Q$10="",$I242=""),"",
SUMIFS(収穫記録!$P:$P,収穫記録!$D:$D,$J$1,収穫記録!$I:$I,$J$2,収穫記録!$J:$J,$J$3,収穫記録!$F:$F,$I242,収穫記録!$B:$B,"&gt;="&amp;Q$10,収穫記録!$B:$B,"&lt;="&amp;EOMONTH(Q$10,0))
/_xlfn.UNIQUE(_xlfn._xlws.FILTER($F:$F,$E:$E=$J$4))
/IF($J$5="総計",1,$K242/10)
),0)</f>
        <v>0</v>
      </c>
      <c r="R242" s="48" cm="1">
        <f t="array" ref="R242">IFERROR(
IF(OR(R$10="",$I242=""),"",
SUMIFS(収穫記録!$P:$P,収穫記録!$D:$D,$J$1,収穫記録!$I:$I,$J$2,収穫記録!$J:$J,$J$3,収穫記録!$F:$F,$I242,収穫記録!$B:$B,"&gt;="&amp;R$10,収穫記録!$B:$B,"&lt;="&amp;EOMONTH(R$10,0))
/_xlfn.UNIQUE(_xlfn._xlws.FILTER($F:$F,$E:$E=$J$4))
/IF($J$5="総計",1,$K242/10)
),0)</f>
        <v>0</v>
      </c>
      <c r="S242" s="48" cm="1">
        <f t="array" ref="S242">IFERROR(
IF(OR(S$10="",$I242=""),"",
SUMIFS(収穫記録!$P:$P,収穫記録!$D:$D,$J$1,収穫記録!$I:$I,$J$2,収穫記録!$J:$J,$J$3,収穫記録!$F:$F,$I242,収穫記録!$B:$B,"&gt;="&amp;S$10,収穫記録!$B:$B,"&lt;="&amp;EOMONTH(S$10,0))
/_xlfn.UNIQUE(_xlfn._xlws.FILTER($F:$F,$E:$E=$J$4))
/IF($J$5="総計",1,$K242/10)
),0)</f>
        <v>0</v>
      </c>
      <c r="T242" s="48" cm="1">
        <f t="array" ref="T242">IFERROR(
IF(OR(T$10="",$I242=""),"",
SUMIFS(収穫記録!$P:$P,収穫記録!$D:$D,$J$1,収穫記録!$I:$I,$J$2,収穫記録!$J:$J,$J$3,収穫記録!$F:$F,$I242,収穫記録!$B:$B,"&gt;="&amp;T$10,収穫記録!$B:$B,"&lt;="&amp;EOMONTH(T$10,0))
/_xlfn.UNIQUE(_xlfn._xlws.FILTER($F:$F,$E:$E=$J$4))
/IF($J$5="総計",1,$K242/10)
),0)</f>
        <v>0</v>
      </c>
      <c r="U242" s="48" cm="1">
        <f t="array" ref="U242">IFERROR(
IF(OR(U$10="",$I242=""),"",
SUMIFS(収穫記録!$P:$P,収穫記録!$D:$D,$J$1,収穫記録!$I:$I,$J$2,収穫記録!$J:$J,$J$3,収穫記録!$F:$F,$I242,収穫記録!$B:$B,"&gt;="&amp;U$10,収穫記録!$B:$B,"&lt;="&amp;EOMONTH(U$10,0))
/_xlfn.UNIQUE(_xlfn._xlws.FILTER($F:$F,$E:$E=$J$4))
/IF($J$5="総計",1,$K242/10)
),0)</f>
        <v>0</v>
      </c>
      <c r="V242" s="48" cm="1">
        <f t="array" ref="V242">IFERROR(
IF(OR(V$10="",$I242=""),"",
SUMIFS(収穫記録!$P:$P,収穫記録!$D:$D,$J$1,収穫記録!$I:$I,$J$2,収穫記録!$J:$J,$J$3,収穫記録!$F:$F,$I242,収穫記録!$B:$B,"&gt;="&amp;V$10,収穫記録!$B:$B,"&lt;="&amp;EOMONTH(V$10,0))
/_xlfn.UNIQUE(_xlfn._xlws.FILTER($F:$F,$E:$E=$J$4))
/IF($J$5="総計",1,$K242/10)
),0)</f>
        <v>0</v>
      </c>
      <c r="W242" s="48" cm="1">
        <f t="array" ref="W242">IFERROR(
IF(OR(W$10="",$I242=""),"",
SUMIFS(収穫記録!$P:$P,収穫記録!$D:$D,$J$1,収穫記録!$I:$I,$J$2,収穫記録!$J:$J,$J$3,収穫記録!$F:$F,$I242,収穫記録!$B:$B,"&gt;="&amp;W$10,収穫記録!$B:$B,"&lt;="&amp;EOMONTH(W$10,0))
/_xlfn.UNIQUE(_xlfn._xlws.FILTER($F:$F,$E:$E=$J$4))
/IF($J$5="総計",1,$K242/10)
),0)</f>
        <v>0</v>
      </c>
      <c r="X242" s="48" cm="1">
        <f t="array" ref="X242">IFERROR(
IF(OR(X$10="",$I242=""),"",
SUMIFS(収穫記録!$P:$P,収穫記録!$D:$D,$J$1,収穫記録!$I:$I,$J$2,収穫記録!$J:$J,$J$3,収穫記録!$F:$F,$I242,収穫記録!$B:$B,"&gt;="&amp;X$10,収穫記録!$B:$B,"&lt;="&amp;EOMONTH(X$10,0))
/_xlfn.UNIQUE(_xlfn._xlws.FILTER($F:$F,$E:$E=$J$4))
/IF($J$5="総計",1,$K242/10)
),0)</f>
        <v>0</v>
      </c>
    </row>
    <row r="243" spans="10:24">
      <c r="J243" s="13"/>
      <c r="K243" s="37"/>
      <c r="L243" s="46" t="str">
        <f t="shared" si="6"/>
        <v/>
      </c>
      <c r="M243" s="47" cm="1">
        <f t="array" ref="M243">IFERROR(
IF(OR(M$10="",$I243=""),"",
SUMIFS(収穫記録!$P:$P,収穫記録!$D:$D,$J$1,収穫記録!$I:$I,$J$2,収穫記録!$J:$J,$J$3,収穫記録!$F:$F,$I243,収穫記録!$B:$B,"&gt;="&amp;M$10,収穫記録!$B:$B,"&lt;="&amp;EOMONTH(M$10,0))
/_xlfn.UNIQUE(_xlfn._xlws.FILTER($F:$F,$E:$E=$J$4))
/IF($J$5="総計",1,$K243/10)
),0)</f>
        <v>0</v>
      </c>
      <c r="N243" s="48" cm="1">
        <f t="array" ref="N243">IFERROR(
IF(OR(N$10="",$I243=""),"",
SUMIFS(収穫記録!$P:$P,収穫記録!$D:$D,$J$1,収穫記録!$I:$I,$J$2,収穫記録!$J:$J,$J$3,収穫記録!$F:$F,$I243,収穫記録!$B:$B,"&gt;="&amp;N$10,収穫記録!$B:$B,"&lt;="&amp;EOMONTH(N$10,0))
/_xlfn.UNIQUE(_xlfn._xlws.FILTER($F:$F,$E:$E=$J$4))
/IF($J$5="総計",1,$K243/10)
),0)</f>
        <v>0</v>
      </c>
      <c r="O243" s="48" cm="1">
        <f t="array" ref="O243">IFERROR(
IF(OR(O$10="",$I243=""),"",
SUMIFS(収穫記録!$P:$P,収穫記録!$D:$D,$J$1,収穫記録!$I:$I,$J$2,収穫記録!$J:$J,$J$3,収穫記録!$F:$F,$I243,収穫記録!$B:$B,"&gt;="&amp;O$10,収穫記録!$B:$B,"&lt;="&amp;EOMONTH(O$10,0))
/_xlfn.UNIQUE(_xlfn._xlws.FILTER($F:$F,$E:$E=$J$4))
/IF($J$5="総計",1,$K243/10)
),0)</f>
        <v>0</v>
      </c>
      <c r="P243" s="48" cm="1">
        <f t="array" ref="P243">IFERROR(
IF(OR(P$10="",$I243=""),"",
SUMIFS(収穫記録!$P:$P,収穫記録!$D:$D,$J$1,収穫記録!$I:$I,$J$2,収穫記録!$J:$J,$J$3,収穫記録!$F:$F,$I243,収穫記録!$B:$B,"&gt;="&amp;P$10,収穫記録!$B:$B,"&lt;="&amp;EOMONTH(P$10,0))
/_xlfn.UNIQUE(_xlfn._xlws.FILTER($F:$F,$E:$E=$J$4))
/IF($J$5="総計",1,$K243/10)
),0)</f>
        <v>0</v>
      </c>
      <c r="Q243" s="48" cm="1">
        <f t="array" ref="Q243">IFERROR(
IF(OR(Q$10="",$I243=""),"",
SUMIFS(収穫記録!$P:$P,収穫記録!$D:$D,$J$1,収穫記録!$I:$I,$J$2,収穫記録!$J:$J,$J$3,収穫記録!$F:$F,$I243,収穫記録!$B:$B,"&gt;="&amp;Q$10,収穫記録!$B:$B,"&lt;="&amp;EOMONTH(Q$10,0))
/_xlfn.UNIQUE(_xlfn._xlws.FILTER($F:$F,$E:$E=$J$4))
/IF($J$5="総計",1,$K243/10)
),0)</f>
        <v>0</v>
      </c>
      <c r="R243" s="48" cm="1">
        <f t="array" ref="R243">IFERROR(
IF(OR(R$10="",$I243=""),"",
SUMIFS(収穫記録!$P:$P,収穫記録!$D:$D,$J$1,収穫記録!$I:$I,$J$2,収穫記録!$J:$J,$J$3,収穫記録!$F:$F,$I243,収穫記録!$B:$B,"&gt;="&amp;R$10,収穫記録!$B:$B,"&lt;="&amp;EOMONTH(R$10,0))
/_xlfn.UNIQUE(_xlfn._xlws.FILTER($F:$F,$E:$E=$J$4))
/IF($J$5="総計",1,$K243/10)
),0)</f>
        <v>0</v>
      </c>
      <c r="S243" s="48" cm="1">
        <f t="array" ref="S243">IFERROR(
IF(OR(S$10="",$I243=""),"",
SUMIFS(収穫記録!$P:$P,収穫記録!$D:$D,$J$1,収穫記録!$I:$I,$J$2,収穫記録!$J:$J,$J$3,収穫記録!$F:$F,$I243,収穫記録!$B:$B,"&gt;="&amp;S$10,収穫記録!$B:$B,"&lt;="&amp;EOMONTH(S$10,0))
/_xlfn.UNIQUE(_xlfn._xlws.FILTER($F:$F,$E:$E=$J$4))
/IF($J$5="総計",1,$K243/10)
),0)</f>
        <v>0</v>
      </c>
      <c r="T243" s="48" cm="1">
        <f t="array" ref="T243">IFERROR(
IF(OR(T$10="",$I243=""),"",
SUMIFS(収穫記録!$P:$P,収穫記録!$D:$D,$J$1,収穫記録!$I:$I,$J$2,収穫記録!$J:$J,$J$3,収穫記録!$F:$F,$I243,収穫記録!$B:$B,"&gt;="&amp;T$10,収穫記録!$B:$B,"&lt;="&amp;EOMONTH(T$10,0))
/_xlfn.UNIQUE(_xlfn._xlws.FILTER($F:$F,$E:$E=$J$4))
/IF($J$5="総計",1,$K243/10)
),0)</f>
        <v>0</v>
      </c>
      <c r="U243" s="48" cm="1">
        <f t="array" ref="U243">IFERROR(
IF(OR(U$10="",$I243=""),"",
SUMIFS(収穫記録!$P:$P,収穫記録!$D:$D,$J$1,収穫記録!$I:$I,$J$2,収穫記録!$J:$J,$J$3,収穫記録!$F:$F,$I243,収穫記録!$B:$B,"&gt;="&amp;U$10,収穫記録!$B:$B,"&lt;="&amp;EOMONTH(U$10,0))
/_xlfn.UNIQUE(_xlfn._xlws.FILTER($F:$F,$E:$E=$J$4))
/IF($J$5="総計",1,$K243/10)
),0)</f>
        <v>0</v>
      </c>
      <c r="V243" s="48" cm="1">
        <f t="array" ref="V243">IFERROR(
IF(OR(V$10="",$I243=""),"",
SUMIFS(収穫記録!$P:$P,収穫記録!$D:$D,$J$1,収穫記録!$I:$I,$J$2,収穫記録!$J:$J,$J$3,収穫記録!$F:$F,$I243,収穫記録!$B:$B,"&gt;="&amp;V$10,収穫記録!$B:$B,"&lt;="&amp;EOMONTH(V$10,0))
/_xlfn.UNIQUE(_xlfn._xlws.FILTER($F:$F,$E:$E=$J$4))
/IF($J$5="総計",1,$K243/10)
),0)</f>
        <v>0</v>
      </c>
      <c r="W243" s="48" cm="1">
        <f t="array" ref="W243">IFERROR(
IF(OR(W$10="",$I243=""),"",
SUMIFS(収穫記録!$P:$P,収穫記録!$D:$D,$J$1,収穫記録!$I:$I,$J$2,収穫記録!$J:$J,$J$3,収穫記録!$F:$F,$I243,収穫記録!$B:$B,"&gt;="&amp;W$10,収穫記録!$B:$B,"&lt;="&amp;EOMONTH(W$10,0))
/_xlfn.UNIQUE(_xlfn._xlws.FILTER($F:$F,$E:$E=$J$4))
/IF($J$5="総計",1,$K243/10)
),0)</f>
        <v>0</v>
      </c>
      <c r="X243" s="48" cm="1">
        <f t="array" ref="X243">IFERROR(
IF(OR(X$10="",$I243=""),"",
SUMIFS(収穫記録!$P:$P,収穫記録!$D:$D,$J$1,収穫記録!$I:$I,$J$2,収穫記録!$J:$J,$J$3,収穫記録!$F:$F,$I243,収穫記録!$B:$B,"&gt;="&amp;X$10,収穫記録!$B:$B,"&lt;="&amp;EOMONTH(X$10,0))
/_xlfn.UNIQUE(_xlfn._xlws.FILTER($F:$F,$E:$E=$J$4))
/IF($J$5="総計",1,$K243/10)
),0)</f>
        <v>0</v>
      </c>
    </row>
    <row r="244" spans="10:24">
      <c r="J244" s="13"/>
      <c r="K244" s="37"/>
      <c r="L244" s="46" t="str">
        <f t="shared" si="6"/>
        <v/>
      </c>
      <c r="M244" s="47" cm="1">
        <f t="array" ref="M244">IFERROR(
IF(OR(M$10="",$I244=""),"",
SUMIFS(収穫記録!$P:$P,収穫記録!$D:$D,$J$1,収穫記録!$I:$I,$J$2,収穫記録!$J:$J,$J$3,収穫記録!$F:$F,$I244,収穫記録!$B:$B,"&gt;="&amp;M$10,収穫記録!$B:$B,"&lt;="&amp;EOMONTH(M$10,0))
/_xlfn.UNIQUE(_xlfn._xlws.FILTER($F:$F,$E:$E=$J$4))
/IF($J$5="総計",1,$K244/10)
),0)</f>
        <v>0</v>
      </c>
      <c r="N244" s="48" cm="1">
        <f t="array" ref="N244">IFERROR(
IF(OR(N$10="",$I244=""),"",
SUMIFS(収穫記録!$P:$P,収穫記録!$D:$D,$J$1,収穫記録!$I:$I,$J$2,収穫記録!$J:$J,$J$3,収穫記録!$F:$F,$I244,収穫記録!$B:$B,"&gt;="&amp;N$10,収穫記録!$B:$B,"&lt;="&amp;EOMONTH(N$10,0))
/_xlfn.UNIQUE(_xlfn._xlws.FILTER($F:$F,$E:$E=$J$4))
/IF($J$5="総計",1,$K244/10)
),0)</f>
        <v>0</v>
      </c>
      <c r="O244" s="48" cm="1">
        <f t="array" ref="O244">IFERROR(
IF(OR(O$10="",$I244=""),"",
SUMIFS(収穫記録!$P:$P,収穫記録!$D:$D,$J$1,収穫記録!$I:$I,$J$2,収穫記録!$J:$J,$J$3,収穫記録!$F:$F,$I244,収穫記録!$B:$B,"&gt;="&amp;O$10,収穫記録!$B:$B,"&lt;="&amp;EOMONTH(O$10,0))
/_xlfn.UNIQUE(_xlfn._xlws.FILTER($F:$F,$E:$E=$J$4))
/IF($J$5="総計",1,$K244/10)
),0)</f>
        <v>0</v>
      </c>
      <c r="P244" s="48" cm="1">
        <f t="array" ref="P244">IFERROR(
IF(OR(P$10="",$I244=""),"",
SUMIFS(収穫記録!$P:$P,収穫記録!$D:$D,$J$1,収穫記録!$I:$I,$J$2,収穫記録!$J:$J,$J$3,収穫記録!$F:$F,$I244,収穫記録!$B:$B,"&gt;="&amp;P$10,収穫記録!$B:$B,"&lt;="&amp;EOMONTH(P$10,0))
/_xlfn.UNIQUE(_xlfn._xlws.FILTER($F:$F,$E:$E=$J$4))
/IF($J$5="総計",1,$K244/10)
),0)</f>
        <v>0</v>
      </c>
      <c r="Q244" s="48" cm="1">
        <f t="array" ref="Q244">IFERROR(
IF(OR(Q$10="",$I244=""),"",
SUMIFS(収穫記録!$P:$P,収穫記録!$D:$D,$J$1,収穫記録!$I:$I,$J$2,収穫記録!$J:$J,$J$3,収穫記録!$F:$F,$I244,収穫記録!$B:$B,"&gt;="&amp;Q$10,収穫記録!$B:$B,"&lt;="&amp;EOMONTH(Q$10,0))
/_xlfn.UNIQUE(_xlfn._xlws.FILTER($F:$F,$E:$E=$J$4))
/IF($J$5="総計",1,$K244/10)
),0)</f>
        <v>0</v>
      </c>
      <c r="R244" s="48" cm="1">
        <f t="array" ref="R244">IFERROR(
IF(OR(R$10="",$I244=""),"",
SUMIFS(収穫記録!$P:$P,収穫記録!$D:$D,$J$1,収穫記録!$I:$I,$J$2,収穫記録!$J:$J,$J$3,収穫記録!$F:$F,$I244,収穫記録!$B:$B,"&gt;="&amp;R$10,収穫記録!$B:$B,"&lt;="&amp;EOMONTH(R$10,0))
/_xlfn.UNIQUE(_xlfn._xlws.FILTER($F:$F,$E:$E=$J$4))
/IF($J$5="総計",1,$K244/10)
),0)</f>
        <v>0</v>
      </c>
      <c r="S244" s="48" cm="1">
        <f t="array" ref="S244">IFERROR(
IF(OR(S$10="",$I244=""),"",
SUMIFS(収穫記録!$P:$P,収穫記録!$D:$D,$J$1,収穫記録!$I:$I,$J$2,収穫記録!$J:$J,$J$3,収穫記録!$F:$F,$I244,収穫記録!$B:$B,"&gt;="&amp;S$10,収穫記録!$B:$B,"&lt;="&amp;EOMONTH(S$10,0))
/_xlfn.UNIQUE(_xlfn._xlws.FILTER($F:$F,$E:$E=$J$4))
/IF($J$5="総計",1,$K244/10)
),0)</f>
        <v>0</v>
      </c>
      <c r="T244" s="48" cm="1">
        <f t="array" ref="T244">IFERROR(
IF(OR(T$10="",$I244=""),"",
SUMIFS(収穫記録!$P:$P,収穫記録!$D:$D,$J$1,収穫記録!$I:$I,$J$2,収穫記録!$J:$J,$J$3,収穫記録!$F:$F,$I244,収穫記録!$B:$B,"&gt;="&amp;T$10,収穫記録!$B:$B,"&lt;="&amp;EOMONTH(T$10,0))
/_xlfn.UNIQUE(_xlfn._xlws.FILTER($F:$F,$E:$E=$J$4))
/IF($J$5="総計",1,$K244/10)
),0)</f>
        <v>0</v>
      </c>
      <c r="U244" s="48" cm="1">
        <f t="array" ref="U244">IFERROR(
IF(OR(U$10="",$I244=""),"",
SUMIFS(収穫記録!$P:$P,収穫記録!$D:$D,$J$1,収穫記録!$I:$I,$J$2,収穫記録!$J:$J,$J$3,収穫記録!$F:$F,$I244,収穫記録!$B:$B,"&gt;="&amp;U$10,収穫記録!$B:$B,"&lt;="&amp;EOMONTH(U$10,0))
/_xlfn.UNIQUE(_xlfn._xlws.FILTER($F:$F,$E:$E=$J$4))
/IF($J$5="総計",1,$K244/10)
),0)</f>
        <v>0</v>
      </c>
      <c r="V244" s="48" cm="1">
        <f t="array" ref="V244">IFERROR(
IF(OR(V$10="",$I244=""),"",
SUMIFS(収穫記録!$P:$P,収穫記録!$D:$D,$J$1,収穫記録!$I:$I,$J$2,収穫記録!$J:$J,$J$3,収穫記録!$F:$F,$I244,収穫記録!$B:$B,"&gt;="&amp;V$10,収穫記録!$B:$B,"&lt;="&amp;EOMONTH(V$10,0))
/_xlfn.UNIQUE(_xlfn._xlws.FILTER($F:$F,$E:$E=$J$4))
/IF($J$5="総計",1,$K244/10)
),0)</f>
        <v>0</v>
      </c>
      <c r="W244" s="48" cm="1">
        <f t="array" ref="W244">IFERROR(
IF(OR(W$10="",$I244=""),"",
SUMIFS(収穫記録!$P:$P,収穫記録!$D:$D,$J$1,収穫記録!$I:$I,$J$2,収穫記録!$J:$J,$J$3,収穫記録!$F:$F,$I244,収穫記録!$B:$B,"&gt;="&amp;W$10,収穫記録!$B:$B,"&lt;="&amp;EOMONTH(W$10,0))
/_xlfn.UNIQUE(_xlfn._xlws.FILTER($F:$F,$E:$E=$J$4))
/IF($J$5="総計",1,$K244/10)
),0)</f>
        <v>0</v>
      </c>
      <c r="X244" s="48" cm="1">
        <f t="array" ref="X244">IFERROR(
IF(OR(X$10="",$I244=""),"",
SUMIFS(収穫記録!$P:$P,収穫記録!$D:$D,$J$1,収穫記録!$I:$I,$J$2,収穫記録!$J:$J,$J$3,収穫記録!$F:$F,$I244,収穫記録!$B:$B,"&gt;="&amp;X$10,収穫記録!$B:$B,"&lt;="&amp;EOMONTH(X$10,0))
/_xlfn.UNIQUE(_xlfn._xlws.FILTER($F:$F,$E:$E=$J$4))
/IF($J$5="総計",1,$K244/10)
),0)</f>
        <v>0</v>
      </c>
    </row>
    <row r="245" spans="10:24">
      <c r="J245" s="13"/>
      <c r="K245" s="37"/>
      <c r="L245" s="46" t="str">
        <f t="shared" si="6"/>
        <v/>
      </c>
      <c r="M245" s="47" cm="1">
        <f t="array" ref="M245">IFERROR(
IF(OR(M$10="",$I245=""),"",
SUMIFS(収穫記録!$P:$P,収穫記録!$D:$D,$J$1,収穫記録!$I:$I,$J$2,収穫記録!$J:$J,$J$3,収穫記録!$F:$F,$I245,収穫記録!$B:$B,"&gt;="&amp;M$10,収穫記録!$B:$B,"&lt;="&amp;EOMONTH(M$10,0))
/_xlfn.UNIQUE(_xlfn._xlws.FILTER($F:$F,$E:$E=$J$4))
/IF($J$5="総計",1,$K245/10)
),0)</f>
        <v>0</v>
      </c>
      <c r="N245" s="48" cm="1">
        <f t="array" ref="N245">IFERROR(
IF(OR(N$10="",$I245=""),"",
SUMIFS(収穫記録!$P:$P,収穫記録!$D:$D,$J$1,収穫記録!$I:$I,$J$2,収穫記録!$J:$J,$J$3,収穫記録!$F:$F,$I245,収穫記録!$B:$B,"&gt;="&amp;N$10,収穫記録!$B:$B,"&lt;="&amp;EOMONTH(N$10,0))
/_xlfn.UNIQUE(_xlfn._xlws.FILTER($F:$F,$E:$E=$J$4))
/IF($J$5="総計",1,$K245/10)
),0)</f>
        <v>0</v>
      </c>
      <c r="O245" s="48" cm="1">
        <f t="array" ref="O245">IFERROR(
IF(OR(O$10="",$I245=""),"",
SUMIFS(収穫記録!$P:$P,収穫記録!$D:$D,$J$1,収穫記録!$I:$I,$J$2,収穫記録!$J:$J,$J$3,収穫記録!$F:$F,$I245,収穫記録!$B:$B,"&gt;="&amp;O$10,収穫記録!$B:$B,"&lt;="&amp;EOMONTH(O$10,0))
/_xlfn.UNIQUE(_xlfn._xlws.FILTER($F:$F,$E:$E=$J$4))
/IF($J$5="総計",1,$K245/10)
),0)</f>
        <v>0</v>
      </c>
      <c r="P245" s="48" cm="1">
        <f t="array" ref="P245">IFERROR(
IF(OR(P$10="",$I245=""),"",
SUMIFS(収穫記録!$P:$P,収穫記録!$D:$D,$J$1,収穫記録!$I:$I,$J$2,収穫記録!$J:$J,$J$3,収穫記録!$F:$F,$I245,収穫記録!$B:$B,"&gt;="&amp;P$10,収穫記録!$B:$B,"&lt;="&amp;EOMONTH(P$10,0))
/_xlfn.UNIQUE(_xlfn._xlws.FILTER($F:$F,$E:$E=$J$4))
/IF($J$5="総計",1,$K245/10)
),0)</f>
        <v>0</v>
      </c>
      <c r="Q245" s="48" cm="1">
        <f t="array" ref="Q245">IFERROR(
IF(OR(Q$10="",$I245=""),"",
SUMIFS(収穫記録!$P:$P,収穫記録!$D:$D,$J$1,収穫記録!$I:$I,$J$2,収穫記録!$J:$J,$J$3,収穫記録!$F:$F,$I245,収穫記録!$B:$B,"&gt;="&amp;Q$10,収穫記録!$B:$B,"&lt;="&amp;EOMONTH(Q$10,0))
/_xlfn.UNIQUE(_xlfn._xlws.FILTER($F:$F,$E:$E=$J$4))
/IF($J$5="総計",1,$K245/10)
),0)</f>
        <v>0</v>
      </c>
      <c r="R245" s="48" cm="1">
        <f t="array" ref="R245">IFERROR(
IF(OR(R$10="",$I245=""),"",
SUMIFS(収穫記録!$P:$P,収穫記録!$D:$D,$J$1,収穫記録!$I:$I,$J$2,収穫記録!$J:$J,$J$3,収穫記録!$F:$F,$I245,収穫記録!$B:$B,"&gt;="&amp;R$10,収穫記録!$B:$B,"&lt;="&amp;EOMONTH(R$10,0))
/_xlfn.UNIQUE(_xlfn._xlws.FILTER($F:$F,$E:$E=$J$4))
/IF($J$5="総計",1,$K245/10)
),0)</f>
        <v>0</v>
      </c>
      <c r="S245" s="48" cm="1">
        <f t="array" ref="S245">IFERROR(
IF(OR(S$10="",$I245=""),"",
SUMIFS(収穫記録!$P:$P,収穫記録!$D:$D,$J$1,収穫記録!$I:$I,$J$2,収穫記録!$J:$J,$J$3,収穫記録!$F:$F,$I245,収穫記録!$B:$B,"&gt;="&amp;S$10,収穫記録!$B:$B,"&lt;="&amp;EOMONTH(S$10,0))
/_xlfn.UNIQUE(_xlfn._xlws.FILTER($F:$F,$E:$E=$J$4))
/IF($J$5="総計",1,$K245/10)
),0)</f>
        <v>0</v>
      </c>
      <c r="T245" s="48" cm="1">
        <f t="array" ref="T245">IFERROR(
IF(OR(T$10="",$I245=""),"",
SUMIFS(収穫記録!$P:$P,収穫記録!$D:$D,$J$1,収穫記録!$I:$I,$J$2,収穫記録!$J:$J,$J$3,収穫記録!$F:$F,$I245,収穫記録!$B:$B,"&gt;="&amp;T$10,収穫記録!$B:$B,"&lt;="&amp;EOMONTH(T$10,0))
/_xlfn.UNIQUE(_xlfn._xlws.FILTER($F:$F,$E:$E=$J$4))
/IF($J$5="総計",1,$K245/10)
),0)</f>
        <v>0</v>
      </c>
      <c r="U245" s="48" cm="1">
        <f t="array" ref="U245">IFERROR(
IF(OR(U$10="",$I245=""),"",
SUMIFS(収穫記録!$P:$P,収穫記録!$D:$D,$J$1,収穫記録!$I:$I,$J$2,収穫記録!$J:$J,$J$3,収穫記録!$F:$F,$I245,収穫記録!$B:$B,"&gt;="&amp;U$10,収穫記録!$B:$B,"&lt;="&amp;EOMONTH(U$10,0))
/_xlfn.UNIQUE(_xlfn._xlws.FILTER($F:$F,$E:$E=$J$4))
/IF($J$5="総計",1,$K245/10)
),0)</f>
        <v>0</v>
      </c>
      <c r="V245" s="48" cm="1">
        <f t="array" ref="V245">IFERROR(
IF(OR(V$10="",$I245=""),"",
SUMIFS(収穫記録!$P:$P,収穫記録!$D:$D,$J$1,収穫記録!$I:$I,$J$2,収穫記録!$J:$J,$J$3,収穫記録!$F:$F,$I245,収穫記録!$B:$B,"&gt;="&amp;V$10,収穫記録!$B:$B,"&lt;="&amp;EOMONTH(V$10,0))
/_xlfn.UNIQUE(_xlfn._xlws.FILTER($F:$F,$E:$E=$J$4))
/IF($J$5="総計",1,$K245/10)
),0)</f>
        <v>0</v>
      </c>
      <c r="W245" s="48" cm="1">
        <f t="array" ref="W245">IFERROR(
IF(OR(W$10="",$I245=""),"",
SUMIFS(収穫記録!$P:$P,収穫記録!$D:$D,$J$1,収穫記録!$I:$I,$J$2,収穫記録!$J:$J,$J$3,収穫記録!$F:$F,$I245,収穫記録!$B:$B,"&gt;="&amp;W$10,収穫記録!$B:$B,"&lt;="&amp;EOMONTH(W$10,0))
/_xlfn.UNIQUE(_xlfn._xlws.FILTER($F:$F,$E:$E=$J$4))
/IF($J$5="総計",1,$K245/10)
),0)</f>
        <v>0</v>
      </c>
      <c r="X245" s="48" cm="1">
        <f t="array" ref="X245">IFERROR(
IF(OR(X$10="",$I245=""),"",
SUMIFS(収穫記録!$P:$P,収穫記録!$D:$D,$J$1,収穫記録!$I:$I,$J$2,収穫記録!$J:$J,$J$3,収穫記録!$F:$F,$I245,収穫記録!$B:$B,"&gt;="&amp;X$10,収穫記録!$B:$B,"&lt;="&amp;EOMONTH(X$10,0))
/_xlfn.UNIQUE(_xlfn._xlws.FILTER($F:$F,$E:$E=$J$4))
/IF($J$5="総計",1,$K245/10)
),0)</f>
        <v>0</v>
      </c>
    </row>
    <row r="246" spans="10:24">
      <c r="J246" s="13"/>
      <c r="K246" s="37"/>
      <c r="L246" s="46" t="str">
        <f t="shared" si="6"/>
        <v/>
      </c>
      <c r="M246" s="47" cm="1">
        <f t="array" ref="M246">IFERROR(
IF(OR(M$10="",$I246=""),"",
SUMIFS(収穫記録!$P:$P,収穫記録!$D:$D,$J$1,収穫記録!$I:$I,$J$2,収穫記録!$J:$J,$J$3,収穫記録!$F:$F,$I246,収穫記録!$B:$B,"&gt;="&amp;M$10,収穫記録!$B:$B,"&lt;="&amp;EOMONTH(M$10,0))
/_xlfn.UNIQUE(_xlfn._xlws.FILTER($F:$F,$E:$E=$J$4))
/IF($J$5="総計",1,$K246/10)
),0)</f>
        <v>0</v>
      </c>
      <c r="N246" s="48" cm="1">
        <f t="array" ref="N246">IFERROR(
IF(OR(N$10="",$I246=""),"",
SUMIFS(収穫記録!$P:$P,収穫記録!$D:$D,$J$1,収穫記録!$I:$I,$J$2,収穫記録!$J:$J,$J$3,収穫記録!$F:$F,$I246,収穫記録!$B:$B,"&gt;="&amp;N$10,収穫記録!$B:$B,"&lt;="&amp;EOMONTH(N$10,0))
/_xlfn.UNIQUE(_xlfn._xlws.FILTER($F:$F,$E:$E=$J$4))
/IF($J$5="総計",1,$K246/10)
),0)</f>
        <v>0</v>
      </c>
      <c r="O246" s="48" cm="1">
        <f t="array" ref="O246">IFERROR(
IF(OR(O$10="",$I246=""),"",
SUMIFS(収穫記録!$P:$P,収穫記録!$D:$D,$J$1,収穫記録!$I:$I,$J$2,収穫記録!$J:$J,$J$3,収穫記録!$F:$F,$I246,収穫記録!$B:$B,"&gt;="&amp;O$10,収穫記録!$B:$B,"&lt;="&amp;EOMONTH(O$10,0))
/_xlfn.UNIQUE(_xlfn._xlws.FILTER($F:$F,$E:$E=$J$4))
/IF($J$5="総計",1,$K246/10)
),0)</f>
        <v>0</v>
      </c>
      <c r="P246" s="48" cm="1">
        <f t="array" ref="P246">IFERROR(
IF(OR(P$10="",$I246=""),"",
SUMIFS(収穫記録!$P:$P,収穫記録!$D:$D,$J$1,収穫記録!$I:$I,$J$2,収穫記録!$J:$J,$J$3,収穫記録!$F:$F,$I246,収穫記録!$B:$B,"&gt;="&amp;P$10,収穫記録!$B:$B,"&lt;="&amp;EOMONTH(P$10,0))
/_xlfn.UNIQUE(_xlfn._xlws.FILTER($F:$F,$E:$E=$J$4))
/IF($J$5="総計",1,$K246/10)
),0)</f>
        <v>0</v>
      </c>
      <c r="Q246" s="48" cm="1">
        <f t="array" ref="Q246">IFERROR(
IF(OR(Q$10="",$I246=""),"",
SUMIFS(収穫記録!$P:$P,収穫記録!$D:$D,$J$1,収穫記録!$I:$I,$J$2,収穫記録!$J:$J,$J$3,収穫記録!$F:$F,$I246,収穫記録!$B:$B,"&gt;="&amp;Q$10,収穫記録!$B:$B,"&lt;="&amp;EOMONTH(Q$10,0))
/_xlfn.UNIQUE(_xlfn._xlws.FILTER($F:$F,$E:$E=$J$4))
/IF($J$5="総計",1,$K246/10)
),0)</f>
        <v>0</v>
      </c>
      <c r="R246" s="48" cm="1">
        <f t="array" ref="R246">IFERROR(
IF(OR(R$10="",$I246=""),"",
SUMIFS(収穫記録!$P:$P,収穫記録!$D:$D,$J$1,収穫記録!$I:$I,$J$2,収穫記録!$J:$J,$J$3,収穫記録!$F:$F,$I246,収穫記録!$B:$B,"&gt;="&amp;R$10,収穫記録!$B:$B,"&lt;="&amp;EOMONTH(R$10,0))
/_xlfn.UNIQUE(_xlfn._xlws.FILTER($F:$F,$E:$E=$J$4))
/IF($J$5="総計",1,$K246/10)
),0)</f>
        <v>0</v>
      </c>
      <c r="S246" s="48" cm="1">
        <f t="array" ref="S246">IFERROR(
IF(OR(S$10="",$I246=""),"",
SUMIFS(収穫記録!$P:$P,収穫記録!$D:$D,$J$1,収穫記録!$I:$I,$J$2,収穫記録!$J:$J,$J$3,収穫記録!$F:$F,$I246,収穫記録!$B:$B,"&gt;="&amp;S$10,収穫記録!$B:$B,"&lt;="&amp;EOMONTH(S$10,0))
/_xlfn.UNIQUE(_xlfn._xlws.FILTER($F:$F,$E:$E=$J$4))
/IF($J$5="総計",1,$K246/10)
),0)</f>
        <v>0</v>
      </c>
      <c r="T246" s="48" cm="1">
        <f t="array" ref="T246">IFERROR(
IF(OR(T$10="",$I246=""),"",
SUMIFS(収穫記録!$P:$P,収穫記録!$D:$D,$J$1,収穫記録!$I:$I,$J$2,収穫記録!$J:$J,$J$3,収穫記録!$F:$F,$I246,収穫記録!$B:$B,"&gt;="&amp;T$10,収穫記録!$B:$B,"&lt;="&amp;EOMONTH(T$10,0))
/_xlfn.UNIQUE(_xlfn._xlws.FILTER($F:$F,$E:$E=$J$4))
/IF($J$5="総計",1,$K246/10)
),0)</f>
        <v>0</v>
      </c>
      <c r="U246" s="48" cm="1">
        <f t="array" ref="U246">IFERROR(
IF(OR(U$10="",$I246=""),"",
SUMIFS(収穫記録!$P:$P,収穫記録!$D:$D,$J$1,収穫記録!$I:$I,$J$2,収穫記録!$J:$J,$J$3,収穫記録!$F:$F,$I246,収穫記録!$B:$B,"&gt;="&amp;U$10,収穫記録!$B:$B,"&lt;="&amp;EOMONTH(U$10,0))
/_xlfn.UNIQUE(_xlfn._xlws.FILTER($F:$F,$E:$E=$J$4))
/IF($J$5="総計",1,$K246/10)
),0)</f>
        <v>0</v>
      </c>
      <c r="V246" s="48" cm="1">
        <f t="array" ref="V246">IFERROR(
IF(OR(V$10="",$I246=""),"",
SUMIFS(収穫記録!$P:$P,収穫記録!$D:$D,$J$1,収穫記録!$I:$I,$J$2,収穫記録!$J:$J,$J$3,収穫記録!$F:$F,$I246,収穫記録!$B:$B,"&gt;="&amp;V$10,収穫記録!$B:$B,"&lt;="&amp;EOMONTH(V$10,0))
/_xlfn.UNIQUE(_xlfn._xlws.FILTER($F:$F,$E:$E=$J$4))
/IF($J$5="総計",1,$K246/10)
),0)</f>
        <v>0</v>
      </c>
      <c r="W246" s="48" cm="1">
        <f t="array" ref="W246">IFERROR(
IF(OR(W$10="",$I246=""),"",
SUMIFS(収穫記録!$P:$P,収穫記録!$D:$D,$J$1,収穫記録!$I:$I,$J$2,収穫記録!$J:$J,$J$3,収穫記録!$F:$F,$I246,収穫記録!$B:$B,"&gt;="&amp;W$10,収穫記録!$B:$B,"&lt;="&amp;EOMONTH(W$10,0))
/_xlfn.UNIQUE(_xlfn._xlws.FILTER($F:$F,$E:$E=$J$4))
/IF($J$5="総計",1,$K246/10)
),0)</f>
        <v>0</v>
      </c>
      <c r="X246" s="48" cm="1">
        <f t="array" ref="X246">IFERROR(
IF(OR(X$10="",$I246=""),"",
SUMIFS(収穫記録!$P:$P,収穫記録!$D:$D,$J$1,収穫記録!$I:$I,$J$2,収穫記録!$J:$J,$J$3,収穫記録!$F:$F,$I246,収穫記録!$B:$B,"&gt;="&amp;X$10,収穫記録!$B:$B,"&lt;="&amp;EOMONTH(X$10,0))
/_xlfn.UNIQUE(_xlfn._xlws.FILTER($F:$F,$E:$E=$J$4))
/IF($J$5="総計",1,$K246/10)
),0)</f>
        <v>0</v>
      </c>
    </row>
    <row r="247" spans="10:24">
      <c r="J247" s="13"/>
      <c r="K247" s="37"/>
      <c r="L247" s="46" t="str">
        <f t="shared" si="6"/>
        <v/>
      </c>
      <c r="M247" s="47" cm="1">
        <f t="array" ref="M247">IFERROR(
IF(OR(M$10="",$I247=""),"",
SUMIFS(収穫記録!$P:$P,収穫記録!$D:$D,$J$1,収穫記録!$I:$I,$J$2,収穫記録!$J:$J,$J$3,収穫記録!$F:$F,$I247,収穫記録!$B:$B,"&gt;="&amp;M$10,収穫記録!$B:$B,"&lt;="&amp;EOMONTH(M$10,0))
/_xlfn.UNIQUE(_xlfn._xlws.FILTER($F:$F,$E:$E=$J$4))
/IF($J$5="総計",1,$K247/10)
),0)</f>
        <v>0</v>
      </c>
      <c r="N247" s="48" cm="1">
        <f t="array" ref="N247">IFERROR(
IF(OR(N$10="",$I247=""),"",
SUMIFS(収穫記録!$P:$P,収穫記録!$D:$D,$J$1,収穫記録!$I:$I,$J$2,収穫記録!$J:$J,$J$3,収穫記録!$F:$F,$I247,収穫記録!$B:$B,"&gt;="&amp;N$10,収穫記録!$B:$B,"&lt;="&amp;EOMONTH(N$10,0))
/_xlfn.UNIQUE(_xlfn._xlws.FILTER($F:$F,$E:$E=$J$4))
/IF($J$5="総計",1,$K247/10)
),0)</f>
        <v>0</v>
      </c>
      <c r="O247" s="48" cm="1">
        <f t="array" ref="O247">IFERROR(
IF(OR(O$10="",$I247=""),"",
SUMIFS(収穫記録!$P:$P,収穫記録!$D:$D,$J$1,収穫記録!$I:$I,$J$2,収穫記録!$J:$J,$J$3,収穫記録!$F:$F,$I247,収穫記録!$B:$B,"&gt;="&amp;O$10,収穫記録!$B:$B,"&lt;="&amp;EOMONTH(O$10,0))
/_xlfn.UNIQUE(_xlfn._xlws.FILTER($F:$F,$E:$E=$J$4))
/IF($J$5="総計",1,$K247/10)
),0)</f>
        <v>0</v>
      </c>
      <c r="P247" s="48" cm="1">
        <f t="array" ref="P247">IFERROR(
IF(OR(P$10="",$I247=""),"",
SUMIFS(収穫記録!$P:$P,収穫記録!$D:$D,$J$1,収穫記録!$I:$I,$J$2,収穫記録!$J:$J,$J$3,収穫記録!$F:$F,$I247,収穫記録!$B:$B,"&gt;="&amp;P$10,収穫記録!$B:$B,"&lt;="&amp;EOMONTH(P$10,0))
/_xlfn.UNIQUE(_xlfn._xlws.FILTER($F:$F,$E:$E=$J$4))
/IF($J$5="総計",1,$K247/10)
),0)</f>
        <v>0</v>
      </c>
      <c r="Q247" s="48" cm="1">
        <f t="array" ref="Q247">IFERROR(
IF(OR(Q$10="",$I247=""),"",
SUMIFS(収穫記録!$P:$P,収穫記録!$D:$D,$J$1,収穫記録!$I:$I,$J$2,収穫記録!$J:$J,$J$3,収穫記録!$F:$F,$I247,収穫記録!$B:$B,"&gt;="&amp;Q$10,収穫記録!$B:$B,"&lt;="&amp;EOMONTH(Q$10,0))
/_xlfn.UNIQUE(_xlfn._xlws.FILTER($F:$F,$E:$E=$J$4))
/IF($J$5="総計",1,$K247/10)
),0)</f>
        <v>0</v>
      </c>
      <c r="R247" s="48" cm="1">
        <f t="array" ref="R247">IFERROR(
IF(OR(R$10="",$I247=""),"",
SUMIFS(収穫記録!$P:$P,収穫記録!$D:$D,$J$1,収穫記録!$I:$I,$J$2,収穫記録!$J:$J,$J$3,収穫記録!$F:$F,$I247,収穫記録!$B:$B,"&gt;="&amp;R$10,収穫記録!$B:$B,"&lt;="&amp;EOMONTH(R$10,0))
/_xlfn.UNIQUE(_xlfn._xlws.FILTER($F:$F,$E:$E=$J$4))
/IF($J$5="総計",1,$K247/10)
),0)</f>
        <v>0</v>
      </c>
      <c r="S247" s="48" cm="1">
        <f t="array" ref="S247">IFERROR(
IF(OR(S$10="",$I247=""),"",
SUMIFS(収穫記録!$P:$P,収穫記録!$D:$D,$J$1,収穫記録!$I:$I,$J$2,収穫記録!$J:$J,$J$3,収穫記録!$F:$F,$I247,収穫記録!$B:$B,"&gt;="&amp;S$10,収穫記録!$B:$B,"&lt;="&amp;EOMONTH(S$10,0))
/_xlfn.UNIQUE(_xlfn._xlws.FILTER($F:$F,$E:$E=$J$4))
/IF($J$5="総計",1,$K247/10)
),0)</f>
        <v>0</v>
      </c>
      <c r="T247" s="48" cm="1">
        <f t="array" ref="T247">IFERROR(
IF(OR(T$10="",$I247=""),"",
SUMIFS(収穫記録!$P:$P,収穫記録!$D:$D,$J$1,収穫記録!$I:$I,$J$2,収穫記録!$J:$J,$J$3,収穫記録!$F:$F,$I247,収穫記録!$B:$B,"&gt;="&amp;T$10,収穫記録!$B:$B,"&lt;="&amp;EOMONTH(T$10,0))
/_xlfn.UNIQUE(_xlfn._xlws.FILTER($F:$F,$E:$E=$J$4))
/IF($J$5="総計",1,$K247/10)
),0)</f>
        <v>0</v>
      </c>
      <c r="U247" s="48" cm="1">
        <f t="array" ref="U247">IFERROR(
IF(OR(U$10="",$I247=""),"",
SUMIFS(収穫記録!$P:$P,収穫記録!$D:$D,$J$1,収穫記録!$I:$I,$J$2,収穫記録!$J:$J,$J$3,収穫記録!$F:$F,$I247,収穫記録!$B:$B,"&gt;="&amp;U$10,収穫記録!$B:$B,"&lt;="&amp;EOMONTH(U$10,0))
/_xlfn.UNIQUE(_xlfn._xlws.FILTER($F:$F,$E:$E=$J$4))
/IF($J$5="総計",1,$K247/10)
),0)</f>
        <v>0</v>
      </c>
      <c r="V247" s="48" cm="1">
        <f t="array" ref="V247">IFERROR(
IF(OR(V$10="",$I247=""),"",
SUMIFS(収穫記録!$P:$P,収穫記録!$D:$D,$J$1,収穫記録!$I:$I,$J$2,収穫記録!$J:$J,$J$3,収穫記録!$F:$F,$I247,収穫記録!$B:$B,"&gt;="&amp;V$10,収穫記録!$B:$B,"&lt;="&amp;EOMONTH(V$10,0))
/_xlfn.UNIQUE(_xlfn._xlws.FILTER($F:$F,$E:$E=$J$4))
/IF($J$5="総計",1,$K247/10)
),0)</f>
        <v>0</v>
      </c>
      <c r="W247" s="48" cm="1">
        <f t="array" ref="W247">IFERROR(
IF(OR(W$10="",$I247=""),"",
SUMIFS(収穫記録!$P:$P,収穫記録!$D:$D,$J$1,収穫記録!$I:$I,$J$2,収穫記録!$J:$J,$J$3,収穫記録!$F:$F,$I247,収穫記録!$B:$B,"&gt;="&amp;W$10,収穫記録!$B:$B,"&lt;="&amp;EOMONTH(W$10,0))
/_xlfn.UNIQUE(_xlfn._xlws.FILTER($F:$F,$E:$E=$J$4))
/IF($J$5="総計",1,$K247/10)
),0)</f>
        <v>0</v>
      </c>
      <c r="X247" s="48" cm="1">
        <f t="array" ref="X247">IFERROR(
IF(OR(X$10="",$I247=""),"",
SUMIFS(収穫記録!$P:$P,収穫記録!$D:$D,$J$1,収穫記録!$I:$I,$J$2,収穫記録!$J:$J,$J$3,収穫記録!$F:$F,$I247,収穫記録!$B:$B,"&gt;="&amp;X$10,収穫記録!$B:$B,"&lt;="&amp;EOMONTH(X$10,0))
/_xlfn.UNIQUE(_xlfn._xlws.FILTER($F:$F,$E:$E=$J$4))
/IF($J$5="総計",1,$K247/10)
),0)</f>
        <v>0</v>
      </c>
    </row>
    <row r="248" spans="10:24">
      <c r="J248" s="13"/>
      <c r="K248" s="37"/>
      <c r="L248" s="46" t="str">
        <f t="shared" si="6"/>
        <v/>
      </c>
      <c r="M248" s="47" cm="1">
        <f t="array" ref="M248">IFERROR(
IF(OR(M$10="",$I248=""),"",
SUMIFS(収穫記録!$P:$P,収穫記録!$D:$D,$J$1,収穫記録!$I:$I,$J$2,収穫記録!$J:$J,$J$3,収穫記録!$F:$F,$I248,収穫記録!$B:$B,"&gt;="&amp;M$10,収穫記録!$B:$B,"&lt;="&amp;EOMONTH(M$10,0))
/_xlfn.UNIQUE(_xlfn._xlws.FILTER($F:$F,$E:$E=$J$4))
/IF($J$5="総計",1,$K248/10)
),0)</f>
        <v>0</v>
      </c>
      <c r="N248" s="48" cm="1">
        <f t="array" ref="N248">IFERROR(
IF(OR(N$10="",$I248=""),"",
SUMIFS(収穫記録!$P:$P,収穫記録!$D:$D,$J$1,収穫記録!$I:$I,$J$2,収穫記録!$J:$J,$J$3,収穫記録!$F:$F,$I248,収穫記録!$B:$B,"&gt;="&amp;N$10,収穫記録!$B:$B,"&lt;="&amp;EOMONTH(N$10,0))
/_xlfn.UNIQUE(_xlfn._xlws.FILTER($F:$F,$E:$E=$J$4))
/IF($J$5="総計",1,$K248/10)
),0)</f>
        <v>0</v>
      </c>
      <c r="O248" s="48" cm="1">
        <f t="array" ref="O248">IFERROR(
IF(OR(O$10="",$I248=""),"",
SUMIFS(収穫記録!$P:$P,収穫記録!$D:$D,$J$1,収穫記録!$I:$I,$J$2,収穫記録!$J:$J,$J$3,収穫記録!$F:$F,$I248,収穫記録!$B:$B,"&gt;="&amp;O$10,収穫記録!$B:$B,"&lt;="&amp;EOMONTH(O$10,0))
/_xlfn.UNIQUE(_xlfn._xlws.FILTER($F:$F,$E:$E=$J$4))
/IF($J$5="総計",1,$K248/10)
),0)</f>
        <v>0</v>
      </c>
      <c r="P248" s="48" cm="1">
        <f t="array" ref="P248">IFERROR(
IF(OR(P$10="",$I248=""),"",
SUMIFS(収穫記録!$P:$P,収穫記録!$D:$D,$J$1,収穫記録!$I:$I,$J$2,収穫記録!$J:$J,$J$3,収穫記録!$F:$F,$I248,収穫記録!$B:$B,"&gt;="&amp;P$10,収穫記録!$B:$B,"&lt;="&amp;EOMONTH(P$10,0))
/_xlfn.UNIQUE(_xlfn._xlws.FILTER($F:$F,$E:$E=$J$4))
/IF($J$5="総計",1,$K248/10)
),0)</f>
        <v>0</v>
      </c>
      <c r="Q248" s="48" cm="1">
        <f t="array" ref="Q248">IFERROR(
IF(OR(Q$10="",$I248=""),"",
SUMIFS(収穫記録!$P:$P,収穫記録!$D:$D,$J$1,収穫記録!$I:$I,$J$2,収穫記録!$J:$J,$J$3,収穫記録!$F:$F,$I248,収穫記録!$B:$B,"&gt;="&amp;Q$10,収穫記録!$B:$B,"&lt;="&amp;EOMONTH(Q$10,0))
/_xlfn.UNIQUE(_xlfn._xlws.FILTER($F:$F,$E:$E=$J$4))
/IF($J$5="総計",1,$K248/10)
),0)</f>
        <v>0</v>
      </c>
      <c r="R248" s="48" cm="1">
        <f t="array" ref="R248">IFERROR(
IF(OR(R$10="",$I248=""),"",
SUMIFS(収穫記録!$P:$P,収穫記録!$D:$D,$J$1,収穫記録!$I:$I,$J$2,収穫記録!$J:$J,$J$3,収穫記録!$F:$F,$I248,収穫記録!$B:$B,"&gt;="&amp;R$10,収穫記録!$B:$B,"&lt;="&amp;EOMONTH(R$10,0))
/_xlfn.UNIQUE(_xlfn._xlws.FILTER($F:$F,$E:$E=$J$4))
/IF($J$5="総計",1,$K248/10)
),0)</f>
        <v>0</v>
      </c>
      <c r="S248" s="48" cm="1">
        <f t="array" ref="S248">IFERROR(
IF(OR(S$10="",$I248=""),"",
SUMIFS(収穫記録!$P:$P,収穫記録!$D:$D,$J$1,収穫記録!$I:$I,$J$2,収穫記録!$J:$J,$J$3,収穫記録!$F:$F,$I248,収穫記録!$B:$B,"&gt;="&amp;S$10,収穫記録!$B:$B,"&lt;="&amp;EOMONTH(S$10,0))
/_xlfn.UNIQUE(_xlfn._xlws.FILTER($F:$F,$E:$E=$J$4))
/IF($J$5="総計",1,$K248/10)
),0)</f>
        <v>0</v>
      </c>
      <c r="T248" s="48" cm="1">
        <f t="array" ref="T248">IFERROR(
IF(OR(T$10="",$I248=""),"",
SUMIFS(収穫記録!$P:$P,収穫記録!$D:$D,$J$1,収穫記録!$I:$I,$J$2,収穫記録!$J:$J,$J$3,収穫記録!$F:$F,$I248,収穫記録!$B:$B,"&gt;="&amp;T$10,収穫記録!$B:$B,"&lt;="&amp;EOMONTH(T$10,0))
/_xlfn.UNIQUE(_xlfn._xlws.FILTER($F:$F,$E:$E=$J$4))
/IF($J$5="総計",1,$K248/10)
),0)</f>
        <v>0</v>
      </c>
      <c r="U248" s="48" cm="1">
        <f t="array" ref="U248">IFERROR(
IF(OR(U$10="",$I248=""),"",
SUMIFS(収穫記録!$P:$P,収穫記録!$D:$D,$J$1,収穫記録!$I:$I,$J$2,収穫記録!$J:$J,$J$3,収穫記録!$F:$F,$I248,収穫記録!$B:$B,"&gt;="&amp;U$10,収穫記録!$B:$B,"&lt;="&amp;EOMONTH(U$10,0))
/_xlfn.UNIQUE(_xlfn._xlws.FILTER($F:$F,$E:$E=$J$4))
/IF($J$5="総計",1,$K248/10)
),0)</f>
        <v>0</v>
      </c>
      <c r="V248" s="48" cm="1">
        <f t="array" ref="V248">IFERROR(
IF(OR(V$10="",$I248=""),"",
SUMIFS(収穫記録!$P:$P,収穫記録!$D:$D,$J$1,収穫記録!$I:$I,$J$2,収穫記録!$J:$J,$J$3,収穫記録!$F:$F,$I248,収穫記録!$B:$B,"&gt;="&amp;V$10,収穫記録!$B:$B,"&lt;="&amp;EOMONTH(V$10,0))
/_xlfn.UNIQUE(_xlfn._xlws.FILTER($F:$F,$E:$E=$J$4))
/IF($J$5="総計",1,$K248/10)
),0)</f>
        <v>0</v>
      </c>
      <c r="W248" s="48" cm="1">
        <f t="array" ref="W248">IFERROR(
IF(OR(W$10="",$I248=""),"",
SUMIFS(収穫記録!$P:$P,収穫記録!$D:$D,$J$1,収穫記録!$I:$I,$J$2,収穫記録!$J:$J,$J$3,収穫記録!$F:$F,$I248,収穫記録!$B:$B,"&gt;="&amp;W$10,収穫記録!$B:$B,"&lt;="&amp;EOMONTH(W$10,0))
/_xlfn.UNIQUE(_xlfn._xlws.FILTER($F:$F,$E:$E=$J$4))
/IF($J$5="総計",1,$K248/10)
),0)</f>
        <v>0</v>
      </c>
      <c r="X248" s="48" cm="1">
        <f t="array" ref="X248">IFERROR(
IF(OR(X$10="",$I248=""),"",
SUMIFS(収穫記録!$P:$P,収穫記録!$D:$D,$J$1,収穫記録!$I:$I,$J$2,収穫記録!$J:$J,$J$3,収穫記録!$F:$F,$I248,収穫記録!$B:$B,"&gt;="&amp;X$10,収穫記録!$B:$B,"&lt;="&amp;EOMONTH(X$10,0))
/_xlfn.UNIQUE(_xlfn._xlws.FILTER($F:$F,$E:$E=$J$4))
/IF($J$5="総計",1,$K248/10)
),0)</f>
        <v>0</v>
      </c>
    </row>
    <row r="249" spans="10:24">
      <c r="J249" s="13"/>
      <c r="K249" s="37"/>
      <c r="L249" s="46" t="str">
        <f t="shared" si="6"/>
        <v/>
      </c>
      <c r="M249" s="47" cm="1">
        <f t="array" ref="M249">IFERROR(
IF(OR(M$10="",$I249=""),"",
SUMIFS(収穫記録!$P:$P,収穫記録!$D:$D,$J$1,収穫記録!$I:$I,$J$2,収穫記録!$J:$J,$J$3,収穫記録!$F:$F,$I249,収穫記録!$B:$B,"&gt;="&amp;M$10,収穫記録!$B:$B,"&lt;="&amp;EOMONTH(M$10,0))
/_xlfn.UNIQUE(_xlfn._xlws.FILTER($F:$F,$E:$E=$J$4))
/IF($J$5="総計",1,$K249/10)
),0)</f>
        <v>0</v>
      </c>
      <c r="N249" s="48" cm="1">
        <f t="array" ref="N249">IFERROR(
IF(OR(N$10="",$I249=""),"",
SUMIFS(収穫記録!$P:$P,収穫記録!$D:$D,$J$1,収穫記録!$I:$I,$J$2,収穫記録!$J:$J,$J$3,収穫記録!$F:$F,$I249,収穫記録!$B:$B,"&gt;="&amp;N$10,収穫記録!$B:$B,"&lt;="&amp;EOMONTH(N$10,0))
/_xlfn.UNIQUE(_xlfn._xlws.FILTER($F:$F,$E:$E=$J$4))
/IF($J$5="総計",1,$K249/10)
),0)</f>
        <v>0</v>
      </c>
      <c r="O249" s="48" cm="1">
        <f t="array" ref="O249">IFERROR(
IF(OR(O$10="",$I249=""),"",
SUMIFS(収穫記録!$P:$P,収穫記録!$D:$D,$J$1,収穫記録!$I:$I,$J$2,収穫記録!$J:$J,$J$3,収穫記録!$F:$F,$I249,収穫記録!$B:$B,"&gt;="&amp;O$10,収穫記録!$B:$B,"&lt;="&amp;EOMONTH(O$10,0))
/_xlfn.UNIQUE(_xlfn._xlws.FILTER($F:$F,$E:$E=$J$4))
/IF($J$5="総計",1,$K249/10)
),0)</f>
        <v>0</v>
      </c>
      <c r="P249" s="48" cm="1">
        <f t="array" ref="P249">IFERROR(
IF(OR(P$10="",$I249=""),"",
SUMIFS(収穫記録!$P:$P,収穫記録!$D:$D,$J$1,収穫記録!$I:$I,$J$2,収穫記録!$J:$J,$J$3,収穫記録!$F:$F,$I249,収穫記録!$B:$B,"&gt;="&amp;P$10,収穫記録!$B:$B,"&lt;="&amp;EOMONTH(P$10,0))
/_xlfn.UNIQUE(_xlfn._xlws.FILTER($F:$F,$E:$E=$J$4))
/IF($J$5="総計",1,$K249/10)
),0)</f>
        <v>0</v>
      </c>
      <c r="Q249" s="48" cm="1">
        <f t="array" ref="Q249">IFERROR(
IF(OR(Q$10="",$I249=""),"",
SUMIFS(収穫記録!$P:$P,収穫記録!$D:$D,$J$1,収穫記録!$I:$I,$J$2,収穫記録!$J:$J,$J$3,収穫記録!$F:$F,$I249,収穫記録!$B:$B,"&gt;="&amp;Q$10,収穫記録!$B:$B,"&lt;="&amp;EOMONTH(Q$10,0))
/_xlfn.UNIQUE(_xlfn._xlws.FILTER($F:$F,$E:$E=$J$4))
/IF($J$5="総計",1,$K249/10)
),0)</f>
        <v>0</v>
      </c>
      <c r="R249" s="48" cm="1">
        <f t="array" ref="R249">IFERROR(
IF(OR(R$10="",$I249=""),"",
SUMIFS(収穫記録!$P:$P,収穫記録!$D:$D,$J$1,収穫記録!$I:$I,$J$2,収穫記録!$J:$J,$J$3,収穫記録!$F:$F,$I249,収穫記録!$B:$B,"&gt;="&amp;R$10,収穫記録!$B:$B,"&lt;="&amp;EOMONTH(R$10,0))
/_xlfn.UNIQUE(_xlfn._xlws.FILTER($F:$F,$E:$E=$J$4))
/IF($J$5="総計",1,$K249/10)
),0)</f>
        <v>0</v>
      </c>
      <c r="S249" s="48" cm="1">
        <f t="array" ref="S249">IFERROR(
IF(OR(S$10="",$I249=""),"",
SUMIFS(収穫記録!$P:$P,収穫記録!$D:$D,$J$1,収穫記録!$I:$I,$J$2,収穫記録!$J:$J,$J$3,収穫記録!$F:$F,$I249,収穫記録!$B:$B,"&gt;="&amp;S$10,収穫記録!$B:$B,"&lt;="&amp;EOMONTH(S$10,0))
/_xlfn.UNIQUE(_xlfn._xlws.FILTER($F:$F,$E:$E=$J$4))
/IF($J$5="総計",1,$K249/10)
),0)</f>
        <v>0</v>
      </c>
      <c r="T249" s="48" cm="1">
        <f t="array" ref="T249">IFERROR(
IF(OR(T$10="",$I249=""),"",
SUMIFS(収穫記録!$P:$P,収穫記録!$D:$D,$J$1,収穫記録!$I:$I,$J$2,収穫記録!$J:$J,$J$3,収穫記録!$F:$F,$I249,収穫記録!$B:$B,"&gt;="&amp;T$10,収穫記録!$B:$B,"&lt;="&amp;EOMONTH(T$10,0))
/_xlfn.UNIQUE(_xlfn._xlws.FILTER($F:$F,$E:$E=$J$4))
/IF($J$5="総計",1,$K249/10)
),0)</f>
        <v>0</v>
      </c>
      <c r="U249" s="48" cm="1">
        <f t="array" ref="U249">IFERROR(
IF(OR(U$10="",$I249=""),"",
SUMIFS(収穫記録!$P:$P,収穫記録!$D:$D,$J$1,収穫記録!$I:$I,$J$2,収穫記録!$J:$J,$J$3,収穫記録!$F:$F,$I249,収穫記録!$B:$B,"&gt;="&amp;U$10,収穫記録!$B:$B,"&lt;="&amp;EOMONTH(U$10,0))
/_xlfn.UNIQUE(_xlfn._xlws.FILTER($F:$F,$E:$E=$J$4))
/IF($J$5="総計",1,$K249/10)
),0)</f>
        <v>0</v>
      </c>
      <c r="V249" s="48" cm="1">
        <f t="array" ref="V249">IFERROR(
IF(OR(V$10="",$I249=""),"",
SUMIFS(収穫記録!$P:$P,収穫記録!$D:$D,$J$1,収穫記録!$I:$I,$J$2,収穫記録!$J:$J,$J$3,収穫記録!$F:$F,$I249,収穫記録!$B:$B,"&gt;="&amp;V$10,収穫記録!$B:$B,"&lt;="&amp;EOMONTH(V$10,0))
/_xlfn.UNIQUE(_xlfn._xlws.FILTER($F:$F,$E:$E=$J$4))
/IF($J$5="総計",1,$K249/10)
),0)</f>
        <v>0</v>
      </c>
      <c r="W249" s="48" cm="1">
        <f t="array" ref="W249">IFERROR(
IF(OR(W$10="",$I249=""),"",
SUMIFS(収穫記録!$P:$P,収穫記録!$D:$D,$J$1,収穫記録!$I:$I,$J$2,収穫記録!$J:$J,$J$3,収穫記録!$F:$F,$I249,収穫記録!$B:$B,"&gt;="&amp;W$10,収穫記録!$B:$B,"&lt;="&amp;EOMONTH(W$10,0))
/_xlfn.UNIQUE(_xlfn._xlws.FILTER($F:$F,$E:$E=$J$4))
/IF($J$5="総計",1,$K249/10)
),0)</f>
        <v>0</v>
      </c>
      <c r="X249" s="48" cm="1">
        <f t="array" ref="X249">IFERROR(
IF(OR(X$10="",$I249=""),"",
SUMIFS(収穫記録!$P:$P,収穫記録!$D:$D,$J$1,収穫記録!$I:$I,$J$2,収穫記録!$J:$J,$J$3,収穫記録!$F:$F,$I249,収穫記録!$B:$B,"&gt;="&amp;X$10,収穫記録!$B:$B,"&lt;="&amp;EOMONTH(X$10,0))
/_xlfn.UNIQUE(_xlfn._xlws.FILTER($F:$F,$E:$E=$J$4))
/IF($J$5="総計",1,$K249/10)
),0)</f>
        <v>0</v>
      </c>
    </row>
    <row r="250" spans="10:24">
      <c r="J250" s="13"/>
      <c r="K250" s="37"/>
      <c r="L250" s="46" t="str">
        <f t="shared" si="6"/>
        <v/>
      </c>
      <c r="M250" s="47" cm="1">
        <f t="array" ref="M250">IFERROR(
IF(OR(M$10="",$I250=""),"",
SUMIFS(収穫記録!$P:$P,収穫記録!$D:$D,$J$1,収穫記録!$I:$I,$J$2,収穫記録!$J:$J,$J$3,収穫記録!$F:$F,$I250,収穫記録!$B:$B,"&gt;="&amp;M$10,収穫記録!$B:$B,"&lt;="&amp;EOMONTH(M$10,0))
/_xlfn.UNIQUE(_xlfn._xlws.FILTER($F:$F,$E:$E=$J$4))
/IF($J$5="総計",1,$K250/10)
),0)</f>
        <v>0</v>
      </c>
      <c r="N250" s="48" cm="1">
        <f t="array" ref="N250">IFERROR(
IF(OR(N$10="",$I250=""),"",
SUMIFS(収穫記録!$P:$P,収穫記録!$D:$D,$J$1,収穫記録!$I:$I,$J$2,収穫記録!$J:$J,$J$3,収穫記録!$F:$F,$I250,収穫記録!$B:$B,"&gt;="&amp;N$10,収穫記録!$B:$B,"&lt;="&amp;EOMONTH(N$10,0))
/_xlfn.UNIQUE(_xlfn._xlws.FILTER($F:$F,$E:$E=$J$4))
/IF($J$5="総計",1,$K250/10)
),0)</f>
        <v>0</v>
      </c>
      <c r="O250" s="48" cm="1">
        <f t="array" ref="O250">IFERROR(
IF(OR(O$10="",$I250=""),"",
SUMIFS(収穫記録!$P:$P,収穫記録!$D:$D,$J$1,収穫記録!$I:$I,$J$2,収穫記録!$J:$J,$J$3,収穫記録!$F:$F,$I250,収穫記録!$B:$B,"&gt;="&amp;O$10,収穫記録!$B:$B,"&lt;="&amp;EOMONTH(O$10,0))
/_xlfn.UNIQUE(_xlfn._xlws.FILTER($F:$F,$E:$E=$J$4))
/IF($J$5="総計",1,$K250/10)
),0)</f>
        <v>0</v>
      </c>
      <c r="P250" s="48" cm="1">
        <f t="array" ref="P250">IFERROR(
IF(OR(P$10="",$I250=""),"",
SUMIFS(収穫記録!$P:$P,収穫記録!$D:$D,$J$1,収穫記録!$I:$I,$J$2,収穫記録!$J:$J,$J$3,収穫記録!$F:$F,$I250,収穫記録!$B:$B,"&gt;="&amp;P$10,収穫記録!$B:$B,"&lt;="&amp;EOMONTH(P$10,0))
/_xlfn.UNIQUE(_xlfn._xlws.FILTER($F:$F,$E:$E=$J$4))
/IF($J$5="総計",1,$K250/10)
),0)</f>
        <v>0</v>
      </c>
      <c r="Q250" s="48" cm="1">
        <f t="array" ref="Q250">IFERROR(
IF(OR(Q$10="",$I250=""),"",
SUMIFS(収穫記録!$P:$P,収穫記録!$D:$D,$J$1,収穫記録!$I:$I,$J$2,収穫記録!$J:$J,$J$3,収穫記録!$F:$F,$I250,収穫記録!$B:$B,"&gt;="&amp;Q$10,収穫記録!$B:$B,"&lt;="&amp;EOMONTH(Q$10,0))
/_xlfn.UNIQUE(_xlfn._xlws.FILTER($F:$F,$E:$E=$J$4))
/IF($J$5="総計",1,$K250/10)
),0)</f>
        <v>0</v>
      </c>
      <c r="R250" s="48" cm="1">
        <f t="array" ref="R250">IFERROR(
IF(OR(R$10="",$I250=""),"",
SUMIFS(収穫記録!$P:$P,収穫記録!$D:$D,$J$1,収穫記録!$I:$I,$J$2,収穫記録!$J:$J,$J$3,収穫記録!$F:$F,$I250,収穫記録!$B:$B,"&gt;="&amp;R$10,収穫記録!$B:$B,"&lt;="&amp;EOMONTH(R$10,0))
/_xlfn.UNIQUE(_xlfn._xlws.FILTER($F:$F,$E:$E=$J$4))
/IF($J$5="総計",1,$K250/10)
),0)</f>
        <v>0</v>
      </c>
      <c r="S250" s="48" cm="1">
        <f t="array" ref="S250">IFERROR(
IF(OR(S$10="",$I250=""),"",
SUMIFS(収穫記録!$P:$P,収穫記録!$D:$D,$J$1,収穫記録!$I:$I,$J$2,収穫記録!$J:$J,$J$3,収穫記録!$F:$F,$I250,収穫記録!$B:$B,"&gt;="&amp;S$10,収穫記録!$B:$B,"&lt;="&amp;EOMONTH(S$10,0))
/_xlfn.UNIQUE(_xlfn._xlws.FILTER($F:$F,$E:$E=$J$4))
/IF($J$5="総計",1,$K250/10)
),0)</f>
        <v>0</v>
      </c>
      <c r="T250" s="48" cm="1">
        <f t="array" ref="T250">IFERROR(
IF(OR(T$10="",$I250=""),"",
SUMIFS(収穫記録!$P:$P,収穫記録!$D:$D,$J$1,収穫記録!$I:$I,$J$2,収穫記録!$J:$J,$J$3,収穫記録!$F:$F,$I250,収穫記録!$B:$B,"&gt;="&amp;T$10,収穫記録!$B:$B,"&lt;="&amp;EOMONTH(T$10,0))
/_xlfn.UNIQUE(_xlfn._xlws.FILTER($F:$F,$E:$E=$J$4))
/IF($J$5="総計",1,$K250/10)
),0)</f>
        <v>0</v>
      </c>
      <c r="U250" s="48" cm="1">
        <f t="array" ref="U250">IFERROR(
IF(OR(U$10="",$I250=""),"",
SUMIFS(収穫記録!$P:$P,収穫記録!$D:$D,$J$1,収穫記録!$I:$I,$J$2,収穫記録!$J:$J,$J$3,収穫記録!$F:$F,$I250,収穫記録!$B:$B,"&gt;="&amp;U$10,収穫記録!$B:$B,"&lt;="&amp;EOMONTH(U$10,0))
/_xlfn.UNIQUE(_xlfn._xlws.FILTER($F:$F,$E:$E=$J$4))
/IF($J$5="総計",1,$K250/10)
),0)</f>
        <v>0</v>
      </c>
      <c r="V250" s="48" cm="1">
        <f t="array" ref="V250">IFERROR(
IF(OR(V$10="",$I250=""),"",
SUMIFS(収穫記録!$P:$P,収穫記録!$D:$D,$J$1,収穫記録!$I:$I,$J$2,収穫記録!$J:$J,$J$3,収穫記録!$F:$F,$I250,収穫記録!$B:$B,"&gt;="&amp;V$10,収穫記録!$B:$B,"&lt;="&amp;EOMONTH(V$10,0))
/_xlfn.UNIQUE(_xlfn._xlws.FILTER($F:$F,$E:$E=$J$4))
/IF($J$5="総計",1,$K250/10)
),0)</f>
        <v>0</v>
      </c>
      <c r="W250" s="48" cm="1">
        <f t="array" ref="W250">IFERROR(
IF(OR(W$10="",$I250=""),"",
SUMIFS(収穫記録!$P:$P,収穫記録!$D:$D,$J$1,収穫記録!$I:$I,$J$2,収穫記録!$J:$J,$J$3,収穫記録!$F:$F,$I250,収穫記録!$B:$B,"&gt;="&amp;W$10,収穫記録!$B:$B,"&lt;="&amp;EOMONTH(W$10,0))
/_xlfn.UNIQUE(_xlfn._xlws.FILTER($F:$F,$E:$E=$J$4))
/IF($J$5="総計",1,$K250/10)
),0)</f>
        <v>0</v>
      </c>
      <c r="X250" s="48" cm="1">
        <f t="array" ref="X250">IFERROR(
IF(OR(X$10="",$I250=""),"",
SUMIFS(収穫記録!$P:$P,収穫記録!$D:$D,$J$1,収穫記録!$I:$I,$J$2,収穫記録!$J:$J,$J$3,収穫記録!$F:$F,$I250,収穫記録!$B:$B,"&gt;="&amp;X$10,収穫記録!$B:$B,"&lt;="&amp;EOMONTH(X$10,0))
/_xlfn.UNIQUE(_xlfn._xlws.FILTER($F:$F,$E:$E=$J$4))
/IF($J$5="総計",1,$K250/10)
),0)</f>
        <v>0</v>
      </c>
    </row>
    <row r="251" spans="10:24">
      <c r="J251" s="13"/>
      <c r="K251" s="37"/>
      <c r="L251" s="46" t="str">
        <f t="shared" si="6"/>
        <v/>
      </c>
      <c r="M251" s="47" cm="1">
        <f t="array" ref="M251">IFERROR(
IF(OR(M$10="",$I251=""),"",
SUMIFS(収穫記録!$P:$P,収穫記録!$D:$D,$J$1,収穫記録!$I:$I,$J$2,収穫記録!$J:$J,$J$3,収穫記録!$F:$F,$I251,収穫記録!$B:$B,"&gt;="&amp;M$10,収穫記録!$B:$B,"&lt;="&amp;EOMONTH(M$10,0))
/_xlfn.UNIQUE(_xlfn._xlws.FILTER($F:$F,$E:$E=$J$4))
/IF($J$5="総計",1,$K251/10)
),0)</f>
        <v>0</v>
      </c>
      <c r="N251" s="48" cm="1">
        <f t="array" ref="N251">IFERROR(
IF(OR(N$10="",$I251=""),"",
SUMIFS(収穫記録!$P:$P,収穫記録!$D:$D,$J$1,収穫記録!$I:$I,$J$2,収穫記録!$J:$J,$J$3,収穫記録!$F:$F,$I251,収穫記録!$B:$B,"&gt;="&amp;N$10,収穫記録!$B:$B,"&lt;="&amp;EOMONTH(N$10,0))
/_xlfn.UNIQUE(_xlfn._xlws.FILTER($F:$F,$E:$E=$J$4))
/IF($J$5="総計",1,$K251/10)
),0)</f>
        <v>0</v>
      </c>
      <c r="O251" s="48" cm="1">
        <f t="array" ref="O251">IFERROR(
IF(OR(O$10="",$I251=""),"",
SUMIFS(収穫記録!$P:$P,収穫記録!$D:$D,$J$1,収穫記録!$I:$I,$J$2,収穫記録!$J:$J,$J$3,収穫記録!$F:$F,$I251,収穫記録!$B:$B,"&gt;="&amp;O$10,収穫記録!$B:$B,"&lt;="&amp;EOMONTH(O$10,0))
/_xlfn.UNIQUE(_xlfn._xlws.FILTER($F:$F,$E:$E=$J$4))
/IF($J$5="総計",1,$K251/10)
),0)</f>
        <v>0</v>
      </c>
      <c r="P251" s="48" cm="1">
        <f t="array" ref="P251">IFERROR(
IF(OR(P$10="",$I251=""),"",
SUMIFS(収穫記録!$P:$P,収穫記録!$D:$D,$J$1,収穫記録!$I:$I,$J$2,収穫記録!$J:$J,$J$3,収穫記録!$F:$F,$I251,収穫記録!$B:$B,"&gt;="&amp;P$10,収穫記録!$B:$B,"&lt;="&amp;EOMONTH(P$10,0))
/_xlfn.UNIQUE(_xlfn._xlws.FILTER($F:$F,$E:$E=$J$4))
/IF($J$5="総計",1,$K251/10)
),0)</f>
        <v>0</v>
      </c>
      <c r="Q251" s="48" cm="1">
        <f t="array" ref="Q251">IFERROR(
IF(OR(Q$10="",$I251=""),"",
SUMIFS(収穫記録!$P:$P,収穫記録!$D:$D,$J$1,収穫記録!$I:$I,$J$2,収穫記録!$J:$J,$J$3,収穫記録!$F:$F,$I251,収穫記録!$B:$B,"&gt;="&amp;Q$10,収穫記録!$B:$B,"&lt;="&amp;EOMONTH(Q$10,0))
/_xlfn.UNIQUE(_xlfn._xlws.FILTER($F:$F,$E:$E=$J$4))
/IF($J$5="総計",1,$K251/10)
),0)</f>
        <v>0</v>
      </c>
      <c r="R251" s="48" cm="1">
        <f t="array" ref="R251">IFERROR(
IF(OR(R$10="",$I251=""),"",
SUMIFS(収穫記録!$P:$P,収穫記録!$D:$D,$J$1,収穫記録!$I:$I,$J$2,収穫記録!$J:$J,$J$3,収穫記録!$F:$F,$I251,収穫記録!$B:$B,"&gt;="&amp;R$10,収穫記録!$B:$B,"&lt;="&amp;EOMONTH(R$10,0))
/_xlfn.UNIQUE(_xlfn._xlws.FILTER($F:$F,$E:$E=$J$4))
/IF($J$5="総計",1,$K251/10)
),0)</f>
        <v>0</v>
      </c>
      <c r="S251" s="48" cm="1">
        <f t="array" ref="S251">IFERROR(
IF(OR(S$10="",$I251=""),"",
SUMIFS(収穫記録!$P:$P,収穫記録!$D:$D,$J$1,収穫記録!$I:$I,$J$2,収穫記録!$J:$J,$J$3,収穫記録!$F:$F,$I251,収穫記録!$B:$B,"&gt;="&amp;S$10,収穫記録!$B:$B,"&lt;="&amp;EOMONTH(S$10,0))
/_xlfn.UNIQUE(_xlfn._xlws.FILTER($F:$F,$E:$E=$J$4))
/IF($J$5="総計",1,$K251/10)
),0)</f>
        <v>0</v>
      </c>
      <c r="T251" s="48" cm="1">
        <f t="array" ref="T251">IFERROR(
IF(OR(T$10="",$I251=""),"",
SUMIFS(収穫記録!$P:$P,収穫記録!$D:$D,$J$1,収穫記録!$I:$I,$J$2,収穫記録!$J:$J,$J$3,収穫記録!$F:$F,$I251,収穫記録!$B:$B,"&gt;="&amp;T$10,収穫記録!$B:$B,"&lt;="&amp;EOMONTH(T$10,0))
/_xlfn.UNIQUE(_xlfn._xlws.FILTER($F:$F,$E:$E=$J$4))
/IF($J$5="総計",1,$K251/10)
),0)</f>
        <v>0</v>
      </c>
      <c r="U251" s="48" cm="1">
        <f t="array" ref="U251">IFERROR(
IF(OR(U$10="",$I251=""),"",
SUMIFS(収穫記録!$P:$P,収穫記録!$D:$D,$J$1,収穫記録!$I:$I,$J$2,収穫記録!$J:$J,$J$3,収穫記録!$F:$F,$I251,収穫記録!$B:$B,"&gt;="&amp;U$10,収穫記録!$B:$B,"&lt;="&amp;EOMONTH(U$10,0))
/_xlfn.UNIQUE(_xlfn._xlws.FILTER($F:$F,$E:$E=$J$4))
/IF($J$5="総計",1,$K251/10)
),0)</f>
        <v>0</v>
      </c>
      <c r="V251" s="48" cm="1">
        <f t="array" ref="V251">IFERROR(
IF(OR(V$10="",$I251=""),"",
SUMIFS(収穫記録!$P:$P,収穫記録!$D:$D,$J$1,収穫記録!$I:$I,$J$2,収穫記録!$J:$J,$J$3,収穫記録!$F:$F,$I251,収穫記録!$B:$B,"&gt;="&amp;V$10,収穫記録!$B:$B,"&lt;="&amp;EOMONTH(V$10,0))
/_xlfn.UNIQUE(_xlfn._xlws.FILTER($F:$F,$E:$E=$J$4))
/IF($J$5="総計",1,$K251/10)
),0)</f>
        <v>0</v>
      </c>
      <c r="W251" s="48" cm="1">
        <f t="array" ref="W251">IFERROR(
IF(OR(W$10="",$I251=""),"",
SUMIFS(収穫記録!$P:$P,収穫記録!$D:$D,$J$1,収穫記録!$I:$I,$J$2,収穫記録!$J:$J,$J$3,収穫記録!$F:$F,$I251,収穫記録!$B:$B,"&gt;="&amp;W$10,収穫記録!$B:$B,"&lt;="&amp;EOMONTH(W$10,0))
/_xlfn.UNIQUE(_xlfn._xlws.FILTER($F:$F,$E:$E=$J$4))
/IF($J$5="総計",1,$K251/10)
),0)</f>
        <v>0</v>
      </c>
      <c r="X251" s="48" cm="1">
        <f t="array" ref="X251">IFERROR(
IF(OR(X$10="",$I251=""),"",
SUMIFS(収穫記録!$P:$P,収穫記録!$D:$D,$J$1,収穫記録!$I:$I,$J$2,収穫記録!$J:$J,$J$3,収穫記録!$F:$F,$I251,収穫記録!$B:$B,"&gt;="&amp;X$10,収穫記録!$B:$B,"&lt;="&amp;EOMONTH(X$10,0))
/_xlfn.UNIQUE(_xlfn._xlws.FILTER($F:$F,$E:$E=$J$4))
/IF($J$5="総計",1,$K251/10)
),0)</f>
        <v>0</v>
      </c>
    </row>
    <row r="252" spans="10:24">
      <c r="J252" s="13"/>
      <c r="K252" s="37"/>
      <c r="L252" s="46" t="str">
        <f t="shared" si="6"/>
        <v/>
      </c>
      <c r="M252" s="47" cm="1">
        <f t="array" ref="M252">IFERROR(
IF(OR(M$10="",$I252=""),"",
SUMIFS(収穫記録!$P:$P,収穫記録!$D:$D,$J$1,収穫記録!$I:$I,$J$2,収穫記録!$J:$J,$J$3,収穫記録!$F:$F,$I252,収穫記録!$B:$B,"&gt;="&amp;M$10,収穫記録!$B:$B,"&lt;="&amp;EOMONTH(M$10,0))
/_xlfn.UNIQUE(_xlfn._xlws.FILTER($F:$F,$E:$E=$J$4))
/IF($J$5="総計",1,$K252/10)
),0)</f>
        <v>0</v>
      </c>
      <c r="N252" s="48" cm="1">
        <f t="array" ref="N252">IFERROR(
IF(OR(N$10="",$I252=""),"",
SUMIFS(収穫記録!$P:$P,収穫記録!$D:$D,$J$1,収穫記録!$I:$I,$J$2,収穫記録!$J:$J,$J$3,収穫記録!$F:$F,$I252,収穫記録!$B:$B,"&gt;="&amp;N$10,収穫記録!$B:$B,"&lt;="&amp;EOMONTH(N$10,0))
/_xlfn.UNIQUE(_xlfn._xlws.FILTER($F:$F,$E:$E=$J$4))
/IF($J$5="総計",1,$K252/10)
),0)</f>
        <v>0</v>
      </c>
      <c r="O252" s="48" cm="1">
        <f t="array" ref="O252">IFERROR(
IF(OR(O$10="",$I252=""),"",
SUMIFS(収穫記録!$P:$P,収穫記録!$D:$D,$J$1,収穫記録!$I:$I,$J$2,収穫記録!$J:$J,$J$3,収穫記録!$F:$F,$I252,収穫記録!$B:$B,"&gt;="&amp;O$10,収穫記録!$B:$B,"&lt;="&amp;EOMONTH(O$10,0))
/_xlfn.UNIQUE(_xlfn._xlws.FILTER($F:$F,$E:$E=$J$4))
/IF($J$5="総計",1,$K252/10)
),0)</f>
        <v>0</v>
      </c>
      <c r="P252" s="48" cm="1">
        <f t="array" ref="P252">IFERROR(
IF(OR(P$10="",$I252=""),"",
SUMIFS(収穫記録!$P:$P,収穫記録!$D:$D,$J$1,収穫記録!$I:$I,$J$2,収穫記録!$J:$J,$J$3,収穫記録!$F:$F,$I252,収穫記録!$B:$B,"&gt;="&amp;P$10,収穫記録!$B:$B,"&lt;="&amp;EOMONTH(P$10,0))
/_xlfn.UNIQUE(_xlfn._xlws.FILTER($F:$F,$E:$E=$J$4))
/IF($J$5="総計",1,$K252/10)
),0)</f>
        <v>0</v>
      </c>
      <c r="Q252" s="48" cm="1">
        <f t="array" ref="Q252">IFERROR(
IF(OR(Q$10="",$I252=""),"",
SUMIFS(収穫記録!$P:$P,収穫記録!$D:$D,$J$1,収穫記録!$I:$I,$J$2,収穫記録!$J:$J,$J$3,収穫記録!$F:$F,$I252,収穫記録!$B:$B,"&gt;="&amp;Q$10,収穫記録!$B:$B,"&lt;="&amp;EOMONTH(Q$10,0))
/_xlfn.UNIQUE(_xlfn._xlws.FILTER($F:$F,$E:$E=$J$4))
/IF($J$5="総計",1,$K252/10)
),0)</f>
        <v>0</v>
      </c>
      <c r="R252" s="48" cm="1">
        <f t="array" ref="R252">IFERROR(
IF(OR(R$10="",$I252=""),"",
SUMIFS(収穫記録!$P:$P,収穫記録!$D:$D,$J$1,収穫記録!$I:$I,$J$2,収穫記録!$J:$J,$J$3,収穫記録!$F:$F,$I252,収穫記録!$B:$B,"&gt;="&amp;R$10,収穫記録!$B:$B,"&lt;="&amp;EOMONTH(R$10,0))
/_xlfn.UNIQUE(_xlfn._xlws.FILTER($F:$F,$E:$E=$J$4))
/IF($J$5="総計",1,$K252/10)
),0)</f>
        <v>0</v>
      </c>
      <c r="S252" s="48" cm="1">
        <f t="array" ref="S252">IFERROR(
IF(OR(S$10="",$I252=""),"",
SUMIFS(収穫記録!$P:$P,収穫記録!$D:$D,$J$1,収穫記録!$I:$I,$J$2,収穫記録!$J:$J,$J$3,収穫記録!$F:$F,$I252,収穫記録!$B:$B,"&gt;="&amp;S$10,収穫記録!$B:$B,"&lt;="&amp;EOMONTH(S$10,0))
/_xlfn.UNIQUE(_xlfn._xlws.FILTER($F:$F,$E:$E=$J$4))
/IF($J$5="総計",1,$K252/10)
),0)</f>
        <v>0</v>
      </c>
      <c r="T252" s="48" cm="1">
        <f t="array" ref="T252">IFERROR(
IF(OR(T$10="",$I252=""),"",
SUMIFS(収穫記録!$P:$P,収穫記録!$D:$D,$J$1,収穫記録!$I:$I,$J$2,収穫記録!$J:$J,$J$3,収穫記録!$F:$F,$I252,収穫記録!$B:$B,"&gt;="&amp;T$10,収穫記録!$B:$B,"&lt;="&amp;EOMONTH(T$10,0))
/_xlfn.UNIQUE(_xlfn._xlws.FILTER($F:$F,$E:$E=$J$4))
/IF($J$5="総計",1,$K252/10)
),0)</f>
        <v>0</v>
      </c>
      <c r="U252" s="48" cm="1">
        <f t="array" ref="U252">IFERROR(
IF(OR(U$10="",$I252=""),"",
SUMIFS(収穫記録!$P:$P,収穫記録!$D:$D,$J$1,収穫記録!$I:$I,$J$2,収穫記録!$J:$J,$J$3,収穫記録!$F:$F,$I252,収穫記録!$B:$B,"&gt;="&amp;U$10,収穫記録!$B:$B,"&lt;="&amp;EOMONTH(U$10,0))
/_xlfn.UNIQUE(_xlfn._xlws.FILTER($F:$F,$E:$E=$J$4))
/IF($J$5="総計",1,$K252/10)
),0)</f>
        <v>0</v>
      </c>
      <c r="V252" s="48" cm="1">
        <f t="array" ref="V252">IFERROR(
IF(OR(V$10="",$I252=""),"",
SUMIFS(収穫記録!$P:$P,収穫記録!$D:$D,$J$1,収穫記録!$I:$I,$J$2,収穫記録!$J:$J,$J$3,収穫記録!$F:$F,$I252,収穫記録!$B:$B,"&gt;="&amp;V$10,収穫記録!$B:$B,"&lt;="&amp;EOMONTH(V$10,0))
/_xlfn.UNIQUE(_xlfn._xlws.FILTER($F:$F,$E:$E=$J$4))
/IF($J$5="総計",1,$K252/10)
),0)</f>
        <v>0</v>
      </c>
      <c r="W252" s="48" cm="1">
        <f t="array" ref="W252">IFERROR(
IF(OR(W$10="",$I252=""),"",
SUMIFS(収穫記録!$P:$P,収穫記録!$D:$D,$J$1,収穫記録!$I:$I,$J$2,収穫記録!$J:$J,$J$3,収穫記録!$F:$F,$I252,収穫記録!$B:$B,"&gt;="&amp;W$10,収穫記録!$B:$B,"&lt;="&amp;EOMONTH(W$10,0))
/_xlfn.UNIQUE(_xlfn._xlws.FILTER($F:$F,$E:$E=$J$4))
/IF($J$5="総計",1,$K252/10)
),0)</f>
        <v>0</v>
      </c>
      <c r="X252" s="48" cm="1">
        <f t="array" ref="X252">IFERROR(
IF(OR(X$10="",$I252=""),"",
SUMIFS(収穫記録!$P:$P,収穫記録!$D:$D,$J$1,収穫記録!$I:$I,$J$2,収穫記録!$J:$J,$J$3,収穫記録!$F:$F,$I252,収穫記録!$B:$B,"&gt;="&amp;X$10,収穫記録!$B:$B,"&lt;="&amp;EOMONTH(X$10,0))
/_xlfn.UNIQUE(_xlfn._xlws.FILTER($F:$F,$E:$E=$J$4))
/IF($J$5="総計",1,$K252/10)
),0)</f>
        <v>0</v>
      </c>
    </row>
    <row r="253" spans="10:24">
      <c r="J253" s="13"/>
      <c r="K253" s="37"/>
      <c r="L253" s="46" t="str">
        <f t="shared" si="6"/>
        <v/>
      </c>
      <c r="M253" s="47" cm="1">
        <f t="array" ref="M253">IFERROR(
IF(OR(M$10="",$I253=""),"",
SUMIFS(収穫記録!$P:$P,収穫記録!$D:$D,$J$1,収穫記録!$I:$I,$J$2,収穫記録!$J:$J,$J$3,収穫記録!$F:$F,$I253,収穫記録!$B:$B,"&gt;="&amp;M$10,収穫記録!$B:$B,"&lt;="&amp;EOMONTH(M$10,0))
/_xlfn.UNIQUE(_xlfn._xlws.FILTER($F:$F,$E:$E=$J$4))
/IF($J$5="総計",1,$K253/10)
),0)</f>
        <v>0</v>
      </c>
      <c r="N253" s="48" cm="1">
        <f t="array" ref="N253">IFERROR(
IF(OR(N$10="",$I253=""),"",
SUMIFS(収穫記録!$P:$P,収穫記録!$D:$D,$J$1,収穫記録!$I:$I,$J$2,収穫記録!$J:$J,$J$3,収穫記録!$F:$F,$I253,収穫記録!$B:$B,"&gt;="&amp;N$10,収穫記録!$B:$B,"&lt;="&amp;EOMONTH(N$10,0))
/_xlfn.UNIQUE(_xlfn._xlws.FILTER($F:$F,$E:$E=$J$4))
/IF($J$5="総計",1,$K253/10)
),0)</f>
        <v>0</v>
      </c>
      <c r="O253" s="48" cm="1">
        <f t="array" ref="O253">IFERROR(
IF(OR(O$10="",$I253=""),"",
SUMIFS(収穫記録!$P:$P,収穫記録!$D:$D,$J$1,収穫記録!$I:$I,$J$2,収穫記録!$J:$J,$J$3,収穫記録!$F:$F,$I253,収穫記録!$B:$B,"&gt;="&amp;O$10,収穫記録!$B:$B,"&lt;="&amp;EOMONTH(O$10,0))
/_xlfn.UNIQUE(_xlfn._xlws.FILTER($F:$F,$E:$E=$J$4))
/IF($J$5="総計",1,$K253/10)
),0)</f>
        <v>0</v>
      </c>
      <c r="P253" s="48" cm="1">
        <f t="array" ref="P253">IFERROR(
IF(OR(P$10="",$I253=""),"",
SUMIFS(収穫記録!$P:$P,収穫記録!$D:$D,$J$1,収穫記録!$I:$I,$J$2,収穫記録!$J:$J,$J$3,収穫記録!$F:$F,$I253,収穫記録!$B:$B,"&gt;="&amp;P$10,収穫記録!$B:$B,"&lt;="&amp;EOMONTH(P$10,0))
/_xlfn.UNIQUE(_xlfn._xlws.FILTER($F:$F,$E:$E=$J$4))
/IF($J$5="総計",1,$K253/10)
),0)</f>
        <v>0</v>
      </c>
      <c r="Q253" s="48" cm="1">
        <f t="array" ref="Q253">IFERROR(
IF(OR(Q$10="",$I253=""),"",
SUMIFS(収穫記録!$P:$P,収穫記録!$D:$D,$J$1,収穫記録!$I:$I,$J$2,収穫記録!$J:$J,$J$3,収穫記録!$F:$F,$I253,収穫記録!$B:$B,"&gt;="&amp;Q$10,収穫記録!$B:$B,"&lt;="&amp;EOMONTH(Q$10,0))
/_xlfn.UNIQUE(_xlfn._xlws.FILTER($F:$F,$E:$E=$J$4))
/IF($J$5="総計",1,$K253/10)
),0)</f>
        <v>0</v>
      </c>
      <c r="R253" s="48" cm="1">
        <f t="array" ref="R253">IFERROR(
IF(OR(R$10="",$I253=""),"",
SUMIFS(収穫記録!$P:$P,収穫記録!$D:$D,$J$1,収穫記録!$I:$I,$J$2,収穫記録!$J:$J,$J$3,収穫記録!$F:$F,$I253,収穫記録!$B:$B,"&gt;="&amp;R$10,収穫記録!$B:$B,"&lt;="&amp;EOMONTH(R$10,0))
/_xlfn.UNIQUE(_xlfn._xlws.FILTER($F:$F,$E:$E=$J$4))
/IF($J$5="総計",1,$K253/10)
),0)</f>
        <v>0</v>
      </c>
      <c r="S253" s="48" cm="1">
        <f t="array" ref="S253">IFERROR(
IF(OR(S$10="",$I253=""),"",
SUMIFS(収穫記録!$P:$P,収穫記録!$D:$D,$J$1,収穫記録!$I:$I,$J$2,収穫記録!$J:$J,$J$3,収穫記録!$F:$F,$I253,収穫記録!$B:$B,"&gt;="&amp;S$10,収穫記録!$B:$B,"&lt;="&amp;EOMONTH(S$10,0))
/_xlfn.UNIQUE(_xlfn._xlws.FILTER($F:$F,$E:$E=$J$4))
/IF($J$5="総計",1,$K253/10)
),0)</f>
        <v>0</v>
      </c>
      <c r="T253" s="48" cm="1">
        <f t="array" ref="T253">IFERROR(
IF(OR(T$10="",$I253=""),"",
SUMIFS(収穫記録!$P:$P,収穫記録!$D:$D,$J$1,収穫記録!$I:$I,$J$2,収穫記録!$J:$J,$J$3,収穫記録!$F:$F,$I253,収穫記録!$B:$B,"&gt;="&amp;T$10,収穫記録!$B:$B,"&lt;="&amp;EOMONTH(T$10,0))
/_xlfn.UNIQUE(_xlfn._xlws.FILTER($F:$F,$E:$E=$J$4))
/IF($J$5="総計",1,$K253/10)
),0)</f>
        <v>0</v>
      </c>
      <c r="U253" s="48" cm="1">
        <f t="array" ref="U253">IFERROR(
IF(OR(U$10="",$I253=""),"",
SUMIFS(収穫記録!$P:$P,収穫記録!$D:$D,$J$1,収穫記録!$I:$I,$J$2,収穫記録!$J:$J,$J$3,収穫記録!$F:$F,$I253,収穫記録!$B:$B,"&gt;="&amp;U$10,収穫記録!$B:$B,"&lt;="&amp;EOMONTH(U$10,0))
/_xlfn.UNIQUE(_xlfn._xlws.FILTER($F:$F,$E:$E=$J$4))
/IF($J$5="総計",1,$K253/10)
),0)</f>
        <v>0</v>
      </c>
      <c r="V253" s="48" cm="1">
        <f t="array" ref="V253">IFERROR(
IF(OR(V$10="",$I253=""),"",
SUMIFS(収穫記録!$P:$P,収穫記録!$D:$D,$J$1,収穫記録!$I:$I,$J$2,収穫記録!$J:$J,$J$3,収穫記録!$F:$F,$I253,収穫記録!$B:$B,"&gt;="&amp;V$10,収穫記録!$B:$B,"&lt;="&amp;EOMONTH(V$10,0))
/_xlfn.UNIQUE(_xlfn._xlws.FILTER($F:$F,$E:$E=$J$4))
/IF($J$5="総計",1,$K253/10)
),0)</f>
        <v>0</v>
      </c>
      <c r="W253" s="48" cm="1">
        <f t="array" ref="W253">IFERROR(
IF(OR(W$10="",$I253=""),"",
SUMIFS(収穫記録!$P:$P,収穫記録!$D:$D,$J$1,収穫記録!$I:$I,$J$2,収穫記録!$J:$J,$J$3,収穫記録!$F:$F,$I253,収穫記録!$B:$B,"&gt;="&amp;W$10,収穫記録!$B:$B,"&lt;="&amp;EOMONTH(W$10,0))
/_xlfn.UNIQUE(_xlfn._xlws.FILTER($F:$F,$E:$E=$J$4))
/IF($J$5="総計",1,$K253/10)
),0)</f>
        <v>0</v>
      </c>
      <c r="X253" s="48" cm="1">
        <f t="array" ref="X253">IFERROR(
IF(OR(X$10="",$I253=""),"",
SUMIFS(収穫記録!$P:$P,収穫記録!$D:$D,$J$1,収穫記録!$I:$I,$J$2,収穫記録!$J:$J,$J$3,収穫記録!$F:$F,$I253,収穫記録!$B:$B,"&gt;="&amp;X$10,収穫記録!$B:$B,"&lt;="&amp;EOMONTH(X$10,0))
/_xlfn.UNIQUE(_xlfn._xlws.FILTER($F:$F,$E:$E=$J$4))
/IF($J$5="総計",1,$K253/10)
),0)</f>
        <v>0</v>
      </c>
    </row>
    <row r="254" spans="10:24">
      <c r="J254" s="13"/>
      <c r="K254" s="37"/>
      <c r="L254" s="46" t="str">
        <f t="shared" si="6"/>
        <v/>
      </c>
      <c r="M254" s="47" cm="1">
        <f t="array" ref="M254">IFERROR(
IF(OR(M$10="",$I254=""),"",
SUMIFS(収穫記録!$P:$P,収穫記録!$D:$D,$J$1,収穫記録!$I:$I,$J$2,収穫記録!$J:$J,$J$3,収穫記録!$F:$F,$I254,収穫記録!$B:$B,"&gt;="&amp;M$10,収穫記録!$B:$B,"&lt;="&amp;EOMONTH(M$10,0))
/_xlfn.UNIQUE(_xlfn._xlws.FILTER($F:$F,$E:$E=$J$4))
/IF($J$5="総計",1,$K254/10)
),0)</f>
        <v>0</v>
      </c>
      <c r="N254" s="48" cm="1">
        <f t="array" ref="N254">IFERROR(
IF(OR(N$10="",$I254=""),"",
SUMIFS(収穫記録!$P:$P,収穫記録!$D:$D,$J$1,収穫記録!$I:$I,$J$2,収穫記録!$J:$J,$J$3,収穫記録!$F:$F,$I254,収穫記録!$B:$B,"&gt;="&amp;N$10,収穫記録!$B:$B,"&lt;="&amp;EOMONTH(N$10,0))
/_xlfn.UNIQUE(_xlfn._xlws.FILTER($F:$F,$E:$E=$J$4))
/IF($J$5="総計",1,$K254/10)
),0)</f>
        <v>0</v>
      </c>
      <c r="O254" s="48" cm="1">
        <f t="array" ref="O254">IFERROR(
IF(OR(O$10="",$I254=""),"",
SUMIFS(収穫記録!$P:$P,収穫記録!$D:$D,$J$1,収穫記録!$I:$I,$J$2,収穫記録!$J:$J,$J$3,収穫記録!$F:$F,$I254,収穫記録!$B:$B,"&gt;="&amp;O$10,収穫記録!$B:$B,"&lt;="&amp;EOMONTH(O$10,0))
/_xlfn.UNIQUE(_xlfn._xlws.FILTER($F:$F,$E:$E=$J$4))
/IF($J$5="総計",1,$K254/10)
),0)</f>
        <v>0</v>
      </c>
      <c r="P254" s="48" cm="1">
        <f t="array" ref="P254">IFERROR(
IF(OR(P$10="",$I254=""),"",
SUMIFS(収穫記録!$P:$P,収穫記録!$D:$D,$J$1,収穫記録!$I:$I,$J$2,収穫記録!$J:$J,$J$3,収穫記録!$F:$F,$I254,収穫記録!$B:$B,"&gt;="&amp;P$10,収穫記録!$B:$B,"&lt;="&amp;EOMONTH(P$10,0))
/_xlfn.UNIQUE(_xlfn._xlws.FILTER($F:$F,$E:$E=$J$4))
/IF($J$5="総計",1,$K254/10)
),0)</f>
        <v>0</v>
      </c>
      <c r="Q254" s="48" cm="1">
        <f t="array" ref="Q254">IFERROR(
IF(OR(Q$10="",$I254=""),"",
SUMIFS(収穫記録!$P:$P,収穫記録!$D:$D,$J$1,収穫記録!$I:$I,$J$2,収穫記録!$J:$J,$J$3,収穫記録!$F:$F,$I254,収穫記録!$B:$B,"&gt;="&amp;Q$10,収穫記録!$B:$B,"&lt;="&amp;EOMONTH(Q$10,0))
/_xlfn.UNIQUE(_xlfn._xlws.FILTER($F:$F,$E:$E=$J$4))
/IF($J$5="総計",1,$K254/10)
),0)</f>
        <v>0</v>
      </c>
      <c r="R254" s="48" cm="1">
        <f t="array" ref="R254">IFERROR(
IF(OR(R$10="",$I254=""),"",
SUMIFS(収穫記録!$P:$P,収穫記録!$D:$D,$J$1,収穫記録!$I:$I,$J$2,収穫記録!$J:$J,$J$3,収穫記録!$F:$F,$I254,収穫記録!$B:$B,"&gt;="&amp;R$10,収穫記録!$B:$B,"&lt;="&amp;EOMONTH(R$10,0))
/_xlfn.UNIQUE(_xlfn._xlws.FILTER($F:$F,$E:$E=$J$4))
/IF($J$5="総計",1,$K254/10)
),0)</f>
        <v>0</v>
      </c>
      <c r="S254" s="48" cm="1">
        <f t="array" ref="S254">IFERROR(
IF(OR(S$10="",$I254=""),"",
SUMIFS(収穫記録!$P:$P,収穫記録!$D:$D,$J$1,収穫記録!$I:$I,$J$2,収穫記録!$J:$J,$J$3,収穫記録!$F:$F,$I254,収穫記録!$B:$B,"&gt;="&amp;S$10,収穫記録!$B:$B,"&lt;="&amp;EOMONTH(S$10,0))
/_xlfn.UNIQUE(_xlfn._xlws.FILTER($F:$F,$E:$E=$J$4))
/IF($J$5="総計",1,$K254/10)
),0)</f>
        <v>0</v>
      </c>
      <c r="T254" s="48" cm="1">
        <f t="array" ref="T254">IFERROR(
IF(OR(T$10="",$I254=""),"",
SUMIFS(収穫記録!$P:$P,収穫記録!$D:$D,$J$1,収穫記録!$I:$I,$J$2,収穫記録!$J:$J,$J$3,収穫記録!$F:$F,$I254,収穫記録!$B:$B,"&gt;="&amp;T$10,収穫記録!$B:$B,"&lt;="&amp;EOMONTH(T$10,0))
/_xlfn.UNIQUE(_xlfn._xlws.FILTER($F:$F,$E:$E=$J$4))
/IF($J$5="総計",1,$K254/10)
),0)</f>
        <v>0</v>
      </c>
      <c r="U254" s="48" cm="1">
        <f t="array" ref="U254">IFERROR(
IF(OR(U$10="",$I254=""),"",
SUMIFS(収穫記録!$P:$P,収穫記録!$D:$D,$J$1,収穫記録!$I:$I,$J$2,収穫記録!$J:$J,$J$3,収穫記録!$F:$F,$I254,収穫記録!$B:$B,"&gt;="&amp;U$10,収穫記録!$B:$B,"&lt;="&amp;EOMONTH(U$10,0))
/_xlfn.UNIQUE(_xlfn._xlws.FILTER($F:$F,$E:$E=$J$4))
/IF($J$5="総計",1,$K254/10)
),0)</f>
        <v>0</v>
      </c>
      <c r="V254" s="48" cm="1">
        <f t="array" ref="V254">IFERROR(
IF(OR(V$10="",$I254=""),"",
SUMIFS(収穫記録!$P:$P,収穫記録!$D:$D,$J$1,収穫記録!$I:$I,$J$2,収穫記録!$J:$J,$J$3,収穫記録!$F:$F,$I254,収穫記録!$B:$B,"&gt;="&amp;V$10,収穫記録!$B:$B,"&lt;="&amp;EOMONTH(V$10,0))
/_xlfn.UNIQUE(_xlfn._xlws.FILTER($F:$F,$E:$E=$J$4))
/IF($J$5="総計",1,$K254/10)
),0)</f>
        <v>0</v>
      </c>
      <c r="W254" s="48" cm="1">
        <f t="array" ref="W254">IFERROR(
IF(OR(W$10="",$I254=""),"",
SUMIFS(収穫記録!$P:$P,収穫記録!$D:$D,$J$1,収穫記録!$I:$I,$J$2,収穫記録!$J:$J,$J$3,収穫記録!$F:$F,$I254,収穫記録!$B:$B,"&gt;="&amp;W$10,収穫記録!$B:$B,"&lt;="&amp;EOMONTH(W$10,0))
/_xlfn.UNIQUE(_xlfn._xlws.FILTER($F:$F,$E:$E=$J$4))
/IF($J$5="総計",1,$K254/10)
),0)</f>
        <v>0</v>
      </c>
      <c r="X254" s="48" cm="1">
        <f t="array" ref="X254">IFERROR(
IF(OR(X$10="",$I254=""),"",
SUMIFS(収穫記録!$P:$P,収穫記録!$D:$D,$J$1,収穫記録!$I:$I,$J$2,収穫記録!$J:$J,$J$3,収穫記録!$F:$F,$I254,収穫記録!$B:$B,"&gt;="&amp;X$10,収穫記録!$B:$B,"&lt;="&amp;EOMONTH(X$10,0))
/_xlfn.UNIQUE(_xlfn._xlws.FILTER($F:$F,$E:$E=$J$4))
/IF($J$5="総計",1,$K254/10)
),0)</f>
        <v>0</v>
      </c>
    </row>
    <row r="255" spans="10:24">
      <c r="J255" s="13"/>
      <c r="K255" s="37"/>
      <c r="L255" s="46" t="str">
        <f t="shared" si="6"/>
        <v/>
      </c>
      <c r="M255" s="47" cm="1">
        <f t="array" ref="M255">IFERROR(
IF(OR(M$10="",$I255=""),"",
SUMIFS(収穫記録!$P:$P,収穫記録!$D:$D,$J$1,収穫記録!$I:$I,$J$2,収穫記録!$J:$J,$J$3,収穫記録!$F:$F,$I255,収穫記録!$B:$B,"&gt;="&amp;M$10,収穫記録!$B:$B,"&lt;="&amp;EOMONTH(M$10,0))
/_xlfn.UNIQUE(_xlfn._xlws.FILTER($F:$F,$E:$E=$J$4))
/IF($J$5="総計",1,$K255/10)
),0)</f>
        <v>0</v>
      </c>
      <c r="N255" s="48" cm="1">
        <f t="array" ref="N255">IFERROR(
IF(OR(N$10="",$I255=""),"",
SUMIFS(収穫記録!$P:$P,収穫記録!$D:$D,$J$1,収穫記録!$I:$I,$J$2,収穫記録!$J:$J,$J$3,収穫記録!$F:$F,$I255,収穫記録!$B:$B,"&gt;="&amp;N$10,収穫記録!$B:$B,"&lt;="&amp;EOMONTH(N$10,0))
/_xlfn.UNIQUE(_xlfn._xlws.FILTER($F:$F,$E:$E=$J$4))
/IF($J$5="総計",1,$K255/10)
),0)</f>
        <v>0</v>
      </c>
      <c r="O255" s="48" cm="1">
        <f t="array" ref="O255">IFERROR(
IF(OR(O$10="",$I255=""),"",
SUMIFS(収穫記録!$P:$P,収穫記録!$D:$D,$J$1,収穫記録!$I:$I,$J$2,収穫記録!$J:$J,$J$3,収穫記録!$F:$F,$I255,収穫記録!$B:$B,"&gt;="&amp;O$10,収穫記録!$B:$B,"&lt;="&amp;EOMONTH(O$10,0))
/_xlfn.UNIQUE(_xlfn._xlws.FILTER($F:$F,$E:$E=$J$4))
/IF($J$5="総計",1,$K255/10)
),0)</f>
        <v>0</v>
      </c>
      <c r="P255" s="48" cm="1">
        <f t="array" ref="P255">IFERROR(
IF(OR(P$10="",$I255=""),"",
SUMIFS(収穫記録!$P:$P,収穫記録!$D:$D,$J$1,収穫記録!$I:$I,$J$2,収穫記録!$J:$J,$J$3,収穫記録!$F:$F,$I255,収穫記録!$B:$B,"&gt;="&amp;P$10,収穫記録!$B:$B,"&lt;="&amp;EOMONTH(P$10,0))
/_xlfn.UNIQUE(_xlfn._xlws.FILTER($F:$F,$E:$E=$J$4))
/IF($J$5="総計",1,$K255/10)
),0)</f>
        <v>0</v>
      </c>
      <c r="Q255" s="48" cm="1">
        <f t="array" ref="Q255">IFERROR(
IF(OR(Q$10="",$I255=""),"",
SUMIFS(収穫記録!$P:$P,収穫記録!$D:$D,$J$1,収穫記録!$I:$I,$J$2,収穫記録!$J:$J,$J$3,収穫記録!$F:$F,$I255,収穫記録!$B:$B,"&gt;="&amp;Q$10,収穫記録!$B:$B,"&lt;="&amp;EOMONTH(Q$10,0))
/_xlfn.UNIQUE(_xlfn._xlws.FILTER($F:$F,$E:$E=$J$4))
/IF($J$5="総計",1,$K255/10)
),0)</f>
        <v>0</v>
      </c>
      <c r="R255" s="48" cm="1">
        <f t="array" ref="R255">IFERROR(
IF(OR(R$10="",$I255=""),"",
SUMIFS(収穫記録!$P:$P,収穫記録!$D:$D,$J$1,収穫記録!$I:$I,$J$2,収穫記録!$J:$J,$J$3,収穫記録!$F:$F,$I255,収穫記録!$B:$B,"&gt;="&amp;R$10,収穫記録!$B:$B,"&lt;="&amp;EOMONTH(R$10,0))
/_xlfn.UNIQUE(_xlfn._xlws.FILTER($F:$F,$E:$E=$J$4))
/IF($J$5="総計",1,$K255/10)
),0)</f>
        <v>0</v>
      </c>
      <c r="S255" s="48" cm="1">
        <f t="array" ref="S255">IFERROR(
IF(OR(S$10="",$I255=""),"",
SUMIFS(収穫記録!$P:$P,収穫記録!$D:$D,$J$1,収穫記録!$I:$I,$J$2,収穫記録!$J:$J,$J$3,収穫記録!$F:$F,$I255,収穫記録!$B:$B,"&gt;="&amp;S$10,収穫記録!$B:$B,"&lt;="&amp;EOMONTH(S$10,0))
/_xlfn.UNIQUE(_xlfn._xlws.FILTER($F:$F,$E:$E=$J$4))
/IF($J$5="総計",1,$K255/10)
),0)</f>
        <v>0</v>
      </c>
      <c r="T255" s="48" cm="1">
        <f t="array" ref="T255">IFERROR(
IF(OR(T$10="",$I255=""),"",
SUMIFS(収穫記録!$P:$P,収穫記録!$D:$D,$J$1,収穫記録!$I:$I,$J$2,収穫記録!$J:$J,$J$3,収穫記録!$F:$F,$I255,収穫記録!$B:$B,"&gt;="&amp;T$10,収穫記録!$B:$B,"&lt;="&amp;EOMONTH(T$10,0))
/_xlfn.UNIQUE(_xlfn._xlws.FILTER($F:$F,$E:$E=$J$4))
/IF($J$5="総計",1,$K255/10)
),0)</f>
        <v>0</v>
      </c>
      <c r="U255" s="48" cm="1">
        <f t="array" ref="U255">IFERROR(
IF(OR(U$10="",$I255=""),"",
SUMIFS(収穫記録!$P:$P,収穫記録!$D:$D,$J$1,収穫記録!$I:$I,$J$2,収穫記録!$J:$J,$J$3,収穫記録!$F:$F,$I255,収穫記録!$B:$B,"&gt;="&amp;U$10,収穫記録!$B:$B,"&lt;="&amp;EOMONTH(U$10,0))
/_xlfn.UNIQUE(_xlfn._xlws.FILTER($F:$F,$E:$E=$J$4))
/IF($J$5="総計",1,$K255/10)
),0)</f>
        <v>0</v>
      </c>
      <c r="V255" s="48" cm="1">
        <f t="array" ref="V255">IFERROR(
IF(OR(V$10="",$I255=""),"",
SUMIFS(収穫記録!$P:$P,収穫記録!$D:$D,$J$1,収穫記録!$I:$I,$J$2,収穫記録!$J:$J,$J$3,収穫記録!$F:$F,$I255,収穫記録!$B:$B,"&gt;="&amp;V$10,収穫記録!$B:$B,"&lt;="&amp;EOMONTH(V$10,0))
/_xlfn.UNIQUE(_xlfn._xlws.FILTER($F:$F,$E:$E=$J$4))
/IF($J$5="総計",1,$K255/10)
),0)</f>
        <v>0</v>
      </c>
      <c r="W255" s="48" cm="1">
        <f t="array" ref="W255">IFERROR(
IF(OR(W$10="",$I255=""),"",
SUMIFS(収穫記録!$P:$P,収穫記録!$D:$D,$J$1,収穫記録!$I:$I,$J$2,収穫記録!$J:$J,$J$3,収穫記録!$F:$F,$I255,収穫記録!$B:$B,"&gt;="&amp;W$10,収穫記録!$B:$B,"&lt;="&amp;EOMONTH(W$10,0))
/_xlfn.UNIQUE(_xlfn._xlws.FILTER($F:$F,$E:$E=$J$4))
/IF($J$5="総計",1,$K255/10)
),0)</f>
        <v>0</v>
      </c>
      <c r="X255" s="48" cm="1">
        <f t="array" ref="X255">IFERROR(
IF(OR(X$10="",$I255=""),"",
SUMIFS(収穫記録!$P:$P,収穫記録!$D:$D,$J$1,収穫記録!$I:$I,$J$2,収穫記録!$J:$J,$J$3,収穫記録!$F:$F,$I255,収穫記録!$B:$B,"&gt;="&amp;X$10,収穫記録!$B:$B,"&lt;="&amp;EOMONTH(X$10,0))
/_xlfn.UNIQUE(_xlfn._xlws.FILTER($F:$F,$E:$E=$J$4))
/IF($J$5="総計",1,$K255/10)
),0)</f>
        <v>0</v>
      </c>
    </row>
    <row r="256" spans="10:24">
      <c r="J256" s="13"/>
      <c r="K256" s="37"/>
      <c r="L256" s="46" t="str">
        <f t="shared" si="6"/>
        <v/>
      </c>
      <c r="M256" s="47" cm="1">
        <f t="array" ref="M256">IFERROR(
IF(OR(M$10="",$I256=""),"",
SUMIFS(収穫記録!$P:$P,収穫記録!$D:$D,$J$1,収穫記録!$I:$I,$J$2,収穫記録!$J:$J,$J$3,収穫記録!$F:$F,$I256,収穫記録!$B:$B,"&gt;="&amp;M$10,収穫記録!$B:$B,"&lt;="&amp;EOMONTH(M$10,0))
/_xlfn.UNIQUE(_xlfn._xlws.FILTER($F:$F,$E:$E=$J$4))
/IF($J$5="総計",1,$K256/10)
),0)</f>
        <v>0</v>
      </c>
      <c r="N256" s="48" cm="1">
        <f t="array" ref="N256">IFERROR(
IF(OR(N$10="",$I256=""),"",
SUMIFS(収穫記録!$P:$P,収穫記録!$D:$D,$J$1,収穫記録!$I:$I,$J$2,収穫記録!$J:$J,$J$3,収穫記録!$F:$F,$I256,収穫記録!$B:$B,"&gt;="&amp;N$10,収穫記録!$B:$B,"&lt;="&amp;EOMONTH(N$10,0))
/_xlfn.UNIQUE(_xlfn._xlws.FILTER($F:$F,$E:$E=$J$4))
/IF($J$5="総計",1,$K256/10)
),0)</f>
        <v>0</v>
      </c>
      <c r="O256" s="48" cm="1">
        <f t="array" ref="O256">IFERROR(
IF(OR(O$10="",$I256=""),"",
SUMIFS(収穫記録!$P:$P,収穫記録!$D:$D,$J$1,収穫記録!$I:$I,$J$2,収穫記録!$J:$J,$J$3,収穫記録!$F:$F,$I256,収穫記録!$B:$B,"&gt;="&amp;O$10,収穫記録!$B:$B,"&lt;="&amp;EOMONTH(O$10,0))
/_xlfn.UNIQUE(_xlfn._xlws.FILTER($F:$F,$E:$E=$J$4))
/IF($J$5="総計",1,$K256/10)
),0)</f>
        <v>0</v>
      </c>
      <c r="P256" s="48" cm="1">
        <f t="array" ref="P256">IFERROR(
IF(OR(P$10="",$I256=""),"",
SUMIFS(収穫記録!$P:$P,収穫記録!$D:$D,$J$1,収穫記録!$I:$I,$J$2,収穫記録!$J:$J,$J$3,収穫記録!$F:$F,$I256,収穫記録!$B:$B,"&gt;="&amp;P$10,収穫記録!$B:$B,"&lt;="&amp;EOMONTH(P$10,0))
/_xlfn.UNIQUE(_xlfn._xlws.FILTER($F:$F,$E:$E=$J$4))
/IF($J$5="総計",1,$K256/10)
),0)</f>
        <v>0</v>
      </c>
      <c r="Q256" s="48" cm="1">
        <f t="array" ref="Q256">IFERROR(
IF(OR(Q$10="",$I256=""),"",
SUMIFS(収穫記録!$P:$P,収穫記録!$D:$D,$J$1,収穫記録!$I:$I,$J$2,収穫記録!$J:$J,$J$3,収穫記録!$F:$F,$I256,収穫記録!$B:$B,"&gt;="&amp;Q$10,収穫記録!$B:$B,"&lt;="&amp;EOMONTH(Q$10,0))
/_xlfn.UNIQUE(_xlfn._xlws.FILTER($F:$F,$E:$E=$J$4))
/IF($J$5="総計",1,$K256/10)
),0)</f>
        <v>0</v>
      </c>
      <c r="R256" s="48" cm="1">
        <f t="array" ref="R256">IFERROR(
IF(OR(R$10="",$I256=""),"",
SUMIFS(収穫記録!$P:$P,収穫記録!$D:$D,$J$1,収穫記録!$I:$I,$J$2,収穫記録!$J:$J,$J$3,収穫記録!$F:$F,$I256,収穫記録!$B:$B,"&gt;="&amp;R$10,収穫記録!$B:$B,"&lt;="&amp;EOMONTH(R$10,0))
/_xlfn.UNIQUE(_xlfn._xlws.FILTER($F:$F,$E:$E=$J$4))
/IF($J$5="総計",1,$K256/10)
),0)</f>
        <v>0</v>
      </c>
      <c r="S256" s="48" cm="1">
        <f t="array" ref="S256">IFERROR(
IF(OR(S$10="",$I256=""),"",
SUMIFS(収穫記録!$P:$P,収穫記録!$D:$D,$J$1,収穫記録!$I:$I,$J$2,収穫記録!$J:$J,$J$3,収穫記録!$F:$F,$I256,収穫記録!$B:$B,"&gt;="&amp;S$10,収穫記録!$B:$B,"&lt;="&amp;EOMONTH(S$10,0))
/_xlfn.UNIQUE(_xlfn._xlws.FILTER($F:$F,$E:$E=$J$4))
/IF($J$5="総計",1,$K256/10)
),0)</f>
        <v>0</v>
      </c>
      <c r="T256" s="48" cm="1">
        <f t="array" ref="T256">IFERROR(
IF(OR(T$10="",$I256=""),"",
SUMIFS(収穫記録!$P:$P,収穫記録!$D:$D,$J$1,収穫記録!$I:$I,$J$2,収穫記録!$J:$J,$J$3,収穫記録!$F:$F,$I256,収穫記録!$B:$B,"&gt;="&amp;T$10,収穫記録!$B:$B,"&lt;="&amp;EOMONTH(T$10,0))
/_xlfn.UNIQUE(_xlfn._xlws.FILTER($F:$F,$E:$E=$J$4))
/IF($J$5="総計",1,$K256/10)
),0)</f>
        <v>0</v>
      </c>
      <c r="U256" s="48" cm="1">
        <f t="array" ref="U256">IFERROR(
IF(OR(U$10="",$I256=""),"",
SUMIFS(収穫記録!$P:$P,収穫記録!$D:$D,$J$1,収穫記録!$I:$I,$J$2,収穫記録!$J:$J,$J$3,収穫記録!$F:$F,$I256,収穫記録!$B:$B,"&gt;="&amp;U$10,収穫記録!$B:$B,"&lt;="&amp;EOMONTH(U$10,0))
/_xlfn.UNIQUE(_xlfn._xlws.FILTER($F:$F,$E:$E=$J$4))
/IF($J$5="総計",1,$K256/10)
),0)</f>
        <v>0</v>
      </c>
      <c r="V256" s="48" cm="1">
        <f t="array" ref="V256">IFERROR(
IF(OR(V$10="",$I256=""),"",
SUMIFS(収穫記録!$P:$P,収穫記録!$D:$D,$J$1,収穫記録!$I:$I,$J$2,収穫記録!$J:$J,$J$3,収穫記録!$F:$F,$I256,収穫記録!$B:$B,"&gt;="&amp;V$10,収穫記録!$B:$B,"&lt;="&amp;EOMONTH(V$10,0))
/_xlfn.UNIQUE(_xlfn._xlws.FILTER($F:$F,$E:$E=$J$4))
/IF($J$5="総計",1,$K256/10)
),0)</f>
        <v>0</v>
      </c>
      <c r="W256" s="48" cm="1">
        <f t="array" ref="W256">IFERROR(
IF(OR(W$10="",$I256=""),"",
SUMIFS(収穫記録!$P:$P,収穫記録!$D:$D,$J$1,収穫記録!$I:$I,$J$2,収穫記録!$J:$J,$J$3,収穫記録!$F:$F,$I256,収穫記録!$B:$B,"&gt;="&amp;W$10,収穫記録!$B:$B,"&lt;="&amp;EOMONTH(W$10,0))
/_xlfn.UNIQUE(_xlfn._xlws.FILTER($F:$F,$E:$E=$J$4))
/IF($J$5="総計",1,$K256/10)
),0)</f>
        <v>0</v>
      </c>
      <c r="X256" s="48" cm="1">
        <f t="array" ref="X256">IFERROR(
IF(OR(X$10="",$I256=""),"",
SUMIFS(収穫記録!$P:$P,収穫記録!$D:$D,$J$1,収穫記録!$I:$I,$J$2,収穫記録!$J:$J,$J$3,収穫記録!$F:$F,$I256,収穫記録!$B:$B,"&gt;="&amp;X$10,収穫記録!$B:$B,"&lt;="&amp;EOMONTH(X$10,0))
/_xlfn.UNIQUE(_xlfn._xlws.FILTER($F:$F,$E:$E=$J$4))
/IF($J$5="総計",1,$K256/10)
),0)</f>
        <v>0</v>
      </c>
    </row>
    <row r="257" spans="10:24">
      <c r="J257" s="13"/>
      <c r="K257" s="37"/>
      <c r="L257" s="46" t="str">
        <f t="shared" si="6"/>
        <v/>
      </c>
      <c r="M257" s="47" cm="1">
        <f t="array" ref="M257">IFERROR(
IF(OR(M$10="",$I257=""),"",
SUMIFS(収穫記録!$P:$P,収穫記録!$D:$D,$J$1,収穫記録!$I:$I,$J$2,収穫記録!$J:$J,$J$3,収穫記録!$F:$F,$I257,収穫記録!$B:$B,"&gt;="&amp;M$10,収穫記録!$B:$B,"&lt;="&amp;EOMONTH(M$10,0))
/_xlfn.UNIQUE(_xlfn._xlws.FILTER($F:$F,$E:$E=$J$4))
/IF($J$5="総計",1,$K257/10)
),0)</f>
        <v>0</v>
      </c>
      <c r="N257" s="48" cm="1">
        <f t="array" ref="N257">IFERROR(
IF(OR(N$10="",$I257=""),"",
SUMIFS(収穫記録!$P:$P,収穫記録!$D:$D,$J$1,収穫記録!$I:$I,$J$2,収穫記録!$J:$J,$J$3,収穫記録!$F:$F,$I257,収穫記録!$B:$B,"&gt;="&amp;N$10,収穫記録!$B:$B,"&lt;="&amp;EOMONTH(N$10,0))
/_xlfn.UNIQUE(_xlfn._xlws.FILTER($F:$F,$E:$E=$J$4))
/IF($J$5="総計",1,$K257/10)
),0)</f>
        <v>0</v>
      </c>
      <c r="O257" s="48" cm="1">
        <f t="array" ref="O257">IFERROR(
IF(OR(O$10="",$I257=""),"",
SUMIFS(収穫記録!$P:$P,収穫記録!$D:$D,$J$1,収穫記録!$I:$I,$J$2,収穫記録!$J:$J,$J$3,収穫記録!$F:$F,$I257,収穫記録!$B:$B,"&gt;="&amp;O$10,収穫記録!$B:$B,"&lt;="&amp;EOMONTH(O$10,0))
/_xlfn.UNIQUE(_xlfn._xlws.FILTER($F:$F,$E:$E=$J$4))
/IF($J$5="総計",1,$K257/10)
),0)</f>
        <v>0</v>
      </c>
      <c r="P257" s="48" cm="1">
        <f t="array" ref="P257">IFERROR(
IF(OR(P$10="",$I257=""),"",
SUMIFS(収穫記録!$P:$P,収穫記録!$D:$D,$J$1,収穫記録!$I:$I,$J$2,収穫記録!$J:$J,$J$3,収穫記録!$F:$F,$I257,収穫記録!$B:$B,"&gt;="&amp;P$10,収穫記録!$B:$B,"&lt;="&amp;EOMONTH(P$10,0))
/_xlfn.UNIQUE(_xlfn._xlws.FILTER($F:$F,$E:$E=$J$4))
/IF($J$5="総計",1,$K257/10)
),0)</f>
        <v>0</v>
      </c>
      <c r="Q257" s="48" cm="1">
        <f t="array" ref="Q257">IFERROR(
IF(OR(Q$10="",$I257=""),"",
SUMIFS(収穫記録!$P:$P,収穫記録!$D:$D,$J$1,収穫記録!$I:$I,$J$2,収穫記録!$J:$J,$J$3,収穫記録!$F:$F,$I257,収穫記録!$B:$B,"&gt;="&amp;Q$10,収穫記録!$B:$B,"&lt;="&amp;EOMONTH(Q$10,0))
/_xlfn.UNIQUE(_xlfn._xlws.FILTER($F:$F,$E:$E=$J$4))
/IF($J$5="総計",1,$K257/10)
),0)</f>
        <v>0</v>
      </c>
      <c r="R257" s="48" cm="1">
        <f t="array" ref="R257">IFERROR(
IF(OR(R$10="",$I257=""),"",
SUMIFS(収穫記録!$P:$P,収穫記録!$D:$D,$J$1,収穫記録!$I:$I,$J$2,収穫記録!$J:$J,$J$3,収穫記録!$F:$F,$I257,収穫記録!$B:$B,"&gt;="&amp;R$10,収穫記録!$B:$B,"&lt;="&amp;EOMONTH(R$10,0))
/_xlfn.UNIQUE(_xlfn._xlws.FILTER($F:$F,$E:$E=$J$4))
/IF($J$5="総計",1,$K257/10)
),0)</f>
        <v>0</v>
      </c>
      <c r="S257" s="48" cm="1">
        <f t="array" ref="S257">IFERROR(
IF(OR(S$10="",$I257=""),"",
SUMIFS(収穫記録!$P:$P,収穫記録!$D:$D,$J$1,収穫記録!$I:$I,$J$2,収穫記録!$J:$J,$J$3,収穫記録!$F:$F,$I257,収穫記録!$B:$B,"&gt;="&amp;S$10,収穫記録!$B:$B,"&lt;="&amp;EOMONTH(S$10,0))
/_xlfn.UNIQUE(_xlfn._xlws.FILTER($F:$F,$E:$E=$J$4))
/IF($J$5="総計",1,$K257/10)
),0)</f>
        <v>0</v>
      </c>
      <c r="T257" s="48" cm="1">
        <f t="array" ref="T257">IFERROR(
IF(OR(T$10="",$I257=""),"",
SUMIFS(収穫記録!$P:$P,収穫記録!$D:$D,$J$1,収穫記録!$I:$I,$J$2,収穫記録!$J:$J,$J$3,収穫記録!$F:$F,$I257,収穫記録!$B:$B,"&gt;="&amp;T$10,収穫記録!$B:$B,"&lt;="&amp;EOMONTH(T$10,0))
/_xlfn.UNIQUE(_xlfn._xlws.FILTER($F:$F,$E:$E=$J$4))
/IF($J$5="総計",1,$K257/10)
),0)</f>
        <v>0</v>
      </c>
      <c r="U257" s="48" cm="1">
        <f t="array" ref="U257">IFERROR(
IF(OR(U$10="",$I257=""),"",
SUMIFS(収穫記録!$P:$P,収穫記録!$D:$D,$J$1,収穫記録!$I:$I,$J$2,収穫記録!$J:$J,$J$3,収穫記録!$F:$F,$I257,収穫記録!$B:$B,"&gt;="&amp;U$10,収穫記録!$B:$B,"&lt;="&amp;EOMONTH(U$10,0))
/_xlfn.UNIQUE(_xlfn._xlws.FILTER($F:$F,$E:$E=$J$4))
/IF($J$5="総計",1,$K257/10)
),0)</f>
        <v>0</v>
      </c>
      <c r="V257" s="48" cm="1">
        <f t="array" ref="V257">IFERROR(
IF(OR(V$10="",$I257=""),"",
SUMIFS(収穫記録!$P:$P,収穫記録!$D:$D,$J$1,収穫記録!$I:$I,$J$2,収穫記録!$J:$J,$J$3,収穫記録!$F:$F,$I257,収穫記録!$B:$B,"&gt;="&amp;V$10,収穫記録!$B:$B,"&lt;="&amp;EOMONTH(V$10,0))
/_xlfn.UNIQUE(_xlfn._xlws.FILTER($F:$F,$E:$E=$J$4))
/IF($J$5="総計",1,$K257/10)
),0)</f>
        <v>0</v>
      </c>
      <c r="W257" s="48" cm="1">
        <f t="array" ref="W257">IFERROR(
IF(OR(W$10="",$I257=""),"",
SUMIFS(収穫記録!$P:$P,収穫記録!$D:$D,$J$1,収穫記録!$I:$I,$J$2,収穫記録!$J:$J,$J$3,収穫記録!$F:$F,$I257,収穫記録!$B:$B,"&gt;="&amp;W$10,収穫記録!$B:$B,"&lt;="&amp;EOMONTH(W$10,0))
/_xlfn.UNIQUE(_xlfn._xlws.FILTER($F:$F,$E:$E=$J$4))
/IF($J$5="総計",1,$K257/10)
),0)</f>
        <v>0</v>
      </c>
      <c r="X257" s="48" cm="1">
        <f t="array" ref="X257">IFERROR(
IF(OR(X$10="",$I257=""),"",
SUMIFS(収穫記録!$P:$P,収穫記録!$D:$D,$J$1,収穫記録!$I:$I,$J$2,収穫記録!$J:$J,$J$3,収穫記録!$F:$F,$I257,収穫記録!$B:$B,"&gt;="&amp;X$10,収穫記録!$B:$B,"&lt;="&amp;EOMONTH(X$10,0))
/_xlfn.UNIQUE(_xlfn._xlws.FILTER($F:$F,$E:$E=$J$4))
/IF($J$5="総計",1,$K257/10)
),0)</f>
        <v>0</v>
      </c>
    </row>
    <row r="258" spans="10:24">
      <c r="J258" s="13"/>
      <c r="K258" s="37"/>
      <c r="L258" s="46" t="str">
        <f t="shared" si="6"/>
        <v/>
      </c>
      <c r="M258" s="47" cm="1">
        <f t="array" ref="M258">IFERROR(
IF(OR(M$10="",$I258=""),"",
SUMIFS(収穫記録!$P:$P,収穫記録!$D:$D,$J$1,収穫記録!$I:$I,$J$2,収穫記録!$J:$J,$J$3,収穫記録!$F:$F,$I258,収穫記録!$B:$B,"&gt;="&amp;M$10,収穫記録!$B:$B,"&lt;="&amp;EOMONTH(M$10,0))
/_xlfn.UNIQUE(_xlfn._xlws.FILTER($F:$F,$E:$E=$J$4))
/IF($J$5="総計",1,$K258/10)
),0)</f>
        <v>0</v>
      </c>
      <c r="N258" s="48" cm="1">
        <f t="array" ref="N258">IFERROR(
IF(OR(N$10="",$I258=""),"",
SUMIFS(収穫記録!$P:$P,収穫記録!$D:$D,$J$1,収穫記録!$I:$I,$J$2,収穫記録!$J:$J,$J$3,収穫記録!$F:$F,$I258,収穫記録!$B:$B,"&gt;="&amp;N$10,収穫記録!$B:$B,"&lt;="&amp;EOMONTH(N$10,0))
/_xlfn.UNIQUE(_xlfn._xlws.FILTER($F:$F,$E:$E=$J$4))
/IF($J$5="総計",1,$K258/10)
),0)</f>
        <v>0</v>
      </c>
      <c r="O258" s="48" cm="1">
        <f t="array" ref="O258">IFERROR(
IF(OR(O$10="",$I258=""),"",
SUMIFS(収穫記録!$P:$P,収穫記録!$D:$D,$J$1,収穫記録!$I:$I,$J$2,収穫記録!$J:$J,$J$3,収穫記録!$F:$F,$I258,収穫記録!$B:$B,"&gt;="&amp;O$10,収穫記録!$B:$B,"&lt;="&amp;EOMONTH(O$10,0))
/_xlfn.UNIQUE(_xlfn._xlws.FILTER($F:$F,$E:$E=$J$4))
/IF($J$5="総計",1,$K258/10)
),0)</f>
        <v>0</v>
      </c>
      <c r="P258" s="48" cm="1">
        <f t="array" ref="P258">IFERROR(
IF(OR(P$10="",$I258=""),"",
SUMIFS(収穫記録!$P:$P,収穫記録!$D:$D,$J$1,収穫記録!$I:$I,$J$2,収穫記録!$J:$J,$J$3,収穫記録!$F:$F,$I258,収穫記録!$B:$B,"&gt;="&amp;P$10,収穫記録!$B:$B,"&lt;="&amp;EOMONTH(P$10,0))
/_xlfn.UNIQUE(_xlfn._xlws.FILTER($F:$F,$E:$E=$J$4))
/IF($J$5="総計",1,$K258/10)
),0)</f>
        <v>0</v>
      </c>
      <c r="Q258" s="48" cm="1">
        <f t="array" ref="Q258">IFERROR(
IF(OR(Q$10="",$I258=""),"",
SUMIFS(収穫記録!$P:$P,収穫記録!$D:$D,$J$1,収穫記録!$I:$I,$J$2,収穫記録!$J:$J,$J$3,収穫記録!$F:$F,$I258,収穫記録!$B:$B,"&gt;="&amp;Q$10,収穫記録!$B:$B,"&lt;="&amp;EOMONTH(Q$10,0))
/_xlfn.UNIQUE(_xlfn._xlws.FILTER($F:$F,$E:$E=$J$4))
/IF($J$5="総計",1,$K258/10)
),0)</f>
        <v>0</v>
      </c>
      <c r="R258" s="48" cm="1">
        <f t="array" ref="R258">IFERROR(
IF(OR(R$10="",$I258=""),"",
SUMIFS(収穫記録!$P:$P,収穫記録!$D:$D,$J$1,収穫記録!$I:$I,$J$2,収穫記録!$J:$J,$J$3,収穫記録!$F:$F,$I258,収穫記録!$B:$B,"&gt;="&amp;R$10,収穫記録!$B:$B,"&lt;="&amp;EOMONTH(R$10,0))
/_xlfn.UNIQUE(_xlfn._xlws.FILTER($F:$F,$E:$E=$J$4))
/IF($J$5="総計",1,$K258/10)
),0)</f>
        <v>0</v>
      </c>
      <c r="S258" s="48" cm="1">
        <f t="array" ref="S258">IFERROR(
IF(OR(S$10="",$I258=""),"",
SUMIFS(収穫記録!$P:$P,収穫記録!$D:$D,$J$1,収穫記録!$I:$I,$J$2,収穫記録!$J:$J,$J$3,収穫記録!$F:$F,$I258,収穫記録!$B:$B,"&gt;="&amp;S$10,収穫記録!$B:$B,"&lt;="&amp;EOMONTH(S$10,0))
/_xlfn.UNIQUE(_xlfn._xlws.FILTER($F:$F,$E:$E=$J$4))
/IF($J$5="総計",1,$K258/10)
),0)</f>
        <v>0</v>
      </c>
      <c r="T258" s="48" cm="1">
        <f t="array" ref="T258">IFERROR(
IF(OR(T$10="",$I258=""),"",
SUMIFS(収穫記録!$P:$P,収穫記録!$D:$D,$J$1,収穫記録!$I:$I,$J$2,収穫記録!$J:$J,$J$3,収穫記録!$F:$F,$I258,収穫記録!$B:$B,"&gt;="&amp;T$10,収穫記録!$B:$B,"&lt;="&amp;EOMONTH(T$10,0))
/_xlfn.UNIQUE(_xlfn._xlws.FILTER($F:$F,$E:$E=$J$4))
/IF($J$5="総計",1,$K258/10)
),0)</f>
        <v>0</v>
      </c>
      <c r="U258" s="48" cm="1">
        <f t="array" ref="U258">IFERROR(
IF(OR(U$10="",$I258=""),"",
SUMIFS(収穫記録!$P:$P,収穫記録!$D:$D,$J$1,収穫記録!$I:$I,$J$2,収穫記録!$J:$J,$J$3,収穫記録!$F:$F,$I258,収穫記録!$B:$B,"&gt;="&amp;U$10,収穫記録!$B:$B,"&lt;="&amp;EOMONTH(U$10,0))
/_xlfn.UNIQUE(_xlfn._xlws.FILTER($F:$F,$E:$E=$J$4))
/IF($J$5="総計",1,$K258/10)
),0)</f>
        <v>0</v>
      </c>
      <c r="V258" s="48" cm="1">
        <f t="array" ref="V258">IFERROR(
IF(OR(V$10="",$I258=""),"",
SUMIFS(収穫記録!$P:$P,収穫記録!$D:$D,$J$1,収穫記録!$I:$I,$J$2,収穫記録!$J:$J,$J$3,収穫記録!$F:$F,$I258,収穫記録!$B:$B,"&gt;="&amp;V$10,収穫記録!$B:$B,"&lt;="&amp;EOMONTH(V$10,0))
/_xlfn.UNIQUE(_xlfn._xlws.FILTER($F:$F,$E:$E=$J$4))
/IF($J$5="総計",1,$K258/10)
),0)</f>
        <v>0</v>
      </c>
      <c r="W258" s="48" cm="1">
        <f t="array" ref="W258">IFERROR(
IF(OR(W$10="",$I258=""),"",
SUMIFS(収穫記録!$P:$P,収穫記録!$D:$D,$J$1,収穫記録!$I:$I,$J$2,収穫記録!$J:$J,$J$3,収穫記録!$F:$F,$I258,収穫記録!$B:$B,"&gt;="&amp;W$10,収穫記録!$B:$B,"&lt;="&amp;EOMONTH(W$10,0))
/_xlfn.UNIQUE(_xlfn._xlws.FILTER($F:$F,$E:$E=$J$4))
/IF($J$5="総計",1,$K258/10)
),0)</f>
        <v>0</v>
      </c>
      <c r="X258" s="48" cm="1">
        <f t="array" ref="X258">IFERROR(
IF(OR(X$10="",$I258=""),"",
SUMIFS(収穫記録!$P:$P,収穫記録!$D:$D,$J$1,収穫記録!$I:$I,$J$2,収穫記録!$J:$J,$J$3,収穫記録!$F:$F,$I258,収穫記録!$B:$B,"&gt;="&amp;X$10,収穫記録!$B:$B,"&lt;="&amp;EOMONTH(X$10,0))
/_xlfn.UNIQUE(_xlfn._xlws.FILTER($F:$F,$E:$E=$J$4))
/IF($J$5="総計",1,$K258/10)
),0)</f>
        <v>0</v>
      </c>
    </row>
    <row r="259" spans="10:24">
      <c r="J259" s="13"/>
      <c r="K259" s="37"/>
      <c r="L259" s="46" t="str">
        <f t="shared" si="6"/>
        <v/>
      </c>
      <c r="M259" s="47" cm="1">
        <f t="array" ref="M259">IFERROR(
IF(OR(M$10="",$I259=""),"",
SUMIFS(収穫記録!$P:$P,収穫記録!$D:$D,$J$1,収穫記録!$I:$I,$J$2,収穫記録!$J:$J,$J$3,収穫記録!$F:$F,$I259,収穫記録!$B:$B,"&gt;="&amp;M$10,収穫記録!$B:$B,"&lt;="&amp;EOMONTH(M$10,0))
/_xlfn.UNIQUE(_xlfn._xlws.FILTER($F:$F,$E:$E=$J$4))
/IF($J$5="総計",1,$K259/10)
),0)</f>
        <v>0</v>
      </c>
      <c r="N259" s="48" cm="1">
        <f t="array" ref="N259">IFERROR(
IF(OR(N$10="",$I259=""),"",
SUMIFS(収穫記録!$P:$P,収穫記録!$D:$D,$J$1,収穫記録!$I:$I,$J$2,収穫記録!$J:$J,$J$3,収穫記録!$F:$F,$I259,収穫記録!$B:$B,"&gt;="&amp;N$10,収穫記録!$B:$B,"&lt;="&amp;EOMONTH(N$10,0))
/_xlfn.UNIQUE(_xlfn._xlws.FILTER($F:$F,$E:$E=$J$4))
/IF($J$5="総計",1,$K259/10)
),0)</f>
        <v>0</v>
      </c>
      <c r="O259" s="48" cm="1">
        <f t="array" ref="O259">IFERROR(
IF(OR(O$10="",$I259=""),"",
SUMIFS(収穫記録!$P:$P,収穫記録!$D:$D,$J$1,収穫記録!$I:$I,$J$2,収穫記録!$J:$J,$J$3,収穫記録!$F:$F,$I259,収穫記録!$B:$B,"&gt;="&amp;O$10,収穫記録!$B:$B,"&lt;="&amp;EOMONTH(O$10,0))
/_xlfn.UNIQUE(_xlfn._xlws.FILTER($F:$F,$E:$E=$J$4))
/IF($J$5="総計",1,$K259/10)
),0)</f>
        <v>0</v>
      </c>
      <c r="P259" s="48" cm="1">
        <f t="array" ref="P259">IFERROR(
IF(OR(P$10="",$I259=""),"",
SUMIFS(収穫記録!$P:$P,収穫記録!$D:$D,$J$1,収穫記録!$I:$I,$J$2,収穫記録!$J:$J,$J$3,収穫記録!$F:$F,$I259,収穫記録!$B:$B,"&gt;="&amp;P$10,収穫記録!$B:$B,"&lt;="&amp;EOMONTH(P$10,0))
/_xlfn.UNIQUE(_xlfn._xlws.FILTER($F:$F,$E:$E=$J$4))
/IF($J$5="総計",1,$K259/10)
),0)</f>
        <v>0</v>
      </c>
      <c r="Q259" s="48" cm="1">
        <f t="array" ref="Q259">IFERROR(
IF(OR(Q$10="",$I259=""),"",
SUMIFS(収穫記録!$P:$P,収穫記録!$D:$D,$J$1,収穫記録!$I:$I,$J$2,収穫記録!$J:$J,$J$3,収穫記録!$F:$F,$I259,収穫記録!$B:$B,"&gt;="&amp;Q$10,収穫記録!$B:$B,"&lt;="&amp;EOMONTH(Q$10,0))
/_xlfn.UNIQUE(_xlfn._xlws.FILTER($F:$F,$E:$E=$J$4))
/IF($J$5="総計",1,$K259/10)
),0)</f>
        <v>0</v>
      </c>
      <c r="R259" s="48" cm="1">
        <f t="array" ref="R259">IFERROR(
IF(OR(R$10="",$I259=""),"",
SUMIFS(収穫記録!$P:$P,収穫記録!$D:$D,$J$1,収穫記録!$I:$I,$J$2,収穫記録!$J:$J,$J$3,収穫記録!$F:$F,$I259,収穫記録!$B:$B,"&gt;="&amp;R$10,収穫記録!$B:$B,"&lt;="&amp;EOMONTH(R$10,0))
/_xlfn.UNIQUE(_xlfn._xlws.FILTER($F:$F,$E:$E=$J$4))
/IF($J$5="総計",1,$K259/10)
),0)</f>
        <v>0</v>
      </c>
      <c r="S259" s="48" cm="1">
        <f t="array" ref="S259">IFERROR(
IF(OR(S$10="",$I259=""),"",
SUMIFS(収穫記録!$P:$P,収穫記録!$D:$D,$J$1,収穫記録!$I:$I,$J$2,収穫記録!$J:$J,$J$3,収穫記録!$F:$F,$I259,収穫記録!$B:$B,"&gt;="&amp;S$10,収穫記録!$B:$B,"&lt;="&amp;EOMONTH(S$10,0))
/_xlfn.UNIQUE(_xlfn._xlws.FILTER($F:$F,$E:$E=$J$4))
/IF($J$5="総計",1,$K259/10)
),0)</f>
        <v>0</v>
      </c>
      <c r="T259" s="48" cm="1">
        <f t="array" ref="T259">IFERROR(
IF(OR(T$10="",$I259=""),"",
SUMIFS(収穫記録!$P:$P,収穫記録!$D:$D,$J$1,収穫記録!$I:$I,$J$2,収穫記録!$J:$J,$J$3,収穫記録!$F:$F,$I259,収穫記録!$B:$B,"&gt;="&amp;T$10,収穫記録!$B:$B,"&lt;="&amp;EOMONTH(T$10,0))
/_xlfn.UNIQUE(_xlfn._xlws.FILTER($F:$F,$E:$E=$J$4))
/IF($J$5="総計",1,$K259/10)
),0)</f>
        <v>0</v>
      </c>
      <c r="U259" s="48" cm="1">
        <f t="array" ref="U259">IFERROR(
IF(OR(U$10="",$I259=""),"",
SUMIFS(収穫記録!$P:$P,収穫記録!$D:$D,$J$1,収穫記録!$I:$I,$J$2,収穫記録!$J:$J,$J$3,収穫記録!$F:$F,$I259,収穫記録!$B:$B,"&gt;="&amp;U$10,収穫記録!$B:$B,"&lt;="&amp;EOMONTH(U$10,0))
/_xlfn.UNIQUE(_xlfn._xlws.FILTER($F:$F,$E:$E=$J$4))
/IF($J$5="総計",1,$K259/10)
),0)</f>
        <v>0</v>
      </c>
      <c r="V259" s="48" cm="1">
        <f t="array" ref="V259">IFERROR(
IF(OR(V$10="",$I259=""),"",
SUMIFS(収穫記録!$P:$P,収穫記録!$D:$D,$J$1,収穫記録!$I:$I,$J$2,収穫記録!$J:$J,$J$3,収穫記録!$F:$F,$I259,収穫記録!$B:$B,"&gt;="&amp;V$10,収穫記録!$B:$B,"&lt;="&amp;EOMONTH(V$10,0))
/_xlfn.UNIQUE(_xlfn._xlws.FILTER($F:$F,$E:$E=$J$4))
/IF($J$5="総計",1,$K259/10)
),0)</f>
        <v>0</v>
      </c>
      <c r="W259" s="48" cm="1">
        <f t="array" ref="W259">IFERROR(
IF(OR(W$10="",$I259=""),"",
SUMIFS(収穫記録!$P:$P,収穫記録!$D:$D,$J$1,収穫記録!$I:$I,$J$2,収穫記録!$J:$J,$J$3,収穫記録!$F:$F,$I259,収穫記録!$B:$B,"&gt;="&amp;W$10,収穫記録!$B:$B,"&lt;="&amp;EOMONTH(W$10,0))
/_xlfn.UNIQUE(_xlfn._xlws.FILTER($F:$F,$E:$E=$J$4))
/IF($J$5="総計",1,$K259/10)
),0)</f>
        <v>0</v>
      </c>
      <c r="X259" s="48" cm="1">
        <f t="array" ref="X259">IFERROR(
IF(OR(X$10="",$I259=""),"",
SUMIFS(収穫記録!$P:$P,収穫記録!$D:$D,$J$1,収穫記録!$I:$I,$J$2,収穫記録!$J:$J,$J$3,収穫記録!$F:$F,$I259,収穫記録!$B:$B,"&gt;="&amp;X$10,収穫記録!$B:$B,"&lt;="&amp;EOMONTH(X$10,0))
/_xlfn.UNIQUE(_xlfn._xlws.FILTER($F:$F,$E:$E=$J$4))
/IF($J$5="総計",1,$K259/10)
),0)</f>
        <v>0</v>
      </c>
    </row>
    <row r="260" spans="10:24">
      <c r="J260" s="13"/>
      <c r="K260" s="37"/>
      <c r="L260" s="46" t="str">
        <f t="shared" si="6"/>
        <v/>
      </c>
      <c r="M260" s="47" cm="1">
        <f t="array" ref="M260">IFERROR(
IF(OR(M$10="",$I260=""),"",
SUMIFS(収穫記録!$P:$P,収穫記録!$D:$D,$J$1,収穫記録!$I:$I,$J$2,収穫記録!$J:$J,$J$3,収穫記録!$F:$F,$I260,収穫記録!$B:$B,"&gt;="&amp;M$10,収穫記録!$B:$B,"&lt;="&amp;EOMONTH(M$10,0))
/_xlfn.UNIQUE(_xlfn._xlws.FILTER($F:$F,$E:$E=$J$4))
/IF($J$5="総計",1,$K260/10)
),0)</f>
        <v>0</v>
      </c>
      <c r="N260" s="48" cm="1">
        <f t="array" ref="N260">IFERROR(
IF(OR(N$10="",$I260=""),"",
SUMIFS(収穫記録!$P:$P,収穫記録!$D:$D,$J$1,収穫記録!$I:$I,$J$2,収穫記録!$J:$J,$J$3,収穫記録!$F:$F,$I260,収穫記録!$B:$B,"&gt;="&amp;N$10,収穫記録!$B:$B,"&lt;="&amp;EOMONTH(N$10,0))
/_xlfn.UNIQUE(_xlfn._xlws.FILTER($F:$F,$E:$E=$J$4))
/IF($J$5="総計",1,$K260/10)
),0)</f>
        <v>0</v>
      </c>
      <c r="O260" s="48" cm="1">
        <f t="array" ref="O260">IFERROR(
IF(OR(O$10="",$I260=""),"",
SUMIFS(収穫記録!$P:$P,収穫記録!$D:$D,$J$1,収穫記録!$I:$I,$J$2,収穫記録!$J:$J,$J$3,収穫記録!$F:$F,$I260,収穫記録!$B:$B,"&gt;="&amp;O$10,収穫記録!$B:$B,"&lt;="&amp;EOMONTH(O$10,0))
/_xlfn.UNIQUE(_xlfn._xlws.FILTER($F:$F,$E:$E=$J$4))
/IF($J$5="総計",1,$K260/10)
),0)</f>
        <v>0</v>
      </c>
      <c r="P260" s="48" cm="1">
        <f t="array" ref="P260">IFERROR(
IF(OR(P$10="",$I260=""),"",
SUMIFS(収穫記録!$P:$P,収穫記録!$D:$D,$J$1,収穫記録!$I:$I,$J$2,収穫記録!$J:$J,$J$3,収穫記録!$F:$F,$I260,収穫記録!$B:$B,"&gt;="&amp;P$10,収穫記録!$B:$B,"&lt;="&amp;EOMONTH(P$10,0))
/_xlfn.UNIQUE(_xlfn._xlws.FILTER($F:$F,$E:$E=$J$4))
/IF($J$5="総計",1,$K260/10)
),0)</f>
        <v>0</v>
      </c>
      <c r="Q260" s="48" cm="1">
        <f t="array" ref="Q260">IFERROR(
IF(OR(Q$10="",$I260=""),"",
SUMIFS(収穫記録!$P:$P,収穫記録!$D:$D,$J$1,収穫記録!$I:$I,$J$2,収穫記録!$J:$J,$J$3,収穫記録!$F:$F,$I260,収穫記録!$B:$B,"&gt;="&amp;Q$10,収穫記録!$B:$B,"&lt;="&amp;EOMONTH(Q$10,0))
/_xlfn.UNIQUE(_xlfn._xlws.FILTER($F:$F,$E:$E=$J$4))
/IF($J$5="総計",1,$K260/10)
),0)</f>
        <v>0</v>
      </c>
      <c r="R260" s="48" cm="1">
        <f t="array" ref="R260">IFERROR(
IF(OR(R$10="",$I260=""),"",
SUMIFS(収穫記録!$P:$P,収穫記録!$D:$D,$J$1,収穫記録!$I:$I,$J$2,収穫記録!$J:$J,$J$3,収穫記録!$F:$F,$I260,収穫記録!$B:$B,"&gt;="&amp;R$10,収穫記録!$B:$B,"&lt;="&amp;EOMONTH(R$10,0))
/_xlfn.UNIQUE(_xlfn._xlws.FILTER($F:$F,$E:$E=$J$4))
/IF($J$5="総計",1,$K260/10)
),0)</f>
        <v>0</v>
      </c>
      <c r="S260" s="48" cm="1">
        <f t="array" ref="S260">IFERROR(
IF(OR(S$10="",$I260=""),"",
SUMIFS(収穫記録!$P:$P,収穫記録!$D:$D,$J$1,収穫記録!$I:$I,$J$2,収穫記録!$J:$J,$J$3,収穫記録!$F:$F,$I260,収穫記録!$B:$B,"&gt;="&amp;S$10,収穫記録!$B:$B,"&lt;="&amp;EOMONTH(S$10,0))
/_xlfn.UNIQUE(_xlfn._xlws.FILTER($F:$F,$E:$E=$J$4))
/IF($J$5="総計",1,$K260/10)
),0)</f>
        <v>0</v>
      </c>
      <c r="T260" s="48" cm="1">
        <f t="array" ref="T260">IFERROR(
IF(OR(T$10="",$I260=""),"",
SUMIFS(収穫記録!$P:$P,収穫記録!$D:$D,$J$1,収穫記録!$I:$I,$J$2,収穫記録!$J:$J,$J$3,収穫記録!$F:$F,$I260,収穫記録!$B:$B,"&gt;="&amp;T$10,収穫記録!$B:$B,"&lt;="&amp;EOMONTH(T$10,0))
/_xlfn.UNIQUE(_xlfn._xlws.FILTER($F:$F,$E:$E=$J$4))
/IF($J$5="総計",1,$K260/10)
),0)</f>
        <v>0</v>
      </c>
      <c r="U260" s="48" cm="1">
        <f t="array" ref="U260">IFERROR(
IF(OR(U$10="",$I260=""),"",
SUMIFS(収穫記録!$P:$P,収穫記録!$D:$D,$J$1,収穫記録!$I:$I,$J$2,収穫記録!$J:$J,$J$3,収穫記録!$F:$F,$I260,収穫記録!$B:$B,"&gt;="&amp;U$10,収穫記録!$B:$B,"&lt;="&amp;EOMONTH(U$10,0))
/_xlfn.UNIQUE(_xlfn._xlws.FILTER($F:$F,$E:$E=$J$4))
/IF($J$5="総計",1,$K260/10)
),0)</f>
        <v>0</v>
      </c>
      <c r="V260" s="48" cm="1">
        <f t="array" ref="V260">IFERROR(
IF(OR(V$10="",$I260=""),"",
SUMIFS(収穫記録!$P:$P,収穫記録!$D:$D,$J$1,収穫記録!$I:$I,$J$2,収穫記録!$J:$J,$J$3,収穫記録!$F:$F,$I260,収穫記録!$B:$B,"&gt;="&amp;V$10,収穫記録!$B:$B,"&lt;="&amp;EOMONTH(V$10,0))
/_xlfn.UNIQUE(_xlfn._xlws.FILTER($F:$F,$E:$E=$J$4))
/IF($J$5="総計",1,$K260/10)
),0)</f>
        <v>0</v>
      </c>
      <c r="W260" s="48" cm="1">
        <f t="array" ref="W260">IFERROR(
IF(OR(W$10="",$I260=""),"",
SUMIFS(収穫記録!$P:$P,収穫記録!$D:$D,$J$1,収穫記録!$I:$I,$J$2,収穫記録!$J:$J,$J$3,収穫記録!$F:$F,$I260,収穫記録!$B:$B,"&gt;="&amp;W$10,収穫記録!$B:$B,"&lt;="&amp;EOMONTH(W$10,0))
/_xlfn.UNIQUE(_xlfn._xlws.FILTER($F:$F,$E:$E=$J$4))
/IF($J$5="総計",1,$K260/10)
),0)</f>
        <v>0</v>
      </c>
      <c r="X260" s="48" cm="1">
        <f t="array" ref="X260">IFERROR(
IF(OR(X$10="",$I260=""),"",
SUMIFS(収穫記録!$P:$P,収穫記録!$D:$D,$J$1,収穫記録!$I:$I,$J$2,収穫記録!$J:$J,$J$3,収穫記録!$F:$F,$I260,収穫記録!$B:$B,"&gt;="&amp;X$10,収穫記録!$B:$B,"&lt;="&amp;EOMONTH(X$10,0))
/_xlfn.UNIQUE(_xlfn._xlws.FILTER($F:$F,$E:$E=$J$4))
/IF($J$5="総計",1,$K260/10)
),0)</f>
        <v>0</v>
      </c>
    </row>
    <row r="261" spans="10:24">
      <c r="J261" s="13"/>
      <c r="K261" s="37"/>
      <c r="L261" s="46" t="str">
        <f t="shared" si="6"/>
        <v/>
      </c>
      <c r="M261" s="47" cm="1">
        <f t="array" ref="M261">IFERROR(
IF(OR(M$10="",$I261=""),"",
SUMIFS(収穫記録!$P:$P,収穫記録!$D:$D,$J$1,収穫記録!$I:$I,$J$2,収穫記録!$J:$J,$J$3,収穫記録!$F:$F,$I261,収穫記録!$B:$B,"&gt;="&amp;M$10,収穫記録!$B:$B,"&lt;="&amp;EOMONTH(M$10,0))
/_xlfn.UNIQUE(_xlfn._xlws.FILTER($F:$F,$E:$E=$J$4))
/IF($J$5="総計",1,$K261/10)
),0)</f>
        <v>0</v>
      </c>
      <c r="N261" s="48" cm="1">
        <f t="array" ref="N261">IFERROR(
IF(OR(N$10="",$I261=""),"",
SUMIFS(収穫記録!$P:$P,収穫記録!$D:$D,$J$1,収穫記録!$I:$I,$J$2,収穫記録!$J:$J,$J$3,収穫記録!$F:$F,$I261,収穫記録!$B:$B,"&gt;="&amp;N$10,収穫記録!$B:$B,"&lt;="&amp;EOMONTH(N$10,0))
/_xlfn.UNIQUE(_xlfn._xlws.FILTER($F:$F,$E:$E=$J$4))
/IF($J$5="総計",1,$K261/10)
),0)</f>
        <v>0</v>
      </c>
      <c r="O261" s="48" cm="1">
        <f t="array" ref="O261">IFERROR(
IF(OR(O$10="",$I261=""),"",
SUMIFS(収穫記録!$P:$P,収穫記録!$D:$D,$J$1,収穫記録!$I:$I,$J$2,収穫記録!$J:$J,$J$3,収穫記録!$F:$F,$I261,収穫記録!$B:$B,"&gt;="&amp;O$10,収穫記録!$B:$B,"&lt;="&amp;EOMONTH(O$10,0))
/_xlfn.UNIQUE(_xlfn._xlws.FILTER($F:$F,$E:$E=$J$4))
/IF($J$5="総計",1,$K261/10)
),0)</f>
        <v>0</v>
      </c>
      <c r="P261" s="48" cm="1">
        <f t="array" ref="P261">IFERROR(
IF(OR(P$10="",$I261=""),"",
SUMIFS(収穫記録!$P:$P,収穫記録!$D:$D,$J$1,収穫記録!$I:$I,$J$2,収穫記録!$J:$J,$J$3,収穫記録!$F:$F,$I261,収穫記録!$B:$B,"&gt;="&amp;P$10,収穫記録!$B:$B,"&lt;="&amp;EOMONTH(P$10,0))
/_xlfn.UNIQUE(_xlfn._xlws.FILTER($F:$F,$E:$E=$J$4))
/IF($J$5="総計",1,$K261/10)
),0)</f>
        <v>0</v>
      </c>
      <c r="Q261" s="48" cm="1">
        <f t="array" ref="Q261">IFERROR(
IF(OR(Q$10="",$I261=""),"",
SUMIFS(収穫記録!$P:$P,収穫記録!$D:$D,$J$1,収穫記録!$I:$I,$J$2,収穫記録!$J:$J,$J$3,収穫記録!$F:$F,$I261,収穫記録!$B:$B,"&gt;="&amp;Q$10,収穫記録!$B:$B,"&lt;="&amp;EOMONTH(Q$10,0))
/_xlfn.UNIQUE(_xlfn._xlws.FILTER($F:$F,$E:$E=$J$4))
/IF($J$5="総計",1,$K261/10)
),0)</f>
        <v>0</v>
      </c>
      <c r="R261" s="48" cm="1">
        <f t="array" ref="R261">IFERROR(
IF(OR(R$10="",$I261=""),"",
SUMIFS(収穫記録!$P:$P,収穫記録!$D:$D,$J$1,収穫記録!$I:$I,$J$2,収穫記録!$J:$J,$J$3,収穫記録!$F:$F,$I261,収穫記録!$B:$B,"&gt;="&amp;R$10,収穫記録!$B:$B,"&lt;="&amp;EOMONTH(R$10,0))
/_xlfn.UNIQUE(_xlfn._xlws.FILTER($F:$F,$E:$E=$J$4))
/IF($J$5="総計",1,$K261/10)
),0)</f>
        <v>0</v>
      </c>
      <c r="S261" s="48" cm="1">
        <f t="array" ref="S261">IFERROR(
IF(OR(S$10="",$I261=""),"",
SUMIFS(収穫記録!$P:$P,収穫記録!$D:$D,$J$1,収穫記録!$I:$I,$J$2,収穫記録!$J:$J,$J$3,収穫記録!$F:$F,$I261,収穫記録!$B:$B,"&gt;="&amp;S$10,収穫記録!$B:$B,"&lt;="&amp;EOMONTH(S$10,0))
/_xlfn.UNIQUE(_xlfn._xlws.FILTER($F:$F,$E:$E=$J$4))
/IF($J$5="総計",1,$K261/10)
),0)</f>
        <v>0</v>
      </c>
      <c r="T261" s="48" cm="1">
        <f t="array" ref="T261">IFERROR(
IF(OR(T$10="",$I261=""),"",
SUMIFS(収穫記録!$P:$P,収穫記録!$D:$D,$J$1,収穫記録!$I:$I,$J$2,収穫記録!$J:$J,$J$3,収穫記録!$F:$F,$I261,収穫記録!$B:$B,"&gt;="&amp;T$10,収穫記録!$B:$B,"&lt;="&amp;EOMONTH(T$10,0))
/_xlfn.UNIQUE(_xlfn._xlws.FILTER($F:$F,$E:$E=$J$4))
/IF($J$5="総計",1,$K261/10)
),0)</f>
        <v>0</v>
      </c>
      <c r="U261" s="48" cm="1">
        <f t="array" ref="U261">IFERROR(
IF(OR(U$10="",$I261=""),"",
SUMIFS(収穫記録!$P:$P,収穫記録!$D:$D,$J$1,収穫記録!$I:$I,$J$2,収穫記録!$J:$J,$J$3,収穫記録!$F:$F,$I261,収穫記録!$B:$B,"&gt;="&amp;U$10,収穫記録!$B:$B,"&lt;="&amp;EOMONTH(U$10,0))
/_xlfn.UNIQUE(_xlfn._xlws.FILTER($F:$F,$E:$E=$J$4))
/IF($J$5="総計",1,$K261/10)
),0)</f>
        <v>0</v>
      </c>
      <c r="V261" s="48" cm="1">
        <f t="array" ref="V261">IFERROR(
IF(OR(V$10="",$I261=""),"",
SUMIFS(収穫記録!$P:$P,収穫記録!$D:$D,$J$1,収穫記録!$I:$I,$J$2,収穫記録!$J:$J,$J$3,収穫記録!$F:$F,$I261,収穫記録!$B:$B,"&gt;="&amp;V$10,収穫記録!$B:$B,"&lt;="&amp;EOMONTH(V$10,0))
/_xlfn.UNIQUE(_xlfn._xlws.FILTER($F:$F,$E:$E=$J$4))
/IF($J$5="総計",1,$K261/10)
),0)</f>
        <v>0</v>
      </c>
      <c r="W261" s="48" cm="1">
        <f t="array" ref="W261">IFERROR(
IF(OR(W$10="",$I261=""),"",
SUMIFS(収穫記録!$P:$P,収穫記録!$D:$D,$J$1,収穫記録!$I:$I,$J$2,収穫記録!$J:$J,$J$3,収穫記録!$F:$F,$I261,収穫記録!$B:$B,"&gt;="&amp;W$10,収穫記録!$B:$B,"&lt;="&amp;EOMONTH(W$10,0))
/_xlfn.UNIQUE(_xlfn._xlws.FILTER($F:$F,$E:$E=$J$4))
/IF($J$5="総計",1,$K261/10)
),0)</f>
        <v>0</v>
      </c>
      <c r="X261" s="48" cm="1">
        <f t="array" ref="X261">IFERROR(
IF(OR(X$10="",$I261=""),"",
SUMIFS(収穫記録!$P:$P,収穫記録!$D:$D,$J$1,収穫記録!$I:$I,$J$2,収穫記録!$J:$J,$J$3,収穫記録!$F:$F,$I261,収穫記録!$B:$B,"&gt;="&amp;X$10,収穫記録!$B:$B,"&lt;="&amp;EOMONTH(X$10,0))
/_xlfn.UNIQUE(_xlfn._xlws.FILTER($F:$F,$E:$E=$J$4))
/IF($J$5="総計",1,$K261/10)
),0)</f>
        <v>0</v>
      </c>
    </row>
    <row r="262" spans="10:24">
      <c r="J262" s="13"/>
      <c r="K262" s="37"/>
      <c r="L262" s="46" t="str">
        <f t="shared" si="6"/>
        <v/>
      </c>
      <c r="M262" s="47" cm="1">
        <f t="array" ref="M262">IFERROR(
IF(OR(M$10="",$I262=""),"",
SUMIFS(収穫記録!$P:$P,収穫記録!$D:$D,$J$1,収穫記録!$I:$I,$J$2,収穫記録!$J:$J,$J$3,収穫記録!$F:$F,$I262,収穫記録!$B:$B,"&gt;="&amp;M$10,収穫記録!$B:$B,"&lt;="&amp;EOMONTH(M$10,0))
/_xlfn.UNIQUE(_xlfn._xlws.FILTER($F:$F,$E:$E=$J$4))
/IF($J$5="総計",1,$K262/10)
),0)</f>
        <v>0</v>
      </c>
      <c r="N262" s="48" cm="1">
        <f t="array" ref="N262">IFERROR(
IF(OR(N$10="",$I262=""),"",
SUMIFS(収穫記録!$P:$P,収穫記録!$D:$D,$J$1,収穫記録!$I:$I,$J$2,収穫記録!$J:$J,$J$3,収穫記録!$F:$F,$I262,収穫記録!$B:$B,"&gt;="&amp;N$10,収穫記録!$B:$B,"&lt;="&amp;EOMONTH(N$10,0))
/_xlfn.UNIQUE(_xlfn._xlws.FILTER($F:$F,$E:$E=$J$4))
/IF($J$5="総計",1,$K262/10)
),0)</f>
        <v>0</v>
      </c>
      <c r="O262" s="48" cm="1">
        <f t="array" ref="O262">IFERROR(
IF(OR(O$10="",$I262=""),"",
SUMIFS(収穫記録!$P:$P,収穫記録!$D:$D,$J$1,収穫記録!$I:$I,$J$2,収穫記録!$J:$J,$J$3,収穫記録!$F:$F,$I262,収穫記録!$B:$B,"&gt;="&amp;O$10,収穫記録!$B:$B,"&lt;="&amp;EOMONTH(O$10,0))
/_xlfn.UNIQUE(_xlfn._xlws.FILTER($F:$F,$E:$E=$J$4))
/IF($J$5="総計",1,$K262/10)
),0)</f>
        <v>0</v>
      </c>
      <c r="P262" s="48" cm="1">
        <f t="array" ref="P262">IFERROR(
IF(OR(P$10="",$I262=""),"",
SUMIFS(収穫記録!$P:$P,収穫記録!$D:$D,$J$1,収穫記録!$I:$I,$J$2,収穫記録!$J:$J,$J$3,収穫記録!$F:$F,$I262,収穫記録!$B:$B,"&gt;="&amp;P$10,収穫記録!$B:$B,"&lt;="&amp;EOMONTH(P$10,0))
/_xlfn.UNIQUE(_xlfn._xlws.FILTER($F:$F,$E:$E=$J$4))
/IF($J$5="総計",1,$K262/10)
),0)</f>
        <v>0</v>
      </c>
      <c r="Q262" s="48" cm="1">
        <f t="array" ref="Q262">IFERROR(
IF(OR(Q$10="",$I262=""),"",
SUMIFS(収穫記録!$P:$P,収穫記録!$D:$D,$J$1,収穫記録!$I:$I,$J$2,収穫記録!$J:$J,$J$3,収穫記録!$F:$F,$I262,収穫記録!$B:$B,"&gt;="&amp;Q$10,収穫記録!$B:$B,"&lt;="&amp;EOMONTH(Q$10,0))
/_xlfn.UNIQUE(_xlfn._xlws.FILTER($F:$F,$E:$E=$J$4))
/IF($J$5="総計",1,$K262/10)
),0)</f>
        <v>0</v>
      </c>
      <c r="R262" s="48" cm="1">
        <f t="array" ref="R262">IFERROR(
IF(OR(R$10="",$I262=""),"",
SUMIFS(収穫記録!$P:$P,収穫記録!$D:$D,$J$1,収穫記録!$I:$I,$J$2,収穫記録!$J:$J,$J$3,収穫記録!$F:$F,$I262,収穫記録!$B:$B,"&gt;="&amp;R$10,収穫記録!$B:$B,"&lt;="&amp;EOMONTH(R$10,0))
/_xlfn.UNIQUE(_xlfn._xlws.FILTER($F:$F,$E:$E=$J$4))
/IF($J$5="総計",1,$K262/10)
),0)</f>
        <v>0</v>
      </c>
      <c r="S262" s="48" cm="1">
        <f t="array" ref="S262">IFERROR(
IF(OR(S$10="",$I262=""),"",
SUMIFS(収穫記録!$P:$P,収穫記録!$D:$D,$J$1,収穫記録!$I:$I,$J$2,収穫記録!$J:$J,$J$3,収穫記録!$F:$F,$I262,収穫記録!$B:$B,"&gt;="&amp;S$10,収穫記録!$B:$B,"&lt;="&amp;EOMONTH(S$10,0))
/_xlfn.UNIQUE(_xlfn._xlws.FILTER($F:$F,$E:$E=$J$4))
/IF($J$5="総計",1,$K262/10)
),0)</f>
        <v>0</v>
      </c>
      <c r="T262" s="48" cm="1">
        <f t="array" ref="T262">IFERROR(
IF(OR(T$10="",$I262=""),"",
SUMIFS(収穫記録!$P:$P,収穫記録!$D:$D,$J$1,収穫記録!$I:$I,$J$2,収穫記録!$J:$J,$J$3,収穫記録!$F:$F,$I262,収穫記録!$B:$B,"&gt;="&amp;T$10,収穫記録!$B:$B,"&lt;="&amp;EOMONTH(T$10,0))
/_xlfn.UNIQUE(_xlfn._xlws.FILTER($F:$F,$E:$E=$J$4))
/IF($J$5="総計",1,$K262/10)
),0)</f>
        <v>0</v>
      </c>
      <c r="U262" s="48" cm="1">
        <f t="array" ref="U262">IFERROR(
IF(OR(U$10="",$I262=""),"",
SUMIFS(収穫記録!$P:$P,収穫記録!$D:$D,$J$1,収穫記録!$I:$I,$J$2,収穫記録!$J:$J,$J$3,収穫記録!$F:$F,$I262,収穫記録!$B:$B,"&gt;="&amp;U$10,収穫記録!$B:$B,"&lt;="&amp;EOMONTH(U$10,0))
/_xlfn.UNIQUE(_xlfn._xlws.FILTER($F:$F,$E:$E=$J$4))
/IF($J$5="総計",1,$K262/10)
),0)</f>
        <v>0</v>
      </c>
      <c r="V262" s="48" cm="1">
        <f t="array" ref="V262">IFERROR(
IF(OR(V$10="",$I262=""),"",
SUMIFS(収穫記録!$P:$P,収穫記録!$D:$D,$J$1,収穫記録!$I:$I,$J$2,収穫記録!$J:$J,$J$3,収穫記録!$F:$F,$I262,収穫記録!$B:$B,"&gt;="&amp;V$10,収穫記録!$B:$B,"&lt;="&amp;EOMONTH(V$10,0))
/_xlfn.UNIQUE(_xlfn._xlws.FILTER($F:$F,$E:$E=$J$4))
/IF($J$5="総計",1,$K262/10)
),0)</f>
        <v>0</v>
      </c>
      <c r="W262" s="48" cm="1">
        <f t="array" ref="W262">IFERROR(
IF(OR(W$10="",$I262=""),"",
SUMIFS(収穫記録!$P:$P,収穫記録!$D:$D,$J$1,収穫記録!$I:$I,$J$2,収穫記録!$J:$J,$J$3,収穫記録!$F:$F,$I262,収穫記録!$B:$B,"&gt;="&amp;W$10,収穫記録!$B:$B,"&lt;="&amp;EOMONTH(W$10,0))
/_xlfn.UNIQUE(_xlfn._xlws.FILTER($F:$F,$E:$E=$J$4))
/IF($J$5="総計",1,$K262/10)
),0)</f>
        <v>0</v>
      </c>
      <c r="X262" s="48" cm="1">
        <f t="array" ref="X262">IFERROR(
IF(OR(X$10="",$I262=""),"",
SUMIFS(収穫記録!$P:$P,収穫記録!$D:$D,$J$1,収穫記録!$I:$I,$J$2,収穫記録!$J:$J,$J$3,収穫記録!$F:$F,$I262,収穫記録!$B:$B,"&gt;="&amp;X$10,収穫記録!$B:$B,"&lt;="&amp;EOMONTH(X$10,0))
/_xlfn.UNIQUE(_xlfn._xlws.FILTER($F:$F,$E:$E=$J$4))
/IF($J$5="総計",1,$K262/10)
),0)</f>
        <v>0</v>
      </c>
    </row>
    <row r="263" spans="10:24">
      <c r="J263" s="13"/>
      <c r="K263" s="37"/>
      <c r="L263" s="46" t="str">
        <f t="shared" si="6"/>
        <v/>
      </c>
      <c r="M263" s="47" cm="1">
        <f t="array" ref="M263">IFERROR(
IF(OR(M$10="",$I263=""),"",
SUMIFS(収穫記録!$P:$P,収穫記録!$D:$D,$J$1,収穫記録!$I:$I,$J$2,収穫記録!$J:$J,$J$3,収穫記録!$F:$F,$I263,収穫記録!$B:$B,"&gt;="&amp;M$10,収穫記録!$B:$B,"&lt;="&amp;EOMONTH(M$10,0))
/_xlfn.UNIQUE(_xlfn._xlws.FILTER($F:$F,$E:$E=$J$4))
/IF($J$5="総計",1,$K263/10)
),0)</f>
        <v>0</v>
      </c>
      <c r="N263" s="48" cm="1">
        <f t="array" ref="N263">IFERROR(
IF(OR(N$10="",$I263=""),"",
SUMIFS(収穫記録!$P:$P,収穫記録!$D:$D,$J$1,収穫記録!$I:$I,$J$2,収穫記録!$J:$J,$J$3,収穫記録!$F:$F,$I263,収穫記録!$B:$B,"&gt;="&amp;N$10,収穫記録!$B:$B,"&lt;="&amp;EOMONTH(N$10,0))
/_xlfn.UNIQUE(_xlfn._xlws.FILTER($F:$F,$E:$E=$J$4))
/IF($J$5="総計",1,$K263/10)
),0)</f>
        <v>0</v>
      </c>
      <c r="O263" s="48" cm="1">
        <f t="array" ref="O263">IFERROR(
IF(OR(O$10="",$I263=""),"",
SUMIFS(収穫記録!$P:$P,収穫記録!$D:$D,$J$1,収穫記録!$I:$I,$J$2,収穫記録!$J:$J,$J$3,収穫記録!$F:$F,$I263,収穫記録!$B:$B,"&gt;="&amp;O$10,収穫記録!$B:$B,"&lt;="&amp;EOMONTH(O$10,0))
/_xlfn.UNIQUE(_xlfn._xlws.FILTER($F:$F,$E:$E=$J$4))
/IF($J$5="総計",1,$K263/10)
),0)</f>
        <v>0</v>
      </c>
      <c r="P263" s="48" cm="1">
        <f t="array" ref="P263">IFERROR(
IF(OR(P$10="",$I263=""),"",
SUMIFS(収穫記録!$P:$P,収穫記録!$D:$D,$J$1,収穫記録!$I:$I,$J$2,収穫記録!$J:$J,$J$3,収穫記録!$F:$F,$I263,収穫記録!$B:$B,"&gt;="&amp;P$10,収穫記録!$B:$B,"&lt;="&amp;EOMONTH(P$10,0))
/_xlfn.UNIQUE(_xlfn._xlws.FILTER($F:$F,$E:$E=$J$4))
/IF($J$5="総計",1,$K263/10)
),0)</f>
        <v>0</v>
      </c>
      <c r="Q263" s="48" cm="1">
        <f t="array" ref="Q263">IFERROR(
IF(OR(Q$10="",$I263=""),"",
SUMIFS(収穫記録!$P:$P,収穫記録!$D:$D,$J$1,収穫記録!$I:$I,$J$2,収穫記録!$J:$J,$J$3,収穫記録!$F:$F,$I263,収穫記録!$B:$B,"&gt;="&amp;Q$10,収穫記録!$B:$B,"&lt;="&amp;EOMONTH(Q$10,0))
/_xlfn.UNIQUE(_xlfn._xlws.FILTER($F:$F,$E:$E=$J$4))
/IF($J$5="総計",1,$K263/10)
),0)</f>
        <v>0</v>
      </c>
      <c r="R263" s="48" cm="1">
        <f t="array" ref="R263">IFERROR(
IF(OR(R$10="",$I263=""),"",
SUMIFS(収穫記録!$P:$P,収穫記録!$D:$D,$J$1,収穫記録!$I:$I,$J$2,収穫記録!$J:$J,$J$3,収穫記録!$F:$F,$I263,収穫記録!$B:$B,"&gt;="&amp;R$10,収穫記録!$B:$B,"&lt;="&amp;EOMONTH(R$10,0))
/_xlfn.UNIQUE(_xlfn._xlws.FILTER($F:$F,$E:$E=$J$4))
/IF($J$5="総計",1,$K263/10)
),0)</f>
        <v>0</v>
      </c>
      <c r="S263" s="48" cm="1">
        <f t="array" ref="S263">IFERROR(
IF(OR(S$10="",$I263=""),"",
SUMIFS(収穫記録!$P:$P,収穫記録!$D:$D,$J$1,収穫記録!$I:$I,$J$2,収穫記録!$J:$J,$J$3,収穫記録!$F:$F,$I263,収穫記録!$B:$B,"&gt;="&amp;S$10,収穫記録!$B:$B,"&lt;="&amp;EOMONTH(S$10,0))
/_xlfn.UNIQUE(_xlfn._xlws.FILTER($F:$F,$E:$E=$J$4))
/IF($J$5="総計",1,$K263/10)
),0)</f>
        <v>0</v>
      </c>
      <c r="T263" s="48" cm="1">
        <f t="array" ref="T263">IFERROR(
IF(OR(T$10="",$I263=""),"",
SUMIFS(収穫記録!$P:$P,収穫記録!$D:$D,$J$1,収穫記録!$I:$I,$J$2,収穫記録!$J:$J,$J$3,収穫記録!$F:$F,$I263,収穫記録!$B:$B,"&gt;="&amp;T$10,収穫記録!$B:$B,"&lt;="&amp;EOMONTH(T$10,0))
/_xlfn.UNIQUE(_xlfn._xlws.FILTER($F:$F,$E:$E=$J$4))
/IF($J$5="総計",1,$K263/10)
),0)</f>
        <v>0</v>
      </c>
      <c r="U263" s="48" cm="1">
        <f t="array" ref="U263">IFERROR(
IF(OR(U$10="",$I263=""),"",
SUMIFS(収穫記録!$P:$P,収穫記録!$D:$D,$J$1,収穫記録!$I:$I,$J$2,収穫記録!$J:$J,$J$3,収穫記録!$F:$F,$I263,収穫記録!$B:$B,"&gt;="&amp;U$10,収穫記録!$B:$B,"&lt;="&amp;EOMONTH(U$10,0))
/_xlfn.UNIQUE(_xlfn._xlws.FILTER($F:$F,$E:$E=$J$4))
/IF($J$5="総計",1,$K263/10)
),0)</f>
        <v>0</v>
      </c>
      <c r="V263" s="48" cm="1">
        <f t="array" ref="V263">IFERROR(
IF(OR(V$10="",$I263=""),"",
SUMIFS(収穫記録!$P:$P,収穫記録!$D:$D,$J$1,収穫記録!$I:$I,$J$2,収穫記録!$J:$J,$J$3,収穫記録!$F:$F,$I263,収穫記録!$B:$B,"&gt;="&amp;V$10,収穫記録!$B:$B,"&lt;="&amp;EOMONTH(V$10,0))
/_xlfn.UNIQUE(_xlfn._xlws.FILTER($F:$F,$E:$E=$J$4))
/IF($J$5="総計",1,$K263/10)
),0)</f>
        <v>0</v>
      </c>
      <c r="W263" s="48" cm="1">
        <f t="array" ref="W263">IFERROR(
IF(OR(W$10="",$I263=""),"",
SUMIFS(収穫記録!$P:$P,収穫記録!$D:$D,$J$1,収穫記録!$I:$I,$J$2,収穫記録!$J:$J,$J$3,収穫記録!$F:$F,$I263,収穫記録!$B:$B,"&gt;="&amp;W$10,収穫記録!$B:$B,"&lt;="&amp;EOMONTH(W$10,0))
/_xlfn.UNIQUE(_xlfn._xlws.FILTER($F:$F,$E:$E=$J$4))
/IF($J$5="総計",1,$K263/10)
),0)</f>
        <v>0</v>
      </c>
      <c r="X263" s="48" cm="1">
        <f t="array" ref="X263">IFERROR(
IF(OR(X$10="",$I263=""),"",
SUMIFS(収穫記録!$P:$P,収穫記録!$D:$D,$J$1,収穫記録!$I:$I,$J$2,収穫記録!$J:$J,$J$3,収穫記録!$F:$F,$I263,収穫記録!$B:$B,"&gt;="&amp;X$10,収穫記録!$B:$B,"&lt;="&amp;EOMONTH(X$10,0))
/_xlfn.UNIQUE(_xlfn._xlws.FILTER($F:$F,$E:$E=$J$4))
/IF($J$5="総計",1,$K263/10)
),0)</f>
        <v>0</v>
      </c>
    </row>
    <row r="264" spans="10:24">
      <c r="J264" s="13"/>
      <c r="K264" s="37"/>
      <c r="L264" s="46" t="str">
        <f t="shared" si="6"/>
        <v/>
      </c>
      <c r="M264" s="47" cm="1">
        <f t="array" ref="M264">IFERROR(
IF(OR(M$10="",$I264=""),"",
SUMIFS(収穫記録!$P:$P,収穫記録!$D:$D,$J$1,収穫記録!$I:$I,$J$2,収穫記録!$J:$J,$J$3,収穫記録!$F:$F,$I264,収穫記録!$B:$B,"&gt;="&amp;M$10,収穫記録!$B:$B,"&lt;="&amp;EOMONTH(M$10,0))
/_xlfn.UNIQUE(_xlfn._xlws.FILTER($F:$F,$E:$E=$J$4))
/IF($J$5="総計",1,$K264/10)
),0)</f>
        <v>0</v>
      </c>
      <c r="N264" s="48" cm="1">
        <f t="array" ref="N264">IFERROR(
IF(OR(N$10="",$I264=""),"",
SUMIFS(収穫記録!$P:$P,収穫記録!$D:$D,$J$1,収穫記録!$I:$I,$J$2,収穫記録!$J:$J,$J$3,収穫記録!$F:$F,$I264,収穫記録!$B:$B,"&gt;="&amp;N$10,収穫記録!$B:$B,"&lt;="&amp;EOMONTH(N$10,0))
/_xlfn.UNIQUE(_xlfn._xlws.FILTER($F:$F,$E:$E=$J$4))
/IF($J$5="総計",1,$K264/10)
),0)</f>
        <v>0</v>
      </c>
      <c r="O264" s="48" cm="1">
        <f t="array" ref="O264">IFERROR(
IF(OR(O$10="",$I264=""),"",
SUMIFS(収穫記録!$P:$P,収穫記録!$D:$D,$J$1,収穫記録!$I:$I,$J$2,収穫記録!$J:$J,$J$3,収穫記録!$F:$F,$I264,収穫記録!$B:$B,"&gt;="&amp;O$10,収穫記録!$B:$B,"&lt;="&amp;EOMONTH(O$10,0))
/_xlfn.UNIQUE(_xlfn._xlws.FILTER($F:$F,$E:$E=$J$4))
/IF($J$5="総計",1,$K264/10)
),0)</f>
        <v>0</v>
      </c>
      <c r="P264" s="48" cm="1">
        <f t="array" ref="P264">IFERROR(
IF(OR(P$10="",$I264=""),"",
SUMIFS(収穫記録!$P:$P,収穫記録!$D:$D,$J$1,収穫記録!$I:$I,$J$2,収穫記録!$J:$J,$J$3,収穫記録!$F:$F,$I264,収穫記録!$B:$B,"&gt;="&amp;P$10,収穫記録!$B:$B,"&lt;="&amp;EOMONTH(P$10,0))
/_xlfn.UNIQUE(_xlfn._xlws.FILTER($F:$F,$E:$E=$J$4))
/IF($J$5="総計",1,$K264/10)
),0)</f>
        <v>0</v>
      </c>
      <c r="Q264" s="48" cm="1">
        <f t="array" ref="Q264">IFERROR(
IF(OR(Q$10="",$I264=""),"",
SUMIFS(収穫記録!$P:$P,収穫記録!$D:$D,$J$1,収穫記録!$I:$I,$J$2,収穫記録!$J:$J,$J$3,収穫記録!$F:$F,$I264,収穫記録!$B:$B,"&gt;="&amp;Q$10,収穫記録!$B:$B,"&lt;="&amp;EOMONTH(Q$10,0))
/_xlfn.UNIQUE(_xlfn._xlws.FILTER($F:$F,$E:$E=$J$4))
/IF($J$5="総計",1,$K264/10)
),0)</f>
        <v>0</v>
      </c>
      <c r="R264" s="48" cm="1">
        <f t="array" ref="R264">IFERROR(
IF(OR(R$10="",$I264=""),"",
SUMIFS(収穫記録!$P:$P,収穫記録!$D:$D,$J$1,収穫記録!$I:$I,$J$2,収穫記録!$J:$J,$J$3,収穫記録!$F:$F,$I264,収穫記録!$B:$B,"&gt;="&amp;R$10,収穫記録!$B:$B,"&lt;="&amp;EOMONTH(R$10,0))
/_xlfn.UNIQUE(_xlfn._xlws.FILTER($F:$F,$E:$E=$J$4))
/IF($J$5="総計",1,$K264/10)
),0)</f>
        <v>0</v>
      </c>
      <c r="S264" s="48" cm="1">
        <f t="array" ref="S264">IFERROR(
IF(OR(S$10="",$I264=""),"",
SUMIFS(収穫記録!$P:$P,収穫記録!$D:$D,$J$1,収穫記録!$I:$I,$J$2,収穫記録!$J:$J,$J$3,収穫記録!$F:$F,$I264,収穫記録!$B:$B,"&gt;="&amp;S$10,収穫記録!$B:$B,"&lt;="&amp;EOMONTH(S$10,0))
/_xlfn.UNIQUE(_xlfn._xlws.FILTER($F:$F,$E:$E=$J$4))
/IF($J$5="総計",1,$K264/10)
),0)</f>
        <v>0</v>
      </c>
      <c r="T264" s="48" cm="1">
        <f t="array" ref="T264">IFERROR(
IF(OR(T$10="",$I264=""),"",
SUMIFS(収穫記録!$P:$P,収穫記録!$D:$D,$J$1,収穫記録!$I:$I,$J$2,収穫記録!$J:$J,$J$3,収穫記録!$F:$F,$I264,収穫記録!$B:$B,"&gt;="&amp;T$10,収穫記録!$B:$B,"&lt;="&amp;EOMONTH(T$10,0))
/_xlfn.UNIQUE(_xlfn._xlws.FILTER($F:$F,$E:$E=$J$4))
/IF($J$5="総計",1,$K264/10)
),0)</f>
        <v>0</v>
      </c>
      <c r="U264" s="48" cm="1">
        <f t="array" ref="U264">IFERROR(
IF(OR(U$10="",$I264=""),"",
SUMIFS(収穫記録!$P:$P,収穫記録!$D:$D,$J$1,収穫記録!$I:$I,$J$2,収穫記録!$J:$J,$J$3,収穫記録!$F:$F,$I264,収穫記録!$B:$B,"&gt;="&amp;U$10,収穫記録!$B:$B,"&lt;="&amp;EOMONTH(U$10,0))
/_xlfn.UNIQUE(_xlfn._xlws.FILTER($F:$F,$E:$E=$J$4))
/IF($J$5="総計",1,$K264/10)
),0)</f>
        <v>0</v>
      </c>
      <c r="V264" s="48" cm="1">
        <f t="array" ref="V264">IFERROR(
IF(OR(V$10="",$I264=""),"",
SUMIFS(収穫記録!$P:$P,収穫記録!$D:$D,$J$1,収穫記録!$I:$I,$J$2,収穫記録!$J:$J,$J$3,収穫記録!$F:$F,$I264,収穫記録!$B:$B,"&gt;="&amp;V$10,収穫記録!$B:$B,"&lt;="&amp;EOMONTH(V$10,0))
/_xlfn.UNIQUE(_xlfn._xlws.FILTER($F:$F,$E:$E=$J$4))
/IF($J$5="総計",1,$K264/10)
),0)</f>
        <v>0</v>
      </c>
      <c r="W264" s="48" cm="1">
        <f t="array" ref="W264">IFERROR(
IF(OR(W$10="",$I264=""),"",
SUMIFS(収穫記録!$P:$P,収穫記録!$D:$D,$J$1,収穫記録!$I:$I,$J$2,収穫記録!$J:$J,$J$3,収穫記録!$F:$F,$I264,収穫記録!$B:$B,"&gt;="&amp;W$10,収穫記録!$B:$B,"&lt;="&amp;EOMONTH(W$10,0))
/_xlfn.UNIQUE(_xlfn._xlws.FILTER($F:$F,$E:$E=$J$4))
/IF($J$5="総計",1,$K264/10)
),0)</f>
        <v>0</v>
      </c>
      <c r="X264" s="48" cm="1">
        <f t="array" ref="X264">IFERROR(
IF(OR(X$10="",$I264=""),"",
SUMIFS(収穫記録!$P:$P,収穫記録!$D:$D,$J$1,収穫記録!$I:$I,$J$2,収穫記録!$J:$J,$J$3,収穫記録!$F:$F,$I264,収穫記録!$B:$B,"&gt;="&amp;X$10,収穫記録!$B:$B,"&lt;="&amp;EOMONTH(X$10,0))
/_xlfn.UNIQUE(_xlfn._xlws.FILTER($F:$F,$E:$E=$J$4))
/IF($J$5="総計",1,$K264/10)
),0)</f>
        <v>0</v>
      </c>
    </row>
    <row r="265" spans="10:24">
      <c r="J265" s="13"/>
      <c r="K265" s="37"/>
      <c r="L265" s="46" t="str">
        <f t="shared" si="6"/>
        <v/>
      </c>
      <c r="M265" s="47" cm="1">
        <f t="array" ref="M265">IFERROR(
IF(OR(M$10="",$I265=""),"",
SUMIFS(収穫記録!$P:$P,収穫記録!$D:$D,$J$1,収穫記録!$I:$I,$J$2,収穫記録!$J:$J,$J$3,収穫記録!$F:$F,$I265,収穫記録!$B:$B,"&gt;="&amp;M$10,収穫記録!$B:$B,"&lt;="&amp;EOMONTH(M$10,0))
/_xlfn.UNIQUE(_xlfn._xlws.FILTER($F:$F,$E:$E=$J$4))
/IF($J$5="総計",1,$K265/10)
),0)</f>
        <v>0</v>
      </c>
      <c r="N265" s="48" cm="1">
        <f t="array" ref="N265">IFERROR(
IF(OR(N$10="",$I265=""),"",
SUMIFS(収穫記録!$P:$P,収穫記録!$D:$D,$J$1,収穫記録!$I:$I,$J$2,収穫記録!$J:$J,$J$3,収穫記録!$F:$F,$I265,収穫記録!$B:$B,"&gt;="&amp;N$10,収穫記録!$B:$B,"&lt;="&amp;EOMONTH(N$10,0))
/_xlfn.UNIQUE(_xlfn._xlws.FILTER($F:$F,$E:$E=$J$4))
/IF($J$5="総計",1,$K265/10)
),0)</f>
        <v>0</v>
      </c>
      <c r="O265" s="48" cm="1">
        <f t="array" ref="O265">IFERROR(
IF(OR(O$10="",$I265=""),"",
SUMIFS(収穫記録!$P:$P,収穫記録!$D:$D,$J$1,収穫記録!$I:$I,$J$2,収穫記録!$J:$J,$J$3,収穫記録!$F:$F,$I265,収穫記録!$B:$B,"&gt;="&amp;O$10,収穫記録!$B:$B,"&lt;="&amp;EOMONTH(O$10,0))
/_xlfn.UNIQUE(_xlfn._xlws.FILTER($F:$F,$E:$E=$J$4))
/IF($J$5="総計",1,$K265/10)
),0)</f>
        <v>0</v>
      </c>
      <c r="P265" s="48" cm="1">
        <f t="array" ref="P265">IFERROR(
IF(OR(P$10="",$I265=""),"",
SUMIFS(収穫記録!$P:$P,収穫記録!$D:$D,$J$1,収穫記録!$I:$I,$J$2,収穫記録!$J:$J,$J$3,収穫記録!$F:$F,$I265,収穫記録!$B:$B,"&gt;="&amp;P$10,収穫記録!$B:$B,"&lt;="&amp;EOMONTH(P$10,0))
/_xlfn.UNIQUE(_xlfn._xlws.FILTER($F:$F,$E:$E=$J$4))
/IF($J$5="総計",1,$K265/10)
),0)</f>
        <v>0</v>
      </c>
      <c r="Q265" s="48" cm="1">
        <f t="array" ref="Q265">IFERROR(
IF(OR(Q$10="",$I265=""),"",
SUMIFS(収穫記録!$P:$P,収穫記録!$D:$D,$J$1,収穫記録!$I:$I,$J$2,収穫記録!$J:$J,$J$3,収穫記録!$F:$F,$I265,収穫記録!$B:$B,"&gt;="&amp;Q$10,収穫記録!$B:$B,"&lt;="&amp;EOMONTH(Q$10,0))
/_xlfn.UNIQUE(_xlfn._xlws.FILTER($F:$F,$E:$E=$J$4))
/IF($J$5="総計",1,$K265/10)
),0)</f>
        <v>0</v>
      </c>
      <c r="R265" s="48" cm="1">
        <f t="array" ref="R265">IFERROR(
IF(OR(R$10="",$I265=""),"",
SUMIFS(収穫記録!$P:$P,収穫記録!$D:$D,$J$1,収穫記録!$I:$I,$J$2,収穫記録!$J:$J,$J$3,収穫記録!$F:$F,$I265,収穫記録!$B:$B,"&gt;="&amp;R$10,収穫記録!$B:$B,"&lt;="&amp;EOMONTH(R$10,0))
/_xlfn.UNIQUE(_xlfn._xlws.FILTER($F:$F,$E:$E=$J$4))
/IF($J$5="総計",1,$K265/10)
),0)</f>
        <v>0</v>
      </c>
      <c r="S265" s="48" cm="1">
        <f t="array" ref="S265">IFERROR(
IF(OR(S$10="",$I265=""),"",
SUMIFS(収穫記録!$P:$P,収穫記録!$D:$D,$J$1,収穫記録!$I:$I,$J$2,収穫記録!$J:$J,$J$3,収穫記録!$F:$F,$I265,収穫記録!$B:$B,"&gt;="&amp;S$10,収穫記録!$B:$B,"&lt;="&amp;EOMONTH(S$10,0))
/_xlfn.UNIQUE(_xlfn._xlws.FILTER($F:$F,$E:$E=$J$4))
/IF($J$5="総計",1,$K265/10)
),0)</f>
        <v>0</v>
      </c>
      <c r="T265" s="48" cm="1">
        <f t="array" ref="T265">IFERROR(
IF(OR(T$10="",$I265=""),"",
SUMIFS(収穫記録!$P:$P,収穫記録!$D:$D,$J$1,収穫記録!$I:$I,$J$2,収穫記録!$J:$J,$J$3,収穫記録!$F:$F,$I265,収穫記録!$B:$B,"&gt;="&amp;T$10,収穫記録!$B:$B,"&lt;="&amp;EOMONTH(T$10,0))
/_xlfn.UNIQUE(_xlfn._xlws.FILTER($F:$F,$E:$E=$J$4))
/IF($J$5="総計",1,$K265/10)
),0)</f>
        <v>0</v>
      </c>
      <c r="U265" s="48" cm="1">
        <f t="array" ref="U265">IFERROR(
IF(OR(U$10="",$I265=""),"",
SUMIFS(収穫記録!$P:$P,収穫記録!$D:$D,$J$1,収穫記録!$I:$I,$J$2,収穫記録!$J:$J,$J$3,収穫記録!$F:$F,$I265,収穫記録!$B:$B,"&gt;="&amp;U$10,収穫記録!$B:$B,"&lt;="&amp;EOMONTH(U$10,0))
/_xlfn.UNIQUE(_xlfn._xlws.FILTER($F:$F,$E:$E=$J$4))
/IF($J$5="総計",1,$K265/10)
),0)</f>
        <v>0</v>
      </c>
      <c r="V265" s="48" cm="1">
        <f t="array" ref="V265">IFERROR(
IF(OR(V$10="",$I265=""),"",
SUMIFS(収穫記録!$P:$P,収穫記録!$D:$D,$J$1,収穫記録!$I:$I,$J$2,収穫記録!$J:$J,$J$3,収穫記録!$F:$F,$I265,収穫記録!$B:$B,"&gt;="&amp;V$10,収穫記録!$B:$B,"&lt;="&amp;EOMONTH(V$10,0))
/_xlfn.UNIQUE(_xlfn._xlws.FILTER($F:$F,$E:$E=$J$4))
/IF($J$5="総計",1,$K265/10)
),0)</f>
        <v>0</v>
      </c>
      <c r="W265" s="48" cm="1">
        <f t="array" ref="W265">IFERROR(
IF(OR(W$10="",$I265=""),"",
SUMIFS(収穫記録!$P:$P,収穫記録!$D:$D,$J$1,収穫記録!$I:$I,$J$2,収穫記録!$J:$J,$J$3,収穫記録!$F:$F,$I265,収穫記録!$B:$B,"&gt;="&amp;W$10,収穫記録!$B:$B,"&lt;="&amp;EOMONTH(W$10,0))
/_xlfn.UNIQUE(_xlfn._xlws.FILTER($F:$F,$E:$E=$J$4))
/IF($J$5="総計",1,$K265/10)
),0)</f>
        <v>0</v>
      </c>
      <c r="X265" s="48" cm="1">
        <f t="array" ref="X265">IFERROR(
IF(OR(X$10="",$I265=""),"",
SUMIFS(収穫記録!$P:$P,収穫記録!$D:$D,$J$1,収穫記録!$I:$I,$J$2,収穫記録!$J:$J,$J$3,収穫記録!$F:$F,$I265,収穫記録!$B:$B,"&gt;="&amp;X$10,収穫記録!$B:$B,"&lt;="&amp;EOMONTH(X$10,0))
/_xlfn.UNIQUE(_xlfn._xlws.FILTER($F:$F,$E:$E=$J$4))
/IF($J$5="総計",1,$K265/10)
),0)</f>
        <v>0</v>
      </c>
    </row>
    <row r="266" spans="10:24">
      <c r="J266" s="13"/>
      <c r="K266" s="37"/>
      <c r="L266" s="46" t="str">
        <f t="shared" si="6"/>
        <v/>
      </c>
      <c r="M266" s="47" cm="1">
        <f t="array" ref="M266">IFERROR(
IF(OR(M$10="",$I266=""),"",
SUMIFS(収穫記録!$P:$P,収穫記録!$D:$D,$J$1,収穫記録!$I:$I,$J$2,収穫記録!$J:$J,$J$3,収穫記録!$F:$F,$I266,収穫記録!$B:$B,"&gt;="&amp;M$10,収穫記録!$B:$B,"&lt;="&amp;EOMONTH(M$10,0))
/_xlfn.UNIQUE(_xlfn._xlws.FILTER($F:$F,$E:$E=$J$4))
/IF($J$5="総計",1,$K266/10)
),0)</f>
        <v>0</v>
      </c>
      <c r="N266" s="48" cm="1">
        <f t="array" ref="N266">IFERROR(
IF(OR(N$10="",$I266=""),"",
SUMIFS(収穫記録!$P:$P,収穫記録!$D:$D,$J$1,収穫記録!$I:$I,$J$2,収穫記録!$J:$J,$J$3,収穫記録!$F:$F,$I266,収穫記録!$B:$B,"&gt;="&amp;N$10,収穫記録!$B:$B,"&lt;="&amp;EOMONTH(N$10,0))
/_xlfn.UNIQUE(_xlfn._xlws.FILTER($F:$F,$E:$E=$J$4))
/IF($J$5="総計",1,$K266/10)
),0)</f>
        <v>0</v>
      </c>
      <c r="O266" s="48" cm="1">
        <f t="array" ref="O266">IFERROR(
IF(OR(O$10="",$I266=""),"",
SUMIFS(収穫記録!$P:$P,収穫記録!$D:$D,$J$1,収穫記録!$I:$I,$J$2,収穫記録!$J:$J,$J$3,収穫記録!$F:$F,$I266,収穫記録!$B:$B,"&gt;="&amp;O$10,収穫記録!$B:$B,"&lt;="&amp;EOMONTH(O$10,0))
/_xlfn.UNIQUE(_xlfn._xlws.FILTER($F:$F,$E:$E=$J$4))
/IF($J$5="総計",1,$K266/10)
),0)</f>
        <v>0</v>
      </c>
      <c r="P266" s="48" cm="1">
        <f t="array" ref="P266">IFERROR(
IF(OR(P$10="",$I266=""),"",
SUMIFS(収穫記録!$P:$P,収穫記録!$D:$D,$J$1,収穫記録!$I:$I,$J$2,収穫記録!$J:$J,$J$3,収穫記録!$F:$F,$I266,収穫記録!$B:$B,"&gt;="&amp;P$10,収穫記録!$B:$B,"&lt;="&amp;EOMONTH(P$10,0))
/_xlfn.UNIQUE(_xlfn._xlws.FILTER($F:$F,$E:$E=$J$4))
/IF($J$5="総計",1,$K266/10)
),0)</f>
        <v>0</v>
      </c>
      <c r="Q266" s="48" cm="1">
        <f t="array" ref="Q266">IFERROR(
IF(OR(Q$10="",$I266=""),"",
SUMIFS(収穫記録!$P:$P,収穫記録!$D:$D,$J$1,収穫記録!$I:$I,$J$2,収穫記録!$J:$J,$J$3,収穫記録!$F:$F,$I266,収穫記録!$B:$B,"&gt;="&amp;Q$10,収穫記録!$B:$B,"&lt;="&amp;EOMONTH(Q$10,0))
/_xlfn.UNIQUE(_xlfn._xlws.FILTER($F:$F,$E:$E=$J$4))
/IF($J$5="総計",1,$K266/10)
),0)</f>
        <v>0</v>
      </c>
      <c r="R266" s="48" cm="1">
        <f t="array" ref="R266">IFERROR(
IF(OR(R$10="",$I266=""),"",
SUMIFS(収穫記録!$P:$P,収穫記録!$D:$D,$J$1,収穫記録!$I:$I,$J$2,収穫記録!$J:$J,$J$3,収穫記録!$F:$F,$I266,収穫記録!$B:$B,"&gt;="&amp;R$10,収穫記録!$B:$B,"&lt;="&amp;EOMONTH(R$10,0))
/_xlfn.UNIQUE(_xlfn._xlws.FILTER($F:$F,$E:$E=$J$4))
/IF($J$5="総計",1,$K266/10)
),0)</f>
        <v>0</v>
      </c>
      <c r="S266" s="48" cm="1">
        <f t="array" ref="S266">IFERROR(
IF(OR(S$10="",$I266=""),"",
SUMIFS(収穫記録!$P:$P,収穫記録!$D:$D,$J$1,収穫記録!$I:$I,$J$2,収穫記録!$J:$J,$J$3,収穫記録!$F:$F,$I266,収穫記録!$B:$B,"&gt;="&amp;S$10,収穫記録!$B:$B,"&lt;="&amp;EOMONTH(S$10,0))
/_xlfn.UNIQUE(_xlfn._xlws.FILTER($F:$F,$E:$E=$J$4))
/IF($J$5="総計",1,$K266/10)
),0)</f>
        <v>0</v>
      </c>
      <c r="T266" s="48" cm="1">
        <f t="array" ref="T266">IFERROR(
IF(OR(T$10="",$I266=""),"",
SUMIFS(収穫記録!$P:$P,収穫記録!$D:$D,$J$1,収穫記録!$I:$I,$J$2,収穫記録!$J:$J,$J$3,収穫記録!$F:$F,$I266,収穫記録!$B:$B,"&gt;="&amp;T$10,収穫記録!$B:$B,"&lt;="&amp;EOMONTH(T$10,0))
/_xlfn.UNIQUE(_xlfn._xlws.FILTER($F:$F,$E:$E=$J$4))
/IF($J$5="総計",1,$K266/10)
),0)</f>
        <v>0</v>
      </c>
      <c r="U266" s="48" cm="1">
        <f t="array" ref="U266">IFERROR(
IF(OR(U$10="",$I266=""),"",
SUMIFS(収穫記録!$P:$P,収穫記録!$D:$D,$J$1,収穫記録!$I:$I,$J$2,収穫記録!$J:$J,$J$3,収穫記録!$F:$F,$I266,収穫記録!$B:$B,"&gt;="&amp;U$10,収穫記録!$B:$B,"&lt;="&amp;EOMONTH(U$10,0))
/_xlfn.UNIQUE(_xlfn._xlws.FILTER($F:$F,$E:$E=$J$4))
/IF($J$5="総計",1,$K266/10)
),0)</f>
        <v>0</v>
      </c>
      <c r="V266" s="48" cm="1">
        <f t="array" ref="V266">IFERROR(
IF(OR(V$10="",$I266=""),"",
SUMIFS(収穫記録!$P:$P,収穫記録!$D:$D,$J$1,収穫記録!$I:$I,$J$2,収穫記録!$J:$J,$J$3,収穫記録!$F:$F,$I266,収穫記録!$B:$B,"&gt;="&amp;V$10,収穫記録!$B:$B,"&lt;="&amp;EOMONTH(V$10,0))
/_xlfn.UNIQUE(_xlfn._xlws.FILTER($F:$F,$E:$E=$J$4))
/IF($J$5="総計",1,$K266/10)
),0)</f>
        <v>0</v>
      </c>
      <c r="W266" s="48" cm="1">
        <f t="array" ref="W266">IFERROR(
IF(OR(W$10="",$I266=""),"",
SUMIFS(収穫記録!$P:$P,収穫記録!$D:$D,$J$1,収穫記録!$I:$I,$J$2,収穫記録!$J:$J,$J$3,収穫記録!$F:$F,$I266,収穫記録!$B:$B,"&gt;="&amp;W$10,収穫記録!$B:$B,"&lt;="&amp;EOMONTH(W$10,0))
/_xlfn.UNIQUE(_xlfn._xlws.FILTER($F:$F,$E:$E=$J$4))
/IF($J$5="総計",1,$K266/10)
),0)</f>
        <v>0</v>
      </c>
      <c r="X266" s="48" cm="1">
        <f t="array" ref="X266">IFERROR(
IF(OR(X$10="",$I266=""),"",
SUMIFS(収穫記録!$P:$P,収穫記録!$D:$D,$J$1,収穫記録!$I:$I,$J$2,収穫記録!$J:$J,$J$3,収穫記録!$F:$F,$I266,収穫記録!$B:$B,"&gt;="&amp;X$10,収穫記録!$B:$B,"&lt;="&amp;EOMONTH(X$10,0))
/_xlfn.UNIQUE(_xlfn._xlws.FILTER($F:$F,$E:$E=$J$4))
/IF($J$5="総計",1,$K266/10)
),0)</f>
        <v>0</v>
      </c>
    </row>
    <row r="267" spans="10:24">
      <c r="J267" s="13"/>
      <c r="K267" s="37"/>
      <c r="L267" s="46" t="str">
        <f t="shared" si="6"/>
        <v/>
      </c>
      <c r="M267" s="47" cm="1">
        <f t="array" ref="M267">IFERROR(
IF(OR(M$10="",$I267=""),"",
SUMIFS(収穫記録!$P:$P,収穫記録!$D:$D,$J$1,収穫記録!$I:$I,$J$2,収穫記録!$J:$J,$J$3,収穫記録!$F:$F,$I267,収穫記録!$B:$B,"&gt;="&amp;M$10,収穫記録!$B:$B,"&lt;="&amp;EOMONTH(M$10,0))
/_xlfn.UNIQUE(_xlfn._xlws.FILTER($F:$F,$E:$E=$J$4))
/IF($J$5="総計",1,$K267/10)
),0)</f>
        <v>0</v>
      </c>
      <c r="N267" s="48" cm="1">
        <f t="array" ref="N267">IFERROR(
IF(OR(N$10="",$I267=""),"",
SUMIFS(収穫記録!$P:$P,収穫記録!$D:$D,$J$1,収穫記録!$I:$I,$J$2,収穫記録!$J:$J,$J$3,収穫記録!$F:$F,$I267,収穫記録!$B:$B,"&gt;="&amp;N$10,収穫記録!$B:$B,"&lt;="&amp;EOMONTH(N$10,0))
/_xlfn.UNIQUE(_xlfn._xlws.FILTER($F:$F,$E:$E=$J$4))
/IF($J$5="総計",1,$K267/10)
),0)</f>
        <v>0</v>
      </c>
      <c r="O267" s="48" cm="1">
        <f t="array" ref="O267">IFERROR(
IF(OR(O$10="",$I267=""),"",
SUMIFS(収穫記録!$P:$P,収穫記録!$D:$D,$J$1,収穫記録!$I:$I,$J$2,収穫記録!$J:$J,$J$3,収穫記録!$F:$F,$I267,収穫記録!$B:$B,"&gt;="&amp;O$10,収穫記録!$B:$B,"&lt;="&amp;EOMONTH(O$10,0))
/_xlfn.UNIQUE(_xlfn._xlws.FILTER($F:$F,$E:$E=$J$4))
/IF($J$5="総計",1,$K267/10)
),0)</f>
        <v>0</v>
      </c>
      <c r="P267" s="48" cm="1">
        <f t="array" ref="P267">IFERROR(
IF(OR(P$10="",$I267=""),"",
SUMIFS(収穫記録!$P:$P,収穫記録!$D:$D,$J$1,収穫記録!$I:$I,$J$2,収穫記録!$J:$J,$J$3,収穫記録!$F:$F,$I267,収穫記録!$B:$B,"&gt;="&amp;P$10,収穫記録!$B:$B,"&lt;="&amp;EOMONTH(P$10,0))
/_xlfn.UNIQUE(_xlfn._xlws.FILTER($F:$F,$E:$E=$J$4))
/IF($J$5="総計",1,$K267/10)
),0)</f>
        <v>0</v>
      </c>
      <c r="Q267" s="48" cm="1">
        <f t="array" ref="Q267">IFERROR(
IF(OR(Q$10="",$I267=""),"",
SUMIFS(収穫記録!$P:$P,収穫記録!$D:$D,$J$1,収穫記録!$I:$I,$J$2,収穫記録!$J:$J,$J$3,収穫記録!$F:$F,$I267,収穫記録!$B:$B,"&gt;="&amp;Q$10,収穫記録!$B:$B,"&lt;="&amp;EOMONTH(Q$10,0))
/_xlfn.UNIQUE(_xlfn._xlws.FILTER($F:$F,$E:$E=$J$4))
/IF($J$5="総計",1,$K267/10)
),0)</f>
        <v>0</v>
      </c>
      <c r="R267" s="48" cm="1">
        <f t="array" ref="R267">IFERROR(
IF(OR(R$10="",$I267=""),"",
SUMIFS(収穫記録!$P:$P,収穫記録!$D:$D,$J$1,収穫記録!$I:$I,$J$2,収穫記録!$J:$J,$J$3,収穫記録!$F:$F,$I267,収穫記録!$B:$B,"&gt;="&amp;R$10,収穫記録!$B:$B,"&lt;="&amp;EOMONTH(R$10,0))
/_xlfn.UNIQUE(_xlfn._xlws.FILTER($F:$F,$E:$E=$J$4))
/IF($J$5="総計",1,$K267/10)
),0)</f>
        <v>0</v>
      </c>
      <c r="S267" s="48" cm="1">
        <f t="array" ref="S267">IFERROR(
IF(OR(S$10="",$I267=""),"",
SUMIFS(収穫記録!$P:$P,収穫記録!$D:$D,$J$1,収穫記録!$I:$I,$J$2,収穫記録!$J:$J,$J$3,収穫記録!$F:$F,$I267,収穫記録!$B:$B,"&gt;="&amp;S$10,収穫記録!$B:$B,"&lt;="&amp;EOMONTH(S$10,0))
/_xlfn.UNIQUE(_xlfn._xlws.FILTER($F:$F,$E:$E=$J$4))
/IF($J$5="総計",1,$K267/10)
),0)</f>
        <v>0</v>
      </c>
      <c r="T267" s="48" cm="1">
        <f t="array" ref="T267">IFERROR(
IF(OR(T$10="",$I267=""),"",
SUMIFS(収穫記録!$P:$P,収穫記録!$D:$D,$J$1,収穫記録!$I:$I,$J$2,収穫記録!$J:$J,$J$3,収穫記録!$F:$F,$I267,収穫記録!$B:$B,"&gt;="&amp;T$10,収穫記録!$B:$B,"&lt;="&amp;EOMONTH(T$10,0))
/_xlfn.UNIQUE(_xlfn._xlws.FILTER($F:$F,$E:$E=$J$4))
/IF($J$5="総計",1,$K267/10)
),0)</f>
        <v>0</v>
      </c>
      <c r="U267" s="48" cm="1">
        <f t="array" ref="U267">IFERROR(
IF(OR(U$10="",$I267=""),"",
SUMIFS(収穫記録!$P:$P,収穫記録!$D:$D,$J$1,収穫記録!$I:$I,$J$2,収穫記録!$J:$J,$J$3,収穫記録!$F:$F,$I267,収穫記録!$B:$B,"&gt;="&amp;U$10,収穫記録!$B:$B,"&lt;="&amp;EOMONTH(U$10,0))
/_xlfn.UNIQUE(_xlfn._xlws.FILTER($F:$F,$E:$E=$J$4))
/IF($J$5="総計",1,$K267/10)
),0)</f>
        <v>0</v>
      </c>
      <c r="V267" s="48" cm="1">
        <f t="array" ref="V267">IFERROR(
IF(OR(V$10="",$I267=""),"",
SUMIFS(収穫記録!$P:$P,収穫記録!$D:$D,$J$1,収穫記録!$I:$I,$J$2,収穫記録!$J:$J,$J$3,収穫記録!$F:$F,$I267,収穫記録!$B:$B,"&gt;="&amp;V$10,収穫記録!$B:$B,"&lt;="&amp;EOMONTH(V$10,0))
/_xlfn.UNIQUE(_xlfn._xlws.FILTER($F:$F,$E:$E=$J$4))
/IF($J$5="総計",1,$K267/10)
),0)</f>
        <v>0</v>
      </c>
      <c r="W267" s="48" cm="1">
        <f t="array" ref="W267">IFERROR(
IF(OR(W$10="",$I267=""),"",
SUMIFS(収穫記録!$P:$P,収穫記録!$D:$D,$J$1,収穫記録!$I:$I,$J$2,収穫記録!$J:$J,$J$3,収穫記録!$F:$F,$I267,収穫記録!$B:$B,"&gt;="&amp;W$10,収穫記録!$B:$B,"&lt;="&amp;EOMONTH(W$10,0))
/_xlfn.UNIQUE(_xlfn._xlws.FILTER($F:$F,$E:$E=$J$4))
/IF($J$5="総計",1,$K267/10)
),0)</f>
        <v>0</v>
      </c>
      <c r="X267" s="48" cm="1">
        <f t="array" ref="X267">IFERROR(
IF(OR(X$10="",$I267=""),"",
SUMIFS(収穫記録!$P:$P,収穫記録!$D:$D,$J$1,収穫記録!$I:$I,$J$2,収穫記録!$J:$J,$J$3,収穫記録!$F:$F,$I267,収穫記録!$B:$B,"&gt;="&amp;X$10,収穫記録!$B:$B,"&lt;="&amp;EOMONTH(X$10,0))
/_xlfn.UNIQUE(_xlfn._xlws.FILTER($F:$F,$E:$E=$J$4))
/IF($J$5="総計",1,$K267/10)
),0)</f>
        <v>0</v>
      </c>
    </row>
    <row r="268" spans="10:24">
      <c r="J268" s="13"/>
      <c r="K268" s="37"/>
      <c r="L268" s="46" t="str">
        <f t="shared" si="6"/>
        <v/>
      </c>
      <c r="M268" s="47" cm="1">
        <f t="array" ref="M268">IFERROR(
IF(OR(M$10="",$I268=""),"",
SUMIFS(収穫記録!$P:$P,収穫記録!$D:$D,$J$1,収穫記録!$I:$I,$J$2,収穫記録!$J:$J,$J$3,収穫記録!$F:$F,$I268,収穫記録!$B:$B,"&gt;="&amp;M$10,収穫記録!$B:$B,"&lt;="&amp;EOMONTH(M$10,0))
/_xlfn.UNIQUE(_xlfn._xlws.FILTER($F:$F,$E:$E=$J$4))
/IF($J$5="総計",1,$K268/10)
),0)</f>
        <v>0</v>
      </c>
      <c r="N268" s="48" cm="1">
        <f t="array" ref="N268">IFERROR(
IF(OR(N$10="",$I268=""),"",
SUMIFS(収穫記録!$P:$P,収穫記録!$D:$D,$J$1,収穫記録!$I:$I,$J$2,収穫記録!$J:$J,$J$3,収穫記録!$F:$F,$I268,収穫記録!$B:$B,"&gt;="&amp;N$10,収穫記録!$B:$B,"&lt;="&amp;EOMONTH(N$10,0))
/_xlfn.UNIQUE(_xlfn._xlws.FILTER($F:$F,$E:$E=$J$4))
/IF($J$5="総計",1,$K268/10)
),0)</f>
        <v>0</v>
      </c>
      <c r="O268" s="48" cm="1">
        <f t="array" ref="O268">IFERROR(
IF(OR(O$10="",$I268=""),"",
SUMIFS(収穫記録!$P:$P,収穫記録!$D:$D,$J$1,収穫記録!$I:$I,$J$2,収穫記録!$J:$J,$J$3,収穫記録!$F:$F,$I268,収穫記録!$B:$B,"&gt;="&amp;O$10,収穫記録!$B:$B,"&lt;="&amp;EOMONTH(O$10,0))
/_xlfn.UNIQUE(_xlfn._xlws.FILTER($F:$F,$E:$E=$J$4))
/IF($J$5="総計",1,$K268/10)
),0)</f>
        <v>0</v>
      </c>
      <c r="P268" s="48" cm="1">
        <f t="array" ref="P268">IFERROR(
IF(OR(P$10="",$I268=""),"",
SUMIFS(収穫記録!$P:$P,収穫記録!$D:$D,$J$1,収穫記録!$I:$I,$J$2,収穫記録!$J:$J,$J$3,収穫記録!$F:$F,$I268,収穫記録!$B:$B,"&gt;="&amp;P$10,収穫記録!$B:$B,"&lt;="&amp;EOMONTH(P$10,0))
/_xlfn.UNIQUE(_xlfn._xlws.FILTER($F:$F,$E:$E=$J$4))
/IF($J$5="総計",1,$K268/10)
),0)</f>
        <v>0</v>
      </c>
      <c r="Q268" s="48" cm="1">
        <f t="array" ref="Q268">IFERROR(
IF(OR(Q$10="",$I268=""),"",
SUMIFS(収穫記録!$P:$P,収穫記録!$D:$D,$J$1,収穫記録!$I:$I,$J$2,収穫記録!$J:$J,$J$3,収穫記録!$F:$F,$I268,収穫記録!$B:$B,"&gt;="&amp;Q$10,収穫記録!$B:$B,"&lt;="&amp;EOMONTH(Q$10,0))
/_xlfn.UNIQUE(_xlfn._xlws.FILTER($F:$F,$E:$E=$J$4))
/IF($J$5="総計",1,$K268/10)
),0)</f>
        <v>0</v>
      </c>
      <c r="R268" s="48" cm="1">
        <f t="array" ref="R268">IFERROR(
IF(OR(R$10="",$I268=""),"",
SUMIFS(収穫記録!$P:$P,収穫記録!$D:$D,$J$1,収穫記録!$I:$I,$J$2,収穫記録!$J:$J,$J$3,収穫記録!$F:$F,$I268,収穫記録!$B:$B,"&gt;="&amp;R$10,収穫記録!$B:$B,"&lt;="&amp;EOMONTH(R$10,0))
/_xlfn.UNIQUE(_xlfn._xlws.FILTER($F:$F,$E:$E=$J$4))
/IF($J$5="総計",1,$K268/10)
),0)</f>
        <v>0</v>
      </c>
      <c r="S268" s="48" cm="1">
        <f t="array" ref="S268">IFERROR(
IF(OR(S$10="",$I268=""),"",
SUMIFS(収穫記録!$P:$P,収穫記録!$D:$D,$J$1,収穫記録!$I:$I,$J$2,収穫記録!$J:$J,$J$3,収穫記録!$F:$F,$I268,収穫記録!$B:$B,"&gt;="&amp;S$10,収穫記録!$B:$B,"&lt;="&amp;EOMONTH(S$10,0))
/_xlfn.UNIQUE(_xlfn._xlws.FILTER($F:$F,$E:$E=$J$4))
/IF($J$5="総計",1,$K268/10)
),0)</f>
        <v>0</v>
      </c>
      <c r="T268" s="48" cm="1">
        <f t="array" ref="T268">IFERROR(
IF(OR(T$10="",$I268=""),"",
SUMIFS(収穫記録!$P:$P,収穫記録!$D:$D,$J$1,収穫記録!$I:$I,$J$2,収穫記録!$J:$J,$J$3,収穫記録!$F:$F,$I268,収穫記録!$B:$B,"&gt;="&amp;T$10,収穫記録!$B:$B,"&lt;="&amp;EOMONTH(T$10,0))
/_xlfn.UNIQUE(_xlfn._xlws.FILTER($F:$F,$E:$E=$J$4))
/IF($J$5="総計",1,$K268/10)
),0)</f>
        <v>0</v>
      </c>
      <c r="U268" s="48" cm="1">
        <f t="array" ref="U268">IFERROR(
IF(OR(U$10="",$I268=""),"",
SUMIFS(収穫記録!$P:$P,収穫記録!$D:$D,$J$1,収穫記録!$I:$I,$J$2,収穫記録!$J:$J,$J$3,収穫記録!$F:$F,$I268,収穫記録!$B:$B,"&gt;="&amp;U$10,収穫記録!$B:$B,"&lt;="&amp;EOMONTH(U$10,0))
/_xlfn.UNIQUE(_xlfn._xlws.FILTER($F:$F,$E:$E=$J$4))
/IF($J$5="総計",1,$K268/10)
),0)</f>
        <v>0</v>
      </c>
      <c r="V268" s="48" cm="1">
        <f t="array" ref="V268">IFERROR(
IF(OR(V$10="",$I268=""),"",
SUMIFS(収穫記録!$P:$P,収穫記録!$D:$D,$J$1,収穫記録!$I:$I,$J$2,収穫記録!$J:$J,$J$3,収穫記録!$F:$F,$I268,収穫記録!$B:$B,"&gt;="&amp;V$10,収穫記録!$B:$B,"&lt;="&amp;EOMONTH(V$10,0))
/_xlfn.UNIQUE(_xlfn._xlws.FILTER($F:$F,$E:$E=$J$4))
/IF($J$5="総計",1,$K268/10)
),0)</f>
        <v>0</v>
      </c>
      <c r="W268" s="48" cm="1">
        <f t="array" ref="W268">IFERROR(
IF(OR(W$10="",$I268=""),"",
SUMIFS(収穫記録!$P:$P,収穫記録!$D:$D,$J$1,収穫記録!$I:$I,$J$2,収穫記録!$J:$J,$J$3,収穫記録!$F:$F,$I268,収穫記録!$B:$B,"&gt;="&amp;W$10,収穫記録!$B:$B,"&lt;="&amp;EOMONTH(W$10,0))
/_xlfn.UNIQUE(_xlfn._xlws.FILTER($F:$F,$E:$E=$J$4))
/IF($J$5="総計",1,$K268/10)
),0)</f>
        <v>0</v>
      </c>
      <c r="X268" s="48" cm="1">
        <f t="array" ref="X268">IFERROR(
IF(OR(X$10="",$I268=""),"",
SUMIFS(収穫記録!$P:$P,収穫記録!$D:$D,$J$1,収穫記録!$I:$I,$J$2,収穫記録!$J:$J,$J$3,収穫記録!$F:$F,$I268,収穫記録!$B:$B,"&gt;="&amp;X$10,収穫記録!$B:$B,"&lt;="&amp;EOMONTH(X$10,0))
/_xlfn.UNIQUE(_xlfn._xlws.FILTER($F:$F,$E:$E=$J$4))
/IF($J$5="総計",1,$K268/10)
),0)</f>
        <v>0</v>
      </c>
    </row>
    <row r="269" spans="10:24">
      <c r="J269" s="13"/>
      <c r="K269" s="37"/>
      <c r="L269" s="46" t="str">
        <f t="shared" si="6"/>
        <v/>
      </c>
      <c r="M269" s="47" cm="1">
        <f t="array" ref="M269">IFERROR(
IF(OR(M$10="",$I269=""),"",
SUMIFS(収穫記録!$P:$P,収穫記録!$D:$D,$J$1,収穫記録!$I:$I,$J$2,収穫記録!$J:$J,$J$3,収穫記録!$F:$F,$I269,収穫記録!$B:$B,"&gt;="&amp;M$10,収穫記録!$B:$B,"&lt;="&amp;EOMONTH(M$10,0))
/_xlfn.UNIQUE(_xlfn._xlws.FILTER($F:$F,$E:$E=$J$4))
/IF($J$5="総計",1,$K269/10)
),0)</f>
        <v>0</v>
      </c>
      <c r="N269" s="48" cm="1">
        <f t="array" ref="N269">IFERROR(
IF(OR(N$10="",$I269=""),"",
SUMIFS(収穫記録!$P:$P,収穫記録!$D:$D,$J$1,収穫記録!$I:$I,$J$2,収穫記録!$J:$J,$J$3,収穫記録!$F:$F,$I269,収穫記録!$B:$B,"&gt;="&amp;N$10,収穫記録!$B:$B,"&lt;="&amp;EOMONTH(N$10,0))
/_xlfn.UNIQUE(_xlfn._xlws.FILTER($F:$F,$E:$E=$J$4))
/IF($J$5="総計",1,$K269/10)
),0)</f>
        <v>0</v>
      </c>
      <c r="O269" s="48" cm="1">
        <f t="array" ref="O269">IFERROR(
IF(OR(O$10="",$I269=""),"",
SUMIFS(収穫記録!$P:$P,収穫記録!$D:$D,$J$1,収穫記録!$I:$I,$J$2,収穫記録!$J:$J,$J$3,収穫記録!$F:$F,$I269,収穫記録!$B:$B,"&gt;="&amp;O$10,収穫記録!$B:$B,"&lt;="&amp;EOMONTH(O$10,0))
/_xlfn.UNIQUE(_xlfn._xlws.FILTER($F:$F,$E:$E=$J$4))
/IF($J$5="総計",1,$K269/10)
),0)</f>
        <v>0</v>
      </c>
      <c r="P269" s="48" cm="1">
        <f t="array" ref="P269">IFERROR(
IF(OR(P$10="",$I269=""),"",
SUMIFS(収穫記録!$P:$P,収穫記録!$D:$D,$J$1,収穫記録!$I:$I,$J$2,収穫記録!$J:$J,$J$3,収穫記録!$F:$F,$I269,収穫記録!$B:$B,"&gt;="&amp;P$10,収穫記録!$B:$B,"&lt;="&amp;EOMONTH(P$10,0))
/_xlfn.UNIQUE(_xlfn._xlws.FILTER($F:$F,$E:$E=$J$4))
/IF($J$5="総計",1,$K269/10)
),0)</f>
        <v>0</v>
      </c>
      <c r="Q269" s="48" cm="1">
        <f t="array" ref="Q269">IFERROR(
IF(OR(Q$10="",$I269=""),"",
SUMIFS(収穫記録!$P:$P,収穫記録!$D:$D,$J$1,収穫記録!$I:$I,$J$2,収穫記録!$J:$J,$J$3,収穫記録!$F:$F,$I269,収穫記録!$B:$B,"&gt;="&amp;Q$10,収穫記録!$B:$B,"&lt;="&amp;EOMONTH(Q$10,0))
/_xlfn.UNIQUE(_xlfn._xlws.FILTER($F:$F,$E:$E=$J$4))
/IF($J$5="総計",1,$K269/10)
),0)</f>
        <v>0</v>
      </c>
      <c r="R269" s="48" cm="1">
        <f t="array" ref="R269">IFERROR(
IF(OR(R$10="",$I269=""),"",
SUMIFS(収穫記録!$P:$P,収穫記録!$D:$D,$J$1,収穫記録!$I:$I,$J$2,収穫記録!$J:$J,$J$3,収穫記録!$F:$F,$I269,収穫記録!$B:$B,"&gt;="&amp;R$10,収穫記録!$B:$B,"&lt;="&amp;EOMONTH(R$10,0))
/_xlfn.UNIQUE(_xlfn._xlws.FILTER($F:$F,$E:$E=$J$4))
/IF($J$5="総計",1,$K269/10)
),0)</f>
        <v>0</v>
      </c>
      <c r="S269" s="48" cm="1">
        <f t="array" ref="S269">IFERROR(
IF(OR(S$10="",$I269=""),"",
SUMIFS(収穫記録!$P:$P,収穫記録!$D:$D,$J$1,収穫記録!$I:$I,$J$2,収穫記録!$J:$J,$J$3,収穫記録!$F:$F,$I269,収穫記録!$B:$B,"&gt;="&amp;S$10,収穫記録!$B:$B,"&lt;="&amp;EOMONTH(S$10,0))
/_xlfn.UNIQUE(_xlfn._xlws.FILTER($F:$F,$E:$E=$J$4))
/IF($J$5="総計",1,$K269/10)
),0)</f>
        <v>0</v>
      </c>
      <c r="T269" s="48" cm="1">
        <f t="array" ref="T269">IFERROR(
IF(OR(T$10="",$I269=""),"",
SUMIFS(収穫記録!$P:$P,収穫記録!$D:$D,$J$1,収穫記録!$I:$I,$J$2,収穫記録!$J:$J,$J$3,収穫記録!$F:$F,$I269,収穫記録!$B:$B,"&gt;="&amp;T$10,収穫記録!$B:$B,"&lt;="&amp;EOMONTH(T$10,0))
/_xlfn.UNIQUE(_xlfn._xlws.FILTER($F:$F,$E:$E=$J$4))
/IF($J$5="総計",1,$K269/10)
),0)</f>
        <v>0</v>
      </c>
      <c r="U269" s="48" cm="1">
        <f t="array" ref="U269">IFERROR(
IF(OR(U$10="",$I269=""),"",
SUMIFS(収穫記録!$P:$P,収穫記録!$D:$D,$J$1,収穫記録!$I:$I,$J$2,収穫記録!$J:$J,$J$3,収穫記録!$F:$F,$I269,収穫記録!$B:$B,"&gt;="&amp;U$10,収穫記録!$B:$B,"&lt;="&amp;EOMONTH(U$10,0))
/_xlfn.UNIQUE(_xlfn._xlws.FILTER($F:$F,$E:$E=$J$4))
/IF($J$5="総計",1,$K269/10)
),0)</f>
        <v>0</v>
      </c>
      <c r="V269" s="48" cm="1">
        <f t="array" ref="V269">IFERROR(
IF(OR(V$10="",$I269=""),"",
SUMIFS(収穫記録!$P:$P,収穫記録!$D:$D,$J$1,収穫記録!$I:$I,$J$2,収穫記録!$J:$J,$J$3,収穫記録!$F:$F,$I269,収穫記録!$B:$B,"&gt;="&amp;V$10,収穫記録!$B:$B,"&lt;="&amp;EOMONTH(V$10,0))
/_xlfn.UNIQUE(_xlfn._xlws.FILTER($F:$F,$E:$E=$J$4))
/IF($J$5="総計",1,$K269/10)
),0)</f>
        <v>0</v>
      </c>
      <c r="W269" s="48" cm="1">
        <f t="array" ref="W269">IFERROR(
IF(OR(W$10="",$I269=""),"",
SUMIFS(収穫記録!$P:$P,収穫記録!$D:$D,$J$1,収穫記録!$I:$I,$J$2,収穫記録!$J:$J,$J$3,収穫記録!$F:$F,$I269,収穫記録!$B:$B,"&gt;="&amp;W$10,収穫記録!$B:$B,"&lt;="&amp;EOMONTH(W$10,0))
/_xlfn.UNIQUE(_xlfn._xlws.FILTER($F:$F,$E:$E=$J$4))
/IF($J$5="総計",1,$K269/10)
),0)</f>
        <v>0</v>
      </c>
      <c r="X269" s="48" cm="1">
        <f t="array" ref="X269">IFERROR(
IF(OR(X$10="",$I269=""),"",
SUMIFS(収穫記録!$P:$P,収穫記録!$D:$D,$J$1,収穫記録!$I:$I,$J$2,収穫記録!$J:$J,$J$3,収穫記録!$F:$F,$I269,収穫記録!$B:$B,"&gt;="&amp;X$10,収穫記録!$B:$B,"&lt;="&amp;EOMONTH(X$10,0))
/_xlfn.UNIQUE(_xlfn._xlws.FILTER($F:$F,$E:$E=$J$4))
/IF($J$5="総計",1,$K269/10)
),0)</f>
        <v>0</v>
      </c>
    </row>
    <row r="270" spans="10:24">
      <c r="J270" s="13"/>
      <c r="K270" s="37"/>
      <c r="L270" s="46" t="str">
        <f t="shared" si="6"/>
        <v/>
      </c>
      <c r="M270" s="47" cm="1">
        <f t="array" ref="M270">IFERROR(
IF(OR(M$10="",$I270=""),"",
SUMIFS(収穫記録!$P:$P,収穫記録!$D:$D,$J$1,収穫記録!$I:$I,$J$2,収穫記録!$J:$J,$J$3,収穫記録!$F:$F,$I270,収穫記録!$B:$B,"&gt;="&amp;M$10,収穫記録!$B:$B,"&lt;="&amp;EOMONTH(M$10,0))
/_xlfn.UNIQUE(_xlfn._xlws.FILTER($F:$F,$E:$E=$J$4))
/IF($J$5="総計",1,$K270/10)
),0)</f>
        <v>0</v>
      </c>
      <c r="N270" s="48" cm="1">
        <f t="array" ref="N270">IFERROR(
IF(OR(N$10="",$I270=""),"",
SUMIFS(収穫記録!$P:$P,収穫記録!$D:$D,$J$1,収穫記録!$I:$I,$J$2,収穫記録!$J:$J,$J$3,収穫記録!$F:$F,$I270,収穫記録!$B:$B,"&gt;="&amp;N$10,収穫記録!$B:$B,"&lt;="&amp;EOMONTH(N$10,0))
/_xlfn.UNIQUE(_xlfn._xlws.FILTER($F:$F,$E:$E=$J$4))
/IF($J$5="総計",1,$K270/10)
),0)</f>
        <v>0</v>
      </c>
      <c r="O270" s="48" cm="1">
        <f t="array" ref="O270">IFERROR(
IF(OR(O$10="",$I270=""),"",
SUMIFS(収穫記録!$P:$P,収穫記録!$D:$D,$J$1,収穫記録!$I:$I,$J$2,収穫記録!$J:$J,$J$3,収穫記録!$F:$F,$I270,収穫記録!$B:$B,"&gt;="&amp;O$10,収穫記録!$B:$B,"&lt;="&amp;EOMONTH(O$10,0))
/_xlfn.UNIQUE(_xlfn._xlws.FILTER($F:$F,$E:$E=$J$4))
/IF($J$5="総計",1,$K270/10)
),0)</f>
        <v>0</v>
      </c>
      <c r="P270" s="48" cm="1">
        <f t="array" ref="P270">IFERROR(
IF(OR(P$10="",$I270=""),"",
SUMIFS(収穫記録!$P:$P,収穫記録!$D:$D,$J$1,収穫記録!$I:$I,$J$2,収穫記録!$J:$J,$J$3,収穫記録!$F:$F,$I270,収穫記録!$B:$B,"&gt;="&amp;P$10,収穫記録!$B:$B,"&lt;="&amp;EOMONTH(P$10,0))
/_xlfn.UNIQUE(_xlfn._xlws.FILTER($F:$F,$E:$E=$J$4))
/IF($J$5="総計",1,$K270/10)
),0)</f>
        <v>0</v>
      </c>
      <c r="Q270" s="48" cm="1">
        <f t="array" ref="Q270">IFERROR(
IF(OR(Q$10="",$I270=""),"",
SUMIFS(収穫記録!$P:$P,収穫記録!$D:$D,$J$1,収穫記録!$I:$I,$J$2,収穫記録!$J:$J,$J$3,収穫記録!$F:$F,$I270,収穫記録!$B:$B,"&gt;="&amp;Q$10,収穫記録!$B:$B,"&lt;="&amp;EOMONTH(Q$10,0))
/_xlfn.UNIQUE(_xlfn._xlws.FILTER($F:$F,$E:$E=$J$4))
/IF($J$5="総計",1,$K270/10)
),0)</f>
        <v>0</v>
      </c>
      <c r="R270" s="48" cm="1">
        <f t="array" ref="R270">IFERROR(
IF(OR(R$10="",$I270=""),"",
SUMIFS(収穫記録!$P:$P,収穫記録!$D:$D,$J$1,収穫記録!$I:$I,$J$2,収穫記録!$J:$J,$J$3,収穫記録!$F:$F,$I270,収穫記録!$B:$B,"&gt;="&amp;R$10,収穫記録!$B:$B,"&lt;="&amp;EOMONTH(R$10,0))
/_xlfn.UNIQUE(_xlfn._xlws.FILTER($F:$F,$E:$E=$J$4))
/IF($J$5="総計",1,$K270/10)
),0)</f>
        <v>0</v>
      </c>
      <c r="S270" s="48" cm="1">
        <f t="array" ref="S270">IFERROR(
IF(OR(S$10="",$I270=""),"",
SUMIFS(収穫記録!$P:$P,収穫記録!$D:$D,$J$1,収穫記録!$I:$I,$J$2,収穫記録!$J:$J,$J$3,収穫記録!$F:$F,$I270,収穫記録!$B:$B,"&gt;="&amp;S$10,収穫記録!$B:$B,"&lt;="&amp;EOMONTH(S$10,0))
/_xlfn.UNIQUE(_xlfn._xlws.FILTER($F:$F,$E:$E=$J$4))
/IF($J$5="総計",1,$K270/10)
),0)</f>
        <v>0</v>
      </c>
      <c r="T270" s="48" cm="1">
        <f t="array" ref="T270">IFERROR(
IF(OR(T$10="",$I270=""),"",
SUMIFS(収穫記録!$P:$P,収穫記録!$D:$D,$J$1,収穫記録!$I:$I,$J$2,収穫記録!$J:$J,$J$3,収穫記録!$F:$F,$I270,収穫記録!$B:$B,"&gt;="&amp;T$10,収穫記録!$B:$B,"&lt;="&amp;EOMONTH(T$10,0))
/_xlfn.UNIQUE(_xlfn._xlws.FILTER($F:$F,$E:$E=$J$4))
/IF($J$5="総計",1,$K270/10)
),0)</f>
        <v>0</v>
      </c>
      <c r="U270" s="48" cm="1">
        <f t="array" ref="U270">IFERROR(
IF(OR(U$10="",$I270=""),"",
SUMIFS(収穫記録!$P:$P,収穫記録!$D:$D,$J$1,収穫記録!$I:$I,$J$2,収穫記録!$J:$J,$J$3,収穫記録!$F:$F,$I270,収穫記録!$B:$B,"&gt;="&amp;U$10,収穫記録!$B:$B,"&lt;="&amp;EOMONTH(U$10,0))
/_xlfn.UNIQUE(_xlfn._xlws.FILTER($F:$F,$E:$E=$J$4))
/IF($J$5="総計",1,$K270/10)
),0)</f>
        <v>0</v>
      </c>
      <c r="V270" s="48" cm="1">
        <f t="array" ref="V270">IFERROR(
IF(OR(V$10="",$I270=""),"",
SUMIFS(収穫記録!$P:$P,収穫記録!$D:$D,$J$1,収穫記録!$I:$I,$J$2,収穫記録!$J:$J,$J$3,収穫記録!$F:$F,$I270,収穫記録!$B:$B,"&gt;="&amp;V$10,収穫記録!$B:$B,"&lt;="&amp;EOMONTH(V$10,0))
/_xlfn.UNIQUE(_xlfn._xlws.FILTER($F:$F,$E:$E=$J$4))
/IF($J$5="総計",1,$K270/10)
),0)</f>
        <v>0</v>
      </c>
      <c r="W270" s="48" cm="1">
        <f t="array" ref="W270">IFERROR(
IF(OR(W$10="",$I270=""),"",
SUMIFS(収穫記録!$P:$P,収穫記録!$D:$D,$J$1,収穫記録!$I:$I,$J$2,収穫記録!$J:$J,$J$3,収穫記録!$F:$F,$I270,収穫記録!$B:$B,"&gt;="&amp;W$10,収穫記録!$B:$B,"&lt;="&amp;EOMONTH(W$10,0))
/_xlfn.UNIQUE(_xlfn._xlws.FILTER($F:$F,$E:$E=$J$4))
/IF($J$5="総計",1,$K270/10)
),0)</f>
        <v>0</v>
      </c>
      <c r="X270" s="48" cm="1">
        <f t="array" ref="X270">IFERROR(
IF(OR(X$10="",$I270=""),"",
SUMIFS(収穫記録!$P:$P,収穫記録!$D:$D,$J$1,収穫記録!$I:$I,$J$2,収穫記録!$J:$J,$J$3,収穫記録!$F:$F,$I270,収穫記録!$B:$B,"&gt;="&amp;X$10,収穫記録!$B:$B,"&lt;="&amp;EOMONTH(X$10,0))
/_xlfn.UNIQUE(_xlfn._xlws.FILTER($F:$F,$E:$E=$J$4))
/IF($J$5="総計",1,$K270/10)
),0)</f>
        <v>0</v>
      </c>
    </row>
    <row r="271" spans="10:24">
      <c r="J271" s="13"/>
      <c r="K271" s="37"/>
      <c r="L271" s="46" t="str">
        <f t="shared" si="6"/>
        <v/>
      </c>
      <c r="M271" s="47" cm="1">
        <f t="array" ref="M271">IFERROR(
IF(OR(M$10="",$I271=""),"",
SUMIFS(収穫記録!$P:$P,収穫記録!$D:$D,$J$1,収穫記録!$I:$I,$J$2,収穫記録!$J:$J,$J$3,収穫記録!$F:$F,$I271,収穫記録!$B:$B,"&gt;="&amp;M$10,収穫記録!$B:$B,"&lt;="&amp;EOMONTH(M$10,0))
/_xlfn.UNIQUE(_xlfn._xlws.FILTER($F:$F,$E:$E=$J$4))
/IF($J$5="総計",1,$K271/10)
),0)</f>
        <v>0</v>
      </c>
      <c r="N271" s="48" cm="1">
        <f t="array" ref="N271">IFERROR(
IF(OR(N$10="",$I271=""),"",
SUMIFS(収穫記録!$P:$P,収穫記録!$D:$D,$J$1,収穫記録!$I:$I,$J$2,収穫記録!$J:$J,$J$3,収穫記録!$F:$F,$I271,収穫記録!$B:$B,"&gt;="&amp;N$10,収穫記録!$B:$B,"&lt;="&amp;EOMONTH(N$10,0))
/_xlfn.UNIQUE(_xlfn._xlws.FILTER($F:$F,$E:$E=$J$4))
/IF($J$5="総計",1,$K271/10)
),0)</f>
        <v>0</v>
      </c>
      <c r="O271" s="48" cm="1">
        <f t="array" ref="O271">IFERROR(
IF(OR(O$10="",$I271=""),"",
SUMIFS(収穫記録!$P:$P,収穫記録!$D:$D,$J$1,収穫記録!$I:$I,$J$2,収穫記録!$J:$J,$J$3,収穫記録!$F:$F,$I271,収穫記録!$B:$B,"&gt;="&amp;O$10,収穫記録!$B:$B,"&lt;="&amp;EOMONTH(O$10,0))
/_xlfn.UNIQUE(_xlfn._xlws.FILTER($F:$F,$E:$E=$J$4))
/IF($J$5="総計",1,$K271/10)
),0)</f>
        <v>0</v>
      </c>
      <c r="P271" s="48" cm="1">
        <f t="array" ref="P271">IFERROR(
IF(OR(P$10="",$I271=""),"",
SUMIFS(収穫記録!$P:$P,収穫記録!$D:$D,$J$1,収穫記録!$I:$I,$J$2,収穫記録!$J:$J,$J$3,収穫記録!$F:$F,$I271,収穫記録!$B:$B,"&gt;="&amp;P$10,収穫記録!$B:$B,"&lt;="&amp;EOMONTH(P$10,0))
/_xlfn.UNIQUE(_xlfn._xlws.FILTER($F:$F,$E:$E=$J$4))
/IF($J$5="総計",1,$K271/10)
),0)</f>
        <v>0</v>
      </c>
      <c r="Q271" s="48" cm="1">
        <f t="array" ref="Q271">IFERROR(
IF(OR(Q$10="",$I271=""),"",
SUMIFS(収穫記録!$P:$P,収穫記録!$D:$D,$J$1,収穫記録!$I:$I,$J$2,収穫記録!$J:$J,$J$3,収穫記録!$F:$F,$I271,収穫記録!$B:$B,"&gt;="&amp;Q$10,収穫記録!$B:$B,"&lt;="&amp;EOMONTH(Q$10,0))
/_xlfn.UNIQUE(_xlfn._xlws.FILTER($F:$F,$E:$E=$J$4))
/IF($J$5="総計",1,$K271/10)
),0)</f>
        <v>0</v>
      </c>
      <c r="R271" s="48" cm="1">
        <f t="array" ref="R271">IFERROR(
IF(OR(R$10="",$I271=""),"",
SUMIFS(収穫記録!$P:$P,収穫記録!$D:$D,$J$1,収穫記録!$I:$I,$J$2,収穫記録!$J:$J,$J$3,収穫記録!$F:$F,$I271,収穫記録!$B:$B,"&gt;="&amp;R$10,収穫記録!$B:$B,"&lt;="&amp;EOMONTH(R$10,0))
/_xlfn.UNIQUE(_xlfn._xlws.FILTER($F:$F,$E:$E=$J$4))
/IF($J$5="総計",1,$K271/10)
),0)</f>
        <v>0</v>
      </c>
      <c r="S271" s="48" cm="1">
        <f t="array" ref="S271">IFERROR(
IF(OR(S$10="",$I271=""),"",
SUMIFS(収穫記録!$P:$P,収穫記録!$D:$D,$J$1,収穫記録!$I:$I,$J$2,収穫記録!$J:$J,$J$3,収穫記録!$F:$F,$I271,収穫記録!$B:$B,"&gt;="&amp;S$10,収穫記録!$B:$B,"&lt;="&amp;EOMONTH(S$10,0))
/_xlfn.UNIQUE(_xlfn._xlws.FILTER($F:$F,$E:$E=$J$4))
/IF($J$5="総計",1,$K271/10)
),0)</f>
        <v>0</v>
      </c>
      <c r="T271" s="48" cm="1">
        <f t="array" ref="T271">IFERROR(
IF(OR(T$10="",$I271=""),"",
SUMIFS(収穫記録!$P:$P,収穫記録!$D:$D,$J$1,収穫記録!$I:$I,$J$2,収穫記録!$J:$J,$J$3,収穫記録!$F:$F,$I271,収穫記録!$B:$B,"&gt;="&amp;T$10,収穫記録!$B:$B,"&lt;="&amp;EOMONTH(T$10,0))
/_xlfn.UNIQUE(_xlfn._xlws.FILTER($F:$F,$E:$E=$J$4))
/IF($J$5="総計",1,$K271/10)
),0)</f>
        <v>0</v>
      </c>
      <c r="U271" s="48" cm="1">
        <f t="array" ref="U271">IFERROR(
IF(OR(U$10="",$I271=""),"",
SUMIFS(収穫記録!$P:$P,収穫記録!$D:$D,$J$1,収穫記録!$I:$I,$J$2,収穫記録!$J:$J,$J$3,収穫記録!$F:$F,$I271,収穫記録!$B:$B,"&gt;="&amp;U$10,収穫記録!$B:$B,"&lt;="&amp;EOMONTH(U$10,0))
/_xlfn.UNIQUE(_xlfn._xlws.FILTER($F:$F,$E:$E=$J$4))
/IF($J$5="総計",1,$K271/10)
),0)</f>
        <v>0</v>
      </c>
      <c r="V271" s="48" cm="1">
        <f t="array" ref="V271">IFERROR(
IF(OR(V$10="",$I271=""),"",
SUMIFS(収穫記録!$P:$P,収穫記録!$D:$D,$J$1,収穫記録!$I:$I,$J$2,収穫記録!$J:$J,$J$3,収穫記録!$F:$F,$I271,収穫記録!$B:$B,"&gt;="&amp;V$10,収穫記録!$B:$B,"&lt;="&amp;EOMONTH(V$10,0))
/_xlfn.UNIQUE(_xlfn._xlws.FILTER($F:$F,$E:$E=$J$4))
/IF($J$5="総計",1,$K271/10)
),0)</f>
        <v>0</v>
      </c>
      <c r="W271" s="48" cm="1">
        <f t="array" ref="W271">IFERROR(
IF(OR(W$10="",$I271=""),"",
SUMIFS(収穫記録!$P:$P,収穫記録!$D:$D,$J$1,収穫記録!$I:$I,$J$2,収穫記録!$J:$J,$J$3,収穫記録!$F:$F,$I271,収穫記録!$B:$B,"&gt;="&amp;W$10,収穫記録!$B:$B,"&lt;="&amp;EOMONTH(W$10,0))
/_xlfn.UNIQUE(_xlfn._xlws.FILTER($F:$F,$E:$E=$J$4))
/IF($J$5="総計",1,$K271/10)
),0)</f>
        <v>0</v>
      </c>
      <c r="X271" s="48" cm="1">
        <f t="array" ref="X271">IFERROR(
IF(OR(X$10="",$I271=""),"",
SUMIFS(収穫記録!$P:$P,収穫記録!$D:$D,$J$1,収穫記録!$I:$I,$J$2,収穫記録!$J:$J,$J$3,収穫記録!$F:$F,$I271,収穫記録!$B:$B,"&gt;="&amp;X$10,収穫記録!$B:$B,"&lt;="&amp;EOMONTH(X$10,0))
/_xlfn.UNIQUE(_xlfn._xlws.FILTER($F:$F,$E:$E=$J$4))
/IF($J$5="総計",1,$K271/10)
),0)</f>
        <v>0</v>
      </c>
    </row>
    <row r="272" spans="10:24">
      <c r="J272" s="13"/>
      <c r="K272" s="37"/>
      <c r="L272" s="46" t="str">
        <f t="shared" si="6"/>
        <v/>
      </c>
      <c r="M272" s="47" cm="1">
        <f t="array" ref="M272">IFERROR(
IF(OR(M$10="",$I272=""),"",
SUMIFS(収穫記録!$P:$P,収穫記録!$D:$D,$J$1,収穫記録!$I:$I,$J$2,収穫記録!$J:$J,$J$3,収穫記録!$F:$F,$I272,収穫記録!$B:$B,"&gt;="&amp;M$10,収穫記録!$B:$B,"&lt;="&amp;EOMONTH(M$10,0))
/_xlfn.UNIQUE(_xlfn._xlws.FILTER($F:$F,$E:$E=$J$4))
/IF($J$5="総計",1,$K272/10)
),0)</f>
        <v>0</v>
      </c>
      <c r="N272" s="48" cm="1">
        <f t="array" ref="N272">IFERROR(
IF(OR(N$10="",$I272=""),"",
SUMIFS(収穫記録!$P:$P,収穫記録!$D:$D,$J$1,収穫記録!$I:$I,$J$2,収穫記録!$J:$J,$J$3,収穫記録!$F:$F,$I272,収穫記録!$B:$B,"&gt;="&amp;N$10,収穫記録!$B:$B,"&lt;="&amp;EOMONTH(N$10,0))
/_xlfn.UNIQUE(_xlfn._xlws.FILTER($F:$F,$E:$E=$J$4))
/IF($J$5="総計",1,$K272/10)
),0)</f>
        <v>0</v>
      </c>
      <c r="O272" s="48" cm="1">
        <f t="array" ref="O272">IFERROR(
IF(OR(O$10="",$I272=""),"",
SUMIFS(収穫記録!$P:$P,収穫記録!$D:$D,$J$1,収穫記録!$I:$I,$J$2,収穫記録!$J:$J,$J$3,収穫記録!$F:$F,$I272,収穫記録!$B:$B,"&gt;="&amp;O$10,収穫記録!$B:$B,"&lt;="&amp;EOMONTH(O$10,0))
/_xlfn.UNIQUE(_xlfn._xlws.FILTER($F:$F,$E:$E=$J$4))
/IF($J$5="総計",1,$K272/10)
),0)</f>
        <v>0</v>
      </c>
      <c r="P272" s="48" cm="1">
        <f t="array" ref="P272">IFERROR(
IF(OR(P$10="",$I272=""),"",
SUMIFS(収穫記録!$P:$P,収穫記録!$D:$D,$J$1,収穫記録!$I:$I,$J$2,収穫記録!$J:$J,$J$3,収穫記録!$F:$F,$I272,収穫記録!$B:$B,"&gt;="&amp;P$10,収穫記録!$B:$B,"&lt;="&amp;EOMONTH(P$10,0))
/_xlfn.UNIQUE(_xlfn._xlws.FILTER($F:$F,$E:$E=$J$4))
/IF($J$5="総計",1,$K272/10)
),0)</f>
        <v>0</v>
      </c>
      <c r="Q272" s="48" cm="1">
        <f t="array" ref="Q272">IFERROR(
IF(OR(Q$10="",$I272=""),"",
SUMIFS(収穫記録!$P:$P,収穫記録!$D:$D,$J$1,収穫記録!$I:$I,$J$2,収穫記録!$J:$J,$J$3,収穫記録!$F:$F,$I272,収穫記録!$B:$B,"&gt;="&amp;Q$10,収穫記録!$B:$B,"&lt;="&amp;EOMONTH(Q$10,0))
/_xlfn.UNIQUE(_xlfn._xlws.FILTER($F:$F,$E:$E=$J$4))
/IF($J$5="総計",1,$K272/10)
),0)</f>
        <v>0</v>
      </c>
      <c r="R272" s="48" cm="1">
        <f t="array" ref="R272">IFERROR(
IF(OR(R$10="",$I272=""),"",
SUMIFS(収穫記録!$P:$P,収穫記録!$D:$D,$J$1,収穫記録!$I:$I,$J$2,収穫記録!$J:$J,$J$3,収穫記録!$F:$F,$I272,収穫記録!$B:$B,"&gt;="&amp;R$10,収穫記録!$B:$B,"&lt;="&amp;EOMONTH(R$10,0))
/_xlfn.UNIQUE(_xlfn._xlws.FILTER($F:$F,$E:$E=$J$4))
/IF($J$5="総計",1,$K272/10)
),0)</f>
        <v>0</v>
      </c>
      <c r="S272" s="48" cm="1">
        <f t="array" ref="S272">IFERROR(
IF(OR(S$10="",$I272=""),"",
SUMIFS(収穫記録!$P:$P,収穫記録!$D:$D,$J$1,収穫記録!$I:$I,$J$2,収穫記録!$J:$J,$J$3,収穫記録!$F:$F,$I272,収穫記録!$B:$B,"&gt;="&amp;S$10,収穫記録!$B:$B,"&lt;="&amp;EOMONTH(S$10,0))
/_xlfn.UNIQUE(_xlfn._xlws.FILTER($F:$F,$E:$E=$J$4))
/IF($J$5="総計",1,$K272/10)
),0)</f>
        <v>0</v>
      </c>
      <c r="T272" s="48" cm="1">
        <f t="array" ref="T272">IFERROR(
IF(OR(T$10="",$I272=""),"",
SUMIFS(収穫記録!$P:$P,収穫記録!$D:$D,$J$1,収穫記録!$I:$I,$J$2,収穫記録!$J:$J,$J$3,収穫記録!$F:$F,$I272,収穫記録!$B:$B,"&gt;="&amp;T$10,収穫記録!$B:$B,"&lt;="&amp;EOMONTH(T$10,0))
/_xlfn.UNIQUE(_xlfn._xlws.FILTER($F:$F,$E:$E=$J$4))
/IF($J$5="総計",1,$K272/10)
),0)</f>
        <v>0</v>
      </c>
      <c r="U272" s="48" cm="1">
        <f t="array" ref="U272">IFERROR(
IF(OR(U$10="",$I272=""),"",
SUMIFS(収穫記録!$P:$P,収穫記録!$D:$D,$J$1,収穫記録!$I:$I,$J$2,収穫記録!$J:$J,$J$3,収穫記録!$F:$F,$I272,収穫記録!$B:$B,"&gt;="&amp;U$10,収穫記録!$B:$B,"&lt;="&amp;EOMONTH(U$10,0))
/_xlfn.UNIQUE(_xlfn._xlws.FILTER($F:$F,$E:$E=$J$4))
/IF($J$5="総計",1,$K272/10)
),0)</f>
        <v>0</v>
      </c>
      <c r="V272" s="48" cm="1">
        <f t="array" ref="V272">IFERROR(
IF(OR(V$10="",$I272=""),"",
SUMIFS(収穫記録!$P:$P,収穫記録!$D:$D,$J$1,収穫記録!$I:$I,$J$2,収穫記録!$J:$J,$J$3,収穫記録!$F:$F,$I272,収穫記録!$B:$B,"&gt;="&amp;V$10,収穫記録!$B:$B,"&lt;="&amp;EOMONTH(V$10,0))
/_xlfn.UNIQUE(_xlfn._xlws.FILTER($F:$F,$E:$E=$J$4))
/IF($J$5="総計",1,$K272/10)
),0)</f>
        <v>0</v>
      </c>
      <c r="W272" s="48" cm="1">
        <f t="array" ref="W272">IFERROR(
IF(OR(W$10="",$I272=""),"",
SUMIFS(収穫記録!$P:$P,収穫記録!$D:$D,$J$1,収穫記録!$I:$I,$J$2,収穫記録!$J:$J,$J$3,収穫記録!$F:$F,$I272,収穫記録!$B:$B,"&gt;="&amp;W$10,収穫記録!$B:$B,"&lt;="&amp;EOMONTH(W$10,0))
/_xlfn.UNIQUE(_xlfn._xlws.FILTER($F:$F,$E:$E=$J$4))
/IF($J$5="総計",1,$K272/10)
),0)</f>
        <v>0</v>
      </c>
      <c r="X272" s="48" cm="1">
        <f t="array" ref="X272">IFERROR(
IF(OR(X$10="",$I272=""),"",
SUMIFS(収穫記録!$P:$P,収穫記録!$D:$D,$J$1,収穫記録!$I:$I,$J$2,収穫記録!$J:$J,$J$3,収穫記録!$F:$F,$I272,収穫記録!$B:$B,"&gt;="&amp;X$10,収穫記録!$B:$B,"&lt;="&amp;EOMONTH(X$10,0))
/_xlfn.UNIQUE(_xlfn._xlws.FILTER($F:$F,$E:$E=$J$4))
/IF($J$5="総計",1,$K272/10)
),0)</f>
        <v>0</v>
      </c>
    </row>
    <row r="273" spans="10:24">
      <c r="J273" s="13"/>
      <c r="K273" s="37"/>
      <c r="L273" s="46" t="str">
        <f t="shared" si="6"/>
        <v/>
      </c>
      <c r="M273" s="47" cm="1">
        <f t="array" ref="M273">IFERROR(
IF(OR(M$10="",$I273=""),"",
SUMIFS(収穫記録!$P:$P,収穫記録!$D:$D,$J$1,収穫記録!$I:$I,$J$2,収穫記録!$J:$J,$J$3,収穫記録!$F:$F,$I273,収穫記録!$B:$B,"&gt;="&amp;M$10,収穫記録!$B:$B,"&lt;="&amp;EOMONTH(M$10,0))
/_xlfn.UNIQUE(_xlfn._xlws.FILTER($F:$F,$E:$E=$J$4))
/IF($J$5="総計",1,$K273/10)
),0)</f>
        <v>0</v>
      </c>
      <c r="N273" s="48" cm="1">
        <f t="array" ref="N273">IFERROR(
IF(OR(N$10="",$I273=""),"",
SUMIFS(収穫記録!$P:$P,収穫記録!$D:$D,$J$1,収穫記録!$I:$I,$J$2,収穫記録!$J:$J,$J$3,収穫記録!$F:$F,$I273,収穫記録!$B:$B,"&gt;="&amp;N$10,収穫記録!$B:$B,"&lt;="&amp;EOMONTH(N$10,0))
/_xlfn.UNIQUE(_xlfn._xlws.FILTER($F:$F,$E:$E=$J$4))
/IF($J$5="総計",1,$K273/10)
),0)</f>
        <v>0</v>
      </c>
      <c r="O273" s="48" cm="1">
        <f t="array" ref="O273">IFERROR(
IF(OR(O$10="",$I273=""),"",
SUMIFS(収穫記録!$P:$P,収穫記録!$D:$D,$J$1,収穫記録!$I:$I,$J$2,収穫記録!$J:$J,$J$3,収穫記録!$F:$F,$I273,収穫記録!$B:$B,"&gt;="&amp;O$10,収穫記録!$B:$B,"&lt;="&amp;EOMONTH(O$10,0))
/_xlfn.UNIQUE(_xlfn._xlws.FILTER($F:$F,$E:$E=$J$4))
/IF($J$5="総計",1,$K273/10)
),0)</f>
        <v>0</v>
      </c>
      <c r="P273" s="48" cm="1">
        <f t="array" ref="P273">IFERROR(
IF(OR(P$10="",$I273=""),"",
SUMIFS(収穫記録!$P:$P,収穫記録!$D:$D,$J$1,収穫記録!$I:$I,$J$2,収穫記録!$J:$J,$J$3,収穫記録!$F:$F,$I273,収穫記録!$B:$B,"&gt;="&amp;P$10,収穫記録!$B:$B,"&lt;="&amp;EOMONTH(P$10,0))
/_xlfn.UNIQUE(_xlfn._xlws.FILTER($F:$F,$E:$E=$J$4))
/IF($J$5="総計",1,$K273/10)
),0)</f>
        <v>0</v>
      </c>
      <c r="Q273" s="48" cm="1">
        <f t="array" ref="Q273">IFERROR(
IF(OR(Q$10="",$I273=""),"",
SUMIFS(収穫記録!$P:$P,収穫記録!$D:$D,$J$1,収穫記録!$I:$I,$J$2,収穫記録!$J:$J,$J$3,収穫記録!$F:$F,$I273,収穫記録!$B:$B,"&gt;="&amp;Q$10,収穫記録!$B:$B,"&lt;="&amp;EOMONTH(Q$10,0))
/_xlfn.UNIQUE(_xlfn._xlws.FILTER($F:$F,$E:$E=$J$4))
/IF($J$5="総計",1,$K273/10)
),0)</f>
        <v>0</v>
      </c>
      <c r="R273" s="48" cm="1">
        <f t="array" ref="R273">IFERROR(
IF(OR(R$10="",$I273=""),"",
SUMIFS(収穫記録!$P:$P,収穫記録!$D:$D,$J$1,収穫記録!$I:$I,$J$2,収穫記録!$J:$J,$J$3,収穫記録!$F:$F,$I273,収穫記録!$B:$B,"&gt;="&amp;R$10,収穫記録!$B:$B,"&lt;="&amp;EOMONTH(R$10,0))
/_xlfn.UNIQUE(_xlfn._xlws.FILTER($F:$F,$E:$E=$J$4))
/IF($J$5="総計",1,$K273/10)
),0)</f>
        <v>0</v>
      </c>
      <c r="S273" s="48" cm="1">
        <f t="array" ref="S273">IFERROR(
IF(OR(S$10="",$I273=""),"",
SUMIFS(収穫記録!$P:$P,収穫記録!$D:$D,$J$1,収穫記録!$I:$I,$J$2,収穫記録!$J:$J,$J$3,収穫記録!$F:$F,$I273,収穫記録!$B:$B,"&gt;="&amp;S$10,収穫記録!$B:$B,"&lt;="&amp;EOMONTH(S$10,0))
/_xlfn.UNIQUE(_xlfn._xlws.FILTER($F:$F,$E:$E=$J$4))
/IF($J$5="総計",1,$K273/10)
),0)</f>
        <v>0</v>
      </c>
      <c r="T273" s="48" cm="1">
        <f t="array" ref="T273">IFERROR(
IF(OR(T$10="",$I273=""),"",
SUMIFS(収穫記録!$P:$P,収穫記録!$D:$D,$J$1,収穫記録!$I:$I,$J$2,収穫記録!$J:$J,$J$3,収穫記録!$F:$F,$I273,収穫記録!$B:$B,"&gt;="&amp;T$10,収穫記録!$B:$B,"&lt;="&amp;EOMONTH(T$10,0))
/_xlfn.UNIQUE(_xlfn._xlws.FILTER($F:$F,$E:$E=$J$4))
/IF($J$5="総計",1,$K273/10)
),0)</f>
        <v>0</v>
      </c>
      <c r="U273" s="48" cm="1">
        <f t="array" ref="U273">IFERROR(
IF(OR(U$10="",$I273=""),"",
SUMIFS(収穫記録!$P:$P,収穫記録!$D:$D,$J$1,収穫記録!$I:$I,$J$2,収穫記録!$J:$J,$J$3,収穫記録!$F:$F,$I273,収穫記録!$B:$B,"&gt;="&amp;U$10,収穫記録!$B:$B,"&lt;="&amp;EOMONTH(U$10,0))
/_xlfn.UNIQUE(_xlfn._xlws.FILTER($F:$F,$E:$E=$J$4))
/IF($J$5="総計",1,$K273/10)
),0)</f>
        <v>0</v>
      </c>
      <c r="V273" s="48" cm="1">
        <f t="array" ref="V273">IFERROR(
IF(OR(V$10="",$I273=""),"",
SUMIFS(収穫記録!$P:$P,収穫記録!$D:$D,$J$1,収穫記録!$I:$I,$J$2,収穫記録!$J:$J,$J$3,収穫記録!$F:$F,$I273,収穫記録!$B:$B,"&gt;="&amp;V$10,収穫記録!$B:$B,"&lt;="&amp;EOMONTH(V$10,0))
/_xlfn.UNIQUE(_xlfn._xlws.FILTER($F:$F,$E:$E=$J$4))
/IF($J$5="総計",1,$K273/10)
),0)</f>
        <v>0</v>
      </c>
      <c r="W273" s="48" cm="1">
        <f t="array" ref="W273">IFERROR(
IF(OR(W$10="",$I273=""),"",
SUMIFS(収穫記録!$P:$P,収穫記録!$D:$D,$J$1,収穫記録!$I:$I,$J$2,収穫記録!$J:$J,$J$3,収穫記録!$F:$F,$I273,収穫記録!$B:$B,"&gt;="&amp;W$10,収穫記録!$B:$B,"&lt;="&amp;EOMONTH(W$10,0))
/_xlfn.UNIQUE(_xlfn._xlws.FILTER($F:$F,$E:$E=$J$4))
/IF($J$5="総計",1,$K273/10)
),0)</f>
        <v>0</v>
      </c>
      <c r="X273" s="48" cm="1">
        <f t="array" ref="X273">IFERROR(
IF(OR(X$10="",$I273=""),"",
SUMIFS(収穫記録!$P:$P,収穫記録!$D:$D,$J$1,収穫記録!$I:$I,$J$2,収穫記録!$J:$J,$J$3,収穫記録!$F:$F,$I273,収穫記録!$B:$B,"&gt;="&amp;X$10,収穫記録!$B:$B,"&lt;="&amp;EOMONTH(X$10,0))
/_xlfn.UNIQUE(_xlfn._xlws.FILTER($F:$F,$E:$E=$J$4))
/IF($J$5="総計",1,$K273/10)
),0)</f>
        <v>0</v>
      </c>
    </row>
    <row r="274" spans="10:24">
      <c r="J274" s="13"/>
      <c r="K274" s="37"/>
      <c r="L274" s="46" t="str">
        <f t="shared" si="6"/>
        <v/>
      </c>
      <c r="M274" s="47" cm="1">
        <f t="array" ref="M274">IFERROR(
IF(OR(M$10="",$I274=""),"",
SUMIFS(収穫記録!$P:$P,収穫記録!$D:$D,$J$1,収穫記録!$I:$I,$J$2,収穫記録!$J:$J,$J$3,収穫記録!$F:$F,$I274,収穫記録!$B:$B,"&gt;="&amp;M$10,収穫記録!$B:$B,"&lt;="&amp;EOMONTH(M$10,0))
/_xlfn.UNIQUE(_xlfn._xlws.FILTER($F:$F,$E:$E=$J$4))
/IF($J$5="総計",1,$K274/10)
),0)</f>
        <v>0</v>
      </c>
      <c r="N274" s="48" cm="1">
        <f t="array" ref="N274">IFERROR(
IF(OR(N$10="",$I274=""),"",
SUMIFS(収穫記録!$P:$P,収穫記録!$D:$D,$J$1,収穫記録!$I:$I,$J$2,収穫記録!$J:$J,$J$3,収穫記録!$F:$F,$I274,収穫記録!$B:$B,"&gt;="&amp;N$10,収穫記録!$B:$B,"&lt;="&amp;EOMONTH(N$10,0))
/_xlfn.UNIQUE(_xlfn._xlws.FILTER($F:$F,$E:$E=$J$4))
/IF($J$5="総計",1,$K274/10)
),0)</f>
        <v>0</v>
      </c>
      <c r="O274" s="48" cm="1">
        <f t="array" ref="O274">IFERROR(
IF(OR(O$10="",$I274=""),"",
SUMIFS(収穫記録!$P:$P,収穫記録!$D:$D,$J$1,収穫記録!$I:$I,$J$2,収穫記録!$J:$J,$J$3,収穫記録!$F:$F,$I274,収穫記録!$B:$B,"&gt;="&amp;O$10,収穫記録!$B:$B,"&lt;="&amp;EOMONTH(O$10,0))
/_xlfn.UNIQUE(_xlfn._xlws.FILTER($F:$F,$E:$E=$J$4))
/IF($J$5="総計",1,$K274/10)
),0)</f>
        <v>0</v>
      </c>
      <c r="P274" s="48" cm="1">
        <f t="array" ref="P274">IFERROR(
IF(OR(P$10="",$I274=""),"",
SUMIFS(収穫記録!$P:$P,収穫記録!$D:$D,$J$1,収穫記録!$I:$I,$J$2,収穫記録!$J:$J,$J$3,収穫記録!$F:$F,$I274,収穫記録!$B:$B,"&gt;="&amp;P$10,収穫記録!$B:$B,"&lt;="&amp;EOMONTH(P$10,0))
/_xlfn.UNIQUE(_xlfn._xlws.FILTER($F:$F,$E:$E=$J$4))
/IF($J$5="総計",1,$K274/10)
),0)</f>
        <v>0</v>
      </c>
      <c r="Q274" s="48" cm="1">
        <f t="array" ref="Q274">IFERROR(
IF(OR(Q$10="",$I274=""),"",
SUMIFS(収穫記録!$P:$P,収穫記録!$D:$D,$J$1,収穫記録!$I:$I,$J$2,収穫記録!$J:$J,$J$3,収穫記録!$F:$F,$I274,収穫記録!$B:$B,"&gt;="&amp;Q$10,収穫記録!$B:$B,"&lt;="&amp;EOMONTH(Q$10,0))
/_xlfn.UNIQUE(_xlfn._xlws.FILTER($F:$F,$E:$E=$J$4))
/IF($J$5="総計",1,$K274/10)
),0)</f>
        <v>0</v>
      </c>
      <c r="R274" s="48" cm="1">
        <f t="array" ref="R274">IFERROR(
IF(OR(R$10="",$I274=""),"",
SUMIFS(収穫記録!$P:$P,収穫記録!$D:$D,$J$1,収穫記録!$I:$I,$J$2,収穫記録!$J:$J,$J$3,収穫記録!$F:$F,$I274,収穫記録!$B:$B,"&gt;="&amp;R$10,収穫記録!$B:$B,"&lt;="&amp;EOMONTH(R$10,0))
/_xlfn.UNIQUE(_xlfn._xlws.FILTER($F:$F,$E:$E=$J$4))
/IF($J$5="総計",1,$K274/10)
),0)</f>
        <v>0</v>
      </c>
      <c r="S274" s="48" cm="1">
        <f t="array" ref="S274">IFERROR(
IF(OR(S$10="",$I274=""),"",
SUMIFS(収穫記録!$P:$P,収穫記録!$D:$D,$J$1,収穫記録!$I:$I,$J$2,収穫記録!$J:$J,$J$3,収穫記録!$F:$F,$I274,収穫記録!$B:$B,"&gt;="&amp;S$10,収穫記録!$B:$B,"&lt;="&amp;EOMONTH(S$10,0))
/_xlfn.UNIQUE(_xlfn._xlws.FILTER($F:$F,$E:$E=$J$4))
/IF($J$5="総計",1,$K274/10)
),0)</f>
        <v>0</v>
      </c>
      <c r="T274" s="48" cm="1">
        <f t="array" ref="T274">IFERROR(
IF(OR(T$10="",$I274=""),"",
SUMIFS(収穫記録!$P:$P,収穫記録!$D:$D,$J$1,収穫記録!$I:$I,$J$2,収穫記録!$J:$J,$J$3,収穫記録!$F:$F,$I274,収穫記録!$B:$B,"&gt;="&amp;T$10,収穫記録!$B:$B,"&lt;="&amp;EOMONTH(T$10,0))
/_xlfn.UNIQUE(_xlfn._xlws.FILTER($F:$F,$E:$E=$J$4))
/IF($J$5="総計",1,$K274/10)
),0)</f>
        <v>0</v>
      </c>
      <c r="U274" s="48" cm="1">
        <f t="array" ref="U274">IFERROR(
IF(OR(U$10="",$I274=""),"",
SUMIFS(収穫記録!$P:$P,収穫記録!$D:$D,$J$1,収穫記録!$I:$I,$J$2,収穫記録!$J:$J,$J$3,収穫記録!$F:$F,$I274,収穫記録!$B:$B,"&gt;="&amp;U$10,収穫記録!$B:$B,"&lt;="&amp;EOMONTH(U$10,0))
/_xlfn.UNIQUE(_xlfn._xlws.FILTER($F:$F,$E:$E=$J$4))
/IF($J$5="総計",1,$K274/10)
),0)</f>
        <v>0</v>
      </c>
      <c r="V274" s="48" cm="1">
        <f t="array" ref="V274">IFERROR(
IF(OR(V$10="",$I274=""),"",
SUMIFS(収穫記録!$P:$P,収穫記録!$D:$D,$J$1,収穫記録!$I:$I,$J$2,収穫記録!$J:$J,$J$3,収穫記録!$F:$F,$I274,収穫記録!$B:$B,"&gt;="&amp;V$10,収穫記録!$B:$B,"&lt;="&amp;EOMONTH(V$10,0))
/_xlfn.UNIQUE(_xlfn._xlws.FILTER($F:$F,$E:$E=$J$4))
/IF($J$5="総計",1,$K274/10)
),0)</f>
        <v>0</v>
      </c>
      <c r="W274" s="48" cm="1">
        <f t="array" ref="W274">IFERROR(
IF(OR(W$10="",$I274=""),"",
SUMIFS(収穫記録!$P:$P,収穫記録!$D:$D,$J$1,収穫記録!$I:$I,$J$2,収穫記録!$J:$J,$J$3,収穫記録!$F:$F,$I274,収穫記録!$B:$B,"&gt;="&amp;W$10,収穫記録!$B:$B,"&lt;="&amp;EOMONTH(W$10,0))
/_xlfn.UNIQUE(_xlfn._xlws.FILTER($F:$F,$E:$E=$J$4))
/IF($J$5="総計",1,$K274/10)
),0)</f>
        <v>0</v>
      </c>
      <c r="X274" s="48" cm="1">
        <f t="array" ref="X274">IFERROR(
IF(OR(X$10="",$I274=""),"",
SUMIFS(収穫記録!$P:$P,収穫記録!$D:$D,$J$1,収穫記録!$I:$I,$J$2,収穫記録!$J:$J,$J$3,収穫記録!$F:$F,$I274,収穫記録!$B:$B,"&gt;="&amp;X$10,収穫記録!$B:$B,"&lt;="&amp;EOMONTH(X$10,0))
/_xlfn.UNIQUE(_xlfn._xlws.FILTER($F:$F,$E:$E=$J$4))
/IF($J$5="総計",1,$K274/10)
),0)</f>
        <v>0</v>
      </c>
    </row>
    <row r="275" spans="10:24">
      <c r="J275" s="13"/>
      <c r="K275" s="37"/>
      <c r="L275" s="46" t="str">
        <f t="shared" si="6"/>
        <v/>
      </c>
      <c r="M275" s="47" cm="1">
        <f t="array" ref="M275">IFERROR(
IF(OR(M$10="",$I275=""),"",
SUMIFS(収穫記録!$P:$P,収穫記録!$D:$D,$J$1,収穫記録!$I:$I,$J$2,収穫記録!$J:$J,$J$3,収穫記録!$F:$F,$I275,収穫記録!$B:$B,"&gt;="&amp;M$10,収穫記録!$B:$B,"&lt;="&amp;EOMONTH(M$10,0))
/_xlfn.UNIQUE(_xlfn._xlws.FILTER($F:$F,$E:$E=$J$4))
/IF($J$5="総計",1,$K275/10)
),0)</f>
        <v>0</v>
      </c>
      <c r="N275" s="48" cm="1">
        <f t="array" ref="N275">IFERROR(
IF(OR(N$10="",$I275=""),"",
SUMIFS(収穫記録!$P:$P,収穫記録!$D:$D,$J$1,収穫記録!$I:$I,$J$2,収穫記録!$J:$J,$J$3,収穫記録!$F:$F,$I275,収穫記録!$B:$B,"&gt;="&amp;N$10,収穫記録!$B:$B,"&lt;="&amp;EOMONTH(N$10,0))
/_xlfn.UNIQUE(_xlfn._xlws.FILTER($F:$F,$E:$E=$J$4))
/IF($J$5="総計",1,$K275/10)
),0)</f>
        <v>0</v>
      </c>
      <c r="O275" s="48" cm="1">
        <f t="array" ref="O275">IFERROR(
IF(OR(O$10="",$I275=""),"",
SUMIFS(収穫記録!$P:$P,収穫記録!$D:$D,$J$1,収穫記録!$I:$I,$J$2,収穫記録!$J:$J,$J$3,収穫記録!$F:$F,$I275,収穫記録!$B:$B,"&gt;="&amp;O$10,収穫記録!$B:$B,"&lt;="&amp;EOMONTH(O$10,0))
/_xlfn.UNIQUE(_xlfn._xlws.FILTER($F:$F,$E:$E=$J$4))
/IF($J$5="総計",1,$K275/10)
),0)</f>
        <v>0</v>
      </c>
      <c r="P275" s="48" cm="1">
        <f t="array" ref="P275">IFERROR(
IF(OR(P$10="",$I275=""),"",
SUMIFS(収穫記録!$P:$P,収穫記録!$D:$D,$J$1,収穫記録!$I:$I,$J$2,収穫記録!$J:$J,$J$3,収穫記録!$F:$F,$I275,収穫記録!$B:$B,"&gt;="&amp;P$10,収穫記録!$B:$B,"&lt;="&amp;EOMONTH(P$10,0))
/_xlfn.UNIQUE(_xlfn._xlws.FILTER($F:$F,$E:$E=$J$4))
/IF($J$5="総計",1,$K275/10)
),0)</f>
        <v>0</v>
      </c>
      <c r="Q275" s="48" cm="1">
        <f t="array" ref="Q275">IFERROR(
IF(OR(Q$10="",$I275=""),"",
SUMIFS(収穫記録!$P:$P,収穫記録!$D:$D,$J$1,収穫記録!$I:$I,$J$2,収穫記録!$J:$J,$J$3,収穫記録!$F:$F,$I275,収穫記録!$B:$B,"&gt;="&amp;Q$10,収穫記録!$B:$B,"&lt;="&amp;EOMONTH(Q$10,0))
/_xlfn.UNIQUE(_xlfn._xlws.FILTER($F:$F,$E:$E=$J$4))
/IF($J$5="総計",1,$K275/10)
),0)</f>
        <v>0</v>
      </c>
      <c r="R275" s="48" cm="1">
        <f t="array" ref="R275">IFERROR(
IF(OR(R$10="",$I275=""),"",
SUMIFS(収穫記録!$P:$P,収穫記録!$D:$D,$J$1,収穫記録!$I:$I,$J$2,収穫記録!$J:$J,$J$3,収穫記録!$F:$F,$I275,収穫記録!$B:$B,"&gt;="&amp;R$10,収穫記録!$B:$B,"&lt;="&amp;EOMONTH(R$10,0))
/_xlfn.UNIQUE(_xlfn._xlws.FILTER($F:$F,$E:$E=$J$4))
/IF($J$5="総計",1,$K275/10)
),0)</f>
        <v>0</v>
      </c>
      <c r="S275" s="48" cm="1">
        <f t="array" ref="S275">IFERROR(
IF(OR(S$10="",$I275=""),"",
SUMIFS(収穫記録!$P:$P,収穫記録!$D:$D,$J$1,収穫記録!$I:$I,$J$2,収穫記録!$J:$J,$J$3,収穫記録!$F:$F,$I275,収穫記録!$B:$B,"&gt;="&amp;S$10,収穫記録!$B:$B,"&lt;="&amp;EOMONTH(S$10,0))
/_xlfn.UNIQUE(_xlfn._xlws.FILTER($F:$F,$E:$E=$J$4))
/IF($J$5="総計",1,$K275/10)
),0)</f>
        <v>0</v>
      </c>
      <c r="T275" s="48" cm="1">
        <f t="array" ref="T275">IFERROR(
IF(OR(T$10="",$I275=""),"",
SUMIFS(収穫記録!$P:$P,収穫記録!$D:$D,$J$1,収穫記録!$I:$I,$J$2,収穫記録!$J:$J,$J$3,収穫記録!$F:$F,$I275,収穫記録!$B:$B,"&gt;="&amp;T$10,収穫記録!$B:$B,"&lt;="&amp;EOMONTH(T$10,0))
/_xlfn.UNIQUE(_xlfn._xlws.FILTER($F:$F,$E:$E=$J$4))
/IF($J$5="総計",1,$K275/10)
),0)</f>
        <v>0</v>
      </c>
      <c r="U275" s="48" cm="1">
        <f t="array" ref="U275">IFERROR(
IF(OR(U$10="",$I275=""),"",
SUMIFS(収穫記録!$P:$P,収穫記録!$D:$D,$J$1,収穫記録!$I:$I,$J$2,収穫記録!$J:$J,$J$3,収穫記録!$F:$F,$I275,収穫記録!$B:$B,"&gt;="&amp;U$10,収穫記録!$B:$B,"&lt;="&amp;EOMONTH(U$10,0))
/_xlfn.UNIQUE(_xlfn._xlws.FILTER($F:$F,$E:$E=$J$4))
/IF($J$5="総計",1,$K275/10)
),0)</f>
        <v>0</v>
      </c>
      <c r="V275" s="48" cm="1">
        <f t="array" ref="V275">IFERROR(
IF(OR(V$10="",$I275=""),"",
SUMIFS(収穫記録!$P:$P,収穫記録!$D:$D,$J$1,収穫記録!$I:$I,$J$2,収穫記録!$J:$J,$J$3,収穫記録!$F:$F,$I275,収穫記録!$B:$B,"&gt;="&amp;V$10,収穫記録!$B:$B,"&lt;="&amp;EOMONTH(V$10,0))
/_xlfn.UNIQUE(_xlfn._xlws.FILTER($F:$F,$E:$E=$J$4))
/IF($J$5="総計",1,$K275/10)
),0)</f>
        <v>0</v>
      </c>
      <c r="W275" s="48" cm="1">
        <f t="array" ref="W275">IFERROR(
IF(OR(W$10="",$I275=""),"",
SUMIFS(収穫記録!$P:$P,収穫記録!$D:$D,$J$1,収穫記録!$I:$I,$J$2,収穫記録!$J:$J,$J$3,収穫記録!$F:$F,$I275,収穫記録!$B:$B,"&gt;="&amp;W$10,収穫記録!$B:$B,"&lt;="&amp;EOMONTH(W$10,0))
/_xlfn.UNIQUE(_xlfn._xlws.FILTER($F:$F,$E:$E=$J$4))
/IF($J$5="総計",1,$K275/10)
),0)</f>
        <v>0</v>
      </c>
      <c r="X275" s="48" cm="1">
        <f t="array" ref="X275">IFERROR(
IF(OR(X$10="",$I275=""),"",
SUMIFS(収穫記録!$P:$P,収穫記録!$D:$D,$J$1,収穫記録!$I:$I,$J$2,収穫記録!$J:$J,$J$3,収穫記録!$F:$F,$I275,収穫記録!$B:$B,"&gt;="&amp;X$10,収穫記録!$B:$B,"&lt;="&amp;EOMONTH(X$10,0))
/_xlfn.UNIQUE(_xlfn._xlws.FILTER($F:$F,$E:$E=$J$4))
/IF($J$5="総計",1,$K275/10)
),0)</f>
        <v>0</v>
      </c>
    </row>
    <row r="276" spans="10:24">
      <c r="J276" s="13"/>
      <c r="K276" s="37"/>
      <c r="L276" s="46" t="str">
        <f t="shared" si="6"/>
        <v/>
      </c>
      <c r="M276" s="47" cm="1">
        <f t="array" ref="M276">IFERROR(
IF(OR(M$10="",$I276=""),"",
SUMIFS(収穫記録!$P:$P,収穫記録!$D:$D,$J$1,収穫記録!$I:$I,$J$2,収穫記録!$J:$J,$J$3,収穫記録!$F:$F,$I276,収穫記録!$B:$B,"&gt;="&amp;M$10,収穫記録!$B:$B,"&lt;="&amp;EOMONTH(M$10,0))
/_xlfn.UNIQUE(_xlfn._xlws.FILTER($F:$F,$E:$E=$J$4))
/IF($J$5="総計",1,$K276/10)
),0)</f>
        <v>0</v>
      </c>
      <c r="N276" s="48" cm="1">
        <f t="array" ref="N276">IFERROR(
IF(OR(N$10="",$I276=""),"",
SUMIFS(収穫記録!$P:$P,収穫記録!$D:$D,$J$1,収穫記録!$I:$I,$J$2,収穫記録!$J:$J,$J$3,収穫記録!$F:$F,$I276,収穫記録!$B:$B,"&gt;="&amp;N$10,収穫記録!$B:$B,"&lt;="&amp;EOMONTH(N$10,0))
/_xlfn.UNIQUE(_xlfn._xlws.FILTER($F:$F,$E:$E=$J$4))
/IF($J$5="総計",1,$K276/10)
),0)</f>
        <v>0</v>
      </c>
      <c r="O276" s="48" cm="1">
        <f t="array" ref="O276">IFERROR(
IF(OR(O$10="",$I276=""),"",
SUMIFS(収穫記録!$P:$P,収穫記録!$D:$D,$J$1,収穫記録!$I:$I,$J$2,収穫記録!$J:$J,$J$3,収穫記録!$F:$F,$I276,収穫記録!$B:$B,"&gt;="&amp;O$10,収穫記録!$B:$B,"&lt;="&amp;EOMONTH(O$10,0))
/_xlfn.UNIQUE(_xlfn._xlws.FILTER($F:$F,$E:$E=$J$4))
/IF($J$5="総計",1,$K276/10)
),0)</f>
        <v>0</v>
      </c>
      <c r="P276" s="48" cm="1">
        <f t="array" ref="P276">IFERROR(
IF(OR(P$10="",$I276=""),"",
SUMIFS(収穫記録!$P:$P,収穫記録!$D:$D,$J$1,収穫記録!$I:$I,$J$2,収穫記録!$J:$J,$J$3,収穫記録!$F:$F,$I276,収穫記録!$B:$B,"&gt;="&amp;P$10,収穫記録!$B:$B,"&lt;="&amp;EOMONTH(P$10,0))
/_xlfn.UNIQUE(_xlfn._xlws.FILTER($F:$F,$E:$E=$J$4))
/IF($J$5="総計",1,$K276/10)
),0)</f>
        <v>0</v>
      </c>
      <c r="Q276" s="48" cm="1">
        <f t="array" ref="Q276">IFERROR(
IF(OR(Q$10="",$I276=""),"",
SUMIFS(収穫記録!$P:$P,収穫記録!$D:$D,$J$1,収穫記録!$I:$I,$J$2,収穫記録!$J:$J,$J$3,収穫記録!$F:$F,$I276,収穫記録!$B:$B,"&gt;="&amp;Q$10,収穫記録!$B:$B,"&lt;="&amp;EOMONTH(Q$10,0))
/_xlfn.UNIQUE(_xlfn._xlws.FILTER($F:$F,$E:$E=$J$4))
/IF($J$5="総計",1,$K276/10)
),0)</f>
        <v>0</v>
      </c>
      <c r="R276" s="48" cm="1">
        <f t="array" ref="R276">IFERROR(
IF(OR(R$10="",$I276=""),"",
SUMIFS(収穫記録!$P:$P,収穫記録!$D:$D,$J$1,収穫記録!$I:$I,$J$2,収穫記録!$J:$J,$J$3,収穫記録!$F:$F,$I276,収穫記録!$B:$B,"&gt;="&amp;R$10,収穫記録!$B:$B,"&lt;="&amp;EOMONTH(R$10,0))
/_xlfn.UNIQUE(_xlfn._xlws.FILTER($F:$F,$E:$E=$J$4))
/IF($J$5="総計",1,$K276/10)
),0)</f>
        <v>0</v>
      </c>
      <c r="S276" s="48" cm="1">
        <f t="array" ref="S276">IFERROR(
IF(OR(S$10="",$I276=""),"",
SUMIFS(収穫記録!$P:$P,収穫記録!$D:$D,$J$1,収穫記録!$I:$I,$J$2,収穫記録!$J:$J,$J$3,収穫記録!$F:$F,$I276,収穫記録!$B:$B,"&gt;="&amp;S$10,収穫記録!$B:$B,"&lt;="&amp;EOMONTH(S$10,0))
/_xlfn.UNIQUE(_xlfn._xlws.FILTER($F:$F,$E:$E=$J$4))
/IF($J$5="総計",1,$K276/10)
),0)</f>
        <v>0</v>
      </c>
      <c r="T276" s="48" cm="1">
        <f t="array" ref="T276">IFERROR(
IF(OR(T$10="",$I276=""),"",
SUMIFS(収穫記録!$P:$P,収穫記録!$D:$D,$J$1,収穫記録!$I:$I,$J$2,収穫記録!$J:$J,$J$3,収穫記録!$F:$F,$I276,収穫記録!$B:$B,"&gt;="&amp;T$10,収穫記録!$B:$B,"&lt;="&amp;EOMONTH(T$10,0))
/_xlfn.UNIQUE(_xlfn._xlws.FILTER($F:$F,$E:$E=$J$4))
/IF($J$5="総計",1,$K276/10)
),0)</f>
        <v>0</v>
      </c>
      <c r="U276" s="48" cm="1">
        <f t="array" ref="U276">IFERROR(
IF(OR(U$10="",$I276=""),"",
SUMIFS(収穫記録!$P:$P,収穫記録!$D:$D,$J$1,収穫記録!$I:$I,$J$2,収穫記録!$J:$J,$J$3,収穫記録!$F:$F,$I276,収穫記録!$B:$B,"&gt;="&amp;U$10,収穫記録!$B:$B,"&lt;="&amp;EOMONTH(U$10,0))
/_xlfn.UNIQUE(_xlfn._xlws.FILTER($F:$F,$E:$E=$J$4))
/IF($J$5="総計",1,$K276/10)
),0)</f>
        <v>0</v>
      </c>
      <c r="V276" s="48" cm="1">
        <f t="array" ref="V276">IFERROR(
IF(OR(V$10="",$I276=""),"",
SUMIFS(収穫記録!$P:$P,収穫記録!$D:$D,$J$1,収穫記録!$I:$I,$J$2,収穫記録!$J:$J,$J$3,収穫記録!$F:$F,$I276,収穫記録!$B:$B,"&gt;="&amp;V$10,収穫記録!$B:$B,"&lt;="&amp;EOMONTH(V$10,0))
/_xlfn.UNIQUE(_xlfn._xlws.FILTER($F:$F,$E:$E=$J$4))
/IF($J$5="総計",1,$K276/10)
),0)</f>
        <v>0</v>
      </c>
      <c r="W276" s="48" cm="1">
        <f t="array" ref="W276">IFERROR(
IF(OR(W$10="",$I276=""),"",
SUMIFS(収穫記録!$P:$P,収穫記録!$D:$D,$J$1,収穫記録!$I:$I,$J$2,収穫記録!$J:$J,$J$3,収穫記録!$F:$F,$I276,収穫記録!$B:$B,"&gt;="&amp;W$10,収穫記録!$B:$B,"&lt;="&amp;EOMONTH(W$10,0))
/_xlfn.UNIQUE(_xlfn._xlws.FILTER($F:$F,$E:$E=$J$4))
/IF($J$5="総計",1,$K276/10)
),0)</f>
        <v>0</v>
      </c>
      <c r="X276" s="48" cm="1">
        <f t="array" ref="X276">IFERROR(
IF(OR(X$10="",$I276=""),"",
SUMIFS(収穫記録!$P:$P,収穫記録!$D:$D,$J$1,収穫記録!$I:$I,$J$2,収穫記録!$J:$J,$J$3,収穫記録!$F:$F,$I276,収穫記録!$B:$B,"&gt;="&amp;X$10,収穫記録!$B:$B,"&lt;="&amp;EOMONTH(X$10,0))
/_xlfn.UNIQUE(_xlfn._xlws.FILTER($F:$F,$E:$E=$J$4))
/IF($J$5="総計",1,$K276/10)
),0)</f>
        <v>0</v>
      </c>
    </row>
    <row r="277" spans="10:24">
      <c r="J277" s="13"/>
      <c r="K277" s="37"/>
      <c r="L277" s="46" t="str">
        <f t="shared" si="6"/>
        <v/>
      </c>
      <c r="M277" s="47" cm="1">
        <f t="array" ref="M277">IFERROR(
IF(OR(M$10="",$I277=""),"",
SUMIFS(収穫記録!$P:$P,収穫記録!$D:$D,$J$1,収穫記録!$I:$I,$J$2,収穫記録!$J:$J,$J$3,収穫記録!$F:$F,$I277,収穫記録!$B:$B,"&gt;="&amp;M$10,収穫記録!$B:$B,"&lt;="&amp;EOMONTH(M$10,0))
/_xlfn.UNIQUE(_xlfn._xlws.FILTER($F:$F,$E:$E=$J$4))
/IF($J$5="総計",1,$K277/10)
),0)</f>
        <v>0</v>
      </c>
      <c r="N277" s="48" cm="1">
        <f t="array" ref="N277">IFERROR(
IF(OR(N$10="",$I277=""),"",
SUMIFS(収穫記録!$P:$P,収穫記録!$D:$D,$J$1,収穫記録!$I:$I,$J$2,収穫記録!$J:$J,$J$3,収穫記録!$F:$F,$I277,収穫記録!$B:$B,"&gt;="&amp;N$10,収穫記録!$B:$B,"&lt;="&amp;EOMONTH(N$10,0))
/_xlfn.UNIQUE(_xlfn._xlws.FILTER($F:$F,$E:$E=$J$4))
/IF($J$5="総計",1,$K277/10)
),0)</f>
        <v>0</v>
      </c>
      <c r="O277" s="48" cm="1">
        <f t="array" ref="O277">IFERROR(
IF(OR(O$10="",$I277=""),"",
SUMIFS(収穫記録!$P:$P,収穫記録!$D:$D,$J$1,収穫記録!$I:$I,$J$2,収穫記録!$J:$J,$J$3,収穫記録!$F:$F,$I277,収穫記録!$B:$B,"&gt;="&amp;O$10,収穫記録!$B:$B,"&lt;="&amp;EOMONTH(O$10,0))
/_xlfn.UNIQUE(_xlfn._xlws.FILTER($F:$F,$E:$E=$J$4))
/IF($J$5="総計",1,$K277/10)
),0)</f>
        <v>0</v>
      </c>
      <c r="P277" s="48" cm="1">
        <f t="array" ref="P277">IFERROR(
IF(OR(P$10="",$I277=""),"",
SUMIFS(収穫記録!$P:$P,収穫記録!$D:$D,$J$1,収穫記録!$I:$I,$J$2,収穫記録!$J:$J,$J$3,収穫記録!$F:$F,$I277,収穫記録!$B:$B,"&gt;="&amp;P$10,収穫記録!$B:$B,"&lt;="&amp;EOMONTH(P$10,0))
/_xlfn.UNIQUE(_xlfn._xlws.FILTER($F:$F,$E:$E=$J$4))
/IF($J$5="総計",1,$K277/10)
),0)</f>
        <v>0</v>
      </c>
      <c r="Q277" s="48" cm="1">
        <f t="array" ref="Q277">IFERROR(
IF(OR(Q$10="",$I277=""),"",
SUMIFS(収穫記録!$P:$P,収穫記録!$D:$D,$J$1,収穫記録!$I:$I,$J$2,収穫記録!$J:$J,$J$3,収穫記録!$F:$F,$I277,収穫記録!$B:$B,"&gt;="&amp;Q$10,収穫記録!$B:$B,"&lt;="&amp;EOMONTH(Q$10,0))
/_xlfn.UNIQUE(_xlfn._xlws.FILTER($F:$F,$E:$E=$J$4))
/IF($J$5="総計",1,$K277/10)
),0)</f>
        <v>0</v>
      </c>
      <c r="R277" s="48" cm="1">
        <f t="array" ref="R277">IFERROR(
IF(OR(R$10="",$I277=""),"",
SUMIFS(収穫記録!$P:$P,収穫記録!$D:$D,$J$1,収穫記録!$I:$I,$J$2,収穫記録!$J:$J,$J$3,収穫記録!$F:$F,$I277,収穫記録!$B:$B,"&gt;="&amp;R$10,収穫記録!$B:$B,"&lt;="&amp;EOMONTH(R$10,0))
/_xlfn.UNIQUE(_xlfn._xlws.FILTER($F:$F,$E:$E=$J$4))
/IF($J$5="総計",1,$K277/10)
),0)</f>
        <v>0</v>
      </c>
      <c r="S277" s="48" cm="1">
        <f t="array" ref="S277">IFERROR(
IF(OR(S$10="",$I277=""),"",
SUMIFS(収穫記録!$P:$P,収穫記録!$D:$D,$J$1,収穫記録!$I:$I,$J$2,収穫記録!$J:$J,$J$3,収穫記録!$F:$F,$I277,収穫記録!$B:$B,"&gt;="&amp;S$10,収穫記録!$B:$B,"&lt;="&amp;EOMONTH(S$10,0))
/_xlfn.UNIQUE(_xlfn._xlws.FILTER($F:$F,$E:$E=$J$4))
/IF($J$5="総計",1,$K277/10)
),0)</f>
        <v>0</v>
      </c>
      <c r="T277" s="48" cm="1">
        <f t="array" ref="T277">IFERROR(
IF(OR(T$10="",$I277=""),"",
SUMIFS(収穫記録!$P:$P,収穫記録!$D:$D,$J$1,収穫記録!$I:$I,$J$2,収穫記録!$J:$J,$J$3,収穫記録!$F:$F,$I277,収穫記録!$B:$B,"&gt;="&amp;T$10,収穫記録!$B:$B,"&lt;="&amp;EOMONTH(T$10,0))
/_xlfn.UNIQUE(_xlfn._xlws.FILTER($F:$F,$E:$E=$J$4))
/IF($J$5="総計",1,$K277/10)
),0)</f>
        <v>0</v>
      </c>
      <c r="U277" s="48" cm="1">
        <f t="array" ref="U277">IFERROR(
IF(OR(U$10="",$I277=""),"",
SUMIFS(収穫記録!$P:$P,収穫記録!$D:$D,$J$1,収穫記録!$I:$I,$J$2,収穫記録!$J:$J,$J$3,収穫記録!$F:$F,$I277,収穫記録!$B:$B,"&gt;="&amp;U$10,収穫記録!$B:$B,"&lt;="&amp;EOMONTH(U$10,0))
/_xlfn.UNIQUE(_xlfn._xlws.FILTER($F:$F,$E:$E=$J$4))
/IF($J$5="総計",1,$K277/10)
),0)</f>
        <v>0</v>
      </c>
      <c r="V277" s="48" cm="1">
        <f t="array" ref="V277">IFERROR(
IF(OR(V$10="",$I277=""),"",
SUMIFS(収穫記録!$P:$P,収穫記録!$D:$D,$J$1,収穫記録!$I:$I,$J$2,収穫記録!$J:$J,$J$3,収穫記録!$F:$F,$I277,収穫記録!$B:$B,"&gt;="&amp;V$10,収穫記録!$B:$B,"&lt;="&amp;EOMONTH(V$10,0))
/_xlfn.UNIQUE(_xlfn._xlws.FILTER($F:$F,$E:$E=$J$4))
/IF($J$5="総計",1,$K277/10)
),0)</f>
        <v>0</v>
      </c>
      <c r="W277" s="48" cm="1">
        <f t="array" ref="W277">IFERROR(
IF(OR(W$10="",$I277=""),"",
SUMIFS(収穫記録!$P:$P,収穫記録!$D:$D,$J$1,収穫記録!$I:$I,$J$2,収穫記録!$J:$J,$J$3,収穫記録!$F:$F,$I277,収穫記録!$B:$B,"&gt;="&amp;W$10,収穫記録!$B:$B,"&lt;="&amp;EOMONTH(W$10,0))
/_xlfn.UNIQUE(_xlfn._xlws.FILTER($F:$F,$E:$E=$J$4))
/IF($J$5="総計",1,$K277/10)
),0)</f>
        <v>0</v>
      </c>
      <c r="X277" s="48" cm="1">
        <f t="array" ref="X277">IFERROR(
IF(OR(X$10="",$I277=""),"",
SUMIFS(収穫記録!$P:$P,収穫記録!$D:$D,$J$1,収穫記録!$I:$I,$J$2,収穫記録!$J:$J,$J$3,収穫記録!$F:$F,$I277,収穫記録!$B:$B,"&gt;="&amp;X$10,収穫記録!$B:$B,"&lt;="&amp;EOMONTH(X$10,0))
/_xlfn.UNIQUE(_xlfn._xlws.FILTER($F:$F,$E:$E=$J$4))
/IF($J$5="総計",1,$K277/10)
),0)</f>
        <v>0</v>
      </c>
    </row>
    <row r="278" spans="10:24">
      <c r="J278" s="13"/>
      <c r="K278" s="37"/>
      <c r="L278" s="46" t="str">
        <f t="shared" si="6"/>
        <v/>
      </c>
      <c r="M278" s="47" cm="1">
        <f t="array" ref="M278">IFERROR(
IF(OR(M$10="",$I278=""),"",
SUMIFS(収穫記録!$P:$P,収穫記録!$D:$D,$J$1,収穫記録!$I:$I,$J$2,収穫記録!$J:$J,$J$3,収穫記録!$F:$F,$I278,収穫記録!$B:$B,"&gt;="&amp;M$10,収穫記録!$B:$B,"&lt;="&amp;EOMONTH(M$10,0))
/_xlfn.UNIQUE(_xlfn._xlws.FILTER($F:$F,$E:$E=$J$4))
/IF($J$5="総計",1,$K278/10)
),0)</f>
        <v>0</v>
      </c>
      <c r="N278" s="48" cm="1">
        <f t="array" ref="N278">IFERROR(
IF(OR(N$10="",$I278=""),"",
SUMIFS(収穫記録!$P:$P,収穫記録!$D:$D,$J$1,収穫記録!$I:$I,$J$2,収穫記録!$J:$J,$J$3,収穫記録!$F:$F,$I278,収穫記録!$B:$B,"&gt;="&amp;N$10,収穫記録!$B:$B,"&lt;="&amp;EOMONTH(N$10,0))
/_xlfn.UNIQUE(_xlfn._xlws.FILTER($F:$F,$E:$E=$J$4))
/IF($J$5="総計",1,$K278/10)
),0)</f>
        <v>0</v>
      </c>
      <c r="O278" s="48" cm="1">
        <f t="array" ref="O278">IFERROR(
IF(OR(O$10="",$I278=""),"",
SUMIFS(収穫記録!$P:$P,収穫記録!$D:$D,$J$1,収穫記録!$I:$I,$J$2,収穫記録!$J:$J,$J$3,収穫記録!$F:$F,$I278,収穫記録!$B:$B,"&gt;="&amp;O$10,収穫記録!$B:$B,"&lt;="&amp;EOMONTH(O$10,0))
/_xlfn.UNIQUE(_xlfn._xlws.FILTER($F:$F,$E:$E=$J$4))
/IF($J$5="総計",1,$K278/10)
),0)</f>
        <v>0</v>
      </c>
      <c r="P278" s="48" cm="1">
        <f t="array" ref="P278">IFERROR(
IF(OR(P$10="",$I278=""),"",
SUMIFS(収穫記録!$P:$P,収穫記録!$D:$D,$J$1,収穫記録!$I:$I,$J$2,収穫記録!$J:$J,$J$3,収穫記録!$F:$F,$I278,収穫記録!$B:$B,"&gt;="&amp;P$10,収穫記録!$B:$B,"&lt;="&amp;EOMONTH(P$10,0))
/_xlfn.UNIQUE(_xlfn._xlws.FILTER($F:$F,$E:$E=$J$4))
/IF($J$5="総計",1,$K278/10)
),0)</f>
        <v>0</v>
      </c>
      <c r="Q278" s="48" cm="1">
        <f t="array" ref="Q278">IFERROR(
IF(OR(Q$10="",$I278=""),"",
SUMIFS(収穫記録!$P:$P,収穫記録!$D:$D,$J$1,収穫記録!$I:$I,$J$2,収穫記録!$J:$J,$J$3,収穫記録!$F:$F,$I278,収穫記録!$B:$B,"&gt;="&amp;Q$10,収穫記録!$B:$B,"&lt;="&amp;EOMONTH(Q$10,0))
/_xlfn.UNIQUE(_xlfn._xlws.FILTER($F:$F,$E:$E=$J$4))
/IF($J$5="総計",1,$K278/10)
),0)</f>
        <v>0</v>
      </c>
      <c r="R278" s="48" cm="1">
        <f t="array" ref="R278">IFERROR(
IF(OR(R$10="",$I278=""),"",
SUMIFS(収穫記録!$P:$P,収穫記録!$D:$D,$J$1,収穫記録!$I:$I,$J$2,収穫記録!$J:$J,$J$3,収穫記録!$F:$F,$I278,収穫記録!$B:$B,"&gt;="&amp;R$10,収穫記録!$B:$B,"&lt;="&amp;EOMONTH(R$10,0))
/_xlfn.UNIQUE(_xlfn._xlws.FILTER($F:$F,$E:$E=$J$4))
/IF($J$5="総計",1,$K278/10)
),0)</f>
        <v>0</v>
      </c>
      <c r="S278" s="48" cm="1">
        <f t="array" ref="S278">IFERROR(
IF(OR(S$10="",$I278=""),"",
SUMIFS(収穫記録!$P:$P,収穫記録!$D:$D,$J$1,収穫記録!$I:$I,$J$2,収穫記録!$J:$J,$J$3,収穫記録!$F:$F,$I278,収穫記録!$B:$B,"&gt;="&amp;S$10,収穫記録!$B:$B,"&lt;="&amp;EOMONTH(S$10,0))
/_xlfn.UNIQUE(_xlfn._xlws.FILTER($F:$F,$E:$E=$J$4))
/IF($J$5="総計",1,$K278/10)
),0)</f>
        <v>0</v>
      </c>
      <c r="T278" s="48" cm="1">
        <f t="array" ref="T278">IFERROR(
IF(OR(T$10="",$I278=""),"",
SUMIFS(収穫記録!$P:$P,収穫記録!$D:$D,$J$1,収穫記録!$I:$I,$J$2,収穫記録!$J:$J,$J$3,収穫記録!$F:$F,$I278,収穫記録!$B:$B,"&gt;="&amp;T$10,収穫記録!$B:$B,"&lt;="&amp;EOMONTH(T$10,0))
/_xlfn.UNIQUE(_xlfn._xlws.FILTER($F:$F,$E:$E=$J$4))
/IF($J$5="総計",1,$K278/10)
),0)</f>
        <v>0</v>
      </c>
      <c r="U278" s="48" cm="1">
        <f t="array" ref="U278">IFERROR(
IF(OR(U$10="",$I278=""),"",
SUMIFS(収穫記録!$P:$P,収穫記録!$D:$D,$J$1,収穫記録!$I:$I,$J$2,収穫記録!$J:$J,$J$3,収穫記録!$F:$F,$I278,収穫記録!$B:$B,"&gt;="&amp;U$10,収穫記録!$B:$B,"&lt;="&amp;EOMONTH(U$10,0))
/_xlfn.UNIQUE(_xlfn._xlws.FILTER($F:$F,$E:$E=$J$4))
/IF($J$5="総計",1,$K278/10)
),0)</f>
        <v>0</v>
      </c>
      <c r="V278" s="48" cm="1">
        <f t="array" ref="V278">IFERROR(
IF(OR(V$10="",$I278=""),"",
SUMIFS(収穫記録!$P:$P,収穫記録!$D:$D,$J$1,収穫記録!$I:$I,$J$2,収穫記録!$J:$J,$J$3,収穫記録!$F:$F,$I278,収穫記録!$B:$B,"&gt;="&amp;V$10,収穫記録!$B:$B,"&lt;="&amp;EOMONTH(V$10,0))
/_xlfn.UNIQUE(_xlfn._xlws.FILTER($F:$F,$E:$E=$J$4))
/IF($J$5="総計",1,$K278/10)
),0)</f>
        <v>0</v>
      </c>
      <c r="W278" s="48" cm="1">
        <f t="array" ref="W278">IFERROR(
IF(OR(W$10="",$I278=""),"",
SUMIFS(収穫記録!$P:$P,収穫記録!$D:$D,$J$1,収穫記録!$I:$I,$J$2,収穫記録!$J:$J,$J$3,収穫記録!$F:$F,$I278,収穫記録!$B:$B,"&gt;="&amp;W$10,収穫記録!$B:$B,"&lt;="&amp;EOMONTH(W$10,0))
/_xlfn.UNIQUE(_xlfn._xlws.FILTER($F:$F,$E:$E=$J$4))
/IF($J$5="総計",1,$K278/10)
),0)</f>
        <v>0</v>
      </c>
      <c r="X278" s="48" cm="1">
        <f t="array" ref="X278">IFERROR(
IF(OR(X$10="",$I278=""),"",
SUMIFS(収穫記録!$P:$P,収穫記録!$D:$D,$J$1,収穫記録!$I:$I,$J$2,収穫記録!$J:$J,$J$3,収穫記録!$F:$F,$I278,収穫記録!$B:$B,"&gt;="&amp;X$10,収穫記録!$B:$B,"&lt;="&amp;EOMONTH(X$10,0))
/_xlfn.UNIQUE(_xlfn._xlws.FILTER($F:$F,$E:$E=$J$4))
/IF($J$5="総計",1,$K278/10)
),0)</f>
        <v>0</v>
      </c>
    </row>
    <row r="279" spans="10:24">
      <c r="J279" s="13"/>
      <c r="K279" s="37"/>
      <c r="L279" s="46" t="str">
        <f t="shared" si="6"/>
        <v/>
      </c>
      <c r="M279" s="47" cm="1">
        <f t="array" ref="M279">IFERROR(
IF(OR(M$10="",$I279=""),"",
SUMIFS(収穫記録!$P:$P,収穫記録!$D:$D,$J$1,収穫記録!$I:$I,$J$2,収穫記録!$J:$J,$J$3,収穫記録!$F:$F,$I279,収穫記録!$B:$B,"&gt;="&amp;M$10,収穫記録!$B:$B,"&lt;="&amp;EOMONTH(M$10,0))
/_xlfn.UNIQUE(_xlfn._xlws.FILTER($F:$F,$E:$E=$J$4))
/IF($J$5="総計",1,$K279/10)
),0)</f>
        <v>0</v>
      </c>
      <c r="N279" s="48" cm="1">
        <f t="array" ref="N279">IFERROR(
IF(OR(N$10="",$I279=""),"",
SUMIFS(収穫記録!$P:$P,収穫記録!$D:$D,$J$1,収穫記録!$I:$I,$J$2,収穫記録!$J:$J,$J$3,収穫記録!$F:$F,$I279,収穫記録!$B:$B,"&gt;="&amp;N$10,収穫記録!$B:$B,"&lt;="&amp;EOMONTH(N$10,0))
/_xlfn.UNIQUE(_xlfn._xlws.FILTER($F:$F,$E:$E=$J$4))
/IF($J$5="総計",1,$K279/10)
),0)</f>
        <v>0</v>
      </c>
      <c r="O279" s="48" cm="1">
        <f t="array" ref="O279">IFERROR(
IF(OR(O$10="",$I279=""),"",
SUMIFS(収穫記録!$P:$P,収穫記録!$D:$D,$J$1,収穫記録!$I:$I,$J$2,収穫記録!$J:$J,$J$3,収穫記録!$F:$F,$I279,収穫記録!$B:$B,"&gt;="&amp;O$10,収穫記録!$B:$B,"&lt;="&amp;EOMONTH(O$10,0))
/_xlfn.UNIQUE(_xlfn._xlws.FILTER($F:$F,$E:$E=$J$4))
/IF($J$5="総計",1,$K279/10)
),0)</f>
        <v>0</v>
      </c>
      <c r="P279" s="48" cm="1">
        <f t="array" ref="P279">IFERROR(
IF(OR(P$10="",$I279=""),"",
SUMIFS(収穫記録!$P:$P,収穫記録!$D:$D,$J$1,収穫記録!$I:$I,$J$2,収穫記録!$J:$J,$J$3,収穫記録!$F:$F,$I279,収穫記録!$B:$B,"&gt;="&amp;P$10,収穫記録!$B:$B,"&lt;="&amp;EOMONTH(P$10,0))
/_xlfn.UNIQUE(_xlfn._xlws.FILTER($F:$F,$E:$E=$J$4))
/IF($J$5="総計",1,$K279/10)
),0)</f>
        <v>0</v>
      </c>
      <c r="Q279" s="48" cm="1">
        <f t="array" ref="Q279">IFERROR(
IF(OR(Q$10="",$I279=""),"",
SUMIFS(収穫記録!$P:$P,収穫記録!$D:$D,$J$1,収穫記録!$I:$I,$J$2,収穫記録!$J:$J,$J$3,収穫記録!$F:$F,$I279,収穫記録!$B:$B,"&gt;="&amp;Q$10,収穫記録!$B:$B,"&lt;="&amp;EOMONTH(Q$10,0))
/_xlfn.UNIQUE(_xlfn._xlws.FILTER($F:$F,$E:$E=$J$4))
/IF($J$5="総計",1,$K279/10)
),0)</f>
        <v>0</v>
      </c>
      <c r="R279" s="48" cm="1">
        <f t="array" ref="R279">IFERROR(
IF(OR(R$10="",$I279=""),"",
SUMIFS(収穫記録!$P:$P,収穫記録!$D:$D,$J$1,収穫記録!$I:$I,$J$2,収穫記録!$J:$J,$J$3,収穫記録!$F:$F,$I279,収穫記録!$B:$B,"&gt;="&amp;R$10,収穫記録!$B:$B,"&lt;="&amp;EOMONTH(R$10,0))
/_xlfn.UNIQUE(_xlfn._xlws.FILTER($F:$F,$E:$E=$J$4))
/IF($J$5="総計",1,$K279/10)
),0)</f>
        <v>0</v>
      </c>
      <c r="S279" s="48" cm="1">
        <f t="array" ref="S279">IFERROR(
IF(OR(S$10="",$I279=""),"",
SUMIFS(収穫記録!$P:$P,収穫記録!$D:$D,$J$1,収穫記録!$I:$I,$J$2,収穫記録!$J:$J,$J$3,収穫記録!$F:$F,$I279,収穫記録!$B:$B,"&gt;="&amp;S$10,収穫記録!$B:$B,"&lt;="&amp;EOMONTH(S$10,0))
/_xlfn.UNIQUE(_xlfn._xlws.FILTER($F:$F,$E:$E=$J$4))
/IF($J$5="総計",1,$K279/10)
),0)</f>
        <v>0</v>
      </c>
      <c r="T279" s="48" cm="1">
        <f t="array" ref="T279">IFERROR(
IF(OR(T$10="",$I279=""),"",
SUMIFS(収穫記録!$P:$P,収穫記録!$D:$D,$J$1,収穫記録!$I:$I,$J$2,収穫記録!$J:$J,$J$3,収穫記録!$F:$F,$I279,収穫記録!$B:$B,"&gt;="&amp;T$10,収穫記録!$B:$B,"&lt;="&amp;EOMONTH(T$10,0))
/_xlfn.UNIQUE(_xlfn._xlws.FILTER($F:$F,$E:$E=$J$4))
/IF($J$5="総計",1,$K279/10)
),0)</f>
        <v>0</v>
      </c>
      <c r="U279" s="48" cm="1">
        <f t="array" ref="U279">IFERROR(
IF(OR(U$10="",$I279=""),"",
SUMIFS(収穫記録!$P:$P,収穫記録!$D:$D,$J$1,収穫記録!$I:$I,$J$2,収穫記録!$J:$J,$J$3,収穫記録!$F:$F,$I279,収穫記録!$B:$B,"&gt;="&amp;U$10,収穫記録!$B:$B,"&lt;="&amp;EOMONTH(U$10,0))
/_xlfn.UNIQUE(_xlfn._xlws.FILTER($F:$F,$E:$E=$J$4))
/IF($J$5="総計",1,$K279/10)
),0)</f>
        <v>0</v>
      </c>
      <c r="V279" s="48" cm="1">
        <f t="array" ref="V279">IFERROR(
IF(OR(V$10="",$I279=""),"",
SUMIFS(収穫記録!$P:$P,収穫記録!$D:$D,$J$1,収穫記録!$I:$I,$J$2,収穫記録!$J:$J,$J$3,収穫記録!$F:$F,$I279,収穫記録!$B:$B,"&gt;="&amp;V$10,収穫記録!$B:$B,"&lt;="&amp;EOMONTH(V$10,0))
/_xlfn.UNIQUE(_xlfn._xlws.FILTER($F:$F,$E:$E=$J$4))
/IF($J$5="総計",1,$K279/10)
),0)</f>
        <v>0</v>
      </c>
      <c r="W279" s="48" cm="1">
        <f t="array" ref="W279">IFERROR(
IF(OR(W$10="",$I279=""),"",
SUMIFS(収穫記録!$P:$P,収穫記録!$D:$D,$J$1,収穫記録!$I:$I,$J$2,収穫記録!$J:$J,$J$3,収穫記録!$F:$F,$I279,収穫記録!$B:$B,"&gt;="&amp;W$10,収穫記録!$B:$B,"&lt;="&amp;EOMONTH(W$10,0))
/_xlfn.UNIQUE(_xlfn._xlws.FILTER($F:$F,$E:$E=$J$4))
/IF($J$5="総計",1,$K279/10)
),0)</f>
        <v>0</v>
      </c>
      <c r="X279" s="48" cm="1">
        <f t="array" ref="X279">IFERROR(
IF(OR(X$10="",$I279=""),"",
SUMIFS(収穫記録!$P:$P,収穫記録!$D:$D,$J$1,収穫記録!$I:$I,$J$2,収穫記録!$J:$J,$J$3,収穫記録!$F:$F,$I279,収穫記録!$B:$B,"&gt;="&amp;X$10,収穫記録!$B:$B,"&lt;="&amp;EOMONTH(X$10,0))
/_xlfn.UNIQUE(_xlfn._xlws.FILTER($F:$F,$E:$E=$J$4))
/IF($J$5="総計",1,$K279/10)
),0)</f>
        <v>0</v>
      </c>
    </row>
    <row r="280" spans="10:24">
      <c r="J280" s="13"/>
      <c r="K280" s="37"/>
      <c r="L280" s="46" t="str">
        <f t="shared" si="6"/>
        <v/>
      </c>
      <c r="M280" s="47" cm="1">
        <f t="array" ref="M280">IFERROR(
IF(OR(M$10="",$I280=""),"",
SUMIFS(収穫記録!$P:$P,収穫記録!$D:$D,$J$1,収穫記録!$I:$I,$J$2,収穫記録!$J:$J,$J$3,収穫記録!$F:$F,$I280,収穫記録!$B:$B,"&gt;="&amp;M$10,収穫記録!$B:$B,"&lt;="&amp;EOMONTH(M$10,0))
/_xlfn.UNIQUE(_xlfn._xlws.FILTER($F:$F,$E:$E=$J$4))
/IF($J$5="総計",1,$K280/10)
),0)</f>
        <v>0</v>
      </c>
      <c r="N280" s="48" cm="1">
        <f t="array" ref="N280">IFERROR(
IF(OR(N$10="",$I280=""),"",
SUMIFS(収穫記録!$P:$P,収穫記録!$D:$D,$J$1,収穫記録!$I:$I,$J$2,収穫記録!$J:$J,$J$3,収穫記録!$F:$F,$I280,収穫記録!$B:$B,"&gt;="&amp;N$10,収穫記録!$B:$B,"&lt;="&amp;EOMONTH(N$10,0))
/_xlfn.UNIQUE(_xlfn._xlws.FILTER($F:$F,$E:$E=$J$4))
/IF($J$5="総計",1,$K280/10)
),0)</f>
        <v>0</v>
      </c>
      <c r="O280" s="48" cm="1">
        <f t="array" ref="O280">IFERROR(
IF(OR(O$10="",$I280=""),"",
SUMIFS(収穫記録!$P:$P,収穫記録!$D:$D,$J$1,収穫記録!$I:$I,$J$2,収穫記録!$J:$J,$J$3,収穫記録!$F:$F,$I280,収穫記録!$B:$B,"&gt;="&amp;O$10,収穫記録!$B:$B,"&lt;="&amp;EOMONTH(O$10,0))
/_xlfn.UNIQUE(_xlfn._xlws.FILTER($F:$F,$E:$E=$J$4))
/IF($J$5="総計",1,$K280/10)
),0)</f>
        <v>0</v>
      </c>
      <c r="P280" s="48" cm="1">
        <f t="array" ref="P280">IFERROR(
IF(OR(P$10="",$I280=""),"",
SUMIFS(収穫記録!$P:$P,収穫記録!$D:$D,$J$1,収穫記録!$I:$I,$J$2,収穫記録!$J:$J,$J$3,収穫記録!$F:$F,$I280,収穫記録!$B:$B,"&gt;="&amp;P$10,収穫記録!$B:$B,"&lt;="&amp;EOMONTH(P$10,0))
/_xlfn.UNIQUE(_xlfn._xlws.FILTER($F:$F,$E:$E=$J$4))
/IF($J$5="総計",1,$K280/10)
),0)</f>
        <v>0</v>
      </c>
      <c r="Q280" s="48" cm="1">
        <f t="array" ref="Q280">IFERROR(
IF(OR(Q$10="",$I280=""),"",
SUMIFS(収穫記録!$P:$P,収穫記録!$D:$D,$J$1,収穫記録!$I:$I,$J$2,収穫記録!$J:$J,$J$3,収穫記録!$F:$F,$I280,収穫記録!$B:$B,"&gt;="&amp;Q$10,収穫記録!$B:$B,"&lt;="&amp;EOMONTH(Q$10,0))
/_xlfn.UNIQUE(_xlfn._xlws.FILTER($F:$F,$E:$E=$J$4))
/IF($J$5="総計",1,$K280/10)
),0)</f>
        <v>0</v>
      </c>
      <c r="R280" s="48" cm="1">
        <f t="array" ref="R280">IFERROR(
IF(OR(R$10="",$I280=""),"",
SUMIFS(収穫記録!$P:$P,収穫記録!$D:$D,$J$1,収穫記録!$I:$I,$J$2,収穫記録!$J:$J,$J$3,収穫記録!$F:$F,$I280,収穫記録!$B:$B,"&gt;="&amp;R$10,収穫記録!$B:$B,"&lt;="&amp;EOMONTH(R$10,0))
/_xlfn.UNIQUE(_xlfn._xlws.FILTER($F:$F,$E:$E=$J$4))
/IF($J$5="総計",1,$K280/10)
),0)</f>
        <v>0</v>
      </c>
      <c r="S280" s="48" cm="1">
        <f t="array" ref="S280">IFERROR(
IF(OR(S$10="",$I280=""),"",
SUMIFS(収穫記録!$P:$P,収穫記録!$D:$D,$J$1,収穫記録!$I:$I,$J$2,収穫記録!$J:$J,$J$3,収穫記録!$F:$F,$I280,収穫記録!$B:$B,"&gt;="&amp;S$10,収穫記録!$B:$B,"&lt;="&amp;EOMONTH(S$10,0))
/_xlfn.UNIQUE(_xlfn._xlws.FILTER($F:$F,$E:$E=$J$4))
/IF($J$5="総計",1,$K280/10)
),0)</f>
        <v>0</v>
      </c>
      <c r="T280" s="48" cm="1">
        <f t="array" ref="T280">IFERROR(
IF(OR(T$10="",$I280=""),"",
SUMIFS(収穫記録!$P:$P,収穫記録!$D:$D,$J$1,収穫記録!$I:$I,$J$2,収穫記録!$J:$J,$J$3,収穫記録!$F:$F,$I280,収穫記録!$B:$B,"&gt;="&amp;T$10,収穫記録!$B:$B,"&lt;="&amp;EOMONTH(T$10,0))
/_xlfn.UNIQUE(_xlfn._xlws.FILTER($F:$F,$E:$E=$J$4))
/IF($J$5="総計",1,$K280/10)
),0)</f>
        <v>0</v>
      </c>
      <c r="U280" s="48" cm="1">
        <f t="array" ref="U280">IFERROR(
IF(OR(U$10="",$I280=""),"",
SUMIFS(収穫記録!$P:$P,収穫記録!$D:$D,$J$1,収穫記録!$I:$I,$J$2,収穫記録!$J:$J,$J$3,収穫記録!$F:$F,$I280,収穫記録!$B:$B,"&gt;="&amp;U$10,収穫記録!$B:$B,"&lt;="&amp;EOMONTH(U$10,0))
/_xlfn.UNIQUE(_xlfn._xlws.FILTER($F:$F,$E:$E=$J$4))
/IF($J$5="総計",1,$K280/10)
),0)</f>
        <v>0</v>
      </c>
      <c r="V280" s="48" cm="1">
        <f t="array" ref="V280">IFERROR(
IF(OR(V$10="",$I280=""),"",
SUMIFS(収穫記録!$P:$P,収穫記録!$D:$D,$J$1,収穫記録!$I:$I,$J$2,収穫記録!$J:$J,$J$3,収穫記録!$F:$F,$I280,収穫記録!$B:$B,"&gt;="&amp;V$10,収穫記録!$B:$B,"&lt;="&amp;EOMONTH(V$10,0))
/_xlfn.UNIQUE(_xlfn._xlws.FILTER($F:$F,$E:$E=$J$4))
/IF($J$5="総計",1,$K280/10)
),0)</f>
        <v>0</v>
      </c>
      <c r="W280" s="48" cm="1">
        <f t="array" ref="W280">IFERROR(
IF(OR(W$10="",$I280=""),"",
SUMIFS(収穫記録!$P:$P,収穫記録!$D:$D,$J$1,収穫記録!$I:$I,$J$2,収穫記録!$J:$J,$J$3,収穫記録!$F:$F,$I280,収穫記録!$B:$B,"&gt;="&amp;W$10,収穫記録!$B:$B,"&lt;="&amp;EOMONTH(W$10,0))
/_xlfn.UNIQUE(_xlfn._xlws.FILTER($F:$F,$E:$E=$J$4))
/IF($J$5="総計",1,$K280/10)
),0)</f>
        <v>0</v>
      </c>
      <c r="X280" s="48" cm="1">
        <f t="array" ref="X280">IFERROR(
IF(OR(X$10="",$I280=""),"",
SUMIFS(収穫記録!$P:$P,収穫記録!$D:$D,$J$1,収穫記録!$I:$I,$J$2,収穫記録!$J:$J,$J$3,収穫記録!$F:$F,$I280,収穫記録!$B:$B,"&gt;="&amp;X$10,収穫記録!$B:$B,"&lt;="&amp;EOMONTH(X$10,0))
/_xlfn.UNIQUE(_xlfn._xlws.FILTER($F:$F,$E:$E=$J$4))
/IF($J$5="総計",1,$K280/10)
),0)</f>
        <v>0</v>
      </c>
    </row>
    <row r="281" spans="10:24">
      <c r="J281" s="13"/>
      <c r="K281" s="37"/>
      <c r="L281" s="46" t="str">
        <f t="shared" si="6"/>
        <v/>
      </c>
      <c r="M281" s="47" cm="1">
        <f t="array" ref="M281">IFERROR(
IF(OR(M$10="",$I281=""),"",
SUMIFS(収穫記録!$P:$P,収穫記録!$D:$D,$J$1,収穫記録!$I:$I,$J$2,収穫記録!$J:$J,$J$3,収穫記録!$F:$F,$I281,収穫記録!$B:$B,"&gt;="&amp;M$10,収穫記録!$B:$B,"&lt;="&amp;EOMONTH(M$10,0))
/_xlfn.UNIQUE(_xlfn._xlws.FILTER($F:$F,$E:$E=$J$4))
/IF($J$5="総計",1,$K281/10)
),0)</f>
        <v>0</v>
      </c>
      <c r="N281" s="48" cm="1">
        <f t="array" ref="N281">IFERROR(
IF(OR(N$10="",$I281=""),"",
SUMIFS(収穫記録!$P:$P,収穫記録!$D:$D,$J$1,収穫記録!$I:$I,$J$2,収穫記録!$J:$J,$J$3,収穫記録!$F:$F,$I281,収穫記録!$B:$B,"&gt;="&amp;N$10,収穫記録!$B:$B,"&lt;="&amp;EOMONTH(N$10,0))
/_xlfn.UNIQUE(_xlfn._xlws.FILTER($F:$F,$E:$E=$J$4))
/IF($J$5="総計",1,$K281/10)
),0)</f>
        <v>0</v>
      </c>
      <c r="O281" s="48" cm="1">
        <f t="array" ref="O281">IFERROR(
IF(OR(O$10="",$I281=""),"",
SUMIFS(収穫記録!$P:$P,収穫記録!$D:$D,$J$1,収穫記録!$I:$I,$J$2,収穫記録!$J:$J,$J$3,収穫記録!$F:$F,$I281,収穫記録!$B:$B,"&gt;="&amp;O$10,収穫記録!$B:$B,"&lt;="&amp;EOMONTH(O$10,0))
/_xlfn.UNIQUE(_xlfn._xlws.FILTER($F:$F,$E:$E=$J$4))
/IF($J$5="総計",1,$K281/10)
),0)</f>
        <v>0</v>
      </c>
      <c r="P281" s="48" cm="1">
        <f t="array" ref="P281">IFERROR(
IF(OR(P$10="",$I281=""),"",
SUMIFS(収穫記録!$P:$P,収穫記録!$D:$D,$J$1,収穫記録!$I:$I,$J$2,収穫記録!$J:$J,$J$3,収穫記録!$F:$F,$I281,収穫記録!$B:$B,"&gt;="&amp;P$10,収穫記録!$B:$B,"&lt;="&amp;EOMONTH(P$10,0))
/_xlfn.UNIQUE(_xlfn._xlws.FILTER($F:$F,$E:$E=$J$4))
/IF($J$5="総計",1,$K281/10)
),0)</f>
        <v>0</v>
      </c>
      <c r="Q281" s="48" cm="1">
        <f t="array" ref="Q281">IFERROR(
IF(OR(Q$10="",$I281=""),"",
SUMIFS(収穫記録!$P:$P,収穫記録!$D:$D,$J$1,収穫記録!$I:$I,$J$2,収穫記録!$J:$J,$J$3,収穫記録!$F:$F,$I281,収穫記録!$B:$B,"&gt;="&amp;Q$10,収穫記録!$B:$B,"&lt;="&amp;EOMONTH(Q$10,0))
/_xlfn.UNIQUE(_xlfn._xlws.FILTER($F:$F,$E:$E=$J$4))
/IF($J$5="総計",1,$K281/10)
),0)</f>
        <v>0</v>
      </c>
      <c r="R281" s="48" cm="1">
        <f t="array" ref="R281">IFERROR(
IF(OR(R$10="",$I281=""),"",
SUMIFS(収穫記録!$P:$P,収穫記録!$D:$D,$J$1,収穫記録!$I:$I,$J$2,収穫記録!$J:$J,$J$3,収穫記録!$F:$F,$I281,収穫記録!$B:$B,"&gt;="&amp;R$10,収穫記録!$B:$B,"&lt;="&amp;EOMONTH(R$10,0))
/_xlfn.UNIQUE(_xlfn._xlws.FILTER($F:$F,$E:$E=$J$4))
/IF($J$5="総計",1,$K281/10)
),0)</f>
        <v>0</v>
      </c>
      <c r="S281" s="48" cm="1">
        <f t="array" ref="S281">IFERROR(
IF(OR(S$10="",$I281=""),"",
SUMIFS(収穫記録!$P:$P,収穫記録!$D:$D,$J$1,収穫記録!$I:$I,$J$2,収穫記録!$J:$J,$J$3,収穫記録!$F:$F,$I281,収穫記録!$B:$B,"&gt;="&amp;S$10,収穫記録!$B:$B,"&lt;="&amp;EOMONTH(S$10,0))
/_xlfn.UNIQUE(_xlfn._xlws.FILTER($F:$F,$E:$E=$J$4))
/IF($J$5="総計",1,$K281/10)
),0)</f>
        <v>0</v>
      </c>
      <c r="T281" s="48" cm="1">
        <f t="array" ref="T281">IFERROR(
IF(OR(T$10="",$I281=""),"",
SUMIFS(収穫記録!$P:$P,収穫記録!$D:$D,$J$1,収穫記録!$I:$I,$J$2,収穫記録!$J:$J,$J$3,収穫記録!$F:$F,$I281,収穫記録!$B:$B,"&gt;="&amp;T$10,収穫記録!$B:$B,"&lt;="&amp;EOMONTH(T$10,0))
/_xlfn.UNIQUE(_xlfn._xlws.FILTER($F:$F,$E:$E=$J$4))
/IF($J$5="総計",1,$K281/10)
),0)</f>
        <v>0</v>
      </c>
      <c r="U281" s="48" cm="1">
        <f t="array" ref="U281">IFERROR(
IF(OR(U$10="",$I281=""),"",
SUMIFS(収穫記録!$P:$P,収穫記録!$D:$D,$J$1,収穫記録!$I:$I,$J$2,収穫記録!$J:$J,$J$3,収穫記録!$F:$F,$I281,収穫記録!$B:$B,"&gt;="&amp;U$10,収穫記録!$B:$B,"&lt;="&amp;EOMONTH(U$10,0))
/_xlfn.UNIQUE(_xlfn._xlws.FILTER($F:$F,$E:$E=$J$4))
/IF($J$5="総計",1,$K281/10)
),0)</f>
        <v>0</v>
      </c>
      <c r="V281" s="48" cm="1">
        <f t="array" ref="V281">IFERROR(
IF(OR(V$10="",$I281=""),"",
SUMIFS(収穫記録!$P:$P,収穫記録!$D:$D,$J$1,収穫記録!$I:$I,$J$2,収穫記録!$J:$J,$J$3,収穫記録!$F:$F,$I281,収穫記録!$B:$B,"&gt;="&amp;V$10,収穫記録!$B:$B,"&lt;="&amp;EOMONTH(V$10,0))
/_xlfn.UNIQUE(_xlfn._xlws.FILTER($F:$F,$E:$E=$J$4))
/IF($J$5="総計",1,$K281/10)
),0)</f>
        <v>0</v>
      </c>
      <c r="W281" s="48" cm="1">
        <f t="array" ref="W281">IFERROR(
IF(OR(W$10="",$I281=""),"",
SUMIFS(収穫記録!$P:$P,収穫記録!$D:$D,$J$1,収穫記録!$I:$I,$J$2,収穫記録!$J:$J,$J$3,収穫記録!$F:$F,$I281,収穫記録!$B:$B,"&gt;="&amp;W$10,収穫記録!$B:$B,"&lt;="&amp;EOMONTH(W$10,0))
/_xlfn.UNIQUE(_xlfn._xlws.FILTER($F:$F,$E:$E=$J$4))
/IF($J$5="総計",1,$K281/10)
),0)</f>
        <v>0</v>
      </c>
      <c r="X281" s="48" cm="1">
        <f t="array" ref="X281">IFERROR(
IF(OR(X$10="",$I281=""),"",
SUMIFS(収穫記録!$P:$P,収穫記録!$D:$D,$J$1,収穫記録!$I:$I,$J$2,収穫記録!$J:$J,$J$3,収穫記録!$F:$F,$I281,収穫記録!$B:$B,"&gt;="&amp;X$10,収穫記録!$B:$B,"&lt;="&amp;EOMONTH(X$10,0))
/_xlfn.UNIQUE(_xlfn._xlws.FILTER($F:$F,$E:$E=$J$4))
/IF($J$5="総計",1,$K281/10)
),0)</f>
        <v>0</v>
      </c>
    </row>
    <row r="282" spans="10:24">
      <c r="J282" s="13"/>
      <c r="K282" s="37"/>
      <c r="L282" s="46" t="str">
        <f t="shared" si="6"/>
        <v/>
      </c>
      <c r="M282" s="47" cm="1">
        <f t="array" ref="M282">IFERROR(
IF(OR(M$10="",$I282=""),"",
SUMIFS(収穫記録!$P:$P,収穫記録!$D:$D,$J$1,収穫記録!$I:$I,$J$2,収穫記録!$J:$J,$J$3,収穫記録!$F:$F,$I282,収穫記録!$B:$B,"&gt;="&amp;M$10,収穫記録!$B:$B,"&lt;="&amp;EOMONTH(M$10,0))
/_xlfn.UNIQUE(_xlfn._xlws.FILTER($F:$F,$E:$E=$J$4))
/IF($J$5="総計",1,$K282/10)
),0)</f>
        <v>0</v>
      </c>
      <c r="N282" s="48" cm="1">
        <f t="array" ref="N282">IFERROR(
IF(OR(N$10="",$I282=""),"",
SUMIFS(収穫記録!$P:$P,収穫記録!$D:$D,$J$1,収穫記録!$I:$I,$J$2,収穫記録!$J:$J,$J$3,収穫記録!$F:$F,$I282,収穫記録!$B:$B,"&gt;="&amp;N$10,収穫記録!$B:$B,"&lt;="&amp;EOMONTH(N$10,0))
/_xlfn.UNIQUE(_xlfn._xlws.FILTER($F:$F,$E:$E=$J$4))
/IF($J$5="総計",1,$K282/10)
),0)</f>
        <v>0</v>
      </c>
      <c r="O282" s="48" cm="1">
        <f t="array" ref="O282">IFERROR(
IF(OR(O$10="",$I282=""),"",
SUMIFS(収穫記録!$P:$P,収穫記録!$D:$D,$J$1,収穫記録!$I:$I,$J$2,収穫記録!$J:$J,$J$3,収穫記録!$F:$F,$I282,収穫記録!$B:$B,"&gt;="&amp;O$10,収穫記録!$B:$B,"&lt;="&amp;EOMONTH(O$10,0))
/_xlfn.UNIQUE(_xlfn._xlws.FILTER($F:$F,$E:$E=$J$4))
/IF($J$5="総計",1,$K282/10)
),0)</f>
        <v>0</v>
      </c>
      <c r="P282" s="48" cm="1">
        <f t="array" ref="P282">IFERROR(
IF(OR(P$10="",$I282=""),"",
SUMIFS(収穫記録!$P:$P,収穫記録!$D:$D,$J$1,収穫記録!$I:$I,$J$2,収穫記録!$J:$J,$J$3,収穫記録!$F:$F,$I282,収穫記録!$B:$B,"&gt;="&amp;P$10,収穫記録!$B:$B,"&lt;="&amp;EOMONTH(P$10,0))
/_xlfn.UNIQUE(_xlfn._xlws.FILTER($F:$F,$E:$E=$J$4))
/IF($J$5="総計",1,$K282/10)
),0)</f>
        <v>0</v>
      </c>
      <c r="Q282" s="48" cm="1">
        <f t="array" ref="Q282">IFERROR(
IF(OR(Q$10="",$I282=""),"",
SUMIFS(収穫記録!$P:$P,収穫記録!$D:$D,$J$1,収穫記録!$I:$I,$J$2,収穫記録!$J:$J,$J$3,収穫記録!$F:$F,$I282,収穫記録!$B:$B,"&gt;="&amp;Q$10,収穫記録!$B:$B,"&lt;="&amp;EOMONTH(Q$10,0))
/_xlfn.UNIQUE(_xlfn._xlws.FILTER($F:$F,$E:$E=$J$4))
/IF($J$5="総計",1,$K282/10)
),0)</f>
        <v>0</v>
      </c>
      <c r="R282" s="48" cm="1">
        <f t="array" ref="R282">IFERROR(
IF(OR(R$10="",$I282=""),"",
SUMIFS(収穫記録!$P:$P,収穫記録!$D:$D,$J$1,収穫記録!$I:$I,$J$2,収穫記録!$J:$J,$J$3,収穫記録!$F:$F,$I282,収穫記録!$B:$B,"&gt;="&amp;R$10,収穫記録!$B:$B,"&lt;="&amp;EOMONTH(R$10,0))
/_xlfn.UNIQUE(_xlfn._xlws.FILTER($F:$F,$E:$E=$J$4))
/IF($J$5="総計",1,$K282/10)
),0)</f>
        <v>0</v>
      </c>
      <c r="S282" s="48" cm="1">
        <f t="array" ref="S282">IFERROR(
IF(OR(S$10="",$I282=""),"",
SUMIFS(収穫記録!$P:$P,収穫記録!$D:$D,$J$1,収穫記録!$I:$I,$J$2,収穫記録!$J:$J,$J$3,収穫記録!$F:$F,$I282,収穫記録!$B:$B,"&gt;="&amp;S$10,収穫記録!$B:$B,"&lt;="&amp;EOMONTH(S$10,0))
/_xlfn.UNIQUE(_xlfn._xlws.FILTER($F:$F,$E:$E=$J$4))
/IF($J$5="総計",1,$K282/10)
),0)</f>
        <v>0</v>
      </c>
      <c r="T282" s="48" cm="1">
        <f t="array" ref="T282">IFERROR(
IF(OR(T$10="",$I282=""),"",
SUMIFS(収穫記録!$P:$P,収穫記録!$D:$D,$J$1,収穫記録!$I:$I,$J$2,収穫記録!$J:$J,$J$3,収穫記録!$F:$F,$I282,収穫記録!$B:$B,"&gt;="&amp;T$10,収穫記録!$B:$B,"&lt;="&amp;EOMONTH(T$10,0))
/_xlfn.UNIQUE(_xlfn._xlws.FILTER($F:$F,$E:$E=$J$4))
/IF($J$5="総計",1,$K282/10)
),0)</f>
        <v>0</v>
      </c>
      <c r="U282" s="48" cm="1">
        <f t="array" ref="U282">IFERROR(
IF(OR(U$10="",$I282=""),"",
SUMIFS(収穫記録!$P:$P,収穫記録!$D:$D,$J$1,収穫記録!$I:$I,$J$2,収穫記録!$J:$J,$J$3,収穫記録!$F:$F,$I282,収穫記録!$B:$B,"&gt;="&amp;U$10,収穫記録!$B:$B,"&lt;="&amp;EOMONTH(U$10,0))
/_xlfn.UNIQUE(_xlfn._xlws.FILTER($F:$F,$E:$E=$J$4))
/IF($J$5="総計",1,$K282/10)
),0)</f>
        <v>0</v>
      </c>
      <c r="V282" s="48" cm="1">
        <f t="array" ref="V282">IFERROR(
IF(OR(V$10="",$I282=""),"",
SUMIFS(収穫記録!$P:$P,収穫記録!$D:$D,$J$1,収穫記録!$I:$I,$J$2,収穫記録!$J:$J,$J$3,収穫記録!$F:$F,$I282,収穫記録!$B:$B,"&gt;="&amp;V$10,収穫記録!$B:$B,"&lt;="&amp;EOMONTH(V$10,0))
/_xlfn.UNIQUE(_xlfn._xlws.FILTER($F:$F,$E:$E=$J$4))
/IF($J$5="総計",1,$K282/10)
),0)</f>
        <v>0</v>
      </c>
      <c r="W282" s="48" cm="1">
        <f t="array" ref="W282">IFERROR(
IF(OR(W$10="",$I282=""),"",
SUMIFS(収穫記録!$P:$P,収穫記録!$D:$D,$J$1,収穫記録!$I:$I,$J$2,収穫記録!$J:$J,$J$3,収穫記録!$F:$F,$I282,収穫記録!$B:$B,"&gt;="&amp;W$10,収穫記録!$B:$B,"&lt;="&amp;EOMONTH(W$10,0))
/_xlfn.UNIQUE(_xlfn._xlws.FILTER($F:$F,$E:$E=$J$4))
/IF($J$5="総計",1,$K282/10)
),0)</f>
        <v>0</v>
      </c>
      <c r="X282" s="48" cm="1">
        <f t="array" ref="X282">IFERROR(
IF(OR(X$10="",$I282=""),"",
SUMIFS(収穫記録!$P:$P,収穫記録!$D:$D,$J$1,収穫記録!$I:$I,$J$2,収穫記録!$J:$J,$J$3,収穫記録!$F:$F,$I282,収穫記録!$B:$B,"&gt;="&amp;X$10,収穫記録!$B:$B,"&lt;="&amp;EOMONTH(X$10,0))
/_xlfn.UNIQUE(_xlfn._xlws.FILTER($F:$F,$E:$E=$J$4))
/IF($J$5="総計",1,$K282/10)
),0)</f>
        <v>0</v>
      </c>
    </row>
    <row r="283" spans="10:24">
      <c r="J283" s="13"/>
      <c r="K283" s="37"/>
      <c r="L283" s="46" t="str">
        <f t="shared" si="6"/>
        <v/>
      </c>
      <c r="M283" s="47" cm="1">
        <f t="array" ref="M283">IFERROR(
IF(OR(M$10="",$I283=""),"",
SUMIFS(収穫記録!$P:$P,収穫記録!$D:$D,$J$1,収穫記録!$I:$I,$J$2,収穫記録!$J:$J,$J$3,収穫記録!$F:$F,$I283,収穫記録!$B:$B,"&gt;="&amp;M$10,収穫記録!$B:$B,"&lt;="&amp;EOMONTH(M$10,0))
/_xlfn.UNIQUE(_xlfn._xlws.FILTER($F:$F,$E:$E=$J$4))
/IF($J$5="総計",1,$K283/10)
),0)</f>
        <v>0</v>
      </c>
      <c r="N283" s="48" cm="1">
        <f t="array" ref="N283">IFERROR(
IF(OR(N$10="",$I283=""),"",
SUMIFS(収穫記録!$P:$P,収穫記録!$D:$D,$J$1,収穫記録!$I:$I,$J$2,収穫記録!$J:$J,$J$3,収穫記録!$F:$F,$I283,収穫記録!$B:$B,"&gt;="&amp;N$10,収穫記録!$B:$B,"&lt;="&amp;EOMONTH(N$10,0))
/_xlfn.UNIQUE(_xlfn._xlws.FILTER($F:$F,$E:$E=$J$4))
/IF($J$5="総計",1,$K283/10)
),0)</f>
        <v>0</v>
      </c>
      <c r="O283" s="48" cm="1">
        <f t="array" ref="O283">IFERROR(
IF(OR(O$10="",$I283=""),"",
SUMIFS(収穫記録!$P:$P,収穫記録!$D:$D,$J$1,収穫記録!$I:$I,$J$2,収穫記録!$J:$J,$J$3,収穫記録!$F:$F,$I283,収穫記録!$B:$B,"&gt;="&amp;O$10,収穫記録!$B:$B,"&lt;="&amp;EOMONTH(O$10,0))
/_xlfn.UNIQUE(_xlfn._xlws.FILTER($F:$F,$E:$E=$J$4))
/IF($J$5="総計",1,$K283/10)
),0)</f>
        <v>0</v>
      </c>
      <c r="P283" s="48" cm="1">
        <f t="array" ref="P283">IFERROR(
IF(OR(P$10="",$I283=""),"",
SUMIFS(収穫記録!$P:$P,収穫記録!$D:$D,$J$1,収穫記録!$I:$I,$J$2,収穫記録!$J:$J,$J$3,収穫記録!$F:$F,$I283,収穫記録!$B:$B,"&gt;="&amp;P$10,収穫記録!$B:$B,"&lt;="&amp;EOMONTH(P$10,0))
/_xlfn.UNIQUE(_xlfn._xlws.FILTER($F:$F,$E:$E=$J$4))
/IF($J$5="総計",1,$K283/10)
),0)</f>
        <v>0</v>
      </c>
      <c r="Q283" s="48" cm="1">
        <f t="array" ref="Q283">IFERROR(
IF(OR(Q$10="",$I283=""),"",
SUMIFS(収穫記録!$P:$P,収穫記録!$D:$D,$J$1,収穫記録!$I:$I,$J$2,収穫記録!$J:$J,$J$3,収穫記録!$F:$F,$I283,収穫記録!$B:$B,"&gt;="&amp;Q$10,収穫記録!$B:$B,"&lt;="&amp;EOMONTH(Q$10,0))
/_xlfn.UNIQUE(_xlfn._xlws.FILTER($F:$F,$E:$E=$J$4))
/IF($J$5="総計",1,$K283/10)
),0)</f>
        <v>0</v>
      </c>
      <c r="R283" s="48" cm="1">
        <f t="array" ref="R283">IFERROR(
IF(OR(R$10="",$I283=""),"",
SUMIFS(収穫記録!$P:$P,収穫記録!$D:$D,$J$1,収穫記録!$I:$I,$J$2,収穫記録!$J:$J,$J$3,収穫記録!$F:$F,$I283,収穫記録!$B:$B,"&gt;="&amp;R$10,収穫記録!$B:$B,"&lt;="&amp;EOMONTH(R$10,0))
/_xlfn.UNIQUE(_xlfn._xlws.FILTER($F:$F,$E:$E=$J$4))
/IF($J$5="総計",1,$K283/10)
),0)</f>
        <v>0</v>
      </c>
      <c r="S283" s="48" cm="1">
        <f t="array" ref="S283">IFERROR(
IF(OR(S$10="",$I283=""),"",
SUMIFS(収穫記録!$P:$P,収穫記録!$D:$D,$J$1,収穫記録!$I:$I,$J$2,収穫記録!$J:$J,$J$3,収穫記録!$F:$F,$I283,収穫記録!$B:$B,"&gt;="&amp;S$10,収穫記録!$B:$B,"&lt;="&amp;EOMONTH(S$10,0))
/_xlfn.UNIQUE(_xlfn._xlws.FILTER($F:$F,$E:$E=$J$4))
/IF($J$5="総計",1,$K283/10)
),0)</f>
        <v>0</v>
      </c>
      <c r="T283" s="48" cm="1">
        <f t="array" ref="T283">IFERROR(
IF(OR(T$10="",$I283=""),"",
SUMIFS(収穫記録!$P:$P,収穫記録!$D:$D,$J$1,収穫記録!$I:$I,$J$2,収穫記録!$J:$J,$J$3,収穫記録!$F:$F,$I283,収穫記録!$B:$B,"&gt;="&amp;T$10,収穫記録!$B:$B,"&lt;="&amp;EOMONTH(T$10,0))
/_xlfn.UNIQUE(_xlfn._xlws.FILTER($F:$F,$E:$E=$J$4))
/IF($J$5="総計",1,$K283/10)
),0)</f>
        <v>0</v>
      </c>
      <c r="U283" s="48" cm="1">
        <f t="array" ref="U283">IFERROR(
IF(OR(U$10="",$I283=""),"",
SUMIFS(収穫記録!$P:$P,収穫記録!$D:$D,$J$1,収穫記録!$I:$I,$J$2,収穫記録!$J:$J,$J$3,収穫記録!$F:$F,$I283,収穫記録!$B:$B,"&gt;="&amp;U$10,収穫記録!$B:$B,"&lt;="&amp;EOMONTH(U$10,0))
/_xlfn.UNIQUE(_xlfn._xlws.FILTER($F:$F,$E:$E=$J$4))
/IF($J$5="総計",1,$K283/10)
),0)</f>
        <v>0</v>
      </c>
      <c r="V283" s="48" cm="1">
        <f t="array" ref="V283">IFERROR(
IF(OR(V$10="",$I283=""),"",
SUMIFS(収穫記録!$P:$P,収穫記録!$D:$D,$J$1,収穫記録!$I:$I,$J$2,収穫記録!$J:$J,$J$3,収穫記録!$F:$F,$I283,収穫記録!$B:$B,"&gt;="&amp;V$10,収穫記録!$B:$B,"&lt;="&amp;EOMONTH(V$10,0))
/_xlfn.UNIQUE(_xlfn._xlws.FILTER($F:$F,$E:$E=$J$4))
/IF($J$5="総計",1,$K283/10)
),0)</f>
        <v>0</v>
      </c>
      <c r="W283" s="48" cm="1">
        <f t="array" ref="W283">IFERROR(
IF(OR(W$10="",$I283=""),"",
SUMIFS(収穫記録!$P:$P,収穫記録!$D:$D,$J$1,収穫記録!$I:$I,$J$2,収穫記録!$J:$J,$J$3,収穫記録!$F:$F,$I283,収穫記録!$B:$B,"&gt;="&amp;W$10,収穫記録!$B:$B,"&lt;="&amp;EOMONTH(W$10,0))
/_xlfn.UNIQUE(_xlfn._xlws.FILTER($F:$F,$E:$E=$J$4))
/IF($J$5="総計",1,$K283/10)
),0)</f>
        <v>0</v>
      </c>
      <c r="X283" s="48" cm="1">
        <f t="array" ref="X283">IFERROR(
IF(OR(X$10="",$I283=""),"",
SUMIFS(収穫記録!$P:$P,収穫記録!$D:$D,$J$1,収穫記録!$I:$I,$J$2,収穫記録!$J:$J,$J$3,収穫記録!$F:$F,$I283,収穫記録!$B:$B,"&gt;="&amp;X$10,収穫記録!$B:$B,"&lt;="&amp;EOMONTH(X$10,0))
/_xlfn.UNIQUE(_xlfn._xlws.FILTER($F:$F,$E:$E=$J$4))
/IF($J$5="総計",1,$K283/10)
),0)</f>
        <v>0</v>
      </c>
    </row>
    <row r="284" spans="10:24">
      <c r="J284" s="13"/>
      <c r="K284" s="37"/>
      <c r="L284" s="46" t="str">
        <f t="shared" si="6"/>
        <v/>
      </c>
      <c r="M284" s="47" cm="1">
        <f t="array" ref="M284">IFERROR(
IF(OR(M$10="",$I284=""),"",
SUMIFS(収穫記録!$P:$P,収穫記録!$D:$D,$J$1,収穫記録!$I:$I,$J$2,収穫記録!$J:$J,$J$3,収穫記録!$F:$F,$I284,収穫記録!$B:$B,"&gt;="&amp;M$10,収穫記録!$B:$B,"&lt;="&amp;EOMONTH(M$10,0))
/_xlfn.UNIQUE(_xlfn._xlws.FILTER($F:$F,$E:$E=$J$4))
/IF($J$5="総計",1,$K284/10)
),0)</f>
        <v>0</v>
      </c>
      <c r="N284" s="48" cm="1">
        <f t="array" ref="N284">IFERROR(
IF(OR(N$10="",$I284=""),"",
SUMIFS(収穫記録!$P:$P,収穫記録!$D:$D,$J$1,収穫記録!$I:$I,$J$2,収穫記録!$J:$J,$J$3,収穫記録!$F:$F,$I284,収穫記録!$B:$B,"&gt;="&amp;N$10,収穫記録!$B:$B,"&lt;="&amp;EOMONTH(N$10,0))
/_xlfn.UNIQUE(_xlfn._xlws.FILTER($F:$F,$E:$E=$J$4))
/IF($J$5="総計",1,$K284/10)
),0)</f>
        <v>0</v>
      </c>
      <c r="O284" s="48" cm="1">
        <f t="array" ref="O284">IFERROR(
IF(OR(O$10="",$I284=""),"",
SUMIFS(収穫記録!$P:$P,収穫記録!$D:$D,$J$1,収穫記録!$I:$I,$J$2,収穫記録!$J:$J,$J$3,収穫記録!$F:$F,$I284,収穫記録!$B:$B,"&gt;="&amp;O$10,収穫記録!$B:$B,"&lt;="&amp;EOMONTH(O$10,0))
/_xlfn.UNIQUE(_xlfn._xlws.FILTER($F:$F,$E:$E=$J$4))
/IF($J$5="総計",1,$K284/10)
),0)</f>
        <v>0</v>
      </c>
      <c r="P284" s="48" cm="1">
        <f t="array" ref="P284">IFERROR(
IF(OR(P$10="",$I284=""),"",
SUMIFS(収穫記録!$P:$P,収穫記録!$D:$D,$J$1,収穫記録!$I:$I,$J$2,収穫記録!$J:$J,$J$3,収穫記録!$F:$F,$I284,収穫記録!$B:$B,"&gt;="&amp;P$10,収穫記録!$B:$B,"&lt;="&amp;EOMONTH(P$10,0))
/_xlfn.UNIQUE(_xlfn._xlws.FILTER($F:$F,$E:$E=$J$4))
/IF($J$5="総計",1,$K284/10)
),0)</f>
        <v>0</v>
      </c>
      <c r="Q284" s="48" cm="1">
        <f t="array" ref="Q284">IFERROR(
IF(OR(Q$10="",$I284=""),"",
SUMIFS(収穫記録!$P:$P,収穫記録!$D:$D,$J$1,収穫記録!$I:$I,$J$2,収穫記録!$J:$J,$J$3,収穫記録!$F:$F,$I284,収穫記録!$B:$B,"&gt;="&amp;Q$10,収穫記録!$B:$B,"&lt;="&amp;EOMONTH(Q$10,0))
/_xlfn.UNIQUE(_xlfn._xlws.FILTER($F:$F,$E:$E=$J$4))
/IF($J$5="総計",1,$K284/10)
),0)</f>
        <v>0</v>
      </c>
      <c r="R284" s="48" cm="1">
        <f t="array" ref="R284">IFERROR(
IF(OR(R$10="",$I284=""),"",
SUMIFS(収穫記録!$P:$P,収穫記録!$D:$D,$J$1,収穫記録!$I:$I,$J$2,収穫記録!$J:$J,$J$3,収穫記録!$F:$F,$I284,収穫記録!$B:$B,"&gt;="&amp;R$10,収穫記録!$B:$B,"&lt;="&amp;EOMONTH(R$10,0))
/_xlfn.UNIQUE(_xlfn._xlws.FILTER($F:$F,$E:$E=$J$4))
/IF($J$5="総計",1,$K284/10)
),0)</f>
        <v>0</v>
      </c>
      <c r="S284" s="48" cm="1">
        <f t="array" ref="S284">IFERROR(
IF(OR(S$10="",$I284=""),"",
SUMIFS(収穫記録!$P:$P,収穫記録!$D:$D,$J$1,収穫記録!$I:$I,$J$2,収穫記録!$J:$J,$J$3,収穫記録!$F:$F,$I284,収穫記録!$B:$B,"&gt;="&amp;S$10,収穫記録!$B:$B,"&lt;="&amp;EOMONTH(S$10,0))
/_xlfn.UNIQUE(_xlfn._xlws.FILTER($F:$F,$E:$E=$J$4))
/IF($J$5="総計",1,$K284/10)
),0)</f>
        <v>0</v>
      </c>
      <c r="T284" s="48" cm="1">
        <f t="array" ref="T284">IFERROR(
IF(OR(T$10="",$I284=""),"",
SUMIFS(収穫記録!$P:$P,収穫記録!$D:$D,$J$1,収穫記録!$I:$I,$J$2,収穫記録!$J:$J,$J$3,収穫記録!$F:$F,$I284,収穫記録!$B:$B,"&gt;="&amp;T$10,収穫記録!$B:$B,"&lt;="&amp;EOMONTH(T$10,0))
/_xlfn.UNIQUE(_xlfn._xlws.FILTER($F:$F,$E:$E=$J$4))
/IF($J$5="総計",1,$K284/10)
),0)</f>
        <v>0</v>
      </c>
      <c r="U284" s="48" cm="1">
        <f t="array" ref="U284">IFERROR(
IF(OR(U$10="",$I284=""),"",
SUMIFS(収穫記録!$P:$P,収穫記録!$D:$D,$J$1,収穫記録!$I:$I,$J$2,収穫記録!$J:$J,$J$3,収穫記録!$F:$F,$I284,収穫記録!$B:$B,"&gt;="&amp;U$10,収穫記録!$B:$B,"&lt;="&amp;EOMONTH(U$10,0))
/_xlfn.UNIQUE(_xlfn._xlws.FILTER($F:$F,$E:$E=$J$4))
/IF($J$5="総計",1,$K284/10)
),0)</f>
        <v>0</v>
      </c>
      <c r="V284" s="48" cm="1">
        <f t="array" ref="V284">IFERROR(
IF(OR(V$10="",$I284=""),"",
SUMIFS(収穫記録!$P:$P,収穫記録!$D:$D,$J$1,収穫記録!$I:$I,$J$2,収穫記録!$J:$J,$J$3,収穫記録!$F:$F,$I284,収穫記録!$B:$B,"&gt;="&amp;V$10,収穫記録!$B:$B,"&lt;="&amp;EOMONTH(V$10,0))
/_xlfn.UNIQUE(_xlfn._xlws.FILTER($F:$F,$E:$E=$J$4))
/IF($J$5="総計",1,$K284/10)
),0)</f>
        <v>0</v>
      </c>
      <c r="W284" s="48" cm="1">
        <f t="array" ref="W284">IFERROR(
IF(OR(W$10="",$I284=""),"",
SUMIFS(収穫記録!$P:$P,収穫記録!$D:$D,$J$1,収穫記録!$I:$I,$J$2,収穫記録!$J:$J,$J$3,収穫記録!$F:$F,$I284,収穫記録!$B:$B,"&gt;="&amp;W$10,収穫記録!$B:$B,"&lt;="&amp;EOMONTH(W$10,0))
/_xlfn.UNIQUE(_xlfn._xlws.FILTER($F:$F,$E:$E=$J$4))
/IF($J$5="総計",1,$K284/10)
),0)</f>
        <v>0</v>
      </c>
      <c r="X284" s="48" cm="1">
        <f t="array" ref="X284">IFERROR(
IF(OR(X$10="",$I284=""),"",
SUMIFS(収穫記録!$P:$P,収穫記録!$D:$D,$J$1,収穫記録!$I:$I,$J$2,収穫記録!$J:$J,$J$3,収穫記録!$F:$F,$I284,収穫記録!$B:$B,"&gt;="&amp;X$10,収穫記録!$B:$B,"&lt;="&amp;EOMONTH(X$10,0))
/_xlfn.UNIQUE(_xlfn._xlws.FILTER($F:$F,$E:$E=$J$4))
/IF($J$5="総計",1,$K284/10)
),0)</f>
        <v>0</v>
      </c>
    </row>
    <row r="285" spans="10:24">
      <c r="J285" s="13"/>
      <c r="K285" s="37"/>
      <c r="L285" s="46" t="str">
        <f t="shared" si="6"/>
        <v/>
      </c>
      <c r="M285" s="47" cm="1">
        <f t="array" ref="M285">IFERROR(
IF(OR(M$10="",$I285=""),"",
SUMIFS(収穫記録!$P:$P,収穫記録!$D:$D,$J$1,収穫記録!$I:$I,$J$2,収穫記録!$J:$J,$J$3,収穫記録!$F:$F,$I285,収穫記録!$B:$B,"&gt;="&amp;M$10,収穫記録!$B:$B,"&lt;="&amp;EOMONTH(M$10,0))
/_xlfn.UNIQUE(_xlfn._xlws.FILTER($F:$F,$E:$E=$J$4))
/IF($J$5="総計",1,$K285/10)
),0)</f>
        <v>0</v>
      </c>
      <c r="N285" s="48" cm="1">
        <f t="array" ref="N285">IFERROR(
IF(OR(N$10="",$I285=""),"",
SUMIFS(収穫記録!$P:$P,収穫記録!$D:$D,$J$1,収穫記録!$I:$I,$J$2,収穫記録!$J:$J,$J$3,収穫記録!$F:$F,$I285,収穫記録!$B:$B,"&gt;="&amp;N$10,収穫記録!$B:$B,"&lt;="&amp;EOMONTH(N$10,0))
/_xlfn.UNIQUE(_xlfn._xlws.FILTER($F:$F,$E:$E=$J$4))
/IF($J$5="総計",1,$K285/10)
),0)</f>
        <v>0</v>
      </c>
      <c r="O285" s="48" cm="1">
        <f t="array" ref="O285">IFERROR(
IF(OR(O$10="",$I285=""),"",
SUMIFS(収穫記録!$P:$P,収穫記録!$D:$D,$J$1,収穫記録!$I:$I,$J$2,収穫記録!$J:$J,$J$3,収穫記録!$F:$F,$I285,収穫記録!$B:$B,"&gt;="&amp;O$10,収穫記録!$B:$B,"&lt;="&amp;EOMONTH(O$10,0))
/_xlfn.UNIQUE(_xlfn._xlws.FILTER($F:$F,$E:$E=$J$4))
/IF($J$5="総計",1,$K285/10)
),0)</f>
        <v>0</v>
      </c>
      <c r="P285" s="48" cm="1">
        <f t="array" ref="P285">IFERROR(
IF(OR(P$10="",$I285=""),"",
SUMIFS(収穫記録!$P:$P,収穫記録!$D:$D,$J$1,収穫記録!$I:$I,$J$2,収穫記録!$J:$J,$J$3,収穫記録!$F:$F,$I285,収穫記録!$B:$B,"&gt;="&amp;P$10,収穫記録!$B:$B,"&lt;="&amp;EOMONTH(P$10,0))
/_xlfn.UNIQUE(_xlfn._xlws.FILTER($F:$F,$E:$E=$J$4))
/IF($J$5="総計",1,$K285/10)
),0)</f>
        <v>0</v>
      </c>
      <c r="Q285" s="48" cm="1">
        <f t="array" ref="Q285">IFERROR(
IF(OR(Q$10="",$I285=""),"",
SUMIFS(収穫記録!$P:$P,収穫記録!$D:$D,$J$1,収穫記録!$I:$I,$J$2,収穫記録!$J:$J,$J$3,収穫記録!$F:$F,$I285,収穫記録!$B:$B,"&gt;="&amp;Q$10,収穫記録!$B:$B,"&lt;="&amp;EOMONTH(Q$10,0))
/_xlfn.UNIQUE(_xlfn._xlws.FILTER($F:$F,$E:$E=$J$4))
/IF($J$5="総計",1,$K285/10)
),0)</f>
        <v>0</v>
      </c>
      <c r="R285" s="48" cm="1">
        <f t="array" ref="R285">IFERROR(
IF(OR(R$10="",$I285=""),"",
SUMIFS(収穫記録!$P:$P,収穫記録!$D:$D,$J$1,収穫記録!$I:$I,$J$2,収穫記録!$J:$J,$J$3,収穫記録!$F:$F,$I285,収穫記録!$B:$B,"&gt;="&amp;R$10,収穫記録!$B:$B,"&lt;="&amp;EOMONTH(R$10,0))
/_xlfn.UNIQUE(_xlfn._xlws.FILTER($F:$F,$E:$E=$J$4))
/IF($J$5="総計",1,$K285/10)
),0)</f>
        <v>0</v>
      </c>
      <c r="S285" s="48" cm="1">
        <f t="array" ref="S285">IFERROR(
IF(OR(S$10="",$I285=""),"",
SUMIFS(収穫記録!$P:$P,収穫記録!$D:$D,$J$1,収穫記録!$I:$I,$J$2,収穫記録!$J:$J,$J$3,収穫記録!$F:$F,$I285,収穫記録!$B:$B,"&gt;="&amp;S$10,収穫記録!$B:$B,"&lt;="&amp;EOMONTH(S$10,0))
/_xlfn.UNIQUE(_xlfn._xlws.FILTER($F:$F,$E:$E=$J$4))
/IF($J$5="総計",1,$K285/10)
),0)</f>
        <v>0</v>
      </c>
      <c r="T285" s="48" cm="1">
        <f t="array" ref="T285">IFERROR(
IF(OR(T$10="",$I285=""),"",
SUMIFS(収穫記録!$P:$P,収穫記録!$D:$D,$J$1,収穫記録!$I:$I,$J$2,収穫記録!$J:$J,$J$3,収穫記録!$F:$F,$I285,収穫記録!$B:$B,"&gt;="&amp;T$10,収穫記録!$B:$B,"&lt;="&amp;EOMONTH(T$10,0))
/_xlfn.UNIQUE(_xlfn._xlws.FILTER($F:$F,$E:$E=$J$4))
/IF($J$5="総計",1,$K285/10)
),0)</f>
        <v>0</v>
      </c>
      <c r="U285" s="48" cm="1">
        <f t="array" ref="U285">IFERROR(
IF(OR(U$10="",$I285=""),"",
SUMIFS(収穫記録!$P:$P,収穫記録!$D:$D,$J$1,収穫記録!$I:$I,$J$2,収穫記録!$J:$J,$J$3,収穫記録!$F:$F,$I285,収穫記録!$B:$B,"&gt;="&amp;U$10,収穫記録!$B:$B,"&lt;="&amp;EOMONTH(U$10,0))
/_xlfn.UNIQUE(_xlfn._xlws.FILTER($F:$F,$E:$E=$J$4))
/IF($J$5="総計",1,$K285/10)
),0)</f>
        <v>0</v>
      </c>
      <c r="V285" s="48" cm="1">
        <f t="array" ref="V285">IFERROR(
IF(OR(V$10="",$I285=""),"",
SUMIFS(収穫記録!$P:$P,収穫記録!$D:$D,$J$1,収穫記録!$I:$I,$J$2,収穫記録!$J:$J,$J$3,収穫記録!$F:$F,$I285,収穫記録!$B:$B,"&gt;="&amp;V$10,収穫記録!$B:$B,"&lt;="&amp;EOMONTH(V$10,0))
/_xlfn.UNIQUE(_xlfn._xlws.FILTER($F:$F,$E:$E=$J$4))
/IF($J$5="総計",1,$K285/10)
),0)</f>
        <v>0</v>
      </c>
      <c r="W285" s="48" cm="1">
        <f t="array" ref="W285">IFERROR(
IF(OR(W$10="",$I285=""),"",
SUMIFS(収穫記録!$P:$P,収穫記録!$D:$D,$J$1,収穫記録!$I:$I,$J$2,収穫記録!$J:$J,$J$3,収穫記録!$F:$F,$I285,収穫記録!$B:$B,"&gt;="&amp;W$10,収穫記録!$B:$B,"&lt;="&amp;EOMONTH(W$10,0))
/_xlfn.UNIQUE(_xlfn._xlws.FILTER($F:$F,$E:$E=$J$4))
/IF($J$5="総計",1,$K285/10)
),0)</f>
        <v>0</v>
      </c>
      <c r="X285" s="48" cm="1">
        <f t="array" ref="X285">IFERROR(
IF(OR(X$10="",$I285=""),"",
SUMIFS(収穫記録!$P:$P,収穫記録!$D:$D,$J$1,収穫記録!$I:$I,$J$2,収穫記録!$J:$J,$J$3,収穫記録!$F:$F,$I285,収穫記録!$B:$B,"&gt;="&amp;X$10,収穫記録!$B:$B,"&lt;="&amp;EOMONTH(X$10,0))
/_xlfn.UNIQUE(_xlfn._xlws.FILTER($F:$F,$E:$E=$J$4))
/IF($J$5="総計",1,$K285/10)
),0)</f>
        <v>0</v>
      </c>
    </row>
    <row r="286" spans="10:24">
      <c r="J286" s="13"/>
      <c r="K286" s="37"/>
      <c r="L286" s="46" t="str">
        <f t="shared" si="6"/>
        <v/>
      </c>
      <c r="M286" s="47" cm="1">
        <f t="array" ref="M286">IFERROR(
IF(OR(M$10="",$I286=""),"",
SUMIFS(収穫記録!$P:$P,収穫記録!$D:$D,$J$1,収穫記録!$I:$I,$J$2,収穫記録!$J:$J,$J$3,収穫記録!$F:$F,$I286,収穫記録!$B:$B,"&gt;="&amp;M$10,収穫記録!$B:$B,"&lt;="&amp;EOMONTH(M$10,0))
/_xlfn.UNIQUE(_xlfn._xlws.FILTER($F:$F,$E:$E=$J$4))
/IF($J$5="総計",1,$K286/10)
),0)</f>
        <v>0</v>
      </c>
      <c r="N286" s="48" cm="1">
        <f t="array" ref="N286">IFERROR(
IF(OR(N$10="",$I286=""),"",
SUMIFS(収穫記録!$P:$P,収穫記録!$D:$D,$J$1,収穫記録!$I:$I,$J$2,収穫記録!$J:$J,$J$3,収穫記録!$F:$F,$I286,収穫記録!$B:$B,"&gt;="&amp;N$10,収穫記録!$B:$B,"&lt;="&amp;EOMONTH(N$10,0))
/_xlfn.UNIQUE(_xlfn._xlws.FILTER($F:$F,$E:$E=$J$4))
/IF($J$5="総計",1,$K286/10)
),0)</f>
        <v>0</v>
      </c>
      <c r="O286" s="48" cm="1">
        <f t="array" ref="O286">IFERROR(
IF(OR(O$10="",$I286=""),"",
SUMIFS(収穫記録!$P:$P,収穫記録!$D:$D,$J$1,収穫記録!$I:$I,$J$2,収穫記録!$J:$J,$J$3,収穫記録!$F:$F,$I286,収穫記録!$B:$B,"&gt;="&amp;O$10,収穫記録!$B:$B,"&lt;="&amp;EOMONTH(O$10,0))
/_xlfn.UNIQUE(_xlfn._xlws.FILTER($F:$F,$E:$E=$J$4))
/IF($J$5="総計",1,$K286/10)
),0)</f>
        <v>0</v>
      </c>
      <c r="P286" s="48" cm="1">
        <f t="array" ref="P286">IFERROR(
IF(OR(P$10="",$I286=""),"",
SUMIFS(収穫記録!$P:$P,収穫記録!$D:$D,$J$1,収穫記録!$I:$I,$J$2,収穫記録!$J:$J,$J$3,収穫記録!$F:$F,$I286,収穫記録!$B:$B,"&gt;="&amp;P$10,収穫記録!$B:$B,"&lt;="&amp;EOMONTH(P$10,0))
/_xlfn.UNIQUE(_xlfn._xlws.FILTER($F:$F,$E:$E=$J$4))
/IF($J$5="総計",1,$K286/10)
),0)</f>
        <v>0</v>
      </c>
      <c r="Q286" s="48" cm="1">
        <f t="array" ref="Q286">IFERROR(
IF(OR(Q$10="",$I286=""),"",
SUMIFS(収穫記録!$P:$P,収穫記録!$D:$D,$J$1,収穫記録!$I:$I,$J$2,収穫記録!$J:$J,$J$3,収穫記録!$F:$F,$I286,収穫記録!$B:$B,"&gt;="&amp;Q$10,収穫記録!$B:$B,"&lt;="&amp;EOMONTH(Q$10,0))
/_xlfn.UNIQUE(_xlfn._xlws.FILTER($F:$F,$E:$E=$J$4))
/IF($J$5="総計",1,$K286/10)
),0)</f>
        <v>0</v>
      </c>
      <c r="R286" s="48" cm="1">
        <f t="array" ref="R286">IFERROR(
IF(OR(R$10="",$I286=""),"",
SUMIFS(収穫記録!$P:$P,収穫記録!$D:$D,$J$1,収穫記録!$I:$I,$J$2,収穫記録!$J:$J,$J$3,収穫記録!$F:$F,$I286,収穫記録!$B:$B,"&gt;="&amp;R$10,収穫記録!$B:$B,"&lt;="&amp;EOMONTH(R$10,0))
/_xlfn.UNIQUE(_xlfn._xlws.FILTER($F:$F,$E:$E=$J$4))
/IF($J$5="総計",1,$K286/10)
),0)</f>
        <v>0</v>
      </c>
      <c r="S286" s="48" cm="1">
        <f t="array" ref="S286">IFERROR(
IF(OR(S$10="",$I286=""),"",
SUMIFS(収穫記録!$P:$P,収穫記録!$D:$D,$J$1,収穫記録!$I:$I,$J$2,収穫記録!$J:$J,$J$3,収穫記録!$F:$F,$I286,収穫記録!$B:$B,"&gt;="&amp;S$10,収穫記録!$B:$B,"&lt;="&amp;EOMONTH(S$10,0))
/_xlfn.UNIQUE(_xlfn._xlws.FILTER($F:$F,$E:$E=$J$4))
/IF($J$5="総計",1,$K286/10)
),0)</f>
        <v>0</v>
      </c>
      <c r="T286" s="48" cm="1">
        <f t="array" ref="T286">IFERROR(
IF(OR(T$10="",$I286=""),"",
SUMIFS(収穫記録!$P:$P,収穫記録!$D:$D,$J$1,収穫記録!$I:$I,$J$2,収穫記録!$J:$J,$J$3,収穫記録!$F:$F,$I286,収穫記録!$B:$B,"&gt;="&amp;T$10,収穫記録!$B:$B,"&lt;="&amp;EOMONTH(T$10,0))
/_xlfn.UNIQUE(_xlfn._xlws.FILTER($F:$F,$E:$E=$J$4))
/IF($J$5="総計",1,$K286/10)
),0)</f>
        <v>0</v>
      </c>
      <c r="U286" s="48" cm="1">
        <f t="array" ref="U286">IFERROR(
IF(OR(U$10="",$I286=""),"",
SUMIFS(収穫記録!$P:$P,収穫記録!$D:$D,$J$1,収穫記録!$I:$I,$J$2,収穫記録!$J:$J,$J$3,収穫記録!$F:$F,$I286,収穫記録!$B:$B,"&gt;="&amp;U$10,収穫記録!$B:$B,"&lt;="&amp;EOMONTH(U$10,0))
/_xlfn.UNIQUE(_xlfn._xlws.FILTER($F:$F,$E:$E=$J$4))
/IF($J$5="総計",1,$K286/10)
),0)</f>
        <v>0</v>
      </c>
      <c r="V286" s="48" cm="1">
        <f t="array" ref="V286">IFERROR(
IF(OR(V$10="",$I286=""),"",
SUMIFS(収穫記録!$P:$P,収穫記録!$D:$D,$J$1,収穫記録!$I:$I,$J$2,収穫記録!$J:$J,$J$3,収穫記録!$F:$F,$I286,収穫記録!$B:$B,"&gt;="&amp;V$10,収穫記録!$B:$B,"&lt;="&amp;EOMONTH(V$10,0))
/_xlfn.UNIQUE(_xlfn._xlws.FILTER($F:$F,$E:$E=$J$4))
/IF($J$5="総計",1,$K286/10)
),0)</f>
        <v>0</v>
      </c>
      <c r="W286" s="48" cm="1">
        <f t="array" ref="W286">IFERROR(
IF(OR(W$10="",$I286=""),"",
SUMIFS(収穫記録!$P:$P,収穫記録!$D:$D,$J$1,収穫記録!$I:$I,$J$2,収穫記録!$J:$J,$J$3,収穫記録!$F:$F,$I286,収穫記録!$B:$B,"&gt;="&amp;W$10,収穫記録!$B:$B,"&lt;="&amp;EOMONTH(W$10,0))
/_xlfn.UNIQUE(_xlfn._xlws.FILTER($F:$F,$E:$E=$J$4))
/IF($J$5="総計",1,$K286/10)
),0)</f>
        <v>0</v>
      </c>
      <c r="X286" s="48" cm="1">
        <f t="array" ref="X286">IFERROR(
IF(OR(X$10="",$I286=""),"",
SUMIFS(収穫記録!$P:$P,収穫記録!$D:$D,$J$1,収穫記録!$I:$I,$J$2,収穫記録!$J:$J,$J$3,収穫記録!$F:$F,$I286,収穫記録!$B:$B,"&gt;="&amp;X$10,収穫記録!$B:$B,"&lt;="&amp;EOMONTH(X$10,0))
/_xlfn.UNIQUE(_xlfn._xlws.FILTER($F:$F,$E:$E=$J$4))
/IF($J$5="総計",1,$K286/10)
),0)</f>
        <v>0</v>
      </c>
    </row>
    <row r="287" spans="10:24">
      <c r="J287" s="13"/>
      <c r="K287" s="37"/>
      <c r="L287" s="46" t="str">
        <f t="shared" si="6"/>
        <v/>
      </c>
      <c r="M287" s="47" cm="1">
        <f t="array" ref="M287">IFERROR(
IF(OR(M$10="",$I287=""),"",
SUMIFS(収穫記録!$P:$P,収穫記録!$D:$D,$J$1,収穫記録!$I:$I,$J$2,収穫記録!$J:$J,$J$3,収穫記録!$F:$F,$I287,収穫記録!$B:$B,"&gt;="&amp;M$10,収穫記録!$B:$B,"&lt;="&amp;EOMONTH(M$10,0))
/_xlfn.UNIQUE(_xlfn._xlws.FILTER($F:$F,$E:$E=$J$4))
/IF($J$5="総計",1,$K287/10)
),0)</f>
        <v>0</v>
      </c>
      <c r="N287" s="48" cm="1">
        <f t="array" ref="N287">IFERROR(
IF(OR(N$10="",$I287=""),"",
SUMIFS(収穫記録!$P:$P,収穫記録!$D:$D,$J$1,収穫記録!$I:$I,$J$2,収穫記録!$J:$J,$J$3,収穫記録!$F:$F,$I287,収穫記録!$B:$B,"&gt;="&amp;N$10,収穫記録!$B:$B,"&lt;="&amp;EOMONTH(N$10,0))
/_xlfn.UNIQUE(_xlfn._xlws.FILTER($F:$F,$E:$E=$J$4))
/IF($J$5="総計",1,$K287/10)
),0)</f>
        <v>0</v>
      </c>
      <c r="O287" s="48" cm="1">
        <f t="array" ref="O287">IFERROR(
IF(OR(O$10="",$I287=""),"",
SUMIFS(収穫記録!$P:$P,収穫記録!$D:$D,$J$1,収穫記録!$I:$I,$J$2,収穫記録!$J:$J,$J$3,収穫記録!$F:$F,$I287,収穫記録!$B:$B,"&gt;="&amp;O$10,収穫記録!$B:$B,"&lt;="&amp;EOMONTH(O$10,0))
/_xlfn.UNIQUE(_xlfn._xlws.FILTER($F:$F,$E:$E=$J$4))
/IF($J$5="総計",1,$K287/10)
),0)</f>
        <v>0</v>
      </c>
      <c r="P287" s="48" cm="1">
        <f t="array" ref="P287">IFERROR(
IF(OR(P$10="",$I287=""),"",
SUMIFS(収穫記録!$P:$P,収穫記録!$D:$D,$J$1,収穫記録!$I:$I,$J$2,収穫記録!$J:$J,$J$3,収穫記録!$F:$F,$I287,収穫記録!$B:$B,"&gt;="&amp;P$10,収穫記録!$B:$B,"&lt;="&amp;EOMONTH(P$10,0))
/_xlfn.UNIQUE(_xlfn._xlws.FILTER($F:$F,$E:$E=$J$4))
/IF($J$5="総計",1,$K287/10)
),0)</f>
        <v>0</v>
      </c>
      <c r="Q287" s="48" cm="1">
        <f t="array" ref="Q287">IFERROR(
IF(OR(Q$10="",$I287=""),"",
SUMIFS(収穫記録!$P:$P,収穫記録!$D:$D,$J$1,収穫記録!$I:$I,$J$2,収穫記録!$J:$J,$J$3,収穫記録!$F:$F,$I287,収穫記録!$B:$B,"&gt;="&amp;Q$10,収穫記録!$B:$B,"&lt;="&amp;EOMONTH(Q$10,0))
/_xlfn.UNIQUE(_xlfn._xlws.FILTER($F:$F,$E:$E=$J$4))
/IF($J$5="総計",1,$K287/10)
),0)</f>
        <v>0</v>
      </c>
      <c r="R287" s="48" cm="1">
        <f t="array" ref="R287">IFERROR(
IF(OR(R$10="",$I287=""),"",
SUMIFS(収穫記録!$P:$P,収穫記録!$D:$D,$J$1,収穫記録!$I:$I,$J$2,収穫記録!$J:$J,$J$3,収穫記録!$F:$F,$I287,収穫記録!$B:$B,"&gt;="&amp;R$10,収穫記録!$B:$B,"&lt;="&amp;EOMONTH(R$10,0))
/_xlfn.UNIQUE(_xlfn._xlws.FILTER($F:$F,$E:$E=$J$4))
/IF($J$5="総計",1,$K287/10)
),0)</f>
        <v>0</v>
      </c>
      <c r="S287" s="48" cm="1">
        <f t="array" ref="S287">IFERROR(
IF(OR(S$10="",$I287=""),"",
SUMIFS(収穫記録!$P:$P,収穫記録!$D:$D,$J$1,収穫記録!$I:$I,$J$2,収穫記録!$J:$J,$J$3,収穫記録!$F:$F,$I287,収穫記録!$B:$B,"&gt;="&amp;S$10,収穫記録!$B:$B,"&lt;="&amp;EOMONTH(S$10,0))
/_xlfn.UNIQUE(_xlfn._xlws.FILTER($F:$F,$E:$E=$J$4))
/IF($J$5="総計",1,$K287/10)
),0)</f>
        <v>0</v>
      </c>
      <c r="T287" s="48" cm="1">
        <f t="array" ref="T287">IFERROR(
IF(OR(T$10="",$I287=""),"",
SUMIFS(収穫記録!$P:$P,収穫記録!$D:$D,$J$1,収穫記録!$I:$I,$J$2,収穫記録!$J:$J,$J$3,収穫記録!$F:$F,$I287,収穫記録!$B:$B,"&gt;="&amp;T$10,収穫記録!$B:$B,"&lt;="&amp;EOMONTH(T$10,0))
/_xlfn.UNIQUE(_xlfn._xlws.FILTER($F:$F,$E:$E=$J$4))
/IF($J$5="総計",1,$K287/10)
),0)</f>
        <v>0</v>
      </c>
      <c r="U287" s="48" cm="1">
        <f t="array" ref="U287">IFERROR(
IF(OR(U$10="",$I287=""),"",
SUMIFS(収穫記録!$P:$P,収穫記録!$D:$D,$J$1,収穫記録!$I:$I,$J$2,収穫記録!$J:$J,$J$3,収穫記録!$F:$F,$I287,収穫記録!$B:$B,"&gt;="&amp;U$10,収穫記録!$B:$B,"&lt;="&amp;EOMONTH(U$10,0))
/_xlfn.UNIQUE(_xlfn._xlws.FILTER($F:$F,$E:$E=$J$4))
/IF($J$5="総計",1,$K287/10)
),0)</f>
        <v>0</v>
      </c>
      <c r="V287" s="48" cm="1">
        <f t="array" ref="V287">IFERROR(
IF(OR(V$10="",$I287=""),"",
SUMIFS(収穫記録!$P:$P,収穫記録!$D:$D,$J$1,収穫記録!$I:$I,$J$2,収穫記録!$J:$J,$J$3,収穫記録!$F:$F,$I287,収穫記録!$B:$B,"&gt;="&amp;V$10,収穫記録!$B:$B,"&lt;="&amp;EOMONTH(V$10,0))
/_xlfn.UNIQUE(_xlfn._xlws.FILTER($F:$F,$E:$E=$J$4))
/IF($J$5="総計",1,$K287/10)
),0)</f>
        <v>0</v>
      </c>
      <c r="W287" s="48" cm="1">
        <f t="array" ref="W287">IFERROR(
IF(OR(W$10="",$I287=""),"",
SUMIFS(収穫記録!$P:$P,収穫記録!$D:$D,$J$1,収穫記録!$I:$I,$J$2,収穫記録!$J:$J,$J$3,収穫記録!$F:$F,$I287,収穫記録!$B:$B,"&gt;="&amp;W$10,収穫記録!$B:$B,"&lt;="&amp;EOMONTH(W$10,0))
/_xlfn.UNIQUE(_xlfn._xlws.FILTER($F:$F,$E:$E=$J$4))
/IF($J$5="総計",1,$K287/10)
),0)</f>
        <v>0</v>
      </c>
      <c r="X287" s="48" cm="1">
        <f t="array" ref="X287">IFERROR(
IF(OR(X$10="",$I287=""),"",
SUMIFS(収穫記録!$P:$P,収穫記録!$D:$D,$J$1,収穫記録!$I:$I,$J$2,収穫記録!$J:$J,$J$3,収穫記録!$F:$F,$I287,収穫記録!$B:$B,"&gt;="&amp;X$10,収穫記録!$B:$B,"&lt;="&amp;EOMONTH(X$10,0))
/_xlfn.UNIQUE(_xlfn._xlws.FILTER($F:$F,$E:$E=$J$4))
/IF($J$5="総計",1,$K287/10)
),0)</f>
        <v>0</v>
      </c>
    </row>
    <row r="288" spans="10:24">
      <c r="J288" s="13"/>
      <c r="K288" s="37"/>
      <c r="L288" s="46" t="str">
        <f t="shared" si="6"/>
        <v/>
      </c>
      <c r="M288" s="47" cm="1">
        <f t="array" ref="M288">IFERROR(
IF(OR(M$10="",$I288=""),"",
SUMIFS(収穫記録!$P:$P,収穫記録!$D:$D,$J$1,収穫記録!$I:$I,$J$2,収穫記録!$J:$J,$J$3,収穫記録!$F:$F,$I288,収穫記録!$B:$B,"&gt;="&amp;M$10,収穫記録!$B:$B,"&lt;="&amp;EOMONTH(M$10,0))
/_xlfn.UNIQUE(_xlfn._xlws.FILTER($F:$F,$E:$E=$J$4))
/IF($J$5="総計",1,$K288/10)
),0)</f>
        <v>0</v>
      </c>
      <c r="N288" s="48" cm="1">
        <f t="array" ref="N288">IFERROR(
IF(OR(N$10="",$I288=""),"",
SUMIFS(収穫記録!$P:$P,収穫記録!$D:$D,$J$1,収穫記録!$I:$I,$J$2,収穫記録!$J:$J,$J$3,収穫記録!$F:$F,$I288,収穫記録!$B:$B,"&gt;="&amp;N$10,収穫記録!$B:$B,"&lt;="&amp;EOMONTH(N$10,0))
/_xlfn.UNIQUE(_xlfn._xlws.FILTER($F:$F,$E:$E=$J$4))
/IF($J$5="総計",1,$K288/10)
),0)</f>
        <v>0</v>
      </c>
      <c r="O288" s="48" cm="1">
        <f t="array" ref="O288">IFERROR(
IF(OR(O$10="",$I288=""),"",
SUMIFS(収穫記録!$P:$P,収穫記録!$D:$D,$J$1,収穫記録!$I:$I,$J$2,収穫記録!$J:$J,$J$3,収穫記録!$F:$F,$I288,収穫記録!$B:$B,"&gt;="&amp;O$10,収穫記録!$B:$B,"&lt;="&amp;EOMONTH(O$10,0))
/_xlfn.UNIQUE(_xlfn._xlws.FILTER($F:$F,$E:$E=$J$4))
/IF($J$5="総計",1,$K288/10)
),0)</f>
        <v>0</v>
      </c>
      <c r="P288" s="48" cm="1">
        <f t="array" ref="P288">IFERROR(
IF(OR(P$10="",$I288=""),"",
SUMIFS(収穫記録!$P:$P,収穫記録!$D:$D,$J$1,収穫記録!$I:$I,$J$2,収穫記録!$J:$J,$J$3,収穫記録!$F:$F,$I288,収穫記録!$B:$B,"&gt;="&amp;P$10,収穫記録!$B:$B,"&lt;="&amp;EOMONTH(P$10,0))
/_xlfn.UNIQUE(_xlfn._xlws.FILTER($F:$F,$E:$E=$J$4))
/IF($J$5="総計",1,$K288/10)
),0)</f>
        <v>0</v>
      </c>
      <c r="Q288" s="48" cm="1">
        <f t="array" ref="Q288">IFERROR(
IF(OR(Q$10="",$I288=""),"",
SUMIFS(収穫記録!$P:$P,収穫記録!$D:$D,$J$1,収穫記録!$I:$I,$J$2,収穫記録!$J:$J,$J$3,収穫記録!$F:$F,$I288,収穫記録!$B:$B,"&gt;="&amp;Q$10,収穫記録!$B:$B,"&lt;="&amp;EOMONTH(Q$10,0))
/_xlfn.UNIQUE(_xlfn._xlws.FILTER($F:$F,$E:$E=$J$4))
/IF($J$5="総計",1,$K288/10)
),0)</f>
        <v>0</v>
      </c>
      <c r="R288" s="48" cm="1">
        <f t="array" ref="R288">IFERROR(
IF(OR(R$10="",$I288=""),"",
SUMIFS(収穫記録!$P:$P,収穫記録!$D:$D,$J$1,収穫記録!$I:$I,$J$2,収穫記録!$J:$J,$J$3,収穫記録!$F:$F,$I288,収穫記録!$B:$B,"&gt;="&amp;R$10,収穫記録!$B:$B,"&lt;="&amp;EOMONTH(R$10,0))
/_xlfn.UNIQUE(_xlfn._xlws.FILTER($F:$F,$E:$E=$J$4))
/IF($J$5="総計",1,$K288/10)
),0)</f>
        <v>0</v>
      </c>
      <c r="S288" s="48" cm="1">
        <f t="array" ref="S288">IFERROR(
IF(OR(S$10="",$I288=""),"",
SUMIFS(収穫記録!$P:$P,収穫記録!$D:$D,$J$1,収穫記録!$I:$I,$J$2,収穫記録!$J:$J,$J$3,収穫記録!$F:$F,$I288,収穫記録!$B:$B,"&gt;="&amp;S$10,収穫記録!$B:$B,"&lt;="&amp;EOMONTH(S$10,0))
/_xlfn.UNIQUE(_xlfn._xlws.FILTER($F:$F,$E:$E=$J$4))
/IF($J$5="総計",1,$K288/10)
),0)</f>
        <v>0</v>
      </c>
      <c r="T288" s="48" cm="1">
        <f t="array" ref="T288">IFERROR(
IF(OR(T$10="",$I288=""),"",
SUMIFS(収穫記録!$P:$P,収穫記録!$D:$D,$J$1,収穫記録!$I:$I,$J$2,収穫記録!$J:$J,$J$3,収穫記録!$F:$F,$I288,収穫記録!$B:$B,"&gt;="&amp;T$10,収穫記録!$B:$B,"&lt;="&amp;EOMONTH(T$10,0))
/_xlfn.UNIQUE(_xlfn._xlws.FILTER($F:$F,$E:$E=$J$4))
/IF($J$5="総計",1,$K288/10)
),0)</f>
        <v>0</v>
      </c>
      <c r="U288" s="48" cm="1">
        <f t="array" ref="U288">IFERROR(
IF(OR(U$10="",$I288=""),"",
SUMIFS(収穫記録!$P:$P,収穫記録!$D:$D,$J$1,収穫記録!$I:$I,$J$2,収穫記録!$J:$J,$J$3,収穫記録!$F:$F,$I288,収穫記録!$B:$B,"&gt;="&amp;U$10,収穫記録!$B:$B,"&lt;="&amp;EOMONTH(U$10,0))
/_xlfn.UNIQUE(_xlfn._xlws.FILTER($F:$F,$E:$E=$J$4))
/IF($J$5="総計",1,$K288/10)
),0)</f>
        <v>0</v>
      </c>
      <c r="V288" s="48" cm="1">
        <f t="array" ref="V288">IFERROR(
IF(OR(V$10="",$I288=""),"",
SUMIFS(収穫記録!$P:$P,収穫記録!$D:$D,$J$1,収穫記録!$I:$I,$J$2,収穫記録!$J:$J,$J$3,収穫記録!$F:$F,$I288,収穫記録!$B:$B,"&gt;="&amp;V$10,収穫記録!$B:$B,"&lt;="&amp;EOMONTH(V$10,0))
/_xlfn.UNIQUE(_xlfn._xlws.FILTER($F:$F,$E:$E=$J$4))
/IF($J$5="総計",1,$K288/10)
),0)</f>
        <v>0</v>
      </c>
      <c r="W288" s="48" cm="1">
        <f t="array" ref="W288">IFERROR(
IF(OR(W$10="",$I288=""),"",
SUMIFS(収穫記録!$P:$P,収穫記録!$D:$D,$J$1,収穫記録!$I:$I,$J$2,収穫記録!$J:$J,$J$3,収穫記録!$F:$F,$I288,収穫記録!$B:$B,"&gt;="&amp;W$10,収穫記録!$B:$B,"&lt;="&amp;EOMONTH(W$10,0))
/_xlfn.UNIQUE(_xlfn._xlws.FILTER($F:$F,$E:$E=$J$4))
/IF($J$5="総計",1,$K288/10)
),0)</f>
        <v>0</v>
      </c>
      <c r="X288" s="48" cm="1">
        <f t="array" ref="X288">IFERROR(
IF(OR(X$10="",$I288=""),"",
SUMIFS(収穫記録!$P:$P,収穫記録!$D:$D,$J$1,収穫記録!$I:$I,$J$2,収穫記録!$J:$J,$J$3,収穫記録!$F:$F,$I288,収穫記録!$B:$B,"&gt;="&amp;X$10,収穫記録!$B:$B,"&lt;="&amp;EOMONTH(X$10,0))
/_xlfn.UNIQUE(_xlfn._xlws.FILTER($F:$F,$E:$E=$J$4))
/IF($J$5="総計",1,$K288/10)
),0)</f>
        <v>0</v>
      </c>
    </row>
    <row r="289" spans="10:24">
      <c r="J289" s="13"/>
      <c r="K289" s="37"/>
      <c r="L289" s="46" t="str">
        <f t="shared" si="6"/>
        <v/>
      </c>
      <c r="M289" s="47" cm="1">
        <f t="array" ref="M289">IFERROR(
IF(OR(M$10="",$I289=""),"",
SUMIFS(収穫記録!$P:$P,収穫記録!$D:$D,$J$1,収穫記録!$I:$I,$J$2,収穫記録!$J:$J,$J$3,収穫記録!$F:$F,$I289,収穫記録!$B:$B,"&gt;="&amp;M$10,収穫記録!$B:$B,"&lt;="&amp;EOMONTH(M$10,0))
/_xlfn.UNIQUE(_xlfn._xlws.FILTER($F:$F,$E:$E=$J$4))
/IF($J$5="総計",1,$K289/10)
),0)</f>
        <v>0</v>
      </c>
      <c r="N289" s="48" cm="1">
        <f t="array" ref="N289">IFERROR(
IF(OR(N$10="",$I289=""),"",
SUMIFS(収穫記録!$P:$P,収穫記録!$D:$D,$J$1,収穫記録!$I:$I,$J$2,収穫記録!$J:$J,$J$3,収穫記録!$F:$F,$I289,収穫記録!$B:$B,"&gt;="&amp;N$10,収穫記録!$B:$B,"&lt;="&amp;EOMONTH(N$10,0))
/_xlfn.UNIQUE(_xlfn._xlws.FILTER($F:$F,$E:$E=$J$4))
/IF($J$5="総計",1,$K289/10)
),0)</f>
        <v>0</v>
      </c>
      <c r="O289" s="48" cm="1">
        <f t="array" ref="O289">IFERROR(
IF(OR(O$10="",$I289=""),"",
SUMIFS(収穫記録!$P:$P,収穫記録!$D:$D,$J$1,収穫記録!$I:$I,$J$2,収穫記録!$J:$J,$J$3,収穫記録!$F:$F,$I289,収穫記録!$B:$B,"&gt;="&amp;O$10,収穫記録!$B:$B,"&lt;="&amp;EOMONTH(O$10,0))
/_xlfn.UNIQUE(_xlfn._xlws.FILTER($F:$F,$E:$E=$J$4))
/IF($J$5="総計",1,$K289/10)
),0)</f>
        <v>0</v>
      </c>
      <c r="P289" s="48" cm="1">
        <f t="array" ref="P289">IFERROR(
IF(OR(P$10="",$I289=""),"",
SUMIFS(収穫記録!$P:$P,収穫記録!$D:$D,$J$1,収穫記録!$I:$I,$J$2,収穫記録!$J:$J,$J$3,収穫記録!$F:$F,$I289,収穫記録!$B:$B,"&gt;="&amp;P$10,収穫記録!$B:$B,"&lt;="&amp;EOMONTH(P$10,0))
/_xlfn.UNIQUE(_xlfn._xlws.FILTER($F:$F,$E:$E=$J$4))
/IF($J$5="総計",1,$K289/10)
),0)</f>
        <v>0</v>
      </c>
      <c r="Q289" s="48" cm="1">
        <f t="array" ref="Q289">IFERROR(
IF(OR(Q$10="",$I289=""),"",
SUMIFS(収穫記録!$P:$P,収穫記録!$D:$D,$J$1,収穫記録!$I:$I,$J$2,収穫記録!$J:$J,$J$3,収穫記録!$F:$F,$I289,収穫記録!$B:$B,"&gt;="&amp;Q$10,収穫記録!$B:$B,"&lt;="&amp;EOMONTH(Q$10,0))
/_xlfn.UNIQUE(_xlfn._xlws.FILTER($F:$F,$E:$E=$J$4))
/IF($J$5="総計",1,$K289/10)
),0)</f>
        <v>0</v>
      </c>
      <c r="R289" s="48" cm="1">
        <f t="array" ref="R289">IFERROR(
IF(OR(R$10="",$I289=""),"",
SUMIFS(収穫記録!$P:$P,収穫記録!$D:$D,$J$1,収穫記録!$I:$I,$J$2,収穫記録!$J:$J,$J$3,収穫記録!$F:$F,$I289,収穫記録!$B:$B,"&gt;="&amp;R$10,収穫記録!$B:$B,"&lt;="&amp;EOMONTH(R$10,0))
/_xlfn.UNIQUE(_xlfn._xlws.FILTER($F:$F,$E:$E=$J$4))
/IF($J$5="総計",1,$K289/10)
),0)</f>
        <v>0</v>
      </c>
      <c r="S289" s="48" cm="1">
        <f t="array" ref="S289">IFERROR(
IF(OR(S$10="",$I289=""),"",
SUMIFS(収穫記録!$P:$P,収穫記録!$D:$D,$J$1,収穫記録!$I:$I,$J$2,収穫記録!$J:$J,$J$3,収穫記録!$F:$F,$I289,収穫記録!$B:$B,"&gt;="&amp;S$10,収穫記録!$B:$B,"&lt;="&amp;EOMONTH(S$10,0))
/_xlfn.UNIQUE(_xlfn._xlws.FILTER($F:$F,$E:$E=$J$4))
/IF($J$5="総計",1,$K289/10)
),0)</f>
        <v>0</v>
      </c>
      <c r="T289" s="48" cm="1">
        <f t="array" ref="T289">IFERROR(
IF(OR(T$10="",$I289=""),"",
SUMIFS(収穫記録!$P:$P,収穫記録!$D:$D,$J$1,収穫記録!$I:$I,$J$2,収穫記録!$J:$J,$J$3,収穫記録!$F:$F,$I289,収穫記録!$B:$B,"&gt;="&amp;T$10,収穫記録!$B:$B,"&lt;="&amp;EOMONTH(T$10,0))
/_xlfn.UNIQUE(_xlfn._xlws.FILTER($F:$F,$E:$E=$J$4))
/IF($J$5="総計",1,$K289/10)
),0)</f>
        <v>0</v>
      </c>
      <c r="U289" s="48" cm="1">
        <f t="array" ref="U289">IFERROR(
IF(OR(U$10="",$I289=""),"",
SUMIFS(収穫記録!$P:$P,収穫記録!$D:$D,$J$1,収穫記録!$I:$I,$J$2,収穫記録!$J:$J,$J$3,収穫記録!$F:$F,$I289,収穫記録!$B:$B,"&gt;="&amp;U$10,収穫記録!$B:$B,"&lt;="&amp;EOMONTH(U$10,0))
/_xlfn.UNIQUE(_xlfn._xlws.FILTER($F:$F,$E:$E=$J$4))
/IF($J$5="総計",1,$K289/10)
),0)</f>
        <v>0</v>
      </c>
      <c r="V289" s="48" cm="1">
        <f t="array" ref="V289">IFERROR(
IF(OR(V$10="",$I289=""),"",
SUMIFS(収穫記録!$P:$P,収穫記録!$D:$D,$J$1,収穫記録!$I:$I,$J$2,収穫記録!$J:$J,$J$3,収穫記録!$F:$F,$I289,収穫記録!$B:$B,"&gt;="&amp;V$10,収穫記録!$B:$B,"&lt;="&amp;EOMONTH(V$10,0))
/_xlfn.UNIQUE(_xlfn._xlws.FILTER($F:$F,$E:$E=$J$4))
/IF($J$5="総計",1,$K289/10)
),0)</f>
        <v>0</v>
      </c>
      <c r="W289" s="48" cm="1">
        <f t="array" ref="W289">IFERROR(
IF(OR(W$10="",$I289=""),"",
SUMIFS(収穫記録!$P:$P,収穫記録!$D:$D,$J$1,収穫記録!$I:$I,$J$2,収穫記録!$J:$J,$J$3,収穫記録!$F:$F,$I289,収穫記録!$B:$B,"&gt;="&amp;W$10,収穫記録!$B:$B,"&lt;="&amp;EOMONTH(W$10,0))
/_xlfn.UNIQUE(_xlfn._xlws.FILTER($F:$F,$E:$E=$J$4))
/IF($J$5="総計",1,$K289/10)
),0)</f>
        <v>0</v>
      </c>
      <c r="X289" s="48" cm="1">
        <f t="array" ref="X289">IFERROR(
IF(OR(X$10="",$I289=""),"",
SUMIFS(収穫記録!$P:$P,収穫記録!$D:$D,$J$1,収穫記録!$I:$I,$J$2,収穫記録!$J:$J,$J$3,収穫記録!$F:$F,$I289,収穫記録!$B:$B,"&gt;="&amp;X$10,収穫記録!$B:$B,"&lt;="&amp;EOMONTH(X$10,0))
/_xlfn.UNIQUE(_xlfn._xlws.FILTER($F:$F,$E:$E=$J$4))
/IF($J$5="総計",1,$K289/10)
),0)</f>
        <v>0</v>
      </c>
    </row>
    <row r="290" spans="10:24">
      <c r="J290" s="13"/>
      <c r="K290" s="37"/>
      <c r="L290" s="46" t="str">
        <f t="shared" si="6"/>
        <v/>
      </c>
      <c r="M290" s="47" cm="1">
        <f t="array" ref="M290">IFERROR(
IF(OR(M$10="",$I290=""),"",
SUMIFS(収穫記録!$P:$P,収穫記録!$D:$D,$J$1,収穫記録!$I:$I,$J$2,収穫記録!$J:$J,$J$3,収穫記録!$F:$F,$I290,収穫記録!$B:$B,"&gt;="&amp;M$10,収穫記録!$B:$B,"&lt;="&amp;EOMONTH(M$10,0))
/_xlfn.UNIQUE(_xlfn._xlws.FILTER($F:$F,$E:$E=$J$4))
/IF($J$5="総計",1,$K290/10)
),0)</f>
        <v>0</v>
      </c>
      <c r="N290" s="48" cm="1">
        <f t="array" ref="N290">IFERROR(
IF(OR(N$10="",$I290=""),"",
SUMIFS(収穫記録!$P:$P,収穫記録!$D:$D,$J$1,収穫記録!$I:$I,$J$2,収穫記録!$J:$J,$J$3,収穫記録!$F:$F,$I290,収穫記録!$B:$B,"&gt;="&amp;N$10,収穫記録!$B:$B,"&lt;="&amp;EOMONTH(N$10,0))
/_xlfn.UNIQUE(_xlfn._xlws.FILTER($F:$F,$E:$E=$J$4))
/IF($J$5="総計",1,$K290/10)
),0)</f>
        <v>0</v>
      </c>
      <c r="O290" s="48" cm="1">
        <f t="array" ref="O290">IFERROR(
IF(OR(O$10="",$I290=""),"",
SUMIFS(収穫記録!$P:$P,収穫記録!$D:$D,$J$1,収穫記録!$I:$I,$J$2,収穫記録!$J:$J,$J$3,収穫記録!$F:$F,$I290,収穫記録!$B:$B,"&gt;="&amp;O$10,収穫記録!$B:$B,"&lt;="&amp;EOMONTH(O$10,0))
/_xlfn.UNIQUE(_xlfn._xlws.FILTER($F:$F,$E:$E=$J$4))
/IF($J$5="総計",1,$K290/10)
),0)</f>
        <v>0</v>
      </c>
      <c r="P290" s="48" cm="1">
        <f t="array" ref="P290">IFERROR(
IF(OR(P$10="",$I290=""),"",
SUMIFS(収穫記録!$P:$P,収穫記録!$D:$D,$J$1,収穫記録!$I:$I,$J$2,収穫記録!$J:$J,$J$3,収穫記録!$F:$F,$I290,収穫記録!$B:$B,"&gt;="&amp;P$10,収穫記録!$B:$B,"&lt;="&amp;EOMONTH(P$10,0))
/_xlfn.UNIQUE(_xlfn._xlws.FILTER($F:$F,$E:$E=$J$4))
/IF($J$5="総計",1,$K290/10)
),0)</f>
        <v>0</v>
      </c>
      <c r="Q290" s="48" cm="1">
        <f t="array" ref="Q290">IFERROR(
IF(OR(Q$10="",$I290=""),"",
SUMIFS(収穫記録!$P:$P,収穫記録!$D:$D,$J$1,収穫記録!$I:$I,$J$2,収穫記録!$J:$J,$J$3,収穫記録!$F:$F,$I290,収穫記録!$B:$B,"&gt;="&amp;Q$10,収穫記録!$B:$B,"&lt;="&amp;EOMONTH(Q$10,0))
/_xlfn.UNIQUE(_xlfn._xlws.FILTER($F:$F,$E:$E=$J$4))
/IF($J$5="総計",1,$K290/10)
),0)</f>
        <v>0</v>
      </c>
      <c r="R290" s="48" cm="1">
        <f t="array" ref="R290">IFERROR(
IF(OR(R$10="",$I290=""),"",
SUMIFS(収穫記録!$P:$P,収穫記録!$D:$D,$J$1,収穫記録!$I:$I,$J$2,収穫記録!$J:$J,$J$3,収穫記録!$F:$F,$I290,収穫記録!$B:$B,"&gt;="&amp;R$10,収穫記録!$B:$B,"&lt;="&amp;EOMONTH(R$10,0))
/_xlfn.UNIQUE(_xlfn._xlws.FILTER($F:$F,$E:$E=$J$4))
/IF($J$5="総計",1,$K290/10)
),0)</f>
        <v>0</v>
      </c>
      <c r="S290" s="48" cm="1">
        <f t="array" ref="S290">IFERROR(
IF(OR(S$10="",$I290=""),"",
SUMIFS(収穫記録!$P:$P,収穫記録!$D:$D,$J$1,収穫記録!$I:$I,$J$2,収穫記録!$J:$J,$J$3,収穫記録!$F:$F,$I290,収穫記録!$B:$B,"&gt;="&amp;S$10,収穫記録!$B:$B,"&lt;="&amp;EOMONTH(S$10,0))
/_xlfn.UNIQUE(_xlfn._xlws.FILTER($F:$F,$E:$E=$J$4))
/IF($J$5="総計",1,$K290/10)
),0)</f>
        <v>0</v>
      </c>
      <c r="T290" s="48" cm="1">
        <f t="array" ref="T290">IFERROR(
IF(OR(T$10="",$I290=""),"",
SUMIFS(収穫記録!$P:$P,収穫記録!$D:$D,$J$1,収穫記録!$I:$I,$J$2,収穫記録!$J:$J,$J$3,収穫記録!$F:$F,$I290,収穫記録!$B:$B,"&gt;="&amp;T$10,収穫記録!$B:$B,"&lt;="&amp;EOMONTH(T$10,0))
/_xlfn.UNIQUE(_xlfn._xlws.FILTER($F:$F,$E:$E=$J$4))
/IF($J$5="総計",1,$K290/10)
),0)</f>
        <v>0</v>
      </c>
      <c r="U290" s="48" cm="1">
        <f t="array" ref="U290">IFERROR(
IF(OR(U$10="",$I290=""),"",
SUMIFS(収穫記録!$P:$P,収穫記録!$D:$D,$J$1,収穫記録!$I:$I,$J$2,収穫記録!$J:$J,$J$3,収穫記録!$F:$F,$I290,収穫記録!$B:$B,"&gt;="&amp;U$10,収穫記録!$B:$B,"&lt;="&amp;EOMONTH(U$10,0))
/_xlfn.UNIQUE(_xlfn._xlws.FILTER($F:$F,$E:$E=$J$4))
/IF($J$5="総計",1,$K290/10)
),0)</f>
        <v>0</v>
      </c>
      <c r="V290" s="48" cm="1">
        <f t="array" ref="V290">IFERROR(
IF(OR(V$10="",$I290=""),"",
SUMIFS(収穫記録!$P:$P,収穫記録!$D:$D,$J$1,収穫記録!$I:$I,$J$2,収穫記録!$J:$J,$J$3,収穫記録!$F:$F,$I290,収穫記録!$B:$B,"&gt;="&amp;V$10,収穫記録!$B:$B,"&lt;="&amp;EOMONTH(V$10,0))
/_xlfn.UNIQUE(_xlfn._xlws.FILTER($F:$F,$E:$E=$J$4))
/IF($J$5="総計",1,$K290/10)
),0)</f>
        <v>0</v>
      </c>
      <c r="W290" s="48" cm="1">
        <f t="array" ref="W290">IFERROR(
IF(OR(W$10="",$I290=""),"",
SUMIFS(収穫記録!$P:$P,収穫記録!$D:$D,$J$1,収穫記録!$I:$I,$J$2,収穫記録!$J:$J,$J$3,収穫記録!$F:$F,$I290,収穫記録!$B:$B,"&gt;="&amp;W$10,収穫記録!$B:$B,"&lt;="&amp;EOMONTH(W$10,0))
/_xlfn.UNIQUE(_xlfn._xlws.FILTER($F:$F,$E:$E=$J$4))
/IF($J$5="総計",1,$K290/10)
),0)</f>
        <v>0</v>
      </c>
      <c r="X290" s="48" cm="1">
        <f t="array" ref="X290">IFERROR(
IF(OR(X$10="",$I290=""),"",
SUMIFS(収穫記録!$P:$P,収穫記録!$D:$D,$J$1,収穫記録!$I:$I,$J$2,収穫記録!$J:$J,$J$3,収穫記録!$F:$F,$I290,収穫記録!$B:$B,"&gt;="&amp;X$10,収穫記録!$B:$B,"&lt;="&amp;EOMONTH(X$10,0))
/_xlfn.UNIQUE(_xlfn._xlws.FILTER($F:$F,$E:$E=$J$4))
/IF($J$5="総計",1,$K290/10)
),0)</f>
        <v>0</v>
      </c>
    </row>
    <row r="291" spans="10:24">
      <c r="J291" s="13"/>
      <c r="K291" s="37"/>
      <c r="L291" s="46" t="str">
        <f t="shared" si="6"/>
        <v/>
      </c>
      <c r="M291" s="47" cm="1">
        <f t="array" ref="M291">IFERROR(
IF(OR(M$10="",$I291=""),"",
SUMIFS(収穫記録!$P:$P,収穫記録!$D:$D,$J$1,収穫記録!$I:$I,$J$2,収穫記録!$J:$J,$J$3,収穫記録!$F:$F,$I291,収穫記録!$B:$B,"&gt;="&amp;M$10,収穫記録!$B:$B,"&lt;="&amp;EOMONTH(M$10,0))
/_xlfn.UNIQUE(_xlfn._xlws.FILTER($F:$F,$E:$E=$J$4))
/IF($J$5="総計",1,$K291/10)
),0)</f>
        <v>0</v>
      </c>
      <c r="N291" s="48" cm="1">
        <f t="array" ref="N291">IFERROR(
IF(OR(N$10="",$I291=""),"",
SUMIFS(収穫記録!$P:$P,収穫記録!$D:$D,$J$1,収穫記録!$I:$I,$J$2,収穫記録!$J:$J,$J$3,収穫記録!$F:$F,$I291,収穫記録!$B:$B,"&gt;="&amp;N$10,収穫記録!$B:$B,"&lt;="&amp;EOMONTH(N$10,0))
/_xlfn.UNIQUE(_xlfn._xlws.FILTER($F:$F,$E:$E=$J$4))
/IF($J$5="総計",1,$K291/10)
),0)</f>
        <v>0</v>
      </c>
      <c r="O291" s="48" cm="1">
        <f t="array" ref="O291">IFERROR(
IF(OR(O$10="",$I291=""),"",
SUMIFS(収穫記録!$P:$P,収穫記録!$D:$D,$J$1,収穫記録!$I:$I,$J$2,収穫記録!$J:$J,$J$3,収穫記録!$F:$F,$I291,収穫記録!$B:$B,"&gt;="&amp;O$10,収穫記録!$B:$B,"&lt;="&amp;EOMONTH(O$10,0))
/_xlfn.UNIQUE(_xlfn._xlws.FILTER($F:$F,$E:$E=$J$4))
/IF($J$5="総計",1,$K291/10)
),0)</f>
        <v>0</v>
      </c>
      <c r="P291" s="48" cm="1">
        <f t="array" ref="P291">IFERROR(
IF(OR(P$10="",$I291=""),"",
SUMIFS(収穫記録!$P:$P,収穫記録!$D:$D,$J$1,収穫記録!$I:$I,$J$2,収穫記録!$J:$J,$J$3,収穫記録!$F:$F,$I291,収穫記録!$B:$B,"&gt;="&amp;P$10,収穫記録!$B:$B,"&lt;="&amp;EOMONTH(P$10,0))
/_xlfn.UNIQUE(_xlfn._xlws.FILTER($F:$F,$E:$E=$J$4))
/IF($J$5="総計",1,$K291/10)
),0)</f>
        <v>0</v>
      </c>
      <c r="Q291" s="48" cm="1">
        <f t="array" ref="Q291">IFERROR(
IF(OR(Q$10="",$I291=""),"",
SUMIFS(収穫記録!$P:$P,収穫記録!$D:$D,$J$1,収穫記録!$I:$I,$J$2,収穫記録!$J:$J,$J$3,収穫記録!$F:$F,$I291,収穫記録!$B:$B,"&gt;="&amp;Q$10,収穫記録!$B:$B,"&lt;="&amp;EOMONTH(Q$10,0))
/_xlfn.UNIQUE(_xlfn._xlws.FILTER($F:$F,$E:$E=$J$4))
/IF($J$5="総計",1,$K291/10)
),0)</f>
        <v>0</v>
      </c>
      <c r="R291" s="48" cm="1">
        <f t="array" ref="R291">IFERROR(
IF(OR(R$10="",$I291=""),"",
SUMIFS(収穫記録!$P:$P,収穫記録!$D:$D,$J$1,収穫記録!$I:$I,$J$2,収穫記録!$J:$J,$J$3,収穫記録!$F:$F,$I291,収穫記録!$B:$B,"&gt;="&amp;R$10,収穫記録!$B:$B,"&lt;="&amp;EOMONTH(R$10,0))
/_xlfn.UNIQUE(_xlfn._xlws.FILTER($F:$F,$E:$E=$J$4))
/IF($J$5="総計",1,$K291/10)
),0)</f>
        <v>0</v>
      </c>
      <c r="S291" s="48" cm="1">
        <f t="array" ref="S291">IFERROR(
IF(OR(S$10="",$I291=""),"",
SUMIFS(収穫記録!$P:$P,収穫記録!$D:$D,$J$1,収穫記録!$I:$I,$J$2,収穫記録!$J:$J,$J$3,収穫記録!$F:$F,$I291,収穫記録!$B:$B,"&gt;="&amp;S$10,収穫記録!$B:$B,"&lt;="&amp;EOMONTH(S$10,0))
/_xlfn.UNIQUE(_xlfn._xlws.FILTER($F:$F,$E:$E=$J$4))
/IF($J$5="総計",1,$K291/10)
),0)</f>
        <v>0</v>
      </c>
      <c r="T291" s="48" cm="1">
        <f t="array" ref="T291">IFERROR(
IF(OR(T$10="",$I291=""),"",
SUMIFS(収穫記録!$P:$P,収穫記録!$D:$D,$J$1,収穫記録!$I:$I,$J$2,収穫記録!$J:$J,$J$3,収穫記録!$F:$F,$I291,収穫記録!$B:$B,"&gt;="&amp;T$10,収穫記録!$B:$B,"&lt;="&amp;EOMONTH(T$10,0))
/_xlfn.UNIQUE(_xlfn._xlws.FILTER($F:$F,$E:$E=$J$4))
/IF($J$5="総計",1,$K291/10)
),0)</f>
        <v>0</v>
      </c>
      <c r="U291" s="48" cm="1">
        <f t="array" ref="U291">IFERROR(
IF(OR(U$10="",$I291=""),"",
SUMIFS(収穫記録!$P:$P,収穫記録!$D:$D,$J$1,収穫記録!$I:$I,$J$2,収穫記録!$J:$J,$J$3,収穫記録!$F:$F,$I291,収穫記録!$B:$B,"&gt;="&amp;U$10,収穫記録!$B:$B,"&lt;="&amp;EOMONTH(U$10,0))
/_xlfn.UNIQUE(_xlfn._xlws.FILTER($F:$F,$E:$E=$J$4))
/IF($J$5="総計",1,$K291/10)
),0)</f>
        <v>0</v>
      </c>
      <c r="V291" s="48" cm="1">
        <f t="array" ref="V291">IFERROR(
IF(OR(V$10="",$I291=""),"",
SUMIFS(収穫記録!$P:$P,収穫記録!$D:$D,$J$1,収穫記録!$I:$I,$J$2,収穫記録!$J:$J,$J$3,収穫記録!$F:$F,$I291,収穫記録!$B:$B,"&gt;="&amp;V$10,収穫記録!$B:$B,"&lt;="&amp;EOMONTH(V$10,0))
/_xlfn.UNIQUE(_xlfn._xlws.FILTER($F:$F,$E:$E=$J$4))
/IF($J$5="総計",1,$K291/10)
),0)</f>
        <v>0</v>
      </c>
      <c r="W291" s="48" cm="1">
        <f t="array" ref="W291">IFERROR(
IF(OR(W$10="",$I291=""),"",
SUMIFS(収穫記録!$P:$P,収穫記録!$D:$D,$J$1,収穫記録!$I:$I,$J$2,収穫記録!$J:$J,$J$3,収穫記録!$F:$F,$I291,収穫記録!$B:$B,"&gt;="&amp;W$10,収穫記録!$B:$B,"&lt;="&amp;EOMONTH(W$10,0))
/_xlfn.UNIQUE(_xlfn._xlws.FILTER($F:$F,$E:$E=$J$4))
/IF($J$5="総計",1,$K291/10)
),0)</f>
        <v>0</v>
      </c>
      <c r="X291" s="48" cm="1">
        <f t="array" ref="X291">IFERROR(
IF(OR(X$10="",$I291=""),"",
SUMIFS(収穫記録!$P:$P,収穫記録!$D:$D,$J$1,収穫記録!$I:$I,$J$2,収穫記録!$J:$J,$J$3,収穫記録!$F:$F,$I291,収穫記録!$B:$B,"&gt;="&amp;X$10,収穫記録!$B:$B,"&lt;="&amp;EOMONTH(X$10,0))
/_xlfn.UNIQUE(_xlfn._xlws.FILTER($F:$F,$E:$E=$J$4))
/IF($J$5="総計",1,$K291/10)
),0)</f>
        <v>0</v>
      </c>
    </row>
    <row r="292" spans="10:24">
      <c r="J292" s="13"/>
      <c r="K292" s="37"/>
      <c r="L292" s="46" t="str">
        <f t="shared" si="6"/>
        <v/>
      </c>
      <c r="M292" s="47" cm="1">
        <f t="array" ref="M292">IFERROR(
IF(OR(M$10="",$I292=""),"",
SUMIFS(収穫記録!$P:$P,収穫記録!$D:$D,$J$1,収穫記録!$I:$I,$J$2,収穫記録!$J:$J,$J$3,収穫記録!$F:$F,$I292,収穫記録!$B:$B,"&gt;="&amp;M$10,収穫記録!$B:$B,"&lt;="&amp;EOMONTH(M$10,0))
/_xlfn.UNIQUE(_xlfn._xlws.FILTER($F:$F,$E:$E=$J$4))
/IF($J$5="総計",1,$K292/10)
),0)</f>
        <v>0</v>
      </c>
      <c r="N292" s="48" cm="1">
        <f t="array" ref="N292">IFERROR(
IF(OR(N$10="",$I292=""),"",
SUMIFS(収穫記録!$P:$P,収穫記録!$D:$D,$J$1,収穫記録!$I:$I,$J$2,収穫記録!$J:$J,$J$3,収穫記録!$F:$F,$I292,収穫記録!$B:$B,"&gt;="&amp;N$10,収穫記録!$B:$B,"&lt;="&amp;EOMONTH(N$10,0))
/_xlfn.UNIQUE(_xlfn._xlws.FILTER($F:$F,$E:$E=$J$4))
/IF($J$5="総計",1,$K292/10)
),0)</f>
        <v>0</v>
      </c>
      <c r="O292" s="48" cm="1">
        <f t="array" ref="O292">IFERROR(
IF(OR(O$10="",$I292=""),"",
SUMIFS(収穫記録!$P:$P,収穫記録!$D:$D,$J$1,収穫記録!$I:$I,$J$2,収穫記録!$J:$J,$J$3,収穫記録!$F:$F,$I292,収穫記録!$B:$B,"&gt;="&amp;O$10,収穫記録!$B:$B,"&lt;="&amp;EOMONTH(O$10,0))
/_xlfn.UNIQUE(_xlfn._xlws.FILTER($F:$F,$E:$E=$J$4))
/IF($J$5="総計",1,$K292/10)
),0)</f>
        <v>0</v>
      </c>
      <c r="P292" s="48" cm="1">
        <f t="array" ref="P292">IFERROR(
IF(OR(P$10="",$I292=""),"",
SUMIFS(収穫記録!$P:$P,収穫記録!$D:$D,$J$1,収穫記録!$I:$I,$J$2,収穫記録!$J:$J,$J$3,収穫記録!$F:$F,$I292,収穫記録!$B:$B,"&gt;="&amp;P$10,収穫記録!$B:$B,"&lt;="&amp;EOMONTH(P$10,0))
/_xlfn.UNIQUE(_xlfn._xlws.FILTER($F:$F,$E:$E=$J$4))
/IF($J$5="総計",1,$K292/10)
),0)</f>
        <v>0</v>
      </c>
      <c r="Q292" s="48" cm="1">
        <f t="array" ref="Q292">IFERROR(
IF(OR(Q$10="",$I292=""),"",
SUMIFS(収穫記録!$P:$P,収穫記録!$D:$D,$J$1,収穫記録!$I:$I,$J$2,収穫記録!$J:$J,$J$3,収穫記録!$F:$F,$I292,収穫記録!$B:$B,"&gt;="&amp;Q$10,収穫記録!$B:$B,"&lt;="&amp;EOMONTH(Q$10,0))
/_xlfn.UNIQUE(_xlfn._xlws.FILTER($F:$F,$E:$E=$J$4))
/IF($J$5="総計",1,$K292/10)
),0)</f>
        <v>0</v>
      </c>
      <c r="R292" s="48" cm="1">
        <f t="array" ref="R292">IFERROR(
IF(OR(R$10="",$I292=""),"",
SUMIFS(収穫記録!$P:$P,収穫記録!$D:$D,$J$1,収穫記録!$I:$I,$J$2,収穫記録!$J:$J,$J$3,収穫記録!$F:$F,$I292,収穫記録!$B:$B,"&gt;="&amp;R$10,収穫記録!$B:$B,"&lt;="&amp;EOMONTH(R$10,0))
/_xlfn.UNIQUE(_xlfn._xlws.FILTER($F:$F,$E:$E=$J$4))
/IF($J$5="総計",1,$K292/10)
),0)</f>
        <v>0</v>
      </c>
      <c r="S292" s="48" cm="1">
        <f t="array" ref="S292">IFERROR(
IF(OR(S$10="",$I292=""),"",
SUMIFS(収穫記録!$P:$P,収穫記録!$D:$D,$J$1,収穫記録!$I:$I,$J$2,収穫記録!$J:$J,$J$3,収穫記録!$F:$F,$I292,収穫記録!$B:$B,"&gt;="&amp;S$10,収穫記録!$B:$B,"&lt;="&amp;EOMONTH(S$10,0))
/_xlfn.UNIQUE(_xlfn._xlws.FILTER($F:$F,$E:$E=$J$4))
/IF($J$5="総計",1,$K292/10)
),0)</f>
        <v>0</v>
      </c>
      <c r="T292" s="48" cm="1">
        <f t="array" ref="T292">IFERROR(
IF(OR(T$10="",$I292=""),"",
SUMIFS(収穫記録!$P:$P,収穫記録!$D:$D,$J$1,収穫記録!$I:$I,$J$2,収穫記録!$J:$J,$J$3,収穫記録!$F:$F,$I292,収穫記録!$B:$B,"&gt;="&amp;T$10,収穫記録!$B:$B,"&lt;="&amp;EOMONTH(T$10,0))
/_xlfn.UNIQUE(_xlfn._xlws.FILTER($F:$F,$E:$E=$J$4))
/IF($J$5="総計",1,$K292/10)
),0)</f>
        <v>0</v>
      </c>
      <c r="U292" s="48" cm="1">
        <f t="array" ref="U292">IFERROR(
IF(OR(U$10="",$I292=""),"",
SUMIFS(収穫記録!$P:$P,収穫記録!$D:$D,$J$1,収穫記録!$I:$I,$J$2,収穫記録!$J:$J,$J$3,収穫記録!$F:$F,$I292,収穫記録!$B:$B,"&gt;="&amp;U$10,収穫記録!$B:$B,"&lt;="&amp;EOMONTH(U$10,0))
/_xlfn.UNIQUE(_xlfn._xlws.FILTER($F:$F,$E:$E=$J$4))
/IF($J$5="総計",1,$K292/10)
),0)</f>
        <v>0</v>
      </c>
      <c r="V292" s="48" cm="1">
        <f t="array" ref="V292">IFERROR(
IF(OR(V$10="",$I292=""),"",
SUMIFS(収穫記録!$P:$P,収穫記録!$D:$D,$J$1,収穫記録!$I:$I,$J$2,収穫記録!$J:$J,$J$3,収穫記録!$F:$F,$I292,収穫記録!$B:$B,"&gt;="&amp;V$10,収穫記録!$B:$B,"&lt;="&amp;EOMONTH(V$10,0))
/_xlfn.UNIQUE(_xlfn._xlws.FILTER($F:$F,$E:$E=$J$4))
/IF($J$5="総計",1,$K292/10)
),0)</f>
        <v>0</v>
      </c>
      <c r="W292" s="48" cm="1">
        <f t="array" ref="W292">IFERROR(
IF(OR(W$10="",$I292=""),"",
SUMIFS(収穫記録!$P:$P,収穫記録!$D:$D,$J$1,収穫記録!$I:$I,$J$2,収穫記録!$J:$J,$J$3,収穫記録!$F:$F,$I292,収穫記録!$B:$B,"&gt;="&amp;W$10,収穫記録!$B:$B,"&lt;="&amp;EOMONTH(W$10,0))
/_xlfn.UNIQUE(_xlfn._xlws.FILTER($F:$F,$E:$E=$J$4))
/IF($J$5="総計",1,$K292/10)
),0)</f>
        <v>0</v>
      </c>
      <c r="X292" s="48" cm="1">
        <f t="array" ref="X292">IFERROR(
IF(OR(X$10="",$I292=""),"",
SUMIFS(収穫記録!$P:$P,収穫記録!$D:$D,$J$1,収穫記録!$I:$I,$J$2,収穫記録!$J:$J,$J$3,収穫記録!$F:$F,$I292,収穫記録!$B:$B,"&gt;="&amp;X$10,収穫記録!$B:$B,"&lt;="&amp;EOMONTH(X$10,0))
/_xlfn.UNIQUE(_xlfn._xlws.FILTER($F:$F,$E:$E=$J$4))
/IF($J$5="総計",1,$K292/10)
),0)</f>
        <v>0</v>
      </c>
    </row>
    <row r="293" spans="10:24">
      <c r="J293" s="13"/>
      <c r="K293" s="37"/>
      <c r="L293" s="46" t="str">
        <f t="shared" si="6"/>
        <v/>
      </c>
      <c r="M293" s="47" cm="1">
        <f t="array" ref="M293">IFERROR(
IF(OR(M$10="",$I293=""),"",
SUMIFS(収穫記録!$P:$P,収穫記録!$D:$D,$J$1,収穫記録!$I:$I,$J$2,収穫記録!$J:$J,$J$3,収穫記録!$F:$F,$I293,収穫記録!$B:$B,"&gt;="&amp;M$10,収穫記録!$B:$B,"&lt;="&amp;EOMONTH(M$10,0))
/_xlfn.UNIQUE(_xlfn._xlws.FILTER($F:$F,$E:$E=$J$4))
/IF($J$5="総計",1,$K293/10)
),0)</f>
        <v>0</v>
      </c>
      <c r="N293" s="48" cm="1">
        <f t="array" ref="N293">IFERROR(
IF(OR(N$10="",$I293=""),"",
SUMIFS(収穫記録!$P:$P,収穫記録!$D:$D,$J$1,収穫記録!$I:$I,$J$2,収穫記録!$J:$J,$J$3,収穫記録!$F:$F,$I293,収穫記録!$B:$B,"&gt;="&amp;N$10,収穫記録!$B:$B,"&lt;="&amp;EOMONTH(N$10,0))
/_xlfn.UNIQUE(_xlfn._xlws.FILTER($F:$F,$E:$E=$J$4))
/IF($J$5="総計",1,$K293/10)
),0)</f>
        <v>0</v>
      </c>
      <c r="O293" s="48" cm="1">
        <f t="array" ref="O293">IFERROR(
IF(OR(O$10="",$I293=""),"",
SUMIFS(収穫記録!$P:$P,収穫記録!$D:$D,$J$1,収穫記録!$I:$I,$J$2,収穫記録!$J:$J,$J$3,収穫記録!$F:$F,$I293,収穫記録!$B:$B,"&gt;="&amp;O$10,収穫記録!$B:$B,"&lt;="&amp;EOMONTH(O$10,0))
/_xlfn.UNIQUE(_xlfn._xlws.FILTER($F:$F,$E:$E=$J$4))
/IF($J$5="総計",1,$K293/10)
),0)</f>
        <v>0</v>
      </c>
      <c r="P293" s="48" cm="1">
        <f t="array" ref="P293">IFERROR(
IF(OR(P$10="",$I293=""),"",
SUMIFS(収穫記録!$P:$P,収穫記録!$D:$D,$J$1,収穫記録!$I:$I,$J$2,収穫記録!$J:$J,$J$3,収穫記録!$F:$F,$I293,収穫記録!$B:$B,"&gt;="&amp;P$10,収穫記録!$B:$B,"&lt;="&amp;EOMONTH(P$10,0))
/_xlfn.UNIQUE(_xlfn._xlws.FILTER($F:$F,$E:$E=$J$4))
/IF($J$5="総計",1,$K293/10)
),0)</f>
        <v>0</v>
      </c>
      <c r="Q293" s="48" cm="1">
        <f t="array" ref="Q293">IFERROR(
IF(OR(Q$10="",$I293=""),"",
SUMIFS(収穫記録!$P:$P,収穫記録!$D:$D,$J$1,収穫記録!$I:$I,$J$2,収穫記録!$J:$J,$J$3,収穫記録!$F:$F,$I293,収穫記録!$B:$B,"&gt;="&amp;Q$10,収穫記録!$B:$B,"&lt;="&amp;EOMONTH(Q$10,0))
/_xlfn.UNIQUE(_xlfn._xlws.FILTER($F:$F,$E:$E=$J$4))
/IF($J$5="総計",1,$K293/10)
),0)</f>
        <v>0</v>
      </c>
      <c r="R293" s="48" cm="1">
        <f t="array" ref="R293">IFERROR(
IF(OR(R$10="",$I293=""),"",
SUMIFS(収穫記録!$P:$P,収穫記録!$D:$D,$J$1,収穫記録!$I:$I,$J$2,収穫記録!$J:$J,$J$3,収穫記録!$F:$F,$I293,収穫記録!$B:$B,"&gt;="&amp;R$10,収穫記録!$B:$B,"&lt;="&amp;EOMONTH(R$10,0))
/_xlfn.UNIQUE(_xlfn._xlws.FILTER($F:$F,$E:$E=$J$4))
/IF($J$5="総計",1,$K293/10)
),0)</f>
        <v>0</v>
      </c>
      <c r="S293" s="48" cm="1">
        <f t="array" ref="S293">IFERROR(
IF(OR(S$10="",$I293=""),"",
SUMIFS(収穫記録!$P:$P,収穫記録!$D:$D,$J$1,収穫記録!$I:$I,$J$2,収穫記録!$J:$J,$J$3,収穫記録!$F:$F,$I293,収穫記録!$B:$B,"&gt;="&amp;S$10,収穫記録!$B:$B,"&lt;="&amp;EOMONTH(S$10,0))
/_xlfn.UNIQUE(_xlfn._xlws.FILTER($F:$F,$E:$E=$J$4))
/IF($J$5="総計",1,$K293/10)
),0)</f>
        <v>0</v>
      </c>
      <c r="T293" s="48" cm="1">
        <f t="array" ref="T293">IFERROR(
IF(OR(T$10="",$I293=""),"",
SUMIFS(収穫記録!$P:$P,収穫記録!$D:$D,$J$1,収穫記録!$I:$I,$J$2,収穫記録!$J:$J,$J$3,収穫記録!$F:$F,$I293,収穫記録!$B:$B,"&gt;="&amp;T$10,収穫記録!$B:$B,"&lt;="&amp;EOMONTH(T$10,0))
/_xlfn.UNIQUE(_xlfn._xlws.FILTER($F:$F,$E:$E=$J$4))
/IF($J$5="総計",1,$K293/10)
),0)</f>
        <v>0</v>
      </c>
      <c r="U293" s="48" cm="1">
        <f t="array" ref="U293">IFERROR(
IF(OR(U$10="",$I293=""),"",
SUMIFS(収穫記録!$P:$P,収穫記録!$D:$D,$J$1,収穫記録!$I:$I,$J$2,収穫記録!$J:$J,$J$3,収穫記録!$F:$F,$I293,収穫記録!$B:$B,"&gt;="&amp;U$10,収穫記録!$B:$B,"&lt;="&amp;EOMONTH(U$10,0))
/_xlfn.UNIQUE(_xlfn._xlws.FILTER($F:$F,$E:$E=$J$4))
/IF($J$5="総計",1,$K293/10)
),0)</f>
        <v>0</v>
      </c>
      <c r="V293" s="48" cm="1">
        <f t="array" ref="V293">IFERROR(
IF(OR(V$10="",$I293=""),"",
SUMIFS(収穫記録!$P:$P,収穫記録!$D:$D,$J$1,収穫記録!$I:$I,$J$2,収穫記録!$J:$J,$J$3,収穫記録!$F:$F,$I293,収穫記録!$B:$B,"&gt;="&amp;V$10,収穫記録!$B:$B,"&lt;="&amp;EOMONTH(V$10,0))
/_xlfn.UNIQUE(_xlfn._xlws.FILTER($F:$F,$E:$E=$J$4))
/IF($J$5="総計",1,$K293/10)
),0)</f>
        <v>0</v>
      </c>
      <c r="W293" s="48" cm="1">
        <f t="array" ref="W293">IFERROR(
IF(OR(W$10="",$I293=""),"",
SUMIFS(収穫記録!$P:$P,収穫記録!$D:$D,$J$1,収穫記録!$I:$I,$J$2,収穫記録!$J:$J,$J$3,収穫記録!$F:$F,$I293,収穫記録!$B:$B,"&gt;="&amp;W$10,収穫記録!$B:$B,"&lt;="&amp;EOMONTH(W$10,0))
/_xlfn.UNIQUE(_xlfn._xlws.FILTER($F:$F,$E:$E=$J$4))
/IF($J$5="総計",1,$K293/10)
),0)</f>
        <v>0</v>
      </c>
      <c r="X293" s="48" cm="1">
        <f t="array" ref="X293">IFERROR(
IF(OR(X$10="",$I293=""),"",
SUMIFS(収穫記録!$P:$P,収穫記録!$D:$D,$J$1,収穫記録!$I:$I,$J$2,収穫記録!$J:$J,$J$3,収穫記録!$F:$F,$I293,収穫記録!$B:$B,"&gt;="&amp;X$10,収穫記録!$B:$B,"&lt;="&amp;EOMONTH(X$10,0))
/_xlfn.UNIQUE(_xlfn._xlws.FILTER($F:$F,$E:$E=$J$4))
/IF($J$5="総計",1,$K293/10)
),0)</f>
        <v>0</v>
      </c>
    </row>
    <row r="294" spans="10:24">
      <c r="J294" s="13"/>
      <c r="K294" s="37"/>
      <c r="L294" s="46" t="str">
        <f t="shared" si="6"/>
        <v/>
      </c>
      <c r="M294" s="47" cm="1">
        <f t="array" ref="M294">IFERROR(
IF(OR(M$10="",$I294=""),"",
SUMIFS(収穫記録!$P:$P,収穫記録!$D:$D,$J$1,収穫記録!$I:$I,$J$2,収穫記録!$J:$J,$J$3,収穫記録!$F:$F,$I294,収穫記録!$B:$B,"&gt;="&amp;M$10,収穫記録!$B:$B,"&lt;="&amp;EOMONTH(M$10,0))
/_xlfn.UNIQUE(_xlfn._xlws.FILTER($F:$F,$E:$E=$J$4))
/IF($J$5="総計",1,$K294/10)
),0)</f>
        <v>0</v>
      </c>
      <c r="N294" s="48" cm="1">
        <f t="array" ref="N294">IFERROR(
IF(OR(N$10="",$I294=""),"",
SUMIFS(収穫記録!$P:$P,収穫記録!$D:$D,$J$1,収穫記録!$I:$I,$J$2,収穫記録!$J:$J,$J$3,収穫記録!$F:$F,$I294,収穫記録!$B:$B,"&gt;="&amp;N$10,収穫記録!$B:$B,"&lt;="&amp;EOMONTH(N$10,0))
/_xlfn.UNIQUE(_xlfn._xlws.FILTER($F:$F,$E:$E=$J$4))
/IF($J$5="総計",1,$K294/10)
),0)</f>
        <v>0</v>
      </c>
      <c r="O294" s="48" cm="1">
        <f t="array" ref="O294">IFERROR(
IF(OR(O$10="",$I294=""),"",
SUMIFS(収穫記録!$P:$P,収穫記録!$D:$D,$J$1,収穫記録!$I:$I,$J$2,収穫記録!$J:$J,$J$3,収穫記録!$F:$F,$I294,収穫記録!$B:$B,"&gt;="&amp;O$10,収穫記録!$B:$B,"&lt;="&amp;EOMONTH(O$10,0))
/_xlfn.UNIQUE(_xlfn._xlws.FILTER($F:$F,$E:$E=$J$4))
/IF($J$5="総計",1,$K294/10)
),0)</f>
        <v>0</v>
      </c>
      <c r="P294" s="48" cm="1">
        <f t="array" ref="P294">IFERROR(
IF(OR(P$10="",$I294=""),"",
SUMIFS(収穫記録!$P:$P,収穫記録!$D:$D,$J$1,収穫記録!$I:$I,$J$2,収穫記録!$J:$J,$J$3,収穫記録!$F:$F,$I294,収穫記録!$B:$B,"&gt;="&amp;P$10,収穫記録!$B:$B,"&lt;="&amp;EOMONTH(P$10,0))
/_xlfn.UNIQUE(_xlfn._xlws.FILTER($F:$F,$E:$E=$J$4))
/IF($J$5="総計",1,$K294/10)
),0)</f>
        <v>0</v>
      </c>
      <c r="Q294" s="48" cm="1">
        <f t="array" ref="Q294">IFERROR(
IF(OR(Q$10="",$I294=""),"",
SUMIFS(収穫記録!$P:$P,収穫記録!$D:$D,$J$1,収穫記録!$I:$I,$J$2,収穫記録!$J:$J,$J$3,収穫記録!$F:$F,$I294,収穫記録!$B:$B,"&gt;="&amp;Q$10,収穫記録!$B:$B,"&lt;="&amp;EOMONTH(Q$10,0))
/_xlfn.UNIQUE(_xlfn._xlws.FILTER($F:$F,$E:$E=$J$4))
/IF($J$5="総計",1,$K294/10)
),0)</f>
        <v>0</v>
      </c>
      <c r="R294" s="48" cm="1">
        <f t="array" ref="R294">IFERROR(
IF(OR(R$10="",$I294=""),"",
SUMIFS(収穫記録!$P:$P,収穫記録!$D:$D,$J$1,収穫記録!$I:$I,$J$2,収穫記録!$J:$J,$J$3,収穫記録!$F:$F,$I294,収穫記録!$B:$B,"&gt;="&amp;R$10,収穫記録!$B:$B,"&lt;="&amp;EOMONTH(R$10,0))
/_xlfn.UNIQUE(_xlfn._xlws.FILTER($F:$F,$E:$E=$J$4))
/IF($J$5="総計",1,$K294/10)
),0)</f>
        <v>0</v>
      </c>
      <c r="S294" s="48" cm="1">
        <f t="array" ref="S294">IFERROR(
IF(OR(S$10="",$I294=""),"",
SUMIFS(収穫記録!$P:$P,収穫記録!$D:$D,$J$1,収穫記録!$I:$I,$J$2,収穫記録!$J:$J,$J$3,収穫記録!$F:$F,$I294,収穫記録!$B:$B,"&gt;="&amp;S$10,収穫記録!$B:$B,"&lt;="&amp;EOMONTH(S$10,0))
/_xlfn.UNIQUE(_xlfn._xlws.FILTER($F:$F,$E:$E=$J$4))
/IF($J$5="総計",1,$K294/10)
),0)</f>
        <v>0</v>
      </c>
      <c r="T294" s="48" cm="1">
        <f t="array" ref="T294">IFERROR(
IF(OR(T$10="",$I294=""),"",
SUMIFS(収穫記録!$P:$P,収穫記録!$D:$D,$J$1,収穫記録!$I:$I,$J$2,収穫記録!$J:$J,$J$3,収穫記録!$F:$F,$I294,収穫記録!$B:$B,"&gt;="&amp;T$10,収穫記録!$B:$B,"&lt;="&amp;EOMONTH(T$10,0))
/_xlfn.UNIQUE(_xlfn._xlws.FILTER($F:$F,$E:$E=$J$4))
/IF($J$5="総計",1,$K294/10)
),0)</f>
        <v>0</v>
      </c>
      <c r="U294" s="48" cm="1">
        <f t="array" ref="U294">IFERROR(
IF(OR(U$10="",$I294=""),"",
SUMIFS(収穫記録!$P:$P,収穫記録!$D:$D,$J$1,収穫記録!$I:$I,$J$2,収穫記録!$J:$J,$J$3,収穫記録!$F:$F,$I294,収穫記録!$B:$B,"&gt;="&amp;U$10,収穫記録!$B:$B,"&lt;="&amp;EOMONTH(U$10,0))
/_xlfn.UNIQUE(_xlfn._xlws.FILTER($F:$F,$E:$E=$J$4))
/IF($J$5="総計",1,$K294/10)
),0)</f>
        <v>0</v>
      </c>
      <c r="V294" s="48" cm="1">
        <f t="array" ref="V294">IFERROR(
IF(OR(V$10="",$I294=""),"",
SUMIFS(収穫記録!$P:$P,収穫記録!$D:$D,$J$1,収穫記録!$I:$I,$J$2,収穫記録!$J:$J,$J$3,収穫記録!$F:$F,$I294,収穫記録!$B:$B,"&gt;="&amp;V$10,収穫記録!$B:$B,"&lt;="&amp;EOMONTH(V$10,0))
/_xlfn.UNIQUE(_xlfn._xlws.FILTER($F:$F,$E:$E=$J$4))
/IF($J$5="総計",1,$K294/10)
),0)</f>
        <v>0</v>
      </c>
      <c r="W294" s="48" cm="1">
        <f t="array" ref="W294">IFERROR(
IF(OR(W$10="",$I294=""),"",
SUMIFS(収穫記録!$P:$P,収穫記録!$D:$D,$J$1,収穫記録!$I:$I,$J$2,収穫記録!$J:$J,$J$3,収穫記録!$F:$F,$I294,収穫記録!$B:$B,"&gt;="&amp;W$10,収穫記録!$B:$B,"&lt;="&amp;EOMONTH(W$10,0))
/_xlfn.UNIQUE(_xlfn._xlws.FILTER($F:$F,$E:$E=$J$4))
/IF($J$5="総計",1,$K294/10)
),0)</f>
        <v>0</v>
      </c>
      <c r="X294" s="48" cm="1">
        <f t="array" ref="X294">IFERROR(
IF(OR(X$10="",$I294=""),"",
SUMIFS(収穫記録!$P:$P,収穫記録!$D:$D,$J$1,収穫記録!$I:$I,$J$2,収穫記録!$J:$J,$J$3,収穫記録!$F:$F,$I294,収穫記録!$B:$B,"&gt;="&amp;X$10,収穫記録!$B:$B,"&lt;="&amp;EOMONTH(X$10,0))
/_xlfn.UNIQUE(_xlfn._xlws.FILTER($F:$F,$E:$E=$J$4))
/IF($J$5="総計",1,$K294/10)
),0)</f>
        <v>0</v>
      </c>
    </row>
    <row r="295" spans="10:24">
      <c r="J295" s="13"/>
      <c r="K295" s="37"/>
      <c r="L295" s="46" t="str">
        <f t="shared" si="6"/>
        <v/>
      </c>
      <c r="M295" s="47" cm="1">
        <f t="array" ref="M295">IFERROR(
IF(OR(M$10="",$I295=""),"",
SUMIFS(収穫記録!$P:$P,収穫記録!$D:$D,$J$1,収穫記録!$I:$I,$J$2,収穫記録!$J:$J,$J$3,収穫記録!$F:$F,$I295,収穫記録!$B:$B,"&gt;="&amp;M$10,収穫記録!$B:$B,"&lt;="&amp;EOMONTH(M$10,0))
/_xlfn.UNIQUE(_xlfn._xlws.FILTER($F:$F,$E:$E=$J$4))
/IF($J$5="総計",1,$K295/10)
),0)</f>
        <v>0</v>
      </c>
      <c r="N295" s="48" cm="1">
        <f t="array" ref="N295">IFERROR(
IF(OR(N$10="",$I295=""),"",
SUMIFS(収穫記録!$P:$P,収穫記録!$D:$D,$J$1,収穫記録!$I:$I,$J$2,収穫記録!$J:$J,$J$3,収穫記録!$F:$F,$I295,収穫記録!$B:$B,"&gt;="&amp;N$10,収穫記録!$B:$B,"&lt;="&amp;EOMONTH(N$10,0))
/_xlfn.UNIQUE(_xlfn._xlws.FILTER($F:$F,$E:$E=$J$4))
/IF($J$5="総計",1,$K295/10)
),0)</f>
        <v>0</v>
      </c>
      <c r="O295" s="48" cm="1">
        <f t="array" ref="O295">IFERROR(
IF(OR(O$10="",$I295=""),"",
SUMIFS(収穫記録!$P:$P,収穫記録!$D:$D,$J$1,収穫記録!$I:$I,$J$2,収穫記録!$J:$J,$J$3,収穫記録!$F:$F,$I295,収穫記録!$B:$B,"&gt;="&amp;O$10,収穫記録!$B:$B,"&lt;="&amp;EOMONTH(O$10,0))
/_xlfn.UNIQUE(_xlfn._xlws.FILTER($F:$F,$E:$E=$J$4))
/IF($J$5="総計",1,$K295/10)
),0)</f>
        <v>0</v>
      </c>
      <c r="P295" s="48" cm="1">
        <f t="array" ref="P295">IFERROR(
IF(OR(P$10="",$I295=""),"",
SUMIFS(収穫記録!$P:$P,収穫記録!$D:$D,$J$1,収穫記録!$I:$I,$J$2,収穫記録!$J:$J,$J$3,収穫記録!$F:$F,$I295,収穫記録!$B:$B,"&gt;="&amp;P$10,収穫記録!$B:$B,"&lt;="&amp;EOMONTH(P$10,0))
/_xlfn.UNIQUE(_xlfn._xlws.FILTER($F:$F,$E:$E=$J$4))
/IF($J$5="総計",1,$K295/10)
),0)</f>
        <v>0</v>
      </c>
      <c r="Q295" s="48" cm="1">
        <f t="array" ref="Q295">IFERROR(
IF(OR(Q$10="",$I295=""),"",
SUMIFS(収穫記録!$P:$P,収穫記録!$D:$D,$J$1,収穫記録!$I:$I,$J$2,収穫記録!$J:$J,$J$3,収穫記録!$F:$F,$I295,収穫記録!$B:$B,"&gt;="&amp;Q$10,収穫記録!$B:$B,"&lt;="&amp;EOMONTH(Q$10,0))
/_xlfn.UNIQUE(_xlfn._xlws.FILTER($F:$F,$E:$E=$J$4))
/IF($J$5="総計",1,$K295/10)
),0)</f>
        <v>0</v>
      </c>
      <c r="R295" s="48" cm="1">
        <f t="array" ref="R295">IFERROR(
IF(OR(R$10="",$I295=""),"",
SUMIFS(収穫記録!$P:$P,収穫記録!$D:$D,$J$1,収穫記録!$I:$I,$J$2,収穫記録!$J:$J,$J$3,収穫記録!$F:$F,$I295,収穫記録!$B:$B,"&gt;="&amp;R$10,収穫記録!$B:$B,"&lt;="&amp;EOMONTH(R$10,0))
/_xlfn.UNIQUE(_xlfn._xlws.FILTER($F:$F,$E:$E=$J$4))
/IF($J$5="総計",1,$K295/10)
),0)</f>
        <v>0</v>
      </c>
      <c r="S295" s="48" cm="1">
        <f t="array" ref="S295">IFERROR(
IF(OR(S$10="",$I295=""),"",
SUMIFS(収穫記録!$P:$P,収穫記録!$D:$D,$J$1,収穫記録!$I:$I,$J$2,収穫記録!$J:$J,$J$3,収穫記録!$F:$F,$I295,収穫記録!$B:$B,"&gt;="&amp;S$10,収穫記録!$B:$B,"&lt;="&amp;EOMONTH(S$10,0))
/_xlfn.UNIQUE(_xlfn._xlws.FILTER($F:$F,$E:$E=$J$4))
/IF($J$5="総計",1,$K295/10)
),0)</f>
        <v>0</v>
      </c>
      <c r="T295" s="48" cm="1">
        <f t="array" ref="T295">IFERROR(
IF(OR(T$10="",$I295=""),"",
SUMIFS(収穫記録!$P:$P,収穫記録!$D:$D,$J$1,収穫記録!$I:$I,$J$2,収穫記録!$J:$J,$J$3,収穫記録!$F:$F,$I295,収穫記録!$B:$B,"&gt;="&amp;T$10,収穫記録!$B:$B,"&lt;="&amp;EOMONTH(T$10,0))
/_xlfn.UNIQUE(_xlfn._xlws.FILTER($F:$F,$E:$E=$J$4))
/IF($J$5="総計",1,$K295/10)
),0)</f>
        <v>0</v>
      </c>
      <c r="U295" s="48" cm="1">
        <f t="array" ref="U295">IFERROR(
IF(OR(U$10="",$I295=""),"",
SUMIFS(収穫記録!$P:$P,収穫記録!$D:$D,$J$1,収穫記録!$I:$I,$J$2,収穫記録!$J:$J,$J$3,収穫記録!$F:$F,$I295,収穫記録!$B:$B,"&gt;="&amp;U$10,収穫記録!$B:$B,"&lt;="&amp;EOMONTH(U$10,0))
/_xlfn.UNIQUE(_xlfn._xlws.FILTER($F:$F,$E:$E=$J$4))
/IF($J$5="総計",1,$K295/10)
),0)</f>
        <v>0</v>
      </c>
      <c r="V295" s="48" cm="1">
        <f t="array" ref="V295">IFERROR(
IF(OR(V$10="",$I295=""),"",
SUMIFS(収穫記録!$P:$P,収穫記録!$D:$D,$J$1,収穫記録!$I:$I,$J$2,収穫記録!$J:$J,$J$3,収穫記録!$F:$F,$I295,収穫記録!$B:$B,"&gt;="&amp;V$10,収穫記録!$B:$B,"&lt;="&amp;EOMONTH(V$10,0))
/_xlfn.UNIQUE(_xlfn._xlws.FILTER($F:$F,$E:$E=$J$4))
/IF($J$5="総計",1,$K295/10)
),0)</f>
        <v>0</v>
      </c>
      <c r="W295" s="48" cm="1">
        <f t="array" ref="W295">IFERROR(
IF(OR(W$10="",$I295=""),"",
SUMIFS(収穫記録!$P:$P,収穫記録!$D:$D,$J$1,収穫記録!$I:$I,$J$2,収穫記録!$J:$J,$J$3,収穫記録!$F:$F,$I295,収穫記録!$B:$B,"&gt;="&amp;W$10,収穫記録!$B:$B,"&lt;="&amp;EOMONTH(W$10,0))
/_xlfn.UNIQUE(_xlfn._xlws.FILTER($F:$F,$E:$E=$J$4))
/IF($J$5="総計",1,$K295/10)
),0)</f>
        <v>0</v>
      </c>
      <c r="X295" s="48" cm="1">
        <f t="array" ref="X295">IFERROR(
IF(OR(X$10="",$I295=""),"",
SUMIFS(収穫記録!$P:$P,収穫記録!$D:$D,$J$1,収穫記録!$I:$I,$J$2,収穫記録!$J:$J,$J$3,収穫記録!$F:$F,$I295,収穫記録!$B:$B,"&gt;="&amp;X$10,収穫記録!$B:$B,"&lt;="&amp;EOMONTH(X$10,0))
/_xlfn.UNIQUE(_xlfn._xlws.FILTER($F:$F,$E:$E=$J$4))
/IF($J$5="総計",1,$K295/10)
),0)</f>
        <v>0</v>
      </c>
    </row>
    <row r="296" spans="10:24">
      <c r="J296" s="13"/>
      <c r="K296" s="37"/>
      <c r="L296" s="46" t="str">
        <f t="shared" si="6"/>
        <v/>
      </c>
      <c r="M296" s="47" cm="1">
        <f t="array" ref="M296">IFERROR(
IF(OR(M$10="",$I296=""),"",
SUMIFS(収穫記録!$P:$P,収穫記録!$D:$D,$J$1,収穫記録!$I:$I,$J$2,収穫記録!$J:$J,$J$3,収穫記録!$F:$F,$I296,収穫記録!$B:$B,"&gt;="&amp;M$10,収穫記録!$B:$B,"&lt;="&amp;EOMONTH(M$10,0))
/_xlfn.UNIQUE(_xlfn._xlws.FILTER($F:$F,$E:$E=$J$4))
/IF($J$5="総計",1,$K296/10)
),0)</f>
        <v>0</v>
      </c>
      <c r="N296" s="48" cm="1">
        <f t="array" ref="N296">IFERROR(
IF(OR(N$10="",$I296=""),"",
SUMIFS(収穫記録!$P:$P,収穫記録!$D:$D,$J$1,収穫記録!$I:$I,$J$2,収穫記録!$J:$J,$J$3,収穫記録!$F:$F,$I296,収穫記録!$B:$B,"&gt;="&amp;N$10,収穫記録!$B:$B,"&lt;="&amp;EOMONTH(N$10,0))
/_xlfn.UNIQUE(_xlfn._xlws.FILTER($F:$F,$E:$E=$J$4))
/IF($J$5="総計",1,$K296/10)
),0)</f>
        <v>0</v>
      </c>
      <c r="O296" s="48" cm="1">
        <f t="array" ref="O296">IFERROR(
IF(OR(O$10="",$I296=""),"",
SUMIFS(収穫記録!$P:$P,収穫記録!$D:$D,$J$1,収穫記録!$I:$I,$J$2,収穫記録!$J:$J,$J$3,収穫記録!$F:$F,$I296,収穫記録!$B:$B,"&gt;="&amp;O$10,収穫記録!$B:$B,"&lt;="&amp;EOMONTH(O$10,0))
/_xlfn.UNIQUE(_xlfn._xlws.FILTER($F:$F,$E:$E=$J$4))
/IF($J$5="総計",1,$K296/10)
),0)</f>
        <v>0</v>
      </c>
      <c r="P296" s="48" cm="1">
        <f t="array" ref="P296">IFERROR(
IF(OR(P$10="",$I296=""),"",
SUMIFS(収穫記録!$P:$P,収穫記録!$D:$D,$J$1,収穫記録!$I:$I,$J$2,収穫記録!$J:$J,$J$3,収穫記録!$F:$F,$I296,収穫記録!$B:$B,"&gt;="&amp;P$10,収穫記録!$B:$B,"&lt;="&amp;EOMONTH(P$10,0))
/_xlfn.UNIQUE(_xlfn._xlws.FILTER($F:$F,$E:$E=$J$4))
/IF($J$5="総計",1,$K296/10)
),0)</f>
        <v>0</v>
      </c>
      <c r="Q296" s="48" cm="1">
        <f t="array" ref="Q296">IFERROR(
IF(OR(Q$10="",$I296=""),"",
SUMIFS(収穫記録!$P:$P,収穫記録!$D:$D,$J$1,収穫記録!$I:$I,$J$2,収穫記録!$J:$J,$J$3,収穫記録!$F:$F,$I296,収穫記録!$B:$B,"&gt;="&amp;Q$10,収穫記録!$B:$B,"&lt;="&amp;EOMONTH(Q$10,0))
/_xlfn.UNIQUE(_xlfn._xlws.FILTER($F:$F,$E:$E=$J$4))
/IF($J$5="総計",1,$K296/10)
),0)</f>
        <v>0</v>
      </c>
      <c r="R296" s="48" cm="1">
        <f t="array" ref="R296">IFERROR(
IF(OR(R$10="",$I296=""),"",
SUMIFS(収穫記録!$P:$P,収穫記録!$D:$D,$J$1,収穫記録!$I:$I,$J$2,収穫記録!$J:$J,$J$3,収穫記録!$F:$F,$I296,収穫記録!$B:$B,"&gt;="&amp;R$10,収穫記録!$B:$B,"&lt;="&amp;EOMONTH(R$10,0))
/_xlfn.UNIQUE(_xlfn._xlws.FILTER($F:$F,$E:$E=$J$4))
/IF($J$5="総計",1,$K296/10)
),0)</f>
        <v>0</v>
      </c>
      <c r="S296" s="48" cm="1">
        <f t="array" ref="S296">IFERROR(
IF(OR(S$10="",$I296=""),"",
SUMIFS(収穫記録!$P:$P,収穫記録!$D:$D,$J$1,収穫記録!$I:$I,$J$2,収穫記録!$J:$J,$J$3,収穫記録!$F:$F,$I296,収穫記録!$B:$B,"&gt;="&amp;S$10,収穫記録!$B:$B,"&lt;="&amp;EOMONTH(S$10,0))
/_xlfn.UNIQUE(_xlfn._xlws.FILTER($F:$F,$E:$E=$J$4))
/IF($J$5="総計",1,$K296/10)
),0)</f>
        <v>0</v>
      </c>
      <c r="T296" s="48" cm="1">
        <f t="array" ref="T296">IFERROR(
IF(OR(T$10="",$I296=""),"",
SUMIFS(収穫記録!$P:$P,収穫記録!$D:$D,$J$1,収穫記録!$I:$I,$J$2,収穫記録!$J:$J,$J$3,収穫記録!$F:$F,$I296,収穫記録!$B:$B,"&gt;="&amp;T$10,収穫記録!$B:$B,"&lt;="&amp;EOMONTH(T$10,0))
/_xlfn.UNIQUE(_xlfn._xlws.FILTER($F:$F,$E:$E=$J$4))
/IF($J$5="総計",1,$K296/10)
),0)</f>
        <v>0</v>
      </c>
      <c r="U296" s="48" cm="1">
        <f t="array" ref="U296">IFERROR(
IF(OR(U$10="",$I296=""),"",
SUMIFS(収穫記録!$P:$P,収穫記録!$D:$D,$J$1,収穫記録!$I:$I,$J$2,収穫記録!$J:$J,$J$3,収穫記録!$F:$F,$I296,収穫記録!$B:$B,"&gt;="&amp;U$10,収穫記録!$B:$B,"&lt;="&amp;EOMONTH(U$10,0))
/_xlfn.UNIQUE(_xlfn._xlws.FILTER($F:$F,$E:$E=$J$4))
/IF($J$5="総計",1,$K296/10)
),0)</f>
        <v>0</v>
      </c>
      <c r="V296" s="48" cm="1">
        <f t="array" ref="V296">IFERROR(
IF(OR(V$10="",$I296=""),"",
SUMIFS(収穫記録!$P:$P,収穫記録!$D:$D,$J$1,収穫記録!$I:$I,$J$2,収穫記録!$J:$J,$J$3,収穫記録!$F:$F,$I296,収穫記録!$B:$B,"&gt;="&amp;V$10,収穫記録!$B:$B,"&lt;="&amp;EOMONTH(V$10,0))
/_xlfn.UNIQUE(_xlfn._xlws.FILTER($F:$F,$E:$E=$J$4))
/IF($J$5="総計",1,$K296/10)
),0)</f>
        <v>0</v>
      </c>
      <c r="W296" s="48" cm="1">
        <f t="array" ref="W296">IFERROR(
IF(OR(W$10="",$I296=""),"",
SUMIFS(収穫記録!$P:$P,収穫記録!$D:$D,$J$1,収穫記録!$I:$I,$J$2,収穫記録!$J:$J,$J$3,収穫記録!$F:$F,$I296,収穫記録!$B:$B,"&gt;="&amp;W$10,収穫記録!$B:$B,"&lt;="&amp;EOMONTH(W$10,0))
/_xlfn.UNIQUE(_xlfn._xlws.FILTER($F:$F,$E:$E=$J$4))
/IF($J$5="総計",1,$K296/10)
),0)</f>
        <v>0</v>
      </c>
      <c r="X296" s="48" cm="1">
        <f t="array" ref="X296">IFERROR(
IF(OR(X$10="",$I296=""),"",
SUMIFS(収穫記録!$P:$P,収穫記録!$D:$D,$J$1,収穫記録!$I:$I,$J$2,収穫記録!$J:$J,$J$3,収穫記録!$F:$F,$I296,収穫記録!$B:$B,"&gt;="&amp;X$10,収穫記録!$B:$B,"&lt;="&amp;EOMONTH(X$10,0))
/_xlfn.UNIQUE(_xlfn._xlws.FILTER($F:$F,$E:$E=$J$4))
/IF($J$5="総計",1,$K296/10)
),0)</f>
        <v>0</v>
      </c>
    </row>
    <row r="297" spans="10:24">
      <c r="J297" s="13"/>
      <c r="K297" s="37"/>
      <c r="L297" s="46" t="str">
        <f t="shared" si="6"/>
        <v/>
      </c>
      <c r="M297" s="47" cm="1">
        <f t="array" ref="M297">IFERROR(
IF(OR(M$10="",$I297=""),"",
SUMIFS(収穫記録!$P:$P,収穫記録!$D:$D,$J$1,収穫記録!$I:$I,$J$2,収穫記録!$J:$J,$J$3,収穫記録!$F:$F,$I297,収穫記録!$B:$B,"&gt;="&amp;M$10,収穫記録!$B:$B,"&lt;="&amp;EOMONTH(M$10,0))
/_xlfn.UNIQUE(_xlfn._xlws.FILTER($F:$F,$E:$E=$J$4))
/IF($J$5="総計",1,$K297/10)
),0)</f>
        <v>0</v>
      </c>
      <c r="N297" s="48" cm="1">
        <f t="array" ref="N297">IFERROR(
IF(OR(N$10="",$I297=""),"",
SUMIFS(収穫記録!$P:$P,収穫記録!$D:$D,$J$1,収穫記録!$I:$I,$J$2,収穫記録!$J:$J,$J$3,収穫記録!$F:$F,$I297,収穫記録!$B:$B,"&gt;="&amp;N$10,収穫記録!$B:$B,"&lt;="&amp;EOMONTH(N$10,0))
/_xlfn.UNIQUE(_xlfn._xlws.FILTER($F:$F,$E:$E=$J$4))
/IF($J$5="総計",1,$K297/10)
),0)</f>
        <v>0</v>
      </c>
      <c r="O297" s="48" cm="1">
        <f t="array" ref="O297">IFERROR(
IF(OR(O$10="",$I297=""),"",
SUMIFS(収穫記録!$P:$P,収穫記録!$D:$D,$J$1,収穫記録!$I:$I,$J$2,収穫記録!$J:$J,$J$3,収穫記録!$F:$F,$I297,収穫記録!$B:$B,"&gt;="&amp;O$10,収穫記録!$B:$B,"&lt;="&amp;EOMONTH(O$10,0))
/_xlfn.UNIQUE(_xlfn._xlws.FILTER($F:$F,$E:$E=$J$4))
/IF($J$5="総計",1,$K297/10)
),0)</f>
        <v>0</v>
      </c>
      <c r="P297" s="48" cm="1">
        <f t="array" ref="P297">IFERROR(
IF(OR(P$10="",$I297=""),"",
SUMIFS(収穫記録!$P:$P,収穫記録!$D:$D,$J$1,収穫記録!$I:$I,$J$2,収穫記録!$J:$J,$J$3,収穫記録!$F:$F,$I297,収穫記録!$B:$B,"&gt;="&amp;P$10,収穫記録!$B:$B,"&lt;="&amp;EOMONTH(P$10,0))
/_xlfn.UNIQUE(_xlfn._xlws.FILTER($F:$F,$E:$E=$J$4))
/IF($J$5="総計",1,$K297/10)
),0)</f>
        <v>0</v>
      </c>
      <c r="Q297" s="48" cm="1">
        <f t="array" ref="Q297">IFERROR(
IF(OR(Q$10="",$I297=""),"",
SUMIFS(収穫記録!$P:$P,収穫記録!$D:$D,$J$1,収穫記録!$I:$I,$J$2,収穫記録!$J:$J,$J$3,収穫記録!$F:$F,$I297,収穫記録!$B:$B,"&gt;="&amp;Q$10,収穫記録!$B:$B,"&lt;="&amp;EOMONTH(Q$10,0))
/_xlfn.UNIQUE(_xlfn._xlws.FILTER($F:$F,$E:$E=$J$4))
/IF($J$5="総計",1,$K297/10)
),0)</f>
        <v>0</v>
      </c>
      <c r="R297" s="48" cm="1">
        <f t="array" ref="R297">IFERROR(
IF(OR(R$10="",$I297=""),"",
SUMIFS(収穫記録!$P:$P,収穫記録!$D:$D,$J$1,収穫記録!$I:$I,$J$2,収穫記録!$J:$J,$J$3,収穫記録!$F:$F,$I297,収穫記録!$B:$B,"&gt;="&amp;R$10,収穫記録!$B:$B,"&lt;="&amp;EOMONTH(R$10,0))
/_xlfn.UNIQUE(_xlfn._xlws.FILTER($F:$F,$E:$E=$J$4))
/IF($J$5="総計",1,$K297/10)
),0)</f>
        <v>0</v>
      </c>
      <c r="S297" s="48" cm="1">
        <f t="array" ref="S297">IFERROR(
IF(OR(S$10="",$I297=""),"",
SUMIFS(収穫記録!$P:$P,収穫記録!$D:$D,$J$1,収穫記録!$I:$I,$J$2,収穫記録!$J:$J,$J$3,収穫記録!$F:$F,$I297,収穫記録!$B:$B,"&gt;="&amp;S$10,収穫記録!$B:$B,"&lt;="&amp;EOMONTH(S$10,0))
/_xlfn.UNIQUE(_xlfn._xlws.FILTER($F:$F,$E:$E=$J$4))
/IF($J$5="総計",1,$K297/10)
),0)</f>
        <v>0</v>
      </c>
      <c r="T297" s="48" cm="1">
        <f t="array" ref="T297">IFERROR(
IF(OR(T$10="",$I297=""),"",
SUMIFS(収穫記録!$P:$P,収穫記録!$D:$D,$J$1,収穫記録!$I:$I,$J$2,収穫記録!$J:$J,$J$3,収穫記録!$F:$F,$I297,収穫記録!$B:$B,"&gt;="&amp;T$10,収穫記録!$B:$B,"&lt;="&amp;EOMONTH(T$10,0))
/_xlfn.UNIQUE(_xlfn._xlws.FILTER($F:$F,$E:$E=$J$4))
/IF($J$5="総計",1,$K297/10)
),0)</f>
        <v>0</v>
      </c>
      <c r="U297" s="48" cm="1">
        <f t="array" ref="U297">IFERROR(
IF(OR(U$10="",$I297=""),"",
SUMIFS(収穫記録!$P:$P,収穫記録!$D:$D,$J$1,収穫記録!$I:$I,$J$2,収穫記録!$J:$J,$J$3,収穫記録!$F:$F,$I297,収穫記録!$B:$B,"&gt;="&amp;U$10,収穫記録!$B:$B,"&lt;="&amp;EOMONTH(U$10,0))
/_xlfn.UNIQUE(_xlfn._xlws.FILTER($F:$F,$E:$E=$J$4))
/IF($J$5="総計",1,$K297/10)
),0)</f>
        <v>0</v>
      </c>
      <c r="V297" s="48" cm="1">
        <f t="array" ref="V297">IFERROR(
IF(OR(V$10="",$I297=""),"",
SUMIFS(収穫記録!$P:$P,収穫記録!$D:$D,$J$1,収穫記録!$I:$I,$J$2,収穫記録!$J:$J,$J$3,収穫記録!$F:$F,$I297,収穫記録!$B:$B,"&gt;="&amp;V$10,収穫記録!$B:$B,"&lt;="&amp;EOMONTH(V$10,0))
/_xlfn.UNIQUE(_xlfn._xlws.FILTER($F:$F,$E:$E=$J$4))
/IF($J$5="総計",1,$K297/10)
),0)</f>
        <v>0</v>
      </c>
      <c r="W297" s="48" cm="1">
        <f t="array" ref="W297">IFERROR(
IF(OR(W$10="",$I297=""),"",
SUMIFS(収穫記録!$P:$P,収穫記録!$D:$D,$J$1,収穫記録!$I:$I,$J$2,収穫記録!$J:$J,$J$3,収穫記録!$F:$F,$I297,収穫記録!$B:$B,"&gt;="&amp;W$10,収穫記録!$B:$B,"&lt;="&amp;EOMONTH(W$10,0))
/_xlfn.UNIQUE(_xlfn._xlws.FILTER($F:$F,$E:$E=$J$4))
/IF($J$5="総計",1,$K297/10)
),0)</f>
        <v>0</v>
      </c>
      <c r="X297" s="48" cm="1">
        <f t="array" ref="X297">IFERROR(
IF(OR(X$10="",$I297=""),"",
SUMIFS(収穫記録!$P:$P,収穫記録!$D:$D,$J$1,収穫記録!$I:$I,$J$2,収穫記録!$J:$J,$J$3,収穫記録!$F:$F,$I297,収穫記録!$B:$B,"&gt;="&amp;X$10,収穫記録!$B:$B,"&lt;="&amp;EOMONTH(X$10,0))
/_xlfn.UNIQUE(_xlfn._xlws.FILTER($F:$F,$E:$E=$J$4))
/IF($J$5="総計",1,$K297/10)
),0)</f>
        <v>0</v>
      </c>
    </row>
    <row r="298" spans="10:24">
      <c r="J298" s="13"/>
      <c r="K298" s="37"/>
      <c r="L298" s="46" t="str">
        <f t="shared" si="6"/>
        <v/>
      </c>
      <c r="M298" s="47" cm="1">
        <f t="array" ref="M298">IFERROR(
IF(OR(M$10="",$I298=""),"",
SUMIFS(収穫記録!$P:$P,収穫記録!$D:$D,$J$1,収穫記録!$I:$I,$J$2,収穫記録!$J:$J,$J$3,収穫記録!$F:$F,$I298,収穫記録!$B:$B,"&gt;="&amp;M$10,収穫記録!$B:$B,"&lt;="&amp;EOMONTH(M$10,0))
/_xlfn.UNIQUE(_xlfn._xlws.FILTER($F:$F,$E:$E=$J$4))
/IF($J$5="総計",1,$K298/10)
),0)</f>
        <v>0</v>
      </c>
      <c r="N298" s="48" cm="1">
        <f t="array" ref="N298">IFERROR(
IF(OR(N$10="",$I298=""),"",
SUMIFS(収穫記録!$P:$P,収穫記録!$D:$D,$J$1,収穫記録!$I:$I,$J$2,収穫記録!$J:$J,$J$3,収穫記録!$F:$F,$I298,収穫記録!$B:$B,"&gt;="&amp;N$10,収穫記録!$B:$B,"&lt;="&amp;EOMONTH(N$10,0))
/_xlfn.UNIQUE(_xlfn._xlws.FILTER($F:$F,$E:$E=$J$4))
/IF($J$5="総計",1,$K298/10)
),0)</f>
        <v>0</v>
      </c>
      <c r="O298" s="48" cm="1">
        <f t="array" ref="O298">IFERROR(
IF(OR(O$10="",$I298=""),"",
SUMIFS(収穫記録!$P:$P,収穫記録!$D:$D,$J$1,収穫記録!$I:$I,$J$2,収穫記録!$J:$J,$J$3,収穫記録!$F:$F,$I298,収穫記録!$B:$B,"&gt;="&amp;O$10,収穫記録!$B:$B,"&lt;="&amp;EOMONTH(O$10,0))
/_xlfn.UNIQUE(_xlfn._xlws.FILTER($F:$F,$E:$E=$J$4))
/IF($J$5="総計",1,$K298/10)
),0)</f>
        <v>0</v>
      </c>
      <c r="P298" s="48" cm="1">
        <f t="array" ref="P298">IFERROR(
IF(OR(P$10="",$I298=""),"",
SUMIFS(収穫記録!$P:$P,収穫記録!$D:$D,$J$1,収穫記録!$I:$I,$J$2,収穫記録!$J:$J,$J$3,収穫記録!$F:$F,$I298,収穫記録!$B:$B,"&gt;="&amp;P$10,収穫記録!$B:$B,"&lt;="&amp;EOMONTH(P$10,0))
/_xlfn.UNIQUE(_xlfn._xlws.FILTER($F:$F,$E:$E=$J$4))
/IF($J$5="総計",1,$K298/10)
),0)</f>
        <v>0</v>
      </c>
      <c r="Q298" s="48" cm="1">
        <f t="array" ref="Q298">IFERROR(
IF(OR(Q$10="",$I298=""),"",
SUMIFS(収穫記録!$P:$P,収穫記録!$D:$D,$J$1,収穫記録!$I:$I,$J$2,収穫記録!$J:$J,$J$3,収穫記録!$F:$F,$I298,収穫記録!$B:$B,"&gt;="&amp;Q$10,収穫記録!$B:$B,"&lt;="&amp;EOMONTH(Q$10,0))
/_xlfn.UNIQUE(_xlfn._xlws.FILTER($F:$F,$E:$E=$J$4))
/IF($J$5="総計",1,$K298/10)
),0)</f>
        <v>0</v>
      </c>
      <c r="R298" s="48" cm="1">
        <f t="array" ref="R298">IFERROR(
IF(OR(R$10="",$I298=""),"",
SUMIFS(収穫記録!$P:$P,収穫記録!$D:$D,$J$1,収穫記録!$I:$I,$J$2,収穫記録!$J:$J,$J$3,収穫記録!$F:$F,$I298,収穫記録!$B:$B,"&gt;="&amp;R$10,収穫記録!$B:$B,"&lt;="&amp;EOMONTH(R$10,0))
/_xlfn.UNIQUE(_xlfn._xlws.FILTER($F:$F,$E:$E=$J$4))
/IF($J$5="総計",1,$K298/10)
),0)</f>
        <v>0</v>
      </c>
      <c r="S298" s="48" cm="1">
        <f t="array" ref="S298">IFERROR(
IF(OR(S$10="",$I298=""),"",
SUMIFS(収穫記録!$P:$P,収穫記録!$D:$D,$J$1,収穫記録!$I:$I,$J$2,収穫記録!$J:$J,$J$3,収穫記録!$F:$F,$I298,収穫記録!$B:$B,"&gt;="&amp;S$10,収穫記録!$B:$B,"&lt;="&amp;EOMONTH(S$10,0))
/_xlfn.UNIQUE(_xlfn._xlws.FILTER($F:$F,$E:$E=$J$4))
/IF($J$5="総計",1,$K298/10)
),0)</f>
        <v>0</v>
      </c>
      <c r="T298" s="48" cm="1">
        <f t="array" ref="T298">IFERROR(
IF(OR(T$10="",$I298=""),"",
SUMIFS(収穫記録!$P:$P,収穫記録!$D:$D,$J$1,収穫記録!$I:$I,$J$2,収穫記録!$J:$J,$J$3,収穫記録!$F:$F,$I298,収穫記録!$B:$B,"&gt;="&amp;T$10,収穫記録!$B:$B,"&lt;="&amp;EOMONTH(T$10,0))
/_xlfn.UNIQUE(_xlfn._xlws.FILTER($F:$F,$E:$E=$J$4))
/IF($J$5="総計",1,$K298/10)
),0)</f>
        <v>0</v>
      </c>
      <c r="U298" s="48" cm="1">
        <f t="array" ref="U298">IFERROR(
IF(OR(U$10="",$I298=""),"",
SUMIFS(収穫記録!$P:$P,収穫記録!$D:$D,$J$1,収穫記録!$I:$I,$J$2,収穫記録!$J:$J,$J$3,収穫記録!$F:$F,$I298,収穫記録!$B:$B,"&gt;="&amp;U$10,収穫記録!$B:$B,"&lt;="&amp;EOMONTH(U$10,0))
/_xlfn.UNIQUE(_xlfn._xlws.FILTER($F:$F,$E:$E=$J$4))
/IF($J$5="総計",1,$K298/10)
),0)</f>
        <v>0</v>
      </c>
      <c r="V298" s="48" cm="1">
        <f t="array" ref="V298">IFERROR(
IF(OR(V$10="",$I298=""),"",
SUMIFS(収穫記録!$P:$P,収穫記録!$D:$D,$J$1,収穫記録!$I:$I,$J$2,収穫記録!$J:$J,$J$3,収穫記録!$F:$F,$I298,収穫記録!$B:$B,"&gt;="&amp;V$10,収穫記録!$B:$B,"&lt;="&amp;EOMONTH(V$10,0))
/_xlfn.UNIQUE(_xlfn._xlws.FILTER($F:$F,$E:$E=$J$4))
/IF($J$5="総計",1,$K298/10)
),0)</f>
        <v>0</v>
      </c>
      <c r="W298" s="48" cm="1">
        <f t="array" ref="W298">IFERROR(
IF(OR(W$10="",$I298=""),"",
SUMIFS(収穫記録!$P:$P,収穫記録!$D:$D,$J$1,収穫記録!$I:$I,$J$2,収穫記録!$J:$J,$J$3,収穫記録!$F:$F,$I298,収穫記録!$B:$B,"&gt;="&amp;W$10,収穫記録!$B:$B,"&lt;="&amp;EOMONTH(W$10,0))
/_xlfn.UNIQUE(_xlfn._xlws.FILTER($F:$F,$E:$E=$J$4))
/IF($J$5="総計",1,$K298/10)
),0)</f>
        <v>0</v>
      </c>
      <c r="X298" s="48" cm="1">
        <f t="array" ref="X298">IFERROR(
IF(OR(X$10="",$I298=""),"",
SUMIFS(収穫記録!$P:$P,収穫記録!$D:$D,$J$1,収穫記録!$I:$I,$J$2,収穫記録!$J:$J,$J$3,収穫記録!$F:$F,$I298,収穫記録!$B:$B,"&gt;="&amp;X$10,収穫記録!$B:$B,"&lt;="&amp;EOMONTH(X$10,0))
/_xlfn.UNIQUE(_xlfn._xlws.FILTER($F:$F,$E:$E=$J$4))
/IF($J$5="総計",1,$K298/10)
),0)</f>
        <v>0</v>
      </c>
    </row>
    <row r="299" spans="10:24">
      <c r="J299" s="13"/>
      <c r="K299" s="37"/>
      <c r="L299" s="46" t="str">
        <f t="shared" si="6"/>
        <v/>
      </c>
      <c r="M299" s="47" cm="1">
        <f t="array" ref="M299">IFERROR(
IF(OR(M$10="",$I299=""),"",
SUMIFS(収穫記録!$P:$P,収穫記録!$D:$D,$J$1,収穫記録!$I:$I,$J$2,収穫記録!$J:$J,$J$3,収穫記録!$F:$F,$I299,収穫記録!$B:$B,"&gt;="&amp;M$10,収穫記録!$B:$B,"&lt;="&amp;EOMONTH(M$10,0))
/_xlfn.UNIQUE(_xlfn._xlws.FILTER($F:$F,$E:$E=$J$4))
/IF($J$5="総計",1,$K299/10)
),0)</f>
        <v>0</v>
      </c>
      <c r="N299" s="48" cm="1">
        <f t="array" ref="N299">IFERROR(
IF(OR(N$10="",$I299=""),"",
SUMIFS(収穫記録!$P:$P,収穫記録!$D:$D,$J$1,収穫記録!$I:$I,$J$2,収穫記録!$J:$J,$J$3,収穫記録!$F:$F,$I299,収穫記録!$B:$B,"&gt;="&amp;N$10,収穫記録!$B:$B,"&lt;="&amp;EOMONTH(N$10,0))
/_xlfn.UNIQUE(_xlfn._xlws.FILTER($F:$F,$E:$E=$J$4))
/IF($J$5="総計",1,$K299/10)
),0)</f>
        <v>0</v>
      </c>
      <c r="O299" s="48" cm="1">
        <f t="array" ref="O299">IFERROR(
IF(OR(O$10="",$I299=""),"",
SUMIFS(収穫記録!$P:$P,収穫記録!$D:$D,$J$1,収穫記録!$I:$I,$J$2,収穫記録!$J:$J,$J$3,収穫記録!$F:$F,$I299,収穫記録!$B:$B,"&gt;="&amp;O$10,収穫記録!$B:$B,"&lt;="&amp;EOMONTH(O$10,0))
/_xlfn.UNIQUE(_xlfn._xlws.FILTER($F:$F,$E:$E=$J$4))
/IF($J$5="総計",1,$K299/10)
),0)</f>
        <v>0</v>
      </c>
      <c r="P299" s="48" cm="1">
        <f t="array" ref="P299">IFERROR(
IF(OR(P$10="",$I299=""),"",
SUMIFS(収穫記録!$P:$P,収穫記録!$D:$D,$J$1,収穫記録!$I:$I,$J$2,収穫記録!$J:$J,$J$3,収穫記録!$F:$F,$I299,収穫記録!$B:$B,"&gt;="&amp;P$10,収穫記録!$B:$B,"&lt;="&amp;EOMONTH(P$10,0))
/_xlfn.UNIQUE(_xlfn._xlws.FILTER($F:$F,$E:$E=$J$4))
/IF($J$5="総計",1,$K299/10)
),0)</f>
        <v>0</v>
      </c>
      <c r="Q299" s="48" cm="1">
        <f t="array" ref="Q299">IFERROR(
IF(OR(Q$10="",$I299=""),"",
SUMIFS(収穫記録!$P:$P,収穫記録!$D:$D,$J$1,収穫記録!$I:$I,$J$2,収穫記録!$J:$J,$J$3,収穫記録!$F:$F,$I299,収穫記録!$B:$B,"&gt;="&amp;Q$10,収穫記録!$B:$B,"&lt;="&amp;EOMONTH(Q$10,0))
/_xlfn.UNIQUE(_xlfn._xlws.FILTER($F:$F,$E:$E=$J$4))
/IF($J$5="総計",1,$K299/10)
),0)</f>
        <v>0</v>
      </c>
      <c r="R299" s="48" cm="1">
        <f t="array" ref="R299">IFERROR(
IF(OR(R$10="",$I299=""),"",
SUMIFS(収穫記録!$P:$P,収穫記録!$D:$D,$J$1,収穫記録!$I:$I,$J$2,収穫記録!$J:$J,$J$3,収穫記録!$F:$F,$I299,収穫記録!$B:$B,"&gt;="&amp;R$10,収穫記録!$B:$B,"&lt;="&amp;EOMONTH(R$10,0))
/_xlfn.UNIQUE(_xlfn._xlws.FILTER($F:$F,$E:$E=$J$4))
/IF($J$5="総計",1,$K299/10)
),0)</f>
        <v>0</v>
      </c>
      <c r="S299" s="48" cm="1">
        <f t="array" ref="S299">IFERROR(
IF(OR(S$10="",$I299=""),"",
SUMIFS(収穫記録!$P:$P,収穫記録!$D:$D,$J$1,収穫記録!$I:$I,$J$2,収穫記録!$J:$J,$J$3,収穫記録!$F:$F,$I299,収穫記録!$B:$B,"&gt;="&amp;S$10,収穫記録!$B:$B,"&lt;="&amp;EOMONTH(S$10,0))
/_xlfn.UNIQUE(_xlfn._xlws.FILTER($F:$F,$E:$E=$J$4))
/IF($J$5="総計",1,$K299/10)
),0)</f>
        <v>0</v>
      </c>
      <c r="T299" s="48" cm="1">
        <f t="array" ref="T299">IFERROR(
IF(OR(T$10="",$I299=""),"",
SUMIFS(収穫記録!$P:$P,収穫記録!$D:$D,$J$1,収穫記録!$I:$I,$J$2,収穫記録!$J:$J,$J$3,収穫記録!$F:$F,$I299,収穫記録!$B:$B,"&gt;="&amp;T$10,収穫記録!$B:$B,"&lt;="&amp;EOMONTH(T$10,0))
/_xlfn.UNIQUE(_xlfn._xlws.FILTER($F:$F,$E:$E=$J$4))
/IF($J$5="総計",1,$K299/10)
),0)</f>
        <v>0</v>
      </c>
      <c r="U299" s="48" cm="1">
        <f t="array" ref="U299">IFERROR(
IF(OR(U$10="",$I299=""),"",
SUMIFS(収穫記録!$P:$P,収穫記録!$D:$D,$J$1,収穫記録!$I:$I,$J$2,収穫記録!$J:$J,$J$3,収穫記録!$F:$F,$I299,収穫記録!$B:$B,"&gt;="&amp;U$10,収穫記録!$B:$B,"&lt;="&amp;EOMONTH(U$10,0))
/_xlfn.UNIQUE(_xlfn._xlws.FILTER($F:$F,$E:$E=$J$4))
/IF($J$5="総計",1,$K299/10)
),0)</f>
        <v>0</v>
      </c>
      <c r="V299" s="48" cm="1">
        <f t="array" ref="V299">IFERROR(
IF(OR(V$10="",$I299=""),"",
SUMIFS(収穫記録!$P:$P,収穫記録!$D:$D,$J$1,収穫記録!$I:$I,$J$2,収穫記録!$J:$J,$J$3,収穫記録!$F:$F,$I299,収穫記録!$B:$B,"&gt;="&amp;V$10,収穫記録!$B:$B,"&lt;="&amp;EOMONTH(V$10,0))
/_xlfn.UNIQUE(_xlfn._xlws.FILTER($F:$F,$E:$E=$J$4))
/IF($J$5="総計",1,$K299/10)
),0)</f>
        <v>0</v>
      </c>
      <c r="W299" s="48" cm="1">
        <f t="array" ref="W299">IFERROR(
IF(OR(W$10="",$I299=""),"",
SUMIFS(収穫記録!$P:$P,収穫記録!$D:$D,$J$1,収穫記録!$I:$I,$J$2,収穫記録!$J:$J,$J$3,収穫記録!$F:$F,$I299,収穫記録!$B:$B,"&gt;="&amp;W$10,収穫記録!$B:$B,"&lt;="&amp;EOMONTH(W$10,0))
/_xlfn.UNIQUE(_xlfn._xlws.FILTER($F:$F,$E:$E=$J$4))
/IF($J$5="総計",1,$K299/10)
),0)</f>
        <v>0</v>
      </c>
      <c r="X299" s="48" cm="1">
        <f t="array" ref="X299">IFERROR(
IF(OR(X$10="",$I299=""),"",
SUMIFS(収穫記録!$P:$P,収穫記録!$D:$D,$J$1,収穫記録!$I:$I,$J$2,収穫記録!$J:$J,$J$3,収穫記録!$F:$F,$I299,収穫記録!$B:$B,"&gt;="&amp;X$10,収穫記録!$B:$B,"&lt;="&amp;EOMONTH(X$10,0))
/_xlfn.UNIQUE(_xlfn._xlws.FILTER($F:$F,$E:$E=$J$4))
/IF($J$5="総計",1,$K299/10)
),0)</f>
        <v>0</v>
      </c>
    </row>
    <row r="300" spans="10:24">
      <c r="J300" s="13"/>
      <c r="K300" s="37"/>
      <c r="L300" s="46" t="str">
        <f t="shared" si="6"/>
        <v/>
      </c>
      <c r="M300" s="47" cm="1">
        <f t="array" ref="M300">IFERROR(
IF(OR(M$10="",$I300=""),"",
SUMIFS(収穫記録!$P:$P,収穫記録!$D:$D,$J$1,収穫記録!$I:$I,$J$2,収穫記録!$J:$J,$J$3,収穫記録!$F:$F,$I300,収穫記録!$B:$B,"&gt;="&amp;M$10,収穫記録!$B:$B,"&lt;="&amp;EOMONTH(M$10,0))
/_xlfn.UNIQUE(_xlfn._xlws.FILTER($F:$F,$E:$E=$J$4))
/IF($J$5="総計",1,$K300/10)
),0)</f>
        <v>0</v>
      </c>
      <c r="N300" s="48" cm="1">
        <f t="array" ref="N300">IFERROR(
IF(OR(N$10="",$I300=""),"",
SUMIFS(収穫記録!$P:$P,収穫記録!$D:$D,$J$1,収穫記録!$I:$I,$J$2,収穫記録!$J:$J,$J$3,収穫記録!$F:$F,$I300,収穫記録!$B:$B,"&gt;="&amp;N$10,収穫記録!$B:$B,"&lt;="&amp;EOMONTH(N$10,0))
/_xlfn.UNIQUE(_xlfn._xlws.FILTER($F:$F,$E:$E=$J$4))
/IF($J$5="総計",1,$K300/10)
),0)</f>
        <v>0</v>
      </c>
      <c r="O300" s="48" cm="1">
        <f t="array" ref="O300">IFERROR(
IF(OR(O$10="",$I300=""),"",
SUMIFS(収穫記録!$P:$P,収穫記録!$D:$D,$J$1,収穫記録!$I:$I,$J$2,収穫記録!$J:$J,$J$3,収穫記録!$F:$F,$I300,収穫記録!$B:$B,"&gt;="&amp;O$10,収穫記録!$B:$B,"&lt;="&amp;EOMONTH(O$10,0))
/_xlfn.UNIQUE(_xlfn._xlws.FILTER($F:$F,$E:$E=$J$4))
/IF($J$5="総計",1,$K300/10)
),0)</f>
        <v>0</v>
      </c>
      <c r="P300" s="48" cm="1">
        <f t="array" ref="P300">IFERROR(
IF(OR(P$10="",$I300=""),"",
SUMIFS(収穫記録!$P:$P,収穫記録!$D:$D,$J$1,収穫記録!$I:$I,$J$2,収穫記録!$J:$J,$J$3,収穫記録!$F:$F,$I300,収穫記録!$B:$B,"&gt;="&amp;P$10,収穫記録!$B:$B,"&lt;="&amp;EOMONTH(P$10,0))
/_xlfn.UNIQUE(_xlfn._xlws.FILTER($F:$F,$E:$E=$J$4))
/IF($J$5="総計",1,$K300/10)
),0)</f>
        <v>0</v>
      </c>
      <c r="Q300" s="48" cm="1">
        <f t="array" ref="Q300">IFERROR(
IF(OR(Q$10="",$I300=""),"",
SUMIFS(収穫記録!$P:$P,収穫記録!$D:$D,$J$1,収穫記録!$I:$I,$J$2,収穫記録!$J:$J,$J$3,収穫記録!$F:$F,$I300,収穫記録!$B:$B,"&gt;="&amp;Q$10,収穫記録!$B:$B,"&lt;="&amp;EOMONTH(Q$10,0))
/_xlfn.UNIQUE(_xlfn._xlws.FILTER($F:$F,$E:$E=$J$4))
/IF($J$5="総計",1,$K300/10)
),0)</f>
        <v>0</v>
      </c>
      <c r="R300" s="48" cm="1">
        <f t="array" ref="R300">IFERROR(
IF(OR(R$10="",$I300=""),"",
SUMIFS(収穫記録!$P:$P,収穫記録!$D:$D,$J$1,収穫記録!$I:$I,$J$2,収穫記録!$J:$J,$J$3,収穫記録!$F:$F,$I300,収穫記録!$B:$B,"&gt;="&amp;R$10,収穫記録!$B:$B,"&lt;="&amp;EOMONTH(R$10,0))
/_xlfn.UNIQUE(_xlfn._xlws.FILTER($F:$F,$E:$E=$J$4))
/IF($J$5="総計",1,$K300/10)
),0)</f>
        <v>0</v>
      </c>
      <c r="S300" s="48" cm="1">
        <f t="array" ref="S300">IFERROR(
IF(OR(S$10="",$I300=""),"",
SUMIFS(収穫記録!$P:$P,収穫記録!$D:$D,$J$1,収穫記録!$I:$I,$J$2,収穫記録!$J:$J,$J$3,収穫記録!$F:$F,$I300,収穫記録!$B:$B,"&gt;="&amp;S$10,収穫記録!$B:$B,"&lt;="&amp;EOMONTH(S$10,0))
/_xlfn.UNIQUE(_xlfn._xlws.FILTER($F:$F,$E:$E=$J$4))
/IF($J$5="総計",1,$K300/10)
),0)</f>
        <v>0</v>
      </c>
      <c r="T300" s="48" cm="1">
        <f t="array" ref="T300">IFERROR(
IF(OR(T$10="",$I300=""),"",
SUMIFS(収穫記録!$P:$P,収穫記録!$D:$D,$J$1,収穫記録!$I:$I,$J$2,収穫記録!$J:$J,$J$3,収穫記録!$F:$F,$I300,収穫記録!$B:$B,"&gt;="&amp;T$10,収穫記録!$B:$B,"&lt;="&amp;EOMONTH(T$10,0))
/_xlfn.UNIQUE(_xlfn._xlws.FILTER($F:$F,$E:$E=$J$4))
/IF($J$5="総計",1,$K300/10)
),0)</f>
        <v>0</v>
      </c>
      <c r="U300" s="48" cm="1">
        <f t="array" ref="U300">IFERROR(
IF(OR(U$10="",$I300=""),"",
SUMIFS(収穫記録!$P:$P,収穫記録!$D:$D,$J$1,収穫記録!$I:$I,$J$2,収穫記録!$J:$J,$J$3,収穫記録!$F:$F,$I300,収穫記録!$B:$B,"&gt;="&amp;U$10,収穫記録!$B:$B,"&lt;="&amp;EOMONTH(U$10,0))
/_xlfn.UNIQUE(_xlfn._xlws.FILTER($F:$F,$E:$E=$J$4))
/IF($J$5="総計",1,$K300/10)
),0)</f>
        <v>0</v>
      </c>
      <c r="V300" s="48" cm="1">
        <f t="array" ref="V300">IFERROR(
IF(OR(V$10="",$I300=""),"",
SUMIFS(収穫記録!$P:$P,収穫記録!$D:$D,$J$1,収穫記録!$I:$I,$J$2,収穫記録!$J:$J,$J$3,収穫記録!$F:$F,$I300,収穫記録!$B:$B,"&gt;="&amp;V$10,収穫記録!$B:$B,"&lt;="&amp;EOMONTH(V$10,0))
/_xlfn.UNIQUE(_xlfn._xlws.FILTER($F:$F,$E:$E=$J$4))
/IF($J$5="総計",1,$K300/10)
),0)</f>
        <v>0</v>
      </c>
      <c r="W300" s="48" cm="1">
        <f t="array" ref="W300">IFERROR(
IF(OR(W$10="",$I300=""),"",
SUMIFS(収穫記録!$P:$P,収穫記録!$D:$D,$J$1,収穫記録!$I:$I,$J$2,収穫記録!$J:$J,$J$3,収穫記録!$F:$F,$I300,収穫記録!$B:$B,"&gt;="&amp;W$10,収穫記録!$B:$B,"&lt;="&amp;EOMONTH(W$10,0))
/_xlfn.UNIQUE(_xlfn._xlws.FILTER($F:$F,$E:$E=$J$4))
/IF($J$5="総計",1,$K300/10)
),0)</f>
        <v>0</v>
      </c>
      <c r="X300" s="48" cm="1">
        <f t="array" ref="X300">IFERROR(
IF(OR(X$10="",$I300=""),"",
SUMIFS(収穫記録!$P:$P,収穫記録!$D:$D,$J$1,収穫記録!$I:$I,$J$2,収穫記録!$J:$J,$J$3,収穫記録!$F:$F,$I300,収穫記録!$B:$B,"&gt;="&amp;X$10,収穫記録!$B:$B,"&lt;="&amp;EOMONTH(X$10,0))
/_xlfn.UNIQUE(_xlfn._xlws.FILTER($F:$F,$E:$E=$J$4))
/IF($J$5="総計",1,$K300/10)
),0)</f>
        <v>0</v>
      </c>
    </row>
    <row r="301" spans="10:24">
      <c r="J301" s="13"/>
      <c r="K301" s="37"/>
      <c r="L301" s="46" t="str">
        <f t="shared" si="6"/>
        <v/>
      </c>
      <c r="M301" s="47" cm="1">
        <f t="array" ref="M301">IFERROR(
IF(OR(M$10="",$I301=""),"",
SUMIFS(収穫記録!$P:$P,収穫記録!$D:$D,$J$1,収穫記録!$I:$I,$J$2,収穫記録!$J:$J,$J$3,収穫記録!$F:$F,$I301,収穫記録!$B:$B,"&gt;="&amp;M$10,収穫記録!$B:$B,"&lt;="&amp;EOMONTH(M$10,0))
/_xlfn.UNIQUE(_xlfn._xlws.FILTER($F:$F,$E:$E=$J$4))
/IF($J$5="総計",1,$K301/10)
),0)</f>
        <v>0</v>
      </c>
      <c r="N301" s="48" cm="1">
        <f t="array" ref="N301">IFERROR(
IF(OR(N$10="",$I301=""),"",
SUMIFS(収穫記録!$P:$P,収穫記録!$D:$D,$J$1,収穫記録!$I:$I,$J$2,収穫記録!$J:$J,$J$3,収穫記録!$F:$F,$I301,収穫記録!$B:$B,"&gt;="&amp;N$10,収穫記録!$B:$B,"&lt;="&amp;EOMONTH(N$10,0))
/_xlfn.UNIQUE(_xlfn._xlws.FILTER($F:$F,$E:$E=$J$4))
/IF($J$5="総計",1,$K301/10)
),0)</f>
        <v>0</v>
      </c>
      <c r="O301" s="48" cm="1">
        <f t="array" ref="O301">IFERROR(
IF(OR(O$10="",$I301=""),"",
SUMIFS(収穫記録!$P:$P,収穫記録!$D:$D,$J$1,収穫記録!$I:$I,$J$2,収穫記録!$J:$J,$J$3,収穫記録!$F:$F,$I301,収穫記録!$B:$B,"&gt;="&amp;O$10,収穫記録!$B:$B,"&lt;="&amp;EOMONTH(O$10,0))
/_xlfn.UNIQUE(_xlfn._xlws.FILTER($F:$F,$E:$E=$J$4))
/IF($J$5="総計",1,$K301/10)
),0)</f>
        <v>0</v>
      </c>
      <c r="P301" s="48" cm="1">
        <f t="array" ref="P301">IFERROR(
IF(OR(P$10="",$I301=""),"",
SUMIFS(収穫記録!$P:$P,収穫記録!$D:$D,$J$1,収穫記録!$I:$I,$J$2,収穫記録!$J:$J,$J$3,収穫記録!$F:$F,$I301,収穫記録!$B:$B,"&gt;="&amp;P$10,収穫記録!$B:$B,"&lt;="&amp;EOMONTH(P$10,0))
/_xlfn.UNIQUE(_xlfn._xlws.FILTER($F:$F,$E:$E=$J$4))
/IF($J$5="総計",1,$K301/10)
),0)</f>
        <v>0</v>
      </c>
      <c r="Q301" s="48" cm="1">
        <f t="array" ref="Q301">IFERROR(
IF(OR(Q$10="",$I301=""),"",
SUMIFS(収穫記録!$P:$P,収穫記録!$D:$D,$J$1,収穫記録!$I:$I,$J$2,収穫記録!$J:$J,$J$3,収穫記録!$F:$F,$I301,収穫記録!$B:$B,"&gt;="&amp;Q$10,収穫記録!$B:$B,"&lt;="&amp;EOMONTH(Q$10,0))
/_xlfn.UNIQUE(_xlfn._xlws.FILTER($F:$F,$E:$E=$J$4))
/IF($J$5="総計",1,$K301/10)
),0)</f>
        <v>0</v>
      </c>
      <c r="R301" s="48" cm="1">
        <f t="array" ref="R301">IFERROR(
IF(OR(R$10="",$I301=""),"",
SUMIFS(収穫記録!$P:$P,収穫記録!$D:$D,$J$1,収穫記録!$I:$I,$J$2,収穫記録!$J:$J,$J$3,収穫記録!$F:$F,$I301,収穫記録!$B:$B,"&gt;="&amp;R$10,収穫記録!$B:$B,"&lt;="&amp;EOMONTH(R$10,0))
/_xlfn.UNIQUE(_xlfn._xlws.FILTER($F:$F,$E:$E=$J$4))
/IF($J$5="総計",1,$K301/10)
),0)</f>
        <v>0</v>
      </c>
      <c r="S301" s="48" cm="1">
        <f t="array" ref="S301">IFERROR(
IF(OR(S$10="",$I301=""),"",
SUMIFS(収穫記録!$P:$P,収穫記録!$D:$D,$J$1,収穫記録!$I:$I,$J$2,収穫記録!$J:$J,$J$3,収穫記録!$F:$F,$I301,収穫記録!$B:$B,"&gt;="&amp;S$10,収穫記録!$B:$B,"&lt;="&amp;EOMONTH(S$10,0))
/_xlfn.UNIQUE(_xlfn._xlws.FILTER($F:$F,$E:$E=$J$4))
/IF($J$5="総計",1,$K301/10)
),0)</f>
        <v>0</v>
      </c>
      <c r="T301" s="48" cm="1">
        <f t="array" ref="T301">IFERROR(
IF(OR(T$10="",$I301=""),"",
SUMIFS(収穫記録!$P:$P,収穫記録!$D:$D,$J$1,収穫記録!$I:$I,$J$2,収穫記録!$J:$J,$J$3,収穫記録!$F:$F,$I301,収穫記録!$B:$B,"&gt;="&amp;T$10,収穫記録!$B:$B,"&lt;="&amp;EOMONTH(T$10,0))
/_xlfn.UNIQUE(_xlfn._xlws.FILTER($F:$F,$E:$E=$J$4))
/IF($J$5="総計",1,$K301/10)
),0)</f>
        <v>0</v>
      </c>
      <c r="U301" s="48" cm="1">
        <f t="array" ref="U301">IFERROR(
IF(OR(U$10="",$I301=""),"",
SUMIFS(収穫記録!$P:$P,収穫記録!$D:$D,$J$1,収穫記録!$I:$I,$J$2,収穫記録!$J:$J,$J$3,収穫記録!$F:$F,$I301,収穫記録!$B:$B,"&gt;="&amp;U$10,収穫記録!$B:$B,"&lt;="&amp;EOMONTH(U$10,0))
/_xlfn.UNIQUE(_xlfn._xlws.FILTER($F:$F,$E:$E=$J$4))
/IF($J$5="総計",1,$K301/10)
),0)</f>
        <v>0</v>
      </c>
      <c r="V301" s="48" cm="1">
        <f t="array" ref="V301">IFERROR(
IF(OR(V$10="",$I301=""),"",
SUMIFS(収穫記録!$P:$P,収穫記録!$D:$D,$J$1,収穫記録!$I:$I,$J$2,収穫記録!$J:$J,$J$3,収穫記録!$F:$F,$I301,収穫記録!$B:$B,"&gt;="&amp;V$10,収穫記録!$B:$B,"&lt;="&amp;EOMONTH(V$10,0))
/_xlfn.UNIQUE(_xlfn._xlws.FILTER($F:$F,$E:$E=$J$4))
/IF($J$5="総計",1,$K301/10)
),0)</f>
        <v>0</v>
      </c>
      <c r="W301" s="48" cm="1">
        <f t="array" ref="W301">IFERROR(
IF(OR(W$10="",$I301=""),"",
SUMIFS(収穫記録!$P:$P,収穫記録!$D:$D,$J$1,収穫記録!$I:$I,$J$2,収穫記録!$J:$J,$J$3,収穫記録!$F:$F,$I301,収穫記録!$B:$B,"&gt;="&amp;W$10,収穫記録!$B:$B,"&lt;="&amp;EOMONTH(W$10,0))
/_xlfn.UNIQUE(_xlfn._xlws.FILTER($F:$F,$E:$E=$J$4))
/IF($J$5="総計",1,$K301/10)
),0)</f>
        <v>0</v>
      </c>
      <c r="X301" s="48" cm="1">
        <f t="array" ref="X301">IFERROR(
IF(OR(X$10="",$I301=""),"",
SUMIFS(収穫記録!$P:$P,収穫記録!$D:$D,$J$1,収穫記録!$I:$I,$J$2,収穫記録!$J:$J,$J$3,収穫記録!$F:$F,$I301,収穫記録!$B:$B,"&gt;="&amp;X$10,収穫記録!$B:$B,"&lt;="&amp;EOMONTH(X$10,0))
/_xlfn.UNIQUE(_xlfn._xlws.FILTER($F:$F,$E:$E=$J$4))
/IF($J$5="総計",1,$K301/10)
),0)</f>
        <v>0</v>
      </c>
    </row>
    <row r="302" spans="10:24">
      <c r="J302" s="13"/>
      <c r="K302" s="37"/>
      <c r="L302" s="46" t="str">
        <f t="shared" si="6"/>
        <v/>
      </c>
      <c r="M302" s="47" cm="1">
        <f t="array" ref="M302">IFERROR(
IF(OR(M$10="",$I302=""),"",
SUMIFS(収穫記録!$P:$P,収穫記録!$D:$D,$J$1,収穫記録!$I:$I,$J$2,収穫記録!$J:$J,$J$3,収穫記録!$F:$F,$I302,収穫記録!$B:$B,"&gt;="&amp;M$10,収穫記録!$B:$B,"&lt;="&amp;EOMONTH(M$10,0))
/_xlfn.UNIQUE(_xlfn._xlws.FILTER($F:$F,$E:$E=$J$4))
/IF($J$5="総計",1,$K302/10)
),0)</f>
        <v>0</v>
      </c>
      <c r="N302" s="48" cm="1">
        <f t="array" ref="N302">IFERROR(
IF(OR(N$10="",$I302=""),"",
SUMIFS(収穫記録!$P:$P,収穫記録!$D:$D,$J$1,収穫記録!$I:$I,$J$2,収穫記録!$J:$J,$J$3,収穫記録!$F:$F,$I302,収穫記録!$B:$B,"&gt;="&amp;N$10,収穫記録!$B:$B,"&lt;="&amp;EOMONTH(N$10,0))
/_xlfn.UNIQUE(_xlfn._xlws.FILTER($F:$F,$E:$E=$J$4))
/IF($J$5="総計",1,$K302/10)
),0)</f>
        <v>0</v>
      </c>
      <c r="O302" s="48" cm="1">
        <f t="array" ref="O302">IFERROR(
IF(OR(O$10="",$I302=""),"",
SUMIFS(収穫記録!$P:$P,収穫記録!$D:$D,$J$1,収穫記録!$I:$I,$J$2,収穫記録!$J:$J,$J$3,収穫記録!$F:$F,$I302,収穫記録!$B:$B,"&gt;="&amp;O$10,収穫記録!$B:$B,"&lt;="&amp;EOMONTH(O$10,0))
/_xlfn.UNIQUE(_xlfn._xlws.FILTER($F:$F,$E:$E=$J$4))
/IF($J$5="総計",1,$K302/10)
),0)</f>
        <v>0</v>
      </c>
      <c r="P302" s="48" cm="1">
        <f t="array" ref="P302">IFERROR(
IF(OR(P$10="",$I302=""),"",
SUMIFS(収穫記録!$P:$P,収穫記録!$D:$D,$J$1,収穫記録!$I:$I,$J$2,収穫記録!$J:$J,$J$3,収穫記録!$F:$F,$I302,収穫記録!$B:$B,"&gt;="&amp;P$10,収穫記録!$B:$B,"&lt;="&amp;EOMONTH(P$10,0))
/_xlfn.UNIQUE(_xlfn._xlws.FILTER($F:$F,$E:$E=$J$4))
/IF($J$5="総計",1,$K302/10)
),0)</f>
        <v>0</v>
      </c>
      <c r="Q302" s="48" cm="1">
        <f t="array" ref="Q302">IFERROR(
IF(OR(Q$10="",$I302=""),"",
SUMIFS(収穫記録!$P:$P,収穫記録!$D:$D,$J$1,収穫記録!$I:$I,$J$2,収穫記録!$J:$J,$J$3,収穫記録!$F:$F,$I302,収穫記録!$B:$B,"&gt;="&amp;Q$10,収穫記録!$B:$B,"&lt;="&amp;EOMONTH(Q$10,0))
/_xlfn.UNIQUE(_xlfn._xlws.FILTER($F:$F,$E:$E=$J$4))
/IF($J$5="総計",1,$K302/10)
),0)</f>
        <v>0</v>
      </c>
      <c r="R302" s="48" cm="1">
        <f t="array" ref="R302">IFERROR(
IF(OR(R$10="",$I302=""),"",
SUMIFS(収穫記録!$P:$P,収穫記録!$D:$D,$J$1,収穫記録!$I:$I,$J$2,収穫記録!$J:$J,$J$3,収穫記録!$F:$F,$I302,収穫記録!$B:$B,"&gt;="&amp;R$10,収穫記録!$B:$B,"&lt;="&amp;EOMONTH(R$10,0))
/_xlfn.UNIQUE(_xlfn._xlws.FILTER($F:$F,$E:$E=$J$4))
/IF($J$5="総計",1,$K302/10)
),0)</f>
        <v>0</v>
      </c>
      <c r="S302" s="48" cm="1">
        <f t="array" ref="S302">IFERROR(
IF(OR(S$10="",$I302=""),"",
SUMIFS(収穫記録!$P:$P,収穫記録!$D:$D,$J$1,収穫記録!$I:$I,$J$2,収穫記録!$J:$J,$J$3,収穫記録!$F:$F,$I302,収穫記録!$B:$B,"&gt;="&amp;S$10,収穫記録!$B:$B,"&lt;="&amp;EOMONTH(S$10,0))
/_xlfn.UNIQUE(_xlfn._xlws.FILTER($F:$F,$E:$E=$J$4))
/IF($J$5="総計",1,$K302/10)
),0)</f>
        <v>0</v>
      </c>
      <c r="T302" s="48" cm="1">
        <f t="array" ref="T302">IFERROR(
IF(OR(T$10="",$I302=""),"",
SUMIFS(収穫記録!$P:$P,収穫記録!$D:$D,$J$1,収穫記録!$I:$I,$J$2,収穫記録!$J:$J,$J$3,収穫記録!$F:$F,$I302,収穫記録!$B:$B,"&gt;="&amp;T$10,収穫記録!$B:$B,"&lt;="&amp;EOMONTH(T$10,0))
/_xlfn.UNIQUE(_xlfn._xlws.FILTER($F:$F,$E:$E=$J$4))
/IF($J$5="総計",1,$K302/10)
),0)</f>
        <v>0</v>
      </c>
      <c r="U302" s="48" cm="1">
        <f t="array" ref="U302">IFERROR(
IF(OR(U$10="",$I302=""),"",
SUMIFS(収穫記録!$P:$P,収穫記録!$D:$D,$J$1,収穫記録!$I:$I,$J$2,収穫記録!$J:$J,$J$3,収穫記録!$F:$F,$I302,収穫記録!$B:$B,"&gt;="&amp;U$10,収穫記録!$B:$B,"&lt;="&amp;EOMONTH(U$10,0))
/_xlfn.UNIQUE(_xlfn._xlws.FILTER($F:$F,$E:$E=$J$4))
/IF($J$5="総計",1,$K302/10)
),0)</f>
        <v>0</v>
      </c>
      <c r="V302" s="48" cm="1">
        <f t="array" ref="V302">IFERROR(
IF(OR(V$10="",$I302=""),"",
SUMIFS(収穫記録!$P:$P,収穫記録!$D:$D,$J$1,収穫記録!$I:$I,$J$2,収穫記録!$J:$J,$J$3,収穫記録!$F:$F,$I302,収穫記録!$B:$B,"&gt;="&amp;V$10,収穫記録!$B:$B,"&lt;="&amp;EOMONTH(V$10,0))
/_xlfn.UNIQUE(_xlfn._xlws.FILTER($F:$F,$E:$E=$J$4))
/IF($J$5="総計",1,$K302/10)
),0)</f>
        <v>0</v>
      </c>
      <c r="W302" s="48" cm="1">
        <f t="array" ref="W302">IFERROR(
IF(OR(W$10="",$I302=""),"",
SUMIFS(収穫記録!$P:$P,収穫記録!$D:$D,$J$1,収穫記録!$I:$I,$J$2,収穫記録!$J:$J,$J$3,収穫記録!$F:$F,$I302,収穫記録!$B:$B,"&gt;="&amp;W$10,収穫記録!$B:$B,"&lt;="&amp;EOMONTH(W$10,0))
/_xlfn.UNIQUE(_xlfn._xlws.FILTER($F:$F,$E:$E=$J$4))
/IF($J$5="総計",1,$K302/10)
),0)</f>
        <v>0</v>
      </c>
      <c r="X302" s="48" cm="1">
        <f t="array" ref="X302">IFERROR(
IF(OR(X$10="",$I302=""),"",
SUMIFS(収穫記録!$P:$P,収穫記録!$D:$D,$J$1,収穫記録!$I:$I,$J$2,収穫記録!$J:$J,$J$3,収穫記録!$F:$F,$I302,収穫記録!$B:$B,"&gt;="&amp;X$10,収穫記録!$B:$B,"&lt;="&amp;EOMONTH(X$10,0))
/_xlfn.UNIQUE(_xlfn._xlws.FILTER($F:$F,$E:$E=$J$4))
/IF($J$5="総計",1,$K302/10)
),0)</f>
        <v>0</v>
      </c>
    </row>
    <row r="303" spans="10:24">
      <c r="J303" s="13"/>
      <c r="K303" s="37"/>
      <c r="L303" s="46" t="str">
        <f t="shared" si="6"/>
        <v/>
      </c>
      <c r="M303" s="47" cm="1">
        <f t="array" ref="M303">IFERROR(
IF(OR(M$10="",$I303=""),"",
SUMIFS(収穫記録!$P:$P,収穫記録!$D:$D,$J$1,収穫記録!$I:$I,$J$2,収穫記録!$J:$J,$J$3,収穫記録!$F:$F,$I303,収穫記録!$B:$B,"&gt;="&amp;M$10,収穫記録!$B:$B,"&lt;="&amp;EOMONTH(M$10,0))
/_xlfn.UNIQUE(_xlfn._xlws.FILTER($F:$F,$E:$E=$J$4))
/IF($J$5="総計",1,$K303/10)
),0)</f>
        <v>0</v>
      </c>
      <c r="N303" s="48" cm="1">
        <f t="array" ref="N303">IFERROR(
IF(OR(N$10="",$I303=""),"",
SUMIFS(収穫記録!$P:$P,収穫記録!$D:$D,$J$1,収穫記録!$I:$I,$J$2,収穫記録!$J:$J,$J$3,収穫記録!$F:$F,$I303,収穫記録!$B:$B,"&gt;="&amp;N$10,収穫記録!$B:$B,"&lt;="&amp;EOMONTH(N$10,0))
/_xlfn.UNIQUE(_xlfn._xlws.FILTER($F:$F,$E:$E=$J$4))
/IF($J$5="総計",1,$K303/10)
),0)</f>
        <v>0</v>
      </c>
      <c r="O303" s="48" cm="1">
        <f t="array" ref="O303">IFERROR(
IF(OR(O$10="",$I303=""),"",
SUMIFS(収穫記録!$P:$P,収穫記録!$D:$D,$J$1,収穫記録!$I:$I,$J$2,収穫記録!$J:$J,$J$3,収穫記録!$F:$F,$I303,収穫記録!$B:$B,"&gt;="&amp;O$10,収穫記録!$B:$B,"&lt;="&amp;EOMONTH(O$10,0))
/_xlfn.UNIQUE(_xlfn._xlws.FILTER($F:$F,$E:$E=$J$4))
/IF($J$5="総計",1,$K303/10)
),0)</f>
        <v>0</v>
      </c>
      <c r="P303" s="48" cm="1">
        <f t="array" ref="P303">IFERROR(
IF(OR(P$10="",$I303=""),"",
SUMIFS(収穫記録!$P:$P,収穫記録!$D:$D,$J$1,収穫記録!$I:$I,$J$2,収穫記録!$J:$J,$J$3,収穫記録!$F:$F,$I303,収穫記録!$B:$B,"&gt;="&amp;P$10,収穫記録!$B:$B,"&lt;="&amp;EOMONTH(P$10,0))
/_xlfn.UNIQUE(_xlfn._xlws.FILTER($F:$F,$E:$E=$J$4))
/IF($J$5="総計",1,$K303/10)
),0)</f>
        <v>0</v>
      </c>
      <c r="Q303" s="48" cm="1">
        <f t="array" ref="Q303">IFERROR(
IF(OR(Q$10="",$I303=""),"",
SUMIFS(収穫記録!$P:$P,収穫記録!$D:$D,$J$1,収穫記録!$I:$I,$J$2,収穫記録!$J:$J,$J$3,収穫記録!$F:$F,$I303,収穫記録!$B:$B,"&gt;="&amp;Q$10,収穫記録!$B:$B,"&lt;="&amp;EOMONTH(Q$10,0))
/_xlfn.UNIQUE(_xlfn._xlws.FILTER($F:$F,$E:$E=$J$4))
/IF($J$5="総計",1,$K303/10)
),0)</f>
        <v>0</v>
      </c>
      <c r="R303" s="48" cm="1">
        <f t="array" ref="R303">IFERROR(
IF(OR(R$10="",$I303=""),"",
SUMIFS(収穫記録!$P:$P,収穫記録!$D:$D,$J$1,収穫記録!$I:$I,$J$2,収穫記録!$J:$J,$J$3,収穫記録!$F:$F,$I303,収穫記録!$B:$B,"&gt;="&amp;R$10,収穫記録!$B:$B,"&lt;="&amp;EOMONTH(R$10,0))
/_xlfn.UNIQUE(_xlfn._xlws.FILTER($F:$F,$E:$E=$J$4))
/IF($J$5="総計",1,$K303/10)
),0)</f>
        <v>0</v>
      </c>
      <c r="S303" s="48" cm="1">
        <f t="array" ref="S303">IFERROR(
IF(OR(S$10="",$I303=""),"",
SUMIFS(収穫記録!$P:$P,収穫記録!$D:$D,$J$1,収穫記録!$I:$I,$J$2,収穫記録!$J:$J,$J$3,収穫記録!$F:$F,$I303,収穫記録!$B:$B,"&gt;="&amp;S$10,収穫記録!$B:$B,"&lt;="&amp;EOMONTH(S$10,0))
/_xlfn.UNIQUE(_xlfn._xlws.FILTER($F:$F,$E:$E=$J$4))
/IF($J$5="総計",1,$K303/10)
),0)</f>
        <v>0</v>
      </c>
      <c r="T303" s="48" cm="1">
        <f t="array" ref="T303">IFERROR(
IF(OR(T$10="",$I303=""),"",
SUMIFS(収穫記録!$P:$P,収穫記録!$D:$D,$J$1,収穫記録!$I:$I,$J$2,収穫記録!$J:$J,$J$3,収穫記録!$F:$F,$I303,収穫記録!$B:$B,"&gt;="&amp;T$10,収穫記録!$B:$B,"&lt;="&amp;EOMONTH(T$10,0))
/_xlfn.UNIQUE(_xlfn._xlws.FILTER($F:$F,$E:$E=$J$4))
/IF($J$5="総計",1,$K303/10)
),0)</f>
        <v>0</v>
      </c>
      <c r="U303" s="48" cm="1">
        <f t="array" ref="U303">IFERROR(
IF(OR(U$10="",$I303=""),"",
SUMIFS(収穫記録!$P:$P,収穫記録!$D:$D,$J$1,収穫記録!$I:$I,$J$2,収穫記録!$J:$J,$J$3,収穫記録!$F:$F,$I303,収穫記録!$B:$B,"&gt;="&amp;U$10,収穫記録!$B:$B,"&lt;="&amp;EOMONTH(U$10,0))
/_xlfn.UNIQUE(_xlfn._xlws.FILTER($F:$F,$E:$E=$J$4))
/IF($J$5="総計",1,$K303/10)
),0)</f>
        <v>0</v>
      </c>
      <c r="V303" s="48" cm="1">
        <f t="array" ref="V303">IFERROR(
IF(OR(V$10="",$I303=""),"",
SUMIFS(収穫記録!$P:$P,収穫記録!$D:$D,$J$1,収穫記録!$I:$I,$J$2,収穫記録!$J:$J,$J$3,収穫記録!$F:$F,$I303,収穫記録!$B:$B,"&gt;="&amp;V$10,収穫記録!$B:$B,"&lt;="&amp;EOMONTH(V$10,0))
/_xlfn.UNIQUE(_xlfn._xlws.FILTER($F:$F,$E:$E=$J$4))
/IF($J$5="総計",1,$K303/10)
),0)</f>
        <v>0</v>
      </c>
      <c r="W303" s="48" cm="1">
        <f t="array" ref="W303">IFERROR(
IF(OR(W$10="",$I303=""),"",
SUMIFS(収穫記録!$P:$P,収穫記録!$D:$D,$J$1,収穫記録!$I:$I,$J$2,収穫記録!$J:$J,$J$3,収穫記録!$F:$F,$I303,収穫記録!$B:$B,"&gt;="&amp;W$10,収穫記録!$B:$B,"&lt;="&amp;EOMONTH(W$10,0))
/_xlfn.UNIQUE(_xlfn._xlws.FILTER($F:$F,$E:$E=$J$4))
/IF($J$5="総計",1,$K303/10)
),0)</f>
        <v>0</v>
      </c>
      <c r="X303" s="48" cm="1">
        <f t="array" ref="X303">IFERROR(
IF(OR(X$10="",$I303=""),"",
SUMIFS(収穫記録!$P:$P,収穫記録!$D:$D,$J$1,収穫記録!$I:$I,$J$2,収穫記録!$J:$J,$J$3,収穫記録!$F:$F,$I303,収穫記録!$B:$B,"&gt;="&amp;X$10,収穫記録!$B:$B,"&lt;="&amp;EOMONTH(X$10,0))
/_xlfn.UNIQUE(_xlfn._xlws.FILTER($F:$F,$E:$E=$J$4))
/IF($J$5="総計",1,$K303/10)
),0)</f>
        <v>0</v>
      </c>
    </row>
    <row r="304" spans="10:24">
      <c r="J304" s="13"/>
      <c r="K304" s="37"/>
      <c r="L304" s="46" t="str">
        <f t="shared" ref="L304:L367" si="7">IF(I304="","",
SUM(M304:X304)
)</f>
        <v/>
      </c>
      <c r="M304" s="47" cm="1">
        <f t="array" ref="M304">IFERROR(
IF(OR(M$10="",$I304=""),"",
SUMIFS(収穫記録!$P:$P,収穫記録!$D:$D,$J$1,収穫記録!$I:$I,$J$2,収穫記録!$J:$J,$J$3,収穫記録!$F:$F,$I304,収穫記録!$B:$B,"&gt;="&amp;M$10,収穫記録!$B:$B,"&lt;="&amp;EOMONTH(M$10,0))
/_xlfn.UNIQUE(_xlfn._xlws.FILTER($F:$F,$E:$E=$J$4))
/IF($J$5="総計",1,$K304/10)
),0)</f>
        <v>0</v>
      </c>
      <c r="N304" s="48" cm="1">
        <f t="array" ref="N304">IFERROR(
IF(OR(N$10="",$I304=""),"",
SUMIFS(収穫記録!$P:$P,収穫記録!$D:$D,$J$1,収穫記録!$I:$I,$J$2,収穫記録!$J:$J,$J$3,収穫記録!$F:$F,$I304,収穫記録!$B:$B,"&gt;="&amp;N$10,収穫記録!$B:$B,"&lt;="&amp;EOMONTH(N$10,0))
/_xlfn.UNIQUE(_xlfn._xlws.FILTER($F:$F,$E:$E=$J$4))
/IF($J$5="総計",1,$K304/10)
),0)</f>
        <v>0</v>
      </c>
      <c r="O304" s="48" cm="1">
        <f t="array" ref="O304">IFERROR(
IF(OR(O$10="",$I304=""),"",
SUMIFS(収穫記録!$P:$P,収穫記録!$D:$D,$J$1,収穫記録!$I:$I,$J$2,収穫記録!$J:$J,$J$3,収穫記録!$F:$F,$I304,収穫記録!$B:$B,"&gt;="&amp;O$10,収穫記録!$B:$B,"&lt;="&amp;EOMONTH(O$10,0))
/_xlfn.UNIQUE(_xlfn._xlws.FILTER($F:$F,$E:$E=$J$4))
/IF($J$5="総計",1,$K304/10)
),0)</f>
        <v>0</v>
      </c>
      <c r="P304" s="48" cm="1">
        <f t="array" ref="P304">IFERROR(
IF(OR(P$10="",$I304=""),"",
SUMIFS(収穫記録!$P:$P,収穫記録!$D:$D,$J$1,収穫記録!$I:$I,$J$2,収穫記録!$J:$J,$J$3,収穫記録!$F:$F,$I304,収穫記録!$B:$B,"&gt;="&amp;P$10,収穫記録!$B:$B,"&lt;="&amp;EOMONTH(P$10,0))
/_xlfn.UNIQUE(_xlfn._xlws.FILTER($F:$F,$E:$E=$J$4))
/IF($J$5="総計",1,$K304/10)
),0)</f>
        <v>0</v>
      </c>
      <c r="Q304" s="48" cm="1">
        <f t="array" ref="Q304">IFERROR(
IF(OR(Q$10="",$I304=""),"",
SUMIFS(収穫記録!$P:$P,収穫記録!$D:$D,$J$1,収穫記録!$I:$I,$J$2,収穫記録!$J:$J,$J$3,収穫記録!$F:$F,$I304,収穫記録!$B:$B,"&gt;="&amp;Q$10,収穫記録!$B:$B,"&lt;="&amp;EOMONTH(Q$10,0))
/_xlfn.UNIQUE(_xlfn._xlws.FILTER($F:$F,$E:$E=$J$4))
/IF($J$5="総計",1,$K304/10)
),0)</f>
        <v>0</v>
      </c>
      <c r="R304" s="48" cm="1">
        <f t="array" ref="R304">IFERROR(
IF(OR(R$10="",$I304=""),"",
SUMIFS(収穫記録!$P:$P,収穫記録!$D:$D,$J$1,収穫記録!$I:$I,$J$2,収穫記録!$J:$J,$J$3,収穫記録!$F:$F,$I304,収穫記録!$B:$B,"&gt;="&amp;R$10,収穫記録!$B:$B,"&lt;="&amp;EOMONTH(R$10,0))
/_xlfn.UNIQUE(_xlfn._xlws.FILTER($F:$F,$E:$E=$J$4))
/IF($J$5="総計",1,$K304/10)
),0)</f>
        <v>0</v>
      </c>
      <c r="S304" s="48" cm="1">
        <f t="array" ref="S304">IFERROR(
IF(OR(S$10="",$I304=""),"",
SUMIFS(収穫記録!$P:$P,収穫記録!$D:$D,$J$1,収穫記録!$I:$I,$J$2,収穫記録!$J:$J,$J$3,収穫記録!$F:$F,$I304,収穫記録!$B:$B,"&gt;="&amp;S$10,収穫記録!$B:$B,"&lt;="&amp;EOMONTH(S$10,0))
/_xlfn.UNIQUE(_xlfn._xlws.FILTER($F:$F,$E:$E=$J$4))
/IF($J$5="総計",1,$K304/10)
),0)</f>
        <v>0</v>
      </c>
      <c r="T304" s="48" cm="1">
        <f t="array" ref="T304">IFERROR(
IF(OR(T$10="",$I304=""),"",
SUMIFS(収穫記録!$P:$P,収穫記録!$D:$D,$J$1,収穫記録!$I:$I,$J$2,収穫記録!$J:$J,$J$3,収穫記録!$F:$F,$I304,収穫記録!$B:$B,"&gt;="&amp;T$10,収穫記録!$B:$B,"&lt;="&amp;EOMONTH(T$10,0))
/_xlfn.UNIQUE(_xlfn._xlws.FILTER($F:$F,$E:$E=$J$4))
/IF($J$5="総計",1,$K304/10)
),0)</f>
        <v>0</v>
      </c>
      <c r="U304" s="48" cm="1">
        <f t="array" ref="U304">IFERROR(
IF(OR(U$10="",$I304=""),"",
SUMIFS(収穫記録!$P:$P,収穫記録!$D:$D,$J$1,収穫記録!$I:$I,$J$2,収穫記録!$J:$J,$J$3,収穫記録!$F:$F,$I304,収穫記録!$B:$B,"&gt;="&amp;U$10,収穫記録!$B:$B,"&lt;="&amp;EOMONTH(U$10,0))
/_xlfn.UNIQUE(_xlfn._xlws.FILTER($F:$F,$E:$E=$J$4))
/IF($J$5="総計",1,$K304/10)
),0)</f>
        <v>0</v>
      </c>
      <c r="V304" s="48" cm="1">
        <f t="array" ref="V304">IFERROR(
IF(OR(V$10="",$I304=""),"",
SUMIFS(収穫記録!$P:$P,収穫記録!$D:$D,$J$1,収穫記録!$I:$I,$J$2,収穫記録!$J:$J,$J$3,収穫記録!$F:$F,$I304,収穫記録!$B:$B,"&gt;="&amp;V$10,収穫記録!$B:$B,"&lt;="&amp;EOMONTH(V$10,0))
/_xlfn.UNIQUE(_xlfn._xlws.FILTER($F:$F,$E:$E=$J$4))
/IF($J$5="総計",1,$K304/10)
),0)</f>
        <v>0</v>
      </c>
      <c r="W304" s="48" cm="1">
        <f t="array" ref="W304">IFERROR(
IF(OR(W$10="",$I304=""),"",
SUMIFS(収穫記録!$P:$P,収穫記録!$D:$D,$J$1,収穫記録!$I:$I,$J$2,収穫記録!$J:$J,$J$3,収穫記録!$F:$F,$I304,収穫記録!$B:$B,"&gt;="&amp;W$10,収穫記録!$B:$B,"&lt;="&amp;EOMONTH(W$10,0))
/_xlfn.UNIQUE(_xlfn._xlws.FILTER($F:$F,$E:$E=$J$4))
/IF($J$5="総計",1,$K304/10)
),0)</f>
        <v>0</v>
      </c>
      <c r="X304" s="48" cm="1">
        <f t="array" ref="X304">IFERROR(
IF(OR(X$10="",$I304=""),"",
SUMIFS(収穫記録!$P:$P,収穫記録!$D:$D,$J$1,収穫記録!$I:$I,$J$2,収穫記録!$J:$J,$J$3,収穫記録!$F:$F,$I304,収穫記録!$B:$B,"&gt;="&amp;X$10,収穫記録!$B:$B,"&lt;="&amp;EOMONTH(X$10,0))
/_xlfn.UNIQUE(_xlfn._xlws.FILTER($F:$F,$E:$E=$J$4))
/IF($J$5="総計",1,$K304/10)
),0)</f>
        <v>0</v>
      </c>
    </row>
    <row r="305" spans="10:24">
      <c r="J305" s="13"/>
      <c r="K305" s="37"/>
      <c r="L305" s="46" t="str">
        <f t="shared" si="7"/>
        <v/>
      </c>
      <c r="M305" s="47" cm="1">
        <f t="array" ref="M305">IFERROR(
IF(OR(M$10="",$I305=""),"",
SUMIFS(収穫記録!$P:$P,収穫記録!$D:$D,$J$1,収穫記録!$I:$I,$J$2,収穫記録!$J:$J,$J$3,収穫記録!$F:$F,$I305,収穫記録!$B:$B,"&gt;="&amp;M$10,収穫記録!$B:$B,"&lt;="&amp;EOMONTH(M$10,0))
/_xlfn.UNIQUE(_xlfn._xlws.FILTER($F:$F,$E:$E=$J$4))
/IF($J$5="総計",1,$K305/10)
),0)</f>
        <v>0</v>
      </c>
      <c r="N305" s="48" cm="1">
        <f t="array" ref="N305">IFERROR(
IF(OR(N$10="",$I305=""),"",
SUMIFS(収穫記録!$P:$P,収穫記録!$D:$D,$J$1,収穫記録!$I:$I,$J$2,収穫記録!$J:$J,$J$3,収穫記録!$F:$F,$I305,収穫記録!$B:$B,"&gt;="&amp;N$10,収穫記録!$B:$B,"&lt;="&amp;EOMONTH(N$10,0))
/_xlfn.UNIQUE(_xlfn._xlws.FILTER($F:$F,$E:$E=$J$4))
/IF($J$5="総計",1,$K305/10)
),0)</f>
        <v>0</v>
      </c>
      <c r="O305" s="48" cm="1">
        <f t="array" ref="O305">IFERROR(
IF(OR(O$10="",$I305=""),"",
SUMIFS(収穫記録!$P:$P,収穫記録!$D:$D,$J$1,収穫記録!$I:$I,$J$2,収穫記録!$J:$J,$J$3,収穫記録!$F:$F,$I305,収穫記録!$B:$B,"&gt;="&amp;O$10,収穫記録!$B:$B,"&lt;="&amp;EOMONTH(O$10,0))
/_xlfn.UNIQUE(_xlfn._xlws.FILTER($F:$F,$E:$E=$J$4))
/IF($J$5="総計",1,$K305/10)
),0)</f>
        <v>0</v>
      </c>
      <c r="P305" s="48" cm="1">
        <f t="array" ref="P305">IFERROR(
IF(OR(P$10="",$I305=""),"",
SUMIFS(収穫記録!$P:$P,収穫記録!$D:$D,$J$1,収穫記録!$I:$I,$J$2,収穫記録!$J:$J,$J$3,収穫記録!$F:$F,$I305,収穫記録!$B:$B,"&gt;="&amp;P$10,収穫記録!$B:$B,"&lt;="&amp;EOMONTH(P$10,0))
/_xlfn.UNIQUE(_xlfn._xlws.FILTER($F:$F,$E:$E=$J$4))
/IF($J$5="総計",1,$K305/10)
),0)</f>
        <v>0</v>
      </c>
      <c r="Q305" s="48" cm="1">
        <f t="array" ref="Q305">IFERROR(
IF(OR(Q$10="",$I305=""),"",
SUMIFS(収穫記録!$P:$P,収穫記録!$D:$D,$J$1,収穫記録!$I:$I,$J$2,収穫記録!$J:$J,$J$3,収穫記録!$F:$F,$I305,収穫記録!$B:$B,"&gt;="&amp;Q$10,収穫記録!$B:$B,"&lt;="&amp;EOMONTH(Q$10,0))
/_xlfn.UNIQUE(_xlfn._xlws.FILTER($F:$F,$E:$E=$J$4))
/IF($J$5="総計",1,$K305/10)
),0)</f>
        <v>0</v>
      </c>
      <c r="R305" s="48" cm="1">
        <f t="array" ref="R305">IFERROR(
IF(OR(R$10="",$I305=""),"",
SUMIFS(収穫記録!$P:$P,収穫記録!$D:$D,$J$1,収穫記録!$I:$I,$J$2,収穫記録!$J:$J,$J$3,収穫記録!$F:$F,$I305,収穫記録!$B:$B,"&gt;="&amp;R$10,収穫記録!$B:$B,"&lt;="&amp;EOMONTH(R$10,0))
/_xlfn.UNIQUE(_xlfn._xlws.FILTER($F:$F,$E:$E=$J$4))
/IF($J$5="総計",1,$K305/10)
),0)</f>
        <v>0</v>
      </c>
      <c r="S305" s="48" cm="1">
        <f t="array" ref="S305">IFERROR(
IF(OR(S$10="",$I305=""),"",
SUMIFS(収穫記録!$P:$P,収穫記録!$D:$D,$J$1,収穫記録!$I:$I,$J$2,収穫記録!$J:$J,$J$3,収穫記録!$F:$F,$I305,収穫記録!$B:$B,"&gt;="&amp;S$10,収穫記録!$B:$B,"&lt;="&amp;EOMONTH(S$10,0))
/_xlfn.UNIQUE(_xlfn._xlws.FILTER($F:$F,$E:$E=$J$4))
/IF($J$5="総計",1,$K305/10)
),0)</f>
        <v>0</v>
      </c>
      <c r="T305" s="48" cm="1">
        <f t="array" ref="T305">IFERROR(
IF(OR(T$10="",$I305=""),"",
SUMIFS(収穫記録!$P:$P,収穫記録!$D:$D,$J$1,収穫記録!$I:$I,$J$2,収穫記録!$J:$J,$J$3,収穫記録!$F:$F,$I305,収穫記録!$B:$B,"&gt;="&amp;T$10,収穫記録!$B:$B,"&lt;="&amp;EOMONTH(T$10,0))
/_xlfn.UNIQUE(_xlfn._xlws.FILTER($F:$F,$E:$E=$J$4))
/IF($J$5="総計",1,$K305/10)
),0)</f>
        <v>0</v>
      </c>
      <c r="U305" s="48" cm="1">
        <f t="array" ref="U305">IFERROR(
IF(OR(U$10="",$I305=""),"",
SUMIFS(収穫記録!$P:$P,収穫記録!$D:$D,$J$1,収穫記録!$I:$I,$J$2,収穫記録!$J:$J,$J$3,収穫記録!$F:$F,$I305,収穫記録!$B:$B,"&gt;="&amp;U$10,収穫記録!$B:$B,"&lt;="&amp;EOMONTH(U$10,0))
/_xlfn.UNIQUE(_xlfn._xlws.FILTER($F:$F,$E:$E=$J$4))
/IF($J$5="総計",1,$K305/10)
),0)</f>
        <v>0</v>
      </c>
      <c r="V305" s="48" cm="1">
        <f t="array" ref="V305">IFERROR(
IF(OR(V$10="",$I305=""),"",
SUMIFS(収穫記録!$P:$P,収穫記録!$D:$D,$J$1,収穫記録!$I:$I,$J$2,収穫記録!$J:$J,$J$3,収穫記録!$F:$F,$I305,収穫記録!$B:$B,"&gt;="&amp;V$10,収穫記録!$B:$B,"&lt;="&amp;EOMONTH(V$10,0))
/_xlfn.UNIQUE(_xlfn._xlws.FILTER($F:$F,$E:$E=$J$4))
/IF($J$5="総計",1,$K305/10)
),0)</f>
        <v>0</v>
      </c>
      <c r="W305" s="48" cm="1">
        <f t="array" ref="W305">IFERROR(
IF(OR(W$10="",$I305=""),"",
SUMIFS(収穫記録!$P:$P,収穫記録!$D:$D,$J$1,収穫記録!$I:$I,$J$2,収穫記録!$J:$J,$J$3,収穫記録!$F:$F,$I305,収穫記録!$B:$B,"&gt;="&amp;W$10,収穫記録!$B:$B,"&lt;="&amp;EOMONTH(W$10,0))
/_xlfn.UNIQUE(_xlfn._xlws.FILTER($F:$F,$E:$E=$J$4))
/IF($J$5="総計",1,$K305/10)
),0)</f>
        <v>0</v>
      </c>
      <c r="X305" s="48" cm="1">
        <f t="array" ref="X305">IFERROR(
IF(OR(X$10="",$I305=""),"",
SUMIFS(収穫記録!$P:$P,収穫記録!$D:$D,$J$1,収穫記録!$I:$I,$J$2,収穫記録!$J:$J,$J$3,収穫記録!$F:$F,$I305,収穫記録!$B:$B,"&gt;="&amp;X$10,収穫記録!$B:$B,"&lt;="&amp;EOMONTH(X$10,0))
/_xlfn.UNIQUE(_xlfn._xlws.FILTER($F:$F,$E:$E=$J$4))
/IF($J$5="総計",1,$K305/10)
),0)</f>
        <v>0</v>
      </c>
    </row>
    <row r="306" spans="10:24">
      <c r="J306" s="13"/>
      <c r="K306" s="37"/>
      <c r="L306" s="46" t="str">
        <f t="shared" si="7"/>
        <v/>
      </c>
      <c r="M306" s="47" cm="1">
        <f t="array" ref="M306">IFERROR(
IF(OR(M$10="",$I306=""),"",
SUMIFS(収穫記録!$P:$P,収穫記録!$D:$D,$J$1,収穫記録!$I:$I,$J$2,収穫記録!$J:$J,$J$3,収穫記録!$F:$F,$I306,収穫記録!$B:$B,"&gt;="&amp;M$10,収穫記録!$B:$B,"&lt;="&amp;EOMONTH(M$10,0))
/_xlfn.UNIQUE(_xlfn._xlws.FILTER($F:$F,$E:$E=$J$4))
/IF($J$5="総計",1,$K306/10)
),0)</f>
        <v>0</v>
      </c>
      <c r="N306" s="48" cm="1">
        <f t="array" ref="N306">IFERROR(
IF(OR(N$10="",$I306=""),"",
SUMIFS(収穫記録!$P:$P,収穫記録!$D:$D,$J$1,収穫記録!$I:$I,$J$2,収穫記録!$J:$J,$J$3,収穫記録!$F:$F,$I306,収穫記録!$B:$B,"&gt;="&amp;N$10,収穫記録!$B:$B,"&lt;="&amp;EOMONTH(N$10,0))
/_xlfn.UNIQUE(_xlfn._xlws.FILTER($F:$F,$E:$E=$J$4))
/IF($J$5="総計",1,$K306/10)
),0)</f>
        <v>0</v>
      </c>
      <c r="O306" s="48" cm="1">
        <f t="array" ref="O306">IFERROR(
IF(OR(O$10="",$I306=""),"",
SUMIFS(収穫記録!$P:$P,収穫記録!$D:$D,$J$1,収穫記録!$I:$I,$J$2,収穫記録!$J:$J,$J$3,収穫記録!$F:$F,$I306,収穫記録!$B:$B,"&gt;="&amp;O$10,収穫記録!$B:$B,"&lt;="&amp;EOMONTH(O$10,0))
/_xlfn.UNIQUE(_xlfn._xlws.FILTER($F:$F,$E:$E=$J$4))
/IF($J$5="総計",1,$K306/10)
),0)</f>
        <v>0</v>
      </c>
      <c r="P306" s="48" cm="1">
        <f t="array" ref="P306">IFERROR(
IF(OR(P$10="",$I306=""),"",
SUMIFS(収穫記録!$P:$P,収穫記録!$D:$D,$J$1,収穫記録!$I:$I,$J$2,収穫記録!$J:$J,$J$3,収穫記録!$F:$F,$I306,収穫記録!$B:$B,"&gt;="&amp;P$10,収穫記録!$B:$B,"&lt;="&amp;EOMONTH(P$10,0))
/_xlfn.UNIQUE(_xlfn._xlws.FILTER($F:$F,$E:$E=$J$4))
/IF($J$5="総計",1,$K306/10)
),0)</f>
        <v>0</v>
      </c>
      <c r="Q306" s="48" cm="1">
        <f t="array" ref="Q306">IFERROR(
IF(OR(Q$10="",$I306=""),"",
SUMIFS(収穫記録!$P:$P,収穫記録!$D:$D,$J$1,収穫記録!$I:$I,$J$2,収穫記録!$J:$J,$J$3,収穫記録!$F:$F,$I306,収穫記録!$B:$B,"&gt;="&amp;Q$10,収穫記録!$B:$B,"&lt;="&amp;EOMONTH(Q$10,0))
/_xlfn.UNIQUE(_xlfn._xlws.FILTER($F:$F,$E:$E=$J$4))
/IF($J$5="総計",1,$K306/10)
),0)</f>
        <v>0</v>
      </c>
      <c r="R306" s="48" cm="1">
        <f t="array" ref="R306">IFERROR(
IF(OR(R$10="",$I306=""),"",
SUMIFS(収穫記録!$P:$P,収穫記録!$D:$D,$J$1,収穫記録!$I:$I,$J$2,収穫記録!$J:$J,$J$3,収穫記録!$F:$F,$I306,収穫記録!$B:$B,"&gt;="&amp;R$10,収穫記録!$B:$B,"&lt;="&amp;EOMONTH(R$10,0))
/_xlfn.UNIQUE(_xlfn._xlws.FILTER($F:$F,$E:$E=$J$4))
/IF($J$5="総計",1,$K306/10)
),0)</f>
        <v>0</v>
      </c>
      <c r="S306" s="48" cm="1">
        <f t="array" ref="S306">IFERROR(
IF(OR(S$10="",$I306=""),"",
SUMIFS(収穫記録!$P:$P,収穫記録!$D:$D,$J$1,収穫記録!$I:$I,$J$2,収穫記録!$J:$J,$J$3,収穫記録!$F:$F,$I306,収穫記録!$B:$B,"&gt;="&amp;S$10,収穫記録!$B:$B,"&lt;="&amp;EOMONTH(S$10,0))
/_xlfn.UNIQUE(_xlfn._xlws.FILTER($F:$F,$E:$E=$J$4))
/IF($J$5="総計",1,$K306/10)
),0)</f>
        <v>0</v>
      </c>
      <c r="T306" s="48" cm="1">
        <f t="array" ref="T306">IFERROR(
IF(OR(T$10="",$I306=""),"",
SUMIFS(収穫記録!$P:$P,収穫記録!$D:$D,$J$1,収穫記録!$I:$I,$J$2,収穫記録!$J:$J,$J$3,収穫記録!$F:$F,$I306,収穫記録!$B:$B,"&gt;="&amp;T$10,収穫記録!$B:$B,"&lt;="&amp;EOMONTH(T$10,0))
/_xlfn.UNIQUE(_xlfn._xlws.FILTER($F:$F,$E:$E=$J$4))
/IF($J$5="総計",1,$K306/10)
),0)</f>
        <v>0</v>
      </c>
      <c r="U306" s="48" cm="1">
        <f t="array" ref="U306">IFERROR(
IF(OR(U$10="",$I306=""),"",
SUMIFS(収穫記録!$P:$P,収穫記録!$D:$D,$J$1,収穫記録!$I:$I,$J$2,収穫記録!$J:$J,$J$3,収穫記録!$F:$F,$I306,収穫記録!$B:$B,"&gt;="&amp;U$10,収穫記録!$B:$B,"&lt;="&amp;EOMONTH(U$10,0))
/_xlfn.UNIQUE(_xlfn._xlws.FILTER($F:$F,$E:$E=$J$4))
/IF($J$5="総計",1,$K306/10)
),0)</f>
        <v>0</v>
      </c>
      <c r="V306" s="48" cm="1">
        <f t="array" ref="V306">IFERROR(
IF(OR(V$10="",$I306=""),"",
SUMIFS(収穫記録!$P:$P,収穫記録!$D:$D,$J$1,収穫記録!$I:$I,$J$2,収穫記録!$J:$J,$J$3,収穫記録!$F:$F,$I306,収穫記録!$B:$B,"&gt;="&amp;V$10,収穫記録!$B:$B,"&lt;="&amp;EOMONTH(V$10,0))
/_xlfn.UNIQUE(_xlfn._xlws.FILTER($F:$F,$E:$E=$J$4))
/IF($J$5="総計",1,$K306/10)
),0)</f>
        <v>0</v>
      </c>
      <c r="W306" s="48" cm="1">
        <f t="array" ref="W306">IFERROR(
IF(OR(W$10="",$I306=""),"",
SUMIFS(収穫記録!$P:$P,収穫記録!$D:$D,$J$1,収穫記録!$I:$I,$J$2,収穫記録!$J:$J,$J$3,収穫記録!$F:$F,$I306,収穫記録!$B:$B,"&gt;="&amp;W$10,収穫記録!$B:$B,"&lt;="&amp;EOMONTH(W$10,0))
/_xlfn.UNIQUE(_xlfn._xlws.FILTER($F:$F,$E:$E=$J$4))
/IF($J$5="総計",1,$K306/10)
),0)</f>
        <v>0</v>
      </c>
      <c r="X306" s="48" cm="1">
        <f t="array" ref="X306">IFERROR(
IF(OR(X$10="",$I306=""),"",
SUMIFS(収穫記録!$P:$P,収穫記録!$D:$D,$J$1,収穫記録!$I:$I,$J$2,収穫記録!$J:$J,$J$3,収穫記録!$F:$F,$I306,収穫記録!$B:$B,"&gt;="&amp;X$10,収穫記録!$B:$B,"&lt;="&amp;EOMONTH(X$10,0))
/_xlfn.UNIQUE(_xlfn._xlws.FILTER($F:$F,$E:$E=$J$4))
/IF($J$5="総計",1,$K306/10)
),0)</f>
        <v>0</v>
      </c>
    </row>
    <row r="307" spans="10:24">
      <c r="J307" s="13"/>
      <c r="K307" s="37"/>
      <c r="L307" s="46" t="str">
        <f t="shared" si="7"/>
        <v/>
      </c>
      <c r="M307" s="47" cm="1">
        <f t="array" ref="M307">IFERROR(
IF(OR(M$10="",$I307=""),"",
SUMIFS(収穫記録!$P:$P,収穫記録!$D:$D,$J$1,収穫記録!$I:$I,$J$2,収穫記録!$J:$J,$J$3,収穫記録!$F:$F,$I307,収穫記録!$B:$B,"&gt;="&amp;M$10,収穫記録!$B:$B,"&lt;="&amp;EOMONTH(M$10,0))
/_xlfn.UNIQUE(_xlfn._xlws.FILTER($F:$F,$E:$E=$J$4))
/IF($J$5="総計",1,$K307/10)
),0)</f>
        <v>0</v>
      </c>
      <c r="N307" s="48" cm="1">
        <f t="array" ref="N307">IFERROR(
IF(OR(N$10="",$I307=""),"",
SUMIFS(収穫記録!$P:$P,収穫記録!$D:$D,$J$1,収穫記録!$I:$I,$J$2,収穫記録!$J:$J,$J$3,収穫記録!$F:$F,$I307,収穫記録!$B:$B,"&gt;="&amp;N$10,収穫記録!$B:$B,"&lt;="&amp;EOMONTH(N$10,0))
/_xlfn.UNIQUE(_xlfn._xlws.FILTER($F:$F,$E:$E=$J$4))
/IF($J$5="総計",1,$K307/10)
),0)</f>
        <v>0</v>
      </c>
      <c r="O307" s="48" cm="1">
        <f t="array" ref="O307">IFERROR(
IF(OR(O$10="",$I307=""),"",
SUMIFS(収穫記録!$P:$P,収穫記録!$D:$D,$J$1,収穫記録!$I:$I,$J$2,収穫記録!$J:$J,$J$3,収穫記録!$F:$F,$I307,収穫記録!$B:$B,"&gt;="&amp;O$10,収穫記録!$B:$B,"&lt;="&amp;EOMONTH(O$10,0))
/_xlfn.UNIQUE(_xlfn._xlws.FILTER($F:$F,$E:$E=$J$4))
/IF($J$5="総計",1,$K307/10)
),0)</f>
        <v>0</v>
      </c>
      <c r="P307" s="48" cm="1">
        <f t="array" ref="P307">IFERROR(
IF(OR(P$10="",$I307=""),"",
SUMIFS(収穫記録!$P:$P,収穫記録!$D:$D,$J$1,収穫記録!$I:$I,$J$2,収穫記録!$J:$J,$J$3,収穫記録!$F:$F,$I307,収穫記録!$B:$B,"&gt;="&amp;P$10,収穫記録!$B:$B,"&lt;="&amp;EOMONTH(P$10,0))
/_xlfn.UNIQUE(_xlfn._xlws.FILTER($F:$F,$E:$E=$J$4))
/IF($J$5="総計",1,$K307/10)
),0)</f>
        <v>0</v>
      </c>
      <c r="Q307" s="48" cm="1">
        <f t="array" ref="Q307">IFERROR(
IF(OR(Q$10="",$I307=""),"",
SUMIFS(収穫記録!$P:$P,収穫記録!$D:$D,$J$1,収穫記録!$I:$I,$J$2,収穫記録!$J:$J,$J$3,収穫記録!$F:$F,$I307,収穫記録!$B:$B,"&gt;="&amp;Q$10,収穫記録!$B:$B,"&lt;="&amp;EOMONTH(Q$10,0))
/_xlfn.UNIQUE(_xlfn._xlws.FILTER($F:$F,$E:$E=$J$4))
/IF($J$5="総計",1,$K307/10)
),0)</f>
        <v>0</v>
      </c>
      <c r="R307" s="48" cm="1">
        <f t="array" ref="R307">IFERROR(
IF(OR(R$10="",$I307=""),"",
SUMIFS(収穫記録!$P:$P,収穫記録!$D:$D,$J$1,収穫記録!$I:$I,$J$2,収穫記録!$J:$J,$J$3,収穫記録!$F:$F,$I307,収穫記録!$B:$B,"&gt;="&amp;R$10,収穫記録!$B:$B,"&lt;="&amp;EOMONTH(R$10,0))
/_xlfn.UNIQUE(_xlfn._xlws.FILTER($F:$F,$E:$E=$J$4))
/IF($J$5="総計",1,$K307/10)
),0)</f>
        <v>0</v>
      </c>
      <c r="S307" s="48" cm="1">
        <f t="array" ref="S307">IFERROR(
IF(OR(S$10="",$I307=""),"",
SUMIFS(収穫記録!$P:$P,収穫記録!$D:$D,$J$1,収穫記録!$I:$I,$J$2,収穫記録!$J:$J,$J$3,収穫記録!$F:$F,$I307,収穫記録!$B:$B,"&gt;="&amp;S$10,収穫記録!$B:$B,"&lt;="&amp;EOMONTH(S$10,0))
/_xlfn.UNIQUE(_xlfn._xlws.FILTER($F:$F,$E:$E=$J$4))
/IF($J$5="総計",1,$K307/10)
),0)</f>
        <v>0</v>
      </c>
      <c r="T307" s="48" cm="1">
        <f t="array" ref="T307">IFERROR(
IF(OR(T$10="",$I307=""),"",
SUMIFS(収穫記録!$P:$P,収穫記録!$D:$D,$J$1,収穫記録!$I:$I,$J$2,収穫記録!$J:$J,$J$3,収穫記録!$F:$F,$I307,収穫記録!$B:$B,"&gt;="&amp;T$10,収穫記録!$B:$B,"&lt;="&amp;EOMONTH(T$10,0))
/_xlfn.UNIQUE(_xlfn._xlws.FILTER($F:$F,$E:$E=$J$4))
/IF($J$5="総計",1,$K307/10)
),0)</f>
        <v>0</v>
      </c>
      <c r="U307" s="48" cm="1">
        <f t="array" ref="U307">IFERROR(
IF(OR(U$10="",$I307=""),"",
SUMIFS(収穫記録!$P:$P,収穫記録!$D:$D,$J$1,収穫記録!$I:$I,$J$2,収穫記録!$J:$J,$J$3,収穫記録!$F:$F,$I307,収穫記録!$B:$B,"&gt;="&amp;U$10,収穫記録!$B:$B,"&lt;="&amp;EOMONTH(U$10,0))
/_xlfn.UNIQUE(_xlfn._xlws.FILTER($F:$F,$E:$E=$J$4))
/IF($J$5="総計",1,$K307/10)
),0)</f>
        <v>0</v>
      </c>
      <c r="V307" s="48" cm="1">
        <f t="array" ref="V307">IFERROR(
IF(OR(V$10="",$I307=""),"",
SUMIFS(収穫記録!$P:$P,収穫記録!$D:$D,$J$1,収穫記録!$I:$I,$J$2,収穫記録!$J:$J,$J$3,収穫記録!$F:$F,$I307,収穫記録!$B:$B,"&gt;="&amp;V$10,収穫記録!$B:$B,"&lt;="&amp;EOMONTH(V$10,0))
/_xlfn.UNIQUE(_xlfn._xlws.FILTER($F:$F,$E:$E=$J$4))
/IF($J$5="総計",1,$K307/10)
),0)</f>
        <v>0</v>
      </c>
      <c r="W307" s="48" cm="1">
        <f t="array" ref="W307">IFERROR(
IF(OR(W$10="",$I307=""),"",
SUMIFS(収穫記録!$P:$P,収穫記録!$D:$D,$J$1,収穫記録!$I:$I,$J$2,収穫記録!$J:$J,$J$3,収穫記録!$F:$F,$I307,収穫記録!$B:$B,"&gt;="&amp;W$10,収穫記録!$B:$B,"&lt;="&amp;EOMONTH(W$10,0))
/_xlfn.UNIQUE(_xlfn._xlws.FILTER($F:$F,$E:$E=$J$4))
/IF($J$5="総計",1,$K307/10)
),0)</f>
        <v>0</v>
      </c>
      <c r="X307" s="48" cm="1">
        <f t="array" ref="X307">IFERROR(
IF(OR(X$10="",$I307=""),"",
SUMIFS(収穫記録!$P:$P,収穫記録!$D:$D,$J$1,収穫記録!$I:$I,$J$2,収穫記録!$J:$J,$J$3,収穫記録!$F:$F,$I307,収穫記録!$B:$B,"&gt;="&amp;X$10,収穫記録!$B:$B,"&lt;="&amp;EOMONTH(X$10,0))
/_xlfn.UNIQUE(_xlfn._xlws.FILTER($F:$F,$E:$E=$J$4))
/IF($J$5="総計",1,$K307/10)
),0)</f>
        <v>0</v>
      </c>
    </row>
    <row r="308" spans="10:24">
      <c r="J308" s="13"/>
      <c r="K308" s="37"/>
      <c r="L308" s="46" t="str">
        <f t="shared" si="7"/>
        <v/>
      </c>
      <c r="M308" s="47" cm="1">
        <f t="array" ref="M308">IFERROR(
IF(OR(M$10="",$I308=""),"",
SUMIFS(収穫記録!$P:$P,収穫記録!$D:$D,$J$1,収穫記録!$I:$I,$J$2,収穫記録!$J:$J,$J$3,収穫記録!$F:$F,$I308,収穫記録!$B:$B,"&gt;="&amp;M$10,収穫記録!$B:$B,"&lt;="&amp;EOMONTH(M$10,0))
/_xlfn.UNIQUE(_xlfn._xlws.FILTER($F:$F,$E:$E=$J$4))
/IF($J$5="総計",1,$K308/10)
),0)</f>
        <v>0</v>
      </c>
      <c r="N308" s="48" cm="1">
        <f t="array" ref="N308">IFERROR(
IF(OR(N$10="",$I308=""),"",
SUMIFS(収穫記録!$P:$P,収穫記録!$D:$D,$J$1,収穫記録!$I:$I,$J$2,収穫記録!$J:$J,$J$3,収穫記録!$F:$F,$I308,収穫記録!$B:$B,"&gt;="&amp;N$10,収穫記録!$B:$B,"&lt;="&amp;EOMONTH(N$10,0))
/_xlfn.UNIQUE(_xlfn._xlws.FILTER($F:$F,$E:$E=$J$4))
/IF($J$5="総計",1,$K308/10)
),0)</f>
        <v>0</v>
      </c>
      <c r="O308" s="48" cm="1">
        <f t="array" ref="O308">IFERROR(
IF(OR(O$10="",$I308=""),"",
SUMIFS(収穫記録!$P:$P,収穫記録!$D:$D,$J$1,収穫記録!$I:$I,$J$2,収穫記録!$J:$J,$J$3,収穫記録!$F:$F,$I308,収穫記録!$B:$B,"&gt;="&amp;O$10,収穫記録!$B:$B,"&lt;="&amp;EOMONTH(O$10,0))
/_xlfn.UNIQUE(_xlfn._xlws.FILTER($F:$F,$E:$E=$J$4))
/IF($J$5="総計",1,$K308/10)
),0)</f>
        <v>0</v>
      </c>
      <c r="P308" s="48" cm="1">
        <f t="array" ref="P308">IFERROR(
IF(OR(P$10="",$I308=""),"",
SUMIFS(収穫記録!$P:$P,収穫記録!$D:$D,$J$1,収穫記録!$I:$I,$J$2,収穫記録!$J:$J,$J$3,収穫記録!$F:$F,$I308,収穫記録!$B:$B,"&gt;="&amp;P$10,収穫記録!$B:$B,"&lt;="&amp;EOMONTH(P$10,0))
/_xlfn.UNIQUE(_xlfn._xlws.FILTER($F:$F,$E:$E=$J$4))
/IF($J$5="総計",1,$K308/10)
),0)</f>
        <v>0</v>
      </c>
      <c r="Q308" s="48" cm="1">
        <f t="array" ref="Q308">IFERROR(
IF(OR(Q$10="",$I308=""),"",
SUMIFS(収穫記録!$P:$P,収穫記録!$D:$D,$J$1,収穫記録!$I:$I,$J$2,収穫記録!$J:$J,$J$3,収穫記録!$F:$F,$I308,収穫記録!$B:$B,"&gt;="&amp;Q$10,収穫記録!$B:$B,"&lt;="&amp;EOMONTH(Q$10,0))
/_xlfn.UNIQUE(_xlfn._xlws.FILTER($F:$F,$E:$E=$J$4))
/IF($J$5="総計",1,$K308/10)
),0)</f>
        <v>0</v>
      </c>
      <c r="R308" s="48" cm="1">
        <f t="array" ref="R308">IFERROR(
IF(OR(R$10="",$I308=""),"",
SUMIFS(収穫記録!$P:$P,収穫記録!$D:$D,$J$1,収穫記録!$I:$I,$J$2,収穫記録!$J:$J,$J$3,収穫記録!$F:$F,$I308,収穫記録!$B:$B,"&gt;="&amp;R$10,収穫記録!$B:$B,"&lt;="&amp;EOMONTH(R$10,0))
/_xlfn.UNIQUE(_xlfn._xlws.FILTER($F:$F,$E:$E=$J$4))
/IF($J$5="総計",1,$K308/10)
),0)</f>
        <v>0</v>
      </c>
      <c r="S308" s="48" cm="1">
        <f t="array" ref="S308">IFERROR(
IF(OR(S$10="",$I308=""),"",
SUMIFS(収穫記録!$P:$P,収穫記録!$D:$D,$J$1,収穫記録!$I:$I,$J$2,収穫記録!$J:$J,$J$3,収穫記録!$F:$F,$I308,収穫記録!$B:$B,"&gt;="&amp;S$10,収穫記録!$B:$B,"&lt;="&amp;EOMONTH(S$10,0))
/_xlfn.UNIQUE(_xlfn._xlws.FILTER($F:$F,$E:$E=$J$4))
/IF($J$5="総計",1,$K308/10)
),0)</f>
        <v>0</v>
      </c>
      <c r="T308" s="48" cm="1">
        <f t="array" ref="T308">IFERROR(
IF(OR(T$10="",$I308=""),"",
SUMIFS(収穫記録!$P:$P,収穫記録!$D:$D,$J$1,収穫記録!$I:$I,$J$2,収穫記録!$J:$J,$J$3,収穫記録!$F:$F,$I308,収穫記録!$B:$B,"&gt;="&amp;T$10,収穫記録!$B:$B,"&lt;="&amp;EOMONTH(T$10,0))
/_xlfn.UNIQUE(_xlfn._xlws.FILTER($F:$F,$E:$E=$J$4))
/IF($J$5="総計",1,$K308/10)
),0)</f>
        <v>0</v>
      </c>
      <c r="U308" s="48" cm="1">
        <f t="array" ref="U308">IFERROR(
IF(OR(U$10="",$I308=""),"",
SUMIFS(収穫記録!$P:$P,収穫記録!$D:$D,$J$1,収穫記録!$I:$I,$J$2,収穫記録!$J:$J,$J$3,収穫記録!$F:$F,$I308,収穫記録!$B:$B,"&gt;="&amp;U$10,収穫記録!$B:$B,"&lt;="&amp;EOMONTH(U$10,0))
/_xlfn.UNIQUE(_xlfn._xlws.FILTER($F:$F,$E:$E=$J$4))
/IF($J$5="総計",1,$K308/10)
),0)</f>
        <v>0</v>
      </c>
      <c r="V308" s="48" cm="1">
        <f t="array" ref="V308">IFERROR(
IF(OR(V$10="",$I308=""),"",
SUMIFS(収穫記録!$P:$P,収穫記録!$D:$D,$J$1,収穫記録!$I:$I,$J$2,収穫記録!$J:$J,$J$3,収穫記録!$F:$F,$I308,収穫記録!$B:$B,"&gt;="&amp;V$10,収穫記録!$B:$B,"&lt;="&amp;EOMONTH(V$10,0))
/_xlfn.UNIQUE(_xlfn._xlws.FILTER($F:$F,$E:$E=$J$4))
/IF($J$5="総計",1,$K308/10)
),0)</f>
        <v>0</v>
      </c>
      <c r="W308" s="48" cm="1">
        <f t="array" ref="W308">IFERROR(
IF(OR(W$10="",$I308=""),"",
SUMIFS(収穫記録!$P:$P,収穫記録!$D:$D,$J$1,収穫記録!$I:$I,$J$2,収穫記録!$J:$J,$J$3,収穫記録!$F:$F,$I308,収穫記録!$B:$B,"&gt;="&amp;W$10,収穫記録!$B:$B,"&lt;="&amp;EOMONTH(W$10,0))
/_xlfn.UNIQUE(_xlfn._xlws.FILTER($F:$F,$E:$E=$J$4))
/IF($J$5="総計",1,$K308/10)
),0)</f>
        <v>0</v>
      </c>
      <c r="X308" s="48" cm="1">
        <f t="array" ref="X308">IFERROR(
IF(OR(X$10="",$I308=""),"",
SUMIFS(収穫記録!$P:$P,収穫記録!$D:$D,$J$1,収穫記録!$I:$I,$J$2,収穫記録!$J:$J,$J$3,収穫記録!$F:$F,$I308,収穫記録!$B:$B,"&gt;="&amp;X$10,収穫記録!$B:$B,"&lt;="&amp;EOMONTH(X$10,0))
/_xlfn.UNIQUE(_xlfn._xlws.FILTER($F:$F,$E:$E=$J$4))
/IF($J$5="総計",1,$K308/10)
),0)</f>
        <v>0</v>
      </c>
    </row>
    <row r="309" spans="10:24">
      <c r="J309" s="13"/>
      <c r="K309" s="37"/>
      <c r="L309" s="46" t="str">
        <f t="shared" si="7"/>
        <v/>
      </c>
      <c r="M309" s="47" cm="1">
        <f t="array" ref="M309">IFERROR(
IF(OR(M$10="",$I309=""),"",
SUMIFS(収穫記録!$P:$P,収穫記録!$D:$D,$J$1,収穫記録!$I:$I,$J$2,収穫記録!$J:$J,$J$3,収穫記録!$F:$F,$I309,収穫記録!$B:$B,"&gt;="&amp;M$10,収穫記録!$B:$B,"&lt;="&amp;EOMONTH(M$10,0))
/_xlfn.UNIQUE(_xlfn._xlws.FILTER($F:$F,$E:$E=$J$4))
/IF($J$5="総計",1,$K309/10)
),0)</f>
        <v>0</v>
      </c>
      <c r="N309" s="48" cm="1">
        <f t="array" ref="N309">IFERROR(
IF(OR(N$10="",$I309=""),"",
SUMIFS(収穫記録!$P:$P,収穫記録!$D:$D,$J$1,収穫記録!$I:$I,$J$2,収穫記録!$J:$J,$J$3,収穫記録!$F:$F,$I309,収穫記録!$B:$B,"&gt;="&amp;N$10,収穫記録!$B:$B,"&lt;="&amp;EOMONTH(N$10,0))
/_xlfn.UNIQUE(_xlfn._xlws.FILTER($F:$F,$E:$E=$J$4))
/IF($J$5="総計",1,$K309/10)
),0)</f>
        <v>0</v>
      </c>
      <c r="O309" s="48" cm="1">
        <f t="array" ref="O309">IFERROR(
IF(OR(O$10="",$I309=""),"",
SUMIFS(収穫記録!$P:$P,収穫記録!$D:$D,$J$1,収穫記録!$I:$I,$J$2,収穫記録!$J:$J,$J$3,収穫記録!$F:$F,$I309,収穫記録!$B:$B,"&gt;="&amp;O$10,収穫記録!$B:$B,"&lt;="&amp;EOMONTH(O$10,0))
/_xlfn.UNIQUE(_xlfn._xlws.FILTER($F:$F,$E:$E=$J$4))
/IF($J$5="総計",1,$K309/10)
),0)</f>
        <v>0</v>
      </c>
      <c r="P309" s="48" cm="1">
        <f t="array" ref="P309">IFERROR(
IF(OR(P$10="",$I309=""),"",
SUMIFS(収穫記録!$P:$P,収穫記録!$D:$D,$J$1,収穫記録!$I:$I,$J$2,収穫記録!$J:$J,$J$3,収穫記録!$F:$F,$I309,収穫記録!$B:$B,"&gt;="&amp;P$10,収穫記録!$B:$B,"&lt;="&amp;EOMONTH(P$10,0))
/_xlfn.UNIQUE(_xlfn._xlws.FILTER($F:$F,$E:$E=$J$4))
/IF($J$5="総計",1,$K309/10)
),0)</f>
        <v>0</v>
      </c>
      <c r="Q309" s="48" cm="1">
        <f t="array" ref="Q309">IFERROR(
IF(OR(Q$10="",$I309=""),"",
SUMIFS(収穫記録!$P:$P,収穫記録!$D:$D,$J$1,収穫記録!$I:$I,$J$2,収穫記録!$J:$J,$J$3,収穫記録!$F:$F,$I309,収穫記録!$B:$B,"&gt;="&amp;Q$10,収穫記録!$B:$B,"&lt;="&amp;EOMONTH(Q$10,0))
/_xlfn.UNIQUE(_xlfn._xlws.FILTER($F:$F,$E:$E=$J$4))
/IF($J$5="総計",1,$K309/10)
),0)</f>
        <v>0</v>
      </c>
      <c r="R309" s="48" cm="1">
        <f t="array" ref="R309">IFERROR(
IF(OR(R$10="",$I309=""),"",
SUMIFS(収穫記録!$P:$P,収穫記録!$D:$D,$J$1,収穫記録!$I:$I,$J$2,収穫記録!$J:$J,$J$3,収穫記録!$F:$F,$I309,収穫記録!$B:$B,"&gt;="&amp;R$10,収穫記録!$B:$B,"&lt;="&amp;EOMONTH(R$10,0))
/_xlfn.UNIQUE(_xlfn._xlws.FILTER($F:$F,$E:$E=$J$4))
/IF($J$5="総計",1,$K309/10)
),0)</f>
        <v>0</v>
      </c>
      <c r="S309" s="48" cm="1">
        <f t="array" ref="S309">IFERROR(
IF(OR(S$10="",$I309=""),"",
SUMIFS(収穫記録!$P:$P,収穫記録!$D:$D,$J$1,収穫記録!$I:$I,$J$2,収穫記録!$J:$J,$J$3,収穫記録!$F:$F,$I309,収穫記録!$B:$B,"&gt;="&amp;S$10,収穫記録!$B:$B,"&lt;="&amp;EOMONTH(S$10,0))
/_xlfn.UNIQUE(_xlfn._xlws.FILTER($F:$F,$E:$E=$J$4))
/IF($J$5="総計",1,$K309/10)
),0)</f>
        <v>0</v>
      </c>
      <c r="T309" s="48" cm="1">
        <f t="array" ref="T309">IFERROR(
IF(OR(T$10="",$I309=""),"",
SUMIFS(収穫記録!$P:$P,収穫記録!$D:$D,$J$1,収穫記録!$I:$I,$J$2,収穫記録!$J:$J,$J$3,収穫記録!$F:$F,$I309,収穫記録!$B:$B,"&gt;="&amp;T$10,収穫記録!$B:$B,"&lt;="&amp;EOMONTH(T$10,0))
/_xlfn.UNIQUE(_xlfn._xlws.FILTER($F:$F,$E:$E=$J$4))
/IF($J$5="総計",1,$K309/10)
),0)</f>
        <v>0</v>
      </c>
      <c r="U309" s="48" cm="1">
        <f t="array" ref="U309">IFERROR(
IF(OR(U$10="",$I309=""),"",
SUMIFS(収穫記録!$P:$P,収穫記録!$D:$D,$J$1,収穫記録!$I:$I,$J$2,収穫記録!$J:$J,$J$3,収穫記録!$F:$F,$I309,収穫記録!$B:$B,"&gt;="&amp;U$10,収穫記録!$B:$B,"&lt;="&amp;EOMONTH(U$10,0))
/_xlfn.UNIQUE(_xlfn._xlws.FILTER($F:$F,$E:$E=$J$4))
/IF($J$5="総計",1,$K309/10)
),0)</f>
        <v>0</v>
      </c>
      <c r="V309" s="48" cm="1">
        <f t="array" ref="V309">IFERROR(
IF(OR(V$10="",$I309=""),"",
SUMIFS(収穫記録!$P:$P,収穫記録!$D:$D,$J$1,収穫記録!$I:$I,$J$2,収穫記録!$J:$J,$J$3,収穫記録!$F:$F,$I309,収穫記録!$B:$B,"&gt;="&amp;V$10,収穫記録!$B:$B,"&lt;="&amp;EOMONTH(V$10,0))
/_xlfn.UNIQUE(_xlfn._xlws.FILTER($F:$F,$E:$E=$J$4))
/IF($J$5="総計",1,$K309/10)
),0)</f>
        <v>0</v>
      </c>
      <c r="W309" s="48" cm="1">
        <f t="array" ref="W309">IFERROR(
IF(OR(W$10="",$I309=""),"",
SUMIFS(収穫記録!$P:$P,収穫記録!$D:$D,$J$1,収穫記録!$I:$I,$J$2,収穫記録!$J:$J,$J$3,収穫記録!$F:$F,$I309,収穫記録!$B:$B,"&gt;="&amp;W$10,収穫記録!$B:$B,"&lt;="&amp;EOMONTH(W$10,0))
/_xlfn.UNIQUE(_xlfn._xlws.FILTER($F:$F,$E:$E=$J$4))
/IF($J$5="総計",1,$K309/10)
),0)</f>
        <v>0</v>
      </c>
      <c r="X309" s="48" cm="1">
        <f t="array" ref="X309">IFERROR(
IF(OR(X$10="",$I309=""),"",
SUMIFS(収穫記録!$P:$P,収穫記録!$D:$D,$J$1,収穫記録!$I:$I,$J$2,収穫記録!$J:$J,$J$3,収穫記録!$F:$F,$I309,収穫記録!$B:$B,"&gt;="&amp;X$10,収穫記録!$B:$B,"&lt;="&amp;EOMONTH(X$10,0))
/_xlfn.UNIQUE(_xlfn._xlws.FILTER($F:$F,$E:$E=$J$4))
/IF($J$5="総計",1,$K309/10)
),0)</f>
        <v>0</v>
      </c>
    </row>
    <row r="310" spans="10:24">
      <c r="J310" s="13"/>
      <c r="K310" s="37"/>
      <c r="L310" s="46" t="str">
        <f t="shared" si="7"/>
        <v/>
      </c>
      <c r="M310" s="47" cm="1">
        <f t="array" ref="M310">IFERROR(
IF(OR(M$10="",$I310=""),"",
SUMIFS(収穫記録!$P:$P,収穫記録!$D:$D,$J$1,収穫記録!$I:$I,$J$2,収穫記録!$J:$J,$J$3,収穫記録!$F:$F,$I310,収穫記録!$B:$B,"&gt;="&amp;M$10,収穫記録!$B:$B,"&lt;="&amp;EOMONTH(M$10,0))
/_xlfn.UNIQUE(_xlfn._xlws.FILTER($F:$F,$E:$E=$J$4))
/IF($J$5="総計",1,$K310/10)
),0)</f>
        <v>0</v>
      </c>
      <c r="N310" s="48" cm="1">
        <f t="array" ref="N310">IFERROR(
IF(OR(N$10="",$I310=""),"",
SUMIFS(収穫記録!$P:$P,収穫記録!$D:$D,$J$1,収穫記録!$I:$I,$J$2,収穫記録!$J:$J,$J$3,収穫記録!$F:$F,$I310,収穫記録!$B:$B,"&gt;="&amp;N$10,収穫記録!$B:$B,"&lt;="&amp;EOMONTH(N$10,0))
/_xlfn.UNIQUE(_xlfn._xlws.FILTER($F:$F,$E:$E=$J$4))
/IF($J$5="総計",1,$K310/10)
),0)</f>
        <v>0</v>
      </c>
      <c r="O310" s="48" cm="1">
        <f t="array" ref="O310">IFERROR(
IF(OR(O$10="",$I310=""),"",
SUMIFS(収穫記録!$P:$P,収穫記録!$D:$D,$J$1,収穫記録!$I:$I,$J$2,収穫記録!$J:$J,$J$3,収穫記録!$F:$F,$I310,収穫記録!$B:$B,"&gt;="&amp;O$10,収穫記録!$B:$B,"&lt;="&amp;EOMONTH(O$10,0))
/_xlfn.UNIQUE(_xlfn._xlws.FILTER($F:$F,$E:$E=$J$4))
/IF($J$5="総計",1,$K310/10)
),0)</f>
        <v>0</v>
      </c>
      <c r="P310" s="48" cm="1">
        <f t="array" ref="P310">IFERROR(
IF(OR(P$10="",$I310=""),"",
SUMIFS(収穫記録!$P:$P,収穫記録!$D:$D,$J$1,収穫記録!$I:$I,$J$2,収穫記録!$J:$J,$J$3,収穫記録!$F:$F,$I310,収穫記録!$B:$B,"&gt;="&amp;P$10,収穫記録!$B:$B,"&lt;="&amp;EOMONTH(P$10,0))
/_xlfn.UNIQUE(_xlfn._xlws.FILTER($F:$F,$E:$E=$J$4))
/IF($J$5="総計",1,$K310/10)
),0)</f>
        <v>0</v>
      </c>
      <c r="Q310" s="48" cm="1">
        <f t="array" ref="Q310">IFERROR(
IF(OR(Q$10="",$I310=""),"",
SUMIFS(収穫記録!$P:$P,収穫記録!$D:$D,$J$1,収穫記録!$I:$I,$J$2,収穫記録!$J:$J,$J$3,収穫記録!$F:$F,$I310,収穫記録!$B:$B,"&gt;="&amp;Q$10,収穫記録!$B:$B,"&lt;="&amp;EOMONTH(Q$10,0))
/_xlfn.UNIQUE(_xlfn._xlws.FILTER($F:$F,$E:$E=$J$4))
/IF($J$5="総計",1,$K310/10)
),0)</f>
        <v>0</v>
      </c>
      <c r="R310" s="48" cm="1">
        <f t="array" ref="R310">IFERROR(
IF(OR(R$10="",$I310=""),"",
SUMIFS(収穫記録!$P:$P,収穫記録!$D:$D,$J$1,収穫記録!$I:$I,$J$2,収穫記録!$J:$J,$J$3,収穫記録!$F:$F,$I310,収穫記録!$B:$B,"&gt;="&amp;R$10,収穫記録!$B:$B,"&lt;="&amp;EOMONTH(R$10,0))
/_xlfn.UNIQUE(_xlfn._xlws.FILTER($F:$F,$E:$E=$J$4))
/IF($J$5="総計",1,$K310/10)
),0)</f>
        <v>0</v>
      </c>
      <c r="S310" s="48" cm="1">
        <f t="array" ref="S310">IFERROR(
IF(OR(S$10="",$I310=""),"",
SUMIFS(収穫記録!$P:$P,収穫記録!$D:$D,$J$1,収穫記録!$I:$I,$J$2,収穫記録!$J:$J,$J$3,収穫記録!$F:$F,$I310,収穫記録!$B:$B,"&gt;="&amp;S$10,収穫記録!$B:$B,"&lt;="&amp;EOMONTH(S$10,0))
/_xlfn.UNIQUE(_xlfn._xlws.FILTER($F:$F,$E:$E=$J$4))
/IF($J$5="総計",1,$K310/10)
),0)</f>
        <v>0</v>
      </c>
      <c r="T310" s="48" cm="1">
        <f t="array" ref="T310">IFERROR(
IF(OR(T$10="",$I310=""),"",
SUMIFS(収穫記録!$P:$P,収穫記録!$D:$D,$J$1,収穫記録!$I:$I,$J$2,収穫記録!$J:$J,$J$3,収穫記録!$F:$F,$I310,収穫記録!$B:$B,"&gt;="&amp;T$10,収穫記録!$B:$B,"&lt;="&amp;EOMONTH(T$10,0))
/_xlfn.UNIQUE(_xlfn._xlws.FILTER($F:$F,$E:$E=$J$4))
/IF($J$5="総計",1,$K310/10)
),0)</f>
        <v>0</v>
      </c>
      <c r="U310" s="48" cm="1">
        <f t="array" ref="U310">IFERROR(
IF(OR(U$10="",$I310=""),"",
SUMIFS(収穫記録!$P:$P,収穫記録!$D:$D,$J$1,収穫記録!$I:$I,$J$2,収穫記録!$J:$J,$J$3,収穫記録!$F:$F,$I310,収穫記録!$B:$B,"&gt;="&amp;U$10,収穫記録!$B:$B,"&lt;="&amp;EOMONTH(U$10,0))
/_xlfn.UNIQUE(_xlfn._xlws.FILTER($F:$F,$E:$E=$J$4))
/IF($J$5="総計",1,$K310/10)
),0)</f>
        <v>0</v>
      </c>
      <c r="V310" s="48" cm="1">
        <f t="array" ref="V310">IFERROR(
IF(OR(V$10="",$I310=""),"",
SUMIFS(収穫記録!$P:$P,収穫記録!$D:$D,$J$1,収穫記録!$I:$I,$J$2,収穫記録!$J:$J,$J$3,収穫記録!$F:$F,$I310,収穫記録!$B:$B,"&gt;="&amp;V$10,収穫記録!$B:$B,"&lt;="&amp;EOMONTH(V$10,0))
/_xlfn.UNIQUE(_xlfn._xlws.FILTER($F:$F,$E:$E=$J$4))
/IF($J$5="総計",1,$K310/10)
),0)</f>
        <v>0</v>
      </c>
      <c r="W310" s="48" cm="1">
        <f t="array" ref="W310">IFERROR(
IF(OR(W$10="",$I310=""),"",
SUMIFS(収穫記録!$P:$P,収穫記録!$D:$D,$J$1,収穫記録!$I:$I,$J$2,収穫記録!$J:$J,$J$3,収穫記録!$F:$F,$I310,収穫記録!$B:$B,"&gt;="&amp;W$10,収穫記録!$B:$B,"&lt;="&amp;EOMONTH(W$10,0))
/_xlfn.UNIQUE(_xlfn._xlws.FILTER($F:$F,$E:$E=$J$4))
/IF($J$5="総計",1,$K310/10)
),0)</f>
        <v>0</v>
      </c>
      <c r="X310" s="48" cm="1">
        <f t="array" ref="X310">IFERROR(
IF(OR(X$10="",$I310=""),"",
SUMIFS(収穫記録!$P:$P,収穫記録!$D:$D,$J$1,収穫記録!$I:$I,$J$2,収穫記録!$J:$J,$J$3,収穫記録!$F:$F,$I310,収穫記録!$B:$B,"&gt;="&amp;X$10,収穫記録!$B:$B,"&lt;="&amp;EOMONTH(X$10,0))
/_xlfn.UNIQUE(_xlfn._xlws.FILTER($F:$F,$E:$E=$J$4))
/IF($J$5="総計",1,$K310/10)
),0)</f>
        <v>0</v>
      </c>
    </row>
    <row r="311" spans="10:24">
      <c r="J311" s="13"/>
      <c r="K311" s="37"/>
      <c r="L311" s="46" t="str">
        <f t="shared" si="7"/>
        <v/>
      </c>
      <c r="M311" s="47" cm="1">
        <f t="array" ref="M311">IFERROR(
IF(OR(M$10="",$I311=""),"",
SUMIFS(収穫記録!$P:$P,収穫記録!$D:$D,$J$1,収穫記録!$I:$I,$J$2,収穫記録!$J:$J,$J$3,収穫記録!$F:$F,$I311,収穫記録!$B:$B,"&gt;="&amp;M$10,収穫記録!$B:$B,"&lt;="&amp;EOMONTH(M$10,0))
/_xlfn.UNIQUE(_xlfn._xlws.FILTER($F:$F,$E:$E=$J$4))
/IF($J$5="総計",1,$K311/10)
),0)</f>
        <v>0</v>
      </c>
      <c r="N311" s="48" cm="1">
        <f t="array" ref="N311">IFERROR(
IF(OR(N$10="",$I311=""),"",
SUMIFS(収穫記録!$P:$P,収穫記録!$D:$D,$J$1,収穫記録!$I:$I,$J$2,収穫記録!$J:$J,$J$3,収穫記録!$F:$F,$I311,収穫記録!$B:$B,"&gt;="&amp;N$10,収穫記録!$B:$B,"&lt;="&amp;EOMONTH(N$10,0))
/_xlfn.UNIQUE(_xlfn._xlws.FILTER($F:$F,$E:$E=$J$4))
/IF($J$5="総計",1,$K311/10)
),0)</f>
        <v>0</v>
      </c>
      <c r="O311" s="48" cm="1">
        <f t="array" ref="O311">IFERROR(
IF(OR(O$10="",$I311=""),"",
SUMIFS(収穫記録!$P:$P,収穫記録!$D:$D,$J$1,収穫記録!$I:$I,$J$2,収穫記録!$J:$J,$J$3,収穫記録!$F:$F,$I311,収穫記録!$B:$B,"&gt;="&amp;O$10,収穫記録!$B:$B,"&lt;="&amp;EOMONTH(O$10,0))
/_xlfn.UNIQUE(_xlfn._xlws.FILTER($F:$F,$E:$E=$J$4))
/IF($J$5="総計",1,$K311/10)
),0)</f>
        <v>0</v>
      </c>
      <c r="P311" s="48" cm="1">
        <f t="array" ref="P311">IFERROR(
IF(OR(P$10="",$I311=""),"",
SUMIFS(収穫記録!$P:$P,収穫記録!$D:$D,$J$1,収穫記録!$I:$I,$J$2,収穫記録!$J:$J,$J$3,収穫記録!$F:$F,$I311,収穫記録!$B:$B,"&gt;="&amp;P$10,収穫記録!$B:$B,"&lt;="&amp;EOMONTH(P$10,0))
/_xlfn.UNIQUE(_xlfn._xlws.FILTER($F:$F,$E:$E=$J$4))
/IF($J$5="総計",1,$K311/10)
),0)</f>
        <v>0</v>
      </c>
      <c r="Q311" s="48" cm="1">
        <f t="array" ref="Q311">IFERROR(
IF(OR(Q$10="",$I311=""),"",
SUMIFS(収穫記録!$P:$P,収穫記録!$D:$D,$J$1,収穫記録!$I:$I,$J$2,収穫記録!$J:$J,$J$3,収穫記録!$F:$F,$I311,収穫記録!$B:$B,"&gt;="&amp;Q$10,収穫記録!$B:$B,"&lt;="&amp;EOMONTH(Q$10,0))
/_xlfn.UNIQUE(_xlfn._xlws.FILTER($F:$F,$E:$E=$J$4))
/IF($J$5="総計",1,$K311/10)
),0)</f>
        <v>0</v>
      </c>
      <c r="R311" s="48" cm="1">
        <f t="array" ref="R311">IFERROR(
IF(OR(R$10="",$I311=""),"",
SUMIFS(収穫記録!$P:$P,収穫記録!$D:$D,$J$1,収穫記録!$I:$I,$J$2,収穫記録!$J:$J,$J$3,収穫記録!$F:$F,$I311,収穫記録!$B:$B,"&gt;="&amp;R$10,収穫記録!$B:$B,"&lt;="&amp;EOMONTH(R$10,0))
/_xlfn.UNIQUE(_xlfn._xlws.FILTER($F:$F,$E:$E=$J$4))
/IF($J$5="総計",1,$K311/10)
),0)</f>
        <v>0</v>
      </c>
      <c r="S311" s="48" cm="1">
        <f t="array" ref="S311">IFERROR(
IF(OR(S$10="",$I311=""),"",
SUMIFS(収穫記録!$P:$P,収穫記録!$D:$D,$J$1,収穫記録!$I:$I,$J$2,収穫記録!$J:$J,$J$3,収穫記録!$F:$F,$I311,収穫記録!$B:$B,"&gt;="&amp;S$10,収穫記録!$B:$B,"&lt;="&amp;EOMONTH(S$10,0))
/_xlfn.UNIQUE(_xlfn._xlws.FILTER($F:$F,$E:$E=$J$4))
/IF($J$5="総計",1,$K311/10)
),0)</f>
        <v>0</v>
      </c>
      <c r="T311" s="48" cm="1">
        <f t="array" ref="T311">IFERROR(
IF(OR(T$10="",$I311=""),"",
SUMIFS(収穫記録!$P:$P,収穫記録!$D:$D,$J$1,収穫記録!$I:$I,$J$2,収穫記録!$J:$J,$J$3,収穫記録!$F:$F,$I311,収穫記録!$B:$B,"&gt;="&amp;T$10,収穫記録!$B:$B,"&lt;="&amp;EOMONTH(T$10,0))
/_xlfn.UNIQUE(_xlfn._xlws.FILTER($F:$F,$E:$E=$J$4))
/IF($J$5="総計",1,$K311/10)
),0)</f>
        <v>0</v>
      </c>
      <c r="U311" s="48" cm="1">
        <f t="array" ref="U311">IFERROR(
IF(OR(U$10="",$I311=""),"",
SUMIFS(収穫記録!$P:$P,収穫記録!$D:$D,$J$1,収穫記録!$I:$I,$J$2,収穫記録!$J:$J,$J$3,収穫記録!$F:$F,$I311,収穫記録!$B:$B,"&gt;="&amp;U$10,収穫記録!$B:$B,"&lt;="&amp;EOMONTH(U$10,0))
/_xlfn.UNIQUE(_xlfn._xlws.FILTER($F:$F,$E:$E=$J$4))
/IF($J$5="総計",1,$K311/10)
),0)</f>
        <v>0</v>
      </c>
      <c r="V311" s="48" cm="1">
        <f t="array" ref="V311">IFERROR(
IF(OR(V$10="",$I311=""),"",
SUMIFS(収穫記録!$P:$P,収穫記録!$D:$D,$J$1,収穫記録!$I:$I,$J$2,収穫記録!$J:$J,$J$3,収穫記録!$F:$F,$I311,収穫記録!$B:$B,"&gt;="&amp;V$10,収穫記録!$B:$B,"&lt;="&amp;EOMONTH(V$10,0))
/_xlfn.UNIQUE(_xlfn._xlws.FILTER($F:$F,$E:$E=$J$4))
/IF($J$5="総計",1,$K311/10)
),0)</f>
        <v>0</v>
      </c>
      <c r="W311" s="48" cm="1">
        <f t="array" ref="W311">IFERROR(
IF(OR(W$10="",$I311=""),"",
SUMIFS(収穫記録!$P:$P,収穫記録!$D:$D,$J$1,収穫記録!$I:$I,$J$2,収穫記録!$J:$J,$J$3,収穫記録!$F:$F,$I311,収穫記録!$B:$B,"&gt;="&amp;W$10,収穫記録!$B:$B,"&lt;="&amp;EOMONTH(W$10,0))
/_xlfn.UNIQUE(_xlfn._xlws.FILTER($F:$F,$E:$E=$J$4))
/IF($J$5="総計",1,$K311/10)
),0)</f>
        <v>0</v>
      </c>
      <c r="X311" s="48" cm="1">
        <f t="array" ref="X311">IFERROR(
IF(OR(X$10="",$I311=""),"",
SUMIFS(収穫記録!$P:$P,収穫記録!$D:$D,$J$1,収穫記録!$I:$I,$J$2,収穫記録!$J:$J,$J$3,収穫記録!$F:$F,$I311,収穫記録!$B:$B,"&gt;="&amp;X$10,収穫記録!$B:$B,"&lt;="&amp;EOMONTH(X$10,0))
/_xlfn.UNIQUE(_xlfn._xlws.FILTER($F:$F,$E:$E=$J$4))
/IF($J$5="総計",1,$K311/10)
),0)</f>
        <v>0</v>
      </c>
    </row>
    <row r="312" spans="10:24">
      <c r="J312" s="13"/>
      <c r="K312" s="37"/>
      <c r="L312" s="46" t="str">
        <f t="shared" si="7"/>
        <v/>
      </c>
      <c r="M312" s="47" cm="1">
        <f t="array" ref="M312">IFERROR(
IF(OR(M$10="",$I312=""),"",
SUMIFS(収穫記録!$P:$P,収穫記録!$D:$D,$J$1,収穫記録!$I:$I,$J$2,収穫記録!$J:$J,$J$3,収穫記録!$F:$F,$I312,収穫記録!$B:$B,"&gt;="&amp;M$10,収穫記録!$B:$B,"&lt;="&amp;EOMONTH(M$10,0))
/_xlfn.UNIQUE(_xlfn._xlws.FILTER($F:$F,$E:$E=$J$4))
/IF($J$5="総計",1,$K312/10)
),0)</f>
        <v>0</v>
      </c>
      <c r="N312" s="48" cm="1">
        <f t="array" ref="N312">IFERROR(
IF(OR(N$10="",$I312=""),"",
SUMIFS(収穫記録!$P:$P,収穫記録!$D:$D,$J$1,収穫記録!$I:$I,$J$2,収穫記録!$J:$J,$J$3,収穫記録!$F:$F,$I312,収穫記録!$B:$B,"&gt;="&amp;N$10,収穫記録!$B:$B,"&lt;="&amp;EOMONTH(N$10,0))
/_xlfn.UNIQUE(_xlfn._xlws.FILTER($F:$F,$E:$E=$J$4))
/IF($J$5="総計",1,$K312/10)
),0)</f>
        <v>0</v>
      </c>
      <c r="O312" s="48" cm="1">
        <f t="array" ref="O312">IFERROR(
IF(OR(O$10="",$I312=""),"",
SUMIFS(収穫記録!$P:$P,収穫記録!$D:$D,$J$1,収穫記録!$I:$I,$J$2,収穫記録!$J:$J,$J$3,収穫記録!$F:$F,$I312,収穫記録!$B:$B,"&gt;="&amp;O$10,収穫記録!$B:$B,"&lt;="&amp;EOMONTH(O$10,0))
/_xlfn.UNIQUE(_xlfn._xlws.FILTER($F:$F,$E:$E=$J$4))
/IF($J$5="総計",1,$K312/10)
),0)</f>
        <v>0</v>
      </c>
      <c r="P312" s="48" cm="1">
        <f t="array" ref="P312">IFERROR(
IF(OR(P$10="",$I312=""),"",
SUMIFS(収穫記録!$P:$P,収穫記録!$D:$D,$J$1,収穫記録!$I:$I,$J$2,収穫記録!$J:$J,$J$3,収穫記録!$F:$F,$I312,収穫記録!$B:$B,"&gt;="&amp;P$10,収穫記録!$B:$B,"&lt;="&amp;EOMONTH(P$10,0))
/_xlfn.UNIQUE(_xlfn._xlws.FILTER($F:$F,$E:$E=$J$4))
/IF($J$5="総計",1,$K312/10)
),0)</f>
        <v>0</v>
      </c>
      <c r="Q312" s="48" cm="1">
        <f t="array" ref="Q312">IFERROR(
IF(OR(Q$10="",$I312=""),"",
SUMIFS(収穫記録!$P:$P,収穫記録!$D:$D,$J$1,収穫記録!$I:$I,$J$2,収穫記録!$J:$J,$J$3,収穫記録!$F:$F,$I312,収穫記録!$B:$B,"&gt;="&amp;Q$10,収穫記録!$B:$B,"&lt;="&amp;EOMONTH(Q$10,0))
/_xlfn.UNIQUE(_xlfn._xlws.FILTER($F:$F,$E:$E=$J$4))
/IF($J$5="総計",1,$K312/10)
),0)</f>
        <v>0</v>
      </c>
      <c r="R312" s="48" cm="1">
        <f t="array" ref="R312">IFERROR(
IF(OR(R$10="",$I312=""),"",
SUMIFS(収穫記録!$P:$P,収穫記録!$D:$D,$J$1,収穫記録!$I:$I,$J$2,収穫記録!$J:$J,$J$3,収穫記録!$F:$F,$I312,収穫記録!$B:$B,"&gt;="&amp;R$10,収穫記録!$B:$B,"&lt;="&amp;EOMONTH(R$10,0))
/_xlfn.UNIQUE(_xlfn._xlws.FILTER($F:$F,$E:$E=$J$4))
/IF($J$5="総計",1,$K312/10)
),0)</f>
        <v>0</v>
      </c>
      <c r="S312" s="48" cm="1">
        <f t="array" ref="S312">IFERROR(
IF(OR(S$10="",$I312=""),"",
SUMIFS(収穫記録!$P:$P,収穫記録!$D:$D,$J$1,収穫記録!$I:$I,$J$2,収穫記録!$J:$J,$J$3,収穫記録!$F:$F,$I312,収穫記録!$B:$B,"&gt;="&amp;S$10,収穫記録!$B:$B,"&lt;="&amp;EOMONTH(S$10,0))
/_xlfn.UNIQUE(_xlfn._xlws.FILTER($F:$F,$E:$E=$J$4))
/IF($J$5="総計",1,$K312/10)
),0)</f>
        <v>0</v>
      </c>
      <c r="T312" s="48" cm="1">
        <f t="array" ref="T312">IFERROR(
IF(OR(T$10="",$I312=""),"",
SUMIFS(収穫記録!$P:$P,収穫記録!$D:$D,$J$1,収穫記録!$I:$I,$J$2,収穫記録!$J:$J,$J$3,収穫記録!$F:$F,$I312,収穫記録!$B:$B,"&gt;="&amp;T$10,収穫記録!$B:$B,"&lt;="&amp;EOMONTH(T$10,0))
/_xlfn.UNIQUE(_xlfn._xlws.FILTER($F:$F,$E:$E=$J$4))
/IF($J$5="総計",1,$K312/10)
),0)</f>
        <v>0</v>
      </c>
      <c r="U312" s="48" cm="1">
        <f t="array" ref="U312">IFERROR(
IF(OR(U$10="",$I312=""),"",
SUMIFS(収穫記録!$P:$P,収穫記録!$D:$D,$J$1,収穫記録!$I:$I,$J$2,収穫記録!$J:$J,$J$3,収穫記録!$F:$F,$I312,収穫記録!$B:$B,"&gt;="&amp;U$10,収穫記録!$B:$B,"&lt;="&amp;EOMONTH(U$10,0))
/_xlfn.UNIQUE(_xlfn._xlws.FILTER($F:$F,$E:$E=$J$4))
/IF($J$5="総計",1,$K312/10)
),0)</f>
        <v>0</v>
      </c>
      <c r="V312" s="48" cm="1">
        <f t="array" ref="V312">IFERROR(
IF(OR(V$10="",$I312=""),"",
SUMIFS(収穫記録!$P:$P,収穫記録!$D:$D,$J$1,収穫記録!$I:$I,$J$2,収穫記録!$J:$J,$J$3,収穫記録!$F:$F,$I312,収穫記録!$B:$B,"&gt;="&amp;V$10,収穫記録!$B:$B,"&lt;="&amp;EOMONTH(V$10,0))
/_xlfn.UNIQUE(_xlfn._xlws.FILTER($F:$F,$E:$E=$J$4))
/IF($J$5="総計",1,$K312/10)
),0)</f>
        <v>0</v>
      </c>
      <c r="W312" s="48" cm="1">
        <f t="array" ref="W312">IFERROR(
IF(OR(W$10="",$I312=""),"",
SUMIFS(収穫記録!$P:$P,収穫記録!$D:$D,$J$1,収穫記録!$I:$I,$J$2,収穫記録!$J:$J,$J$3,収穫記録!$F:$F,$I312,収穫記録!$B:$B,"&gt;="&amp;W$10,収穫記録!$B:$B,"&lt;="&amp;EOMONTH(W$10,0))
/_xlfn.UNIQUE(_xlfn._xlws.FILTER($F:$F,$E:$E=$J$4))
/IF($J$5="総計",1,$K312/10)
),0)</f>
        <v>0</v>
      </c>
      <c r="X312" s="48" cm="1">
        <f t="array" ref="X312">IFERROR(
IF(OR(X$10="",$I312=""),"",
SUMIFS(収穫記録!$P:$P,収穫記録!$D:$D,$J$1,収穫記録!$I:$I,$J$2,収穫記録!$J:$J,$J$3,収穫記録!$F:$F,$I312,収穫記録!$B:$B,"&gt;="&amp;X$10,収穫記録!$B:$B,"&lt;="&amp;EOMONTH(X$10,0))
/_xlfn.UNIQUE(_xlfn._xlws.FILTER($F:$F,$E:$E=$J$4))
/IF($J$5="総計",1,$K312/10)
),0)</f>
        <v>0</v>
      </c>
    </row>
    <row r="313" spans="10:24">
      <c r="J313" s="13"/>
      <c r="K313" s="37"/>
      <c r="L313" s="46" t="str">
        <f t="shared" si="7"/>
        <v/>
      </c>
      <c r="M313" s="47" cm="1">
        <f t="array" ref="M313">IFERROR(
IF(OR(M$10="",$I313=""),"",
SUMIFS(収穫記録!$P:$P,収穫記録!$D:$D,$J$1,収穫記録!$I:$I,$J$2,収穫記録!$J:$J,$J$3,収穫記録!$F:$F,$I313,収穫記録!$B:$B,"&gt;="&amp;M$10,収穫記録!$B:$B,"&lt;="&amp;EOMONTH(M$10,0))
/_xlfn.UNIQUE(_xlfn._xlws.FILTER($F:$F,$E:$E=$J$4))
/IF($J$5="総計",1,$K313/10)
),0)</f>
        <v>0</v>
      </c>
      <c r="N313" s="48" cm="1">
        <f t="array" ref="N313">IFERROR(
IF(OR(N$10="",$I313=""),"",
SUMIFS(収穫記録!$P:$P,収穫記録!$D:$D,$J$1,収穫記録!$I:$I,$J$2,収穫記録!$J:$J,$J$3,収穫記録!$F:$F,$I313,収穫記録!$B:$B,"&gt;="&amp;N$10,収穫記録!$B:$B,"&lt;="&amp;EOMONTH(N$10,0))
/_xlfn.UNIQUE(_xlfn._xlws.FILTER($F:$F,$E:$E=$J$4))
/IF($J$5="総計",1,$K313/10)
),0)</f>
        <v>0</v>
      </c>
      <c r="O313" s="48" cm="1">
        <f t="array" ref="O313">IFERROR(
IF(OR(O$10="",$I313=""),"",
SUMIFS(収穫記録!$P:$P,収穫記録!$D:$D,$J$1,収穫記録!$I:$I,$J$2,収穫記録!$J:$J,$J$3,収穫記録!$F:$F,$I313,収穫記録!$B:$B,"&gt;="&amp;O$10,収穫記録!$B:$B,"&lt;="&amp;EOMONTH(O$10,0))
/_xlfn.UNIQUE(_xlfn._xlws.FILTER($F:$F,$E:$E=$J$4))
/IF($J$5="総計",1,$K313/10)
),0)</f>
        <v>0</v>
      </c>
      <c r="P313" s="48" cm="1">
        <f t="array" ref="P313">IFERROR(
IF(OR(P$10="",$I313=""),"",
SUMIFS(収穫記録!$P:$P,収穫記録!$D:$D,$J$1,収穫記録!$I:$I,$J$2,収穫記録!$J:$J,$J$3,収穫記録!$F:$F,$I313,収穫記録!$B:$B,"&gt;="&amp;P$10,収穫記録!$B:$B,"&lt;="&amp;EOMONTH(P$10,0))
/_xlfn.UNIQUE(_xlfn._xlws.FILTER($F:$F,$E:$E=$J$4))
/IF($J$5="総計",1,$K313/10)
),0)</f>
        <v>0</v>
      </c>
      <c r="Q313" s="48" cm="1">
        <f t="array" ref="Q313">IFERROR(
IF(OR(Q$10="",$I313=""),"",
SUMIFS(収穫記録!$P:$P,収穫記録!$D:$D,$J$1,収穫記録!$I:$I,$J$2,収穫記録!$J:$J,$J$3,収穫記録!$F:$F,$I313,収穫記録!$B:$B,"&gt;="&amp;Q$10,収穫記録!$B:$B,"&lt;="&amp;EOMONTH(Q$10,0))
/_xlfn.UNIQUE(_xlfn._xlws.FILTER($F:$F,$E:$E=$J$4))
/IF($J$5="総計",1,$K313/10)
),0)</f>
        <v>0</v>
      </c>
      <c r="R313" s="48" cm="1">
        <f t="array" ref="R313">IFERROR(
IF(OR(R$10="",$I313=""),"",
SUMIFS(収穫記録!$P:$P,収穫記録!$D:$D,$J$1,収穫記録!$I:$I,$J$2,収穫記録!$J:$J,$J$3,収穫記録!$F:$F,$I313,収穫記録!$B:$B,"&gt;="&amp;R$10,収穫記録!$B:$B,"&lt;="&amp;EOMONTH(R$10,0))
/_xlfn.UNIQUE(_xlfn._xlws.FILTER($F:$F,$E:$E=$J$4))
/IF($J$5="総計",1,$K313/10)
),0)</f>
        <v>0</v>
      </c>
      <c r="S313" s="48" cm="1">
        <f t="array" ref="S313">IFERROR(
IF(OR(S$10="",$I313=""),"",
SUMIFS(収穫記録!$P:$P,収穫記録!$D:$D,$J$1,収穫記録!$I:$I,$J$2,収穫記録!$J:$J,$J$3,収穫記録!$F:$F,$I313,収穫記録!$B:$B,"&gt;="&amp;S$10,収穫記録!$B:$B,"&lt;="&amp;EOMONTH(S$10,0))
/_xlfn.UNIQUE(_xlfn._xlws.FILTER($F:$F,$E:$E=$J$4))
/IF($J$5="総計",1,$K313/10)
),0)</f>
        <v>0</v>
      </c>
      <c r="T313" s="48" cm="1">
        <f t="array" ref="T313">IFERROR(
IF(OR(T$10="",$I313=""),"",
SUMIFS(収穫記録!$P:$P,収穫記録!$D:$D,$J$1,収穫記録!$I:$I,$J$2,収穫記録!$J:$J,$J$3,収穫記録!$F:$F,$I313,収穫記録!$B:$B,"&gt;="&amp;T$10,収穫記録!$B:$B,"&lt;="&amp;EOMONTH(T$10,0))
/_xlfn.UNIQUE(_xlfn._xlws.FILTER($F:$F,$E:$E=$J$4))
/IF($J$5="総計",1,$K313/10)
),0)</f>
        <v>0</v>
      </c>
      <c r="U313" s="48" cm="1">
        <f t="array" ref="U313">IFERROR(
IF(OR(U$10="",$I313=""),"",
SUMIFS(収穫記録!$P:$P,収穫記録!$D:$D,$J$1,収穫記録!$I:$I,$J$2,収穫記録!$J:$J,$J$3,収穫記録!$F:$F,$I313,収穫記録!$B:$B,"&gt;="&amp;U$10,収穫記録!$B:$B,"&lt;="&amp;EOMONTH(U$10,0))
/_xlfn.UNIQUE(_xlfn._xlws.FILTER($F:$F,$E:$E=$J$4))
/IF($J$5="総計",1,$K313/10)
),0)</f>
        <v>0</v>
      </c>
      <c r="V313" s="48" cm="1">
        <f t="array" ref="V313">IFERROR(
IF(OR(V$10="",$I313=""),"",
SUMIFS(収穫記録!$P:$P,収穫記録!$D:$D,$J$1,収穫記録!$I:$I,$J$2,収穫記録!$J:$J,$J$3,収穫記録!$F:$F,$I313,収穫記録!$B:$B,"&gt;="&amp;V$10,収穫記録!$B:$B,"&lt;="&amp;EOMONTH(V$10,0))
/_xlfn.UNIQUE(_xlfn._xlws.FILTER($F:$F,$E:$E=$J$4))
/IF($J$5="総計",1,$K313/10)
),0)</f>
        <v>0</v>
      </c>
      <c r="W313" s="48" cm="1">
        <f t="array" ref="W313">IFERROR(
IF(OR(W$10="",$I313=""),"",
SUMIFS(収穫記録!$P:$P,収穫記録!$D:$D,$J$1,収穫記録!$I:$I,$J$2,収穫記録!$J:$J,$J$3,収穫記録!$F:$F,$I313,収穫記録!$B:$B,"&gt;="&amp;W$10,収穫記録!$B:$B,"&lt;="&amp;EOMONTH(W$10,0))
/_xlfn.UNIQUE(_xlfn._xlws.FILTER($F:$F,$E:$E=$J$4))
/IF($J$5="総計",1,$K313/10)
),0)</f>
        <v>0</v>
      </c>
      <c r="X313" s="48" cm="1">
        <f t="array" ref="X313">IFERROR(
IF(OR(X$10="",$I313=""),"",
SUMIFS(収穫記録!$P:$P,収穫記録!$D:$D,$J$1,収穫記録!$I:$I,$J$2,収穫記録!$J:$J,$J$3,収穫記録!$F:$F,$I313,収穫記録!$B:$B,"&gt;="&amp;X$10,収穫記録!$B:$B,"&lt;="&amp;EOMONTH(X$10,0))
/_xlfn.UNIQUE(_xlfn._xlws.FILTER($F:$F,$E:$E=$J$4))
/IF($J$5="総計",1,$K313/10)
),0)</f>
        <v>0</v>
      </c>
    </row>
    <row r="314" spans="10:24">
      <c r="J314" s="13"/>
      <c r="K314" s="37"/>
      <c r="L314" s="46" t="str">
        <f t="shared" si="7"/>
        <v/>
      </c>
      <c r="M314" s="47" cm="1">
        <f t="array" ref="M314">IFERROR(
IF(OR(M$10="",$I314=""),"",
SUMIFS(収穫記録!$P:$P,収穫記録!$D:$D,$J$1,収穫記録!$I:$I,$J$2,収穫記録!$J:$J,$J$3,収穫記録!$F:$F,$I314,収穫記録!$B:$B,"&gt;="&amp;M$10,収穫記録!$B:$B,"&lt;="&amp;EOMONTH(M$10,0))
/_xlfn.UNIQUE(_xlfn._xlws.FILTER($F:$F,$E:$E=$J$4))
/IF($J$5="総計",1,$K314/10)
),0)</f>
        <v>0</v>
      </c>
      <c r="N314" s="48" cm="1">
        <f t="array" ref="N314">IFERROR(
IF(OR(N$10="",$I314=""),"",
SUMIFS(収穫記録!$P:$P,収穫記録!$D:$D,$J$1,収穫記録!$I:$I,$J$2,収穫記録!$J:$J,$J$3,収穫記録!$F:$F,$I314,収穫記録!$B:$B,"&gt;="&amp;N$10,収穫記録!$B:$B,"&lt;="&amp;EOMONTH(N$10,0))
/_xlfn.UNIQUE(_xlfn._xlws.FILTER($F:$F,$E:$E=$J$4))
/IF($J$5="総計",1,$K314/10)
),0)</f>
        <v>0</v>
      </c>
      <c r="O314" s="48" cm="1">
        <f t="array" ref="O314">IFERROR(
IF(OR(O$10="",$I314=""),"",
SUMIFS(収穫記録!$P:$P,収穫記録!$D:$D,$J$1,収穫記録!$I:$I,$J$2,収穫記録!$J:$J,$J$3,収穫記録!$F:$F,$I314,収穫記録!$B:$B,"&gt;="&amp;O$10,収穫記録!$B:$B,"&lt;="&amp;EOMONTH(O$10,0))
/_xlfn.UNIQUE(_xlfn._xlws.FILTER($F:$F,$E:$E=$J$4))
/IF($J$5="総計",1,$K314/10)
),0)</f>
        <v>0</v>
      </c>
      <c r="P314" s="48" cm="1">
        <f t="array" ref="P314">IFERROR(
IF(OR(P$10="",$I314=""),"",
SUMIFS(収穫記録!$P:$P,収穫記録!$D:$D,$J$1,収穫記録!$I:$I,$J$2,収穫記録!$J:$J,$J$3,収穫記録!$F:$F,$I314,収穫記録!$B:$B,"&gt;="&amp;P$10,収穫記録!$B:$B,"&lt;="&amp;EOMONTH(P$10,0))
/_xlfn.UNIQUE(_xlfn._xlws.FILTER($F:$F,$E:$E=$J$4))
/IF($J$5="総計",1,$K314/10)
),0)</f>
        <v>0</v>
      </c>
      <c r="Q314" s="48" cm="1">
        <f t="array" ref="Q314">IFERROR(
IF(OR(Q$10="",$I314=""),"",
SUMIFS(収穫記録!$P:$P,収穫記録!$D:$D,$J$1,収穫記録!$I:$I,$J$2,収穫記録!$J:$J,$J$3,収穫記録!$F:$F,$I314,収穫記録!$B:$B,"&gt;="&amp;Q$10,収穫記録!$B:$B,"&lt;="&amp;EOMONTH(Q$10,0))
/_xlfn.UNIQUE(_xlfn._xlws.FILTER($F:$F,$E:$E=$J$4))
/IF($J$5="総計",1,$K314/10)
),0)</f>
        <v>0</v>
      </c>
      <c r="R314" s="48" cm="1">
        <f t="array" ref="R314">IFERROR(
IF(OR(R$10="",$I314=""),"",
SUMIFS(収穫記録!$P:$P,収穫記録!$D:$D,$J$1,収穫記録!$I:$I,$J$2,収穫記録!$J:$J,$J$3,収穫記録!$F:$F,$I314,収穫記録!$B:$B,"&gt;="&amp;R$10,収穫記録!$B:$B,"&lt;="&amp;EOMONTH(R$10,0))
/_xlfn.UNIQUE(_xlfn._xlws.FILTER($F:$F,$E:$E=$J$4))
/IF($J$5="総計",1,$K314/10)
),0)</f>
        <v>0</v>
      </c>
      <c r="S314" s="48" cm="1">
        <f t="array" ref="S314">IFERROR(
IF(OR(S$10="",$I314=""),"",
SUMIFS(収穫記録!$P:$P,収穫記録!$D:$D,$J$1,収穫記録!$I:$I,$J$2,収穫記録!$J:$J,$J$3,収穫記録!$F:$F,$I314,収穫記録!$B:$B,"&gt;="&amp;S$10,収穫記録!$B:$B,"&lt;="&amp;EOMONTH(S$10,0))
/_xlfn.UNIQUE(_xlfn._xlws.FILTER($F:$F,$E:$E=$J$4))
/IF($J$5="総計",1,$K314/10)
),0)</f>
        <v>0</v>
      </c>
      <c r="T314" s="48" cm="1">
        <f t="array" ref="T314">IFERROR(
IF(OR(T$10="",$I314=""),"",
SUMIFS(収穫記録!$P:$P,収穫記録!$D:$D,$J$1,収穫記録!$I:$I,$J$2,収穫記録!$J:$J,$J$3,収穫記録!$F:$F,$I314,収穫記録!$B:$B,"&gt;="&amp;T$10,収穫記録!$B:$B,"&lt;="&amp;EOMONTH(T$10,0))
/_xlfn.UNIQUE(_xlfn._xlws.FILTER($F:$F,$E:$E=$J$4))
/IF($J$5="総計",1,$K314/10)
),0)</f>
        <v>0</v>
      </c>
      <c r="U314" s="48" cm="1">
        <f t="array" ref="U314">IFERROR(
IF(OR(U$10="",$I314=""),"",
SUMIFS(収穫記録!$P:$P,収穫記録!$D:$D,$J$1,収穫記録!$I:$I,$J$2,収穫記録!$J:$J,$J$3,収穫記録!$F:$F,$I314,収穫記録!$B:$B,"&gt;="&amp;U$10,収穫記録!$B:$B,"&lt;="&amp;EOMONTH(U$10,0))
/_xlfn.UNIQUE(_xlfn._xlws.FILTER($F:$F,$E:$E=$J$4))
/IF($J$5="総計",1,$K314/10)
),0)</f>
        <v>0</v>
      </c>
      <c r="V314" s="48" cm="1">
        <f t="array" ref="V314">IFERROR(
IF(OR(V$10="",$I314=""),"",
SUMIFS(収穫記録!$P:$P,収穫記録!$D:$D,$J$1,収穫記録!$I:$I,$J$2,収穫記録!$J:$J,$J$3,収穫記録!$F:$F,$I314,収穫記録!$B:$B,"&gt;="&amp;V$10,収穫記録!$B:$B,"&lt;="&amp;EOMONTH(V$10,0))
/_xlfn.UNIQUE(_xlfn._xlws.FILTER($F:$F,$E:$E=$J$4))
/IF($J$5="総計",1,$K314/10)
),0)</f>
        <v>0</v>
      </c>
      <c r="W314" s="48" cm="1">
        <f t="array" ref="W314">IFERROR(
IF(OR(W$10="",$I314=""),"",
SUMIFS(収穫記録!$P:$P,収穫記録!$D:$D,$J$1,収穫記録!$I:$I,$J$2,収穫記録!$J:$J,$J$3,収穫記録!$F:$F,$I314,収穫記録!$B:$B,"&gt;="&amp;W$10,収穫記録!$B:$B,"&lt;="&amp;EOMONTH(W$10,0))
/_xlfn.UNIQUE(_xlfn._xlws.FILTER($F:$F,$E:$E=$J$4))
/IF($J$5="総計",1,$K314/10)
),0)</f>
        <v>0</v>
      </c>
      <c r="X314" s="48" cm="1">
        <f t="array" ref="X314">IFERROR(
IF(OR(X$10="",$I314=""),"",
SUMIFS(収穫記録!$P:$P,収穫記録!$D:$D,$J$1,収穫記録!$I:$I,$J$2,収穫記録!$J:$J,$J$3,収穫記録!$F:$F,$I314,収穫記録!$B:$B,"&gt;="&amp;X$10,収穫記録!$B:$B,"&lt;="&amp;EOMONTH(X$10,0))
/_xlfn.UNIQUE(_xlfn._xlws.FILTER($F:$F,$E:$E=$J$4))
/IF($J$5="総計",1,$K314/10)
),0)</f>
        <v>0</v>
      </c>
    </row>
    <row r="315" spans="10:24">
      <c r="J315" s="13"/>
      <c r="K315" s="37"/>
      <c r="L315" s="46" t="str">
        <f t="shared" si="7"/>
        <v/>
      </c>
      <c r="M315" s="47" cm="1">
        <f t="array" ref="M315">IFERROR(
IF(OR(M$10="",$I315=""),"",
SUMIFS(収穫記録!$P:$P,収穫記録!$D:$D,$J$1,収穫記録!$I:$I,$J$2,収穫記録!$J:$J,$J$3,収穫記録!$F:$F,$I315,収穫記録!$B:$B,"&gt;="&amp;M$10,収穫記録!$B:$B,"&lt;="&amp;EOMONTH(M$10,0))
/_xlfn.UNIQUE(_xlfn._xlws.FILTER($F:$F,$E:$E=$J$4))
/IF($J$5="総計",1,$K315/10)
),0)</f>
        <v>0</v>
      </c>
      <c r="N315" s="48" cm="1">
        <f t="array" ref="N315">IFERROR(
IF(OR(N$10="",$I315=""),"",
SUMIFS(収穫記録!$P:$P,収穫記録!$D:$D,$J$1,収穫記録!$I:$I,$J$2,収穫記録!$J:$J,$J$3,収穫記録!$F:$F,$I315,収穫記録!$B:$B,"&gt;="&amp;N$10,収穫記録!$B:$B,"&lt;="&amp;EOMONTH(N$10,0))
/_xlfn.UNIQUE(_xlfn._xlws.FILTER($F:$F,$E:$E=$J$4))
/IF($J$5="総計",1,$K315/10)
),0)</f>
        <v>0</v>
      </c>
      <c r="O315" s="48" cm="1">
        <f t="array" ref="O315">IFERROR(
IF(OR(O$10="",$I315=""),"",
SUMIFS(収穫記録!$P:$P,収穫記録!$D:$D,$J$1,収穫記録!$I:$I,$J$2,収穫記録!$J:$J,$J$3,収穫記録!$F:$F,$I315,収穫記録!$B:$B,"&gt;="&amp;O$10,収穫記録!$B:$B,"&lt;="&amp;EOMONTH(O$10,0))
/_xlfn.UNIQUE(_xlfn._xlws.FILTER($F:$F,$E:$E=$J$4))
/IF($J$5="総計",1,$K315/10)
),0)</f>
        <v>0</v>
      </c>
      <c r="P315" s="48" cm="1">
        <f t="array" ref="P315">IFERROR(
IF(OR(P$10="",$I315=""),"",
SUMIFS(収穫記録!$P:$P,収穫記録!$D:$D,$J$1,収穫記録!$I:$I,$J$2,収穫記録!$J:$J,$J$3,収穫記録!$F:$F,$I315,収穫記録!$B:$B,"&gt;="&amp;P$10,収穫記録!$B:$B,"&lt;="&amp;EOMONTH(P$10,0))
/_xlfn.UNIQUE(_xlfn._xlws.FILTER($F:$F,$E:$E=$J$4))
/IF($J$5="総計",1,$K315/10)
),0)</f>
        <v>0</v>
      </c>
      <c r="Q315" s="48" cm="1">
        <f t="array" ref="Q315">IFERROR(
IF(OR(Q$10="",$I315=""),"",
SUMIFS(収穫記録!$P:$P,収穫記録!$D:$D,$J$1,収穫記録!$I:$I,$J$2,収穫記録!$J:$J,$J$3,収穫記録!$F:$F,$I315,収穫記録!$B:$B,"&gt;="&amp;Q$10,収穫記録!$B:$B,"&lt;="&amp;EOMONTH(Q$10,0))
/_xlfn.UNIQUE(_xlfn._xlws.FILTER($F:$F,$E:$E=$J$4))
/IF($J$5="総計",1,$K315/10)
),0)</f>
        <v>0</v>
      </c>
      <c r="R315" s="48" cm="1">
        <f t="array" ref="R315">IFERROR(
IF(OR(R$10="",$I315=""),"",
SUMIFS(収穫記録!$P:$P,収穫記録!$D:$D,$J$1,収穫記録!$I:$I,$J$2,収穫記録!$J:$J,$J$3,収穫記録!$F:$F,$I315,収穫記録!$B:$B,"&gt;="&amp;R$10,収穫記録!$B:$B,"&lt;="&amp;EOMONTH(R$10,0))
/_xlfn.UNIQUE(_xlfn._xlws.FILTER($F:$F,$E:$E=$J$4))
/IF($J$5="総計",1,$K315/10)
),0)</f>
        <v>0</v>
      </c>
      <c r="S315" s="48" cm="1">
        <f t="array" ref="S315">IFERROR(
IF(OR(S$10="",$I315=""),"",
SUMIFS(収穫記録!$P:$P,収穫記録!$D:$D,$J$1,収穫記録!$I:$I,$J$2,収穫記録!$J:$J,$J$3,収穫記録!$F:$F,$I315,収穫記録!$B:$B,"&gt;="&amp;S$10,収穫記録!$B:$B,"&lt;="&amp;EOMONTH(S$10,0))
/_xlfn.UNIQUE(_xlfn._xlws.FILTER($F:$F,$E:$E=$J$4))
/IF($J$5="総計",1,$K315/10)
),0)</f>
        <v>0</v>
      </c>
      <c r="T315" s="48" cm="1">
        <f t="array" ref="T315">IFERROR(
IF(OR(T$10="",$I315=""),"",
SUMIFS(収穫記録!$P:$P,収穫記録!$D:$D,$J$1,収穫記録!$I:$I,$J$2,収穫記録!$J:$J,$J$3,収穫記録!$F:$F,$I315,収穫記録!$B:$B,"&gt;="&amp;T$10,収穫記録!$B:$B,"&lt;="&amp;EOMONTH(T$10,0))
/_xlfn.UNIQUE(_xlfn._xlws.FILTER($F:$F,$E:$E=$J$4))
/IF($J$5="総計",1,$K315/10)
),0)</f>
        <v>0</v>
      </c>
      <c r="U315" s="48" cm="1">
        <f t="array" ref="U315">IFERROR(
IF(OR(U$10="",$I315=""),"",
SUMIFS(収穫記録!$P:$P,収穫記録!$D:$D,$J$1,収穫記録!$I:$I,$J$2,収穫記録!$J:$J,$J$3,収穫記録!$F:$F,$I315,収穫記録!$B:$B,"&gt;="&amp;U$10,収穫記録!$B:$B,"&lt;="&amp;EOMONTH(U$10,0))
/_xlfn.UNIQUE(_xlfn._xlws.FILTER($F:$F,$E:$E=$J$4))
/IF($J$5="総計",1,$K315/10)
),0)</f>
        <v>0</v>
      </c>
      <c r="V315" s="48" cm="1">
        <f t="array" ref="V315">IFERROR(
IF(OR(V$10="",$I315=""),"",
SUMIFS(収穫記録!$P:$P,収穫記録!$D:$D,$J$1,収穫記録!$I:$I,$J$2,収穫記録!$J:$J,$J$3,収穫記録!$F:$F,$I315,収穫記録!$B:$B,"&gt;="&amp;V$10,収穫記録!$B:$B,"&lt;="&amp;EOMONTH(V$10,0))
/_xlfn.UNIQUE(_xlfn._xlws.FILTER($F:$F,$E:$E=$J$4))
/IF($J$5="総計",1,$K315/10)
),0)</f>
        <v>0</v>
      </c>
      <c r="W315" s="48" cm="1">
        <f t="array" ref="W315">IFERROR(
IF(OR(W$10="",$I315=""),"",
SUMIFS(収穫記録!$P:$P,収穫記録!$D:$D,$J$1,収穫記録!$I:$I,$J$2,収穫記録!$J:$J,$J$3,収穫記録!$F:$F,$I315,収穫記録!$B:$B,"&gt;="&amp;W$10,収穫記録!$B:$B,"&lt;="&amp;EOMONTH(W$10,0))
/_xlfn.UNIQUE(_xlfn._xlws.FILTER($F:$F,$E:$E=$J$4))
/IF($J$5="総計",1,$K315/10)
),0)</f>
        <v>0</v>
      </c>
      <c r="X315" s="48" cm="1">
        <f t="array" ref="X315">IFERROR(
IF(OR(X$10="",$I315=""),"",
SUMIFS(収穫記録!$P:$P,収穫記録!$D:$D,$J$1,収穫記録!$I:$I,$J$2,収穫記録!$J:$J,$J$3,収穫記録!$F:$F,$I315,収穫記録!$B:$B,"&gt;="&amp;X$10,収穫記録!$B:$B,"&lt;="&amp;EOMONTH(X$10,0))
/_xlfn.UNIQUE(_xlfn._xlws.FILTER($F:$F,$E:$E=$J$4))
/IF($J$5="総計",1,$K315/10)
),0)</f>
        <v>0</v>
      </c>
    </row>
    <row r="316" spans="10:24">
      <c r="J316" s="13"/>
      <c r="K316" s="37"/>
      <c r="L316" s="46" t="str">
        <f t="shared" si="7"/>
        <v/>
      </c>
      <c r="M316" s="47" cm="1">
        <f t="array" ref="M316">IFERROR(
IF(OR(M$10="",$I316=""),"",
SUMIFS(収穫記録!$P:$P,収穫記録!$D:$D,$J$1,収穫記録!$I:$I,$J$2,収穫記録!$J:$J,$J$3,収穫記録!$F:$F,$I316,収穫記録!$B:$B,"&gt;="&amp;M$10,収穫記録!$B:$B,"&lt;="&amp;EOMONTH(M$10,0))
/_xlfn.UNIQUE(_xlfn._xlws.FILTER($F:$F,$E:$E=$J$4))
/IF($J$5="総計",1,$K316/10)
),0)</f>
        <v>0</v>
      </c>
      <c r="N316" s="48" cm="1">
        <f t="array" ref="N316">IFERROR(
IF(OR(N$10="",$I316=""),"",
SUMIFS(収穫記録!$P:$P,収穫記録!$D:$D,$J$1,収穫記録!$I:$I,$J$2,収穫記録!$J:$J,$J$3,収穫記録!$F:$F,$I316,収穫記録!$B:$B,"&gt;="&amp;N$10,収穫記録!$B:$B,"&lt;="&amp;EOMONTH(N$10,0))
/_xlfn.UNIQUE(_xlfn._xlws.FILTER($F:$F,$E:$E=$J$4))
/IF($J$5="総計",1,$K316/10)
),0)</f>
        <v>0</v>
      </c>
      <c r="O316" s="48" cm="1">
        <f t="array" ref="O316">IFERROR(
IF(OR(O$10="",$I316=""),"",
SUMIFS(収穫記録!$P:$P,収穫記録!$D:$D,$J$1,収穫記録!$I:$I,$J$2,収穫記録!$J:$J,$J$3,収穫記録!$F:$F,$I316,収穫記録!$B:$B,"&gt;="&amp;O$10,収穫記録!$B:$B,"&lt;="&amp;EOMONTH(O$10,0))
/_xlfn.UNIQUE(_xlfn._xlws.FILTER($F:$F,$E:$E=$J$4))
/IF($J$5="総計",1,$K316/10)
),0)</f>
        <v>0</v>
      </c>
      <c r="P316" s="48" cm="1">
        <f t="array" ref="P316">IFERROR(
IF(OR(P$10="",$I316=""),"",
SUMIFS(収穫記録!$P:$P,収穫記録!$D:$D,$J$1,収穫記録!$I:$I,$J$2,収穫記録!$J:$J,$J$3,収穫記録!$F:$F,$I316,収穫記録!$B:$B,"&gt;="&amp;P$10,収穫記録!$B:$B,"&lt;="&amp;EOMONTH(P$10,0))
/_xlfn.UNIQUE(_xlfn._xlws.FILTER($F:$F,$E:$E=$J$4))
/IF($J$5="総計",1,$K316/10)
),0)</f>
        <v>0</v>
      </c>
      <c r="Q316" s="48" cm="1">
        <f t="array" ref="Q316">IFERROR(
IF(OR(Q$10="",$I316=""),"",
SUMIFS(収穫記録!$P:$P,収穫記録!$D:$D,$J$1,収穫記録!$I:$I,$J$2,収穫記録!$J:$J,$J$3,収穫記録!$F:$F,$I316,収穫記録!$B:$B,"&gt;="&amp;Q$10,収穫記録!$B:$B,"&lt;="&amp;EOMONTH(Q$10,0))
/_xlfn.UNIQUE(_xlfn._xlws.FILTER($F:$F,$E:$E=$J$4))
/IF($J$5="総計",1,$K316/10)
),0)</f>
        <v>0</v>
      </c>
      <c r="R316" s="48" cm="1">
        <f t="array" ref="R316">IFERROR(
IF(OR(R$10="",$I316=""),"",
SUMIFS(収穫記録!$P:$P,収穫記録!$D:$D,$J$1,収穫記録!$I:$I,$J$2,収穫記録!$J:$J,$J$3,収穫記録!$F:$F,$I316,収穫記録!$B:$B,"&gt;="&amp;R$10,収穫記録!$B:$B,"&lt;="&amp;EOMONTH(R$10,0))
/_xlfn.UNIQUE(_xlfn._xlws.FILTER($F:$F,$E:$E=$J$4))
/IF($J$5="総計",1,$K316/10)
),0)</f>
        <v>0</v>
      </c>
      <c r="S316" s="48" cm="1">
        <f t="array" ref="S316">IFERROR(
IF(OR(S$10="",$I316=""),"",
SUMIFS(収穫記録!$P:$P,収穫記録!$D:$D,$J$1,収穫記録!$I:$I,$J$2,収穫記録!$J:$J,$J$3,収穫記録!$F:$F,$I316,収穫記録!$B:$B,"&gt;="&amp;S$10,収穫記録!$B:$B,"&lt;="&amp;EOMONTH(S$10,0))
/_xlfn.UNIQUE(_xlfn._xlws.FILTER($F:$F,$E:$E=$J$4))
/IF($J$5="総計",1,$K316/10)
),0)</f>
        <v>0</v>
      </c>
      <c r="T316" s="48" cm="1">
        <f t="array" ref="T316">IFERROR(
IF(OR(T$10="",$I316=""),"",
SUMIFS(収穫記録!$P:$P,収穫記録!$D:$D,$J$1,収穫記録!$I:$I,$J$2,収穫記録!$J:$J,$J$3,収穫記録!$F:$F,$I316,収穫記録!$B:$B,"&gt;="&amp;T$10,収穫記録!$B:$B,"&lt;="&amp;EOMONTH(T$10,0))
/_xlfn.UNIQUE(_xlfn._xlws.FILTER($F:$F,$E:$E=$J$4))
/IF($J$5="総計",1,$K316/10)
),0)</f>
        <v>0</v>
      </c>
      <c r="U316" s="48" cm="1">
        <f t="array" ref="U316">IFERROR(
IF(OR(U$10="",$I316=""),"",
SUMIFS(収穫記録!$P:$P,収穫記録!$D:$D,$J$1,収穫記録!$I:$I,$J$2,収穫記録!$J:$J,$J$3,収穫記録!$F:$F,$I316,収穫記録!$B:$B,"&gt;="&amp;U$10,収穫記録!$B:$B,"&lt;="&amp;EOMONTH(U$10,0))
/_xlfn.UNIQUE(_xlfn._xlws.FILTER($F:$F,$E:$E=$J$4))
/IF($J$5="総計",1,$K316/10)
),0)</f>
        <v>0</v>
      </c>
      <c r="V316" s="48" cm="1">
        <f t="array" ref="V316">IFERROR(
IF(OR(V$10="",$I316=""),"",
SUMIFS(収穫記録!$P:$P,収穫記録!$D:$D,$J$1,収穫記録!$I:$I,$J$2,収穫記録!$J:$J,$J$3,収穫記録!$F:$F,$I316,収穫記録!$B:$B,"&gt;="&amp;V$10,収穫記録!$B:$B,"&lt;="&amp;EOMONTH(V$10,0))
/_xlfn.UNIQUE(_xlfn._xlws.FILTER($F:$F,$E:$E=$J$4))
/IF($J$5="総計",1,$K316/10)
),0)</f>
        <v>0</v>
      </c>
      <c r="W316" s="48" cm="1">
        <f t="array" ref="W316">IFERROR(
IF(OR(W$10="",$I316=""),"",
SUMIFS(収穫記録!$P:$P,収穫記録!$D:$D,$J$1,収穫記録!$I:$I,$J$2,収穫記録!$J:$J,$J$3,収穫記録!$F:$F,$I316,収穫記録!$B:$B,"&gt;="&amp;W$10,収穫記録!$B:$B,"&lt;="&amp;EOMONTH(W$10,0))
/_xlfn.UNIQUE(_xlfn._xlws.FILTER($F:$F,$E:$E=$J$4))
/IF($J$5="総計",1,$K316/10)
),0)</f>
        <v>0</v>
      </c>
      <c r="X316" s="48" cm="1">
        <f t="array" ref="X316">IFERROR(
IF(OR(X$10="",$I316=""),"",
SUMIFS(収穫記録!$P:$P,収穫記録!$D:$D,$J$1,収穫記録!$I:$I,$J$2,収穫記録!$J:$J,$J$3,収穫記録!$F:$F,$I316,収穫記録!$B:$B,"&gt;="&amp;X$10,収穫記録!$B:$B,"&lt;="&amp;EOMONTH(X$10,0))
/_xlfn.UNIQUE(_xlfn._xlws.FILTER($F:$F,$E:$E=$J$4))
/IF($J$5="総計",1,$K316/10)
),0)</f>
        <v>0</v>
      </c>
    </row>
    <row r="317" spans="10:24">
      <c r="J317" s="13"/>
      <c r="K317" s="37"/>
      <c r="L317" s="46" t="str">
        <f t="shared" si="7"/>
        <v/>
      </c>
      <c r="M317" s="47" cm="1">
        <f t="array" ref="M317">IFERROR(
IF(OR(M$10="",$I317=""),"",
SUMIFS(収穫記録!$P:$P,収穫記録!$D:$D,$J$1,収穫記録!$I:$I,$J$2,収穫記録!$J:$J,$J$3,収穫記録!$F:$F,$I317,収穫記録!$B:$B,"&gt;="&amp;M$10,収穫記録!$B:$B,"&lt;="&amp;EOMONTH(M$10,0))
/_xlfn.UNIQUE(_xlfn._xlws.FILTER($F:$F,$E:$E=$J$4))
/IF($J$5="総計",1,$K317/10)
),0)</f>
        <v>0</v>
      </c>
      <c r="N317" s="48" cm="1">
        <f t="array" ref="N317">IFERROR(
IF(OR(N$10="",$I317=""),"",
SUMIFS(収穫記録!$P:$P,収穫記録!$D:$D,$J$1,収穫記録!$I:$I,$J$2,収穫記録!$J:$J,$J$3,収穫記録!$F:$F,$I317,収穫記録!$B:$B,"&gt;="&amp;N$10,収穫記録!$B:$B,"&lt;="&amp;EOMONTH(N$10,0))
/_xlfn.UNIQUE(_xlfn._xlws.FILTER($F:$F,$E:$E=$J$4))
/IF($J$5="総計",1,$K317/10)
),0)</f>
        <v>0</v>
      </c>
      <c r="O317" s="48" cm="1">
        <f t="array" ref="O317">IFERROR(
IF(OR(O$10="",$I317=""),"",
SUMIFS(収穫記録!$P:$P,収穫記録!$D:$D,$J$1,収穫記録!$I:$I,$J$2,収穫記録!$J:$J,$J$3,収穫記録!$F:$F,$I317,収穫記録!$B:$B,"&gt;="&amp;O$10,収穫記録!$B:$B,"&lt;="&amp;EOMONTH(O$10,0))
/_xlfn.UNIQUE(_xlfn._xlws.FILTER($F:$F,$E:$E=$J$4))
/IF($J$5="総計",1,$K317/10)
),0)</f>
        <v>0</v>
      </c>
      <c r="P317" s="48" cm="1">
        <f t="array" ref="P317">IFERROR(
IF(OR(P$10="",$I317=""),"",
SUMIFS(収穫記録!$P:$P,収穫記録!$D:$D,$J$1,収穫記録!$I:$I,$J$2,収穫記録!$J:$J,$J$3,収穫記録!$F:$F,$I317,収穫記録!$B:$B,"&gt;="&amp;P$10,収穫記録!$B:$B,"&lt;="&amp;EOMONTH(P$10,0))
/_xlfn.UNIQUE(_xlfn._xlws.FILTER($F:$F,$E:$E=$J$4))
/IF($J$5="総計",1,$K317/10)
),0)</f>
        <v>0</v>
      </c>
      <c r="Q317" s="48" cm="1">
        <f t="array" ref="Q317">IFERROR(
IF(OR(Q$10="",$I317=""),"",
SUMIFS(収穫記録!$P:$P,収穫記録!$D:$D,$J$1,収穫記録!$I:$I,$J$2,収穫記録!$J:$J,$J$3,収穫記録!$F:$F,$I317,収穫記録!$B:$B,"&gt;="&amp;Q$10,収穫記録!$B:$B,"&lt;="&amp;EOMONTH(Q$10,0))
/_xlfn.UNIQUE(_xlfn._xlws.FILTER($F:$F,$E:$E=$J$4))
/IF($J$5="総計",1,$K317/10)
),0)</f>
        <v>0</v>
      </c>
      <c r="R317" s="48" cm="1">
        <f t="array" ref="R317">IFERROR(
IF(OR(R$10="",$I317=""),"",
SUMIFS(収穫記録!$P:$P,収穫記録!$D:$D,$J$1,収穫記録!$I:$I,$J$2,収穫記録!$J:$J,$J$3,収穫記録!$F:$F,$I317,収穫記録!$B:$B,"&gt;="&amp;R$10,収穫記録!$B:$B,"&lt;="&amp;EOMONTH(R$10,0))
/_xlfn.UNIQUE(_xlfn._xlws.FILTER($F:$F,$E:$E=$J$4))
/IF($J$5="総計",1,$K317/10)
),0)</f>
        <v>0</v>
      </c>
      <c r="S317" s="48" cm="1">
        <f t="array" ref="S317">IFERROR(
IF(OR(S$10="",$I317=""),"",
SUMIFS(収穫記録!$P:$P,収穫記録!$D:$D,$J$1,収穫記録!$I:$I,$J$2,収穫記録!$J:$J,$J$3,収穫記録!$F:$F,$I317,収穫記録!$B:$B,"&gt;="&amp;S$10,収穫記録!$B:$B,"&lt;="&amp;EOMONTH(S$10,0))
/_xlfn.UNIQUE(_xlfn._xlws.FILTER($F:$F,$E:$E=$J$4))
/IF($J$5="総計",1,$K317/10)
),0)</f>
        <v>0</v>
      </c>
      <c r="T317" s="48" cm="1">
        <f t="array" ref="T317">IFERROR(
IF(OR(T$10="",$I317=""),"",
SUMIFS(収穫記録!$P:$P,収穫記録!$D:$D,$J$1,収穫記録!$I:$I,$J$2,収穫記録!$J:$J,$J$3,収穫記録!$F:$F,$I317,収穫記録!$B:$B,"&gt;="&amp;T$10,収穫記録!$B:$B,"&lt;="&amp;EOMONTH(T$10,0))
/_xlfn.UNIQUE(_xlfn._xlws.FILTER($F:$F,$E:$E=$J$4))
/IF($J$5="総計",1,$K317/10)
),0)</f>
        <v>0</v>
      </c>
      <c r="U317" s="48" cm="1">
        <f t="array" ref="U317">IFERROR(
IF(OR(U$10="",$I317=""),"",
SUMIFS(収穫記録!$P:$P,収穫記録!$D:$D,$J$1,収穫記録!$I:$I,$J$2,収穫記録!$J:$J,$J$3,収穫記録!$F:$F,$I317,収穫記録!$B:$B,"&gt;="&amp;U$10,収穫記録!$B:$B,"&lt;="&amp;EOMONTH(U$10,0))
/_xlfn.UNIQUE(_xlfn._xlws.FILTER($F:$F,$E:$E=$J$4))
/IF($J$5="総計",1,$K317/10)
),0)</f>
        <v>0</v>
      </c>
      <c r="V317" s="48" cm="1">
        <f t="array" ref="V317">IFERROR(
IF(OR(V$10="",$I317=""),"",
SUMIFS(収穫記録!$P:$P,収穫記録!$D:$D,$J$1,収穫記録!$I:$I,$J$2,収穫記録!$J:$J,$J$3,収穫記録!$F:$F,$I317,収穫記録!$B:$B,"&gt;="&amp;V$10,収穫記録!$B:$B,"&lt;="&amp;EOMONTH(V$10,0))
/_xlfn.UNIQUE(_xlfn._xlws.FILTER($F:$F,$E:$E=$J$4))
/IF($J$5="総計",1,$K317/10)
),0)</f>
        <v>0</v>
      </c>
      <c r="W317" s="48" cm="1">
        <f t="array" ref="W317">IFERROR(
IF(OR(W$10="",$I317=""),"",
SUMIFS(収穫記録!$P:$P,収穫記録!$D:$D,$J$1,収穫記録!$I:$I,$J$2,収穫記録!$J:$J,$J$3,収穫記録!$F:$F,$I317,収穫記録!$B:$B,"&gt;="&amp;W$10,収穫記録!$B:$B,"&lt;="&amp;EOMONTH(W$10,0))
/_xlfn.UNIQUE(_xlfn._xlws.FILTER($F:$F,$E:$E=$J$4))
/IF($J$5="総計",1,$K317/10)
),0)</f>
        <v>0</v>
      </c>
      <c r="X317" s="48" cm="1">
        <f t="array" ref="X317">IFERROR(
IF(OR(X$10="",$I317=""),"",
SUMIFS(収穫記録!$P:$P,収穫記録!$D:$D,$J$1,収穫記録!$I:$I,$J$2,収穫記録!$J:$J,$J$3,収穫記録!$F:$F,$I317,収穫記録!$B:$B,"&gt;="&amp;X$10,収穫記録!$B:$B,"&lt;="&amp;EOMONTH(X$10,0))
/_xlfn.UNIQUE(_xlfn._xlws.FILTER($F:$F,$E:$E=$J$4))
/IF($J$5="総計",1,$K317/10)
),0)</f>
        <v>0</v>
      </c>
    </row>
    <row r="318" spans="10:24">
      <c r="J318" s="13"/>
      <c r="K318" s="37"/>
      <c r="L318" s="46" t="str">
        <f t="shared" si="7"/>
        <v/>
      </c>
      <c r="M318" s="47" cm="1">
        <f t="array" ref="M318">IFERROR(
IF(OR(M$10="",$I318=""),"",
SUMIFS(収穫記録!$P:$P,収穫記録!$D:$D,$J$1,収穫記録!$I:$I,$J$2,収穫記録!$J:$J,$J$3,収穫記録!$F:$F,$I318,収穫記録!$B:$B,"&gt;="&amp;M$10,収穫記録!$B:$B,"&lt;="&amp;EOMONTH(M$10,0))
/_xlfn.UNIQUE(_xlfn._xlws.FILTER($F:$F,$E:$E=$J$4))
/IF($J$5="総計",1,$K318/10)
),0)</f>
        <v>0</v>
      </c>
      <c r="N318" s="48" cm="1">
        <f t="array" ref="N318">IFERROR(
IF(OR(N$10="",$I318=""),"",
SUMIFS(収穫記録!$P:$P,収穫記録!$D:$D,$J$1,収穫記録!$I:$I,$J$2,収穫記録!$J:$J,$J$3,収穫記録!$F:$F,$I318,収穫記録!$B:$B,"&gt;="&amp;N$10,収穫記録!$B:$B,"&lt;="&amp;EOMONTH(N$10,0))
/_xlfn.UNIQUE(_xlfn._xlws.FILTER($F:$F,$E:$E=$J$4))
/IF($J$5="総計",1,$K318/10)
),0)</f>
        <v>0</v>
      </c>
      <c r="O318" s="48" cm="1">
        <f t="array" ref="O318">IFERROR(
IF(OR(O$10="",$I318=""),"",
SUMIFS(収穫記録!$P:$P,収穫記録!$D:$D,$J$1,収穫記録!$I:$I,$J$2,収穫記録!$J:$J,$J$3,収穫記録!$F:$F,$I318,収穫記録!$B:$B,"&gt;="&amp;O$10,収穫記録!$B:$B,"&lt;="&amp;EOMONTH(O$10,0))
/_xlfn.UNIQUE(_xlfn._xlws.FILTER($F:$F,$E:$E=$J$4))
/IF($J$5="総計",1,$K318/10)
),0)</f>
        <v>0</v>
      </c>
      <c r="P318" s="48" cm="1">
        <f t="array" ref="P318">IFERROR(
IF(OR(P$10="",$I318=""),"",
SUMIFS(収穫記録!$P:$P,収穫記録!$D:$D,$J$1,収穫記録!$I:$I,$J$2,収穫記録!$J:$J,$J$3,収穫記録!$F:$F,$I318,収穫記録!$B:$B,"&gt;="&amp;P$10,収穫記録!$B:$B,"&lt;="&amp;EOMONTH(P$10,0))
/_xlfn.UNIQUE(_xlfn._xlws.FILTER($F:$F,$E:$E=$J$4))
/IF($J$5="総計",1,$K318/10)
),0)</f>
        <v>0</v>
      </c>
      <c r="Q318" s="48" cm="1">
        <f t="array" ref="Q318">IFERROR(
IF(OR(Q$10="",$I318=""),"",
SUMIFS(収穫記録!$P:$P,収穫記録!$D:$D,$J$1,収穫記録!$I:$I,$J$2,収穫記録!$J:$J,$J$3,収穫記録!$F:$F,$I318,収穫記録!$B:$B,"&gt;="&amp;Q$10,収穫記録!$B:$B,"&lt;="&amp;EOMONTH(Q$10,0))
/_xlfn.UNIQUE(_xlfn._xlws.FILTER($F:$F,$E:$E=$J$4))
/IF($J$5="総計",1,$K318/10)
),0)</f>
        <v>0</v>
      </c>
      <c r="R318" s="48" cm="1">
        <f t="array" ref="R318">IFERROR(
IF(OR(R$10="",$I318=""),"",
SUMIFS(収穫記録!$P:$P,収穫記録!$D:$D,$J$1,収穫記録!$I:$I,$J$2,収穫記録!$J:$J,$J$3,収穫記録!$F:$F,$I318,収穫記録!$B:$B,"&gt;="&amp;R$10,収穫記録!$B:$B,"&lt;="&amp;EOMONTH(R$10,0))
/_xlfn.UNIQUE(_xlfn._xlws.FILTER($F:$F,$E:$E=$J$4))
/IF($J$5="総計",1,$K318/10)
),0)</f>
        <v>0</v>
      </c>
      <c r="S318" s="48" cm="1">
        <f t="array" ref="S318">IFERROR(
IF(OR(S$10="",$I318=""),"",
SUMIFS(収穫記録!$P:$P,収穫記録!$D:$D,$J$1,収穫記録!$I:$I,$J$2,収穫記録!$J:$J,$J$3,収穫記録!$F:$F,$I318,収穫記録!$B:$B,"&gt;="&amp;S$10,収穫記録!$B:$B,"&lt;="&amp;EOMONTH(S$10,0))
/_xlfn.UNIQUE(_xlfn._xlws.FILTER($F:$F,$E:$E=$J$4))
/IF($J$5="総計",1,$K318/10)
),0)</f>
        <v>0</v>
      </c>
      <c r="T318" s="48" cm="1">
        <f t="array" ref="T318">IFERROR(
IF(OR(T$10="",$I318=""),"",
SUMIFS(収穫記録!$P:$P,収穫記録!$D:$D,$J$1,収穫記録!$I:$I,$J$2,収穫記録!$J:$J,$J$3,収穫記録!$F:$F,$I318,収穫記録!$B:$B,"&gt;="&amp;T$10,収穫記録!$B:$B,"&lt;="&amp;EOMONTH(T$10,0))
/_xlfn.UNIQUE(_xlfn._xlws.FILTER($F:$F,$E:$E=$J$4))
/IF($J$5="総計",1,$K318/10)
),0)</f>
        <v>0</v>
      </c>
      <c r="U318" s="48" cm="1">
        <f t="array" ref="U318">IFERROR(
IF(OR(U$10="",$I318=""),"",
SUMIFS(収穫記録!$P:$P,収穫記録!$D:$D,$J$1,収穫記録!$I:$I,$J$2,収穫記録!$J:$J,$J$3,収穫記録!$F:$F,$I318,収穫記録!$B:$B,"&gt;="&amp;U$10,収穫記録!$B:$B,"&lt;="&amp;EOMONTH(U$10,0))
/_xlfn.UNIQUE(_xlfn._xlws.FILTER($F:$F,$E:$E=$J$4))
/IF($J$5="総計",1,$K318/10)
),0)</f>
        <v>0</v>
      </c>
      <c r="V318" s="48" cm="1">
        <f t="array" ref="V318">IFERROR(
IF(OR(V$10="",$I318=""),"",
SUMIFS(収穫記録!$P:$P,収穫記録!$D:$D,$J$1,収穫記録!$I:$I,$J$2,収穫記録!$J:$J,$J$3,収穫記録!$F:$F,$I318,収穫記録!$B:$B,"&gt;="&amp;V$10,収穫記録!$B:$B,"&lt;="&amp;EOMONTH(V$10,0))
/_xlfn.UNIQUE(_xlfn._xlws.FILTER($F:$F,$E:$E=$J$4))
/IF($J$5="総計",1,$K318/10)
),0)</f>
        <v>0</v>
      </c>
      <c r="W318" s="48" cm="1">
        <f t="array" ref="W318">IFERROR(
IF(OR(W$10="",$I318=""),"",
SUMIFS(収穫記録!$P:$P,収穫記録!$D:$D,$J$1,収穫記録!$I:$I,$J$2,収穫記録!$J:$J,$J$3,収穫記録!$F:$F,$I318,収穫記録!$B:$B,"&gt;="&amp;W$10,収穫記録!$B:$B,"&lt;="&amp;EOMONTH(W$10,0))
/_xlfn.UNIQUE(_xlfn._xlws.FILTER($F:$F,$E:$E=$J$4))
/IF($J$5="総計",1,$K318/10)
),0)</f>
        <v>0</v>
      </c>
      <c r="X318" s="48" cm="1">
        <f t="array" ref="X318">IFERROR(
IF(OR(X$10="",$I318=""),"",
SUMIFS(収穫記録!$P:$P,収穫記録!$D:$D,$J$1,収穫記録!$I:$I,$J$2,収穫記録!$J:$J,$J$3,収穫記録!$F:$F,$I318,収穫記録!$B:$B,"&gt;="&amp;X$10,収穫記録!$B:$B,"&lt;="&amp;EOMONTH(X$10,0))
/_xlfn.UNIQUE(_xlfn._xlws.FILTER($F:$F,$E:$E=$J$4))
/IF($J$5="総計",1,$K318/10)
),0)</f>
        <v>0</v>
      </c>
    </row>
    <row r="319" spans="10:24">
      <c r="J319" s="13"/>
      <c r="K319" s="37"/>
      <c r="L319" s="46" t="str">
        <f t="shared" si="7"/>
        <v/>
      </c>
      <c r="M319" s="47" cm="1">
        <f t="array" ref="M319">IFERROR(
IF(OR(M$10="",$I319=""),"",
SUMIFS(収穫記録!$P:$P,収穫記録!$D:$D,$J$1,収穫記録!$I:$I,$J$2,収穫記録!$J:$J,$J$3,収穫記録!$F:$F,$I319,収穫記録!$B:$B,"&gt;="&amp;M$10,収穫記録!$B:$B,"&lt;="&amp;EOMONTH(M$10,0))
/_xlfn.UNIQUE(_xlfn._xlws.FILTER($F:$F,$E:$E=$J$4))
/IF($J$5="総計",1,$K319/10)
),0)</f>
        <v>0</v>
      </c>
      <c r="N319" s="48" cm="1">
        <f t="array" ref="N319">IFERROR(
IF(OR(N$10="",$I319=""),"",
SUMIFS(収穫記録!$P:$P,収穫記録!$D:$D,$J$1,収穫記録!$I:$I,$J$2,収穫記録!$J:$J,$J$3,収穫記録!$F:$F,$I319,収穫記録!$B:$B,"&gt;="&amp;N$10,収穫記録!$B:$B,"&lt;="&amp;EOMONTH(N$10,0))
/_xlfn.UNIQUE(_xlfn._xlws.FILTER($F:$F,$E:$E=$J$4))
/IF($J$5="総計",1,$K319/10)
),0)</f>
        <v>0</v>
      </c>
      <c r="O319" s="48" cm="1">
        <f t="array" ref="O319">IFERROR(
IF(OR(O$10="",$I319=""),"",
SUMIFS(収穫記録!$P:$P,収穫記録!$D:$D,$J$1,収穫記録!$I:$I,$J$2,収穫記録!$J:$J,$J$3,収穫記録!$F:$F,$I319,収穫記録!$B:$B,"&gt;="&amp;O$10,収穫記録!$B:$B,"&lt;="&amp;EOMONTH(O$10,0))
/_xlfn.UNIQUE(_xlfn._xlws.FILTER($F:$F,$E:$E=$J$4))
/IF($J$5="総計",1,$K319/10)
),0)</f>
        <v>0</v>
      </c>
      <c r="P319" s="48" cm="1">
        <f t="array" ref="P319">IFERROR(
IF(OR(P$10="",$I319=""),"",
SUMIFS(収穫記録!$P:$P,収穫記録!$D:$D,$J$1,収穫記録!$I:$I,$J$2,収穫記録!$J:$J,$J$3,収穫記録!$F:$F,$I319,収穫記録!$B:$B,"&gt;="&amp;P$10,収穫記録!$B:$B,"&lt;="&amp;EOMONTH(P$10,0))
/_xlfn.UNIQUE(_xlfn._xlws.FILTER($F:$F,$E:$E=$J$4))
/IF($J$5="総計",1,$K319/10)
),0)</f>
        <v>0</v>
      </c>
      <c r="Q319" s="48" cm="1">
        <f t="array" ref="Q319">IFERROR(
IF(OR(Q$10="",$I319=""),"",
SUMIFS(収穫記録!$P:$P,収穫記録!$D:$D,$J$1,収穫記録!$I:$I,$J$2,収穫記録!$J:$J,$J$3,収穫記録!$F:$F,$I319,収穫記録!$B:$B,"&gt;="&amp;Q$10,収穫記録!$B:$B,"&lt;="&amp;EOMONTH(Q$10,0))
/_xlfn.UNIQUE(_xlfn._xlws.FILTER($F:$F,$E:$E=$J$4))
/IF($J$5="総計",1,$K319/10)
),0)</f>
        <v>0</v>
      </c>
      <c r="R319" s="48" cm="1">
        <f t="array" ref="R319">IFERROR(
IF(OR(R$10="",$I319=""),"",
SUMIFS(収穫記録!$P:$P,収穫記録!$D:$D,$J$1,収穫記録!$I:$I,$J$2,収穫記録!$J:$J,$J$3,収穫記録!$F:$F,$I319,収穫記録!$B:$B,"&gt;="&amp;R$10,収穫記録!$B:$B,"&lt;="&amp;EOMONTH(R$10,0))
/_xlfn.UNIQUE(_xlfn._xlws.FILTER($F:$F,$E:$E=$J$4))
/IF($J$5="総計",1,$K319/10)
),0)</f>
        <v>0</v>
      </c>
      <c r="S319" s="48" cm="1">
        <f t="array" ref="S319">IFERROR(
IF(OR(S$10="",$I319=""),"",
SUMIFS(収穫記録!$P:$P,収穫記録!$D:$D,$J$1,収穫記録!$I:$I,$J$2,収穫記録!$J:$J,$J$3,収穫記録!$F:$F,$I319,収穫記録!$B:$B,"&gt;="&amp;S$10,収穫記録!$B:$B,"&lt;="&amp;EOMONTH(S$10,0))
/_xlfn.UNIQUE(_xlfn._xlws.FILTER($F:$F,$E:$E=$J$4))
/IF($J$5="総計",1,$K319/10)
),0)</f>
        <v>0</v>
      </c>
      <c r="T319" s="48" cm="1">
        <f t="array" ref="T319">IFERROR(
IF(OR(T$10="",$I319=""),"",
SUMIFS(収穫記録!$P:$P,収穫記録!$D:$D,$J$1,収穫記録!$I:$I,$J$2,収穫記録!$J:$J,$J$3,収穫記録!$F:$F,$I319,収穫記録!$B:$B,"&gt;="&amp;T$10,収穫記録!$B:$B,"&lt;="&amp;EOMONTH(T$10,0))
/_xlfn.UNIQUE(_xlfn._xlws.FILTER($F:$F,$E:$E=$J$4))
/IF($J$5="総計",1,$K319/10)
),0)</f>
        <v>0</v>
      </c>
      <c r="U319" s="48" cm="1">
        <f t="array" ref="U319">IFERROR(
IF(OR(U$10="",$I319=""),"",
SUMIFS(収穫記録!$P:$P,収穫記録!$D:$D,$J$1,収穫記録!$I:$I,$J$2,収穫記録!$J:$J,$J$3,収穫記録!$F:$F,$I319,収穫記録!$B:$B,"&gt;="&amp;U$10,収穫記録!$B:$B,"&lt;="&amp;EOMONTH(U$10,0))
/_xlfn.UNIQUE(_xlfn._xlws.FILTER($F:$F,$E:$E=$J$4))
/IF($J$5="総計",1,$K319/10)
),0)</f>
        <v>0</v>
      </c>
      <c r="V319" s="48" cm="1">
        <f t="array" ref="V319">IFERROR(
IF(OR(V$10="",$I319=""),"",
SUMIFS(収穫記録!$P:$P,収穫記録!$D:$D,$J$1,収穫記録!$I:$I,$J$2,収穫記録!$J:$J,$J$3,収穫記録!$F:$F,$I319,収穫記録!$B:$B,"&gt;="&amp;V$10,収穫記録!$B:$B,"&lt;="&amp;EOMONTH(V$10,0))
/_xlfn.UNIQUE(_xlfn._xlws.FILTER($F:$F,$E:$E=$J$4))
/IF($J$5="総計",1,$K319/10)
),0)</f>
        <v>0</v>
      </c>
      <c r="W319" s="48" cm="1">
        <f t="array" ref="W319">IFERROR(
IF(OR(W$10="",$I319=""),"",
SUMIFS(収穫記録!$P:$P,収穫記録!$D:$D,$J$1,収穫記録!$I:$I,$J$2,収穫記録!$J:$J,$J$3,収穫記録!$F:$F,$I319,収穫記録!$B:$B,"&gt;="&amp;W$10,収穫記録!$B:$B,"&lt;="&amp;EOMONTH(W$10,0))
/_xlfn.UNIQUE(_xlfn._xlws.FILTER($F:$F,$E:$E=$J$4))
/IF($J$5="総計",1,$K319/10)
),0)</f>
        <v>0</v>
      </c>
      <c r="X319" s="48" cm="1">
        <f t="array" ref="X319">IFERROR(
IF(OR(X$10="",$I319=""),"",
SUMIFS(収穫記録!$P:$P,収穫記録!$D:$D,$J$1,収穫記録!$I:$I,$J$2,収穫記録!$J:$J,$J$3,収穫記録!$F:$F,$I319,収穫記録!$B:$B,"&gt;="&amp;X$10,収穫記録!$B:$B,"&lt;="&amp;EOMONTH(X$10,0))
/_xlfn.UNIQUE(_xlfn._xlws.FILTER($F:$F,$E:$E=$J$4))
/IF($J$5="総計",1,$K319/10)
),0)</f>
        <v>0</v>
      </c>
    </row>
    <row r="320" spans="10:24">
      <c r="J320" s="13"/>
      <c r="K320" s="37"/>
      <c r="L320" s="46" t="str">
        <f t="shared" si="7"/>
        <v/>
      </c>
      <c r="M320" s="47" cm="1">
        <f t="array" ref="M320">IFERROR(
IF(OR(M$10="",$I320=""),"",
SUMIFS(収穫記録!$P:$P,収穫記録!$D:$D,$J$1,収穫記録!$I:$I,$J$2,収穫記録!$J:$J,$J$3,収穫記録!$F:$F,$I320,収穫記録!$B:$B,"&gt;="&amp;M$10,収穫記録!$B:$B,"&lt;="&amp;EOMONTH(M$10,0))
/_xlfn.UNIQUE(_xlfn._xlws.FILTER($F:$F,$E:$E=$J$4))
/IF($J$5="総計",1,$K320/10)
),0)</f>
        <v>0</v>
      </c>
      <c r="N320" s="48" cm="1">
        <f t="array" ref="N320">IFERROR(
IF(OR(N$10="",$I320=""),"",
SUMIFS(収穫記録!$P:$P,収穫記録!$D:$D,$J$1,収穫記録!$I:$I,$J$2,収穫記録!$J:$J,$J$3,収穫記録!$F:$F,$I320,収穫記録!$B:$B,"&gt;="&amp;N$10,収穫記録!$B:$B,"&lt;="&amp;EOMONTH(N$10,0))
/_xlfn.UNIQUE(_xlfn._xlws.FILTER($F:$F,$E:$E=$J$4))
/IF($J$5="総計",1,$K320/10)
),0)</f>
        <v>0</v>
      </c>
      <c r="O320" s="48" cm="1">
        <f t="array" ref="O320">IFERROR(
IF(OR(O$10="",$I320=""),"",
SUMIFS(収穫記録!$P:$P,収穫記録!$D:$D,$J$1,収穫記録!$I:$I,$J$2,収穫記録!$J:$J,$J$3,収穫記録!$F:$F,$I320,収穫記録!$B:$B,"&gt;="&amp;O$10,収穫記録!$B:$B,"&lt;="&amp;EOMONTH(O$10,0))
/_xlfn.UNIQUE(_xlfn._xlws.FILTER($F:$F,$E:$E=$J$4))
/IF($J$5="総計",1,$K320/10)
),0)</f>
        <v>0</v>
      </c>
      <c r="P320" s="48" cm="1">
        <f t="array" ref="P320">IFERROR(
IF(OR(P$10="",$I320=""),"",
SUMIFS(収穫記録!$P:$P,収穫記録!$D:$D,$J$1,収穫記録!$I:$I,$J$2,収穫記録!$J:$J,$J$3,収穫記録!$F:$F,$I320,収穫記録!$B:$B,"&gt;="&amp;P$10,収穫記録!$B:$B,"&lt;="&amp;EOMONTH(P$10,0))
/_xlfn.UNIQUE(_xlfn._xlws.FILTER($F:$F,$E:$E=$J$4))
/IF($J$5="総計",1,$K320/10)
),0)</f>
        <v>0</v>
      </c>
      <c r="Q320" s="48" cm="1">
        <f t="array" ref="Q320">IFERROR(
IF(OR(Q$10="",$I320=""),"",
SUMIFS(収穫記録!$P:$P,収穫記録!$D:$D,$J$1,収穫記録!$I:$I,$J$2,収穫記録!$J:$J,$J$3,収穫記録!$F:$F,$I320,収穫記録!$B:$B,"&gt;="&amp;Q$10,収穫記録!$B:$B,"&lt;="&amp;EOMONTH(Q$10,0))
/_xlfn.UNIQUE(_xlfn._xlws.FILTER($F:$F,$E:$E=$J$4))
/IF($J$5="総計",1,$K320/10)
),0)</f>
        <v>0</v>
      </c>
      <c r="R320" s="48" cm="1">
        <f t="array" ref="R320">IFERROR(
IF(OR(R$10="",$I320=""),"",
SUMIFS(収穫記録!$P:$P,収穫記録!$D:$D,$J$1,収穫記録!$I:$I,$J$2,収穫記録!$J:$J,$J$3,収穫記録!$F:$F,$I320,収穫記録!$B:$B,"&gt;="&amp;R$10,収穫記録!$B:$B,"&lt;="&amp;EOMONTH(R$10,0))
/_xlfn.UNIQUE(_xlfn._xlws.FILTER($F:$F,$E:$E=$J$4))
/IF($J$5="総計",1,$K320/10)
),0)</f>
        <v>0</v>
      </c>
      <c r="S320" s="48" cm="1">
        <f t="array" ref="S320">IFERROR(
IF(OR(S$10="",$I320=""),"",
SUMIFS(収穫記録!$P:$P,収穫記録!$D:$D,$J$1,収穫記録!$I:$I,$J$2,収穫記録!$J:$J,$J$3,収穫記録!$F:$F,$I320,収穫記録!$B:$B,"&gt;="&amp;S$10,収穫記録!$B:$B,"&lt;="&amp;EOMONTH(S$10,0))
/_xlfn.UNIQUE(_xlfn._xlws.FILTER($F:$F,$E:$E=$J$4))
/IF($J$5="総計",1,$K320/10)
),0)</f>
        <v>0</v>
      </c>
      <c r="T320" s="48" cm="1">
        <f t="array" ref="T320">IFERROR(
IF(OR(T$10="",$I320=""),"",
SUMIFS(収穫記録!$P:$P,収穫記録!$D:$D,$J$1,収穫記録!$I:$I,$J$2,収穫記録!$J:$J,$J$3,収穫記録!$F:$F,$I320,収穫記録!$B:$B,"&gt;="&amp;T$10,収穫記録!$B:$B,"&lt;="&amp;EOMONTH(T$10,0))
/_xlfn.UNIQUE(_xlfn._xlws.FILTER($F:$F,$E:$E=$J$4))
/IF($J$5="総計",1,$K320/10)
),0)</f>
        <v>0</v>
      </c>
      <c r="U320" s="48" cm="1">
        <f t="array" ref="U320">IFERROR(
IF(OR(U$10="",$I320=""),"",
SUMIFS(収穫記録!$P:$P,収穫記録!$D:$D,$J$1,収穫記録!$I:$I,$J$2,収穫記録!$J:$J,$J$3,収穫記録!$F:$F,$I320,収穫記録!$B:$B,"&gt;="&amp;U$10,収穫記録!$B:$B,"&lt;="&amp;EOMONTH(U$10,0))
/_xlfn.UNIQUE(_xlfn._xlws.FILTER($F:$F,$E:$E=$J$4))
/IF($J$5="総計",1,$K320/10)
),0)</f>
        <v>0</v>
      </c>
      <c r="V320" s="48" cm="1">
        <f t="array" ref="V320">IFERROR(
IF(OR(V$10="",$I320=""),"",
SUMIFS(収穫記録!$P:$P,収穫記録!$D:$D,$J$1,収穫記録!$I:$I,$J$2,収穫記録!$J:$J,$J$3,収穫記録!$F:$F,$I320,収穫記録!$B:$B,"&gt;="&amp;V$10,収穫記録!$B:$B,"&lt;="&amp;EOMONTH(V$10,0))
/_xlfn.UNIQUE(_xlfn._xlws.FILTER($F:$F,$E:$E=$J$4))
/IF($J$5="総計",1,$K320/10)
),0)</f>
        <v>0</v>
      </c>
      <c r="W320" s="48" cm="1">
        <f t="array" ref="W320">IFERROR(
IF(OR(W$10="",$I320=""),"",
SUMIFS(収穫記録!$P:$P,収穫記録!$D:$D,$J$1,収穫記録!$I:$I,$J$2,収穫記録!$J:$J,$J$3,収穫記録!$F:$F,$I320,収穫記録!$B:$B,"&gt;="&amp;W$10,収穫記録!$B:$B,"&lt;="&amp;EOMONTH(W$10,0))
/_xlfn.UNIQUE(_xlfn._xlws.FILTER($F:$F,$E:$E=$J$4))
/IF($J$5="総計",1,$K320/10)
),0)</f>
        <v>0</v>
      </c>
      <c r="X320" s="48" cm="1">
        <f t="array" ref="X320">IFERROR(
IF(OR(X$10="",$I320=""),"",
SUMIFS(収穫記録!$P:$P,収穫記録!$D:$D,$J$1,収穫記録!$I:$I,$J$2,収穫記録!$J:$J,$J$3,収穫記録!$F:$F,$I320,収穫記録!$B:$B,"&gt;="&amp;X$10,収穫記録!$B:$B,"&lt;="&amp;EOMONTH(X$10,0))
/_xlfn.UNIQUE(_xlfn._xlws.FILTER($F:$F,$E:$E=$J$4))
/IF($J$5="総計",1,$K320/10)
),0)</f>
        <v>0</v>
      </c>
    </row>
    <row r="321" spans="10:24">
      <c r="J321" s="13"/>
      <c r="K321" s="37"/>
      <c r="L321" s="46" t="str">
        <f t="shared" si="7"/>
        <v/>
      </c>
      <c r="M321" s="47" cm="1">
        <f t="array" ref="M321">IFERROR(
IF(OR(M$10="",$I321=""),"",
SUMIFS(収穫記録!$P:$P,収穫記録!$D:$D,$J$1,収穫記録!$I:$I,$J$2,収穫記録!$J:$J,$J$3,収穫記録!$F:$F,$I321,収穫記録!$B:$B,"&gt;="&amp;M$10,収穫記録!$B:$B,"&lt;="&amp;EOMONTH(M$10,0))
/_xlfn.UNIQUE(_xlfn._xlws.FILTER($F:$F,$E:$E=$J$4))
/IF($J$5="総計",1,$K321/10)
),0)</f>
        <v>0</v>
      </c>
      <c r="N321" s="48" cm="1">
        <f t="array" ref="N321">IFERROR(
IF(OR(N$10="",$I321=""),"",
SUMIFS(収穫記録!$P:$P,収穫記録!$D:$D,$J$1,収穫記録!$I:$I,$J$2,収穫記録!$J:$J,$J$3,収穫記録!$F:$F,$I321,収穫記録!$B:$B,"&gt;="&amp;N$10,収穫記録!$B:$B,"&lt;="&amp;EOMONTH(N$10,0))
/_xlfn.UNIQUE(_xlfn._xlws.FILTER($F:$F,$E:$E=$J$4))
/IF($J$5="総計",1,$K321/10)
),0)</f>
        <v>0</v>
      </c>
      <c r="O321" s="48" cm="1">
        <f t="array" ref="O321">IFERROR(
IF(OR(O$10="",$I321=""),"",
SUMIFS(収穫記録!$P:$P,収穫記録!$D:$D,$J$1,収穫記録!$I:$I,$J$2,収穫記録!$J:$J,$J$3,収穫記録!$F:$F,$I321,収穫記録!$B:$B,"&gt;="&amp;O$10,収穫記録!$B:$B,"&lt;="&amp;EOMONTH(O$10,0))
/_xlfn.UNIQUE(_xlfn._xlws.FILTER($F:$F,$E:$E=$J$4))
/IF($J$5="総計",1,$K321/10)
),0)</f>
        <v>0</v>
      </c>
      <c r="P321" s="48" cm="1">
        <f t="array" ref="P321">IFERROR(
IF(OR(P$10="",$I321=""),"",
SUMIFS(収穫記録!$P:$P,収穫記録!$D:$D,$J$1,収穫記録!$I:$I,$J$2,収穫記録!$J:$J,$J$3,収穫記録!$F:$F,$I321,収穫記録!$B:$B,"&gt;="&amp;P$10,収穫記録!$B:$B,"&lt;="&amp;EOMONTH(P$10,0))
/_xlfn.UNIQUE(_xlfn._xlws.FILTER($F:$F,$E:$E=$J$4))
/IF($J$5="総計",1,$K321/10)
),0)</f>
        <v>0</v>
      </c>
      <c r="Q321" s="48" cm="1">
        <f t="array" ref="Q321">IFERROR(
IF(OR(Q$10="",$I321=""),"",
SUMIFS(収穫記録!$P:$P,収穫記録!$D:$D,$J$1,収穫記録!$I:$I,$J$2,収穫記録!$J:$J,$J$3,収穫記録!$F:$F,$I321,収穫記録!$B:$B,"&gt;="&amp;Q$10,収穫記録!$B:$B,"&lt;="&amp;EOMONTH(Q$10,0))
/_xlfn.UNIQUE(_xlfn._xlws.FILTER($F:$F,$E:$E=$J$4))
/IF($J$5="総計",1,$K321/10)
),0)</f>
        <v>0</v>
      </c>
      <c r="R321" s="48" cm="1">
        <f t="array" ref="R321">IFERROR(
IF(OR(R$10="",$I321=""),"",
SUMIFS(収穫記録!$P:$P,収穫記録!$D:$D,$J$1,収穫記録!$I:$I,$J$2,収穫記録!$J:$J,$J$3,収穫記録!$F:$F,$I321,収穫記録!$B:$B,"&gt;="&amp;R$10,収穫記録!$B:$B,"&lt;="&amp;EOMONTH(R$10,0))
/_xlfn.UNIQUE(_xlfn._xlws.FILTER($F:$F,$E:$E=$J$4))
/IF($J$5="総計",1,$K321/10)
),0)</f>
        <v>0</v>
      </c>
      <c r="S321" s="48" cm="1">
        <f t="array" ref="S321">IFERROR(
IF(OR(S$10="",$I321=""),"",
SUMIFS(収穫記録!$P:$P,収穫記録!$D:$D,$J$1,収穫記録!$I:$I,$J$2,収穫記録!$J:$J,$J$3,収穫記録!$F:$F,$I321,収穫記録!$B:$B,"&gt;="&amp;S$10,収穫記録!$B:$B,"&lt;="&amp;EOMONTH(S$10,0))
/_xlfn.UNIQUE(_xlfn._xlws.FILTER($F:$F,$E:$E=$J$4))
/IF($J$5="総計",1,$K321/10)
),0)</f>
        <v>0</v>
      </c>
      <c r="T321" s="48" cm="1">
        <f t="array" ref="T321">IFERROR(
IF(OR(T$10="",$I321=""),"",
SUMIFS(収穫記録!$P:$P,収穫記録!$D:$D,$J$1,収穫記録!$I:$I,$J$2,収穫記録!$J:$J,$J$3,収穫記録!$F:$F,$I321,収穫記録!$B:$B,"&gt;="&amp;T$10,収穫記録!$B:$B,"&lt;="&amp;EOMONTH(T$10,0))
/_xlfn.UNIQUE(_xlfn._xlws.FILTER($F:$F,$E:$E=$J$4))
/IF($J$5="総計",1,$K321/10)
),0)</f>
        <v>0</v>
      </c>
      <c r="U321" s="48" cm="1">
        <f t="array" ref="U321">IFERROR(
IF(OR(U$10="",$I321=""),"",
SUMIFS(収穫記録!$P:$P,収穫記録!$D:$D,$J$1,収穫記録!$I:$I,$J$2,収穫記録!$J:$J,$J$3,収穫記録!$F:$F,$I321,収穫記録!$B:$B,"&gt;="&amp;U$10,収穫記録!$B:$B,"&lt;="&amp;EOMONTH(U$10,0))
/_xlfn.UNIQUE(_xlfn._xlws.FILTER($F:$F,$E:$E=$J$4))
/IF($J$5="総計",1,$K321/10)
),0)</f>
        <v>0</v>
      </c>
      <c r="V321" s="48" cm="1">
        <f t="array" ref="V321">IFERROR(
IF(OR(V$10="",$I321=""),"",
SUMIFS(収穫記録!$P:$P,収穫記録!$D:$D,$J$1,収穫記録!$I:$I,$J$2,収穫記録!$J:$J,$J$3,収穫記録!$F:$F,$I321,収穫記録!$B:$B,"&gt;="&amp;V$10,収穫記録!$B:$B,"&lt;="&amp;EOMONTH(V$10,0))
/_xlfn.UNIQUE(_xlfn._xlws.FILTER($F:$F,$E:$E=$J$4))
/IF($J$5="総計",1,$K321/10)
),0)</f>
        <v>0</v>
      </c>
      <c r="W321" s="48" cm="1">
        <f t="array" ref="W321">IFERROR(
IF(OR(W$10="",$I321=""),"",
SUMIFS(収穫記録!$P:$P,収穫記録!$D:$D,$J$1,収穫記録!$I:$I,$J$2,収穫記録!$J:$J,$J$3,収穫記録!$F:$F,$I321,収穫記録!$B:$B,"&gt;="&amp;W$10,収穫記録!$B:$B,"&lt;="&amp;EOMONTH(W$10,0))
/_xlfn.UNIQUE(_xlfn._xlws.FILTER($F:$F,$E:$E=$J$4))
/IF($J$5="総計",1,$K321/10)
),0)</f>
        <v>0</v>
      </c>
      <c r="X321" s="48" cm="1">
        <f t="array" ref="X321">IFERROR(
IF(OR(X$10="",$I321=""),"",
SUMIFS(収穫記録!$P:$P,収穫記録!$D:$D,$J$1,収穫記録!$I:$I,$J$2,収穫記録!$J:$J,$J$3,収穫記録!$F:$F,$I321,収穫記録!$B:$B,"&gt;="&amp;X$10,収穫記録!$B:$B,"&lt;="&amp;EOMONTH(X$10,0))
/_xlfn.UNIQUE(_xlfn._xlws.FILTER($F:$F,$E:$E=$J$4))
/IF($J$5="総計",1,$K321/10)
),0)</f>
        <v>0</v>
      </c>
    </row>
    <row r="322" spans="10:24">
      <c r="J322" s="13"/>
      <c r="K322" s="37"/>
      <c r="L322" s="46" t="str">
        <f t="shared" si="7"/>
        <v/>
      </c>
      <c r="M322" s="47" cm="1">
        <f t="array" ref="M322">IFERROR(
IF(OR(M$10="",$I322=""),"",
SUMIFS(収穫記録!$P:$P,収穫記録!$D:$D,$J$1,収穫記録!$I:$I,$J$2,収穫記録!$J:$J,$J$3,収穫記録!$F:$F,$I322,収穫記録!$B:$B,"&gt;="&amp;M$10,収穫記録!$B:$B,"&lt;="&amp;EOMONTH(M$10,0))
/_xlfn.UNIQUE(_xlfn._xlws.FILTER($F:$F,$E:$E=$J$4))
/IF($J$5="総計",1,$K322/10)
),0)</f>
        <v>0</v>
      </c>
      <c r="N322" s="48" cm="1">
        <f t="array" ref="N322">IFERROR(
IF(OR(N$10="",$I322=""),"",
SUMIFS(収穫記録!$P:$P,収穫記録!$D:$D,$J$1,収穫記録!$I:$I,$J$2,収穫記録!$J:$J,$J$3,収穫記録!$F:$F,$I322,収穫記録!$B:$B,"&gt;="&amp;N$10,収穫記録!$B:$B,"&lt;="&amp;EOMONTH(N$10,0))
/_xlfn.UNIQUE(_xlfn._xlws.FILTER($F:$F,$E:$E=$J$4))
/IF($J$5="総計",1,$K322/10)
),0)</f>
        <v>0</v>
      </c>
      <c r="O322" s="48" cm="1">
        <f t="array" ref="O322">IFERROR(
IF(OR(O$10="",$I322=""),"",
SUMIFS(収穫記録!$P:$P,収穫記録!$D:$D,$J$1,収穫記録!$I:$I,$J$2,収穫記録!$J:$J,$J$3,収穫記録!$F:$F,$I322,収穫記録!$B:$B,"&gt;="&amp;O$10,収穫記録!$B:$B,"&lt;="&amp;EOMONTH(O$10,0))
/_xlfn.UNIQUE(_xlfn._xlws.FILTER($F:$F,$E:$E=$J$4))
/IF($J$5="総計",1,$K322/10)
),0)</f>
        <v>0</v>
      </c>
      <c r="P322" s="48" cm="1">
        <f t="array" ref="P322">IFERROR(
IF(OR(P$10="",$I322=""),"",
SUMIFS(収穫記録!$P:$P,収穫記録!$D:$D,$J$1,収穫記録!$I:$I,$J$2,収穫記録!$J:$J,$J$3,収穫記録!$F:$F,$I322,収穫記録!$B:$B,"&gt;="&amp;P$10,収穫記録!$B:$B,"&lt;="&amp;EOMONTH(P$10,0))
/_xlfn.UNIQUE(_xlfn._xlws.FILTER($F:$F,$E:$E=$J$4))
/IF($J$5="総計",1,$K322/10)
),0)</f>
        <v>0</v>
      </c>
      <c r="Q322" s="48" cm="1">
        <f t="array" ref="Q322">IFERROR(
IF(OR(Q$10="",$I322=""),"",
SUMIFS(収穫記録!$P:$P,収穫記録!$D:$D,$J$1,収穫記録!$I:$I,$J$2,収穫記録!$J:$J,$J$3,収穫記録!$F:$F,$I322,収穫記録!$B:$B,"&gt;="&amp;Q$10,収穫記録!$B:$B,"&lt;="&amp;EOMONTH(Q$10,0))
/_xlfn.UNIQUE(_xlfn._xlws.FILTER($F:$F,$E:$E=$J$4))
/IF($J$5="総計",1,$K322/10)
),0)</f>
        <v>0</v>
      </c>
      <c r="R322" s="48" cm="1">
        <f t="array" ref="R322">IFERROR(
IF(OR(R$10="",$I322=""),"",
SUMIFS(収穫記録!$P:$P,収穫記録!$D:$D,$J$1,収穫記録!$I:$I,$J$2,収穫記録!$J:$J,$J$3,収穫記録!$F:$F,$I322,収穫記録!$B:$B,"&gt;="&amp;R$10,収穫記録!$B:$B,"&lt;="&amp;EOMONTH(R$10,0))
/_xlfn.UNIQUE(_xlfn._xlws.FILTER($F:$F,$E:$E=$J$4))
/IF($J$5="総計",1,$K322/10)
),0)</f>
        <v>0</v>
      </c>
      <c r="S322" s="48" cm="1">
        <f t="array" ref="S322">IFERROR(
IF(OR(S$10="",$I322=""),"",
SUMIFS(収穫記録!$P:$P,収穫記録!$D:$D,$J$1,収穫記録!$I:$I,$J$2,収穫記録!$J:$J,$J$3,収穫記録!$F:$F,$I322,収穫記録!$B:$B,"&gt;="&amp;S$10,収穫記録!$B:$B,"&lt;="&amp;EOMONTH(S$10,0))
/_xlfn.UNIQUE(_xlfn._xlws.FILTER($F:$F,$E:$E=$J$4))
/IF($J$5="総計",1,$K322/10)
),0)</f>
        <v>0</v>
      </c>
      <c r="T322" s="48" cm="1">
        <f t="array" ref="T322">IFERROR(
IF(OR(T$10="",$I322=""),"",
SUMIFS(収穫記録!$P:$P,収穫記録!$D:$D,$J$1,収穫記録!$I:$I,$J$2,収穫記録!$J:$J,$J$3,収穫記録!$F:$F,$I322,収穫記録!$B:$B,"&gt;="&amp;T$10,収穫記録!$B:$B,"&lt;="&amp;EOMONTH(T$10,0))
/_xlfn.UNIQUE(_xlfn._xlws.FILTER($F:$F,$E:$E=$J$4))
/IF($J$5="総計",1,$K322/10)
),0)</f>
        <v>0</v>
      </c>
      <c r="U322" s="48" cm="1">
        <f t="array" ref="U322">IFERROR(
IF(OR(U$10="",$I322=""),"",
SUMIFS(収穫記録!$P:$P,収穫記録!$D:$D,$J$1,収穫記録!$I:$I,$J$2,収穫記録!$J:$J,$J$3,収穫記録!$F:$F,$I322,収穫記録!$B:$B,"&gt;="&amp;U$10,収穫記録!$B:$B,"&lt;="&amp;EOMONTH(U$10,0))
/_xlfn.UNIQUE(_xlfn._xlws.FILTER($F:$F,$E:$E=$J$4))
/IF($J$5="総計",1,$K322/10)
),0)</f>
        <v>0</v>
      </c>
      <c r="V322" s="48" cm="1">
        <f t="array" ref="V322">IFERROR(
IF(OR(V$10="",$I322=""),"",
SUMIFS(収穫記録!$P:$P,収穫記録!$D:$D,$J$1,収穫記録!$I:$I,$J$2,収穫記録!$J:$J,$J$3,収穫記録!$F:$F,$I322,収穫記録!$B:$B,"&gt;="&amp;V$10,収穫記録!$B:$B,"&lt;="&amp;EOMONTH(V$10,0))
/_xlfn.UNIQUE(_xlfn._xlws.FILTER($F:$F,$E:$E=$J$4))
/IF($J$5="総計",1,$K322/10)
),0)</f>
        <v>0</v>
      </c>
      <c r="W322" s="48" cm="1">
        <f t="array" ref="W322">IFERROR(
IF(OR(W$10="",$I322=""),"",
SUMIFS(収穫記録!$P:$P,収穫記録!$D:$D,$J$1,収穫記録!$I:$I,$J$2,収穫記録!$J:$J,$J$3,収穫記録!$F:$F,$I322,収穫記録!$B:$B,"&gt;="&amp;W$10,収穫記録!$B:$B,"&lt;="&amp;EOMONTH(W$10,0))
/_xlfn.UNIQUE(_xlfn._xlws.FILTER($F:$F,$E:$E=$J$4))
/IF($J$5="総計",1,$K322/10)
),0)</f>
        <v>0</v>
      </c>
      <c r="X322" s="48" cm="1">
        <f t="array" ref="X322">IFERROR(
IF(OR(X$10="",$I322=""),"",
SUMIFS(収穫記録!$P:$P,収穫記録!$D:$D,$J$1,収穫記録!$I:$I,$J$2,収穫記録!$J:$J,$J$3,収穫記録!$F:$F,$I322,収穫記録!$B:$B,"&gt;="&amp;X$10,収穫記録!$B:$B,"&lt;="&amp;EOMONTH(X$10,0))
/_xlfn.UNIQUE(_xlfn._xlws.FILTER($F:$F,$E:$E=$J$4))
/IF($J$5="総計",1,$K322/10)
),0)</f>
        <v>0</v>
      </c>
    </row>
    <row r="323" spans="10:24">
      <c r="J323" s="13"/>
      <c r="K323" s="37"/>
      <c r="L323" s="46" t="str">
        <f t="shared" si="7"/>
        <v/>
      </c>
      <c r="M323" s="47" cm="1">
        <f t="array" ref="M323">IFERROR(
IF(OR(M$10="",$I323=""),"",
SUMIFS(収穫記録!$P:$P,収穫記録!$D:$D,$J$1,収穫記録!$I:$I,$J$2,収穫記録!$J:$J,$J$3,収穫記録!$F:$F,$I323,収穫記録!$B:$B,"&gt;="&amp;M$10,収穫記録!$B:$B,"&lt;="&amp;EOMONTH(M$10,0))
/_xlfn.UNIQUE(_xlfn._xlws.FILTER($F:$F,$E:$E=$J$4))
/IF($J$5="総計",1,$K323/10)
),0)</f>
        <v>0</v>
      </c>
      <c r="N323" s="48" cm="1">
        <f t="array" ref="N323">IFERROR(
IF(OR(N$10="",$I323=""),"",
SUMIFS(収穫記録!$P:$P,収穫記録!$D:$D,$J$1,収穫記録!$I:$I,$J$2,収穫記録!$J:$J,$J$3,収穫記録!$F:$F,$I323,収穫記録!$B:$B,"&gt;="&amp;N$10,収穫記録!$B:$B,"&lt;="&amp;EOMONTH(N$10,0))
/_xlfn.UNIQUE(_xlfn._xlws.FILTER($F:$F,$E:$E=$J$4))
/IF($J$5="総計",1,$K323/10)
),0)</f>
        <v>0</v>
      </c>
      <c r="O323" s="48" cm="1">
        <f t="array" ref="O323">IFERROR(
IF(OR(O$10="",$I323=""),"",
SUMIFS(収穫記録!$P:$P,収穫記録!$D:$D,$J$1,収穫記録!$I:$I,$J$2,収穫記録!$J:$J,$J$3,収穫記録!$F:$F,$I323,収穫記録!$B:$B,"&gt;="&amp;O$10,収穫記録!$B:$B,"&lt;="&amp;EOMONTH(O$10,0))
/_xlfn.UNIQUE(_xlfn._xlws.FILTER($F:$F,$E:$E=$J$4))
/IF($J$5="総計",1,$K323/10)
),0)</f>
        <v>0</v>
      </c>
      <c r="P323" s="48" cm="1">
        <f t="array" ref="P323">IFERROR(
IF(OR(P$10="",$I323=""),"",
SUMIFS(収穫記録!$P:$P,収穫記録!$D:$D,$J$1,収穫記録!$I:$I,$J$2,収穫記録!$J:$J,$J$3,収穫記録!$F:$F,$I323,収穫記録!$B:$B,"&gt;="&amp;P$10,収穫記録!$B:$B,"&lt;="&amp;EOMONTH(P$10,0))
/_xlfn.UNIQUE(_xlfn._xlws.FILTER($F:$F,$E:$E=$J$4))
/IF($J$5="総計",1,$K323/10)
),0)</f>
        <v>0</v>
      </c>
      <c r="Q323" s="48" cm="1">
        <f t="array" ref="Q323">IFERROR(
IF(OR(Q$10="",$I323=""),"",
SUMIFS(収穫記録!$P:$P,収穫記録!$D:$D,$J$1,収穫記録!$I:$I,$J$2,収穫記録!$J:$J,$J$3,収穫記録!$F:$F,$I323,収穫記録!$B:$B,"&gt;="&amp;Q$10,収穫記録!$B:$B,"&lt;="&amp;EOMONTH(Q$10,0))
/_xlfn.UNIQUE(_xlfn._xlws.FILTER($F:$F,$E:$E=$J$4))
/IF($J$5="総計",1,$K323/10)
),0)</f>
        <v>0</v>
      </c>
      <c r="R323" s="48" cm="1">
        <f t="array" ref="R323">IFERROR(
IF(OR(R$10="",$I323=""),"",
SUMIFS(収穫記録!$P:$P,収穫記録!$D:$D,$J$1,収穫記録!$I:$I,$J$2,収穫記録!$J:$J,$J$3,収穫記録!$F:$F,$I323,収穫記録!$B:$B,"&gt;="&amp;R$10,収穫記録!$B:$B,"&lt;="&amp;EOMONTH(R$10,0))
/_xlfn.UNIQUE(_xlfn._xlws.FILTER($F:$F,$E:$E=$J$4))
/IF($J$5="総計",1,$K323/10)
),0)</f>
        <v>0</v>
      </c>
      <c r="S323" s="48" cm="1">
        <f t="array" ref="S323">IFERROR(
IF(OR(S$10="",$I323=""),"",
SUMIFS(収穫記録!$P:$P,収穫記録!$D:$D,$J$1,収穫記録!$I:$I,$J$2,収穫記録!$J:$J,$J$3,収穫記録!$F:$F,$I323,収穫記録!$B:$B,"&gt;="&amp;S$10,収穫記録!$B:$B,"&lt;="&amp;EOMONTH(S$10,0))
/_xlfn.UNIQUE(_xlfn._xlws.FILTER($F:$F,$E:$E=$J$4))
/IF($J$5="総計",1,$K323/10)
),0)</f>
        <v>0</v>
      </c>
      <c r="T323" s="48" cm="1">
        <f t="array" ref="T323">IFERROR(
IF(OR(T$10="",$I323=""),"",
SUMIFS(収穫記録!$P:$P,収穫記録!$D:$D,$J$1,収穫記録!$I:$I,$J$2,収穫記録!$J:$J,$J$3,収穫記録!$F:$F,$I323,収穫記録!$B:$B,"&gt;="&amp;T$10,収穫記録!$B:$B,"&lt;="&amp;EOMONTH(T$10,0))
/_xlfn.UNIQUE(_xlfn._xlws.FILTER($F:$F,$E:$E=$J$4))
/IF($J$5="総計",1,$K323/10)
),0)</f>
        <v>0</v>
      </c>
      <c r="U323" s="48" cm="1">
        <f t="array" ref="U323">IFERROR(
IF(OR(U$10="",$I323=""),"",
SUMIFS(収穫記録!$P:$P,収穫記録!$D:$D,$J$1,収穫記録!$I:$I,$J$2,収穫記録!$J:$J,$J$3,収穫記録!$F:$F,$I323,収穫記録!$B:$B,"&gt;="&amp;U$10,収穫記録!$B:$B,"&lt;="&amp;EOMONTH(U$10,0))
/_xlfn.UNIQUE(_xlfn._xlws.FILTER($F:$F,$E:$E=$J$4))
/IF($J$5="総計",1,$K323/10)
),0)</f>
        <v>0</v>
      </c>
      <c r="V323" s="48" cm="1">
        <f t="array" ref="V323">IFERROR(
IF(OR(V$10="",$I323=""),"",
SUMIFS(収穫記録!$P:$P,収穫記録!$D:$D,$J$1,収穫記録!$I:$I,$J$2,収穫記録!$J:$J,$J$3,収穫記録!$F:$F,$I323,収穫記録!$B:$B,"&gt;="&amp;V$10,収穫記録!$B:$B,"&lt;="&amp;EOMONTH(V$10,0))
/_xlfn.UNIQUE(_xlfn._xlws.FILTER($F:$F,$E:$E=$J$4))
/IF($J$5="総計",1,$K323/10)
),0)</f>
        <v>0</v>
      </c>
      <c r="W323" s="48" cm="1">
        <f t="array" ref="W323">IFERROR(
IF(OR(W$10="",$I323=""),"",
SUMIFS(収穫記録!$P:$P,収穫記録!$D:$D,$J$1,収穫記録!$I:$I,$J$2,収穫記録!$J:$J,$J$3,収穫記録!$F:$F,$I323,収穫記録!$B:$B,"&gt;="&amp;W$10,収穫記録!$B:$B,"&lt;="&amp;EOMONTH(W$10,0))
/_xlfn.UNIQUE(_xlfn._xlws.FILTER($F:$F,$E:$E=$J$4))
/IF($J$5="総計",1,$K323/10)
),0)</f>
        <v>0</v>
      </c>
      <c r="X323" s="48" cm="1">
        <f t="array" ref="X323">IFERROR(
IF(OR(X$10="",$I323=""),"",
SUMIFS(収穫記録!$P:$P,収穫記録!$D:$D,$J$1,収穫記録!$I:$I,$J$2,収穫記録!$J:$J,$J$3,収穫記録!$F:$F,$I323,収穫記録!$B:$B,"&gt;="&amp;X$10,収穫記録!$B:$B,"&lt;="&amp;EOMONTH(X$10,0))
/_xlfn.UNIQUE(_xlfn._xlws.FILTER($F:$F,$E:$E=$J$4))
/IF($J$5="総計",1,$K323/10)
),0)</f>
        <v>0</v>
      </c>
    </row>
    <row r="324" spans="10:24">
      <c r="J324" s="13"/>
      <c r="K324" s="37"/>
      <c r="L324" s="46" t="str">
        <f t="shared" si="7"/>
        <v/>
      </c>
      <c r="M324" s="47" cm="1">
        <f t="array" ref="M324">IFERROR(
IF(OR(M$10="",$I324=""),"",
SUMIFS(収穫記録!$P:$P,収穫記録!$D:$D,$J$1,収穫記録!$I:$I,$J$2,収穫記録!$J:$J,$J$3,収穫記録!$F:$F,$I324,収穫記録!$B:$B,"&gt;="&amp;M$10,収穫記録!$B:$B,"&lt;="&amp;EOMONTH(M$10,0))
/_xlfn.UNIQUE(_xlfn._xlws.FILTER($F:$F,$E:$E=$J$4))
/IF($J$5="総計",1,$K324/10)
),0)</f>
        <v>0</v>
      </c>
      <c r="N324" s="48" cm="1">
        <f t="array" ref="N324">IFERROR(
IF(OR(N$10="",$I324=""),"",
SUMIFS(収穫記録!$P:$P,収穫記録!$D:$D,$J$1,収穫記録!$I:$I,$J$2,収穫記録!$J:$J,$J$3,収穫記録!$F:$F,$I324,収穫記録!$B:$B,"&gt;="&amp;N$10,収穫記録!$B:$B,"&lt;="&amp;EOMONTH(N$10,0))
/_xlfn.UNIQUE(_xlfn._xlws.FILTER($F:$F,$E:$E=$J$4))
/IF($J$5="総計",1,$K324/10)
),0)</f>
        <v>0</v>
      </c>
      <c r="O324" s="48" cm="1">
        <f t="array" ref="O324">IFERROR(
IF(OR(O$10="",$I324=""),"",
SUMIFS(収穫記録!$P:$P,収穫記録!$D:$D,$J$1,収穫記録!$I:$I,$J$2,収穫記録!$J:$J,$J$3,収穫記録!$F:$F,$I324,収穫記録!$B:$B,"&gt;="&amp;O$10,収穫記録!$B:$B,"&lt;="&amp;EOMONTH(O$10,0))
/_xlfn.UNIQUE(_xlfn._xlws.FILTER($F:$F,$E:$E=$J$4))
/IF($J$5="総計",1,$K324/10)
),0)</f>
        <v>0</v>
      </c>
      <c r="P324" s="48" cm="1">
        <f t="array" ref="P324">IFERROR(
IF(OR(P$10="",$I324=""),"",
SUMIFS(収穫記録!$P:$P,収穫記録!$D:$D,$J$1,収穫記録!$I:$I,$J$2,収穫記録!$J:$J,$J$3,収穫記録!$F:$F,$I324,収穫記録!$B:$B,"&gt;="&amp;P$10,収穫記録!$B:$B,"&lt;="&amp;EOMONTH(P$10,0))
/_xlfn.UNIQUE(_xlfn._xlws.FILTER($F:$F,$E:$E=$J$4))
/IF($J$5="総計",1,$K324/10)
),0)</f>
        <v>0</v>
      </c>
      <c r="Q324" s="48" cm="1">
        <f t="array" ref="Q324">IFERROR(
IF(OR(Q$10="",$I324=""),"",
SUMIFS(収穫記録!$P:$P,収穫記録!$D:$D,$J$1,収穫記録!$I:$I,$J$2,収穫記録!$J:$J,$J$3,収穫記録!$F:$F,$I324,収穫記録!$B:$B,"&gt;="&amp;Q$10,収穫記録!$B:$B,"&lt;="&amp;EOMONTH(Q$10,0))
/_xlfn.UNIQUE(_xlfn._xlws.FILTER($F:$F,$E:$E=$J$4))
/IF($J$5="総計",1,$K324/10)
),0)</f>
        <v>0</v>
      </c>
      <c r="R324" s="48" cm="1">
        <f t="array" ref="R324">IFERROR(
IF(OR(R$10="",$I324=""),"",
SUMIFS(収穫記録!$P:$P,収穫記録!$D:$D,$J$1,収穫記録!$I:$I,$J$2,収穫記録!$J:$J,$J$3,収穫記録!$F:$F,$I324,収穫記録!$B:$B,"&gt;="&amp;R$10,収穫記録!$B:$B,"&lt;="&amp;EOMONTH(R$10,0))
/_xlfn.UNIQUE(_xlfn._xlws.FILTER($F:$F,$E:$E=$J$4))
/IF($J$5="総計",1,$K324/10)
),0)</f>
        <v>0</v>
      </c>
      <c r="S324" s="48" cm="1">
        <f t="array" ref="S324">IFERROR(
IF(OR(S$10="",$I324=""),"",
SUMIFS(収穫記録!$P:$P,収穫記録!$D:$D,$J$1,収穫記録!$I:$I,$J$2,収穫記録!$J:$J,$J$3,収穫記録!$F:$F,$I324,収穫記録!$B:$B,"&gt;="&amp;S$10,収穫記録!$B:$B,"&lt;="&amp;EOMONTH(S$10,0))
/_xlfn.UNIQUE(_xlfn._xlws.FILTER($F:$F,$E:$E=$J$4))
/IF($J$5="総計",1,$K324/10)
),0)</f>
        <v>0</v>
      </c>
      <c r="T324" s="48" cm="1">
        <f t="array" ref="T324">IFERROR(
IF(OR(T$10="",$I324=""),"",
SUMIFS(収穫記録!$P:$P,収穫記録!$D:$D,$J$1,収穫記録!$I:$I,$J$2,収穫記録!$J:$J,$J$3,収穫記録!$F:$F,$I324,収穫記録!$B:$B,"&gt;="&amp;T$10,収穫記録!$B:$B,"&lt;="&amp;EOMONTH(T$10,0))
/_xlfn.UNIQUE(_xlfn._xlws.FILTER($F:$F,$E:$E=$J$4))
/IF($J$5="総計",1,$K324/10)
),0)</f>
        <v>0</v>
      </c>
      <c r="U324" s="48" cm="1">
        <f t="array" ref="U324">IFERROR(
IF(OR(U$10="",$I324=""),"",
SUMIFS(収穫記録!$P:$P,収穫記録!$D:$D,$J$1,収穫記録!$I:$I,$J$2,収穫記録!$J:$J,$J$3,収穫記録!$F:$F,$I324,収穫記録!$B:$B,"&gt;="&amp;U$10,収穫記録!$B:$B,"&lt;="&amp;EOMONTH(U$10,0))
/_xlfn.UNIQUE(_xlfn._xlws.FILTER($F:$F,$E:$E=$J$4))
/IF($J$5="総計",1,$K324/10)
),0)</f>
        <v>0</v>
      </c>
      <c r="V324" s="48" cm="1">
        <f t="array" ref="V324">IFERROR(
IF(OR(V$10="",$I324=""),"",
SUMIFS(収穫記録!$P:$P,収穫記録!$D:$D,$J$1,収穫記録!$I:$I,$J$2,収穫記録!$J:$J,$J$3,収穫記録!$F:$F,$I324,収穫記録!$B:$B,"&gt;="&amp;V$10,収穫記録!$B:$B,"&lt;="&amp;EOMONTH(V$10,0))
/_xlfn.UNIQUE(_xlfn._xlws.FILTER($F:$F,$E:$E=$J$4))
/IF($J$5="総計",1,$K324/10)
),0)</f>
        <v>0</v>
      </c>
      <c r="W324" s="48" cm="1">
        <f t="array" ref="W324">IFERROR(
IF(OR(W$10="",$I324=""),"",
SUMIFS(収穫記録!$P:$P,収穫記録!$D:$D,$J$1,収穫記録!$I:$I,$J$2,収穫記録!$J:$J,$J$3,収穫記録!$F:$F,$I324,収穫記録!$B:$B,"&gt;="&amp;W$10,収穫記録!$B:$B,"&lt;="&amp;EOMONTH(W$10,0))
/_xlfn.UNIQUE(_xlfn._xlws.FILTER($F:$F,$E:$E=$J$4))
/IF($J$5="総計",1,$K324/10)
),0)</f>
        <v>0</v>
      </c>
      <c r="X324" s="48" cm="1">
        <f t="array" ref="X324">IFERROR(
IF(OR(X$10="",$I324=""),"",
SUMIFS(収穫記録!$P:$P,収穫記録!$D:$D,$J$1,収穫記録!$I:$I,$J$2,収穫記録!$J:$J,$J$3,収穫記録!$F:$F,$I324,収穫記録!$B:$B,"&gt;="&amp;X$10,収穫記録!$B:$B,"&lt;="&amp;EOMONTH(X$10,0))
/_xlfn.UNIQUE(_xlfn._xlws.FILTER($F:$F,$E:$E=$J$4))
/IF($J$5="総計",1,$K324/10)
),0)</f>
        <v>0</v>
      </c>
    </row>
    <row r="325" spans="10:24">
      <c r="J325" s="13"/>
      <c r="K325" s="37"/>
      <c r="L325" s="46" t="str">
        <f t="shared" si="7"/>
        <v/>
      </c>
      <c r="M325" s="47" cm="1">
        <f t="array" ref="M325">IFERROR(
IF(OR(M$10="",$I325=""),"",
SUMIFS(収穫記録!$P:$P,収穫記録!$D:$D,$J$1,収穫記録!$I:$I,$J$2,収穫記録!$J:$J,$J$3,収穫記録!$F:$F,$I325,収穫記録!$B:$B,"&gt;="&amp;M$10,収穫記録!$B:$B,"&lt;="&amp;EOMONTH(M$10,0))
/_xlfn.UNIQUE(_xlfn._xlws.FILTER($F:$F,$E:$E=$J$4))
/IF($J$5="総計",1,$K325/10)
),0)</f>
        <v>0</v>
      </c>
      <c r="N325" s="48" cm="1">
        <f t="array" ref="N325">IFERROR(
IF(OR(N$10="",$I325=""),"",
SUMIFS(収穫記録!$P:$P,収穫記録!$D:$D,$J$1,収穫記録!$I:$I,$J$2,収穫記録!$J:$J,$J$3,収穫記録!$F:$F,$I325,収穫記録!$B:$B,"&gt;="&amp;N$10,収穫記録!$B:$B,"&lt;="&amp;EOMONTH(N$10,0))
/_xlfn.UNIQUE(_xlfn._xlws.FILTER($F:$F,$E:$E=$J$4))
/IF($J$5="総計",1,$K325/10)
),0)</f>
        <v>0</v>
      </c>
      <c r="O325" s="48" cm="1">
        <f t="array" ref="O325">IFERROR(
IF(OR(O$10="",$I325=""),"",
SUMIFS(収穫記録!$P:$P,収穫記録!$D:$D,$J$1,収穫記録!$I:$I,$J$2,収穫記録!$J:$J,$J$3,収穫記録!$F:$F,$I325,収穫記録!$B:$B,"&gt;="&amp;O$10,収穫記録!$B:$B,"&lt;="&amp;EOMONTH(O$10,0))
/_xlfn.UNIQUE(_xlfn._xlws.FILTER($F:$F,$E:$E=$J$4))
/IF($J$5="総計",1,$K325/10)
),0)</f>
        <v>0</v>
      </c>
      <c r="P325" s="48" cm="1">
        <f t="array" ref="P325">IFERROR(
IF(OR(P$10="",$I325=""),"",
SUMIFS(収穫記録!$P:$P,収穫記録!$D:$D,$J$1,収穫記録!$I:$I,$J$2,収穫記録!$J:$J,$J$3,収穫記録!$F:$F,$I325,収穫記録!$B:$B,"&gt;="&amp;P$10,収穫記録!$B:$B,"&lt;="&amp;EOMONTH(P$10,0))
/_xlfn.UNIQUE(_xlfn._xlws.FILTER($F:$F,$E:$E=$J$4))
/IF($J$5="総計",1,$K325/10)
),0)</f>
        <v>0</v>
      </c>
      <c r="Q325" s="48" cm="1">
        <f t="array" ref="Q325">IFERROR(
IF(OR(Q$10="",$I325=""),"",
SUMIFS(収穫記録!$P:$P,収穫記録!$D:$D,$J$1,収穫記録!$I:$I,$J$2,収穫記録!$J:$J,$J$3,収穫記録!$F:$F,$I325,収穫記録!$B:$B,"&gt;="&amp;Q$10,収穫記録!$B:$B,"&lt;="&amp;EOMONTH(Q$10,0))
/_xlfn.UNIQUE(_xlfn._xlws.FILTER($F:$F,$E:$E=$J$4))
/IF($J$5="総計",1,$K325/10)
),0)</f>
        <v>0</v>
      </c>
      <c r="R325" s="48" cm="1">
        <f t="array" ref="R325">IFERROR(
IF(OR(R$10="",$I325=""),"",
SUMIFS(収穫記録!$P:$P,収穫記録!$D:$D,$J$1,収穫記録!$I:$I,$J$2,収穫記録!$J:$J,$J$3,収穫記録!$F:$F,$I325,収穫記録!$B:$B,"&gt;="&amp;R$10,収穫記録!$B:$B,"&lt;="&amp;EOMONTH(R$10,0))
/_xlfn.UNIQUE(_xlfn._xlws.FILTER($F:$F,$E:$E=$J$4))
/IF($J$5="総計",1,$K325/10)
),0)</f>
        <v>0</v>
      </c>
      <c r="S325" s="48" cm="1">
        <f t="array" ref="S325">IFERROR(
IF(OR(S$10="",$I325=""),"",
SUMIFS(収穫記録!$P:$P,収穫記録!$D:$D,$J$1,収穫記録!$I:$I,$J$2,収穫記録!$J:$J,$J$3,収穫記録!$F:$F,$I325,収穫記録!$B:$B,"&gt;="&amp;S$10,収穫記録!$B:$B,"&lt;="&amp;EOMONTH(S$10,0))
/_xlfn.UNIQUE(_xlfn._xlws.FILTER($F:$F,$E:$E=$J$4))
/IF($J$5="総計",1,$K325/10)
),0)</f>
        <v>0</v>
      </c>
      <c r="T325" s="48" cm="1">
        <f t="array" ref="T325">IFERROR(
IF(OR(T$10="",$I325=""),"",
SUMIFS(収穫記録!$P:$P,収穫記録!$D:$D,$J$1,収穫記録!$I:$I,$J$2,収穫記録!$J:$J,$J$3,収穫記録!$F:$F,$I325,収穫記録!$B:$B,"&gt;="&amp;T$10,収穫記録!$B:$B,"&lt;="&amp;EOMONTH(T$10,0))
/_xlfn.UNIQUE(_xlfn._xlws.FILTER($F:$F,$E:$E=$J$4))
/IF($J$5="総計",1,$K325/10)
),0)</f>
        <v>0</v>
      </c>
      <c r="U325" s="48" cm="1">
        <f t="array" ref="U325">IFERROR(
IF(OR(U$10="",$I325=""),"",
SUMIFS(収穫記録!$P:$P,収穫記録!$D:$D,$J$1,収穫記録!$I:$I,$J$2,収穫記録!$J:$J,$J$3,収穫記録!$F:$F,$I325,収穫記録!$B:$B,"&gt;="&amp;U$10,収穫記録!$B:$B,"&lt;="&amp;EOMONTH(U$10,0))
/_xlfn.UNIQUE(_xlfn._xlws.FILTER($F:$F,$E:$E=$J$4))
/IF($J$5="総計",1,$K325/10)
),0)</f>
        <v>0</v>
      </c>
      <c r="V325" s="48" cm="1">
        <f t="array" ref="V325">IFERROR(
IF(OR(V$10="",$I325=""),"",
SUMIFS(収穫記録!$P:$P,収穫記録!$D:$D,$J$1,収穫記録!$I:$I,$J$2,収穫記録!$J:$J,$J$3,収穫記録!$F:$F,$I325,収穫記録!$B:$B,"&gt;="&amp;V$10,収穫記録!$B:$B,"&lt;="&amp;EOMONTH(V$10,0))
/_xlfn.UNIQUE(_xlfn._xlws.FILTER($F:$F,$E:$E=$J$4))
/IF($J$5="総計",1,$K325/10)
),0)</f>
        <v>0</v>
      </c>
      <c r="W325" s="48" cm="1">
        <f t="array" ref="W325">IFERROR(
IF(OR(W$10="",$I325=""),"",
SUMIFS(収穫記録!$P:$P,収穫記録!$D:$D,$J$1,収穫記録!$I:$I,$J$2,収穫記録!$J:$J,$J$3,収穫記録!$F:$F,$I325,収穫記録!$B:$B,"&gt;="&amp;W$10,収穫記録!$B:$B,"&lt;="&amp;EOMONTH(W$10,0))
/_xlfn.UNIQUE(_xlfn._xlws.FILTER($F:$F,$E:$E=$J$4))
/IF($J$5="総計",1,$K325/10)
),0)</f>
        <v>0</v>
      </c>
      <c r="X325" s="48" cm="1">
        <f t="array" ref="X325">IFERROR(
IF(OR(X$10="",$I325=""),"",
SUMIFS(収穫記録!$P:$P,収穫記録!$D:$D,$J$1,収穫記録!$I:$I,$J$2,収穫記録!$J:$J,$J$3,収穫記録!$F:$F,$I325,収穫記録!$B:$B,"&gt;="&amp;X$10,収穫記録!$B:$B,"&lt;="&amp;EOMONTH(X$10,0))
/_xlfn.UNIQUE(_xlfn._xlws.FILTER($F:$F,$E:$E=$J$4))
/IF($J$5="総計",1,$K325/10)
),0)</f>
        <v>0</v>
      </c>
    </row>
    <row r="326" spans="10:24">
      <c r="J326" s="13"/>
      <c r="K326" s="37"/>
      <c r="L326" s="46" t="str">
        <f t="shared" si="7"/>
        <v/>
      </c>
      <c r="M326" s="47" cm="1">
        <f t="array" ref="M326">IFERROR(
IF(OR(M$10="",$I326=""),"",
SUMIFS(収穫記録!$P:$P,収穫記録!$D:$D,$J$1,収穫記録!$I:$I,$J$2,収穫記録!$J:$J,$J$3,収穫記録!$F:$F,$I326,収穫記録!$B:$B,"&gt;="&amp;M$10,収穫記録!$B:$B,"&lt;="&amp;EOMONTH(M$10,0))
/_xlfn.UNIQUE(_xlfn._xlws.FILTER($F:$F,$E:$E=$J$4))
/IF($J$5="総計",1,$K326/10)
),0)</f>
        <v>0</v>
      </c>
      <c r="N326" s="48" cm="1">
        <f t="array" ref="N326">IFERROR(
IF(OR(N$10="",$I326=""),"",
SUMIFS(収穫記録!$P:$P,収穫記録!$D:$D,$J$1,収穫記録!$I:$I,$J$2,収穫記録!$J:$J,$J$3,収穫記録!$F:$F,$I326,収穫記録!$B:$B,"&gt;="&amp;N$10,収穫記録!$B:$B,"&lt;="&amp;EOMONTH(N$10,0))
/_xlfn.UNIQUE(_xlfn._xlws.FILTER($F:$F,$E:$E=$J$4))
/IF($J$5="総計",1,$K326/10)
),0)</f>
        <v>0</v>
      </c>
      <c r="O326" s="48" cm="1">
        <f t="array" ref="O326">IFERROR(
IF(OR(O$10="",$I326=""),"",
SUMIFS(収穫記録!$P:$P,収穫記録!$D:$D,$J$1,収穫記録!$I:$I,$J$2,収穫記録!$J:$J,$J$3,収穫記録!$F:$F,$I326,収穫記録!$B:$B,"&gt;="&amp;O$10,収穫記録!$B:$B,"&lt;="&amp;EOMONTH(O$10,0))
/_xlfn.UNIQUE(_xlfn._xlws.FILTER($F:$F,$E:$E=$J$4))
/IF($J$5="総計",1,$K326/10)
),0)</f>
        <v>0</v>
      </c>
      <c r="P326" s="48" cm="1">
        <f t="array" ref="P326">IFERROR(
IF(OR(P$10="",$I326=""),"",
SUMIFS(収穫記録!$P:$P,収穫記録!$D:$D,$J$1,収穫記録!$I:$I,$J$2,収穫記録!$J:$J,$J$3,収穫記録!$F:$F,$I326,収穫記録!$B:$B,"&gt;="&amp;P$10,収穫記録!$B:$B,"&lt;="&amp;EOMONTH(P$10,0))
/_xlfn.UNIQUE(_xlfn._xlws.FILTER($F:$F,$E:$E=$J$4))
/IF($J$5="総計",1,$K326/10)
),0)</f>
        <v>0</v>
      </c>
      <c r="Q326" s="48" cm="1">
        <f t="array" ref="Q326">IFERROR(
IF(OR(Q$10="",$I326=""),"",
SUMIFS(収穫記録!$P:$P,収穫記録!$D:$D,$J$1,収穫記録!$I:$I,$J$2,収穫記録!$J:$J,$J$3,収穫記録!$F:$F,$I326,収穫記録!$B:$B,"&gt;="&amp;Q$10,収穫記録!$B:$B,"&lt;="&amp;EOMONTH(Q$10,0))
/_xlfn.UNIQUE(_xlfn._xlws.FILTER($F:$F,$E:$E=$J$4))
/IF($J$5="総計",1,$K326/10)
),0)</f>
        <v>0</v>
      </c>
      <c r="R326" s="48" cm="1">
        <f t="array" ref="R326">IFERROR(
IF(OR(R$10="",$I326=""),"",
SUMIFS(収穫記録!$P:$P,収穫記録!$D:$D,$J$1,収穫記録!$I:$I,$J$2,収穫記録!$J:$J,$J$3,収穫記録!$F:$F,$I326,収穫記録!$B:$B,"&gt;="&amp;R$10,収穫記録!$B:$B,"&lt;="&amp;EOMONTH(R$10,0))
/_xlfn.UNIQUE(_xlfn._xlws.FILTER($F:$F,$E:$E=$J$4))
/IF($J$5="総計",1,$K326/10)
),0)</f>
        <v>0</v>
      </c>
      <c r="S326" s="48" cm="1">
        <f t="array" ref="S326">IFERROR(
IF(OR(S$10="",$I326=""),"",
SUMIFS(収穫記録!$P:$P,収穫記録!$D:$D,$J$1,収穫記録!$I:$I,$J$2,収穫記録!$J:$J,$J$3,収穫記録!$F:$F,$I326,収穫記録!$B:$B,"&gt;="&amp;S$10,収穫記録!$B:$B,"&lt;="&amp;EOMONTH(S$10,0))
/_xlfn.UNIQUE(_xlfn._xlws.FILTER($F:$F,$E:$E=$J$4))
/IF($J$5="総計",1,$K326/10)
),0)</f>
        <v>0</v>
      </c>
      <c r="T326" s="48" cm="1">
        <f t="array" ref="T326">IFERROR(
IF(OR(T$10="",$I326=""),"",
SUMIFS(収穫記録!$P:$P,収穫記録!$D:$D,$J$1,収穫記録!$I:$I,$J$2,収穫記録!$J:$J,$J$3,収穫記録!$F:$F,$I326,収穫記録!$B:$B,"&gt;="&amp;T$10,収穫記録!$B:$B,"&lt;="&amp;EOMONTH(T$10,0))
/_xlfn.UNIQUE(_xlfn._xlws.FILTER($F:$F,$E:$E=$J$4))
/IF($J$5="総計",1,$K326/10)
),0)</f>
        <v>0</v>
      </c>
      <c r="U326" s="48" cm="1">
        <f t="array" ref="U326">IFERROR(
IF(OR(U$10="",$I326=""),"",
SUMIFS(収穫記録!$P:$P,収穫記録!$D:$D,$J$1,収穫記録!$I:$I,$J$2,収穫記録!$J:$J,$J$3,収穫記録!$F:$F,$I326,収穫記録!$B:$B,"&gt;="&amp;U$10,収穫記録!$B:$B,"&lt;="&amp;EOMONTH(U$10,0))
/_xlfn.UNIQUE(_xlfn._xlws.FILTER($F:$F,$E:$E=$J$4))
/IF($J$5="総計",1,$K326/10)
),0)</f>
        <v>0</v>
      </c>
      <c r="V326" s="48" cm="1">
        <f t="array" ref="V326">IFERROR(
IF(OR(V$10="",$I326=""),"",
SUMIFS(収穫記録!$P:$P,収穫記録!$D:$D,$J$1,収穫記録!$I:$I,$J$2,収穫記録!$J:$J,$J$3,収穫記録!$F:$F,$I326,収穫記録!$B:$B,"&gt;="&amp;V$10,収穫記録!$B:$B,"&lt;="&amp;EOMONTH(V$10,0))
/_xlfn.UNIQUE(_xlfn._xlws.FILTER($F:$F,$E:$E=$J$4))
/IF($J$5="総計",1,$K326/10)
),0)</f>
        <v>0</v>
      </c>
      <c r="W326" s="48" cm="1">
        <f t="array" ref="W326">IFERROR(
IF(OR(W$10="",$I326=""),"",
SUMIFS(収穫記録!$P:$P,収穫記録!$D:$D,$J$1,収穫記録!$I:$I,$J$2,収穫記録!$J:$J,$J$3,収穫記録!$F:$F,$I326,収穫記録!$B:$B,"&gt;="&amp;W$10,収穫記録!$B:$B,"&lt;="&amp;EOMONTH(W$10,0))
/_xlfn.UNIQUE(_xlfn._xlws.FILTER($F:$F,$E:$E=$J$4))
/IF($J$5="総計",1,$K326/10)
),0)</f>
        <v>0</v>
      </c>
      <c r="X326" s="48" cm="1">
        <f t="array" ref="X326">IFERROR(
IF(OR(X$10="",$I326=""),"",
SUMIFS(収穫記録!$P:$P,収穫記録!$D:$D,$J$1,収穫記録!$I:$I,$J$2,収穫記録!$J:$J,$J$3,収穫記録!$F:$F,$I326,収穫記録!$B:$B,"&gt;="&amp;X$10,収穫記録!$B:$B,"&lt;="&amp;EOMONTH(X$10,0))
/_xlfn.UNIQUE(_xlfn._xlws.FILTER($F:$F,$E:$E=$J$4))
/IF($J$5="総計",1,$K326/10)
),0)</f>
        <v>0</v>
      </c>
    </row>
    <row r="327" spans="10:24">
      <c r="J327" s="13"/>
      <c r="K327" s="37"/>
      <c r="L327" s="46" t="str">
        <f t="shared" si="7"/>
        <v/>
      </c>
      <c r="M327" s="47" cm="1">
        <f t="array" ref="M327">IFERROR(
IF(OR(M$10="",$I327=""),"",
SUMIFS(収穫記録!$P:$P,収穫記録!$D:$D,$J$1,収穫記録!$I:$I,$J$2,収穫記録!$J:$J,$J$3,収穫記録!$F:$F,$I327,収穫記録!$B:$B,"&gt;="&amp;M$10,収穫記録!$B:$B,"&lt;="&amp;EOMONTH(M$10,0))
/_xlfn.UNIQUE(_xlfn._xlws.FILTER($F:$F,$E:$E=$J$4))
/IF($J$5="総計",1,$K327/10)
),0)</f>
        <v>0</v>
      </c>
      <c r="N327" s="48" cm="1">
        <f t="array" ref="N327">IFERROR(
IF(OR(N$10="",$I327=""),"",
SUMIFS(収穫記録!$P:$P,収穫記録!$D:$D,$J$1,収穫記録!$I:$I,$J$2,収穫記録!$J:$J,$J$3,収穫記録!$F:$F,$I327,収穫記録!$B:$B,"&gt;="&amp;N$10,収穫記録!$B:$B,"&lt;="&amp;EOMONTH(N$10,0))
/_xlfn.UNIQUE(_xlfn._xlws.FILTER($F:$F,$E:$E=$J$4))
/IF($J$5="総計",1,$K327/10)
),0)</f>
        <v>0</v>
      </c>
      <c r="O327" s="48" cm="1">
        <f t="array" ref="O327">IFERROR(
IF(OR(O$10="",$I327=""),"",
SUMIFS(収穫記録!$P:$P,収穫記録!$D:$D,$J$1,収穫記録!$I:$I,$J$2,収穫記録!$J:$J,$J$3,収穫記録!$F:$F,$I327,収穫記録!$B:$B,"&gt;="&amp;O$10,収穫記録!$B:$B,"&lt;="&amp;EOMONTH(O$10,0))
/_xlfn.UNIQUE(_xlfn._xlws.FILTER($F:$F,$E:$E=$J$4))
/IF($J$5="総計",1,$K327/10)
),0)</f>
        <v>0</v>
      </c>
      <c r="P327" s="48" cm="1">
        <f t="array" ref="P327">IFERROR(
IF(OR(P$10="",$I327=""),"",
SUMIFS(収穫記録!$P:$P,収穫記録!$D:$D,$J$1,収穫記録!$I:$I,$J$2,収穫記録!$J:$J,$J$3,収穫記録!$F:$F,$I327,収穫記録!$B:$B,"&gt;="&amp;P$10,収穫記録!$B:$B,"&lt;="&amp;EOMONTH(P$10,0))
/_xlfn.UNIQUE(_xlfn._xlws.FILTER($F:$F,$E:$E=$J$4))
/IF($J$5="総計",1,$K327/10)
),0)</f>
        <v>0</v>
      </c>
      <c r="Q327" s="48" cm="1">
        <f t="array" ref="Q327">IFERROR(
IF(OR(Q$10="",$I327=""),"",
SUMIFS(収穫記録!$P:$P,収穫記録!$D:$D,$J$1,収穫記録!$I:$I,$J$2,収穫記録!$J:$J,$J$3,収穫記録!$F:$F,$I327,収穫記録!$B:$B,"&gt;="&amp;Q$10,収穫記録!$B:$B,"&lt;="&amp;EOMONTH(Q$10,0))
/_xlfn.UNIQUE(_xlfn._xlws.FILTER($F:$F,$E:$E=$J$4))
/IF($J$5="総計",1,$K327/10)
),0)</f>
        <v>0</v>
      </c>
      <c r="R327" s="48" cm="1">
        <f t="array" ref="R327">IFERROR(
IF(OR(R$10="",$I327=""),"",
SUMIFS(収穫記録!$P:$P,収穫記録!$D:$D,$J$1,収穫記録!$I:$I,$J$2,収穫記録!$J:$J,$J$3,収穫記録!$F:$F,$I327,収穫記録!$B:$B,"&gt;="&amp;R$10,収穫記録!$B:$B,"&lt;="&amp;EOMONTH(R$10,0))
/_xlfn.UNIQUE(_xlfn._xlws.FILTER($F:$F,$E:$E=$J$4))
/IF($J$5="総計",1,$K327/10)
),0)</f>
        <v>0</v>
      </c>
      <c r="S327" s="48" cm="1">
        <f t="array" ref="S327">IFERROR(
IF(OR(S$10="",$I327=""),"",
SUMIFS(収穫記録!$P:$P,収穫記録!$D:$D,$J$1,収穫記録!$I:$I,$J$2,収穫記録!$J:$J,$J$3,収穫記録!$F:$F,$I327,収穫記録!$B:$B,"&gt;="&amp;S$10,収穫記録!$B:$B,"&lt;="&amp;EOMONTH(S$10,0))
/_xlfn.UNIQUE(_xlfn._xlws.FILTER($F:$F,$E:$E=$J$4))
/IF($J$5="総計",1,$K327/10)
),0)</f>
        <v>0</v>
      </c>
      <c r="T327" s="48" cm="1">
        <f t="array" ref="T327">IFERROR(
IF(OR(T$10="",$I327=""),"",
SUMIFS(収穫記録!$P:$P,収穫記録!$D:$D,$J$1,収穫記録!$I:$I,$J$2,収穫記録!$J:$J,$J$3,収穫記録!$F:$F,$I327,収穫記録!$B:$B,"&gt;="&amp;T$10,収穫記録!$B:$B,"&lt;="&amp;EOMONTH(T$10,0))
/_xlfn.UNIQUE(_xlfn._xlws.FILTER($F:$F,$E:$E=$J$4))
/IF($J$5="総計",1,$K327/10)
),0)</f>
        <v>0</v>
      </c>
      <c r="U327" s="48" cm="1">
        <f t="array" ref="U327">IFERROR(
IF(OR(U$10="",$I327=""),"",
SUMIFS(収穫記録!$P:$P,収穫記録!$D:$D,$J$1,収穫記録!$I:$I,$J$2,収穫記録!$J:$J,$J$3,収穫記録!$F:$F,$I327,収穫記録!$B:$B,"&gt;="&amp;U$10,収穫記録!$B:$B,"&lt;="&amp;EOMONTH(U$10,0))
/_xlfn.UNIQUE(_xlfn._xlws.FILTER($F:$F,$E:$E=$J$4))
/IF($J$5="総計",1,$K327/10)
),0)</f>
        <v>0</v>
      </c>
      <c r="V327" s="48" cm="1">
        <f t="array" ref="V327">IFERROR(
IF(OR(V$10="",$I327=""),"",
SUMIFS(収穫記録!$P:$P,収穫記録!$D:$D,$J$1,収穫記録!$I:$I,$J$2,収穫記録!$J:$J,$J$3,収穫記録!$F:$F,$I327,収穫記録!$B:$B,"&gt;="&amp;V$10,収穫記録!$B:$B,"&lt;="&amp;EOMONTH(V$10,0))
/_xlfn.UNIQUE(_xlfn._xlws.FILTER($F:$F,$E:$E=$J$4))
/IF($J$5="総計",1,$K327/10)
),0)</f>
        <v>0</v>
      </c>
      <c r="W327" s="48" cm="1">
        <f t="array" ref="W327">IFERROR(
IF(OR(W$10="",$I327=""),"",
SUMIFS(収穫記録!$P:$P,収穫記録!$D:$D,$J$1,収穫記録!$I:$I,$J$2,収穫記録!$J:$J,$J$3,収穫記録!$F:$F,$I327,収穫記録!$B:$B,"&gt;="&amp;W$10,収穫記録!$B:$B,"&lt;="&amp;EOMONTH(W$10,0))
/_xlfn.UNIQUE(_xlfn._xlws.FILTER($F:$F,$E:$E=$J$4))
/IF($J$5="総計",1,$K327/10)
),0)</f>
        <v>0</v>
      </c>
      <c r="X327" s="48" cm="1">
        <f t="array" ref="X327">IFERROR(
IF(OR(X$10="",$I327=""),"",
SUMIFS(収穫記録!$P:$P,収穫記録!$D:$D,$J$1,収穫記録!$I:$I,$J$2,収穫記録!$J:$J,$J$3,収穫記録!$F:$F,$I327,収穫記録!$B:$B,"&gt;="&amp;X$10,収穫記録!$B:$B,"&lt;="&amp;EOMONTH(X$10,0))
/_xlfn.UNIQUE(_xlfn._xlws.FILTER($F:$F,$E:$E=$J$4))
/IF($J$5="総計",1,$K327/10)
),0)</f>
        <v>0</v>
      </c>
    </row>
    <row r="328" spans="10:24">
      <c r="J328" s="13"/>
      <c r="K328" s="37"/>
      <c r="L328" s="46" t="str">
        <f t="shared" si="7"/>
        <v/>
      </c>
      <c r="M328" s="47" cm="1">
        <f t="array" ref="M328">IFERROR(
IF(OR(M$10="",$I328=""),"",
SUMIFS(収穫記録!$P:$P,収穫記録!$D:$D,$J$1,収穫記録!$I:$I,$J$2,収穫記録!$J:$J,$J$3,収穫記録!$F:$F,$I328,収穫記録!$B:$B,"&gt;="&amp;M$10,収穫記録!$B:$B,"&lt;="&amp;EOMONTH(M$10,0))
/_xlfn.UNIQUE(_xlfn._xlws.FILTER($F:$F,$E:$E=$J$4))
/IF($J$5="総計",1,$K328/10)
),0)</f>
        <v>0</v>
      </c>
      <c r="N328" s="48" cm="1">
        <f t="array" ref="N328">IFERROR(
IF(OR(N$10="",$I328=""),"",
SUMIFS(収穫記録!$P:$P,収穫記録!$D:$D,$J$1,収穫記録!$I:$I,$J$2,収穫記録!$J:$J,$J$3,収穫記録!$F:$F,$I328,収穫記録!$B:$B,"&gt;="&amp;N$10,収穫記録!$B:$B,"&lt;="&amp;EOMONTH(N$10,0))
/_xlfn.UNIQUE(_xlfn._xlws.FILTER($F:$F,$E:$E=$J$4))
/IF($J$5="総計",1,$K328/10)
),0)</f>
        <v>0</v>
      </c>
      <c r="O328" s="48" cm="1">
        <f t="array" ref="O328">IFERROR(
IF(OR(O$10="",$I328=""),"",
SUMIFS(収穫記録!$P:$P,収穫記録!$D:$D,$J$1,収穫記録!$I:$I,$J$2,収穫記録!$J:$J,$J$3,収穫記録!$F:$F,$I328,収穫記録!$B:$B,"&gt;="&amp;O$10,収穫記録!$B:$B,"&lt;="&amp;EOMONTH(O$10,0))
/_xlfn.UNIQUE(_xlfn._xlws.FILTER($F:$F,$E:$E=$J$4))
/IF($J$5="総計",1,$K328/10)
),0)</f>
        <v>0</v>
      </c>
      <c r="P328" s="48" cm="1">
        <f t="array" ref="P328">IFERROR(
IF(OR(P$10="",$I328=""),"",
SUMIFS(収穫記録!$P:$P,収穫記録!$D:$D,$J$1,収穫記録!$I:$I,$J$2,収穫記録!$J:$J,$J$3,収穫記録!$F:$F,$I328,収穫記録!$B:$B,"&gt;="&amp;P$10,収穫記録!$B:$B,"&lt;="&amp;EOMONTH(P$10,0))
/_xlfn.UNIQUE(_xlfn._xlws.FILTER($F:$F,$E:$E=$J$4))
/IF($J$5="総計",1,$K328/10)
),0)</f>
        <v>0</v>
      </c>
      <c r="Q328" s="48" cm="1">
        <f t="array" ref="Q328">IFERROR(
IF(OR(Q$10="",$I328=""),"",
SUMIFS(収穫記録!$P:$P,収穫記録!$D:$D,$J$1,収穫記録!$I:$I,$J$2,収穫記録!$J:$J,$J$3,収穫記録!$F:$F,$I328,収穫記録!$B:$B,"&gt;="&amp;Q$10,収穫記録!$B:$B,"&lt;="&amp;EOMONTH(Q$10,0))
/_xlfn.UNIQUE(_xlfn._xlws.FILTER($F:$F,$E:$E=$J$4))
/IF($J$5="総計",1,$K328/10)
),0)</f>
        <v>0</v>
      </c>
      <c r="R328" s="48" cm="1">
        <f t="array" ref="R328">IFERROR(
IF(OR(R$10="",$I328=""),"",
SUMIFS(収穫記録!$P:$P,収穫記録!$D:$D,$J$1,収穫記録!$I:$I,$J$2,収穫記録!$J:$J,$J$3,収穫記録!$F:$F,$I328,収穫記録!$B:$B,"&gt;="&amp;R$10,収穫記録!$B:$B,"&lt;="&amp;EOMONTH(R$10,0))
/_xlfn.UNIQUE(_xlfn._xlws.FILTER($F:$F,$E:$E=$J$4))
/IF($J$5="総計",1,$K328/10)
),0)</f>
        <v>0</v>
      </c>
      <c r="S328" s="48" cm="1">
        <f t="array" ref="S328">IFERROR(
IF(OR(S$10="",$I328=""),"",
SUMIFS(収穫記録!$P:$P,収穫記録!$D:$D,$J$1,収穫記録!$I:$I,$J$2,収穫記録!$J:$J,$J$3,収穫記録!$F:$F,$I328,収穫記録!$B:$B,"&gt;="&amp;S$10,収穫記録!$B:$B,"&lt;="&amp;EOMONTH(S$10,0))
/_xlfn.UNIQUE(_xlfn._xlws.FILTER($F:$F,$E:$E=$J$4))
/IF($J$5="総計",1,$K328/10)
),0)</f>
        <v>0</v>
      </c>
      <c r="T328" s="48" cm="1">
        <f t="array" ref="T328">IFERROR(
IF(OR(T$10="",$I328=""),"",
SUMIFS(収穫記録!$P:$P,収穫記録!$D:$D,$J$1,収穫記録!$I:$I,$J$2,収穫記録!$J:$J,$J$3,収穫記録!$F:$F,$I328,収穫記録!$B:$B,"&gt;="&amp;T$10,収穫記録!$B:$B,"&lt;="&amp;EOMONTH(T$10,0))
/_xlfn.UNIQUE(_xlfn._xlws.FILTER($F:$F,$E:$E=$J$4))
/IF($J$5="総計",1,$K328/10)
),0)</f>
        <v>0</v>
      </c>
      <c r="U328" s="48" cm="1">
        <f t="array" ref="U328">IFERROR(
IF(OR(U$10="",$I328=""),"",
SUMIFS(収穫記録!$P:$P,収穫記録!$D:$D,$J$1,収穫記録!$I:$I,$J$2,収穫記録!$J:$J,$J$3,収穫記録!$F:$F,$I328,収穫記録!$B:$B,"&gt;="&amp;U$10,収穫記録!$B:$B,"&lt;="&amp;EOMONTH(U$10,0))
/_xlfn.UNIQUE(_xlfn._xlws.FILTER($F:$F,$E:$E=$J$4))
/IF($J$5="総計",1,$K328/10)
),0)</f>
        <v>0</v>
      </c>
      <c r="V328" s="48" cm="1">
        <f t="array" ref="V328">IFERROR(
IF(OR(V$10="",$I328=""),"",
SUMIFS(収穫記録!$P:$P,収穫記録!$D:$D,$J$1,収穫記録!$I:$I,$J$2,収穫記録!$J:$J,$J$3,収穫記録!$F:$F,$I328,収穫記録!$B:$B,"&gt;="&amp;V$10,収穫記録!$B:$B,"&lt;="&amp;EOMONTH(V$10,0))
/_xlfn.UNIQUE(_xlfn._xlws.FILTER($F:$F,$E:$E=$J$4))
/IF($J$5="総計",1,$K328/10)
),0)</f>
        <v>0</v>
      </c>
      <c r="W328" s="48" cm="1">
        <f t="array" ref="W328">IFERROR(
IF(OR(W$10="",$I328=""),"",
SUMIFS(収穫記録!$P:$P,収穫記録!$D:$D,$J$1,収穫記録!$I:$I,$J$2,収穫記録!$J:$J,$J$3,収穫記録!$F:$F,$I328,収穫記録!$B:$B,"&gt;="&amp;W$10,収穫記録!$B:$B,"&lt;="&amp;EOMONTH(W$10,0))
/_xlfn.UNIQUE(_xlfn._xlws.FILTER($F:$F,$E:$E=$J$4))
/IF($J$5="総計",1,$K328/10)
),0)</f>
        <v>0</v>
      </c>
      <c r="X328" s="48" cm="1">
        <f t="array" ref="X328">IFERROR(
IF(OR(X$10="",$I328=""),"",
SUMIFS(収穫記録!$P:$P,収穫記録!$D:$D,$J$1,収穫記録!$I:$I,$J$2,収穫記録!$J:$J,$J$3,収穫記録!$F:$F,$I328,収穫記録!$B:$B,"&gt;="&amp;X$10,収穫記録!$B:$B,"&lt;="&amp;EOMONTH(X$10,0))
/_xlfn.UNIQUE(_xlfn._xlws.FILTER($F:$F,$E:$E=$J$4))
/IF($J$5="総計",1,$K328/10)
),0)</f>
        <v>0</v>
      </c>
    </row>
    <row r="329" spans="10:24">
      <c r="J329" s="13"/>
      <c r="K329" s="37"/>
      <c r="L329" s="46" t="str">
        <f t="shared" si="7"/>
        <v/>
      </c>
      <c r="M329" s="47" cm="1">
        <f t="array" ref="M329">IFERROR(
IF(OR(M$10="",$I329=""),"",
SUMIFS(収穫記録!$P:$P,収穫記録!$D:$D,$J$1,収穫記録!$I:$I,$J$2,収穫記録!$J:$J,$J$3,収穫記録!$F:$F,$I329,収穫記録!$B:$B,"&gt;="&amp;M$10,収穫記録!$B:$B,"&lt;="&amp;EOMONTH(M$10,0))
/_xlfn.UNIQUE(_xlfn._xlws.FILTER($F:$F,$E:$E=$J$4))
/IF($J$5="総計",1,$K329/10)
),0)</f>
        <v>0</v>
      </c>
      <c r="N329" s="48" cm="1">
        <f t="array" ref="N329">IFERROR(
IF(OR(N$10="",$I329=""),"",
SUMIFS(収穫記録!$P:$P,収穫記録!$D:$D,$J$1,収穫記録!$I:$I,$J$2,収穫記録!$J:$J,$J$3,収穫記録!$F:$F,$I329,収穫記録!$B:$B,"&gt;="&amp;N$10,収穫記録!$B:$B,"&lt;="&amp;EOMONTH(N$10,0))
/_xlfn.UNIQUE(_xlfn._xlws.FILTER($F:$F,$E:$E=$J$4))
/IF($J$5="総計",1,$K329/10)
),0)</f>
        <v>0</v>
      </c>
      <c r="O329" s="48" cm="1">
        <f t="array" ref="O329">IFERROR(
IF(OR(O$10="",$I329=""),"",
SUMIFS(収穫記録!$P:$P,収穫記録!$D:$D,$J$1,収穫記録!$I:$I,$J$2,収穫記録!$J:$J,$J$3,収穫記録!$F:$F,$I329,収穫記録!$B:$B,"&gt;="&amp;O$10,収穫記録!$B:$B,"&lt;="&amp;EOMONTH(O$10,0))
/_xlfn.UNIQUE(_xlfn._xlws.FILTER($F:$F,$E:$E=$J$4))
/IF($J$5="総計",1,$K329/10)
),0)</f>
        <v>0</v>
      </c>
      <c r="P329" s="48" cm="1">
        <f t="array" ref="P329">IFERROR(
IF(OR(P$10="",$I329=""),"",
SUMIFS(収穫記録!$P:$P,収穫記録!$D:$D,$J$1,収穫記録!$I:$I,$J$2,収穫記録!$J:$J,$J$3,収穫記録!$F:$F,$I329,収穫記録!$B:$B,"&gt;="&amp;P$10,収穫記録!$B:$B,"&lt;="&amp;EOMONTH(P$10,0))
/_xlfn.UNIQUE(_xlfn._xlws.FILTER($F:$F,$E:$E=$J$4))
/IF($J$5="総計",1,$K329/10)
),0)</f>
        <v>0</v>
      </c>
      <c r="Q329" s="48" cm="1">
        <f t="array" ref="Q329">IFERROR(
IF(OR(Q$10="",$I329=""),"",
SUMIFS(収穫記録!$P:$P,収穫記録!$D:$D,$J$1,収穫記録!$I:$I,$J$2,収穫記録!$J:$J,$J$3,収穫記録!$F:$F,$I329,収穫記録!$B:$B,"&gt;="&amp;Q$10,収穫記録!$B:$B,"&lt;="&amp;EOMONTH(Q$10,0))
/_xlfn.UNIQUE(_xlfn._xlws.FILTER($F:$F,$E:$E=$J$4))
/IF($J$5="総計",1,$K329/10)
),0)</f>
        <v>0</v>
      </c>
      <c r="R329" s="48" cm="1">
        <f t="array" ref="R329">IFERROR(
IF(OR(R$10="",$I329=""),"",
SUMIFS(収穫記録!$P:$P,収穫記録!$D:$D,$J$1,収穫記録!$I:$I,$J$2,収穫記録!$J:$J,$J$3,収穫記録!$F:$F,$I329,収穫記録!$B:$B,"&gt;="&amp;R$10,収穫記録!$B:$B,"&lt;="&amp;EOMONTH(R$10,0))
/_xlfn.UNIQUE(_xlfn._xlws.FILTER($F:$F,$E:$E=$J$4))
/IF($J$5="総計",1,$K329/10)
),0)</f>
        <v>0</v>
      </c>
      <c r="S329" s="48" cm="1">
        <f t="array" ref="S329">IFERROR(
IF(OR(S$10="",$I329=""),"",
SUMIFS(収穫記録!$P:$P,収穫記録!$D:$D,$J$1,収穫記録!$I:$I,$J$2,収穫記録!$J:$J,$J$3,収穫記録!$F:$F,$I329,収穫記録!$B:$B,"&gt;="&amp;S$10,収穫記録!$B:$B,"&lt;="&amp;EOMONTH(S$10,0))
/_xlfn.UNIQUE(_xlfn._xlws.FILTER($F:$F,$E:$E=$J$4))
/IF($J$5="総計",1,$K329/10)
),0)</f>
        <v>0</v>
      </c>
      <c r="T329" s="48" cm="1">
        <f t="array" ref="T329">IFERROR(
IF(OR(T$10="",$I329=""),"",
SUMIFS(収穫記録!$P:$P,収穫記録!$D:$D,$J$1,収穫記録!$I:$I,$J$2,収穫記録!$J:$J,$J$3,収穫記録!$F:$F,$I329,収穫記録!$B:$B,"&gt;="&amp;T$10,収穫記録!$B:$B,"&lt;="&amp;EOMONTH(T$10,0))
/_xlfn.UNIQUE(_xlfn._xlws.FILTER($F:$F,$E:$E=$J$4))
/IF($J$5="総計",1,$K329/10)
),0)</f>
        <v>0</v>
      </c>
      <c r="U329" s="48" cm="1">
        <f t="array" ref="U329">IFERROR(
IF(OR(U$10="",$I329=""),"",
SUMIFS(収穫記録!$P:$P,収穫記録!$D:$D,$J$1,収穫記録!$I:$I,$J$2,収穫記録!$J:$J,$J$3,収穫記録!$F:$F,$I329,収穫記録!$B:$B,"&gt;="&amp;U$10,収穫記録!$B:$B,"&lt;="&amp;EOMONTH(U$10,0))
/_xlfn.UNIQUE(_xlfn._xlws.FILTER($F:$F,$E:$E=$J$4))
/IF($J$5="総計",1,$K329/10)
),0)</f>
        <v>0</v>
      </c>
      <c r="V329" s="48" cm="1">
        <f t="array" ref="V329">IFERROR(
IF(OR(V$10="",$I329=""),"",
SUMIFS(収穫記録!$P:$P,収穫記録!$D:$D,$J$1,収穫記録!$I:$I,$J$2,収穫記録!$J:$J,$J$3,収穫記録!$F:$F,$I329,収穫記録!$B:$B,"&gt;="&amp;V$10,収穫記録!$B:$B,"&lt;="&amp;EOMONTH(V$10,0))
/_xlfn.UNIQUE(_xlfn._xlws.FILTER($F:$F,$E:$E=$J$4))
/IF($J$5="総計",1,$K329/10)
),0)</f>
        <v>0</v>
      </c>
      <c r="W329" s="48" cm="1">
        <f t="array" ref="W329">IFERROR(
IF(OR(W$10="",$I329=""),"",
SUMIFS(収穫記録!$P:$P,収穫記録!$D:$D,$J$1,収穫記録!$I:$I,$J$2,収穫記録!$J:$J,$J$3,収穫記録!$F:$F,$I329,収穫記録!$B:$B,"&gt;="&amp;W$10,収穫記録!$B:$B,"&lt;="&amp;EOMONTH(W$10,0))
/_xlfn.UNIQUE(_xlfn._xlws.FILTER($F:$F,$E:$E=$J$4))
/IF($J$5="総計",1,$K329/10)
),0)</f>
        <v>0</v>
      </c>
      <c r="X329" s="48" cm="1">
        <f t="array" ref="X329">IFERROR(
IF(OR(X$10="",$I329=""),"",
SUMIFS(収穫記録!$P:$P,収穫記録!$D:$D,$J$1,収穫記録!$I:$I,$J$2,収穫記録!$J:$J,$J$3,収穫記録!$F:$F,$I329,収穫記録!$B:$B,"&gt;="&amp;X$10,収穫記録!$B:$B,"&lt;="&amp;EOMONTH(X$10,0))
/_xlfn.UNIQUE(_xlfn._xlws.FILTER($F:$F,$E:$E=$J$4))
/IF($J$5="総計",1,$K329/10)
),0)</f>
        <v>0</v>
      </c>
    </row>
    <row r="330" spans="10:24">
      <c r="J330" s="13"/>
      <c r="K330" s="37"/>
      <c r="L330" s="46" t="str">
        <f t="shared" si="7"/>
        <v/>
      </c>
      <c r="M330" s="47" cm="1">
        <f t="array" ref="M330">IFERROR(
IF(OR(M$10="",$I330=""),"",
SUMIFS(収穫記録!$P:$P,収穫記録!$D:$D,$J$1,収穫記録!$I:$I,$J$2,収穫記録!$J:$J,$J$3,収穫記録!$F:$F,$I330,収穫記録!$B:$B,"&gt;="&amp;M$10,収穫記録!$B:$B,"&lt;="&amp;EOMONTH(M$10,0))
/_xlfn.UNIQUE(_xlfn._xlws.FILTER($F:$F,$E:$E=$J$4))
/IF($J$5="総計",1,$K330/10)
),0)</f>
        <v>0</v>
      </c>
      <c r="N330" s="48" cm="1">
        <f t="array" ref="N330">IFERROR(
IF(OR(N$10="",$I330=""),"",
SUMIFS(収穫記録!$P:$P,収穫記録!$D:$D,$J$1,収穫記録!$I:$I,$J$2,収穫記録!$J:$J,$J$3,収穫記録!$F:$F,$I330,収穫記録!$B:$B,"&gt;="&amp;N$10,収穫記録!$B:$B,"&lt;="&amp;EOMONTH(N$10,0))
/_xlfn.UNIQUE(_xlfn._xlws.FILTER($F:$F,$E:$E=$J$4))
/IF($J$5="総計",1,$K330/10)
),0)</f>
        <v>0</v>
      </c>
      <c r="O330" s="48" cm="1">
        <f t="array" ref="O330">IFERROR(
IF(OR(O$10="",$I330=""),"",
SUMIFS(収穫記録!$P:$P,収穫記録!$D:$D,$J$1,収穫記録!$I:$I,$J$2,収穫記録!$J:$J,$J$3,収穫記録!$F:$F,$I330,収穫記録!$B:$B,"&gt;="&amp;O$10,収穫記録!$B:$B,"&lt;="&amp;EOMONTH(O$10,0))
/_xlfn.UNIQUE(_xlfn._xlws.FILTER($F:$F,$E:$E=$J$4))
/IF($J$5="総計",1,$K330/10)
),0)</f>
        <v>0</v>
      </c>
      <c r="P330" s="48" cm="1">
        <f t="array" ref="P330">IFERROR(
IF(OR(P$10="",$I330=""),"",
SUMIFS(収穫記録!$P:$P,収穫記録!$D:$D,$J$1,収穫記録!$I:$I,$J$2,収穫記録!$J:$J,$J$3,収穫記録!$F:$F,$I330,収穫記録!$B:$B,"&gt;="&amp;P$10,収穫記録!$B:$B,"&lt;="&amp;EOMONTH(P$10,0))
/_xlfn.UNIQUE(_xlfn._xlws.FILTER($F:$F,$E:$E=$J$4))
/IF($J$5="総計",1,$K330/10)
),0)</f>
        <v>0</v>
      </c>
      <c r="Q330" s="48" cm="1">
        <f t="array" ref="Q330">IFERROR(
IF(OR(Q$10="",$I330=""),"",
SUMIFS(収穫記録!$P:$P,収穫記録!$D:$D,$J$1,収穫記録!$I:$I,$J$2,収穫記録!$J:$J,$J$3,収穫記録!$F:$F,$I330,収穫記録!$B:$B,"&gt;="&amp;Q$10,収穫記録!$B:$B,"&lt;="&amp;EOMONTH(Q$10,0))
/_xlfn.UNIQUE(_xlfn._xlws.FILTER($F:$F,$E:$E=$J$4))
/IF($J$5="総計",1,$K330/10)
),0)</f>
        <v>0</v>
      </c>
      <c r="R330" s="48" cm="1">
        <f t="array" ref="R330">IFERROR(
IF(OR(R$10="",$I330=""),"",
SUMIFS(収穫記録!$P:$P,収穫記録!$D:$D,$J$1,収穫記録!$I:$I,$J$2,収穫記録!$J:$J,$J$3,収穫記録!$F:$F,$I330,収穫記録!$B:$B,"&gt;="&amp;R$10,収穫記録!$B:$B,"&lt;="&amp;EOMONTH(R$10,0))
/_xlfn.UNIQUE(_xlfn._xlws.FILTER($F:$F,$E:$E=$J$4))
/IF($J$5="総計",1,$K330/10)
),0)</f>
        <v>0</v>
      </c>
      <c r="S330" s="48" cm="1">
        <f t="array" ref="S330">IFERROR(
IF(OR(S$10="",$I330=""),"",
SUMIFS(収穫記録!$P:$P,収穫記録!$D:$D,$J$1,収穫記録!$I:$I,$J$2,収穫記録!$J:$J,$J$3,収穫記録!$F:$F,$I330,収穫記録!$B:$B,"&gt;="&amp;S$10,収穫記録!$B:$B,"&lt;="&amp;EOMONTH(S$10,0))
/_xlfn.UNIQUE(_xlfn._xlws.FILTER($F:$F,$E:$E=$J$4))
/IF($J$5="総計",1,$K330/10)
),0)</f>
        <v>0</v>
      </c>
      <c r="T330" s="48" cm="1">
        <f t="array" ref="T330">IFERROR(
IF(OR(T$10="",$I330=""),"",
SUMIFS(収穫記録!$P:$P,収穫記録!$D:$D,$J$1,収穫記録!$I:$I,$J$2,収穫記録!$J:$J,$J$3,収穫記録!$F:$F,$I330,収穫記録!$B:$B,"&gt;="&amp;T$10,収穫記録!$B:$B,"&lt;="&amp;EOMONTH(T$10,0))
/_xlfn.UNIQUE(_xlfn._xlws.FILTER($F:$F,$E:$E=$J$4))
/IF($J$5="総計",1,$K330/10)
),0)</f>
        <v>0</v>
      </c>
      <c r="U330" s="48" cm="1">
        <f t="array" ref="U330">IFERROR(
IF(OR(U$10="",$I330=""),"",
SUMIFS(収穫記録!$P:$P,収穫記録!$D:$D,$J$1,収穫記録!$I:$I,$J$2,収穫記録!$J:$J,$J$3,収穫記録!$F:$F,$I330,収穫記録!$B:$B,"&gt;="&amp;U$10,収穫記録!$B:$B,"&lt;="&amp;EOMONTH(U$10,0))
/_xlfn.UNIQUE(_xlfn._xlws.FILTER($F:$F,$E:$E=$J$4))
/IF($J$5="総計",1,$K330/10)
),0)</f>
        <v>0</v>
      </c>
      <c r="V330" s="48" cm="1">
        <f t="array" ref="V330">IFERROR(
IF(OR(V$10="",$I330=""),"",
SUMIFS(収穫記録!$P:$P,収穫記録!$D:$D,$J$1,収穫記録!$I:$I,$J$2,収穫記録!$J:$J,$J$3,収穫記録!$F:$F,$I330,収穫記録!$B:$B,"&gt;="&amp;V$10,収穫記録!$B:$B,"&lt;="&amp;EOMONTH(V$10,0))
/_xlfn.UNIQUE(_xlfn._xlws.FILTER($F:$F,$E:$E=$J$4))
/IF($J$5="総計",1,$K330/10)
),0)</f>
        <v>0</v>
      </c>
      <c r="W330" s="48" cm="1">
        <f t="array" ref="W330">IFERROR(
IF(OR(W$10="",$I330=""),"",
SUMIFS(収穫記録!$P:$P,収穫記録!$D:$D,$J$1,収穫記録!$I:$I,$J$2,収穫記録!$J:$J,$J$3,収穫記録!$F:$F,$I330,収穫記録!$B:$B,"&gt;="&amp;W$10,収穫記録!$B:$B,"&lt;="&amp;EOMONTH(W$10,0))
/_xlfn.UNIQUE(_xlfn._xlws.FILTER($F:$F,$E:$E=$J$4))
/IF($J$5="総計",1,$K330/10)
),0)</f>
        <v>0</v>
      </c>
      <c r="X330" s="48" cm="1">
        <f t="array" ref="X330">IFERROR(
IF(OR(X$10="",$I330=""),"",
SUMIFS(収穫記録!$P:$P,収穫記録!$D:$D,$J$1,収穫記録!$I:$I,$J$2,収穫記録!$J:$J,$J$3,収穫記録!$F:$F,$I330,収穫記録!$B:$B,"&gt;="&amp;X$10,収穫記録!$B:$B,"&lt;="&amp;EOMONTH(X$10,0))
/_xlfn.UNIQUE(_xlfn._xlws.FILTER($F:$F,$E:$E=$J$4))
/IF($J$5="総計",1,$K330/10)
),0)</f>
        <v>0</v>
      </c>
    </row>
    <row r="331" spans="10:24">
      <c r="J331" s="13"/>
      <c r="K331" s="37"/>
      <c r="L331" s="46" t="str">
        <f t="shared" si="7"/>
        <v/>
      </c>
      <c r="M331" s="47" cm="1">
        <f t="array" ref="M331">IFERROR(
IF(OR(M$10="",$I331=""),"",
SUMIFS(収穫記録!$P:$P,収穫記録!$D:$D,$J$1,収穫記録!$I:$I,$J$2,収穫記録!$J:$J,$J$3,収穫記録!$F:$F,$I331,収穫記録!$B:$B,"&gt;="&amp;M$10,収穫記録!$B:$B,"&lt;="&amp;EOMONTH(M$10,0))
/_xlfn.UNIQUE(_xlfn._xlws.FILTER($F:$F,$E:$E=$J$4))
/IF($J$5="総計",1,$K331/10)
),0)</f>
        <v>0</v>
      </c>
      <c r="N331" s="48" cm="1">
        <f t="array" ref="N331">IFERROR(
IF(OR(N$10="",$I331=""),"",
SUMIFS(収穫記録!$P:$P,収穫記録!$D:$D,$J$1,収穫記録!$I:$I,$J$2,収穫記録!$J:$J,$J$3,収穫記録!$F:$F,$I331,収穫記録!$B:$B,"&gt;="&amp;N$10,収穫記録!$B:$B,"&lt;="&amp;EOMONTH(N$10,0))
/_xlfn.UNIQUE(_xlfn._xlws.FILTER($F:$F,$E:$E=$J$4))
/IF($J$5="総計",1,$K331/10)
),0)</f>
        <v>0</v>
      </c>
      <c r="O331" s="48" cm="1">
        <f t="array" ref="O331">IFERROR(
IF(OR(O$10="",$I331=""),"",
SUMIFS(収穫記録!$P:$P,収穫記録!$D:$D,$J$1,収穫記録!$I:$I,$J$2,収穫記録!$J:$J,$J$3,収穫記録!$F:$F,$I331,収穫記録!$B:$B,"&gt;="&amp;O$10,収穫記録!$B:$B,"&lt;="&amp;EOMONTH(O$10,0))
/_xlfn.UNIQUE(_xlfn._xlws.FILTER($F:$F,$E:$E=$J$4))
/IF($J$5="総計",1,$K331/10)
),0)</f>
        <v>0</v>
      </c>
      <c r="P331" s="48" cm="1">
        <f t="array" ref="P331">IFERROR(
IF(OR(P$10="",$I331=""),"",
SUMIFS(収穫記録!$P:$P,収穫記録!$D:$D,$J$1,収穫記録!$I:$I,$J$2,収穫記録!$J:$J,$J$3,収穫記録!$F:$F,$I331,収穫記録!$B:$B,"&gt;="&amp;P$10,収穫記録!$B:$B,"&lt;="&amp;EOMONTH(P$10,0))
/_xlfn.UNIQUE(_xlfn._xlws.FILTER($F:$F,$E:$E=$J$4))
/IF($J$5="総計",1,$K331/10)
),0)</f>
        <v>0</v>
      </c>
      <c r="Q331" s="48" cm="1">
        <f t="array" ref="Q331">IFERROR(
IF(OR(Q$10="",$I331=""),"",
SUMIFS(収穫記録!$P:$P,収穫記録!$D:$D,$J$1,収穫記録!$I:$I,$J$2,収穫記録!$J:$J,$J$3,収穫記録!$F:$F,$I331,収穫記録!$B:$B,"&gt;="&amp;Q$10,収穫記録!$B:$B,"&lt;="&amp;EOMONTH(Q$10,0))
/_xlfn.UNIQUE(_xlfn._xlws.FILTER($F:$F,$E:$E=$J$4))
/IF($J$5="総計",1,$K331/10)
),0)</f>
        <v>0</v>
      </c>
      <c r="R331" s="48" cm="1">
        <f t="array" ref="R331">IFERROR(
IF(OR(R$10="",$I331=""),"",
SUMIFS(収穫記録!$P:$P,収穫記録!$D:$D,$J$1,収穫記録!$I:$I,$J$2,収穫記録!$J:$J,$J$3,収穫記録!$F:$F,$I331,収穫記録!$B:$B,"&gt;="&amp;R$10,収穫記録!$B:$B,"&lt;="&amp;EOMONTH(R$10,0))
/_xlfn.UNIQUE(_xlfn._xlws.FILTER($F:$F,$E:$E=$J$4))
/IF($J$5="総計",1,$K331/10)
),0)</f>
        <v>0</v>
      </c>
      <c r="S331" s="48" cm="1">
        <f t="array" ref="S331">IFERROR(
IF(OR(S$10="",$I331=""),"",
SUMIFS(収穫記録!$P:$P,収穫記録!$D:$D,$J$1,収穫記録!$I:$I,$J$2,収穫記録!$J:$J,$J$3,収穫記録!$F:$F,$I331,収穫記録!$B:$B,"&gt;="&amp;S$10,収穫記録!$B:$B,"&lt;="&amp;EOMONTH(S$10,0))
/_xlfn.UNIQUE(_xlfn._xlws.FILTER($F:$F,$E:$E=$J$4))
/IF($J$5="総計",1,$K331/10)
),0)</f>
        <v>0</v>
      </c>
      <c r="T331" s="48" cm="1">
        <f t="array" ref="T331">IFERROR(
IF(OR(T$10="",$I331=""),"",
SUMIFS(収穫記録!$P:$P,収穫記録!$D:$D,$J$1,収穫記録!$I:$I,$J$2,収穫記録!$J:$J,$J$3,収穫記録!$F:$F,$I331,収穫記録!$B:$B,"&gt;="&amp;T$10,収穫記録!$B:$B,"&lt;="&amp;EOMONTH(T$10,0))
/_xlfn.UNIQUE(_xlfn._xlws.FILTER($F:$F,$E:$E=$J$4))
/IF($J$5="総計",1,$K331/10)
),0)</f>
        <v>0</v>
      </c>
      <c r="U331" s="48" cm="1">
        <f t="array" ref="U331">IFERROR(
IF(OR(U$10="",$I331=""),"",
SUMIFS(収穫記録!$P:$P,収穫記録!$D:$D,$J$1,収穫記録!$I:$I,$J$2,収穫記録!$J:$J,$J$3,収穫記録!$F:$F,$I331,収穫記録!$B:$B,"&gt;="&amp;U$10,収穫記録!$B:$B,"&lt;="&amp;EOMONTH(U$10,0))
/_xlfn.UNIQUE(_xlfn._xlws.FILTER($F:$F,$E:$E=$J$4))
/IF($J$5="総計",1,$K331/10)
),0)</f>
        <v>0</v>
      </c>
      <c r="V331" s="48" cm="1">
        <f t="array" ref="V331">IFERROR(
IF(OR(V$10="",$I331=""),"",
SUMIFS(収穫記録!$P:$P,収穫記録!$D:$D,$J$1,収穫記録!$I:$I,$J$2,収穫記録!$J:$J,$J$3,収穫記録!$F:$F,$I331,収穫記録!$B:$B,"&gt;="&amp;V$10,収穫記録!$B:$B,"&lt;="&amp;EOMONTH(V$10,0))
/_xlfn.UNIQUE(_xlfn._xlws.FILTER($F:$F,$E:$E=$J$4))
/IF($J$5="総計",1,$K331/10)
),0)</f>
        <v>0</v>
      </c>
      <c r="W331" s="48" cm="1">
        <f t="array" ref="W331">IFERROR(
IF(OR(W$10="",$I331=""),"",
SUMIFS(収穫記録!$P:$P,収穫記録!$D:$D,$J$1,収穫記録!$I:$I,$J$2,収穫記録!$J:$J,$J$3,収穫記録!$F:$F,$I331,収穫記録!$B:$B,"&gt;="&amp;W$10,収穫記録!$B:$B,"&lt;="&amp;EOMONTH(W$10,0))
/_xlfn.UNIQUE(_xlfn._xlws.FILTER($F:$F,$E:$E=$J$4))
/IF($J$5="総計",1,$K331/10)
),0)</f>
        <v>0</v>
      </c>
      <c r="X331" s="48" cm="1">
        <f t="array" ref="X331">IFERROR(
IF(OR(X$10="",$I331=""),"",
SUMIFS(収穫記録!$P:$P,収穫記録!$D:$D,$J$1,収穫記録!$I:$I,$J$2,収穫記録!$J:$J,$J$3,収穫記録!$F:$F,$I331,収穫記録!$B:$B,"&gt;="&amp;X$10,収穫記録!$B:$B,"&lt;="&amp;EOMONTH(X$10,0))
/_xlfn.UNIQUE(_xlfn._xlws.FILTER($F:$F,$E:$E=$J$4))
/IF($J$5="総計",1,$K331/10)
),0)</f>
        <v>0</v>
      </c>
    </row>
    <row r="332" spans="10:24">
      <c r="J332" s="13"/>
      <c r="K332" s="37"/>
      <c r="L332" s="46" t="str">
        <f t="shared" si="7"/>
        <v/>
      </c>
      <c r="M332" s="47" cm="1">
        <f t="array" ref="M332">IFERROR(
IF(OR(M$10="",$I332=""),"",
SUMIFS(収穫記録!$P:$P,収穫記録!$D:$D,$J$1,収穫記録!$I:$I,$J$2,収穫記録!$J:$J,$J$3,収穫記録!$F:$F,$I332,収穫記録!$B:$B,"&gt;="&amp;M$10,収穫記録!$B:$B,"&lt;="&amp;EOMONTH(M$10,0))
/_xlfn.UNIQUE(_xlfn._xlws.FILTER($F:$F,$E:$E=$J$4))
/IF($J$5="総計",1,$K332/10)
),0)</f>
        <v>0</v>
      </c>
      <c r="N332" s="48" cm="1">
        <f t="array" ref="N332">IFERROR(
IF(OR(N$10="",$I332=""),"",
SUMIFS(収穫記録!$P:$P,収穫記録!$D:$D,$J$1,収穫記録!$I:$I,$J$2,収穫記録!$J:$J,$J$3,収穫記録!$F:$F,$I332,収穫記録!$B:$B,"&gt;="&amp;N$10,収穫記録!$B:$B,"&lt;="&amp;EOMONTH(N$10,0))
/_xlfn.UNIQUE(_xlfn._xlws.FILTER($F:$F,$E:$E=$J$4))
/IF($J$5="総計",1,$K332/10)
),0)</f>
        <v>0</v>
      </c>
      <c r="O332" s="48" cm="1">
        <f t="array" ref="O332">IFERROR(
IF(OR(O$10="",$I332=""),"",
SUMIFS(収穫記録!$P:$P,収穫記録!$D:$D,$J$1,収穫記録!$I:$I,$J$2,収穫記録!$J:$J,$J$3,収穫記録!$F:$F,$I332,収穫記録!$B:$B,"&gt;="&amp;O$10,収穫記録!$B:$B,"&lt;="&amp;EOMONTH(O$10,0))
/_xlfn.UNIQUE(_xlfn._xlws.FILTER($F:$F,$E:$E=$J$4))
/IF($J$5="総計",1,$K332/10)
),0)</f>
        <v>0</v>
      </c>
      <c r="P332" s="48" cm="1">
        <f t="array" ref="P332">IFERROR(
IF(OR(P$10="",$I332=""),"",
SUMIFS(収穫記録!$P:$P,収穫記録!$D:$D,$J$1,収穫記録!$I:$I,$J$2,収穫記録!$J:$J,$J$3,収穫記録!$F:$F,$I332,収穫記録!$B:$B,"&gt;="&amp;P$10,収穫記録!$B:$B,"&lt;="&amp;EOMONTH(P$10,0))
/_xlfn.UNIQUE(_xlfn._xlws.FILTER($F:$F,$E:$E=$J$4))
/IF($J$5="総計",1,$K332/10)
),0)</f>
        <v>0</v>
      </c>
      <c r="Q332" s="48" cm="1">
        <f t="array" ref="Q332">IFERROR(
IF(OR(Q$10="",$I332=""),"",
SUMIFS(収穫記録!$P:$P,収穫記録!$D:$D,$J$1,収穫記録!$I:$I,$J$2,収穫記録!$J:$J,$J$3,収穫記録!$F:$F,$I332,収穫記録!$B:$B,"&gt;="&amp;Q$10,収穫記録!$B:$B,"&lt;="&amp;EOMONTH(Q$10,0))
/_xlfn.UNIQUE(_xlfn._xlws.FILTER($F:$F,$E:$E=$J$4))
/IF($J$5="総計",1,$K332/10)
),0)</f>
        <v>0</v>
      </c>
      <c r="R332" s="48" cm="1">
        <f t="array" ref="R332">IFERROR(
IF(OR(R$10="",$I332=""),"",
SUMIFS(収穫記録!$P:$P,収穫記録!$D:$D,$J$1,収穫記録!$I:$I,$J$2,収穫記録!$J:$J,$J$3,収穫記録!$F:$F,$I332,収穫記録!$B:$B,"&gt;="&amp;R$10,収穫記録!$B:$B,"&lt;="&amp;EOMONTH(R$10,0))
/_xlfn.UNIQUE(_xlfn._xlws.FILTER($F:$F,$E:$E=$J$4))
/IF($J$5="総計",1,$K332/10)
),0)</f>
        <v>0</v>
      </c>
      <c r="S332" s="48" cm="1">
        <f t="array" ref="S332">IFERROR(
IF(OR(S$10="",$I332=""),"",
SUMIFS(収穫記録!$P:$P,収穫記録!$D:$D,$J$1,収穫記録!$I:$I,$J$2,収穫記録!$J:$J,$J$3,収穫記録!$F:$F,$I332,収穫記録!$B:$B,"&gt;="&amp;S$10,収穫記録!$B:$B,"&lt;="&amp;EOMONTH(S$10,0))
/_xlfn.UNIQUE(_xlfn._xlws.FILTER($F:$F,$E:$E=$J$4))
/IF($J$5="総計",1,$K332/10)
),0)</f>
        <v>0</v>
      </c>
      <c r="T332" s="48" cm="1">
        <f t="array" ref="T332">IFERROR(
IF(OR(T$10="",$I332=""),"",
SUMIFS(収穫記録!$P:$P,収穫記録!$D:$D,$J$1,収穫記録!$I:$I,$J$2,収穫記録!$J:$J,$J$3,収穫記録!$F:$F,$I332,収穫記録!$B:$B,"&gt;="&amp;T$10,収穫記録!$B:$B,"&lt;="&amp;EOMONTH(T$10,0))
/_xlfn.UNIQUE(_xlfn._xlws.FILTER($F:$F,$E:$E=$J$4))
/IF($J$5="総計",1,$K332/10)
),0)</f>
        <v>0</v>
      </c>
      <c r="U332" s="48" cm="1">
        <f t="array" ref="U332">IFERROR(
IF(OR(U$10="",$I332=""),"",
SUMIFS(収穫記録!$P:$P,収穫記録!$D:$D,$J$1,収穫記録!$I:$I,$J$2,収穫記録!$J:$J,$J$3,収穫記録!$F:$F,$I332,収穫記録!$B:$B,"&gt;="&amp;U$10,収穫記録!$B:$B,"&lt;="&amp;EOMONTH(U$10,0))
/_xlfn.UNIQUE(_xlfn._xlws.FILTER($F:$F,$E:$E=$J$4))
/IF($J$5="総計",1,$K332/10)
),0)</f>
        <v>0</v>
      </c>
      <c r="V332" s="48" cm="1">
        <f t="array" ref="V332">IFERROR(
IF(OR(V$10="",$I332=""),"",
SUMIFS(収穫記録!$P:$P,収穫記録!$D:$D,$J$1,収穫記録!$I:$I,$J$2,収穫記録!$J:$J,$J$3,収穫記録!$F:$F,$I332,収穫記録!$B:$B,"&gt;="&amp;V$10,収穫記録!$B:$B,"&lt;="&amp;EOMONTH(V$10,0))
/_xlfn.UNIQUE(_xlfn._xlws.FILTER($F:$F,$E:$E=$J$4))
/IF($J$5="総計",1,$K332/10)
),0)</f>
        <v>0</v>
      </c>
      <c r="W332" s="48" cm="1">
        <f t="array" ref="W332">IFERROR(
IF(OR(W$10="",$I332=""),"",
SUMIFS(収穫記録!$P:$P,収穫記録!$D:$D,$J$1,収穫記録!$I:$I,$J$2,収穫記録!$J:$J,$J$3,収穫記録!$F:$F,$I332,収穫記録!$B:$B,"&gt;="&amp;W$10,収穫記録!$B:$B,"&lt;="&amp;EOMONTH(W$10,0))
/_xlfn.UNIQUE(_xlfn._xlws.FILTER($F:$F,$E:$E=$J$4))
/IF($J$5="総計",1,$K332/10)
),0)</f>
        <v>0</v>
      </c>
      <c r="X332" s="48" cm="1">
        <f t="array" ref="X332">IFERROR(
IF(OR(X$10="",$I332=""),"",
SUMIFS(収穫記録!$P:$P,収穫記録!$D:$D,$J$1,収穫記録!$I:$I,$J$2,収穫記録!$J:$J,$J$3,収穫記録!$F:$F,$I332,収穫記録!$B:$B,"&gt;="&amp;X$10,収穫記録!$B:$B,"&lt;="&amp;EOMONTH(X$10,0))
/_xlfn.UNIQUE(_xlfn._xlws.FILTER($F:$F,$E:$E=$J$4))
/IF($J$5="総計",1,$K332/10)
),0)</f>
        <v>0</v>
      </c>
    </row>
    <row r="333" spans="10:24">
      <c r="J333" s="13"/>
      <c r="K333" s="37"/>
      <c r="L333" s="46" t="str">
        <f t="shared" si="7"/>
        <v/>
      </c>
      <c r="M333" s="47" cm="1">
        <f t="array" ref="M333">IFERROR(
IF(OR(M$10="",$I333=""),"",
SUMIFS(収穫記録!$P:$P,収穫記録!$D:$D,$J$1,収穫記録!$I:$I,$J$2,収穫記録!$J:$J,$J$3,収穫記録!$F:$F,$I333,収穫記録!$B:$B,"&gt;="&amp;M$10,収穫記録!$B:$B,"&lt;="&amp;EOMONTH(M$10,0))
/_xlfn.UNIQUE(_xlfn._xlws.FILTER($F:$F,$E:$E=$J$4))
/IF($J$5="総計",1,$K333/10)
),0)</f>
        <v>0</v>
      </c>
      <c r="N333" s="48" cm="1">
        <f t="array" ref="N333">IFERROR(
IF(OR(N$10="",$I333=""),"",
SUMIFS(収穫記録!$P:$P,収穫記録!$D:$D,$J$1,収穫記録!$I:$I,$J$2,収穫記録!$J:$J,$J$3,収穫記録!$F:$F,$I333,収穫記録!$B:$B,"&gt;="&amp;N$10,収穫記録!$B:$B,"&lt;="&amp;EOMONTH(N$10,0))
/_xlfn.UNIQUE(_xlfn._xlws.FILTER($F:$F,$E:$E=$J$4))
/IF($J$5="総計",1,$K333/10)
),0)</f>
        <v>0</v>
      </c>
      <c r="O333" s="48" cm="1">
        <f t="array" ref="O333">IFERROR(
IF(OR(O$10="",$I333=""),"",
SUMIFS(収穫記録!$P:$P,収穫記録!$D:$D,$J$1,収穫記録!$I:$I,$J$2,収穫記録!$J:$J,$J$3,収穫記録!$F:$F,$I333,収穫記録!$B:$B,"&gt;="&amp;O$10,収穫記録!$B:$B,"&lt;="&amp;EOMONTH(O$10,0))
/_xlfn.UNIQUE(_xlfn._xlws.FILTER($F:$F,$E:$E=$J$4))
/IF($J$5="総計",1,$K333/10)
),0)</f>
        <v>0</v>
      </c>
      <c r="P333" s="48" cm="1">
        <f t="array" ref="P333">IFERROR(
IF(OR(P$10="",$I333=""),"",
SUMIFS(収穫記録!$P:$P,収穫記録!$D:$D,$J$1,収穫記録!$I:$I,$J$2,収穫記録!$J:$J,$J$3,収穫記録!$F:$F,$I333,収穫記録!$B:$B,"&gt;="&amp;P$10,収穫記録!$B:$B,"&lt;="&amp;EOMONTH(P$10,0))
/_xlfn.UNIQUE(_xlfn._xlws.FILTER($F:$F,$E:$E=$J$4))
/IF($J$5="総計",1,$K333/10)
),0)</f>
        <v>0</v>
      </c>
      <c r="Q333" s="48" cm="1">
        <f t="array" ref="Q333">IFERROR(
IF(OR(Q$10="",$I333=""),"",
SUMIFS(収穫記録!$P:$P,収穫記録!$D:$D,$J$1,収穫記録!$I:$I,$J$2,収穫記録!$J:$J,$J$3,収穫記録!$F:$F,$I333,収穫記録!$B:$B,"&gt;="&amp;Q$10,収穫記録!$B:$B,"&lt;="&amp;EOMONTH(Q$10,0))
/_xlfn.UNIQUE(_xlfn._xlws.FILTER($F:$F,$E:$E=$J$4))
/IF($J$5="総計",1,$K333/10)
),0)</f>
        <v>0</v>
      </c>
      <c r="R333" s="48" cm="1">
        <f t="array" ref="R333">IFERROR(
IF(OR(R$10="",$I333=""),"",
SUMIFS(収穫記録!$P:$P,収穫記録!$D:$D,$J$1,収穫記録!$I:$I,$J$2,収穫記録!$J:$J,$J$3,収穫記録!$F:$F,$I333,収穫記録!$B:$B,"&gt;="&amp;R$10,収穫記録!$B:$B,"&lt;="&amp;EOMONTH(R$10,0))
/_xlfn.UNIQUE(_xlfn._xlws.FILTER($F:$F,$E:$E=$J$4))
/IF($J$5="総計",1,$K333/10)
),0)</f>
        <v>0</v>
      </c>
      <c r="S333" s="48" cm="1">
        <f t="array" ref="S333">IFERROR(
IF(OR(S$10="",$I333=""),"",
SUMIFS(収穫記録!$P:$P,収穫記録!$D:$D,$J$1,収穫記録!$I:$I,$J$2,収穫記録!$J:$J,$J$3,収穫記録!$F:$F,$I333,収穫記録!$B:$B,"&gt;="&amp;S$10,収穫記録!$B:$B,"&lt;="&amp;EOMONTH(S$10,0))
/_xlfn.UNIQUE(_xlfn._xlws.FILTER($F:$F,$E:$E=$J$4))
/IF($J$5="総計",1,$K333/10)
),0)</f>
        <v>0</v>
      </c>
      <c r="T333" s="48" cm="1">
        <f t="array" ref="T333">IFERROR(
IF(OR(T$10="",$I333=""),"",
SUMIFS(収穫記録!$P:$P,収穫記録!$D:$D,$J$1,収穫記録!$I:$I,$J$2,収穫記録!$J:$J,$J$3,収穫記録!$F:$F,$I333,収穫記録!$B:$B,"&gt;="&amp;T$10,収穫記録!$B:$B,"&lt;="&amp;EOMONTH(T$10,0))
/_xlfn.UNIQUE(_xlfn._xlws.FILTER($F:$F,$E:$E=$J$4))
/IF($J$5="総計",1,$K333/10)
),0)</f>
        <v>0</v>
      </c>
      <c r="U333" s="48" cm="1">
        <f t="array" ref="U333">IFERROR(
IF(OR(U$10="",$I333=""),"",
SUMIFS(収穫記録!$P:$P,収穫記録!$D:$D,$J$1,収穫記録!$I:$I,$J$2,収穫記録!$J:$J,$J$3,収穫記録!$F:$F,$I333,収穫記録!$B:$B,"&gt;="&amp;U$10,収穫記録!$B:$B,"&lt;="&amp;EOMONTH(U$10,0))
/_xlfn.UNIQUE(_xlfn._xlws.FILTER($F:$F,$E:$E=$J$4))
/IF($J$5="総計",1,$K333/10)
),0)</f>
        <v>0</v>
      </c>
      <c r="V333" s="48" cm="1">
        <f t="array" ref="V333">IFERROR(
IF(OR(V$10="",$I333=""),"",
SUMIFS(収穫記録!$P:$P,収穫記録!$D:$D,$J$1,収穫記録!$I:$I,$J$2,収穫記録!$J:$J,$J$3,収穫記録!$F:$F,$I333,収穫記録!$B:$B,"&gt;="&amp;V$10,収穫記録!$B:$B,"&lt;="&amp;EOMONTH(V$10,0))
/_xlfn.UNIQUE(_xlfn._xlws.FILTER($F:$F,$E:$E=$J$4))
/IF($J$5="総計",1,$K333/10)
),0)</f>
        <v>0</v>
      </c>
      <c r="W333" s="48" cm="1">
        <f t="array" ref="W333">IFERROR(
IF(OR(W$10="",$I333=""),"",
SUMIFS(収穫記録!$P:$P,収穫記録!$D:$D,$J$1,収穫記録!$I:$I,$J$2,収穫記録!$J:$J,$J$3,収穫記録!$F:$F,$I333,収穫記録!$B:$B,"&gt;="&amp;W$10,収穫記録!$B:$B,"&lt;="&amp;EOMONTH(W$10,0))
/_xlfn.UNIQUE(_xlfn._xlws.FILTER($F:$F,$E:$E=$J$4))
/IF($J$5="総計",1,$K333/10)
),0)</f>
        <v>0</v>
      </c>
      <c r="X333" s="48" cm="1">
        <f t="array" ref="X333">IFERROR(
IF(OR(X$10="",$I333=""),"",
SUMIFS(収穫記録!$P:$P,収穫記録!$D:$D,$J$1,収穫記録!$I:$I,$J$2,収穫記録!$J:$J,$J$3,収穫記録!$F:$F,$I333,収穫記録!$B:$B,"&gt;="&amp;X$10,収穫記録!$B:$B,"&lt;="&amp;EOMONTH(X$10,0))
/_xlfn.UNIQUE(_xlfn._xlws.FILTER($F:$F,$E:$E=$J$4))
/IF($J$5="総計",1,$K333/10)
),0)</f>
        <v>0</v>
      </c>
    </row>
    <row r="334" spans="10:24">
      <c r="J334" s="13"/>
      <c r="K334" s="37"/>
      <c r="L334" s="46" t="str">
        <f t="shared" si="7"/>
        <v/>
      </c>
      <c r="M334" s="47" cm="1">
        <f t="array" ref="M334">IFERROR(
IF(OR(M$10="",$I334=""),"",
SUMIFS(収穫記録!$P:$P,収穫記録!$D:$D,$J$1,収穫記録!$I:$I,$J$2,収穫記録!$J:$J,$J$3,収穫記録!$F:$F,$I334,収穫記録!$B:$B,"&gt;="&amp;M$10,収穫記録!$B:$B,"&lt;="&amp;EOMONTH(M$10,0))
/_xlfn.UNIQUE(_xlfn._xlws.FILTER($F:$F,$E:$E=$J$4))
/IF($J$5="総計",1,$K334/10)
),0)</f>
        <v>0</v>
      </c>
      <c r="N334" s="48" cm="1">
        <f t="array" ref="N334">IFERROR(
IF(OR(N$10="",$I334=""),"",
SUMIFS(収穫記録!$P:$P,収穫記録!$D:$D,$J$1,収穫記録!$I:$I,$J$2,収穫記録!$J:$J,$J$3,収穫記録!$F:$F,$I334,収穫記録!$B:$B,"&gt;="&amp;N$10,収穫記録!$B:$B,"&lt;="&amp;EOMONTH(N$10,0))
/_xlfn.UNIQUE(_xlfn._xlws.FILTER($F:$F,$E:$E=$J$4))
/IF($J$5="総計",1,$K334/10)
),0)</f>
        <v>0</v>
      </c>
      <c r="O334" s="48" cm="1">
        <f t="array" ref="O334">IFERROR(
IF(OR(O$10="",$I334=""),"",
SUMIFS(収穫記録!$P:$P,収穫記録!$D:$D,$J$1,収穫記録!$I:$I,$J$2,収穫記録!$J:$J,$J$3,収穫記録!$F:$F,$I334,収穫記録!$B:$B,"&gt;="&amp;O$10,収穫記録!$B:$B,"&lt;="&amp;EOMONTH(O$10,0))
/_xlfn.UNIQUE(_xlfn._xlws.FILTER($F:$F,$E:$E=$J$4))
/IF($J$5="総計",1,$K334/10)
),0)</f>
        <v>0</v>
      </c>
      <c r="P334" s="48" cm="1">
        <f t="array" ref="P334">IFERROR(
IF(OR(P$10="",$I334=""),"",
SUMIFS(収穫記録!$P:$P,収穫記録!$D:$D,$J$1,収穫記録!$I:$I,$J$2,収穫記録!$J:$J,$J$3,収穫記録!$F:$F,$I334,収穫記録!$B:$B,"&gt;="&amp;P$10,収穫記録!$B:$B,"&lt;="&amp;EOMONTH(P$10,0))
/_xlfn.UNIQUE(_xlfn._xlws.FILTER($F:$F,$E:$E=$J$4))
/IF($J$5="総計",1,$K334/10)
),0)</f>
        <v>0</v>
      </c>
      <c r="Q334" s="48" cm="1">
        <f t="array" ref="Q334">IFERROR(
IF(OR(Q$10="",$I334=""),"",
SUMIFS(収穫記録!$P:$P,収穫記録!$D:$D,$J$1,収穫記録!$I:$I,$J$2,収穫記録!$J:$J,$J$3,収穫記録!$F:$F,$I334,収穫記録!$B:$B,"&gt;="&amp;Q$10,収穫記録!$B:$B,"&lt;="&amp;EOMONTH(Q$10,0))
/_xlfn.UNIQUE(_xlfn._xlws.FILTER($F:$F,$E:$E=$J$4))
/IF($J$5="総計",1,$K334/10)
),0)</f>
        <v>0</v>
      </c>
      <c r="R334" s="48" cm="1">
        <f t="array" ref="R334">IFERROR(
IF(OR(R$10="",$I334=""),"",
SUMIFS(収穫記録!$P:$P,収穫記録!$D:$D,$J$1,収穫記録!$I:$I,$J$2,収穫記録!$J:$J,$J$3,収穫記録!$F:$F,$I334,収穫記録!$B:$B,"&gt;="&amp;R$10,収穫記録!$B:$B,"&lt;="&amp;EOMONTH(R$10,0))
/_xlfn.UNIQUE(_xlfn._xlws.FILTER($F:$F,$E:$E=$J$4))
/IF($J$5="総計",1,$K334/10)
),0)</f>
        <v>0</v>
      </c>
      <c r="S334" s="48" cm="1">
        <f t="array" ref="S334">IFERROR(
IF(OR(S$10="",$I334=""),"",
SUMIFS(収穫記録!$P:$P,収穫記録!$D:$D,$J$1,収穫記録!$I:$I,$J$2,収穫記録!$J:$J,$J$3,収穫記録!$F:$F,$I334,収穫記録!$B:$B,"&gt;="&amp;S$10,収穫記録!$B:$B,"&lt;="&amp;EOMONTH(S$10,0))
/_xlfn.UNIQUE(_xlfn._xlws.FILTER($F:$F,$E:$E=$J$4))
/IF($J$5="総計",1,$K334/10)
),0)</f>
        <v>0</v>
      </c>
      <c r="T334" s="48" cm="1">
        <f t="array" ref="T334">IFERROR(
IF(OR(T$10="",$I334=""),"",
SUMIFS(収穫記録!$P:$P,収穫記録!$D:$D,$J$1,収穫記録!$I:$I,$J$2,収穫記録!$J:$J,$J$3,収穫記録!$F:$F,$I334,収穫記録!$B:$B,"&gt;="&amp;T$10,収穫記録!$B:$B,"&lt;="&amp;EOMONTH(T$10,0))
/_xlfn.UNIQUE(_xlfn._xlws.FILTER($F:$F,$E:$E=$J$4))
/IF($J$5="総計",1,$K334/10)
),0)</f>
        <v>0</v>
      </c>
      <c r="U334" s="48" cm="1">
        <f t="array" ref="U334">IFERROR(
IF(OR(U$10="",$I334=""),"",
SUMIFS(収穫記録!$P:$P,収穫記録!$D:$D,$J$1,収穫記録!$I:$I,$J$2,収穫記録!$J:$J,$J$3,収穫記録!$F:$F,$I334,収穫記録!$B:$B,"&gt;="&amp;U$10,収穫記録!$B:$B,"&lt;="&amp;EOMONTH(U$10,0))
/_xlfn.UNIQUE(_xlfn._xlws.FILTER($F:$F,$E:$E=$J$4))
/IF($J$5="総計",1,$K334/10)
),0)</f>
        <v>0</v>
      </c>
      <c r="V334" s="48" cm="1">
        <f t="array" ref="V334">IFERROR(
IF(OR(V$10="",$I334=""),"",
SUMIFS(収穫記録!$P:$P,収穫記録!$D:$D,$J$1,収穫記録!$I:$I,$J$2,収穫記録!$J:$J,$J$3,収穫記録!$F:$F,$I334,収穫記録!$B:$B,"&gt;="&amp;V$10,収穫記録!$B:$B,"&lt;="&amp;EOMONTH(V$10,0))
/_xlfn.UNIQUE(_xlfn._xlws.FILTER($F:$F,$E:$E=$J$4))
/IF($J$5="総計",1,$K334/10)
),0)</f>
        <v>0</v>
      </c>
      <c r="W334" s="48" cm="1">
        <f t="array" ref="W334">IFERROR(
IF(OR(W$10="",$I334=""),"",
SUMIFS(収穫記録!$P:$P,収穫記録!$D:$D,$J$1,収穫記録!$I:$I,$J$2,収穫記録!$J:$J,$J$3,収穫記録!$F:$F,$I334,収穫記録!$B:$B,"&gt;="&amp;W$10,収穫記録!$B:$B,"&lt;="&amp;EOMONTH(W$10,0))
/_xlfn.UNIQUE(_xlfn._xlws.FILTER($F:$F,$E:$E=$J$4))
/IF($J$5="総計",1,$K334/10)
),0)</f>
        <v>0</v>
      </c>
      <c r="X334" s="48" cm="1">
        <f t="array" ref="X334">IFERROR(
IF(OR(X$10="",$I334=""),"",
SUMIFS(収穫記録!$P:$P,収穫記録!$D:$D,$J$1,収穫記録!$I:$I,$J$2,収穫記録!$J:$J,$J$3,収穫記録!$F:$F,$I334,収穫記録!$B:$B,"&gt;="&amp;X$10,収穫記録!$B:$B,"&lt;="&amp;EOMONTH(X$10,0))
/_xlfn.UNIQUE(_xlfn._xlws.FILTER($F:$F,$E:$E=$J$4))
/IF($J$5="総計",1,$K334/10)
),0)</f>
        <v>0</v>
      </c>
    </row>
    <row r="335" spans="10:24">
      <c r="J335" s="13"/>
      <c r="K335" s="37"/>
      <c r="L335" s="46" t="str">
        <f t="shared" si="7"/>
        <v/>
      </c>
      <c r="M335" s="47" cm="1">
        <f t="array" ref="M335">IFERROR(
IF(OR(M$10="",$I335=""),"",
SUMIFS(収穫記録!$P:$P,収穫記録!$D:$D,$J$1,収穫記録!$I:$I,$J$2,収穫記録!$J:$J,$J$3,収穫記録!$F:$F,$I335,収穫記録!$B:$B,"&gt;="&amp;M$10,収穫記録!$B:$B,"&lt;="&amp;EOMONTH(M$10,0))
/_xlfn.UNIQUE(_xlfn._xlws.FILTER($F:$F,$E:$E=$J$4))
/IF($J$5="総計",1,$K335/10)
),0)</f>
        <v>0</v>
      </c>
      <c r="N335" s="48" cm="1">
        <f t="array" ref="N335">IFERROR(
IF(OR(N$10="",$I335=""),"",
SUMIFS(収穫記録!$P:$P,収穫記録!$D:$D,$J$1,収穫記録!$I:$I,$J$2,収穫記録!$J:$J,$J$3,収穫記録!$F:$F,$I335,収穫記録!$B:$B,"&gt;="&amp;N$10,収穫記録!$B:$B,"&lt;="&amp;EOMONTH(N$10,0))
/_xlfn.UNIQUE(_xlfn._xlws.FILTER($F:$F,$E:$E=$J$4))
/IF($J$5="総計",1,$K335/10)
),0)</f>
        <v>0</v>
      </c>
      <c r="O335" s="48" cm="1">
        <f t="array" ref="O335">IFERROR(
IF(OR(O$10="",$I335=""),"",
SUMIFS(収穫記録!$P:$P,収穫記録!$D:$D,$J$1,収穫記録!$I:$I,$J$2,収穫記録!$J:$J,$J$3,収穫記録!$F:$F,$I335,収穫記録!$B:$B,"&gt;="&amp;O$10,収穫記録!$B:$B,"&lt;="&amp;EOMONTH(O$10,0))
/_xlfn.UNIQUE(_xlfn._xlws.FILTER($F:$F,$E:$E=$J$4))
/IF($J$5="総計",1,$K335/10)
),0)</f>
        <v>0</v>
      </c>
      <c r="P335" s="48" cm="1">
        <f t="array" ref="P335">IFERROR(
IF(OR(P$10="",$I335=""),"",
SUMIFS(収穫記録!$P:$P,収穫記録!$D:$D,$J$1,収穫記録!$I:$I,$J$2,収穫記録!$J:$J,$J$3,収穫記録!$F:$F,$I335,収穫記録!$B:$B,"&gt;="&amp;P$10,収穫記録!$B:$B,"&lt;="&amp;EOMONTH(P$10,0))
/_xlfn.UNIQUE(_xlfn._xlws.FILTER($F:$F,$E:$E=$J$4))
/IF($J$5="総計",1,$K335/10)
),0)</f>
        <v>0</v>
      </c>
      <c r="Q335" s="48" cm="1">
        <f t="array" ref="Q335">IFERROR(
IF(OR(Q$10="",$I335=""),"",
SUMIFS(収穫記録!$P:$P,収穫記録!$D:$D,$J$1,収穫記録!$I:$I,$J$2,収穫記録!$J:$J,$J$3,収穫記録!$F:$F,$I335,収穫記録!$B:$B,"&gt;="&amp;Q$10,収穫記録!$B:$B,"&lt;="&amp;EOMONTH(Q$10,0))
/_xlfn.UNIQUE(_xlfn._xlws.FILTER($F:$F,$E:$E=$J$4))
/IF($J$5="総計",1,$K335/10)
),0)</f>
        <v>0</v>
      </c>
      <c r="R335" s="48" cm="1">
        <f t="array" ref="R335">IFERROR(
IF(OR(R$10="",$I335=""),"",
SUMIFS(収穫記録!$P:$P,収穫記録!$D:$D,$J$1,収穫記録!$I:$I,$J$2,収穫記録!$J:$J,$J$3,収穫記録!$F:$F,$I335,収穫記録!$B:$B,"&gt;="&amp;R$10,収穫記録!$B:$B,"&lt;="&amp;EOMONTH(R$10,0))
/_xlfn.UNIQUE(_xlfn._xlws.FILTER($F:$F,$E:$E=$J$4))
/IF($J$5="総計",1,$K335/10)
),0)</f>
        <v>0</v>
      </c>
      <c r="S335" s="48" cm="1">
        <f t="array" ref="S335">IFERROR(
IF(OR(S$10="",$I335=""),"",
SUMIFS(収穫記録!$P:$P,収穫記録!$D:$D,$J$1,収穫記録!$I:$I,$J$2,収穫記録!$J:$J,$J$3,収穫記録!$F:$F,$I335,収穫記録!$B:$B,"&gt;="&amp;S$10,収穫記録!$B:$B,"&lt;="&amp;EOMONTH(S$10,0))
/_xlfn.UNIQUE(_xlfn._xlws.FILTER($F:$F,$E:$E=$J$4))
/IF($J$5="総計",1,$K335/10)
),0)</f>
        <v>0</v>
      </c>
      <c r="T335" s="48" cm="1">
        <f t="array" ref="T335">IFERROR(
IF(OR(T$10="",$I335=""),"",
SUMIFS(収穫記録!$P:$P,収穫記録!$D:$D,$J$1,収穫記録!$I:$I,$J$2,収穫記録!$J:$J,$J$3,収穫記録!$F:$F,$I335,収穫記録!$B:$B,"&gt;="&amp;T$10,収穫記録!$B:$B,"&lt;="&amp;EOMONTH(T$10,0))
/_xlfn.UNIQUE(_xlfn._xlws.FILTER($F:$F,$E:$E=$J$4))
/IF($J$5="総計",1,$K335/10)
),0)</f>
        <v>0</v>
      </c>
      <c r="U335" s="48" cm="1">
        <f t="array" ref="U335">IFERROR(
IF(OR(U$10="",$I335=""),"",
SUMIFS(収穫記録!$P:$P,収穫記録!$D:$D,$J$1,収穫記録!$I:$I,$J$2,収穫記録!$J:$J,$J$3,収穫記録!$F:$F,$I335,収穫記録!$B:$B,"&gt;="&amp;U$10,収穫記録!$B:$B,"&lt;="&amp;EOMONTH(U$10,0))
/_xlfn.UNIQUE(_xlfn._xlws.FILTER($F:$F,$E:$E=$J$4))
/IF($J$5="総計",1,$K335/10)
),0)</f>
        <v>0</v>
      </c>
      <c r="V335" s="48" cm="1">
        <f t="array" ref="V335">IFERROR(
IF(OR(V$10="",$I335=""),"",
SUMIFS(収穫記録!$P:$P,収穫記録!$D:$D,$J$1,収穫記録!$I:$I,$J$2,収穫記録!$J:$J,$J$3,収穫記録!$F:$F,$I335,収穫記録!$B:$B,"&gt;="&amp;V$10,収穫記録!$B:$B,"&lt;="&amp;EOMONTH(V$10,0))
/_xlfn.UNIQUE(_xlfn._xlws.FILTER($F:$F,$E:$E=$J$4))
/IF($J$5="総計",1,$K335/10)
),0)</f>
        <v>0</v>
      </c>
      <c r="W335" s="48" cm="1">
        <f t="array" ref="W335">IFERROR(
IF(OR(W$10="",$I335=""),"",
SUMIFS(収穫記録!$P:$P,収穫記録!$D:$D,$J$1,収穫記録!$I:$I,$J$2,収穫記録!$J:$J,$J$3,収穫記録!$F:$F,$I335,収穫記録!$B:$B,"&gt;="&amp;W$10,収穫記録!$B:$B,"&lt;="&amp;EOMONTH(W$10,0))
/_xlfn.UNIQUE(_xlfn._xlws.FILTER($F:$F,$E:$E=$J$4))
/IF($J$5="総計",1,$K335/10)
),0)</f>
        <v>0</v>
      </c>
      <c r="X335" s="48" cm="1">
        <f t="array" ref="X335">IFERROR(
IF(OR(X$10="",$I335=""),"",
SUMIFS(収穫記録!$P:$P,収穫記録!$D:$D,$J$1,収穫記録!$I:$I,$J$2,収穫記録!$J:$J,$J$3,収穫記録!$F:$F,$I335,収穫記録!$B:$B,"&gt;="&amp;X$10,収穫記録!$B:$B,"&lt;="&amp;EOMONTH(X$10,0))
/_xlfn.UNIQUE(_xlfn._xlws.FILTER($F:$F,$E:$E=$J$4))
/IF($J$5="総計",1,$K335/10)
),0)</f>
        <v>0</v>
      </c>
    </row>
    <row r="336" spans="10:24">
      <c r="J336" s="13"/>
      <c r="K336" s="37"/>
      <c r="L336" s="46" t="str">
        <f t="shared" si="7"/>
        <v/>
      </c>
      <c r="M336" s="47" cm="1">
        <f t="array" ref="M336">IFERROR(
IF(OR(M$10="",$I336=""),"",
SUMIFS(収穫記録!$P:$P,収穫記録!$D:$D,$J$1,収穫記録!$I:$I,$J$2,収穫記録!$J:$J,$J$3,収穫記録!$F:$F,$I336,収穫記録!$B:$B,"&gt;="&amp;M$10,収穫記録!$B:$B,"&lt;="&amp;EOMONTH(M$10,0))
/_xlfn.UNIQUE(_xlfn._xlws.FILTER($F:$F,$E:$E=$J$4))
/IF($J$5="総計",1,$K336/10)
),0)</f>
        <v>0</v>
      </c>
      <c r="N336" s="48" cm="1">
        <f t="array" ref="N336">IFERROR(
IF(OR(N$10="",$I336=""),"",
SUMIFS(収穫記録!$P:$P,収穫記録!$D:$D,$J$1,収穫記録!$I:$I,$J$2,収穫記録!$J:$J,$J$3,収穫記録!$F:$F,$I336,収穫記録!$B:$B,"&gt;="&amp;N$10,収穫記録!$B:$B,"&lt;="&amp;EOMONTH(N$10,0))
/_xlfn.UNIQUE(_xlfn._xlws.FILTER($F:$F,$E:$E=$J$4))
/IF($J$5="総計",1,$K336/10)
),0)</f>
        <v>0</v>
      </c>
      <c r="O336" s="48" cm="1">
        <f t="array" ref="O336">IFERROR(
IF(OR(O$10="",$I336=""),"",
SUMIFS(収穫記録!$P:$P,収穫記録!$D:$D,$J$1,収穫記録!$I:$I,$J$2,収穫記録!$J:$J,$J$3,収穫記録!$F:$F,$I336,収穫記録!$B:$B,"&gt;="&amp;O$10,収穫記録!$B:$B,"&lt;="&amp;EOMONTH(O$10,0))
/_xlfn.UNIQUE(_xlfn._xlws.FILTER($F:$F,$E:$E=$J$4))
/IF($J$5="総計",1,$K336/10)
),0)</f>
        <v>0</v>
      </c>
      <c r="P336" s="48" cm="1">
        <f t="array" ref="P336">IFERROR(
IF(OR(P$10="",$I336=""),"",
SUMIFS(収穫記録!$P:$P,収穫記録!$D:$D,$J$1,収穫記録!$I:$I,$J$2,収穫記録!$J:$J,$J$3,収穫記録!$F:$F,$I336,収穫記録!$B:$B,"&gt;="&amp;P$10,収穫記録!$B:$B,"&lt;="&amp;EOMONTH(P$10,0))
/_xlfn.UNIQUE(_xlfn._xlws.FILTER($F:$F,$E:$E=$J$4))
/IF($J$5="総計",1,$K336/10)
),0)</f>
        <v>0</v>
      </c>
      <c r="Q336" s="48" cm="1">
        <f t="array" ref="Q336">IFERROR(
IF(OR(Q$10="",$I336=""),"",
SUMIFS(収穫記録!$P:$P,収穫記録!$D:$D,$J$1,収穫記録!$I:$I,$J$2,収穫記録!$J:$J,$J$3,収穫記録!$F:$F,$I336,収穫記録!$B:$B,"&gt;="&amp;Q$10,収穫記録!$B:$B,"&lt;="&amp;EOMONTH(Q$10,0))
/_xlfn.UNIQUE(_xlfn._xlws.FILTER($F:$F,$E:$E=$J$4))
/IF($J$5="総計",1,$K336/10)
),0)</f>
        <v>0</v>
      </c>
      <c r="R336" s="48" cm="1">
        <f t="array" ref="R336">IFERROR(
IF(OR(R$10="",$I336=""),"",
SUMIFS(収穫記録!$P:$P,収穫記録!$D:$D,$J$1,収穫記録!$I:$I,$J$2,収穫記録!$J:$J,$J$3,収穫記録!$F:$F,$I336,収穫記録!$B:$B,"&gt;="&amp;R$10,収穫記録!$B:$B,"&lt;="&amp;EOMONTH(R$10,0))
/_xlfn.UNIQUE(_xlfn._xlws.FILTER($F:$F,$E:$E=$J$4))
/IF($J$5="総計",1,$K336/10)
),0)</f>
        <v>0</v>
      </c>
      <c r="S336" s="48" cm="1">
        <f t="array" ref="S336">IFERROR(
IF(OR(S$10="",$I336=""),"",
SUMIFS(収穫記録!$P:$P,収穫記録!$D:$D,$J$1,収穫記録!$I:$I,$J$2,収穫記録!$J:$J,$J$3,収穫記録!$F:$F,$I336,収穫記録!$B:$B,"&gt;="&amp;S$10,収穫記録!$B:$B,"&lt;="&amp;EOMONTH(S$10,0))
/_xlfn.UNIQUE(_xlfn._xlws.FILTER($F:$F,$E:$E=$J$4))
/IF($J$5="総計",1,$K336/10)
),0)</f>
        <v>0</v>
      </c>
      <c r="T336" s="48" cm="1">
        <f t="array" ref="T336">IFERROR(
IF(OR(T$10="",$I336=""),"",
SUMIFS(収穫記録!$P:$P,収穫記録!$D:$D,$J$1,収穫記録!$I:$I,$J$2,収穫記録!$J:$J,$J$3,収穫記録!$F:$F,$I336,収穫記録!$B:$B,"&gt;="&amp;T$10,収穫記録!$B:$B,"&lt;="&amp;EOMONTH(T$10,0))
/_xlfn.UNIQUE(_xlfn._xlws.FILTER($F:$F,$E:$E=$J$4))
/IF($J$5="総計",1,$K336/10)
),0)</f>
        <v>0</v>
      </c>
      <c r="U336" s="48" cm="1">
        <f t="array" ref="U336">IFERROR(
IF(OR(U$10="",$I336=""),"",
SUMIFS(収穫記録!$P:$P,収穫記録!$D:$D,$J$1,収穫記録!$I:$I,$J$2,収穫記録!$J:$J,$J$3,収穫記録!$F:$F,$I336,収穫記録!$B:$B,"&gt;="&amp;U$10,収穫記録!$B:$B,"&lt;="&amp;EOMONTH(U$10,0))
/_xlfn.UNIQUE(_xlfn._xlws.FILTER($F:$F,$E:$E=$J$4))
/IF($J$5="総計",1,$K336/10)
),0)</f>
        <v>0</v>
      </c>
      <c r="V336" s="48" cm="1">
        <f t="array" ref="V336">IFERROR(
IF(OR(V$10="",$I336=""),"",
SUMIFS(収穫記録!$P:$P,収穫記録!$D:$D,$J$1,収穫記録!$I:$I,$J$2,収穫記録!$J:$J,$J$3,収穫記録!$F:$F,$I336,収穫記録!$B:$B,"&gt;="&amp;V$10,収穫記録!$B:$B,"&lt;="&amp;EOMONTH(V$10,0))
/_xlfn.UNIQUE(_xlfn._xlws.FILTER($F:$F,$E:$E=$J$4))
/IF($J$5="総計",1,$K336/10)
),0)</f>
        <v>0</v>
      </c>
      <c r="W336" s="48" cm="1">
        <f t="array" ref="W336">IFERROR(
IF(OR(W$10="",$I336=""),"",
SUMIFS(収穫記録!$P:$P,収穫記録!$D:$D,$J$1,収穫記録!$I:$I,$J$2,収穫記録!$J:$J,$J$3,収穫記録!$F:$F,$I336,収穫記録!$B:$B,"&gt;="&amp;W$10,収穫記録!$B:$B,"&lt;="&amp;EOMONTH(W$10,0))
/_xlfn.UNIQUE(_xlfn._xlws.FILTER($F:$F,$E:$E=$J$4))
/IF($J$5="総計",1,$K336/10)
),0)</f>
        <v>0</v>
      </c>
      <c r="X336" s="48" cm="1">
        <f t="array" ref="X336">IFERROR(
IF(OR(X$10="",$I336=""),"",
SUMIFS(収穫記録!$P:$P,収穫記録!$D:$D,$J$1,収穫記録!$I:$I,$J$2,収穫記録!$J:$J,$J$3,収穫記録!$F:$F,$I336,収穫記録!$B:$B,"&gt;="&amp;X$10,収穫記録!$B:$B,"&lt;="&amp;EOMONTH(X$10,0))
/_xlfn.UNIQUE(_xlfn._xlws.FILTER($F:$F,$E:$E=$J$4))
/IF($J$5="総計",1,$K336/10)
),0)</f>
        <v>0</v>
      </c>
    </row>
    <row r="337" spans="10:24">
      <c r="J337" s="13"/>
      <c r="K337" s="37"/>
      <c r="L337" s="46" t="str">
        <f t="shared" si="7"/>
        <v/>
      </c>
      <c r="M337" s="47" cm="1">
        <f t="array" ref="M337">IFERROR(
IF(OR(M$10="",$I337=""),"",
SUMIFS(収穫記録!$P:$P,収穫記録!$D:$D,$J$1,収穫記録!$I:$I,$J$2,収穫記録!$J:$J,$J$3,収穫記録!$F:$F,$I337,収穫記録!$B:$B,"&gt;="&amp;M$10,収穫記録!$B:$B,"&lt;="&amp;EOMONTH(M$10,0))
/_xlfn.UNIQUE(_xlfn._xlws.FILTER($F:$F,$E:$E=$J$4))
/IF($J$5="総計",1,$K337/10)
),0)</f>
        <v>0</v>
      </c>
      <c r="N337" s="48" cm="1">
        <f t="array" ref="N337">IFERROR(
IF(OR(N$10="",$I337=""),"",
SUMIFS(収穫記録!$P:$P,収穫記録!$D:$D,$J$1,収穫記録!$I:$I,$J$2,収穫記録!$J:$J,$J$3,収穫記録!$F:$F,$I337,収穫記録!$B:$B,"&gt;="&amp;N$10,収穫記録!$B:$B,"&lt;="&amp;EOMONTH(N$10,0))
/_xlfn.UNIQUE(_xlfn._xlws.FILTER($F:$F,$E:$E=$J$4))
/IF($J$5="総計",1,$K337/10)
),0)</f>
        <v>0</v>
      </c>
      <c r="O337" s="48" cm="1">
        <f t="array" ref="O337">IFERROR(
IF(OR(O$10="",$I337=""),"",
SUMIFS(収穫記録!$P:$P,収穫記録!$D:$D,$J$1,収穫記録!$I:$I,$J$2,収穫記録!$J:$J,$J$3,収穫記録!$F:$F,$I337,収穫記録!$B:$B,"&gt;="&amp;O$10,収穫記録!$B:$B,"&lt;="&amp;EOMONTH(O$10,0))
/_xlfn.UNIQUE(_xlfn._xlws.FILTER($F:$F,$E:$E=$J$4))
/IF($J$5="総計",1,$K337/10)
),0)</f>
        <v>0</v>
      </c>
      <c r="P337" s="48" cm="1">
        <f t="array" ref="P337">IFERROR(
IF(OR(P$10="",$I337=""),"",
SUMIFS(収穫記録!$P:$P,収穫記録!$D:$D,$J$1,収穫記録!$I:$I,$J$2,収穫記録!$J:$J,$J$3,収穫記録!$F:$F,$I337,収穫記録!$B:$B,"&gt;="&amp;P$10,収穫記録!$B:$B,"&lt;="&amp;EOMONTH(P$10,0))
/_xlfn.UNIQUE(_xlfn._xlws.FILTER($F:$F,$E:$E=$J$4))
/IF($J$5="総計",1,$K337/10)
),0)</f>
        <v>0</v>
      </c>
      <c r="Q337" s="48" cm="1">
        <f t="array" ref="Q337">IFERROR(
IF(OR(Q$10="",$I337=""),"",
SUMIFS(収穫記録!$P:$P,収穫記録!$D:$D,$J$1,収穫記録!$I:$I,$J$2,収穫記録!$J:$J,$J$3,収穫記録!$F:$F,$I337,収穫記録!$B:$B,"&gt;="&amp;Q$10,収穫記録!$B:$B,"&lt;="&amp;EOMONTH(Q$10,0))
/_xlfn.UNIQUE(_xlfn._xlws.FILTER($F:$F,$E:$E=$J$4))
/IF($J$5="総計",1,$K337/10)
),0)</f>
        <v>0</v>
      </c>
      <c r="R337" s="48" cm="1">
        <f t="array" ref="R337">IFERROR(
IF(OR(R$10="",$I337=""),"",
SUMIFS(収穫記録!$P:$P,収穫記録!$D:$D,$J$1,収穫記録!$I:$I,$J$2,収穫記録!$J:$J,$J$3,収穫記録!$F:$F,$I337,収穫記録!$B:$B,"&gt;="&amp;R$10,収穫記録!$B:$B,"&lt;="&amp;EOMONTH(R$10,0))
/_xlfn.UNIQUE(_xlfn._xlws.FILTER($F:$F,$E:$E=$J$4))
/IF($J$5="総計",1,$K337/10)
),0)</f>
        <v>0</v>
      </c>
      <c r="S337" s="48" cm="1">
        <f t="array" ref="S337">IFERROR(
IF(OR(S$10="",$I337=""),"",
SUMIFS(収穫記録!$P:$P,収穫記録!$D:$D,$J$1,収穫記録!$I:$I,$J$2,収穫記録!$J:$J,$J$3,収穫記録!$F:$F,$I337,収穫記録!$B:$B,"&gt;="&amp;S$10,収穫記録!$B:$B,"&lt;="&amp;EOMONTH(S$10,0))
/_xlfn.UNIQUE(_xlfn._xlws.FILTER($F:$F,$E:$E=$J$4))
/IF($J$5="総計",1,$K337/10)
),0)</f>
        <v>0</v>
      </c>
      <c r="T337" s="48" cm="1">
        <f t="array" ref="T337">IFERROR(
IF(OR(T$10="",$I337=""),"",
SUMIFS(収穫記録!$P:$P,収穫記録!$D:$D,$J$1,収穫記録!$I:$I,$J$2,収穫記録!$J:$J,$J$3,収穫記録!$F:$F,$I337,収穫記録!$B:$B,"&gt;="&amp;T$10,収穫記録!$B:$B,"&lt;="&amp;EOMONTH(T$10,0))
/_xlfn.UNIQUE(_xlfn._xlws.FILTER($F:$F,$E:$E=$J$4))
/IF($J$5="総計",1,$K337/10)
),0)</f>
        <v>0</v>
      </c>
      <c r="U337" s="48" cm="1">
        <f t="array" ref="U337">IFERROR(
IF(OR(U$10="",$I337=""),"",
SUMIFS(収穫記録!$P:$P,収穫記録!$D:$D,$J$1,収穫記録!$I:$I,$J$2,収穫記録!$J:$J,$J$3,収穫記録!$F:$F,$I337,収穫記録!$B:$B,"&gt;="&amp;U$10,収穫記録!$B:$B,"&lt;="&amp;EOMONTH(U$10,0))
/_xlfn.UNIQUE(_xlfn._xlws.FILTER($F:$F,$E:$E=$J$4))
/IF($J$5="総計",1,$K337/10)
),0)</f>
        <v>0</v>
      </c>
      <c r="V337" s="48" cm="1">
        <f t="array" ref="V337">IFERROR(
IF(OR(V$10="",$I337=""),"",
SUMIFS(収穫記録!$P:$P,収穫記録!$D:$D,$J$1,収穫記録!$I:$I,$J$2,収穫記録!$J:$J,$J$3,収穫記録!$F:$F,$I337,収穫記録!$B:$B,"&gt;="&amp;V$10,収穫記録!$B:$B,"&lt;="&amp;EOMONTH(V$10,0))
/_xlfn.UNIQUE(_xlfn._xlws.FILTER($F:$F,$E:$E=$J$4))
/IF($J$5="総計",1,$K337/10)
),0)</f>
        <v>0</v>
      </c>
      <c r="W337" s="48" cm="1">
        <f t="array" ref="W337">IFERROR(
IF(OR(W$10="",$I337=""),"",
SUMIFS(収穫記録!$P:$P,収穫記録!$D:$D,$J$1,収穫記録!$I:$I,$J$2,収穫記録!$J:$J,$J$3,収穫記録!$F:$F,$I337,収穫記録!$B:$B,"&gt;="&amp;W$10,収穫記録!$B:$B,"&lt;="&amp;EOMONTH(W$10,0))
/_xlfn.UNIQUE(_xlfn._xlws.FILTER($F:$F,$E:$E=$J$4))
/IF($J$5="総計",1,$K337/10)
),0)</f>
        <v>0</v>
      </c>
      <c r="X337" s="48" cm="1">
        <f t="array" ref="X337">IFERROR(
IF(OR(X$10="",$I337=""),"",
SUMIFS(収穫記録!$P:$P,収穫記録!$D:$D,$J$1,収穫記録!$I:$I,$J$2,収穫記録!$J:$J,$J$3,収穫記録!$F:$F,$I337,収穫記録!$B:$B,"&gt;="&amp;X$10,収穫記録!$B:$B,"&lt;="&amp;EOMONTH(X$10,0))
/_xlfn.UNIQUE(_xlfn._xlws.FILTER($F:$F,$E:$E=$J$4))
/IF($J$5="総計",1,$K337/10)
),0)</f>
        <v>0</v>
      </c>
    </row>
    <row r="338" spans="10:24">
      <c r="J338" s="13"/>
      <c r="K338" s="37"/>
      <c r="L338" s="46" t="str">
        <f t="shared" si="7"/>
        <v/>
      </c>
      <c r="M338" s="47" cm="1">
        <f t="array" ref="M338">IFERROR(
IF(OR(M$10="",$I338=""),"",
SUMIFS(収穫記録!$P:$P,収穫記録!$D:$D,$J$1,収穫記録!$I:$I,$J$2,収穫記録!$J:$J,$J$3,収穫記録!$F:$F,$I338,収穫記録!$B:$B,"&gt;="&amp;M$10,収穫記録!$B:$B,"&lt;="&amp;EOMONTH(M$10,0))
/_xlfn.UNIQUE(_xlfn._xlws.FILTER($F:$F,$E:$E=$J$4))
/IF($J$5="総計",1,$K338/10)
),0)</f>
        <v>0</v>
      </c>
      <c r="N338" s="48" cm="1">
        <f t="array" ref="N338">IFERROR(
IF(OR(N$10="",$I338=""),"",
SUMIFS(収穫記録!$P:$P,収穫記録!$D:$D,$J$1,収穫記録!$I:$I,$J$2,収穫記録!$J:$J,$J$3,収穫記録!$F:$F,$I338,収穫記録!$B:$B,"&gt;="&amp;N$10,収穫記録!$B:$B,"&lt;="&amp;EOMONTH(N$10,0))
/_xlfn.UNIQUE(_xlfn._xlws.FILTER($F:$F,$E:$E=$J$4))
/IF($J$5="総計",1,$K338/10)
),0)</f>
        <v>0</v>
      </c>
      <c r="O338" s="48" cm="1">
        <f t="array" ref="O338">IFERROR(
IF(OR(O$10="",$I338=""),"",
SUMIFS(収穫記録!$P:$P,収穫記録!$D:$D,$J$1,収穫記録!$I:$I,$J$2,収穫記録!$J:$J,$J$3,収穫記録!$F:$F,$I338,収穫記録!$B:$B,"&gt;="&amp;O$10,収穫記録!$B:$B,"&lt;="&amp;EOMONTH(O$10,0))
/_xlfn.UNIQUE(_xlfn._xlws.FILTER($F:$F,$E:$E=$J$4))
/IF($J$5="総計",1,$K338/10)
),0)</f>
        <v>0</v>
      </c>
      <c r="P338" s="48" cm="1">
        <f t="array" ref="P338">IFERROR(
IF(OR(P$10="",$I338=""),"",
SUMIFS(収穫記録!$P:$P,収穫記録!$D:$D,$J$1,収穫記録!$I:$I,$J$2,収穫記録!$J:$J,$J$3,収穫記録!$F:$F,$I338,収穫記録!$B:$B,"&gt;="&amp;P$10,収穫記録!$B:$B,"&lt;="&amp;EOMONTH(P$10,0))
/_xlfn.UNIQUE(_xlfn._xlws.FILTER($F:$F,$E:$E=$J$4))
/IF($J$5="総計",1,$K338/10)
),0)</f>
        <v>0</v>
      </c>
      <c r="Q338" s="48" cm="1">
        <f t="array" ref="Q338">IFERROR(
IF(OR(Q$10="",$I338=""),"",
SUMIFS(収穫記録!$P:$P,収穫記録!$D:$D,$J$1,収穫記録!$I:$I,$J$2,収穫記録!$J:$J,$J$3,収穫記録!$F:$F,$I338,収穫記録!$B:$B,"&gt;="&amp;Q$10,収穫記録!$B:$B,"&lt;="&amp;EOMONTH(Q$10,0))
/_xlfn.UNIQUE(_xlfn._xlws.FILTER($F:$F,$E:$E=$J$4))
/IF($J$5="総計",1,$K338/10)
),0)</f>
        <v>0</v>
      </c>
      <c r="R338" s="48" cm="1">
        <f t="array" ref="R338">IFERROR(
IF(OR(R$10="",$I338=""),"",
SUMIFS(収穫記録!$P:$P,収穫記録!$D:$D,$J$1,収穫記録!$I:$I,$J$2,収穫記録!$J:$J,$J$3,収穫記録!$F:$F,$I338,収穫記録!$B:$B,"&gt;="&amp;R$10,収穫記録!$B:$B,"&lt;="&amp;EOMONTH(R$10,0))
/_xlfn.UNIQUE(_xlfn._xlws.FILTER($F:$F,$E:$E=$J$4))
/IF($J$5="総計",1,$K338/10)
),0)</f>
        <v>0</v>
      </c>
      <c r="S338" s="48" cm="1">
        <f t="array" ref="S338">IFERROR(
IF(OR(S$10="",$I338=""),"",
SUMIFS(収穫記録!$P:$P,収穫記録!$D:$D,$J$1,収穫記録!$I:$I,$J$2,収穫記録!$J:$J,$J$3,収穫記録!$F:$F,$I338,収穫記録!$B:$B,"&gt;="&amp;S$10,収穫記録!$B:$B,"&lt;="&amp;EOMONTH(S$10,0))
/_xlfn.UNIQUE(_xlfn._xlws.FILTER($F:$F,$E:$E=$J$4))
/IF($J$5="総計",1,$K338/10)
),0)</f>
        <v>0</v>
      </c>
      <c r="T338" s="48" cm="1">
        <f t="array" ref="T338">IFERROR(
IF(OR(T$10="",$I338=""),"",
SUMIFS(収穫記録!$P:$P,収穫記録!$D:$D,$J$1,収穫記録!$I:$I,$J$2,収穫記録!$J:$J,$J$3,収穫記録!$F:$F,$I338,収穫記録!$B:$B,"&gt;="&amp;T$10,収穫記録!$B:$B,"&lt;="&amp;EOMONTH(T$10,0))
/_xlfn.UNIQUE(_xlfn._xlws.FILTER($F:$F,$E:$E=$J$4))
/IF($J$5="総計",1,$K338/10)
),0)</f>
        <v>0</v>
      </c>
      <c r="U338" s="48" cm="1">
        <f t="array" ref="U338">IFERROR(
IF(OR(U$10="",$I338=""),"",
SUMIFS(収穫記録!$P:$P,収穫記録!$D:$D,$J$1,収穫記録!$I:$I,$J$2,収穫記録!$J:$J,$J$3,収穫記録!$F:$F,$I338,収穫記録!$B:$B,"&gt;="&amp;U$10,収穫記録!$B:$B,"&lt;="&amp;EOMONTH(U$10,0))
/_xlfn.UNIQUE(_xlfn._xlws.FILTER($F:$F,$E:$E=$J$4))
/IF($J$5="総計",1,$K338/10)
),0)</f>
        <v>0</v>
      </c>
      <c r="V338" s="48" cm="1">
        <f t="array" ref="V338">IFERROR(
IF(OR(V$10="",$I338=""),"",
SUMIFS(収穫記録!$P:$P,収穫記録!$D:$D,$J$1,収穫記録!$I:$I,$J$2,収穫記録!$J:$J,$J$3,収穫記録!$F:$F,$I338,収穫記録!$B:$B,"&gt;="&amp;V$10,収穫記録!$B:$B,"&lt;="&amp;EOMONTH(V$10,0))
/_xlfn.UNIQUE(_xlfn._xlws.FILTER($F:$F,$E:$E=$J$4))
/IF($J$5="総計",1,$K338/10)
),0)</f>
        <v>0</v>
      </c>
      <c r="W338" s="48" cm="1">
        <f t="array" ref="W338">IFERROR(
IF(OR(W$10="",$I338=""),"",
SUMIFS(収穫記録!$P:$P,収穫記録!$D:$D,$J$1,収穫記録!$I:$I,$J$2,収穫記録!$J:$J,$J$3,収穫記録!$F:$F,$I338,収穫記録!$B:$B,"&gt;="&amp;W$10,収穫記録!$B:$B,"&lt;="&amp;EOMONTH(W$10,0))
/_xlfn.UNIQUE(_xlfn._xlws.FILTER($F:$F,$E:$E=$J$4))
/IF($J$5="総計",1,$K338/10)
),0)</f>
        <v>0</v>
      </c>
      <c r="X338" s="48" cm="1">
        <f t="array" ref="X338">IFERROR(
IF(OR(X$10="",$I338=""),"",
SUMIFS(収穫記録!$P:$P,収穫記録!$D:$D,$J$1,収穫記録!$I:$I,$J$2,収穫記録!$J:$J,$J$3,収穫記録!$F:$F,$I338,収穫記録!$B:$B,"&gt;="&amp;X$10,収穫記録!$B:$B,"&lt;="&amp;EOMONTH(X$10,0))
/_xlfn.UNIQUE(_xlfn._xlws.FILTER($F:$F,$E:$E=$J$4))
/IF($J$5="総計",1,$K338/10)
),0)</f>
        <v>0</v>
      </c>
    </row>
    <row r="339" spans="10:24">
      <c r="J339" s="13"/>
      <c r="K339" s="37"/>
      <c r="L339" s="46" t="str">
        <f t="shared" si="7"/>
        <v/>
      </c>
      <c r="M339" s="47" cm="1">
        <f t="array" ref="M339">IFERROR(
IF(OR(M$10="",$I339=""),"",
SUMIFS(収穫記録!$P:$P,収穫記録!$D:$D,$J$1,収穫記録!$I:$I,$J$2,収穫記録!$J:$J,$J$3,収穫記録!$F:$F,$I339,収穫記録!$B:$B,"&gt;="&amp;M$10,収穫記録!$B:$B,"&lt;="&amp;EOMONTH(M$10,0))
/_xlfn.UNIQUE(_xlfn._xlws.FILTER($F:$F,$E:$E=$J$4))
/IF($J$5="総計",1,$K339/10)
),0)</f>
        <v>0</v>
      </c>
      <c r="N339" s="48" cm="1">
        <f t="array" ref="N339">IFERROR(
IF(OR(N$10="",$I339=""),"",
SUMIFS(収穫記録!$P:$P,収穫記録!$D:$D,$J$1,収穫記録!$I:$I,$J$2,収穫記録!$J:$J,$J$3,収穫記録!$F:$F,$I339,収穫記録!$B:$B,"&gt;="&amp;N$10,収穫記録!$B:$B,"&lt;="&amp;EOMONTH(N$10,0))
/_xlfn.UNIQUE(_xlfn._xlws.FILTER($F:$F,$E:$E=$J$4))
/IF($J$5="総計",1,$K339/10)
),0)</f>
        <v>0</v>
      </c>
      <c r="O339" s="48" cm="1">
        <f t="array" ref="O339">IFERROR(
IF(OR(O$10="",$I339=""),"",
SUMIFS(収穫記録!$P:$P,収穫記録!$D:$D,$J$1,収穫記録!$I:$I,$J$2,収穫記録!$J:$J,$J$3,収穫記録!$F:$F,$I339,収穫記録!$B:$B,"&gt;="&amp;O$10,収穫記録!$B:$B,"&lt;="&amp;EOMONTH(O$10,0))
/_xlfn.UNIQUE(_xlfn._xlws.FILTER($F:$F,$E:$E=$J$4))
/IF($J$5="総計",1,$K339/10)
),0)</f>
        <v>0</v>
      </c>
      <c r="P339" s="48" cm="1">
        <f t="array" ref="P339">IFERROR(
IF(OR(P$10="",$I339=""),"",
SUMIFS(収穫記録!$P:$P,収穫記録!$D:$D,$J$1,収穫記録!$I:$I,$J$2,収穫記録!$J:$J,$J$3,収穫記録!$F:$F,$I339,収穫記録!$B:$B,"&gt;="&amp;P$10,収穫記録!$B:$B,"&lt;="&amp;EOMONTH(P$10,0))
/_xlfn.UNIQUE(_xlfn._xlws.FILTER($F:$F,$E:$E=$J$4))
/IF($J$5="総計",1,$K339/10)
),0)</f>
        <v>0</v>
      </c>
      <c r="Q339" s="48" cm="1">
        <f t="array" ref="Q339">IFERROR(
IF(OR(Q$10="",$I339=""),"",
SUMIFS(収穫記録!$P:$P,収穫記録!$D:$D,$J$1,収穫記録!$I:$I,$J$2,収穫記録!$J:$J,$J$3,収穫記録!$F:$F,$I339,収穫記録!$B:$B,"&gt;="&amp;Q$10,収穫記録!$B:$B,"&lt;="&amp;EOMONTH(Q$10,0))
/_xlfn.UNIQUE(_xlfn._xlws.FILTER($F:$F,$E:$E=$J$4))
/IF($J$5="総計",1,$K339/10)
),0)</f>
        <v>0</v>
      </c>
      <c r="R339" s="48" cm="1">
        <f t="array" ref="R339">IFERROR(
IF(OR(R$10="",$I339=""),"",
SUMIFS(収穫記録!$P:$P,収穫記録!$D:$D,$J$1,収穫記録!$I:$I,$J$2,収穫記録!$J:$J,$J$3,収穫記録!$F:$F,$I339,収穫記録!$B:$B,"&gt;="&amp;R$10,収穫記録!$B:$B,"&lt;="&amp;EOMONTH(R$10,0))
/_xlfn.UNIQUE(_xlfn._xlws.FILTER($F:$F,$E:$E=$J$4))
/IF($J$5="総計",1,$K339/10)
),0)</f>
        <v>0</v>
      </c>
      <c r="S339" s="48" cm="1">
        <f t="array" ref="S339">IFERROR(
IF(OR(S$10="",$I339=""),"",
SUMIFS(収穫記録!$P:$P,収穫記録!$D:$D,$J$1,収穫記録!$I:$I,$J$2,収穫記録!$J:$J,$J$3,収穫記録!$F:$F,$I339,収穫記録!$B:$B,"&gt;="&amp;S$10,収穫記録!$B:$B,"&lt;="&amp;EOMONTH(S$10,0))
/_xlfn.UNIQUE(_xlfn._xlws.FILTER($F:$F,$E:$E=$J$4))
/IF($J$5="総計",1,$K339/10)
),0)</f>
        <v>0</v>
      </c>
      <c r="T339" s="48" cm="1">
        <f t="array" ref="T339">IFERROR(
IF(OR(T$10="",$I339=""),"",
SUMIFS(収穫記録!$P:$P,収穫記録!$D:$D,$J$1,収穫記録!$I:$I,$J$2,収穫記録!$J:$J,$J$3,収穫記録!$F:$F,$I339,収穫記録!$B:$B,"&gt;="&amp;T$10,収穫記録!$B:$B,"&lt;="&amp;EOMONTH(T$10,0))
/_xlfn.UNIQUE(_xlfn._xlws.FILTER($F:$F,$E:$E=$J$4))
/IF($J$5="総計",1,$K339/10)
),0)</f>
        <v>0</v>
      </c>
      <c r="U339" s="48" cm="1">
        <f t="array" ref="U339">IFERROR(
IF(OR(U$10="",$I339=""),"",
SUMIFS(収穫記録!$P:$P,収穫記録!$D:$D,$J$1,収穫記録!$I:$I,$J$2,収穫記録!$J:$J,$J$3,収穫記録!$F:$F,$I339,収穫記録!$B:$B,"&gt;="&amp;U$10,収穫記録!$B:$B,"&lt;="&amp;EOMONTH(U$10,0))
/_xlfn.UNIQUE(_xlfn._xlws.FILTER($F:$F,$E:$E=$J$4))
/IF($J$5="総計",1,$K339/10)
),0)</f>
        <v>0</v>
      </c>
      <c r="V339" s="48" cm="1">
        <f t="array" ref="V339">IFERROR(
IF(OR(V$10="",$I339=""),"",
SUMIFS(収穫記録!$P:$P,収穫記録!$D:$D,$J$1,収穫記録!$I:$I,$J$2,収穫記録!$J:$J,$J$3,収穫記録!$F:$F,$I339,収穫記録!$B:$B,"&gt;="&amp;V$10,収穫記録!$B:$B,"&lt;="&amp;EOMONTH(V$10,0))
/_xlfn.UNIQUE(_xlfn._xlws.FILTER($F:$F,$E:$E=$J$4))
/IF($J$5="総計",1,$K339/10)
),0)</f>
        <v>0</v>
      </c>
      <c r="W339" s="48" cm="1">
        <f t="array" ref="W339">IFERROR(
IF(OR(W$10="",$I339=""),"",
SUMIFS(収穫記録!$P:$P,収穫記録!$D:$D,$J$1,収穫記録!$I:$I,$J$2,収穫記録!$J:$J,$J$3,収穫記録!$F:$F,$I339,収穫記録!$B:$B,"&gt;="&amp;W$10,収穫記録!$B:$B,"&lt;="&amp;EOMONTH(W$10,0))
/_xlfn.UNIQUE(_xlfn._xlws.FILTER($F:$F,$E:$E=$J$4))
/IF($J$5="総計",1,$K339/10)
),0)</f>
        <v>0</v>
      </c>
      <c r="X339" s="48" cm="1">
        <f t="array" ref="X339">IFERROR(
IF(OR(X$10="",$I339=""),"",
SUMIFS(収穫記録!$P:$P,収穫記録!$D:$D,$J$1,収穫記録!$I:$I,$J$2,収穫記録!$J:$J,$J$3,収穫記録!$F:$F,$I339,収穫記録!$B:$B,"&gt;="&amp;X$10,収穫記録!$B:$B,"&lt;="&amp;EOMONTH(X$10,0))
/_xlfn.UNIQUE(_xlfn._xlws.FILTER($F:$F,$E:$E=$J$4))
/IF($J$5="総計",1,$K339/10)
),0)</f>
        <v>0</v>
      </c>
    </row>
    <row r="340" spans="10:24">
      <c r="J340" s="13"/>
      <c r="K340" s="37"/>
      <c r="L340" s="46" t="str">
        <f t="shared" si="7"/>
        <v/>
      </c>
      <c r="M340" s="47" cm="1">
        <f t="array" ref="M340">IFERROR(
IF(OR(M$10="",$I340=""),"",
SUMIFS(収穫記録!$P:$P,収穫記録!$D:$D,$J$1,収穫記録!$I:$I,$J$2,収穫記録!$J:$J,$J$3,収穫記録!$F:$F,$I340,収穫記録!$B:$B,"&gt;="&amp;M$10,収穫記録!$B:$B,"&lt;="&amp;EOMONTH(M$10,0))
/_xlfn.UNIQUE(_xlfn._xlws.FILTER($F:$F,$E:$E=$J$4))
/IF($J$5="総計",1,$K340/10)
),0)</f>
        <v>0</v>
      </c>
      <c r="N340" s="48" cm="1">
        <f t="array" ref="N340">IFERROR(
IF(OR(N$10="",$I340=""),"",
SUMIFS(収穫記録!$P:$P,収穫記録!$D:$D,$J$1,収穫記録!$I:$I,$J$2,収穫記録!$J:$J,$J$3,収穫記録!$F:$F,$I340,収穫記録!$B:$B,"&gt;="&amp;N$10,収穫記録!$B:$B,"&lt;="&amp;EOMONTH(N$10,0))
/_xlfn.UNIQUE(_xlfn._xlws.FILTER($F:$F,$E:$E=$J$4))
/IF($J$5="総計",1,$K340/10)
),0)</f>
        <v>0</v>
      </c>
      <c r="O340" s="48" cm="1">
        <f t="array" ref="O340">IFERROR(
IF(OR(O$10="",$I340=""),"",
SUMIFS(収穫記録!$P:$P,収穫記録!$D:$D,$J$1,収穫記録!$I:$I,$J$2,収穫記録!$J:$J,$J$3,収穫記録!$F:$F,$I340,収穫記録!$B:$B,"&gt;="&amp;O$10,収穫記録!$B:$B,"&lt;="&amp;EOMONTH(O$10,0))
/_xlfn.UNIQUE(_xlfn._xlws.FILTER($F:$F,$E:$E=$J$4))
/IF($J$5="総計",1,$K340/10)
),0)</f>
        <v>0</v>
      </c>
      <c r="P340" s="48" cm="1">
        <f t="array" ref="P340">IFERROR(
IF(OR(P$10="",$I340=""),"",
SUMIFS(収穫記録!$P:$P,収穫記録!$D:$D,$J$1,収穫記録!$I:$I,$J$2,収穫記録!$J:$J,$J$3,収穫記録!$F:$F,$I340,収穫記録!$B:$B,"&gt;="&amp;P$10,収穫記録!$B:$B,"&lt;="&amp;EOMONTH(P$10,0))
/_xlfn.UNIQUE(_xlfn._xlws.FILTER($F:$F,$E:$E=$J$4))
/IF($J$5="総計",1,$K340/10)
),0)</f>
        <v>0</v>
      </c>
      <c r="Q340" s="48" cm="1">
        <f t="array" ref="Q340">IFERROR(
IF(OR(Q$10="",$I340=""),"",
SUMIFS(収穫記録!$P:$P,収穫記録!$D:$D,$J$1,収穫記録!$I:$I,$J$2,収穫記録!$J:$J,$J$3,収穫記録!$F:$F,$I340,収穫記録!$B:$B,"&gt;="&amp;Q$10,収穫記録!$B:$B,"&lt;="&amp;EOMONTH(Q$10,0))
/_xlfn.UNIQUE(_xlfn._xlws.FILTER($F:$F,$E:$E=$J$4))
/IF($J$5="総計",1,$K340/10)
),0)</f>
        <v>0</v>
      </c>
      <c r="R340" s="48" cm="1">
        <f t="array" ref="R340">IFERROR(
IF(OR(R$10="",$I340=""),"",
SUMIFS(収穫記録!$P:$P,収穫記録!$D:$D,$J$1,収穫記録!$I:$I,$J$2,収穫記録!$J:$J,$J$3,収穫記録!$F:$F,$I340,収穫記録!$B:$B,"&gt;="&amp;R$10,収穫記録!$B:$B,"&lt;="&amp;EOMONTH(R$10,0))
/_xlfn.UNIQUE(_xlfn._xlws.FILTER($F:$F,$E:$E=$J$4))
/IF($J$5="総計",1,$K340/10)
),0)</f>
        <v>0</v>
      </c>
      <c r="S340" s="48" cm="1">
        <f t="array" ref="S340">IFERROR(
IF(OR(S$10="",$I340=""),"",
SUMIFS(収穫記録!$P:$P,収穫記録!$D:$D,$J$1,収穫記録!$I:$I,$J$2,収穫記録!$J:$J,$J$3,収穫記録!$F:$F,$I340,収穫記録!$B:$B,"&gt;="&amp;S$10,収穫記録!$B:$B,"&lt;="&amp;EOMONTH(S$10,0))
/_xlfn.UNIQUE(_xlfn._xlws.FILTER($F:$F,$E:$E=$J$4))
/IF($J$5="総計",1,$K340/10)
),0)</f>
        <v>0</v>
      </c>
      <c r="T340" s="48" cm="1">
        <f t="array" ref="T340">IFERROR(
IF(OR(T$10="",$I340=""),"",
SUMIFS(収穫記録!$P:$P,収穫記録!$D:$D,$J$1,収穫記録!$I:$I,$J$2,収穫記録!$J:$J,$J$3,収穫記録!$F:$F,$I340,収穫記録!$B:$B,"&gt;="&amp;T$10,収穫記録!$B:$B,"&lt;="&amp;EOMONTH(T$10,0))
/_xlfn.UNIQUE(_xlfn._xlws.FILTER($F:$F,$E:$E=$J$4))
/IF($J$5="総計",1,$K340/10)
),0)</f>
        <v>0</v>
      </c>
      <c r="U340" s="48" cm="1">
        <f t="array" ref="U340">IFERROR(
IF(OR(U$10="",$I340=""),"",
SUMIFS(収穫記録!$P:$P,収穫記録!$D:$D,$J$1,収穫記録!$I:$I,$J$2,収穫記録!$J:$J,$J$3,収穫記録!$F:$F,$I340,収穫記録!$B:$B,"&gt;="&amp;U$10,収穫記録!$B:$B,"&lt;="&amp;EOMONTH(U$10,0))
/_xlfn.UNIQUE(_xlfn._xlws.FILTER($F:$F,$E:$E=$J$4))
/IF($J$5="総計",1,$K340/10)
),0)</f>
        <v>0</v>
      </c>
      <c r="V340" s="48" cm="1">
        <f t="array" ref="V340">IFERROR(
IF(OR(V$10="",$I340=""),"",
SUMIFS(収穫記録!$P:$P,収穫記録!$D:$D,$J$1,収穫記録!$I:$I,$J$2,収穫記録!$J:$J,$J$3,収穫記録!$F:$F,$I340,収穫記録!$B:$B,"&gt;="&amp;V$10,収穫記録!$B:$B,"&lt;="&amp;EOMONTH(V$10,0))
/_xlfn.UNIQUE(_xlfn._xlws.FILTER($F:$F,$E:$E=$J$4))
/IF($J$5="総計",1,$K340/10)
),0)</f>
        <v>0</v>
      </c>
      <c r="W340" s="48" cm="1">
        <f t="array" ref="W340">IFERROR(
IF(OR(W$10="",$I340=""),"",
SUMIFS(収穫記録!$P:$P,収穫記録!$D:$D,$J$1,収穫記録!$I:$I,$J$2,収穫記録!$J:$J,$J$3,収穫記録!$F:$F,$I340,収穫記録!$B:$B,"&gt;="&amp;W$10,収穫記録!$B:$B,"&lt;="&amp;EOMONTH(W$10,0))
/_xlfn.UNIQUE(_xlfn._xlws.FILTER($F:$F,$E:$E=$J$4))
/IF($J$5="総計",1,$K340/10)
),0)</f>
        <v>0</v>
      </c>
      <c r="X340" s="48" cm="1">
        <f t="array" ref="X340">IFERROR(
IF(OR(X$10="",$I340=""),"",
SUMIFS(収穫記録!$P:$P,収穫記録!$D:$D,$J$1,収穫記録!$I:$I,$J$2,収穫記録!$J:$J,$J$3,収穫記録!$F:$F,$I340,収穫記録!$B:$B,"&gt;="&amp;X$10,収穫記録!$B:$B,"&lt;="&amp;EOMONTH(X$10,0))
/_xlfn.UNIQUE(_xlfn._xlws.FILTER($F:$F,$E:$E=$J$4))
/IF($J$5="総計",1,$K340/10)
),0)</f>
        <v>0</v>
      </c>
    </row>
    <row r="341" spans="10:24">
      <c r="J341" s="13"/>
      <c r="K341" s="37"/>
      <c r="L341" s="46" t="str">
        <f t="shared" si="7"/>
        <v/>
      </c>
      <c r="M341" s="47" cm="1">
        <f t="array" ref="M341">IFERROR(
IF(OR(M$10="",$I341=""),"",
SUMIFS(収穫記録!$P:$P,収穫記録!$D:$D,$J$1,収穫記録!$I:$I,$J$2,収穫記録!$J:$J,$J$3,収穫記録!$F:$F,$I341,収穫記録!$B:$B,"&gt;="&amp;M$10,収穫記録!$B:$B,"&lt;="&amp;EOMONTH(M$10,0))
/_xlfn.UNIQUE(_xlfn._xlws.FILTER($F:$F,$E:$E=$J$4))
/IF($J$5="総計",1,$K341/10)
),0)</f>
        <v>0</v>
      </c>
      <c r="N341" s="48" cm="1">
        <f t="array" ref="N341">IFERROR(
IF(OR(N$10="",$I341=""),"",
SUMIFS(収穫記録!$P:$P,収穫記録!$D:$D,$J$1,収穫記録!$I:$I,$J$2,収穫記録!$J:$J,$J$3,収穫記録!$F:$F,$I341,収穫記録!$B:$B,"&gt;="&amp;N$10,収穫記録!$B:$B,"&lt;="&amp;EOMONTH(N$10,0))
/_xlfn.UNIQUE(_xlfn._xlws.FILTER($F:$F,$E:$E=$J$4))
/IF($J$5="総計",1,$K341/10)
),0)</f>
        <v>0</v>
      </c>
      <c r="O341" s="48" cm="1">
        <f t="array" ref="O341">IFERROR(
IF(OR(O$10="",$I341=""),"",
SUMIFS(収穫記録!$P:$P,収穫記録!$D:$D,$J$1,収穫記録!$I:$I,$J$2,収穫記録!$J:$J,$J$3,収穫記録!$F:$F,$I341,収穫記録!$B:$B,"&gt;="&amp;O$10,収穫記録!$B:$B,"&lt;="&amp;EOMONTH(O$10,0))
/_xlfn.UNIQUE(_xlfn._xlws.FILTER($F:$F,$E:$E=$J$4))
/IF($J$5="総計",1,$K341/10)
),0)</f>
        <v>0</v>
      </c>
      <c r="P341" s="48" cm="1">
        <f t="array" ref="P341">IFERROR(
IF(OR(P$10="",$I341=""),"",
SUMIFS(収穫記録!$P:$P,収穫記録!$D:$D,$J$1,収穫記録!$I:$I,$J$2,収穫記録!$J:$J,$J$3,収穫記録!$F:$F,$I341,収穫記録!$B:$B,"&gt;="&amp;P$10,収穫記録!$B:$B,"&lt;="&amp;EOMONTH(P$10,0))
/_xlfn.UNIQUE(_xlfn._xlws.FILTER($F:$F,$E:$E=$J$4))
/IF($J$5="総計",1,$K341/10)
),0)</f>
        <v>0</v>
      </c>
      <c r="Q341" s="48" cm="1">
        <f t="array" ref="Q341">IFERROR(
IF(OR(Q$10="",$I341=""),"",
SUMIFS(収穫記録!$P:$P,収穫記録!$D:$D,$J$1,収穫記録!$I:$I,$J$2,収穫記録!$J:$J,$J$3,収穫記録!$F:$F,$I341,収穫記録!$B:$B,"&gt;="&amp;Q$10,収穫記録!$B:$B,"&lt;="&amp;EOMONTH(Q$10,0))
/_xlfn.UNIQUE(_xlfn._xlws.FILTER($F:$F,$E:$E=$J$4))
/IF($J$5="総計",1,$K341/10)
),0)</f>
        <v>0</v>
      </c>
      <c r="R341" s="48" cm="1">
        <f t="array" ref="R341">IFERROR(
IF(OR(R$10="",$I341=""),"",
SUMIFS(収穫記録!$P:$P,収穫記録!$D:$D,$J$1,収穫記録!$I:$I,$J$2,収穫記録!$J:$J,$J$3,収穫記録!$F:$F,$I341,収穫記録!$B:$B,"&gt;="&amp;R$10,収穫記録!$B:$B,"&lt;="&amp;EOMONTH(R$10,0))
/_xlfn.UNIQUE(_xlfn._xlws.FILTER($F:$F,$E:$E=$J$4))
/IF($J$5="総計",1,$K341/10)
),0)</f>
        <v>0</v>
      </c>
      <c r="S341" s="48" cm="1">
        <f t="array" ref="S341">IFERROR(
IF(OR(S$10="",$I341=""),"",
SUMIFS(収穫記録!$P:$P,収穫記録!$D:$D,$J$1,収穫記録!$I:$I,$J$2,収穫記録!$J:$J,$J$3,収穫記録!$F:$F,$I341,収穫記録!$B:$B,"&gt;="&amp;S$10,収穫記録!$B:$B,"&lt;="&amp;EOMONTH(S$10,0))
/_xlfn.UNIQUE(_xlfn._xlws.FILTER($F:$F,$E:$E=$J$4))
/IF($J$5="総計",1,$K341/10)
),0)</f>
        <v>0</v>
      </c>
      <c r="T341" s="48" cm="1">
        <f t="array" ref="T341">IFERROR(
IF(OR(T$10="",$I341=""),"",
SUMIFS(収穫記録!$P:$P,収穫記録!$D:$D,$J$1,収穫記録!$I:$I,$J$2,収穫記録!$J:$J,$J$3,収穫記録!$F:$F,$I341,収穫記録!$B:$B,"&gt;="&amp;T$10,収穫記録!$B:$B,"&lt;="&amp;EOMONTH(T$10,0))
/_xlfn.UNIQUE(_xlfn._xlws.FILTER($F:$F,$E:$E=$J$4))
/IF($J$5="総計",1,$K341/10)
),0)</f>
        <v>0</v>
      </c>
      <c r="U341" s="48" cm="1">
        <f t="array" ref="U341">IFERROR(
IF(OR(U$10="",$I341=""),"",
SUMIFS(収穫記録!$P:$P,収穫記録!$D:$D,$J$1,収穫記録!$I:$I,$J$2,収穫記録!$J:$J,$J$3,収穫記録!$F:$F,$I341,収穫記録!$B:$B,"&gt;="&amp;U$10,収穫記録!$B:$B,"&lt;="&amp;EOMONTH(U$10,0))
/_xlfn.UNIQUE(_xlfn._xlws.FILTER($F:$F,$E:$E=$J$4))
/IF($J$5="総計",1,$K341/10)
),0)</f>
        <v>0</v>
      </c>
      <c r="V341" s="48" cm="1">
        <f t="array" ref="V341">IFERROR(
IF(OR(V$10="",$I341=""),"",
SUMIFS(収穫記録!$P:$P,収穫記録!$D:$D,$J$1,収穫記録!$I:$I,$J$2,収穫記録!$J:$J,$J$3,収穫記録!$F:$F,$I341,収穫記録!$B:$B,"&gt;="&amp;V$10,収穫記録!$B:$B,"&lt;="&amp;EOMONTH(V$10,0))
/_xlfn.UNIQUE(_xlfn._xlws.FILTER($F:$F,$E:$E=$J$4))
/IF($J$5="総計",1,$K341/10)
),0)</f>
        <v>0</v>
      </c>
      <c r="W341" s="48" cm="1">
        <f t="array" ref="W341">IFERROR(
IF(OR(W$10="",$I341=""),"",
SUMIFS(収穫記録!$P:$P,収穫記録!$D:$D,$J$1,収穫記録!$I:$I,$J$2,収穫記録!$J:$J,$J$3,収穫記録!$F:$F,$I341,収穫記録!$B:$B,"&gt;="&amp;W$10,収穫記録!$B:$B,"&lt;="&amp;EOMONTH(W$10,0))
/_xlfn.UNIQUE(_xlfn._xlws.FILTER($F:$F,$E:$E=$J$4))
/IF($J$5="総計",1,$K341/10)
),0)</f>
        <v>0</v>
      </c>
      <c r="X341" s="48" cm="1">
        <f t="array" ref="X341">IFERROR(
IF(OR(X$10="",$I341=""),"",
SUMIFS(収穫記録!$P:$P,収穫記録!$D:$D,$J$1,収穫記録!$I:$I,$J$2,収穫記録!$J:$J,$J$3,収穫記録!$F:$F,$I341,収穫記録!$B:$B,"&gt;="&amp;X$10,収穫記録!$B:$B,"&lt;="&amp;EOMONTH(X$10,0))
/_xlfn.UNIQUE(_xlfn._xlws.FILTER($F:$F,$E:$E=$J$4))
/IF($J$5="総計",1,$K341/10)
),0)</f>
        <v>0</v>
      </c>
    </row>
    <row r="342" spans="10:24">
      <c r="J342" s="13"/>
      <c r="K342" s="37"/>
      <c r="L342" s="46" t="str">
        <f t="shared" si="7"/>
        <v/>
      </c>
      <c r="M342" s="47" cm="1">
        <f t="array" ref="M342">IFERROR(
IF(OR(M$10="",$I342=""),"",
SUMIFS(収穫記録!$P:$P,収穫記録!$D:$D,$J$1,収穫記録!$I:$I,$J$2,収穫記録!$J:$J,$J$3,収穫記録!$F:$F,$I342,収穫記録!$B:$B,"&gt;="&amp;M$10,収穫記録!$B:$B,"&lt;="&amp;EOMONTH(M$10,0))
/_xlfn.UNIQUE(_xlfn._xlws.FILTER($F:$F,$E:$E=$J$4))
/IF($J$5="総計",1,$K342/10)
),0)</f>
        <v>0</v>
      </c>
      <c r="N342" s="48" cm="1">
        <f t="array" ref="N342">IFERROR(
IF(OR(N$10="",$I342=""),"",
SUMIFS(収穫記録!$P:$P,収穫記録!$D:$D,$J$1,収穫記録!$I:$I,$J$2,収穫記録!$J:$J,$J$3,収穫記録!$F:$F,$I342,収穫記録!$B:$B,"&gt;="&amp;N$10,収穫記録!$B:$B,"&lt;="&amp;EOMONTH(N$10,0))
/_xlfn.UNIQUE(_xlfn._xlws.FILTER($F:$F,$E:$E=$J$4))
/IF($J$5="総計",1,$K342/10)
),0)</f>
        <v>0</v>
      </c>
      <c r="O342" s="48" cm="1">
        <f t="array" ref="O342">IFERROR(
IF(OR(O$10="",$I342=""),"",
SUMIFS(収穫記録!$P:$P,収穫記録!$D:$D,$J$1,収穫記録!$I:$I,$J$2,収穫記録!$J:$J,$J$3,収穫記録!$F:$F,$I342,収穫記録!$B:$B,"&gt;="&amp;O$10,収穫記録!$B:$B,"&lt;="&amp;EOMONTH(O$10,0))
/_xlfn.UNIQUE(_xlfn._xlws.FILTER($F:$F,$E:$E=$J$4))
/IF($J$5="総計",1,$K342/10)
),0)</f>
        <v>0</v>
      </c>
      <c r="P342" s="48" cm="1">
        <f t="array" ref="P342">IFERROR(
IF(OR(P$10="",$I342=""),"",
SUMIFS(収穫記録!$P:$P,収穫記録!$D:$D,$J$1,収穫記録!$I:$I,$J$2,収穫記録!$J:$J,$J$3,収穫記録!$F:$F,$I342,収穫記録!$B:$B,"&gt;="&amp;P$10,収穫記録!$B:$B,"&lt;="&amp;EOMONTH(P$10,0))
/_xlfn.UNIQUE(_xlfn._xlws.FILTER($F:$F,$E:$E=$J$4))
/IF($J$5="総計",1,$K342/10)
),0)</f>
        <v>0</v>
      </c>
      <c r="Q342" s="48" cm="1">
        <f t="array" ref="Q342">IFERROR(
IF(OR(Q$10="",$I342=""),"",
SUMIFS(収穫記録!$P:$P,収穫記録!$D:$D,$J$1,収穫記録!$I:$I,$J$2,収穫記録!$J:$J,$J$3,収穫記録!$F:$F,$I342,収穫記録!$B:$B,"&gt;="&amp;Q$10,収穫記録!$B:$B,"&lt;="&amp;EOMONTH(Q$10,0))
/_xlfn.UNIQUE(_xlfn._xlws.FILTER($F:$F,$E:$E=$J$4))
/IF($J$5="総計",1,$K342/10)
),0)</f>
        <v>0</v>
      </c>
      <c r="R342" s="48" cm="1">
        <f t="array" ref="R342">IFERROR(
IF(OR(R$10="",$I342=""),"",
SUMIFS(収穫記録!$P:$P,収穫記録!$D:$D,$J$1,収穫記録!$I:$I,$J$2,収穫記録!$J:$J,$J$3,収穫記録!$F:$F,$I342,収穫記録!$B:$B,"&gt;="&amp;R$10,収穫記録!$B:$B,"&lt;="&amp;EOMONTH(R$10,0))
/_xlfn.UNIQUE(_xlfn._xlws.FILTER($F:$F,$E:$E=$J$4))
/IF($J$5="総計",1,$K342/10)
),0)</f>
        <v>0</v>
      </c>
      <c r="S342" s="48" cm="1">
        <f t="array" ref="S342">IFERROR(
IF(OR(S$10="",$I342=""),"",
SUMIFS(収穫記録!$P:$P,収穫記録!$D:$D,$J$1,収穫記録!$I:$I,$J$2,収穫記録!$J:$J,$J$3,収穫記録!$F:$F,$I342,収穫記録!$B:$B,"&gt;="&amp;S$10,収穫記録!$B:$B,"&lt;="&amp;EOMONTH(S$10,0))
/_xlfn.UNIQUE(_xlfn._xlws.FILTER($F:$F,$E:$E=$J$4))
/IF($J$5="総計",1,$K342/10)
),0)</f>
        <v>0</v>
      </c>
      <c r="T342" s="48" cm="1">
        <f t="array" ref="T342">IFERROR(
IF(OR(T$10="",$I342=""),"",
SUMIFS(収穫記録!$P:$P,収穫記録!$D:$D,$J$1,収穫記録!$I:$I,$J$2,収穫記録!$J:$J,$J$3,収穫記録!$F:$F,$I342,収穫記録!$B:$B,"&gt;="&amp;T$10,収穫記録!$B:$B,"&lt;="&amp;EOMONTH(T$10,0))
/_xlfn.UNIQUE(_xlfn._xlws.FILTER($F:$F,$E:$E=$J$4))
/IF($J$5="総計",1,$K342/10)
),0)</f>
        <v>0</v>
      </c>
      <c r="U342" s="48" cm="1">
        <f t="array" ref="U342">IFERROR(
IF(OR(U$10="",$I342=""),"",
SUMIFS(収穫記録!$P:$P,収穫記録!$D:$D,$J$1,収穫記録!$I:$I,$J$2,収穫記録!$J:$J,$J$3,収穫記録!$F:$F,$I342,収穫記録!$B:$B,"&gt;="&amp;U$10,収穫記録!$B:$B,"&lt;="&amp;EOMONTH(U$10,0))
/_xlfn.UNIQUE(_xlfn._xlws.FILTER($F:$F,$E:$E=$J$4))
/IF($J$5="総計",1,$K342/10)
),0)</f>
        <v>0</v>
      </c>
      <c r="V342" s="48" cm="1">
        <f t="array" ref="V342">IFERROR(
IF(OR(V$10="",$I342=""),"",
SUMIFS(収穫記録!$P:$P,収穫記録!$D:$D,$J$1,収穫記録!$I:$I,$J$2,収穫記録!$J:$J,$J$3,収穫記録!$F:$F,$I342,収穫記録!$B:$B,"&gt;="&amp;V$10,収穫記録!$B:$B,"&lt;="&amp;EOMONTH(V$10,0))
/_xlfn.UNIQUE(_xlfn._xlws.FILTER($F:$F,$E:$E=$J$4))
/IF($J$5="総計",1,$K342/10)
),0)</f>
        <v>0</v>
      </c>
      <c r="W342" s="48" cm="1">
        <f t="array" ref="W342">IFERROR(
IF(OR(W$10="",$I342=""),"",
SUMIFS(収穫記録!$P:$P,収穫記録!$D:$D,$J$1,収穫記録!$I:$I,$J$2,収穫記録!$J:$J,$J$3,収穫記録!$F:$F,$I342,収穫記録!$B:$B,"&gt;="&amp;W$10,収穫記録!$B:$B,"&lt;="&amp;EOMONTH(W$10,0))
/_xlfn.UNIQUE(_xlfn._xlws.FILTER($F:$F,$E:$E=$J$4))
/IF($J$5="総計",1,$K342/10)
),0)</f>
        <v>0</v>
      </c>
      <c r="X342" s="48" cm="1">
        <f t="array" ref="X342">IFERROR(
IF(OR(X$10="",$I342=""),"",
SUMIFS(収穫記録!$P:$P,収穫記録!$D:$D,$J$1,収穫記録!$I:$I,$J$2,収穫記録!$J:$J,$J$3,収穫記録!$F:$F,$I342,収穫記録!$B:$B,"&gt;="&amp;X$10,収穫記録!$B:$B,"&lt;="&amp;EOMONTH(X$10,0))
/_xlfn.UNIQUE(_xlfn._xlws.FILTER($F:$F,$E:$E=$J$4))
/IF($J$5="総計",1,$K342/10)
),0)</f>
        <v>0</v>
      </c>
    </row>
    <row r="343" spans="10:24">
      <c r="J343" s="13"/>
      <c r="K343" s="37"/>
      <c r="L343" s="46" t="str">
        <f t="shared" si="7"/>
        <v/>
      </c>
      <c r="M343" s="47" cm="1">
        <f t="array" ref="M343">IFERROR(
IF(OR(M$10="",$I343=""),"",
SUMIFS(収穫記録!$P:$P,収穫記録!$D:$D,$J$1,収穫記録!$I:$I,$J$2,収穫記録!$J:$J,$J$3,収穫記録!$F:$F,$I343,収穫記録!$B:$B,"&gt;="&amp;M$10,収穫記録!$B:$B,"&lt;="&amp;EOMONTH(M$10,0))
/_xlfn.UNIQUE(_xlfn._xlws.FILTER($F:$F,$E:$E=$J$4))
/IF($J$5="総計",1,$K343/10)
),0)</f>
        <v>0</v>
      </c>
      <c r="N343" s="48" cm="1">
        <f t="array" ref="N343">IFERROR(
IF(OR(N$10="",$I343=""),"",
SUMIFS(収穫記録!$P:$P,収穫記録!$D:$D,$J$1,収穫記録!$I:$I,$J$2,収穫記録!$J:$J,$J$3,収穫記録!$F:$F,$I343,収穫記録!$B:$B,"&gt;="&amp;N$10,収穫記録!$B:$B,"&lt;="&amp;EOMONTH(N$10,0))
/_xlfn.UNIQUE(_xlfn._xlws.FILTER($F:$F,$E:$E=$J$4))
/IF($J$5="総計",1,$K343/10)
),0)</f>
        <v>0</v>
      </c>
      <c r="O343" s="48" cm="1">
        <f t="array" ref="O343">IFERROR(
IF(OR(O$10="",$I343=""),"",
SUMIFS(収穫記録!$P:$P,収穫記録!$D:$D,$J$1,収穫記録!$I:$I,$J$2,収穫記録!$J:$J,$J$3,収穫記録!$F:$F,$I343,収穫記録!$B:$B,"&gt;="&amp;O$10,収穫記録!$B:$B,"&lt;="&amp;EOMONTH(O$10,0))
/_xlfn.UNIQUE(_xlfn._xlws.FILTER($F:$F,$E:$E=$J$4))
/IF($J$5="総計",1,$K343/10)
),0)</f>
        <v>0</v>
      </c>
      <c r="P343" s="48" cm="1">
        <f t="array" ref="P343">IFERROR(
IF(OR(P$10="",$I343=""),"",
SUMIFS(収穫記録!$P:$P,収穫記録!$D:$D,$J$1,収穫記録!$I:$I,$J$2,収穫記録!$J:$J,$J$3,収穫記録!$F:$F,$I343,収穫記録!$B:$B,"&gt;="&amp;P$10,収穫記録!$B:$B,"&lt;="&amp;EOMONTH(P$10,0))
/_xlfn.UNIQUE(_xlfn._xlws.FILTER($F:$F,$E:$E=$J$4))
/IF($J$5="総計",1,$K343/10)
),0)</f>
        <v>0</v>
      </c>
      <c r="Q343" s="48" cm="1">
        <f t="array" ref="Q343">IFERROR(
IF(OR(Q$10="",$I343=""),"",
SUMIFS(収穫記録!$P:$P,収穫記録!$D:$D,$J$1,収穫記録!$I:$I,$J$2,収穫記録!$J:$J,$J$3,収穫記録!$F:$F,$I343,収穫記録!$B:$B,"&gt;="&amp;Q$10,収穫記録!$B:$B,"&lt;="&amp;EOMONTH(Q$10,0))
/_xlfn.UNIQUE(_xlfn._xlws.FILTER($F:$F,$E:$E=$J$4))
/IF($J$5="総計",1,$K343/10)
),0)</f>
        <v>0</v>
      </c>
      <c r="R343" s="48" cm="1">
        <f t="array" ref="R343">IFERROR(
IF(OR(R$10="",$I343=""),"",
SUMIFS(収穫記録!$P:$P,収穫記録!$D:$D,$J$1,収穫記録!$I:$I,$J$2,収穫記録!$J:$J,$J$3,収穫記録!$F:$F,$I343,収穫記録!$B:$B,"&gt;="&amp;R$10,収穫記録!$B:$B,"&lt;="&amp;EOMONTH(R$10,0))
/_xlfn.UNIQUE(_xlfn._xlws.FILTER($F:$F,$E:$E=$J$4))
/IF($J$5="総計",1,$K343/10)
),0)</f>
        <v>0</v>
      </c>
      <c r="S343" s="48" cm="1">
        <f t="array" ref="S343">IFERROR(
IF(OR(S$10="",$I343=""),"",
SUMIFS(収穫記録!$P:$P,収穫記録!$D:$D,$J$1,収穫記録!$I:$I,$J$2,収穫記録!$J:$J,$J$3,収穫記録!$F:$F,$I343,収穫記録!$B:$B,"&gt;="&amp;S$10,収穫記録!$B:$B,"&lt;="&amp;EOMONTH(S$10,0))
/_xlfn.UNIQUE(_xlfn._xlws.FILTER($F:$F,$E:$E=$J$4))
/IF($J$5="総計",1,$K343/10)
),0)</f>
        <v>0</v>
      </c>
      <c r="T343" s="48" cm="1">
        <f t="array" ref="T343">IFERROR(
IF(OR(T$10="",$I343=""),"",
SUMIFS(収穫記録!$P:$P,収穫記録!$D:$D,$J$1,収穫記録!$I:$I,$J$2,収穫記録!$J:$J,$J$3,収穫記録!$F:$F,$I343,収穫記録!$B:$B,"&gt;="&amp;T$10,収穫記録!$B:$B,"&lt;="&amp;EOMONTH(T$10,0))
/_xlfn.UNIQUE(_xlfn._xlws.FILTER($F:$F,$E:$E=$J$4))
/IF($J$5="総計",1,$K343/10)
),0)</f>
        <v>0</v>
      </c>
      <c r="U343" s="48" cm="1">
        <f t="array" ref="U343">IFERROR(
IF(OR(U$10="",$I343=""),"",
SUMIFS(収穫記録!$P:$P,収穫記録!$D:$D,$J$1,収穫記録!$I:$I,$J$2,収穫記録!$J:$J,$J$3,収穫記録!$F:$F,$I343,収穫記録!$B:$B,"&gt;="&amp;U$10,収穫記録!$B:$B,"&lt;="&amp;EOMONTH(U$10,0))
/_xlfn.UNIQUE(_xlfn._xlws.FILTER($F:$F,$E:$E=$J$4))
/IF($J$5="総計",1,$K343/10)
),0)</f>
        <v>0</v>
      </c>
      <c r="V343" s="48" cm="1">
        <f t="array" ref="V343">IFERROR(
IF(OR(V$10="",$I343=""),"",
SUMIFS(収穫記録!$P:$P,収穫記録!$D:$D,$J$1,収穫記録!$I:$I,$J$2,収穫記録!$J:$J,$J$3,収穫記録!$F:$F,$I343,収穫記録!$B:$B,"&gt;="&amp;V$10,収穫記録!$B:$B,"&lt;="&amp;EOMONTH(V$10,0))
/_xlfn.UNIQUE(_xlfn._xlws.FILTER($F:$F,$E:$E=$J$4))
/IF($J$5="総計",1,$K343/10)
),0)</f>
        <v>0</v>
      </c>
      <c r="W343" s="48" cm="1">
        <f t="array" ref="W343">IFERROR(
IF(OR(W$10="",$I343=""),"",
SUMIFS(収穫記録!$P:$P,収穫記録!$D:$D,$J$1,収穫記録!$I:$I,$J$2,収穫記録!$J:$J,$J$3,収穫記録!$F:$F,$I343,収穫記録!$B:$B,"&gt;="&amp;W$10,収穫記録!$B:$B,"&lt;="&amp;EOMONTH(W$10,0))
/_xlfn.UNIQUE(_xlfn._xlws.FILTER($F:$F,$E:$E=$J$4))
/IF($J$5="総計",1,$K343/10)
),0)</f>
        <v>0</v>
      </c>
      <c r="X343" s="48" cm="1">
        <f t="array" ref="X343">IFERROR(
IF(OR(X$10="",$I343=""),"",
SUMIFS(収穫記録!$P:$P,収穫記録!$D:$D,$J$1,収穫記録!$I:$I,$J$2,収穫記録!$J:$J,$J$3,収穫記録!$F:$F,$I343,収穫記録!$B:$B,"&gt;="&amp;X$10,収穫記録!$B:$B,"&lt;="&amp;EOMONTH(X$10,0))
/_xlfn.UNIQUE(_xlfn._xlws.FILTER($F:$F,$E:$E=$J$4))
/IF($J$5="総計",1,$K343/10)
),0)</f>
        <v>0</v>
      </c>
    </row>
    <row r="344" spans="10:24">
      <c r="J344" s="13"/>
      <c r="K344" s="37"/>
      <c r="L344" s="46" t="str">
        <f t="shared" si="7"/>
        <v/>
      </c>
      <c r="M344" s="47" cm="1">
        <f t="array" ref="M344">IFERROR(
IF(OR(M$10="",$I344=""),"",
SUMIFS(収穫記録!$P:$P,収穫記録!$D:$D,$J$1,収穫記録!$I:$I,$J$2,収穫記録!$J:$J,$J$3,収穫記録!$F:$F,$I344,収穫記録!$B:$B,"&gt;="&amp;M$10,収穫記録!$B:$B,"&lt;="&amp;EOMONTH(M$10,0))
/_xlfn.UNIQUE(_xlfn._xlws.FILTER($F:$F,$E:$E=$J$4))
/IF($J$5="総計",1,$K344/10)
),0)</f>
        <v>0</v>
      </c>
      <c r="N344" s="48" cm="1">
        <f t="array" ref="N344">IFERROR(
IF(OR(N$10="",$I344=""),"",
SUMIFS(収穫記録!$P:$P,収穫記録!$D:$D,$J$1,収穫記録!$I:$I,$J$2,収穫記録!$J:$J,$J$3,収穫記録!$F:$F,$I344,収穫記録!$B:$B,"&gt;="&amp;N$10,収穫記録!$B:$B,"&lt;="&amp;EOMONTH(N$10,0))
/_xlfn.UNIQUE(_xlfn._xlws.FILTER($F:$F,$E:$E=$J$4))
/IF($J$5="総計",1,$K344/10)
),0)</f>
        <v>0</v>
      </c>
      <c r="O344" s="48" cm="1">
        <f t="array" ref="O344">IFERROR(
IF(OR(O$10="",$I344=""),"",
SUMIFS(収穫記録!$P:$P,収穫記録!$D:$D,$J$1,収穫記録!$I:$I,$J$2,収穫記録!$J:$J,$J$3,収穫記録!$F:$F,$I344,収穫記録!$B:$B,"&gt;="&amp;O$10,収穫記録!$B:$B,"&lt;="&amp;EOMONTH(O$10,0))
/_xlfn.UNIQUE(_xlfn._xlws.FILTER($F:$F,$E:$E=$J$4))
/IF($J$5="総計",1,$K344/10)
),0)</f>
        <v>0</v>
      </c>
      <c r="P344" s="48" cm="1">
        <f t="array" ref="P344">IFERROR(
IF(OR(P$10="",$I344=""),"",
SUMIFS(収穫記録!$P:$P,収穫記録!$D:$D,$J$1,収穫記録!$I:$I,$J$2,収穫記録!$J:$J,$J$3,収穫記録!$F:$F,$I344,収穫記録!$B:$B,"&gt;="&amp;P$10,収穫記録!$B:$B,"&lt;="&amp;EOMONTH(P$10,0))
/_xlfn.UNIQUE(_xlfn._xlws.FILTER($F:$F,$E:$E=$J$4))
/IF($J$5="総計",1,$K344/10)
),0)</f>
        <v>0</v>
      </c>
      <c r="Q344" s="48" cm="1">
        <f t="array" ref="Q344">IFERROR(
IF(OR(Q$10="",$I344=""),"",
SUMIFS(収穫記録!$P:$P,収穫記録!$D:$D,$J$1,収穫記録!$I:$I,$J$2,収穫記録!$J:$J,$J$3,収穫記録!$F:$F,$I344,収穫記録!$B:$B,"&gt;="&amp;Q$10,収穫記録!$B:$B,"&lt;="&amp;EOMONTH(Q$10,0))
/_xlfn.UNIQUE(_xlfn._xlws.FILTER($F:$F,$E:$E=$J$4))
/IF($J$5="総計",1,$K344/10)
),0)</f>
        <v>0</v>
      </c>
      <c r="R344" s="48" cm="1">
        <f t="array" ref="R344">IFERROR(
IF(OR(R$10="",$I344=""),"",
SUMIFS(収穫記録!$P:$P,収穫記録!$D:$D,$J$1,収穫記録!$I:$I,$J$2,収穫記録!$J:$J,$J$3,収穫記録!$F:$F,$I344,収穫記録!$B:$B,"&gt;="&amp;R$10,収穫記録!$B:$B,"&lt;="&amp;EOMONTH(R$10,0))
/_xlfn.UNIQUE(_xlfn._xlws.FILTER($F:$F,$E:$E=$J$4))
/IF($J$5="総計",1,$K344/10)
),0)</f>
        <v>0</v>
      </c>
      <c r="S344" s="48" cm="1">
        <f t="array" ref="S344">IFERROR(
IF(OR(S$10="",$I344=""),"",
SUMIFS(収穫記録!$P:$P,収穫記録!$D:$D,$J$1,収穫記録!$I:$I,$J$2,収穫記録!$J:$J,$J$3,収穫記録!$F:$F,$I344,収穫記録!$B:$B,"&gt;="&amp;S$10,収穫記録!$B:$B,"&lt;="&amp;EOMONTH(S$10,0))
/_xlfn.UNIQUE(_xlfn._xlws.FILTER($F:$F,$E:$E=$J$4))
/IF($J$5="総計",1,$K344/10)
),0)</f>
        <v>0</v>
      </c>
      <c r="T344" s="48" cm="1">
        <f t="array" ref="T344">IFERROR(
IF(OR(T$10="",$I344=""),"",
SUMIFS(収穫記録!$P:$P,収穫記録!$D:$D,$J$1,収穫記録!$I:$I,$J$2,収穫記録!$J:$J,$J$3,収穫記録!$F:$F,$I344,収穫記録!$B:$B,"&gt;="&amp;T$10,収穫記録!$B:$B,"&lt;="&amp;EOMONTH(T$10,0))
/_xlfn.UNIQUE(_xlfn._xlws.FILTER($F:$F,$E:$E=$J$4))
/IF($J$5="総計",1,$K344/10)
),0)</f>
        <v>0</v>
      </c>
      <c r="U344" s="48" cm="1">
        <f t="array" ref="U344">IFERROR(
IF(OR(U$10="",$I344=""),"",
SUMIFS(収穫記録!$P:$P,収穫記録!$D:$D,$J$1,収穫記録!$I:$I,$J$2,収穫記録!$J:$J,$J$3,収穫記録!$F:$F,$I344,収穫記録!$B:$B,"&gt;="&amp;U$10,収穫記録!$B:$B,"&lt;="&amp;EOMONTH(U$10,0))
/_xlfn.UNIQUE(_xlfn._xlws.FILTER($F:$F,$E:$E=$J$4))
/IF($J$5="総計",1,$K344/10)
),0)</f>
        <v>0</v>
      </c>
      <c r="V344" s="48" cm="1">
        <f t="array" ref="V344">IFERROR(
IF(OR(V$10="",$I344=""),"",
SUMIFS(収穫記録!$P:$P,収穫記録!$D:$D,$J$1,収穫記録!$I:$I,$J$2,収穫記録!$J:$J,$J$3,収穫記録!$F:$F,$I344,収穫記録!$B:$B,"&gt;="&amp;V$10,収穫記録!$B:$B,"&lt;="&amp;EOMONTH(V$10,0))
/_xlfn.UNIQUE(_xlfn._xlws.FILTER($F:$F,$E:$E=$J$4))
/IF($J$5="総計",1,$K344/10)
),0)</f>
        <v>0</v>
      </c>
      <c r="W344" s="48" cm="1">
        <f t="array" ref="W344">IFERROR(
IF(OR(W$10="",$I344=""),"",
SUMIFS(収穫記録!$P:$P,収穫記録!$D:$D,$J$1,収穫記録!$I:$I,$J$2,収穫記録!$J:$J,$J$3,収穫記録!$F:$F,$I344,収穫記録!$B:$B,"&gt;="&amp;W$10,収穫記録!$B:$B,"&lt;="&amp;EOMONTH(W$10,0))
/_xlfn.UNIQUE(_xlfn._xlws.FILTER($F:$F,$E:$E=$J$4))
/IF($J$5="総計",1,$K344/10)
),0)</f>
        <v>0</v>
      </c>
      <c r="X344" s="48" cm="1">
        <f t="array" ref="X344">IFERROR(
IF(OR(X$10="",$I344=""),"",
SUMIFS(収穫記録!$P:$P,収穫記録!$D:$D,$J$1,収穫記録!$I:$I,$J$2,収穫記録!$J:$J,$J$3,収穫記録!$F:$F,$I344,収穫記録!$B:$B,"&gt;="&amp;X$10,収穫記録!$B:$B,"&lt;="&amp;EOMONTH(X$10,0))
/_xlfn.UNIQUE(_xlfn._xlws.FILTER($F:$F,$E:$E=$J$4))
/IF($J$5="総計",1,$K344/10)
),0)</f>
        <v>0</v>
      </c>
    </row>
    <row r="345" spans="10:24">
      <c r="J345" s="13"/>
      <c r="K345" s="37"/>
      <c r="L345" s="46" t="str">
        <f t="shared" si="7"/>
        <v/>
      </c>
      <c r="M345" s="47" cm="1">
        <f t="array" ref="M345">IFERROR(
IF(OR(M$10="",$I345=""),"",
SUMIFS(収穫記録!$P:$P,収穫記録!$D:$D,$J$1,収穫記録!$I:$I,$J$2,収穫記録!$J:$J,$J$3,収穫記録!$F:$F,$I345,収穫記録!$B:$B,"&gt;="&amp;M$10,収穫記録!$B:$B,"&lt;="&amp;EOMONTH(M$10,0))
/_xlfn.UNIQUE(_xlfn._xlws.FILTER($F:$F,$E:$E=$J$4))
/IF($J$5="総計",1,$K345/10)
),0)</f>
        <v>0</v>
      </c>
      <c r="N345" s="48" cm="1">
        <f t="array" ref="N345">IFERROR(
IF(OR(N$10="",$I345=""),"",
SUMIFS(収穫記録!$P:$P,収穫記録!$D:$D,$J$1,収穫記録!$I:$I,$J$2,収穫記録!$J:$J,$J$3,収穫記録!$F:$F,$I345,収穫記録!$B:$B,"&gt;="&amp;N$10,収穫記録!$B:$B,"&lt;="&amp;EOMONTH(N$10,0))
/_xlfn.UNIQUE(_xlfn._xlws.FILTER($F:$F,$E:$E=$J$4))
/IF($J$5="総計",1,$K345/10)
),0)</f>
        <v>0</v>
      </c>
      <c r="O345" s="48" cm="1">
        <f t="array" ref="O345">IFERROR(
IF(OR(O$10="",$I345=""),"",
SUMIFS(収穫記録!$P:$P,収穫記録!$D:$D,$J$1,収穫記録!$I:$I,$J$2,収穫記録!$J:$J,$J$3,収穫記録!$F:$F,$I345,収穫記録!$B:$B,"&gt;="&amp;O$10,収穫記録!$B:$B,"&lt;="&amp;EOMONTH(O$10,0))
/_xlfn.UNIQUE(_xlfn._xlws.FILTER($F:$F,$E:$E=$J$4))
/IF($J$5="総計",1,$K345/10)
),0)</f>
        <v>0</v>
      </c>
      <c r="P345" s="48" cm="1">
        <f t="array" ref="P345">IFERROR(
IF(OR(P$10="",$I345=""),"",
SUMIFS(収穫記録!$P:$P,収穫記録!$D:$D,$J$1,収穫記録!$I:$I,$J$2,収穫記録!$J:$J,$J$3,収穫記録!$F:$F,$I345,収穫記録!$B:$B,"&gt;="&amp;P$10,収穫記録!$B:$B,"&lt;="&amp;EOMONTH(P$10,0))
/_xlfn.UNIQUE(_xlfn._xlws.FILTER($F:$F,$E:$E=$J$4))
/IF($J$5="総計",1,$K345/10)
),0)</f>
        <v>0</v>
      </c>
      <c r="Q345" s="48" cm="1">
        <f t="array" ref="Q345">IFERROR(
IF(OR(Q$10="",$I345=""),"",
SUMIFS(収穫記録!$P:$P,収穫記録!$D:$D,$J$1,収穫記録!$I:$I,$J$2,収穫記録!$J:$J,$J$3,収穫記録!$F:$F,$I345,収穫記録!$B:$B,"&gt;="&amp;Q$10,収穫記録!$B:$B,"&lt;="&amp;EOMONTH(Q$10,0))
/_xlfn.UNIQUE(_xlfn._xlws.FILTER($F:$F,$E:$E=$J$4))
/IF($J$5="総計",1,$K345/10)
),0)</f>
        <v>0</v>
      </c>
      <c r="R345" s="48" cm="1">
        <f t="array" ref="R345">IFERROR(
IF(OR(R$10="",$I345=""),"",
SUMIFS(収穫記録!$P:$P,収穫記録!$D:$D,$J$1,収穫記録!$I:$I,$J$2,収穫記録!$J:$J,$J$3,収穫記録!$F:$F,$I345,収穫記録!$B:$B,"&gt;="&amp;R$10,収穫記録!$B:$B,"&lt;="&amp;EOMONTH(R$10,0))
/_xlfn.UNIQUE(_xlfn._xlws.FILTER($F:$F,$E:$E=$J$4))
/IF($J$5="総計",1,$K345/10)
),0)</f>
        <v>0</v>
      </c>
      <c r="S345" s="48" cm="1">
        <f t="array" ref="S345">IFERROR(
IF(OR(S$10="",$I345=""),"",
SUMIFS(収穫記録!$P:$P,収穫記録!$D:$D,$J$1,収穫記録!$I:$I,$J$2,収穫記録!$J:$J,$J$3,収穫記録!$F:$F,$I345,収穫記録!$B:$B,"&gt;="&amp;S$10,収穫記録!$B:$B,"&lt;="&amp;EOMONTH(S$10,0))
/_xlfn.UNIQUE(_xlfn._xlws.FILTER($F:$F,$E:$E=$J$4))
/IF($J$5="総計",1,$K345/10)
),0)</f>
        <v>0</v>
      </c>
      <c r="T345" s="48" cm="1">
        <f t="array" ref="T345">IFERROR(
IF(OR(T$10="",$I345=""),"",
SUMIFS(収穫記録!$P:$P,収穫記録!$D:$D,$J$1,収穫記録!$I:$I,$J$2,収穫記録!$J:$J,$J$3,収穫記録!$F:$F,$I345,収穫記録!$B:$B,"&gt;="&amp;T$10,収穫記録!$B:$B,"&lt;="&amp;EOMONTH(T$10,0))
/_xlfn.UNIQUE(_xlfn._xlws.FILTER($F:$F,$E:$E=$J$4))
/IF($J$5="総計",1,$K345/10)
),0)</f>
        <v>0</v>
      </c>
      <c r="U345" s="48" cm="1">
        <f t="array" ref="U345">IFERROR(
IF(OR(U$10="",$I345=""),"",
SUMIFS(収穫記録!$P:$P,収穫記録!$D:$D,$J$1,収穫記録!$I:$I,$J$2,収穫記録!$J:$J,$J$3,収穫記録!$F:$F,$I345,収穫記録!$B:$B,"&gt;="&amp;U$10,収穫記録!$B:$B,"&lt;="&amp;EOMONTH(U$10,0))
/_xlfn.UNIQUE(_xlfn._xlws.FILTER($F:$F,$E:$E=$J$4))
/IF($J$5="総計",1,$K345/10)
),0)</f>
        <v>0</v>
      </c>
      <c r="V345" s="48" cm="1">
        <f t="array" ref="V345">IFERROR(
IF(OR(V$10="",$I345=""),"",
SUMIFS(収穫記録!$P:$P,収穫記録!$D:$D,$J$1,収穫記録!$I:$I,$J$2,収穫記録!$J:$J,$J$3,収穫記録!$F:$F,$I345,収穫記録!$B:$B,"&gt;="&amp;V$10,収穫記録!$B:$B,"&lt;="&amp;EOMONTH(V$10,0))
/_xlfn.UNIQUE(_xlfn._xlws.FILTER($F:$F,$E:$E=$J$4))
/IF($J$5="総計",1,$K345/10)
),0)</f>
        <v>0</v>
      </c>
      <c r="W345" s="48" cm="1">
        <f t="array" ref="W345">IFERROR(
IF(OR(W$10="",$I345=""),"",
SUMIFS(収穫記録!$P:$P,収穫記録!$D:$D,$J$1,収穫記録!$I:$I,$J$2,収穫記録!$J:$J,$J$3,収穫記録!$F:$F,$I345,収穫記録!$B:$B,"&gt;="&amp;W$10,収穫記録!$B:$B,"&lt;="&amp;EOMONTH(W$10,0))
/_xlfn.UNIQUE(_xlfn._xlws.FILTER($F:$F,$E:$E=$J$4))
/IF($J$5="総計",1,$K345/10)
),0)</f>
        <v>0</v>
      </c>
      <c r="X345" s="48" cm="1">
        <f t="array" ref="X345">IFERROR(
IF(OR(X$10="",$I345=""),"",
SUMIFS(収穫記録!$P:$P,収穫記録!$D:$D,$J$1,収穫記録!$I:$I,$J$2,収穫記録!$J:$J,$J$3,収穫記録!$F:$F,$I345,収穫記録!$B:$B,"&gt;="&amp;X$10,収穫記録!$B:$B,"&lt;="&amp;EOMONTH(X$10,0))
/_xlfn.UNIQUE(_xlfn._xlws.FILTER($F:$F,$E:$E=$J$4))
/IF($J$5="総計",1,$K345/10)
),0)</f>
        <v>0</v>
      </c>
    </row>
    <row r="346" spans="10:24">
      <c r="J346" s="13"/>
      <c r="K346" s="37"/>
      <c r="L346" s="46" t="str">
        <f t="shared" si="7"/>
        <v/>
      </c>
      <c r="M346" s="47" cm="1">
        <f t="array" ref="M346">IFERROR(
IF(OR(M$10="",$I346=""),"",
SUMIFS(収穫記録!$P:$P,収穫記録!$D:$D,$J$1,収穫記録!$I:$I,$J$2,収穫記録!$J:$J,$J$3,収穫記録!$F:$F,$I346,収穫記録!$B:$B,"&gt;="&amp;M$10,収穫記録!$B:$B,"&lt;="&amp;EOMONTH(M$10,0))
/_xlfn.UNIQUE(_xlfn._xlws.FILTER($F:$F,$E:$E=$J$4))
/IF($J$5="総計",1,$K346/10)
),0)</f>
        <v>0</v>
      </c>
      <c r="N346" s="48" cm="1">
        <f t="array" ref="N346">IFERROR(
IF(OR(N$10="",$I346=""),"",
SUMIFS(収穫記録!$P:$P,収穫記録!$D:$D,$J$1,収穫記録!$I:$I,$J$2,収穫記録!$J:$J,$J$3,収穫記録!$F:$F,$I346,収穫記録!$B:$B,"&gt;="&amp;N$10,収穫記録!$B:$B,"&lt;="&amp;EOMONTH(N$10,0))
/_xlfn.UNIQUE(_xlfn._xlws.FILTER($F:$F,$E:$E=$J$4))
/IF($J$5="総計",1,$K346/10)
),0)</f>
        <v>0</v>
      </c>
      <c r="O346" s="48" cm="1">
        <f t="array" ref="O346">IFERROR(
IF(OR(O$10="",$I346=""),"",
SUMIFS(収穫記録!$P:$P,収穫記録!$D:$D,$J$1,収穫記録!$I:$I,$J$2,収穫記録!$J:$J,$J$3,収穫記録!$F:$F,$I346,収穫記録!$B:$B,"&gt;="&amp;O$10,収穫記録!$B:$B,"&lt;="&amp;EOMONTH(O$10,0))
/_xlfn.UNIQUE(_xlfn._xlws.FILTER($F:$F,$E:$E=$J$4))
/IF($J$5="総計",1,$K346/10)
),0)</f>
        <v>0</v>
      </c>
      <c r="P346" s="48" cm="1">
        <f t="array" ref="P346">IFERROR(
IF(OR(P$10="",$I346=""),"",
SUMIFS(収穫記録!$P:$P,収穫記録!$D:$D,$J$1,収穫記録!$I:$I,$J$2,収穫記録!$J:$J,$J$3,収穫記録!$F:$F,$I346,収穫記録!$B:$B,"&gt;="&amp;P$10,収穫記録!$B:$B,"&lt;="&amp;EOMONTH(P$10,0))
/_xlfn.UNIQUE(_xlfn._xlws.FILTER($F:$F,$E:$E=$J$4))
/IF($J$5="総計",1,$K346/10)
),0)</f>
        <v>0</v>
      </c>
      <c r="Q346" s="48" cm="1">
        <f t="array" ref="Q346">IFERROR(
IF(OR(Q$10="",$I346=""),"",
SUMIFS(収穫記録!$P:$P,収穫記録!$D:$D,$J$1,収穫記録!$I:$I,$J$2,収穫記録!$J:$J,$J$3,収穫記録!$F:$F,$I346,収穫記録!$B:$B,"&gt;="&amp;Q$10,収穫記録!$B:$B,"&lt;="&amp;EOMONTH(Q$10,0))
/_xlfn.UNIQUE(_xlfn._xlws.FILTER($F:$F,$E:$E=$J$4))
/IF($J$5="総計",1,$K346/10)
),0)</f>
        <v>0</v>
      </c>
      <c r="R346" s="48" cm="1">
        <f t="array" ref="R346">IFERROR(
IF(OR(R$10="",$I346=""),"",
SUMIFS(収穫記録!$P:$P,収穫記録!$D:$D,$J$1,収穫記録!$I:$I,$J$2,収穫記録!$J:$J,$J$3,収穫記録!$F:$F,$I346,収穫記録!$B:$B,"&gt;="&amp;R$10,収穫記録!$B:$B,"&lt;="&amp;EOMONTH(R$10,0))
/_xlfn.UNIQUE(_xlfn._xlws.FILTER($F:$F,$E:$E=$J$4))
/IF($J$5="総計",1,$K346/10)
),0)</f>
        <v>0</v>
      </c>
      <c r="S346" s="48" cm="1">
        <f t="array" ref="S346">IFERROR(
IF(OR(S$10="",$I346=""),"",
SUMIFS(収穫記録!$P:$P,収穫記録!$D:$D,$J$1,収穫記録!$I:$I,$J$2,収穫記録!$J:$J,$J$3,収穫記録!$F:$F,$I346,収穫記録!$B:$B,"&gt;="&amp;S$10,収穫記録!$B:$B,"&lt;="&amp;EOMONTH(S$10,0))
/_xlfn.UNIQUE(_xlfn._xlws.FILTER($F:$F,$E:$E=$J$4))
/IF($J$5="総計",1,$K346/10)
),0)</f>
        <v>0</v>
      </c>
      <c r="T346" s="48" cm="1">
        <f t="array" ref="T346">IFERROR(
IF(OR(T$10="",$I346=""),"",
SUMIFS(収穫記録!$P:$P,収穫記録!$D:$D,$J$1,収穫記録!$I:$I,$J$2,収穫記録!$J:$J,$J$3,収穫記録!$F:$F,$I346,収穫記録!$B:$B,"&gt;="&amp;T$10,収穫記録!$B:$B,"&lt;="&amp;EOMONTH(T$10,0))
/_xlfn.UNIQUE(_xlfn._xlws.FILTER($F:$F,$E:$E=$J$4))
/IF($J$5="総計",1,$K346/10)
),0)</f>
        <v>0</v>
      </c>
      <c r="U346" s="48" cm="1">
        <f t="array" ref="U346">IFERROR(
IF(OR(U$10="",$I346=""),"",
SUMIFS(収穫記録!$P:$P,収穫記録!$D:$D,$J$1,収穫記録!$I:$I,$J$2,収穫記録!$J:$J,$J$3,収穫記録!$F:$F,$I346,収穫記録!$B:$B,"&gt;="&amp;U$10,収穫記録!$B:$B,"&lt;="&amp;EOMONTH(U$10,0))
/_xlfn.UNIQUE(_xlfn._xlws.FILTER($F:$F,$E:$E=$J$4))
/IF($J$5="総計",1,$K346/10)
),0)</f>
        <v>0</v>
      </c>
      <c r="V346" s="48" cm="1">
        <f t="array" ref="V346">IFERROR(
IF(OR(V$10="",$I346=""),"",
SUMIFS(収穫記録!$P:$P,収穫記録!$D:$D,$J$1,収穫記録!$I:$I,$J$2,収穫記録!$J:$J,$J$3,収穫記録!$F:$F,$I346,収穫記録!$B:$B,"&gt;="&amp;V$10,収穫記録!$B:$B,"&lt;="&amp;EOMONTH(V$10,0))
/_xlfn.UNIQUE(_xlfn._xlws.FILTER($F:$F,$E:$E=$J$4))
/IF($J$5="総計",1,$K346/10)
),0)</f>
        <v>0</v>
      </c>
      <c r="W346" s="48" cm="1">
        <f t="array" ref="W346">IFERROR(
IF(OR(W$10="",$I346=""),"",
SUMIFS(収穫記録!$P:$P,収穫記録!$D:$D,$J$1,収穫記録!$I:$I,$J$2,収穫記録!$J:$J,$J$3,収穫記録!$F:$F,$I346,収穫記録!$B:$B,"&gt;="&amp;W$10,収穫記録!$B:$B,"&lt;="&amp;EOMONTH(W$10,0))
/_xlfn.UNIQUE(_xlfn._xlws.FILTER($F:$F,$E:$E=$J$4))
/IF($J$5="総計",1,$K346/10)
),0)</f>
        <v>0</v>
      </c>
      <c r="X346" s="48" cm="1">
        <f t="array" ref="X346">IFERROR(
IF(OR(X$10="",$I346=""),"",
SUMIFS(収穫記録!$P:$P,収穫記録!$D:$D,$J$1,収穫記録!$I:$I,$J$2,収穫記録!$J:$J,$J$3,収穫記録!$F:$F,$I346,収穫記録!$B:$B,"&gt;="&amp;X$10,収穫記録!$B:$B,"&lt;="&amp;EOMONTH(X$10,0))
/_xlfn.UNIQUE(_xlfn._xlws.FILTER($F:$F,$E:$E=$J$4))
/IF($J$5="総計",1,$K346/10)
),0)</f>
        <v>0</v>
      </c>
    </row>
    <row r="347" spans="10:24">
      <c r="J347" s="13"/>
      <c r="K347" s="37"/>
      <c r="L347" s="46" t="str">
        <f t="shared" si="7"/>
        <v/>
      </c>
      <c r="M347" s="47" cm="1">
        <f t="array" ref="M347">IFERROR(
IF(OR(M$10="",$I347=""),"",
SUMIFS(収穫記録!$P:$P,収穫記録!$D:$D,$J$1,収穫記録!$I:$I,$J$2,収穫記録!$J:$J,$J$3,収穫記録!$F:$F,$I347,収穫記録!$B:$B,"&gt;="&amp;M$10,収穫記録!$B:$B,"&lt;="&amp;EOMONTH(M$10,0))
/_xlfn.UNIQUE(_xlfn._xlws.FILTER($F:$F,$E:$E=$J$4))
/IF($J$5="総計",1,$K347/10)
),0)</f>
        <v>0</v>
      </c>
      <c r="N347" s="48" cm="1">
        <f t="array" ref="N347">IFERROR(
IF(OR(N$10="",$I347=""),"",
SUMIFS(収穫記録!$P:$P,収穫記録!$D:$D,$J$1,収穫記録!$I:$I,$J$2,収穫記録!$J:$J,$J$3,収穫記録!$F:$F,$I347,収穫記録!$B:$B,"&gt;="&amp;N$10,収穫記録!$B:$B,"&lt;="&amp;EOMONTH(N$10,0))
/_xlfn.UNIQUE(_xlfn._xlws.FILTER($F:$F,$E:$E=$J$4))
/IF($J$5="総計",1,$K347/10)
),0)</f>
        <v>0</v>
      </c>
      <c r="O347" s="48" cm="1">
        <f t="array" ref="O347">IFERROR(
IF(OR(O$10="",$I347=""),"",
SUMIFS(収穫記録!$P:$P,収穫記録!$D:$D,$J$1,収穫記録!$I:$I,$J$2,収穫記録!$J:$J,$J$3,収穫記録!$F:$F,$I347,収穫記録!$B:$B,"&gt;="&amp;O$10,収穫記録!$B:$B,"&lt;="&amp;EOMONTH(O$10,0))
/_xlfn.UNIQUE(_xlfn._xlws.FILTER($F:$F,$E:$E=$J$4))
/IF($J$5="総計",1,$K347/10)
),0)</f>
        <v>0</v>
      </c>
      <c r="P347" s="48" cm="1">
        <f t="array" ref="P347">IFERROR(
IF(OR(P$10="",$I347=""),"",
SUMIFS(収穫記録!$P:$P,収穫記録!$D:$D,$J$1,収穫記録!$I:$I,$J$2,収穫記録!$J:$J,$J$3,収穫記録!$F:$F,$I347,収穫記録!$B:$B,"&gt;="&amp;P$10,収穫記録!$B:$B,"&lt;="&amp;EOMONTH(P$10,0))
/_xlfn.UNIQUE(_xlfn._xlws.FILTER($F:$F,$E:$E=$J$4))
/IF($J$5="総計",1,$K347/10)
),0)</f>
        <v>0</v>
      </c>
      <c r="Q347" s="48" cm="1">
        <f t="array" ref="Q347">IFERROR(
IF(OR(Q$10="",$I347=""),"",
SUMIFS(収穫記録!$P:$P,収穫記録!$D:$D,$J$1,収穫記録!$I:$I,$J$2,収穫記録!$J:$J,$J$3,収穫記録!$F:$F,$I347,収穫記録!$B:$B,"&gt;="&amp;Q$10,収穫記録!$B:$B,"&lt;="&amp;EOMONTH(Q$10,0))
/_xlfn.UNIQUE(_xlfn._xlws.FILTER($F:$F,$E:$E=$J$4))
/IF($J$5="総計",1,$K347/10)
),0)</f>
        <v>0</v>
      </c>
      <c r="R347" s="48" cm="1">
        <f t="array" ref="R347">IFERROR(
IF(OR(R$10="",$I347=""),"",
SUMIFS(収穫記録!$P:$P,収穫記録!$D:$D,$J$1,収穫記録!$I:$I,$J$2,収穫記録!$J:$J,$J$3,収穫記録!$F:$F,$I347,収穫記録!$B:$B,"&gt;="&amp;R$10,収穫記録!$B:$B,"&lt;="&amp;EOMONTH(R$10,0))
/_xlfn.UNIQUE(_xlfn._xlws.FILTER($F:$F,$E:$E=$J$4))
/IF($J$5="総計",1,$K347/10)
),0)</f>
        <v>0</v>
      </c>
      <c r="S347" s="48" cm="1">
        <f t="array" ref="S347">IFERROR(
IF(OR(S$10="",$I347=""),"",
SUMIFS(収穫記録!$P:$P,収穫記録!$D:$D,$J$1,収穫記録!$I:$I,$J$2,収穫記録!$J:$J,$J$3,収穫記録!$F:$F,$I347,収穫記録!$B:$B,"&gt;="&amp;S$10,収穫記録!$B:$B,"&lt;="&amp;EOMONTH(S$10,0))
/_xlfn.UNIQUE(_xlfn._xlws.FILTER($F:$F,$E:$E=$J$4))
/IF($J$5="総計",1,$K347/10)
),0)</f>
        <v>0</v>
      </c>
      <c r="T347" s="48" cm="1">
        <f t="array" ref="T347">IFERROR(
IF(OR(T$10="",$I347=""),"",
SUMIFS(収穫記録!$P:$P,収穫記録!$D:$D,$J$1,収穫記録!$I:$I,$J$2,収穫記録!$J:$J,$J$3,収穫記録!$F:$F,$I347,収穫記録!$B:$B,"&gt;="&amp;T$10,収穫記録!$B:$B,"&lt;="&amp;EOMONTH(T$10,0))
/_xlfn.UNIQUE(_xlfn._xlws.FILTER($F:$F,$E:$E=$J$4))
/IF($J$5="総計",1,$K347/10)
),0)</f>
        <v>0</v>
      </c>
      <c r="U347" s="48" cm="1">
        <f t="array" ref="U347">IFERROR(
IF(OR(U$10="",$I347=""),"",
SUMIFS(収穫記録!$P:$P,収穫記録!$D:$D,$J$1,収穫記録!$I:$I,$J$2,収穫記録!$J:$J,$J$3,収穫記録!$F:$F,$I347,収穫記録!$B:$B,"&gt;="&amp;U$10,収穫記録!$B:$B,"&lt;="&amp;EOMONTH(U$10,0))
/_xlfn.UNIQUE(_xlfn._xlws.FILTER($F:$F,$E:$E=$J$4))
/IF($J$5="総計",1,$K347/10)
),0)</f>
        <v>0</v>
      </c>
      <c r="V347" s="48" cm="1">
        <f t="array" ref="V347">IFERROR(
IF(OR(V$10="",$I347=""),"",
SUMIFS(収穫記録!$P:$P,収穫記録!$D:$D,$J$1,収穫記録!$I:$I,$J$2,収穫記録!$J:$J,$J$3,収穫記録!$F:$F,$I347,収穫記録!$B:$B,"&gt;="&amp;V$10,収穫記録!$B:$B,"&lt;="&amp;EOMONTH(V$10,0))
/_xlfn.UNIQUE(_xlfn._xlws.FILTER($F:$F,$E:$E=$J$4))
/IF($J$5="総計",1,$K347/10)
),0)</f>
        <v>0</v>
      </c>
      <c r="W347" s="48" cm="1">
        <f t="array" ref="W347">IFERROR(
IF(OR(W$10="",$I347=""),"",
SUMIFS(収穫記録!$P:$P,収穫記録!$D:$D,$J$1,収穫記録!$I:$I,$J$2,収穫記録!$J:$J,$J$3,収穫記録!$F:$F,$I347,収穫記録!$B:$B,"&gt;="&amp;W$10,収穫記録!$B:$B,"&lt;="&amp;EOMONTH(W$10,0))
/_xlfn.UNIQUE(_xlfn._xlws.FILTER($F:$F,$E:$E=$J$4))
/IF($J$5="総計",1,$K347/10)
),0)</f>
        <v>0</v>
      </c>
      <c r="X347" s="48" cm="1">
        <f t="array" ref="X347">IFERROR(
IF(OR(X$10="",$I347=""),"",
SUMIFS(収穫記録!$P:$P,収穫記録!$D:$D,$J$1,収穫記録!$I:$I,$J$2,収穫記録!$J:$J,$J$3,収穫記録!$F:$F,$I347,収穫記録!$B:$B,"&gt;="&amp;X$10,収穫記録!$B:$B,"&lt;="&amp;EOMONTH(X$10,0))
/_xlfn.UNIQUE(_xlfn._xlws.FILTER($F:$F,$E:$E=$J$4))
/IF($J$5="総計",1,$K347/10)
),0)</f>
        <v>0</v>
      </c>
    </row>
    <row r="348" spans="10:24">
      <c r="J348" s="13"/>
      <c r="K348" s="37"/>
      <c r="L348" s="46" t="str">
        <f t="shared" si="7"/>
        <v/>
      </c>
      <c r="M348" s="47" cm="1">
        <f t="array" ref="M348">IFERROR(
IF(OR(M$10="",$I348=""),"",
SUMIFS(収穫記録!$P:$P,収穫記録!$D:$D,$J$1,収穫記録!$I:$I,$J$2,収穫記録!$J:$J,$J$3,収穫記録!$F:$F,$I348,収穫記録!$B:$B,"&gt;="&amp;M$10,収穫記録!$B:$B,"&lt;="&amp;EOMONTH(M$10,0))
/_xlfn.UNIQUE(_xlfn._xlws.FILTER($F:$F,$E:$E=$J$4))
/IF($J$5="総計",1,$K348/10)
),0)</f>
        <v>0</v>
      </c>
      <c r="N348" s="48" cm="1">
        <f t="array" ref="N348">IFERROR(
IF(OR(N$10="",$I348=""),"",
SUMIFS(収穫記録!$P:$P,収穫記録!$D:$D,$J$1,収穫記録!$I:$I,$J$2,収穫記録!$J:$J,$J$3,収穫記録!$F:$F,$I348,収穫記録!$B:$B,"&gt;="&amp;N$10,収穫記録!$B:$B,"&lt;="&amp;EOMONTH(N$10,0))
/_xlfn.UNIQUE(_xlfn._xlws.FILTER($F:$F,$E:$E=$J$4))
/IF($J$5="総計",1,$K348/10)
),0)</f>
        <v>0</v>
      </c>
      <c r="O348" s="48" cm="1">
        <f t="array" ref="O348">IFERROR(
IF(OR(O$10="",$I348=""),"",
SUMIFS(収穫記録!$P:$P,収穫記録!$D:$D,$J$1,収穫記録!$I:$I,$J$2,収穫記録!$J:$J,$J$3,収穫記録!$F:$F,$I348,収穫記録!$B:$B,"&gt;="&amp;O$10,収穫記録!$B:$B,"&lt;="&amp;EOMONTH(O$10,0))
/_xlfn.UNIQUE(_xlfn._xlws.FILTER($F:$F,$E:$E=$J$4))
/IF($J$5="総計",1,$K348/10)
),0)</f>
        <v>0</v>
      </c>
      <c r="P348" s="48" cm="1">
        <f t="array" ref="P348">IFERROR(
IF(OR(P$10="",$I348=""),"",
SUMIFS(収穫記録!$P:$P,収穫記録!$D:$D,$J$1,収穫記録!$I:$I,$J$2,収穫記録!$J:$J,$J$3,収穫記録!$F:$F,$I348,収穫記録!$B:$B,"&gt;="&amp;P$10,収穫記録!$B:$B,"&lt;="&amp;EOMONTH(P$10,0))
/_xlfn.UNIQUE(_xlfn._xlws.FILTER($F:$F,$E:$E=$J$4))
/IF($J$5="総計",1,$K348/10)
),0)</f>
        <v>0</v>
      </c>
      <c r="Q348" s="48" cm="1">
        <f t="array" ref="Q348">IFERROR(
IF(OR(Q$10="",$I348=""),"",
SUMIFS(収穫記録!$P:$P,収穫記録!$D:$D,$J$1,収穫記録!$I:$I,$J$2,収穫記録!$J:$J,$J$3,収穫記録!$F:$F,$I348,収穫記録!$B:$B,"&gt;="&amp;Q$10,収穫記録!$B:$B,"&lt;="&amp;EOMONTH(Q$10,0))
/_xlfn.UNIQUE(_xlfn._xlws.FILTER($F:$F,$E:$E=$J$4))
/IF($J$5="総計",1,$K348/10)
),0)</f>
        <v>0</v>
      </c>
      <c r="R348" s="48" cm="1">
        <f t="array" ref="R348">IFERROR(
IF(OR(R$10="",$I348=""),"",
SUMIFS(収穫記録!$P:$P,収穫記録!$D:$D,$J$1,収穫記録!$I:$I,$J$2,収穫記録!$J:$J,$J$3,収穫記録!$F:$F,$I348,収穫記録!$B:$B,"&gt;="&amp;R$10,収穫記録!$B:$B,"&lt;="&amp;EOMONTH(R$10,0))
/_xlfn.UNIQUE(_xlfn._xlws.FILTER($F:$F,$E:$E=$J$4))
/IF($J$5="総計",1,$K348/10)
),0)</f>
        <v>0</v>
      </c>
      <c r="S348" s="48" cm="1">
        <f t="array" ref="S348">IFERROR(
IF(OR(S$10="",$I348=""),"",
SUMIFS(収穫記録!$P:$P,収穫記録!$D:$D,$J$1,収穫記録!$I:$I,$J$2,収穫記録!$J:$J,$J$3,収穫記録!$F:$F,$I348,収穫記録!$B:$B,"&gt;="&amp;S$10,収穫記録!$B:$B,"&lt;="&amp;EOMONTH(S$10,0))
/_xlfn.UNIQUE(_xlfn._xlws.FILTER($F:$F,$E:$E=$J$4))
/IF($J$5="総計",1,$K348/10)
),0)</f>
        <v>0</v>
      </c>
      <c r="T348" s="48" cm="1">
        <f t="array" ref="T348">IFERROR(
IF(OR(T$10="",$I348=""),"",
SUMIFS(収穫記録!$P:$P,収穫記録!$D:$D,$J$1,収穫記録!$I:$I,$J$2,収穫記録!$J:$J,$J$3,収穫記録!$F:$F,$I348,収穫記録!$B:$B,"&gt;="&amp;T$10,収穫記録!$B:$B,"&lt;="&amp;EOMONTH(T$10,0))
/_xlfn.UNIQUE(_xlfn._xlws.FILTER($F:$F,$E:$E=$J$4))
/IF($J$5="総計",1,$K348/10)
),0)</f>
        <v>0</v>
      </c>
      <c r="U348" s="48" cm="1">
        <f t="array" ref="U348">IFERROR(
IF(OR(U$10="",$I348=""),"",
SUMIFS(収穫記録!$P:$P,収穫記録!$D:$D,$J$1,収穫記録!$I:$I,$J$2,収穫記録!$J:$J,$J$3,収穫記録!$F:$F,$I348,収穫記録!$B:$B,"&gt;="&amp;U$10,収穫記録!$B:$B,"&lt;="&amp;EOMONTH(U$10,0))
/_xlfn.UNIQUE(_xlfn._xlws.FILTER($F:$F,$E:$E=$J$4))
/IF($J$5="総計",1,$K348/10)
),0)</f>
        <v>0</v>
      </c>
      <c r="V348" s="48" cm="1">
        <f t="array" ref="V348">IFERROR(
IF(OR(V$10="",$I348=""),"",
SUMIFS(収穫記録!$P:$P,収穫記録!$D:$D,$J$1,収穫記録!$I:$I,$J$2,収穫記録!$J:$J,$J$3,収穫記録!$F:$F,$I348,収穫記録!$B:$B,"&gt;="&amp;V$10,収穫記録!$B:$B,"&lt;="&amp;EOMONTH(V$10,0))
/_xlfn.UNIQUE(_xlfn._xlws.FILTER($F:$F,$E:$E=$J$4))
/IF($J$5="総計",1,$K348/10)
),0)</f>
        <v>0</v>
      </c>
      <c r="W348" s="48" cm="1">
        <f t="array" ref="W348">IFERROR(
IF(OR(W$10="",$I348=""),"",
SUMIFS(収穫記録!$P:$P,収穫記録!$D:$D,$J$1,収穫記録!$I:$I,$J$2,収穫記録!$J:$J,$J$3,収穫記録!$F:$F,$I348,収穫記録!$B:$B,"&gt;="&amp;W$10,収穫記録!$B:$B,"&lt;="&amp;EOMONTH(W$10,0))
/_xlfn.UNIQUE(_xlfn._xlws.FILTER($F:$F,$E:$E=$J$4))
/IF($J$5="総計",1,$K348/10)
),0)</f>
        <v>0</v>
      </c>
      <c r="X348" s="48" cm="1">
        <f t="array" ref="X348">IFERROR(
IF(OR(X$10="",$I348=""),"",
SUMIFS(収穫記録!$P:$P,収穫記録!$D:$D,$J$1,収穫記録!$I:$I,$J$2,収穫記録!$J:$J,$J$3,収穫記録!$F:$F,$I348,収穫記録!$B:$B,"&gt;="&amp;X$10,収穫記録!$B:$B,"&lt;="&amp;EOMONTH(X$10,0))
/_xlfn.UNIQUE(_xlfn._xlws.FILTER($F:$F,$E:$E=$J$4))
/IF($J$5="総計",1,$K348/10)
),0)</f>
        <v>0</v>
      </c>
    </row>
    <row r="349" spans="10:24">
      <c r="J349" s="13"/>
      <c r="K349" s="37"/>
      <c r="L349" s="46" t="str">
        <f t="shared" si="7"/>
        <v/>
      </c>
      <c r="M349" s="47" cm="1">
        <f t="array" ref="M349">IFERROR(
IF(OR(M$10="",$I349=""),"",
SUMIFS(収穫記録!$P:$P,収穫記録!$D:$D,$J$1,収穫記録!$I:$I,$J$2,収穫記録!$J:$J,$J$3,収穫記録!$F:$F,$I349,収穫記録!$B:$B,"&gt;="&amp;M$10,収穫記録!$B:$B,"&lt;="&amp;EOMONTH(M$10,0))
/_xlfn.UNIQUE(_xlfn._xlws.FILTER($F:$F,$E:$E=$J$4))
/IF($J$5="総計",1,$K349/10)
),0)</f>
        <v>0</v>
      </c>
      <c r="N349" s="48" cm="1">
        <f t="array" ref="N349">IFERROR(
IF(OR(N$10="",$I349=""),"",
SUMIFS(収穫記録!$P:$P,収穫記録!$D:$D,$J$1,収穫記録!$I:$I,$J$2,収穫記録!$J:$J,$J$3,収穫記録!$F:$F,$I349,収穫記録!$B:$B,"&gt;="&amp;N$10,収穫記録!$B:$B,"&lt;="&amp;EOMONTH(N$10,0))
/_xlfn.UNIQUE(_xlfn._xlws.FILTER($F:$F,$E:$E=$J$4))
/IF($J$5="総計",1,$K349/10)
),0)</f>
        <v>0</v>
      </c>
      <c r="O349" s="48" cm="1">
        <f t="array" ref="O349">IFERROR(
IF(OR(O$10="",$I349=""),"",
SUMIFS(収穫記録!$P:$P,収穫記録!$D:$D,$J$1,収穫記録!$I:$I,$J$2,収穫記録!$J:$J,$J$3,収穫記録!$F:$F,$I349,収穫記録!$B:$B,"&gt;="&amp;O$10,収穫記録!$B:$B,"&lt;="&amp;EOMONTH(O$10,0))
/_xlfn.UNIQUE(_xlfn._xlws.FILTER($F:$F,$E:$E=$J$4))
/IF($J$5="総計",1,$K349/10)
),0)</f>
        <v>0</v>
      </c>
      <c r="P349" s="48" cm="1">
        <f t="array" ref="P349">IFERROR(
IF(OR(P$10="",$I349=""),"",
SUMIFS(収穫記録!$P:$P,収穫記録!$D:$D,$J$1,収穫記録!$I:$I,$J$2,収穫記録!$J:$J,$J$3,収穫記録!$F:$F,$I349,収穫記録!$B:$B,"&gt;="&amp;P$10,収穫記録!$B:$B,"&lt;="&amp;EOMONTH(P$10,0))
/_xlfn.UNIQUE(_xlfn._xlws.FILTER($F:$F,$E:$E=$J$4))
/IF($J$5="総計",1,$K349/10)
),0)</f>
        <v>0</v>
      </c>
      <c r="Q349" s="48" cm="1">
        <f t="array" ref="Q349">IFERROR(
IF(OR(Q$10="",$I349=""),"",
SUMIFS(収穫記録!$P:$P,収穫記録!$D:$D,$J$1,収穫記録!$I:$I,$J$2,収穫記録!$J:$J,$J$3,収穫記録!$F:$F,$I349,収穫記録!$B:$B,"&gt;="&amp;Q$10,収穫記録!$B:$B,"&lt;="&amp;EOMONTH(Q$10,0))
/_xlfn.UNIQUE(_xlfn._xlws.FILTER($F:$F,$E:$E=$J$4))
/IF($J$5="総計",1,$K349/10)
),0)</f>
        <v>0</v>
      </c>
      <c r="R349" s="48" cm="1">
        <f t="array" ref="R349">IFERROR(
IF(OR(R$10="",$I349=""),"",
SUMIFS(収穫記録!$P:$P,収穫記録!$D:$D,$J$1,収穫記録!$I:$I,$J$2,収穫記録!$J:$J,$J$3,収穫記録!$F:$F,$I349,収穫記録!$B:$B,"&gt;="&amp;R$10,収穫記録!$B:$B,"&lt;="&amp;EOMONTH(R$10,0))
/_xlfn.UNIQUE(_xlfn._xlws.FILTER($F:$F,$E:$E=$J$4))
/IF($J$5="総計",1,$K349/10)
),0)</f>
        <v>0</v>
      </c>
      <c r="S349" s="48" cm="1">
        <f t="array" ref="S349">IFERROR(
IF(OR(S$10="",$I349=""),"",
SUMIFS(収穫記録!$P:$P,収穫記録!$D:$D,$J$1,収穫記録!$I:$I,$J$2,収穫記録!$J:$J,$J$3,収穫記録!$F:$F,$I349,収穫記録!$B:$B,"&gt;="&amp;S$10,収穫記録!$B:$B,"&lt;="&amp;EOMONTH(S$10,0))
/_xlfn.UNIQUE(_xlfn._xlws.FILTER($F:$F,$E:$E=$J$4))
/IF($J$5="総計",1,$K349/10)
),0)</f>
        <v>0</v>
      </c>
      <c r="T349" s="48" cm="1">
        <f t="array" ref="T349">IFERROR(
IF(OR(T$10="",$I349=""),"",
SUMIFS(収穫記録!$P:$P,収穫記録!$D:$D,$J$1,収穫記録!$I:$I,$J$2,収穫記録!$J:$J,$J$3,収穫記録!$F:$F,$I349,収穫記録!$B:$B,"&gt;="&amp;T$10,収穫記録!$B:$B,"&lt;="&amp;EOMONTH(T$10,0))
/_xlfn.UNIQUE(_xlfn._xlws.FILTER($F:$F,$E:$E=$J$4))
/IF($J$5="総計",1,$K349/10)
),0)</f>
        <v>0</v>
      </c>
      <c r="U349" s="48" cm="1">
        <f t="array" ref="U349">IFERROR(
IF(OR(U$10="",$I349=""),"",
SUMIFS(収穫記録!$P:$P,収穫記録!$D:$D,$J$1,収穫記録!$I:$I,$J$2,収穫記録!$J:$J,$J$3,収穫記録!$F:$F,$I349,収穫記録!$B:$B,"&gt;="&amp;U$10,収穫記録!$B:$B,"&lt;="&amp;EOMONTH(U$10,0))
/_xlfn.UNIQUE(_xlfn._xlws.FILTER($F:$F,$E:$E=$J$4))
/IF($J$5="総計",1,$K349/10)
),0)</f>
        <v>0</v>
      </c>
      <c r="V349" s="48" cm="1">
        <f t="array" ref="V349">IFERROR(
IF(OR(V$10="",$I349=""),"",
SUMIFS(収穫記録!$P:$P,収穫記録!$D:$D,$J$1,収穫記録!$I:$I,$J$2,収穫記録!$J:$J,$J$3,収穫記録!$F:$F,$I349,収穫記録!$B:$B,"&gt;="&amp;V$10,収穫記録!$B:$B,"&lt;="&amp;EOMONTH(V$10,0))
/_xlfn.UNIQUE(_xlfn._xlws.FILTER($F:$F,$E:$E=$J$4))
/IF($J$5="総計",1,$K349/10)
),0)</f>
        <v>0</v>
      </c>
      <c r="W349" s="48" cm="1">
        <f t="array" ref="W349">IFERROR(
IF(OR(W$10="",$I349=""),"",
SUMIFS(収穫記録!$P:$P,収穫記録!$D:$D,$J$1,収穫記録!$I:$I,$J$2,収穫記録!$J:$J,$J$3,収穫記録!$F:$F,$I349,収穫記録!$B:$B,"&gt;="&amp;W$10,収穫記録!$B:$B,"&lt;="&amp;EOMONTH(W$10,0))
/_xlfn.UNIQUE(_xlfn._xlws.FILTER($F:$F,$E:$E=$J$4))
/IF($J$5="総計",1,$K349/10)
),0)</f>
        <v>0</v>
      </c>
      <c r="X349" s="48" cm="1">
        <f t="array" ref="X349">IFERROR(
IF(OR(X$10="",$I349=""),"",
SUMIFS(収穫記録!$P:$P,収穫記録!$D:$D,$J$1,収穫記録!$I:$I,$J$2,収穫記録!$J:$J,$J$3,収穫記録!$F:$F,$I349,収穫記録!$B:$B,"&gt;="&amp;X$10,収穫記録!$B:$B,"&lt;="&amp;EOMONTH(X$10,0))
/_xlfn.UNIQUE(_xlfn._xlws.FILTER($F:$F,$E:$E=$J$4))
/IF($J$5="総計",1,$K349/10)
),0)</f>
        <v>0</v>
      </c>
    </row>
    <row r="350" spans="10:24">
      <c r="J350" s="13"/>
      <c r="K350" s="37"/>
      <c r="L350" s="46" t="str">
        <f t="shared" si="7"/>
        <v/>
      </c>
      <c r="M350" s="47" cm="1">
        <f t="array" ref="M350">IFERROR(
IF(OR(M$10="",$I350=""),"",
SUMIFS(収穫記録!$P:$P,収穫記録!$D:$D,$J$1,収穫記録!$I:$I,$J$2,収穫記録!$J:$J,$J$3,収穫記録!$F:$F,$I350,収穫記録!$B:$B,"&gt;="&amp;M$10,収穫記録!$B:$B,"&lt;="&amp;EOMONTH(M$10,0))
/_xlfn.UNIQUE(_xlfn._xlws.FILTER($F:$F,$E:$E=$J$4))
/IF($J$5="総計",1,$K350/10)
),0)</f>
        <v>0</v>
      </c>
      <c r="N350" s="48" cm="1">
        <f t="array" ref="N350">IFERROR(
IF(OR(N$10="",$I350=""),"",
SUMIFS(収穫記録!$P:$P,収穫記録!$D:$D,$J$1,収穫記録!$I:$I,$J$2,収穫記録!$J:$J,$J$3,収穫記録!$F:$F,$I350,収穫記録!$B:$B,"&gt;="&amp;N$10,収穫記録!$B:$B,"&lt;="&amp;EOMONTH(N$10,0))
/_xlfn.UNIQUE(_xlfn._xlws.FILTER($F:$F,$E:$E=$J$4))
/IF($J$5="総計",1,$K350/10)
),0)</f>
        <v>0</v>
      </c>
      <c r="O350" s="48" cm="1">
        <f t="array" ref="O350">IFERROR(
IF(OR(O$10="",$I350=""),"",
SUMIFS(収穫記録!$P:$P,収穫記録!$D:$D,$J$1,収穫記録!$I:$I,$J$2,収穫記録!$J:$J,$J$3,収穫記録!$F:$F,$I350,収穫記録!$B:$B,"&gt;="&amp;O$10,収穫記録!$B:$B,"&lt;="&amp;EOMONTH(O$10,0))
/_xlfn.UNIQUE(_xlfn._xlws.FILTER($F:$F,$E:$E=$J$4))
/IF($J$5="総計",1,$K350/10)
),0)</f>
        <v>0</v>
      </c>
      <c r="P350" s="48" cm="1">
        <f t="array" ref="P350">IFERROR(
IF(OR(P$10="",$I350=""),"",
SUMIFS(収穫記録!$P:$P,収穫記録!$D:$D,$J$1,収穫記録!$I:$I,$J$2,収穫記録!$J:$J,$J$3,収穫記録!$F:$F,$I350,収穫記録!$B:$B,"&gt;="&amp;P$10,収穫記録!$B:$B,"&lt;="&amp;EOMONTH(P$10,0))
/_xlfn.UNIQUE(_xlfn._xlws.FILTER($F:$F,$E:$E=$J$4))
/IF($J$5="総計",1,$K350/10)
),0)</f>
        <v>0</v>
      </c>
      <c r="Q350" s="48" cm="1">
        <f t="array" ref="Q350">IFERROR(
IF(OR(Q$10="",$I350=""),"",
SUMIFS(収穫記録!$P:$P,収穫記録!$D:$D,$J$1,収穫記録!$I:$I,$J$2,収穫記録!$J:$J,$J$3,収穫記録!$F:$F,$I350,収穫記録!$B:$B,"&gt;="&amp;Q$10,収穫記録!$B:$B,"&lt;="&amp;EOMONTH(Q$10,0))
/_xlfn.UNIQUE(_xlfn._xlws.FILTER($F:$F,$E:$E=$J$4))
/IF($J$5="総計",1,$K350/10)
),0)</f>
        <v>0</v>
      </c>
      <c r="R350" s="48" cm="1">
        <f t="array" ref="R350">IFERROR(
IF(OR(R$10="",$I350=""),"",
SUMIFS(収穫記録!$P:$P,収穫記録!$D:$D,$J$1,収穫記録!$I:$I,$J$2,収穫記録!$J:$J,$J$3,収穫記録!$F:$F,$I350,収穫記録!$B:$B,"&gt;="&amp;R$10,収穫記録!$B:$B,"&lt;="&amp;EOMONTH(R$10,0))
/_xlfn.UNIQUE(_xlfn._xlws.FILTER($F:$F,$E:$E=$J$4))
/IF($J$5="総計",1,$K350/10)
),0)</f>
        <v>0</v>
      </c>
      <c r="S350" s="48" cm="1">
        <f t="array" ref="S350">IFERROR(
IF(OR(S$10="",$I350=""),"",
SUMIFS(収穫記録!$P:$P,収穫記録!$D:$D,$J$1,収穫記録!$I:$I,$J$2,収穫記録!$J:$J,$J$3,収穫記録!$F:$F,$I350,収穫記録!$B:$B,"&gt;="&amp;S$10,収穫記録!$B:$B,"&lt;="&amp;EOMONTH(S$10,0))
/_xlfn.UNIQUE(_xlfn._xlws.FILTER($F:$F,$E:$E=$J$4))
/IF($J$5="総計",1,$K350/10)
),0)</f>
        <v>0</v>
      </c>
      <c r="T350" s="48" cm="1">
        <f t="array" ref="T350">IFERROR(
IF(OR(T$10="",$I350=""),"",
SUMIFS(収穫記録!$P:$P,収穫記録!$D:$D,$J$1,収穫記録!$I:$I,$J$2,収穫記録!$J:$J,$J$3,収穫記録!$F:$F,$I350,収穫記録!$B:$B,"&gt;="&amp;T$10,収穫記録!$B:$B,"&lt;="&amp;EOMONTH(T$10,0))
/_xlfn.UNIQUE(_xlfn._xlws.FILTER($F:$F,$E:$E=$J$4))
/IF($J$5="総計",1,$K350/10)
),0)</f>
        <v>0</v>
      </c>
      <c r="U350" s="48" cm="1">
        <f t="array" ref="U350">IFERROR(
IF(OR(U$10="",$I350=""),"",
SUMIFS(収穫記録!$P:$P,収穫記録!$D:$D,$J$1,収穫記録!$I:$I,$J$2,収穫記録!$J:$J,$J$3,収穫記録!$F:$F,$I350,収穫記録!$B:$B,"&gt;="&amp;U$10,収穫記録!$B:$B,"&lt;="&amp;EOMONTH(U$10,0))
/_xlfn.UNIQUE(_xlfn._xlws.FILTER($F:$F,$E:$E=$J$4))
/IF($J$5="総計",1,$K350/10)
),0)</f>
        <v>0</v>
      </c>
      <c r="V350" s="48" cm="1">
        <f t="array" ref="V350">IFERROR(
IF(OR(V$10="",$I350=""),"",
SUMIFS(収穫記録!$P:$P,収穫記録!$D:$D,$J$1,収穫記録!$I:$I,$J$2,収穫記録!$J:$J,$J$3,収穫記録!$F:$F,$I350,収穫記録!$B:$B,"&gt;="&amp;V$10,収穫記録!$B:$B,"&lt;="&amp;EOMONTH(V$10,0))
/_xlfn.UNIQUE(_xlfn._xlws.FILTER($F:$F,$E:$E=$J$4))
/IF($J$5="総計",1,$K350/10)
),0)</f>
        <v>0</v>
      </c>
      <c r="W350" s="48" cm="1">
        <f t="array" ref="W350">IFERROR(
IF(OR(W$10="",$I350=""),"",
SUMIFS(収穫記録!$P:$P,収穫記録!$D:$D,$J$1,収穫記録!$I:$I,$J$2,収穫記録!$J:$J,$J$3,収穫記録!$F:$F,$I350,収穫記録!$B:$B,"&gt;="&amp;W$10,収穫記録!$B:$B,"&lt;="&amp;EOMONTH(W$10,0))
/_xlfn.UNIQUE(_xlfn._xlws.FILTER($F:$F,$E:$E=$J$4))
/IF($J$5="総計",1,$K350/10)
),0)</f>
        <v>0</v>
      </c>
      <c r="X350" s="48" cm="1">
        <f t="array" ref="X350">IFERROR(
IF(OR(X$10="",$I350=""),"",
SUMIFS(収穫記録!$P:$P,収穫記録!$D:$D,$J$1,収穫記録!$I:$I,$J$2,収穫記録!$J:$J,$J$3,収穫記録!$F:$F,$I350,収穫記録!$B:$B,"&gt;="&amp;X$10,収穫記録!$B:$B,"&lt;="&amp;EOMONTH(X$10,0))
/_xlfn.UNIQUE(_xlfn._xlws.FILTER($F:$F,$E:$E=$J$4))
/IF($J$5="総計",1,$K350/10)
),0)</f>
        <v>0</v>
      </c>
    </row>
    <row r="351" spans="10:24">
      <c r="J351" s="13"/>
      <c r="K351" s="37"/>
      <c r="L351" s="46" t="str">
        <f t="shared" si="7"/>
        <v/>
      </c>
      <c r="M351" s="47" cm="1">
        <f t="array" ref="M351">IFERROR(
IF(OR(M$10="",$I351=""),"",
SUMIFS(収穫記録!$P:$P,収穫記録!$D:$D,$J$1,収穫記録!$I:$I,$J$2,収穫記録!$J:$J,$J$3,収穫記録!$F:$F,$I351,収穫記録!$B:$B,"&gt;="&amp;M$10,収穫記録!$B:$B,"&lt;="&amp;EOMONTH(M$10,0))
/_xlfn.UNIQUE(_xlfn._xlws.FILTER($F:$F,$E:$E=$J$4))
/IF($J$5="総計",1,$K351/10)
),0)</f>
        <v>0</v>
      </c>
      <c r="N351" s="48" cm="1">
        <f t="array" ref="N351">IFERROR(
IF(OR(N$10="",$I351=""),"",
SUMIFS(収穫記録!$P:$P,収穫記録!$D:$D,$J$1,収穫記録!$I:$I,$J$2,収穫記録!$J:$J,$J$3,収穫記録!$F:$F,$I351,収穫記録!$B:$B,"&gt;="&amp;N$10,収穫記録!$B:$B,"&lt;="&amp;EOMONTH(N$10,0))
/_xlfn.UNIQUE(_xlfn._xlws.FILTER($F:$F,$E:$E=$J$4))
/IF($J$5="総計",1,$K351/10)
),0)</f>
        <v>0</v>
      </c>
      <c r="O351" s="48" cm="1">
        <f t="array" ref="O351">IFERROR(
IF(OR(O$10="",$I351=""),"",
SUMIFS(収穫記録!$P:$P,収穫記録!$D:$D,$J$1,収穫記録!$I:$I,$J$2,収穫記録!$J:$J,$J$3,収穫記録!$F:$F,$I351,収穫記録!$B:$B,"&gt;="&amp;O$10,収穫記録!$B:$B,"&lt;="&amp;EOMONTH(O$10,0))
/_xlfn.UNIQUE(_xlfn._xlws.FILTER($F:$F,$E:$E=$J$4))
/IF($J$5="総計",1,$K351/10)
),0)</f>
        <v>0</v>
      </c>
      <c r="P351" s="48" cm="1">
        <f t="array" ref="P351">IFERROR(
IF(OR(P$10="",$I351=""),"",
SUMIFS(収穫記録!$P:$P,収穫記録!$D:$D,$J$1,収穫記録!$I:$I,$J$2,収穫記録!$J:$J,$J$3,収穫記録!$F:$F,$I351,収穫記録!$B:$B,"&gt;="&amp;P$10,収穫記録!$B:$B,"&lt;="&amp;EOMONTH(P$10,0))
/_xlfn.UNIQUE(_xlfn._xlws.FILTER($F:$F,$E:$E=$J$4))
/IF($J$5="総計",1,$K351/10)
),0)</f>
        <v>0</v>
      </c>
      <c r="Q351" s="48" cm="1">
        <f t="array" ref="Q351">IFERROR(
IF(OR(Q$10="",$I351=""),"",
SUMIFS(収穫記録!$P:$P,収穫記録!$D:$D,$J$1,収穫記録!$I:$I,$J$2,収穫記録!$J:$J,$J$3,収穫記録!$F:$F,$I351,収穫記録!$B:$B,"&gt;="&amp;Q$10,収穫記録!$B:$B,"&lt;="&amp;EOMONTH(Q$10,0))
/_xlfn.UNIQUE(_xlfn._xlws.FILTER($F:$F,$E:$E=$J$4))
/IF($J$5="総計",1,$K351/10)
),0)</f>
        <v>0</v>
      </c>
      <c r="R351" s="48" cm="1">
        <f t="array" ref="R351">IFERROR(
IF(OR(R$10="",$I351=""),"",
SUMIFS(収穫記録!$P:$P,収穫記録!$D:$D,$J$1,収穫記録!$I:$I,$J$2,収穫記録!$J:$J,$J$3,収穫記録!$F:$F,$I351,収穫記録!$B:$B,"&gt;="&amp;R$10,収穫記録!$B:$B,"&lt;="&amp;EOMONTH(R$10,0))
/_xlfn.UNIQUE(_xlfn._xlws.FILTER($F:$F,$E:$E=$J$4))
/IF($J$5="総計",1,$K351/10)
),0)</f>
        <v>0</v>
      </c>
      <c r="S351" s="48" cm="1">
        <f t="array" ref="S351">IFERROR(
IF(OR(S$10="",$I351=""),"",
SUMIFS(収穫記録!$P:$P,収穫記録!$D:$D,$J$1,収穫記録!$I:$I,$J$2,収穫記録!$J:$J,$J$3,収穫記録!$F:$F,$I351,収穫記録!$B:$B,"&gt;="&amp;S$10,収穫記録!$B:$B,"&lt;="&amp;EOMONTH(S$10,0))
/_xlfn.UNIQUE(_xlfn._xlws.FILTER($F:$F,$E:$E=$J$4))
/IF($J$5="総計",1,$K351/10)
),0)</f>
        <v>0</v>
      </c>
      <c r="T351" s="48" cm="1">
        <f t="array" ref="T351">IFERROR(
IF(OR(T$10="",$I351=""),"",
SUMIFS(収穫記録!$P:$P,収穫記録!$D:$D,$J$1,収穫記録!$I:$I,$J$2,収穫記録!$J:$J,$J$3,収穫記録!$F:$F,$I351,収穫記録!$B:$B,"&gt;="&amp;T$10,収穫記録!$B:$B,"&lt;="&amp;EOMONTH(T$10,0))
/_xlfn.UNIQUE(_xlfn._xlws.FILTER($F:$F,$E:$E=$J$4))
/IF($J$5="総計",1,$K351/10)
),0)</f>
        <v>0</v>
      </c>
      <c r="U351" s="48" cm="1">
        <f t="array" ref="U351">IFERROR(
IF(OR(U$10="",$I351=""),"",
SUMIFS(収穫記録!$P:$P,収穫記録!$D:$D,$J$1,収穫記録!$I:$I,$J$2,収穫記録!$J:$J,$J$3,収穫記録!$F:$F,$I351,収穫記録!$B:$B,"&gt;="&amp;U$10,収穫記録!$B:$B,"&lt;="&amp;EOMONTH(U$10,0))
/_xlfn.UNIQUE(_xlfn._xlws.FILTER($F:$F,$E:$E=$J$4))
/IF($J$5="総計",1,$K351/10)
),0)</f>
        <v>0</v>
      </c>
      <c r="V351" s="48" cm="1">
        <f t="array" ref="V351">IFERROR(
IF(OR(V$10="",$I351=""),"",
SUMIFS(収穫記録!$P:$P,収穫記録!$D:$D,$J$1,収穫記録!$I:$I,$J$2,収穫記録!$J:$J,$J$3,収穫記録!$F:$F,$I351,収穫記録!$B:$B,"&gt;="&amp;V$10,収穫記録!$B:$B,"&lt;="&amp;EOMONTH(V$10,0))
/_xlfn.UNIQUE(_xlfn._xlws.FILTER($F:$F,$E:$E=$J$4))
/IF($J$5="総計",1,$K351/10)
),0)</f>
        <v>0</v>
      </c>
      <c r="W351" s="48" cm="1">
        <f t="array" ref="W351">IFERROR(
IF(OR(W$10="",$I351=""),"",
SUMIFS(収穫記録!$P:$P,収穫記録!$D:$D,$J$1,収穫記録!$I:$I,$J$2,収穫記録!$J:$J,$J$3,収穫記録!$F:$F,$I351,収穫記録!$B:$B,"&gt;="&amp;W$10,収穫記録!$B:$B,"&lt;="&amp;EOMONTH(W$10,0))
/_xlfn.UNIQUE(_xlfn._xlws.FILTER($F:$F,$E:$E=$J$4))
/IF($J$5="総計",1,$K351/10)
),0)</f>
        <v>0</v>
      </c>
      <c r="X351" s="48" cm="1">
        <f t="array" ref="X351">IFERROR(
IF(OR(X$10="",$I351=""),"",
SUMIFS(収穫記録!$P:$P,収穫記録!$D:$D,$J$1,収穫記録!$I:$I,$J$2,収穫記録!$J:$J,$J$3,収穫記録!$F:$F,$I351,収穫記録!$B:$B,"&gt;="&amp;X$10,収穫記録!$B:$B,"&lt;="&amp;EOMONTH(X$10,0))
/_xlfn.UNIQUE(_xlfn._xlws.FILTER($F:$F,$E:$E=$J$4))
/IF($J$5="総計",1,$K351/10)
),0)</f>
        <v>0</v>
      </c>
    </row>
    <row r="352" spans="10:24">
      <c r="J352" s="13"/>
      <c r="K352" s="37"/>
      <c r="L352" s="46" t="str">
        <f t="shared" si="7"/>
        <v/>
      </c>
      <c r="M352" s="47" cm="1">
        <f t="array" ref="M352">IFERROR(
IF(OR(M$10="",$I352=""),"",
SUMIFS(収穫記録!$P:$P,収穫記録!$D:$D,$J$1,収穫記録!$I:$I,$J$2,収穫記録!$J:$J,$J$3,収穫記録!$F:$F,$I352,収穫記録!$B:$B,"&gt;="&amp;M$10,収穫記録!$B:$B,"&lt;="&amp;EOMONTH(M$10,0))
/_xlfn.UNIQUE(_xlfn._xlws.FILTER($F:$F,$E:$E=$J$4))
/IF($J$5="総計",1,$K352/10)
),0)</f>
        <v>0</v>
      </c>
      <c r="N352" s="48" cm="1">
        <f t="array" ref="N352">IFERROR(
IF(OR(N$10="",$I352=""),"",
SUMIFS(収穫記録!$P:$P,収穫記録!$D:$D,$J$1,収穫記録!$I:$I,$J$2,収穫記録!$J:$J,$J$3,収穫記録!$F:$F,$I352,収穫記録!$B:$B,"&gt;="&amp;N$10,収穫記録!$B:$B,"&lt;="&amp;EOMONTH(N$10,0))
/_xlfn.UNIQUE(_xlfn._xlws.FILTER($F:$F,$E:$E=$J$4))
/IF($J$5="総計",1,$K352/10)
),0)</f>
        <v>0</v>
      </c>
      <c r="O352" s="48" cm="1">
        <f t="array" ref="O352">IFERROR(
IF(OR(O$10="",$I352=""),"",
SUMIFS(収穫記録!$P:$P,収穫記録!$D:$D,$J$1,収穫記録!$I:$I,$J$2,収穫記録!$J:$J,$J$3,収穫記録!$F:$F,$I352,収穫記録!$B:$B,"&gt;="&amp;O$10,収穫記録!$B:$B,"&lt;="&amp;EOMONTH(O$10,0))
/_xlfn.UNIQUE(_xlfn._xlws.FILTER($F:$F,$E:$E=$J$4))
/IF($J$5="総計",1,$K352/10)
),0)</f>
        <v>0</v>
      </c>
      <c r="P352" s="48" cm="1">
        <f t="array" ref="P352">IFERROR(
IF(OR(P$10="",$I352=""),"",
SUMIFS(収穫記録!$P:$P,収穫記録!$D:$D,$J$1,収穫記録!$I:$I,$J$2,収穫記録!$J:$J,$J$3,収穫記録!$F:$F,$I352,収穫記録!$B:$B,"&gt;="&amp;P$10,収穫記録!$B:$B,"&lt;="&amp;EOMONTH(P$10,0))
/_xlfn.UNIQUE(_xlfn._xlws.FILTER($F:$F,$E:$E=$J$4))
/IF($J$5="総計",1,$K352/10)
),0)</f>
        <v>0</v>
      </c>
      <c r="Q352" s="48" cm="1">
        <f t="array" ref="Q352">IFERROR(
IF(OR(Q$10="",$I352=""),"",
SUMIFS(収穫記録!$P:$P,収穫記録!$D:$D,$J$1,収穫記録!$I:$I,$J$2,収穫記録!$J:$J,$J$3,収穫記録!$F:$F,$I352,収穫記録!$B:$B,"&gt;="&amp;Q$10,収穫記録!$B:$B,"&lt;="&amp;EOMONTH(Q$10,0))
/_xlfn.UNIQUE(_xlfn._xlws.FILTER($F:$F,$E:$E=$J$4))
/IF($J$5="総計",1,$K352/10)
),0)</f>
        <v>0</v>
      </c>
      <c r="R352" s="48" cm="1">
        <f t="array" ref="R352">IFERROR(
IF(OR(R$10="",$I352=""),"",
SUMIFS(収穫記録!$P:$P,収穫記録!$D:$D,$J$1,収穫記録!$I:$I,$J$2,収穫記録!$J:$J,$J$3,収穫記録!$F:$F,$I352,収穫記録!$B:$B,"&gt;="&amp;R$10,収穫記録!$B:$B,"&lt;="&amp;EOMONTH(R$10,0))
/_xlfn.UNIQUE(_xlfn._xlws.FILTER($F:$F,$E:$E=$J$4))
/IF($J$5="総計",1,$K352/10)
),0)</f>
        <v>0</v>
      </c>
      <c r="S352" s="48" cm="1">
        <f t="array" ref="S352">IFERROR(
IF(OR(S$10="",$I352=""),"",
SUMIFS(収穫記録!$P:$P,収穫記録!$D:$D,$J$1,収穫記録!$I:$I,$J$2,収穫記録!$J:$J,$J$3,収穫記録!$F:$F,$I352,収穫記録!$B:$B,"&gt;="&amp;S$10,収穫記録!$B:$B,"&lt;="&amp;EOMONTH(S$10,0))
/_xlfn.UNIQUE(_xlfn._xlws.FILTER($F:$F,$E:$E=$J$4))
/IF($J$5="総計",1,$K352/10)
),0)</f>
        <v>0</v>
      </c>
      <c r="T352" s="48" cm="1">
        <f t="array" ref="T352">IFERROR(
IF(OR(T$10="",$I352=""),"",
SUMIFS(収穫記録!$P:$P,収穫記録!$D:$D,$J$1,収穫記録!$I:$I,$J$2,収穫記録!$J:$J,$J$3,収穫記録!$F:$F,$I352,収穫記録!$B:$B,"&gt;="&amp;T$10,収穫記録!$B:$B,"&lt;="&amp;EOMONTH(T$10,0))
/_xlfn.UNIQUE(_xlfn._xlws.FILTER($F:$F,$E:$E=$J$4))
/IF($J$5="総計",1,$K352/10)
),0)</f>
        <v>0</v>
      </c>
      <c r="U352" s="48" cm="1">
        <f t="array" ref="U352">IFERROR(
IF(OR(U$10="",$I352=""),"",
SUMIFS(収穫記録!$P:$P,収穫記録!$D:$D,$J$1,収穫記録!$I:$I,$J$2,収穫記録!$J:$J,$J$3,収穫記録!$F:$F,$I352,収穫記録!$B:$B,"&gt;="&amp;U$10,収穫記録!$B:$B,"&lt;="&amp;EOMONTH(U$10,0))
/_xlfn.UNIQUE(_xlfn._xlws.FILTER($F:$F,$E:$E=$J$4))
/IF($J$5="総計",1,$K352/10)
),0)</f>
        <v>0</v>
      </c>
      <c r="V352" s="48" cm="1">
        <f t="array" ref="V352">IFERROR(
IF(OR(V$10="",$I352=""),"",
SUMIFS(収穫記録!$P:$P,収穫記録!$D:$D,$J$1,収穫記録!$I:$I,$J$2,収穫記録!$J:$J,$J$3,収穫記録!$F:$F,$I352,収穫記録!$B:$B,"&gt;="&amp;V$10,収穫記録!$B:$B,"&lt;="&amp;EOMONTH(V$10,0))
/_xlfn.UNIQUE(_xlfn._xlws.FILTER($F:$F,$E:$E=$J$4))
/IF($J$5="総計",1,$K352/10)
),0)</f>
        <v>0</v>
      </c>
      <c r="W352" s="48" cm="1">
        <f t="array" ref="W352">IFERROR(
IF(OR(W$10="",$I352=""),"",
SUMIFS(収穫記録!$P:$P,収穫記録!$D:$D,$J$1,収穫記録!$I:$I,$J$2,収穫記録!$J:$J,$J$3,収穫記録!$F:$F,$I352,収穫記録!$B:$B,"&gt;="&amp;W$10,収穫記録!$B:$B,"&lt;="&amp;EOMONTH(W$10,0))
/_xlfn.UNIQUE(_xlfn._xlws.FILTER($F:$F,$E:$E=$J$4))
/IF($J$5="総計",1,$K352/10)
),0)</f>
        <v>0</v>
      </c>
      <c r="X352" s="48" cm="1">
        <f t="array" ref="X352">IFERROR(
IF(OR(X$10="",$I352=""),"",
SUMIFS(収穫記録!$P:$P,収穫記録!$D:$D,$J$1,収穫記録!$I:$I,$J$2,収穫記録!$J:$J,$J$3,収穫記録!$F:$F,$I352,収穫記録!$B:$B,"&gt;="&amp;X$10,収穫記録!$B:$B,"&lt;="&amp;EOMONTH(X$10,0))
/_xlfn.UNIQUE(_xlfn._xlws.FILTER($F:$F,$E:$E=$J$4))
/IF($J$5="総計",1,$K352/10)
),0)</f>
        <v>0</v>
      </c>
    </row>
    <row r="353" spans="10:24">
      <c r="J353" s="13"/>
      <c r="K353" s="37"/>
      <c r="L353" s="46" t="str">
        <f t="shared" si="7"/>
        <v/>
      </c>
      <c r="M353" s="47" cm="1">
        <f t="array" ref="M353">IFERROR(
IF(OR(M$10="",$I353=""),"",
SUMIFS(収穫記録!$P:$P,収穫記録!$D:$D,$J$1,収穫記録!$I:$I,$J$2,収穫記録!$J:$J,$J$3,収穫記録!$F:$F,$I353,収穫記録!$B:$B,"&gt;="&amp;M$10,収穫記録!$B:$B,"&lt;="&amp;EOMONTH(M$10,0))
/_xlfn.UNIQUE(_xlfn._xlws.FILTER($F:$F,$E:$E=$J$4))
/IF($J$5="総計",1,$K353/10)
),0)</f>
        <v>0</v>
      </c>
      <c r="N353" s="48" cm="1">
        <f t="array" ref="N353">IFERROR(
IF(OR(N$10="",$I353=""),"",
SUMIFS(収穫記録!$P:$P,収穫記録!$D:$D,$J$1,収穫記録!$I:$I,$J$2,収穫記録!$J:$J,$J$3,収穫記録!$F:$F,$I353,収穫記録!$B:$B,"&gt;="&amp;N$10,収穫記録!$B:$B,"&lt;="&amp;EOMONTH(N$10,0))
/_xlfn.UNIQUE(_xlfn._xlws.FILTER($F:$F,$E:$E=$J$4))
/IF($J$5="総計",1,$K353/10)
),0)</f>
        <v>0</v>
      </c>
      <c r="O353" s="48" cm="1">
        <f t="array" ref="O353">IFERROR(
IF(OR(O$10="",$I353=""),"",
SUMIFS(収穫記録!$P:$P,収穫記録!$D:$D,$J$1,収穫記録!$I:$I,$J$2,収穫記録!$J:$J,$J$3,収穫記録!$F:$F,$I353,収穫記録!$B:$B,"&gt;="&amp;O$10,収穫記録!$B:$B,"&lt;="&amp;EOMONTH(O$10,0))
/_xlfn.UNIQUE(_xlfn._xlws.FILTER($F:$F,$E:$E=$J$4))
/IF($J$5="総計",1,$K353/10)
),0)</f>
        <v>0</v>
      </c>
      <c r="P353" s="48" cm="1">
        <f t="array" ref="P353">IFERROR(
IF(OR(P$10="",$I353=""),"",
SUMIFS(収穫記録!$P:$P,収穫記録!$D:$D,$J$1,収穫記録!$I:$I,$J$2,収穫記録!$J:$J,$J$3,収穫記録!$F:$F,$I353,収穫記録!$B:$B,"&gt;="&amp;P$10,収穫記録!$B:$B,"&lt;="&amp;EOMONTH(P$10,0))
/_xlfn.UNIQUE(_xlfn._xlws.FILTER($F:$F,$E:$E=$J$4))
/IF($J$5="総計",1,$K353/10)
),0)</f>
        <v>0</v>
      </c>
      <c r="Q353" s="48" cm="1">
        <f t="array" ref="Q353">IFERROR(
IF(OR(Q$10="",$I353=""),"",
SUMIFS(収穫記録!$P:$P,収穫記録!$D:$D,$J$1,収穫記録!$I:$I,$J$2,収穫記録!$J:$J,$J$3,収穫記録!$F:$F,$I353,収穫記録!$B:$B,"&gt;="&amp;Q$10,収穫記録!$B:$B,"&lt;="&amp;EOMONTH(Q$10,0))
/_xlfn.UNIQUE(_xlfn._xlws.FILTER($F:$F,$E:$E=$J$4))
/IF($J$5="総計",1,$K353/10)
),0)</f>
        <v>0</v>
      </c>
      <c r="R353" s="48" cm="1">
        <f t="array" ref="R353">IFERROR(
IF(OR(R$10="",$I353=""),"",
SUMIFS(収穫記録!$P:$P,収穫記録!$D:$D,$J$1,収穫記録!$I:$I,$J$2,収穫記録!$J:$J,$J$3,収穫記録!$F:$F,$I353,収穫記録!$B:$B,"&gt;="&amp;R$10,収穫記録!$B:$B,"&lt;="&amp;EOMONTH(R$10,0))
/_xlfn.UNIQUE(_xlfn._xlws.FILTER($F:$F,$E:$E=$J$4))
/IF($J$5="総計",1,$K353/10)
),0)</f>
        <v>0</v>
      </c>
      <c r="S353" s="48" cm="1">
        <f t="array" ref="S353">IFERROR(
IF(OR(S$10="",$I353=""),"",
SUMIFS(収穫記録!$P:$P,収穫記録!$D:$D,$J$1,収穫記録!$I:$I,$J$2,収穫記録!$J:$J,$J$3,収穫記録!$F:$F,$I353,収穫記録!$B:$B,"&gt;="&amp;S$10,収穫記録!$B:$B,"&lt;="&amp;EOMONTH(S$10,0))
/_xlfn.UNIQUE(_xlfn._xlws.FILTER($F:$F,$E:$E=$J$4))
/IF($J$5="総計",1,$K353/10)
),0)</f>
        <v>0</v>
      </c>
      <c r="T353" s="48" cm="1">
        <f t="array" ref="T353">IFERROR(
IF(OR(T$10="",$I353=""),"",
SUMIFS(収穫記録!$P:$P,収穫記録!$D:$D,$J$1,収穫記録!$I:$I,$J$2,収穫記録!$J:$J,$J$3,収穫記録!$F:$F,$I353,収穫記録!$B:$B,"&gt;="&amp;T$10,収穫記録!$B:$B,"&lt;="&amp;EOMONTH(T$10,0))
/_xlfn.UNIQUE(_xlfn._xlws.FILTER($F:$F,$E:$E=$J$4))
/IF($J$5="総計",1,$K353/10)
),0)</f>
        <v>0</v>
      </c>
      <c r="U353" s="48" cm="1">
        <f t="array" ref="U353">IFERROR(
IF(OR(U$10="",$I353=""),"",
SUMIFS(収穫記録!$P:$P,収穫記録!$D:$D,$J$1,収穫記録!$I:$I,$J$2,収穫記録!$J:$J,$J$3,収穫記録!$F:$F,$I353,収穫記録!$B:$B,"&gt;="&amp;U$10,収穫記録!$B:$B,"&lt;="&amp;EOMONTH(U$10,0))
/_xlfn.UNIQUE(_xlfn._xlws.FILTER($F:$F,$E:$E=$J$4))
/IF($J$5="総計",1,$K353/10)
),0)</f>
        <v>0</v>
      </c>
      <c r="V353" s="48" cm="1">
        <f t="array" ref="V353">IFERROR(
IF(OR(V$10="",$I353=""),"",
SUMIFS(収穫記録!$P:$P,収穫記録!$D:$D,$J$1,収穫記録!$I:$I,$J$2,収穫記録!$J:$J,$J$3,収穫記録!$F:$F,$I353,収穫記録!$B:$B,"&gt;="&amp;V$10,収穫記録!$B:$B,"&lt;="&amp;EOMONTH(V$10,0))
/_xlfn.UNIQUE(_xlfn._xlws.FILTER($F:$F,$E:$E=$J$4))
/IF($J$5="総計",1,$K353/10)
),0)</f>
        <v>0</v>
      </c>
      <c r="W353" s="48" cm="1">
        <f t="array" ref="W353">IFERROR(
IF(OR(W$10="",$I353=""),"",
SUMIFS(収穫記録!$P:$P,収穫記録!$D:$D,$J$1,収穫記録!$I:$I,$J$2,収穫記録!$J:$J,$J$3,収穫記録!$F:$F,$I353,収穫記録!$B:$B,"&gt;="&amp;W$10,収穫記録!$B:$B,"&lt;="&amp;EOMONTH(W$10,0))
/_xlfn.UNIQUE(_xlfn._xlws.FILTER($F:$F,$E:$E=$J$4))
/IF($J$5="総計",1,$K353/10)
),0)</f>
        <v>0</v>
      </c>
      <c r="X353" s="48" cm="1">
        <f t="array" ref="X353">IFERROR(
IF(OR(X$10="",$I353=""),"",
SUMIFS(収穫記録!$P:$P,収穫記録!$D:$D,$J$1,収穫記録!$I:$I,$J$2,収穫記録!$J:$J,$J$3,収穫記録!$F:$F,$I353,収穫記録!$B:$B,"&gt;="&amp;X$10,収穫記録!$B:$B,"&lt;="&amp;EOMONTH(X$10,0))
/_xlfn.UNIQUE(_xlfn._xlws.FILTER($F:$F,$E:$E=$J$4))
/IF($J$5="総計",1,$K353/10)
),0)</f>
        <v>0</v>
      </c>
    </row>
    <row r="354" spans="10:24">
      <c r="J354" s="13"/>
      <c r="K354" s="37"/>
      <c r="L354" s="46" t="str">
        <f t="shared" si="7"/>
        <v/>
      </c>
      <c r="M354" s="47" cm="1">
        <f t="array" ref="M354">IFERROR(
IF(OR(M$10="",$I354=""),"",
SUMIFS(収穫記録!$P:$P,収穫記録!$D:$D,$J$1,収穫記録!$I:$I,$J$2,収穫記録!$J:$J,$J$3,収穫記録!$F:$F,$I354,収穫記録!$B:$B,"&gt;="&amp;M$10,収穫記録!$B:$B,"&lt;="&amp;EOMONTH(M$10,0))
/_xlfn.UNIQUE(_xlfn._xlws.FILTER($F:$F,$E:$E=$J$4))
/IF($J$5="総計",1,$K354/10)
),0)</f>
        <v>0</v>
      </c>
      <c r="N354" s="48" cm="1">
        <f t="array" ref="N354">IFERROR(
IF(OR(N$10="",$I354=""),"",
SUMIFS(収穫記録!$P:$P,収穫記録!$D:$D,$J$1,収穫記録!$I:$I,$J$2,収穫記録!$J:$J,$J$3,収穫記録!$F:$F,$I354,収穫記録!$B:$B,"&gt;="&amp;N$10,収穫記録!$B:$B,"&lt;="&amp;EOMONTH(N$10,0))
/_xlfn.UNIQUE(_xlfn._xlws.FILTER($F:$F,$E:$E=$J$4))
/IF($J$5="総計",1,$K354/10)
),0)</f>
        <v>0</v>
      </c>
      <c r="O354" s="48" cm="1">
        <f t="array" ref="O354">IFERROR(
IF(OR(O$10="",$I354=""),"",
SUMIFS(収穫記録!$P:$P,収穫記録!$D:$D,$J$1,収穫記録!$I:$I,$J$2,収穫記録!$J:$J,$J$3,収穫記録!$F:$F,$I354,収穫記録!$B:$B,"&gt;="&amp;O$10,収穫記録!$B:$B,"&lt;="&amp;EOMONTH(O$10,0))
/_xlfn.UNIQUE(_xlfn._xlws.FILTER($F:$F,$E:$E=$J$4))
/IF($J$5="総計",1,$K354/10)
),0)</f>
        <v>0</v>
      </c>
      <c r="P354" s="48" cm="1">
        <f t="array" ref="P354">IFERROR(
IF(OR(P$10="",$I354=""),"",
SUMIFS(収穫記録!$P:$P,収穫記録!$D:$D,$J$1,収穫記録!$I:$I,$J$2,収穫記録!$J:$J,$J$3,収穫記録!$F:$F,$I354,収穫記録!$B:$B,"&gt;="&amp;P$10,収穫記録!$B:$B,"&lt;="&amp;EOMONTH(P$10,0))
/_xlfn.UNIQUE(_xlfn._xlws.FILTER($F:$F,$E:$E=$J$4))
/IF($J$5="総計",1,$K354/10)
),0)</f>
        <v>0</v>
      </c>
      <c r="Q354" s="48" cm="1">
        <f t="array" ref="Q354">IFERROR(
IF(OR(Q$10="",$I354=""),"",
SUMIFS(収穫記録!$P:$P,収穫記録!$D:$D,$J$1,収穫記録!$I:$I,$J$2,収穫記録!$J:$J,$J$3,収穫記録!$F:$F,$I354,収穫記録!$B:$B,"&gt;="&amp;Q$10,収穫記録!$B:$B,"&lt;="&amp;EOMONTH(Q$10,0))
/_xlfn.UNIQUE(_xlfn._xlws.FILTER($F:$F,$E:$E=$J$4))
/IF($J$5="総計",1,$K354/10)
),0)</f>
        <v>0</v>
      </c>
      <c r="R354" s="48" cm="1">
        <f t="array" ref="R354">IFERROR(
IF(OR(R$10="",$I354=""),"",
SUMIFS(収穫記録!$P:$P,収穫記録!$D:$D,$J$1,収穫記録!$I:$I,$J$2,収穫記録!$J:$J,$J$3,収穫記録!$F:$F,$I354,収穫記録!$B:$B,"&gt;="&amp;R$10,収穫記録!$B:$B,"&lt;="&amp;EOMONTH(R$10,0))
/_xlfn.UNIQUE(_xlfn._xlws.FILTER($F:$F,$E:$E=$J$4))
/IF($J$5="総計",1,$K354/10)
),0)</f>
        <v>0</v>
      </c>
      <c r="S354" s="48" cm="1">
        <f t="array" ref="S354">IFERROR(
IF(OR(S$10="",$I354=""),"",
SUMIFS(収穫記録!$P:$P,収穫記録!$D:$D,$J$1,収穫記録!$I:$I,$J$2,収穫記録!$J:$J,$J$3,収穫記録!$F:$F,$I354,収穫記録!$B:$B,"&gt;="&amp;S$10,収穫記録!$B:$B,"&lt;="&amp;EOMONTH(S$10,0))
/_xlfn.UNIQUE(_xlfn._xlws.FILTER($F:$F,$E:$E=$J$4))
/IF($J$5="総計",1,$K354/10)
),0)</f>
        <v>0</v>
      </c>
      <c r="T354" s="48" cm="1">
        <f t="array" ref="T354">IFERROR(
IF(OR(T$10="",$I354=""),"",
SUMIFS(収穫記録!$P:$P,収穫記録!$D:$D,$J$1,収穫記録!$I:$I,$J$2,収穫記録!$J:$J,$J$3,収穫記録!$F:$F,$I354,収穫記録!$B:$B,"&gt;="&amp;T$10,収穫記録!$B:$B,"&lt;="&amp;EOMONTH(T$10,0))
/_xlfn.UNIQUE(_xlfn._xlws.FILTER($F:$F,$E:$E=$J$4))
/IF($J$5="総計",1,$K354/10)
),0)</f>
        <v>0</v>
      </c>
      <c r="U354" s="48" cm="1">
        <f t="array" ref="U354">IFERROR(
IF(OR(U$10="",$I354=""),"",
SUMIFS(収穫記録!$P:$P,収穫記録!$D:$D,$J$1,収穫記録!$I:$I,$J$2,収穫記録!$J:$J,$J$3,収穫記録!$F:$F,$I354,収穫記録!$B:$B,"&gt;="&amp;U$10,収穫記録!$B:$B,"&lt;="&amp;EOMONTH(U$10,0))
/_xlfn.UNIQUE(_xlfn._xlws.FILTER($F:$F,$E:$E=$J$4))
/IF($J$5="総計",1,$K354/10)
),0)</f>
        <v>0</v>
      </c>
      <c r="V354" s="48" cm="1">
        <f t="array" ref="V354">IFERROR(
IF(OR(V$10="",$I354=""),"",
SUMIFS(収穫記録!$P:$P,収穫記録!$D:$D,$J$1,収穫記録!$I:$I,$J$2,収穫記録!$J:$J,$J$3,収穫記録!$F:$F,$I354,収穫記録!$B:$B,"&gt;="&amp;V$10,収穫記録!$B:$B,"&lt;="&amp;EOMONTH(V$10,0))
/_xlfn.UNIQUE(_xlfn._xlws.FILTER($F:$F,$E:$E=$J$4))
/IF($J$5="総計",1,$K354/10)
),0)</f>
        <v>0</v>
      </c>
      <c r="W354" s="48" cm="1">
        <f t="array" ref="W354">IFERROR(
IF(OR(W$10="",$I354=""),"",
SUMIFS(収穫記録!$P:$P,収穫記録!$D:$D,$J$1,収穫記録!$I:$I,$J$2,収穫記録!$J:$J,$J$3,収穫記録!$F:$F,$I354,収穫記録!$B:$B,"&gt;="&amp;W$10,収穫記録!$B:$B,"&lt;="&amp;EOMONTH(W$10,0))
/_xlfn.UNIQUE(_xlfn._xlws.FILTER($F:$F,$E:$E=$J$4))
/IF($J$5="総計",1,$K354/10)
),0)</f>
        <v>0</v>
      </c>
      <c r="X354" s="48" cm="1">
        <f t="array" ref="X354">IFERROR(
IF(OR(X$10="",$I354=""),"",
SUMIFS(収穫記録!$P:$P,収穫記録!$D:$D,$J$1,収穫記録!$I:$I,$J$2,収穫記録!$J:$J,$J$3,収穫記録!$F:$F,$I354,収穫記録!$B:$B,"&gt;="&amp;X$10,収穫記録!$B:$B,"&lt;="&amp;EOMONTH(X$10,0))
/_xlfn.UNIQUE(_xlfn._xlws.FILTER($F:$F,$E:$E=$J$4))
/IF($J$5="総計",1,$K354/10)
),0)</f>
        <v>0</v>
      </c>
    </row>
    <row r="355" spans="10:24">
      <c r="J355" s="13"/>
      <c r="K355" s="37"/>
      <c r="L355" s="46" t="str">
        <f t="shared" si="7"/>
        <v/>
      </c>
      <c r="M355" s="47" cm="1">
        <f t="array" ref="M355">IFERROR(
IF(OR(M$10="",$I355=""),"",
SUMIFS(収穫記録!$P:$P,収穫記録!$D:$D,$J$1,収穫記録!$I:$I,$J$2,収穫記録!$J:$J,$J$3,収穫記録!$F:$F,$I355,収穫記録!$B:$B,"&gt;="&amp;M$10,収穫記録!$B:$B,"&lt;="&amp;EOMONTH(M$10,0))
/_xlfn.UNIQUE(_xlfn._xlws.FILTER($F:$F,$E:$E=$J$4))
/IF($J$5="総計",1,$K355/10)
),0)</f>
        <v>0</v>
      </c>
      <c r="N355" s="48" cm="1">
        <f t="array" ref="N355">IFERROR(
IF(OR(N$10="",$I355=""),"",
SUMIFS(収穫記録!$P:$P,収穫記録!$D:$D,$J$1,収穫記録!$I:$I,$J$2,収穫記録!$J:$J,$J$3,収穫記録!$F:$F,$I355,収穫記録!$B:$B,"&gt;="&amp;N$10,収穫記録!$B:$B,"&lt;="&amp;EOMONTH(N$10,0))
/_xlfn.UNIQUE(_xlfn._xlws.FILTER($F:$F,$E:$E=$J$4))
/IF($J$5="総計",1,$K355/10)
),0)</f>
        <v>0</v>
      </c>
      <c r="O355" s="48" cm="1">
        <f t="array" ref="O355">IFERROR(
IF(OR(O$10="",$I355=""),"",
SUMIFS(収穫記録!$P:$P,収穫記録!$D:$D,$J$1,収穫記録!$I:$I,$J$2,収穫記録!$J:$J,$J$3,収穫記録!$F:$F,$I355,収穫記録!$B:$B,"&gt;="&amp;O$10,収穫記録!$B:$B,"&lt;="&amp;EOMONTH(O$10,0))
/_xlfn.UNIQUE(_xlfn._xlws.FILTER($F:$F,$E:$E=$J$4))
/IF($J$5="総計",1,$K355/10)
),0)</f>
        <v>0</v>
      </c>
      <c r="P355" s="48" cm="1">
        <f t="array" ref="P355">IFERROR(
IF(OR(P$10="",$I355=""),"",
SUMIFS(収穫記録!$P:$P,収穫記録!$D:$D,$J$1,収穫記録!$I:$I,$J$2,収穫記録!$J:$J,$J$3,収穫記録!$F:$F,$I355,収穫記録!$B:$B,"&gt;="&amp;P$10,収穫記録!$B:$B,"&lt;="&amp;EOMONTH(P$10,0))
/_xlfn.UNIQUE(_xlfn._xlws.FILTER($F:$F,$E:$E=$J$4))
/IF($J$5="総計",1,$K355/10)
),0)</f>
        <v>0</v>
      </c>
      <c r="Q355" s="48" cm="1">
        <f t="array" ref="Q355">IFERROR(
IF(OR(Q$10="",$I355=""),"",
SUMIFS(収穫記録!$P:$P,収穫記録!$D:$D,$J$1,収穫記録!$I:$I,$J$2,収穫記録!$J:$J,$J$3,収穫記録!$F:$F,$I355,収穫記録!$B:$B,"&gt;="&amp;Q$10,収穫記録!$B:$B,"&lt;="&amp;EOMONTH(Q$10,0))
/_xlfn.UNIQUE(_xlfn._xlws.FILTER($F:$F,$E:$E=$J$4))
/IF($J$5="総計",1,$K355/10)
),0)</f>
        <v>0</v>
      </c>
      <c r="R355" s="48" cm="1">
        <f t="array" ref="R355">IFERROR(
IF(OR(R$10="",$I355=""),"",
SUMIFS(収穫記録!$P:$P,収穫記録!$D:$D,$J$1,収穫記録!$I:$I,$J$2,収穫記録!$J:$J,$J$3,収穫記録!$F:$F,$I355,収穫記録!$B:$B,"&gt;="&amp;R$10,収穫記録!$B:$B,"&lt;="&amp;EOMONTH(R$10,0))
/_xlfn.UNIQUE(_xlfn._xlws.FILTER($F:$F,$E:$E=$J$4))
/IF($J$5="総計",1,$K355/10)
),0)</f>
        <v>0</v>
      </c>
      <c r="S355" s="48" cm="1">
        <f t="array" ref="S355">IFERROR(
IF(OR(S$10="",$I355=""),"",
SUMIFS(収穫記録!$P:$P,収穫記録!$D:$D,$J$1,収穫記録!$I:$I,$J$2,収穫記録!$J:$J,$J$3,収穫記録!$F:$F,$I355,収穫記録!$B:$B,"&gt;="&amp;S$10,収穫記録!$B:$B,"&lt;="&amp;EOMONTH(S$10,0))
/_xlfn.UNIQUE(_xlfn._xlws.FILTER($F:$F,$E:$E=$J$4))
/IF($J$5="総計",1,$K355/10)
),0)</f>
        <v>0</v>
      </c>
      <c r="T355" s="48" cm="1">
        <f t="array" ref="T355">IFERROR(
IF(OR(T$10="",$I355=""),"",
SUMIFS(収穫記録!$P:$P,収穫記録!$D:$D,$J$1,収穫記録!$I:$I,$J$2,収穫記録!$J:$J,$J$3,収穫記録!$F:$F,$I355,収穫記録!$B:$B,"&gt;="&amp;T$10,収穫記録!$B:$B,"&lt;="&amp;EOMONTH(T$10,0))
/_xlfn.UNIQUE(_xlfn._xlws.FILTER($F:$F,$E:$E=$J$4))
/IF($J$5="総計",1,$K355/10)
),0)</f>
        <v>0</v>
      </c>
      <c r="U355" s="48" cm="1">
        <f t="array" ref="U355">IFERROR(
IF(OR(U$10="",$I355=""),"",
SUMIFS(収穫記録!$P:$P,収穫記録!$D:$D,$J$1,収穫記録!$I:$I,$J$2,収穫記録!$J:$J,$J$3,収穫記録!$F:$F,$I355,収穫記録!$B:$B,"&gt;="&amp;U$10,収穫記録!$B:$B,"&lt;="&amp;EOMONTH(U$10,0))
/_xlfn.UNIQUE(_xlfn._xlws.FILTER($F:$F,$E:$E=$J$4))
/IF($J$5="総計",1,$K355/10)
),0)</f>
        <v>0</v>
      </c>
      <c r="V355" s="48" cm="1">
        <f t="array" ref="V355">IFERROR(
IF(OR(V$10="",$I355=""),"",
SUMIFS(収穫記録!$P:$P,収穫記録!$D:$D,$J$1,収穫記録!$I:$I,$J$2,収穫記録!$J:$J,$J$3,収穫記録!$F:$F,$I355,収穫記録!$B:$B,"&gt;="&amp;V$10,収穫記録!$B:$B,"&lt;="&amp;EOMONTH(V$10,0))
/_xlfn.UNIQUE(_xlfn._xlws.FILTER($F:$F,$E:$E=$J$4))
/IF($J$5="総計",1,$K355/10)
),0)</f>
        <v>0</v>
      </c>
      <c r="W355" s="48" cm="1">
        <f t="array" ref="W355">IFERROR(
IF(OR(W$10="",$I355=""),"",
SUMIFS(収穫記録!$P:$P,収穫記録!$D:$D,$J$1,収穫記録!$I:$I,$J$2,収穫記録!$J:$J,$J$3,収穫記録!$F:$F,$I355,収穫記録!$B:$B,"&gt;="&amp;W$10,収穫記録!$B:$B,"&lt;="&amp;EOMONTH(W$10,0))
/_xlfn.UNIQUE(_xlfn._xlws.FILTER($F:$F,$E:$E=$J$4))
/IF($J$5="総計",1,$K355/10)
),0)</f>
        <v>0</v>
      </c>
      <c r="X355" s="48" cm="1">
        <f t="array" ref="X355">IFERROR(
IF(OR(X$10="",$I355=""),"",
SUMIFS(収穫記録!$P:$P,収穫記録!$D:$D,$J$1,収穫記録!$I:$I,$J$2,収穫記録!$J:$J,$J$3,収穫記録!$F:$F,$I355,収穫記録!$B:$B,"&gt;="&amp;X$10,収穫記録!$B:$B,"&lt;="&amp;EOMONTH(X$10,0))
/_xlfn.UNIQUE(_xlfn._xlws.FILTER($F:$F,$E:$E=$J$4))
/IF($J$5="総計",1,$K355/10)
),0)</f>
        <v>0</v>
      </c>
    </row>
    <row r="356" spans="10:24">
      <c r="J356" s="13"/>
      <c r="K356" s="37"/>
      <c r="L356" s="46" t="str">
        <f t="shared" si="7"/>
        <v/>
      </c>
      <c r="M356" s="47" cm="1">
        <f t="array" ref="M356">IFERROR(
IF(OR(M$10="",$I356=""),"",
SUMIFS(収穫記録!$P:$P,収穫記録!$D:$D,$J$1,収穫記録!$I:$I,$J$2,収穫記録!$J:$J,$J$3,収穫記録!$F:$F,$I356,収穫記録!$B:$B,"&gt;="&amp;M$10,収穫記録!$B:$B,"&lt;="&amp;EOMONTH(M$10,0))
/_xlfn.UNIQUE(_xlfn._xlws.FILTER($F:$F,$E:$E=$J$4))
/IF($J$5="総計",1,$K356/10)
),0)</f>
        <v>0</v>
      </c>
      <c r="N356" s="48" cm="1">
        <f t="array" ref="N356">IFERROR(
IF(OR(N$10="",$I356=""),"",
SUMIFS(収穫記録!$P:$P,収穫記録!$D:$D,$J$1,収穫記録!$I:$I,$J$2,収穫記録!$J:$J,$J$3,収穫記録!$F:$F,$I356,収穫記録!$B:$B,"&gt;="&amp;N$10,収穫記録!$B:$B,"&lt;="&amp;EOMONTH(N$10,0))
/_xlfn.UNIQUE(_xlfn._xlws.FILTER($F:$F,$E:$E=$J$4))
/IF($J$5="総計",1,$K356/10)
),0)</f>
        <v>0</v>
      </c>
      <c r="O356" s="48" cm="1">
        <f t="array" ref="O356">IFERROR(
IF(OR(O$10="",$I356=""),"",
SUMIFS(収穫記録!$P:$P,収穫記録!$D:$D,$J$1,収穫記録!$I:$I,$J$2,収穫記録!$J:$J,$J$3,収穫記録!$F:$F,$I356,収穫記録!$B:$B,"&gt;="&amp;O$10,収穫記録!$B:$B,"&lt;="&amp;EOMONTH(O$10,0))
/_xlfn.UNIQUE(_xlfn._xlws.FILTER($F:$F,$E:$E=$J$4))
/IF($J$5="総計",1,$K356/10)
),0)</f>
        <v>0</v>
      </c>
      <c r="P356" s="48" cm="1">
        <f t="array" ref="P356">IFERROR(
IF(OR(P$10="",$I356=""),"",
SUMIFS(収穫記録!$P:$P,収穫記録!$D:$D,$J$1,収穫記録!$I:$I,$J$2,収穫記録!$J:$J,$J$3,収穫記録!$F:$F,$I356,収穫記録!$B:$B,"&gt;="&amp;P$10,収穫記録!$B:$B,"&lt;="&amp;EOMONTH(P$10,0))
/_xlfn.UNIQUE(_xlfn._xlws.FILTER($F:$F,$E:$E=$J$4))
/IF($J$5="総計",1,$K356/10)
),0)</f>
        <v>0</v>
      </c>
      <c r="Q356" s="48" cm="1">
        <f t="array" ref="Q356">IFERROR(
IF(OR(Q$10="",$I356=""),"",
SUMIFS(収穫記録!$P:$P,収穫記録!$D:$D,$J$1,収穫記録!$I:$I,$J$2,収穫記録!$J:$J,$J$3,収穫記録!$F:$F,$I356,収穫記録!$B:$B,"&gt;="&amp;Q$10,収穫記録!$B:$B,"&lt;="&amp;EOMONTH(Q$10,0))
/_xlfn.UNIQUE(_xlfn._xlws.FILTER($F:$F,$E:$E=$J$4))
/IF($J$5="総計",1,$K356/10)
),0)</f>
        <v>0</v>
      </c>
      <c r="R356" s="48" cm="1">
        <f t="array" ref="R356">IFERROR(
IF(OR(R$10="",$I356=""),"",
SUMIFS(収穫記録!$P:$P,収穫記録!$D:$D,$J$1,収穫記録!$I:$I,$J$2,収穫記録!$J:$J,$J$3,収穫記録!$F:$F,$I356,収穫記録!$B:$B,"&gt;="&amp;R$10,収穫記録!$B:$B,"&lt;="&amp;EOMONTH(R$10,0))
/_xlfn.UNIQUE(_xlfn._xlws.FILTER($F:$F,$E:$E=$J$4))
/IF($J$5="総計",1,$K356/10)
),0)</f>
        <v>0</v>
      </c>
      <c r="S356" s="48" cm="1">
        <f t="array" ref="S356">IFERROR(
IF(OR(S$10="",$I356=""),"",
SUMIFS(収穫記録!$P:$P,収穫記録!$D:$D,$J$1,収穫記録!$I:$I,$J$2,収穫記録!$J:$J,$J$3,収穫記録!$F:$F,$I356,収穫記録!$B:$B,"&gt;="&amp;S$10,収穫記録!$B:$B,"&lt;="&amp;EOMONTH(S$10,0))
/_xlfn.UNIQUE(_xlfn._xlws.FILTER($F:$F,$E:$E=$J$4))
/IF($J$5="総計",1,$K356/10)
),0)</f>
        <v>0</v>
      </c>
      <c r="T356" s="48" cm="1">
        <f t="array" ref="T356">IFERROR(
IF(OR(T$10="",$I356=""),"",
SUMIFS(収穫記録!$P:$P,収穫記録!$D:$D,$J$1,収穫記録!$I:$I,$J$2,収穫記録!$J:$J,$J$3,収穫記録!$F:$F,$I356,収穫記録!$B:$B,"&gt;="&amp;T$10,収穫記録!$B:$B,"&lt;="&amp;EOMONTH(T$10,0))
/_xlfn.UNIQUE(_xlfn._xlws.FILTER($F:$F,$E:$E=$J$4))
/IF($J$5="総計",1,$K356/10)
),0)</f>
        <v>0</v>
      </c>
      <c r="U356" s="48" cm="1">
        <f t="array" ref="U356">IFERROR(
IF(OR(U$10="",$I356=""),"",
SUMIFS(収穫記録!$P:$P,収穫記録!$D:$D,$J$1,収穫記録!$I:$I,$J$2,収穫記録!$J:$J,$J$3,収穫記録!$F:$F,$I356,収穫記録!$B:$B,"&gt;="&amp;U$10,収穫記録!$B:$B,"&lt;="&amp;EOMONTH(U$10,0))
/_xlfn.UNIQUE(_xlfn._xlws.FILTER($F:$F,$E:$E=$J$4))
/IF($J$5="総計",1,$K356/10)
),0)</f>
        <v>0</v>
      </c>
      <c r="V356" s="48" cm="1">
        <f t="array" ref="V356">IFERROR(
IF(OR(V$10="",$I356=""),"",
SUMIFS(収穫記録!$P:$P,収穫記録!$D:$D,$J$1,収穫記録!$I:$I,$J$2,収穫記録!$J:$J,$J$3,収穫記録!$F:$F,$I356,収穫記録!$B:$B,"&gt;="&amp;V$10,収穫記録!$B:$B,"&lt;="&amp;EOMONTH(V$10,0))
/_xlfn.UNIQUE(_xlfn._xlws.FILTER($F:$F,$E:$E=$J$4))
/IF($J$5="総計",1,$K356/10)
),0)</f>
        <v>0</v>
      </c>
      <c r="W356" s="48" cm="1">
        <f t="array" ref="W356">IFERROR(
IF(OR(W$10="",$I356=""),"",
SUMIFS(収穫記録!$P:$P,収穫記録!$D:$D,$J$1,収穫記録!$I:$I,$J$2,収穫記録!$J:$J,$J$3,収穫記録!$F:$F,$I356,収穫記録!$B:$B,"&gt;="&amp;W$10,収穫記録!$B:$B,"&lt;="&amp;EOMONTH(W$10,0))
/_xlfn.UNIQUE(_xlfn._xlws.FILTER($F:$F,$E:$E=$J$4))
/IF($J$5="総計",1,$K356/10)
),0)</f>
        <v>0</v>
      </c>
      <c r="X356" s="48" cm="1">
        <f t="array" ref="X356">IFERROR(
IF(OR(X$10="",$I356=""),"",
SUMIFS(収穫記録!$P:$P,収穫記録!$D:$D,$J$1,収穫記録!$I:$I,$J$2,収穫記録!$J:$J,$J$3,収穫記録!$F:$F,$I356,収穫記録!$B:$B,"&gt;="&amp;X$10,収穫記録!$B:$B,"&lt;="&amp;EOMONTH(X$10,0))
/_xlfn.UNIQUE(_xlfn._xlws.FILTER($F:$F,$E:$E=$J$4))
/IF($J$5="総計",1,$K356/10)
),0)</f>
        <v>0</v>
      </c>
    </row>
    <row r="357" spans="10:24">
      <c r="J357" s="13"/>
      <c r="K357" s="37"/>
      <c r="L357" s="46" t="str">
        <f t="shared" si="7"/>
        <v/>
      </c>
      <c r="M357" s="47" cm="1">
        <f t="array" ref="M357">IFERROR(
IF(OR(M$10="",$I357=""),"",
SUMIFS(収穫記録!$P:$P,収穫記録!$D:$D,$J$1,収穫記録!$I:$I,$J$2,収穫記録!$J:$J,$J$3,収穫記録!$F:$F,$I357,収穫記録!$B:$B,"&gt;="&amp;M$10,収穫記録!$B:$B,"&lt;="&amp;EOMONTH(M$10,0))
/_xlfn.UNIQUE(_xlfn._xlws.FILTER($F:$F,$E:$E=$J$4))
/IF($J$5="総計",1,$K357/10)
),0)</f>
        <v>0</v>
      </c>
      <c r="N357" s="48" cm="1">
        <f t="array" ref="N357">IFERROR(
IF(OR(N$10="",$I357=""),"",
SUMIFS(収穫記録!$P:$P,収穫記録!$D:$D,$J$1,収穫記録!$I:$I,$J$2,収穫記録!$J:$J,$J$3,収穫記録!$F:$F,$I357,収穫記録!$B:$B,"&gt;="&amp;N$10,収穫記録!$B:$B,"&lt;="&amp;EOMONTH(N$10,0))
/_xlfn.UNIQUE(_xlfn._xlws.FILTER($F:$F,$E:$E=$J$4))
/IF($J$5="総計",1,$K357/10)
),0)</f>
        <v>0</v>
      </c>
      <c r="O357" s="48" cm="1">
        <f t="array" ref="O357">IFERROR(
IF(OR(O$10="",$I357=""),"",
SUMIFS(収穫記録!$P:$P,収穫記録!$D:$D,$J$1,収穫記録!$I:$I,$J$2,収穫記録!$J:$J,$J$3,収穫記録!$F:$F,$I357,収穫記録!$B:$B,"&gt;="&amp;O$10,収穫記録!$B:$B,"&lt;="&amp;EOMONTH(O$10,0))
/_xlfn.UNIQUE(_xlfn._xlws.FILTER($F:$F,$E:$E=$J$4))
/IF($J$5="総計",1,$K357/10)
),0)</f>
        <v>0</v>
      </c>
      <c r="P357" s="48" cm="1">
        <f t="array" ref="P357">IFERROR(
IF(OR(P$10="",$I357=""),"",
SUMIFS(収穫記録!$P:$P,収穫記録!$D:$D,$J$1,収穫記録!$I:$I,$J$2,収穫記録!$J:$J,$J$3,収穫記録!$F:$F,$I357,収穫記録!$B:$B,"&gt;="&amp;P$10,収穫記録!$B:$B,"&lt;="&amp;EOMONTH(P$10,0))
/_xlfn.UNIQUE(_xlfn._xlws.FILTER($F:$F,$E:$E=$J$4))
/IF($J$5="総計",1,$K357/10)
),0)</f>
        <v>0</v>
      </c>
      <c r="Q357" s="48" cm="1">
        <f t="array" ref="Q357">IFERROR(
IF(OR(Q$10="",$I357=""),"",
SUMIFS(収穫記録!$P:$P,収穫記録!$D:$D,$J$1,収穫記録!$I:$I,$J$2,収穫記録!$J:$J,$J$3,収穫記録!$F:$F,$I357,収穫記録!$B:$B,"&gt;="&amp;Q$10,収穫記録!$B:$B,"&lt;="&amp;EOMONTH(Q$10,0))
/_xlfn.UNIQUE(_xlfn._xlws.FILTER($F:$F,$E:$E=$J$4))
/IF($J$5="総計",1,$K357/10)
),0)</f>
        <v>0</v>
      </c>
      <c r="R357" s="48" cm="1">
        <f t="array" ref="R357">IFERROR(
IF(OR(R$10="",$I357=""),"",
SUMIFS(収穫記録!$P:$P,収穫記録!$D:$D,$J$1,収穫記録!$I:$I,$J$2,収穫記録!$J:$J,$J$3,収穫記録!$F:$F,$I357,収穫記録!$B:$B,"&gt;="&amp;R$10,収穫記録!$B:$B,"&lt;="&amp;EOMONTH(R$10,0))
/_xlfn.UNIQUE(_xlfn._xlws.FILTER($F:$F,$E:$E=$J$4))
/IF($J$5="総計",1,$K357/10)
),0)</f>
        <v>0</v>
      </c>
      <c r="S357" s="48" cm="1">
        <f t="array" ref="S357">IFERROR(
IF(OR(S$10="",$I357=""),"",
SUMIFS(収穫記録!$P:$P,収穫記録!$D:$D,$J$1,収穫記録!$I:$I,$J$2,収穫記録!$J:$J,$J$3,収穫記録!$F:$F,$I357,収穫記録!$B:$B,"&gt;="&amp;S$10,収穫記録!$B:$B,"&lt;="&amp;EOMONTH(S$10,0))
/_xlfn.UNIQUE(_xlfn._xlws.FILTER($F:$F,$E:$E=$J$4))
/IF($J$5="総計",1,$K357/10)
),0)</f>
        <v>0</v>
      </c>
      <c r="T357" s="48" cm="1">
        <f t="array" ref="T357">IFERROR(
IF(OR(T$10="",$I357=""),"",
SUMIFS(収穫記録!$P:$P,収穫記録!$D:$D,$J$1,収穫記録!$I:$I,$J$2,収穫記録!$J:$J,$J$3,収穫記録!$F:$F,$I357,収穫記録!$B:$B,"&gt;="&amp;T$10,収穫記録!$B:$B,"&lt;="&amp;EOMONTH(T$10,0))
/_xlfn.UNIQUE(_xlfn._xlws.FILTER($F:$F,$E:$E=$J$4))
/IF($J$5="総計",1,$K357/10)
),0)</f>
        <v>0</v>
      </c>
      <c r="U357" s="48" cm="1">
        <f t="array" ref="U357">IFERROR(
IF(OR(U$10="",$I357=""),"",
SUMIFS(収穫記録!$P:$P,収穫記録!$D:$D,$J$1,収穫記録!$I:$I,$J$2,収穫記録!$J:$J,$J$3,収穫記録!$F:$F,$I357,収穫記録!$B:$B,"&gt;="&amp;U$10,収穫記録!$B:$B,"&lt;="&amp;EOMONTH(U$10,0))
/_xlfn.UNIQUE(_xlfn._xlws.FILTER($F:$F,$E:$E=$J$4))
/IF($J$5="総計",1,$K357/10)
),0)</f>
        <v>0</v>
      </c>
      <c r="V357" s="48" cm="1">
        <f t="array" ref="V357">IFERROR(
IF(OR(V$10="",$I357=""),"",
SUMIFS(収穫記録!$P:$P,収穫記録!$D:$D,$J$1,収穫記録!$I:$I,$J$2,収穫記録!$J:$J,$J$3,収穫記録!$F:$F,$I357,収穫記録!$B:$B,"&gt;="&amp;V$10,収穫記録!$B:$B,"&lt;="&amp;EOMONTH(V$10,0))
/_xlfn.UNIQUE(_xlfn._xlws.FILTER($F:$F,$E:$E=$J$4))
/IF($J$5="総計",1,$K357/10)
),0)</f>
        <v>0</v>
      </c>
      <c r="W357" s="48" cm="1">
        <f t="array" ref="W357">IFERROR(
IF(OR(W$10="",$I357=""),"",
SUMIFS(収穫記録!$P:$P,収穫記録!$D:$D,$J$1,収穫記録!$I:$I,$J$2,収穫記録!$J:$J,$J$3,収穫記録!$F:$F,$I357,収穫記録!$B:$B,"&gt;="&amp;W$10,収穫記録!$B:$B,"&lt;="&amp;EOMONTH(W$10,0))
/_xlfn.UNIQUE(_xlfn._xlws.FILTER($F:$F,$E:$E=$J$4))
/IF($J$5="総計",1,$K357/10)
),0)</f>
        <v>0</v>
      </c>
      <c r="X357" s="48" cm="1">
        <f t="array" ref="X357">IFERROR(
IF(OR(X$10="",$I357=""),"",
SUMIFS(収穫記録!$P:$P,収穫記録!$D:$D,$J$1,収穫記録!$I:$I,$J$2,収穫記録!$J:$J,$J$3,収穫記録!$F:$F,$I357,収穫記録!$B:$B,"&gt;="&amp;X$10,収穫記録!$B:$B,"&lt;="&amp;EOMONTH(X$10,0))
/_xlfn.UNIQUE(_xlfn._xlws.FILTER($F:$F,$E:$E=$J$4))
/IF($J$5="総計",1,$K357/10)
),0)</f>
        <v>0</v>
      </c>
    </row>
    <row r="358" spans="10:24">
      <c r="J358" s="13"/>
      <c r="K358" s="37"/>
      <c r="L358" s="46" t="str">
        <f t="shared" si="7"/>
        <v/>
      </c>
      <c r="M358" s="47" cm="1">
        <f t="array" ref="M358">IFERROR(
IF(OR(M$10="",$I358=""),"",
SUMIFS(収穫記録!$P:$P,収穫記録!$D:$D,$J$1,収穫記録!$I:$I,$J$2,収穫記録!$J:$J,$J$3,収穫記録!$F:$F,$I358,収穫記録!$B:$B,"&gt;="&amp;M$10,収穫記録!$B:$B,"&lt;="&amp;EOMONTH(M$10,0))
/_xlfn.UNIQUE(_xlfn._xlws.FILTER($F:$F,$E:$E=$J$4))
/IF($J$5="総計",1,$K358/10)
),0)</f>
        <v>0</v>
      </c>
      <c r="N358" s="48" cm="1">
        <f t="array" ref="N358">IFERROR(
IF(OR(N$10="",$I358=""),"",
SUMIFS(収穫記録!$P:$P,収穫記録!$D:$D,$J$1,収穫記録!$I:$I,$J$2,収穫記録!$J:$J,$J$3,収穫記録!$F:$F,$I358,収穫記録!$B:$B,"&gt;="&amp;N$10,収穫記録!$B:$B,"&lt;="&amp;EOMONTH(N$10,0))
/_xlfn.UNIQUE(_xlfn._xlws.FILTER($F:$F,$E:$E=$J$4))
/IF($J$5="総計",1,$K358/10)
),0)</f>
        <v>0</v>
      </c>
      <c r="O358" s="48" cm="1">
        <f t="array" ref="O358">IFERROR(
IF(OR(O$10="",$I358=""),"",
SUMIFS(収穫記録!$P:$P,収穫記録!$D:$D,$J$1,収穫記録!$I:$I,$J$2,収穫記録!$J:$J,$J$3,収穫記録!$F:$F,$I358,収穫記録!$B:$B,"&gt;="&amp;O$10,収穫記録!$B:$B,"&lt;="&amp;EOMONTH(O$10,0))
/_xlfn.UNIQUE(_xlfn._xlws.FILTER($F:$F,$E:$E=$J$4))
/IF($J$5="総計",1,$K358/10)
),0)</f>
        <v>0</v>
      </c>
      <c r="P358" s="48" cm="1">
        <f t="array" ref="P358">IFERROR(
IF(OR(P$10="",$I358=""),"",
SUMIFS(収穫記録!$P:$P,収穫記録!$D:$D,$J$1,収穫記録!$I:$I,$J$2,収穫記録!$J:$J,$J$3,収穫記録!$F:$F,$I358,収穫記録!$B:$B,"&gt;="&amp;P$10,収穫記録!$B:$B,"&lt;="&amp;EOMONTH(P$10,0))
/_xlfn.UNIQUE(_xlfn._xlws.FILTER($F:$F,$E:$E=$J$4))
/IF($J$5="総計",1,$K358/10)
),0)</f>
        <v>0</v>
      </c>
      <c r="Q358" s="48" cm="1">
        <f t="array" ref="Q358">IFERROR(
IF(OR(Q$10="",$I358=""),"",
SUMIFS(収穫記録!$P:$P,収穫記録!$D:$D,$J$1,収穫記録!$I:$I,$J$2,収穫記録!$J:$J,$J$3,収穫記録!$F:$F,$I358,収穫記録!$B:$B,"&gt;="&amp;Q$10,収穫記録!$B:$B,"&lt;="&amp;EOMONTH(Q$10,0))
/_xlfn.UNIQUE(_xlfn._xlws.FILTER($F:$F,$E:$E=$J$4))
/IF($J$5="総計",1,$K358/10)
),0)</f>
        <v>0</v>
      </c>
      <c r="R358" s="48" cm="1">
        <f t="array" ref="R358">IFERROR(
IF(OR(R$10="",$I358=""),"",
SUMIFS(収穫記録!$P:$P,収穫記録!$D:$D,$J$1,収穫記録!$I:$I,$J$2,収穫記録!$J:$J,$J$3,収穫記録!$F:$F,$I358,収穫記録!$B:$B,"&gt;="&amp;R$10,収穫記録!$B:$B,"&lt;="&amp;EOMONTH(R$10,0))
/_xlfn.UNIQUE(_xlfn._xlws.FILTER($F:$F,$E:$E=$J$4))
/IF($J$5="総計",1,$K358/10)
),0)</f>
        <v>0</v>
      </c>
      <c r="S358" s="48" cm="1">
        <f t="array" ref="S358">IFERROR(
IF(OR(S$10="",$I358=""),"",
SUMIFS(収穫記録!$P:$P,収穫記録!$D:$D,$J$1,収穫記録!$I:$I,$J$2,収穫記録!$J:$J,$J$3,収穫記録!$F:$F,$I358,収穫記録!$B:$B,"&gt;="&amp;S$10,収穫記録!$B:$B,"&lt;="&amp;EOMONTH(S$10,0))
/_xlfn.UNIQUE(_xlfn._xlws.FILTER($F:$F,$E:$E=$J$4))
/IF($J$5="総計",1,$K358/10)
),0)</f>
        <v>0</v>
      </c>
      <c r="T358" s="48" cm="1">
        <f t="array" ref="T358">IFERROR(
IF(OR(T$10="",$I358=""),"",
SUMIFS(収穫記録!$P:$P,収穫記録!$D:$D,$J$1,収穫記録!$I:$I,$J$2,収穫記録!$J:$J,$J$3,収穫記録!$F:$F,$I358,収穫記録!$B:$B,"&gt;="&amp;T$10,収穫記録!$B:$B,"&lt;="&amp;EOMONTH(T$10,0))
/_xlfn.UNIQUE(_xlfn._xlws.FILTER($F:$F,$E:$E=$J$4))
/IF($J$5="総計",1,$K358/10)
),0)</f>
        <v>0</v>
      </c>
      <c r="U358" s="48" cm="1">
        <f t="array" ref="U358">IFERROR(
IF(OR(U$10="",$I358=""),"",
SUMIFS(収穫記録!$P:$P,収穫記録!$D:$D,$J$1,収穫記録!$I:$I,$J$2,収穫記録!$J:$J,$J$3,収穫記録!$F:$F,$I358,収穫記録!$B:$B,"&gt;="&amp;U$10,収穫記録!$B:$B,"&lt;="&amp;EOMONTH(U$10,0))
/_xlfn.UNIQUE(_xlfn._xlws.FILTER($F:$F,$E:$E=$J$4))
/IF($J$5="総計",1,$K358/10)
),0)</f>
        <v>0</v>
      </c>
      <c r="V358" s="48" cm="1">
        <f t="array" ref="V358">IFERROR(
IF(OR(V$10="",$I358=""),"",
SUMIFS(収穫記録!$P:$P,収穫記録!$D:$D,$J$1,収穫記録!$I:$I,$J$2,収穫記録!$J:$J,$J$3,収穫記録!$F:$F,$I358,収穫記録!$B:$B,"&gt;="&amp;V$10,収穫記録!$B:$B,"&lt;="&amp;EOMONTH(V$10,0))
/_xlfn.UNIQUE(_xlfn._xlws.FILTER($F:$F,$E:$E=$J$4))
/IF($J$5="総計",1,$K358/10)
),0)</f>
        <v>0</v>
      </c>
      <c r="W358" s="48" cm="1">
        <f t="array" ref="W358">IFERROR(
IF(OR(W$10="",$I358=""),"",
SUMIFS(収穫記録!$P:$P,収穫記録!$D:$D,$J$1,収穫記録!$I:$I,$J$2,収穫記録!$J:$J,$J$3,収穫記録!$F:$F,$I358,収穫記録!$B:$B,"&gt;="&amp;W$10,収穫記録!$B:$B,"&lt;="&amp;EOMONTH(W$10,0))
/_xlfn.UNIQUE(_xlfn._xlws.FILTER($F:$F,$E:$E=$J$4))
/IF($J$5="総計",1,$K358/10)
),0)</f>
        <v>0</v>
      </c>
      <c r="X358" s="48" cm="1">
        <f t="array" ref="X358">IFERROR(
IF(OR(X$10="",$I358=""),"",
SUMIFS(収穫記録!$P:$P,収穫記録!$D:$D,$J$1,収穫記録!$I:$I,$J$2,収穫記録!$J:$J,$J$3,収穫記録!$F:$F,$I358,収穫記録!$B:$B,"&gt;="&amp;X$10,収穫記録!$B:$B,"&lt;="&amp;EOMONTH(X$10,0))
/_xlfn.UNIQUE(_xlfn._xlws.FILTER($F:$F,$E:$E=$J$4))
/IF($J$5="総計",1,$K358/10)
),0)</f>
        <v>0</v>
      </c>
    </row>
    <row r="359" spans="10:24">
      <c r="J359" s="13"/>
      <c r="K359" s="37"/>
      <c r="L359" s="46" t="str">
        <f t="shared" si="7"/>
        <v/>
      </c>
      <c r="M359" s="47" cm="1">
        <f t="array" ref="M359">IFERROR(
IF(OR(M$10="",$I359=""),"",
SUMIFS(収穫記録!$P:$P,収穫記録!$D:$D,$J$1,収穫記録!$I:$I,$J$2,収穫記録!$J:$J,$J$3,収穫記録!$F:$F,$I359,収穫記録!$B:$B,"&gt;="&amp;M$10,収穫記録!$B:$B,"&lt;="&amp;EOMONTH(M$10,0))
/_xlfn.UNIQUE(_xlfn._xlws.FILTER($F:$F,$E:$E=$J$4))
/IF($J$5="総計",1,$K359/10)
),0)</f>
        <v>0</v>
      </c>
      <c r="N359" s="48" cm="1">
        <f t="array" ref="N359">IFERROR(
IF(OR(N$10="",$I359=""),"",
SUMIFS(収穫記録!$P:$P,収穫記録!$D:$D,$J$1,収穫記録!$I:$I,$J$2,収穫記録!$J:$J,$J$3,収穫記録!$F:$F,$I359,収穫記録!$B:$B,"&gt;="&amp;N$10,収穫記録!$B:$B,"&lt;="&amp;EOMONTH(N$10,0))
/_xlfn.UNIQUE(_xlfn._xlws.FILTER($F:$F,$E:$E=$J$4))
/IF($J$5="総計",1,$K359/10)
),0)</f>
        <v>0</v>
      </c>
      <c r="O359" s="48" cm="1">
        <f t="array" ref="O359">IFERROR(
IF(OR(O$10="",$I359=""),"",
SUMIFS(収穫記録!$P:$P,収穫記録!$D:$D,$J$1,収穫記録!$I:$I,$J$2,収穫記録!$J:$J,$J$3,収穫記録!$F:$F,$I359,収穫記録!$B:$B,"&gt;="&amp;O$10,収穫記録!$B:$B,"&lt;="&amp;EOMONTH(O$10,0))
/_xlfn.UNIQUE(_xlfn._xlws.FILTER($F:$F,$E:$E=$J$4))
/IF($J$5="総計",1,$K359/10)
),0)</f>
        <v>0</v>
      </c>
      <c r="P359" s="48" cm="1">
        <f t="array" ref="P359">IFERROR(
IF(OR(P$10="",$I359=""),"",
SUMIFS(収穫記録!$P:$P,収穫記録!$D:$D,$J$1,収穫記録!$I:$I,$J$2,収穫記録!$J:$J,$J$3,収穫記録!$F:$F,$I359,収穫記録!$B:$B,"&gt;="&amp;P$10,収穫記録!$B:$B,"&lt;="&amp;EOMONTH(P$10,0))
/_xlfn.UNIQUE(_xlfn._xlws.FILTER($F:$F,$E:$E=$J$4))
/IF($J$5="総計",1,$K359/10)
),0)</f>
        <v>0</v>
      </c>
      <c r="Q359" s="48" cm="1">
        <f t="array" ref="Q359">IFERROR(
IF(OR(Q$10="",$I359=""),"",
SUMIFS(収穫記録!$P:$P,収穫記録!$D:$D,$J$1,収穫記録!$I:$I,$J$2,収穫記録!$J:$J,$J$3,収穫記録!$F:$F,$I359,収穫記録!$B:$B,"&gt;="&amp;Q$10,収穫記録!$B:$B,"&lt;="&amp;EOMONTH(Q$10,0))
/_xlfn.UNIQUE(_xlfn._xlws.FILTER($F:$F,$E:$E=$J$4))
/IF($J$5="総計",1,$K359/10)
),0)</f>
        <v>0</v>
      </c>
      <c r="R359" s="48" cm="1">
        <f t="array" ref="R359">IFERROR(
IF(OR(R$10="",$I359=""),"",
SUMIFS(収穫記録!$P:$P,収穫記録!$D:$D,$J$1,収穫記録!$I:$I,$J$2,収穫記録!$J:$J,$J$3,収穫記録!$F:$F,$I359,収穫記録!$B:$B,"&gt;="&amp;R$10,収穫記録!$B:$B,"&lt;="&amp;EOMONTH(R$10,0))
/_xlfn.UNIQUE(_xlfn._xlws.FILTER($F:$F,$E:$E=$J$4))
/IF($J$5="総計",1,$K359/10)
),0)</f>
        <v>0</v>
      </c>
      <c r="S359" s="48" cm="1">
        <f t="array" ref="S359">IFERROR(
IF(OR(S$10="",$I359=""),"",
SUMIFS(収穫記録!$P:$P,収穫記録!$D:$D,$J$1,収穫記録!$I:$I,$J$2,収穫記録!$J:$J,$J$3,収穫記録!$F:$F,$I359,収穫記録!$B:$B,"&gt;="&amp;S$10,収穫記録!$B:$B,"&lt;="&amp;EOMONTH(S$10,0))
/_xlfn.UNIQUE(_xlfn._xlws.FILTER($F:$F,$E:$E=$J$4))
/IF($J$5="総計",1,$K359/10)
),0)</f>
        <v>0</v>
      </c>
      <c r="T359" s="48" cm="1">
        <f t="array" ref="T359">IFERROR(
IF(OR(T$10="",$I359=""),"",
SUMIFS(収穫記録!$P:$P,収穫記録!$D:$D,$J$1,収穫記録!$I:$I,$J$2,収穫記録!$J:$J,$J$3,収穫記録!$F:$F,$I359,収穫記録!$B:$B,"&gt;="&amp;T$10,収穫記録!$B:$B,"&lt;="&amp;EOMONTH(T$10,0))
/_xlfn.UNIQUE(_xlfn._xlws.FILTER($F:$F,$E:$E=$J$4))
/IF($J$5="総計",1,$K359/10)
),0)</f>
        <v>0</v>
      </c>
      <c r="U359" s="48" cm="1">
        <f t="array" ref="U359">IFERROR(
IF(OR(U$10="",$I359=""),"",
SUMIFS(収穫記録!$P:$P,収穫記録!$D:$D,$J$1,収穫記録!$I:$I,$J$2,収穫記録!$J:$J,$J$3,収穫記録!$F:$F,$I359,収穫記録!$B:$B,"&gt;="&amp;U$10,収穫記録!$B:$B,"&lt;="&amp;EOMONTH(U$10,0))
/_xlfn.UNIQUE(_xlfn._xlws.FILTER($F:$F,$E:$E=$J$4))
/IF($J$5="総計",1,$K359/10)
),0)</f>
        <v>0</v>
      </c>
      <c r="V359" s="48" cm="1">
        <f t="array" ref="V359">IFERROR(
IF(OR(V$10="",$I359=""),"",
SUMIFS(収穫記録!$P:$P,収穫記録!$D:$D,$J$1,収穫記録!$I:$I,$J$2,収穫記録!$J:$J,$J$3,収穫記録!$F:$F,$I359,収穫記録!$B:$B,"&gt;="&amp;V$10,収穫記録!$B:$B,"&lt;="&amp;EOMONTH(V$10,0))
/_xlfn.UNIQUE(_xlfn._xlws.FILTER($F:$F,$E:$E=$J$4))
/IF($J$5="総計",1,$K359/10)
),0)</f>
        <v>0</v>
      </c>
      <c r="W359" s="48" cm="1">
        <f t="array" ref="W359">IFERROR(
IF(OR(W$10="",$I359=""),"",
SUMIFS(収穫記録!$P:$P,収穫記録!$D:$D,$J$1,収穫記録!$I:$I,$J$2,収穫記録!$J:$J,$J$3,収穫記録!$F:$F,$I359,収穫記録!$B:$B,"&gt;="&amp;W$10,収穫記録!$B:$B,"&lt;="&amp;EOMONTH(W$10,0))
/_xlfn.UNIQUE(_xlfn._xlws.FILTER($F:$F,$E:$E=$J$4))
/IF($J$5="総計",1,$K359/10)
),0)</f>
        <v>0</v>
      </c>
      <c r="X359" s="48" cm="1">
        <f t="array" ref="X359">IFERROR(
IF(OR(X$10="",$I359=""),"",
SUMIFS(収穫記録!$P:$P,収穫記録!$D:$D,$J$1,収穫記録!$I:$I,$J$2,収穫記録!$J:$J,$J$3,収穫記録!$F:$F,$I359,収穫記録!$B:$B,"&gt;="&amp;X$10,収穫記録!$B:$B,"&lt;="&amp;EOMONTH(X$10,0))
/_xlfn.UNIQUE(_xlfn._xlws.FILTER($F:$F,$E:$E=$J$4))
/IF($J$5="総計",1,$K359/10)
),0)</f>
        <v>0</v>
      </c>
    </row>
    <row r="360" spans="10:24">
      <c r="J360" s="13"/>
      <c r="K360" s="37"/>
      <c r="L360" s="46" t="str">
        <f t="shared" si="7"/>
        <v/>
      </c>
      <c r="M360" s="47" cm="1">
        <f t="array" ref="M360">IFERROR(
IF(OR(M$10="",$I360=""),"",
SUMIFS(収穫記録!$P:$P,収穫記録!$D:$D,$J$1,収穫記録!$I:$I,$J$2,収穫記録!$J:$J,$J$3,収穫記録!$F:$F,$I360,収穫記録!$B:$B,"&gt;="&amp;M$10,収穫記録!$B:$B,"&lt;="&amp;EOMONTH(M$10,0))
/_xlfn.UNIQUE(_xlfn._xlws.FILTER($F:$F,$E:$E=$J$4))
/IF($J$5="総計",1,$K360/10)
),0)</f>
        <v>0</v>
      </c>
      <c r="N360" s="48" cm="1">
        <f t="array" ref="N360">IFERROR(
IF(OR(N$10="",$I360=""),"",
SUMIFS(収穫記録!$P:$P,収穫記録!$D:$D,$J$1,収穫記録!$I:$I,$J$2,収穫記録!$J:$J,$J$3,収穫記録!$F:$F,$I360,収穫記録!$B:$B,"&gt;="&amp;N$10,収穫記録!$B:$B,"&lt;="&amp;EOMONTH(N$10,0))
/_xlfn.UNIQUE(_xlfn._xlws.FILTER($F:$F,$E:$E=$J$4))
/IF($J$5="総計",1,$K360/10)
),0)</f>
        <v>0</v>
      </c>
      <c r="O360" s="48" cm="1">
        <f t="array" ref="O360">IFERROR(
IF(OR(O$10="",$I360=""),"",
SUMIFS(収穫記録!$P:$P,収穫記録!$D:$D,$J$1,収穫記録!$I:$I,$J$2,収穫記録!$J:$J,$J$3,収穫記録!$F:$F,$I360,収穫記録!$B:$B,"&gt;="&amp;O$10,収穫記録!$B:$B,"&lt;="&amp;EOMONTH(O$10,0))
/_xlfn.UNIQUE(_xlfn._xlws.FILTER($F:$F,$E:$E=$J$4))
/IF($J$5="総計",1,$K360/10)
),0)</f>
        <v>0</v>
      </c>
      <c r="P360" s="48" cm="1">
        <f t="array" ref="P360">IFERROR(
IF(OR(P$10="",$I360=""),"",
SUMIFS(収穫記録!$P:$P,収穫記録!$D:$D,$J$1,収穫記録!$I:$I,$J$2,収穫記録!$J:$J,$J$3,収穫記録!$F:$F,$I360,収穫記録!$B:$B,"&gt;="&amp;P$10,収穫記録!$B:$B,"&lt;="&amp;EOMONTH(P$10,0))
/_xlfn.UNIQUE(_xlfn._xlws.FILTER($F:$F,$E:$E=$J$4))
/IF($J$5="総計",1,$K360/10)
),0)</f>
        <v>0</v>
      </c>
      <c r="Q360" s="48" cm="1">
        <f t="array" ref="Q360">IFERROR(
IF(OR(Q$10="",$I360=""),"",
SUMIFS(収穫記録!$P:$P,収穫記録!$D:$D,$J$1,収穫記録!$I:$I,$J$2,収穫記録!$J:$J,$J$3,収穫記録!$F:$F,$I360,収穫記録!$B:$B,"&gt;="&amp;Q$10,収穫記録!$B:$B,"&lt;="&amp;EOMONTH(Q$10,0))
/_xlfn.UNIQUE(_xlfn._xlws.FILTER($F:$F,$E:$E=$J$4))
/IF($J$5="総計",1,$K360/10)
),0)</f>
        <v>0</v>
      </c>
      <c r="R360" s="48" cm="1">
        <f t="array" ref="R360">IFERROR(
IF(OR(R$10="",$I360=""),"",
SUMIFS(収穫記録!$P:$P,収穫記録!$D:$D,$J$1,収穫記録!$I:$I,$J$2,収穫記録!$J:$J,$J$3,収穫記録!$F:$F,$I360,収穫記録!$B:$B,"&gt;="&amp;R$10,収穫記録!$B:$B,"&lt;="&amp;EOMONTH(R$10,0))
/_xlfn.UNIQUE(_xlfn._xlws.FILTER($F:$F,$E:$E=$J$4))
/IF($J$5="総計",1,$K360/10)
),0)</f>
        <v>0</v>
      </c>
      <c r="S360" s="48" cm="1">
        <f t="array" ref="S360">IFERROR(
IF(OR(S$10="",$I360=""),"",
SUMIFS(収穫記録!$P:$P,収穫記録!$D:$D,$J$1,収穫記録!$I:$I,$J$2,収穫記録!$J:$J,$J$3,収穫記録!$F:$F,$I360,収穫記録!$B:$B,"&gt;="&amp;S$10,収穫記録!$B:$B,"&lt;="&amp;EOMONTH(S$10,0))
/_xlfn.UNIQUE(_xlfn._xlws.FILTER($F:$F,$E:$E=$J$4))
/IF($J$5="総計",1,$K360/10)
),0)</f>
        <v>0</v>
      </c>
      <c r="T360" s="48" cm="1">
        <f t="array" ref="T360">IFERROR(
IF(OR(T$10="",$I360=""),"",
SUMIFS(収穫記録!$P:$P,収穫記録!$D:$D,$J$1,収穫記録!$I:$I,$J$2,収穫記録!$J:$J,$J$3,収穫記録!$F:$F,$I360,収穫記録!$B:$B,"&gt;="&amp;T$10,収穫記録!$B:$B,"&lt;="&amp;EOMONTH(T$10,0))
/_xlfn.UNIQUE(_xlfn._xlws.FILTER($F:$F,$E:$E=$J$4))
/IF($J$5="総計",1,$K360/10)
),0)</f>
        <v>0</v>
      </c>
      <c r="U360" s="48" cm="1">
        <f t="array" ref="U360">IFERROR(
IF(OR(U$10="",$I360=""),"",
SUMIFS(収穫記録!$P:$P,収穫記録!$D:$D,$J$1,収穫記録!$I:$I,$J$2,収穫記録!$J:$J,$J$3,収穫記録!$F:$F,$I360,収穫記録!$B:$B,"&gt;="&amp;U$10,収穫記録!$B:$B,"&lt;="&amp;EOMONTH(U$10,0))
/_xlfn.UNIQUE(_xlfn._xlws.FILTER($F:$F,$E:$E=$J$4))
/IF($J$5="総計",1,$K360/10)
),0)</f>
        <v>0</v>
      </c>
      <c r="V360" s="48" cm="1">
        <f t="array" ref="V360">IFERROR(
IF(OR(V$10="",$I360=""),"",
SUMIFS(収穫記録!$P:$P,収穫記録!$D:$D,$J$1,収穫記録!$I:$I,$J$2,収穫記録!$J:$J,$J$3,収穫記録!$F:$F,$I360,収穫記録!$B:$B,"&gt;="&amp;V$10,収穫記録!$B:$B,"&lt;="&amp;EOMONTH(V$10,0))
/_xlfn.UNIQUE(_xlfn._xlws.FILTER($F:$F,$E:$E=$J$4))
/IF($J$5="総計",1,$K360/10)
),0)</f>
        <v>0</v>
      </c>
      <c r="W360" s="48" cm="1">
        <f t="array" ref="W360">IFERROR(
IF(OR(W$10="",$I360=""),"",
SUMIFS(収穫記録!$P:$P,収穫記録!$D:$D,$J$1,収穫記録!$I:$I,$J$2,収穫記録!$J:$J,$J$3,収穫記録!$F:$F,$I360,収穫記録!$B:$B,"&gt;="&amp;W$10,収穫記録!$B:$B,"&lt;="&amp;EOMONTH(W$10,0))
/_xlfn.UNIQUE(_xlfn._xlws.FILTER($F:$F,$E:$E=$J$4))
/IF($J$5="総計",1,$K360/10)
),0)</f>
        <v>0</v>
      </c>
      <c r="X360" s="48" cm="1">
        <f t="array" ref="X360">IFERROR(
IF(OR(X$10="",$I360=""),"",
SUMIFS(収穫記録!$P:$P,収穫記録!$D:$D,$J$1,収穫記録!$I:$I,$J$2,収穫記録!$J:$J,$J$3,収穫記録!$F:$F,$I360,収穫記録!$B:$B,"&gt;="&amp;X$10,収穫記録!$B:$B,"&lt;="&amp;EOMONTH(X$10,0))
/_xlfn.UNIQUE(_xlfn._xlws.FILTER($F:$F,$E:$E=$J$4))
/IF($J$5="総計",1,$K360/10)
),0)</f>
        <v>0</v>
      </c>
    </row>
    <row r="361" spans="10:24">
      <c r="J361" s="13"/>
      <c r="K361" s="37"/>
      <c r="L361" s="46" t="str">
        <f t="shared" si="7"/>
        <v/>
      </c>
      <c r="M361" s="47" cm="1">
        <f t="array" ref="M361">IFERROR(
IF(OR(M$10="",$I361=""),"",
SUMIFS(収穫記録!$P:$P,収穫記録!$D:$D,$J$1,収穫記録!$I:$I,$J$2,収穫記録!$J:$J,$J$3,収穫記録!$F:$F,$I361,収穫記録!$B:$B,"&gt;="&amp;M$10,収穫記録!$B:$B,"&lt;="&amp;EOMONTH(M$10,0))
/_xlfn.UNIQUE(_xlfn._xlws.FILTER($F:$F,$E:$E=$J$4))
/IF($J$5="総計",1,$K361/10)
),0)</f>
        <v>0</v>
      </c>
      <c r="N361" s="48" cm="1">
        <f t="array" ref="N361">IFERROR(
IF(OR(N$10="",$I361=""),"",
SUMIFS(収穫記録!$P:$P,収穫記録!$D:$D,$J$1,収穫記録!$I:$I,$J$2,収穫記録!$J:$J,$J$3,収穫記録!$F:$F,$I361,収穫記録!$B:$B,"&gt;="&amp;N$10,収穫記録!$B:$B,"&lt;="&amp;EOMONTH(N$10,0))
/_xlfn.UNIQUE(_xlfn._xlws.FILTER($F:$F,$E:$E=$J$4))
/IF($J$5="総計",1,$K361/10)
),0)</f>
        <v>0</v>
      </c>
      <c r="O361" s="48" cm="1">
        <f t="array" ref="O361">IFERROR(
IF(OR(O$10="",$I361=""),"",
SUMIFS(収穫記録!$P:$P,収穫記録!$D:$D,$J$1,収穫記録!$I:$I,$J$2,収穫記録!$J:$J,$J$3,収穫記録!$F:$F,$I361,収穫記録!$B:$B,"&gt;="&amp;O$10,収穫記録!$B:$B,"&lt;="&amp;EOMONTH(O$10,0))
/_xlfn.UNIQUE(_xlfn._xlws.FILTER($F:$F,$E:$E=$J$4))
/IF($J$5="総計",1,$K361/10)
),0)</f>
        <v>0</v>
      </c>
      <c r="P361" s="48" cm="1">
        <f t="array" ref="P361">IFERROR(
IF(OR(P$10="",$I361=""),"",
SUMIFS(収穫記録!$P:$P,収穫記録!$D:$D,$J$1,収穫記録!$I:$I,$J$2,収穫記録!$J:$J,$J$3,収穫記録!$F:$F,$I361,収穫記録!$B:$B,"&gt;="&amp;P$10,収穫記録!$B:$B,"&lt;="&amp;EOMONTH(P$10,0))
/_xlfn.UNIQUE(_xlfn._xlws.FILTER($F:$F,$E:$E=$J$4))
/IF($J$5="総計",1,$K361/10)
),0)</f>
        <v>0</v>
      </c>
      <c r="Q361" s="48" cm="1">
        <f t="array" ref="Q361">IFERROR(
IF(OR(Q$10="",$I361=""),"",
SUMIFS(収穫記録!$P:$P,収穫記録!$D:$D,$J$1,収穫記録!$I:$I,$J$2,収穫記録!$J:$J,$J$3,収穫記録!$F:$F,$I361,収穫記録!$B:$B,"&gt;="&amp;Q$10,収穫記録!$B:$B,"&lt;="&amp;EOMONTH(Q$10,0))
/_xlfn.UNIQUE(_xlfn._xlws.FILTER($F:$F,$E:$E=$J$4))
/IF($J$5="総計",1,$K361/10)
),0)</f>
        <v>0</v>
      </c>
      <c r="R361" s="48" cm="1">
        <f t="array" ref="R361">IFERROR(
IF(OR(R$10="",$I361=""),"",
SUMIFS(収穫記録!$P:$P,収穫記録!$D:$D,$J$1,収穫記録!$I:$I,$J$2,収穫記録!$J:$J,$J$3,収穫記録!$F:$F,$I361,収穫記録!$B:$B,"&gt;="&amp;R$10,収穫記録!$B:$B,"&lt;="&amp;EOMONTH(R$10,0))
/_xlfn.UNIQUE(_xlfn._xlws.FILTER($F:$F,$E:$E=$J$4))
/IF($J$5="総計",1,$K361/10)
),0)</f>
        <v>0</v>
      </c>
      <c r="S361" s="48" cm="1">
        <f t="array" ref="S361">IFERROR(
IF(OR(S$10="",$I361=""),"",
SUMIFS(収穫記録!$P:$P,収穫記録!$D:$D,$J$1,収穫記録!$I:$I,$J$2,収穫記録!$J:$J,$J$3,収穫記録!$F:$F,$I361,収穫記録!$B:$B,"&gt;="&amp;S$10,収穫記録!$B:$B,"&lt;="&amp;EOMONTH(S$10,0))
/_xlfn.UNIQUE(_xlfn._xlws.FILTER($F:$F,$E:$E=$J$4))
/IF($J$5="総計",1,$K361/10)
),0)</f>
        <v>0</v>
      </c>
      <c r="T361" s="48" cm="1">
        <f t="array" ref="T361">IFERROR(
IF(OR(T$10="",$I361=""),"",
SUMIFS(収穫記録!$P:$P,収穫記録!$D:$D,$J$1,収穫記録!$I:$I,$J$2,収穫記録!$J:$J,$J$3,収穫記録!$F:$F,$I361,収穫記録!$B:$B,"&gt;="&amp;T$10,収穫記録!$B:$B,"&lt;="&amp;EOMONTH(T$10,0))
/_xlfn.UNIQUE(_xlfn._xlws.FILTER($F:$F,$E:$E=$J$4))
/IF($J$5="総計",1,$K361/10)
),0)</f>
        <v>0</v>
      </c>
      <c r="U361" s="48" cm="1">
        <f t="array" ref="U361">IFERROR(
IF(OR(U$10="",$I361=""),"",
SUMIFS(収穫記録!$P:$P,収穫記録!$D:$D,$J$1,収穫記録!$I:$I,$J$2,収穫記録!$J:$J,$J$3,収穫記録!$F:$F,$I361,収穫記録!$B:$B,"&gt;="&amp;U$10,収穫記録!$B:$B,"&lt;="&amp;EOMONTH(U$10,0))
/_xlfn.UNIQUE(_xlfn._xlws.FILTER($F:$F,$E:$E=$J$4))
/IF($J$5="総計",1,$K361/10)
),0)</f>
        <v>0</v>
      </c>
      <c r="V361" s="48" cm="1">
        <f t="array" ref="V361">IFERROR(
IF(OR(V$10="",$I361=""),"",
SUMIFS(収穫記録!$P:$P,収穫記録!$D:$D,$J$1,収穫記録!$I:$I,$J$2,収穫記録!$J:$J,$J$3,収穫記録!$F:$F,$I361,収穫記録!$B:$B,"&gt;="&amp;V$10,収穫記録!$B:$B,"&lt;="&amp;EOMONTH(V$10,0))
/_xlfn.UNIQUE(_xlfn._xlws.FILTER($F:$F,$E:$E=$J$4))
/IF($J$5="総計",1,$K361/10)
),0)</f>
        <v>0</v>
      </c>
      <c r="W361" s="48" cm="1">
        <f t="array" ref="W361">IFERROR(
IF(OR(W$10="",$I361=""),"",
SUMIFS(収穫記録!$P:$P,収穫記録!$D:$D,$J$1,収穫記録!$I:$I,$J$2,収穫記録!$J:$J,$J$3,収穫記録!$F:$F,$I361,収穫記録!$B:$B,"&gt;="&amp;W$10,収穫記録!$B:$B,"&lt;="&amp;EOMONTH(W$10,0))
/_xlfn.UNIQUE(_xlfn._xlws.FILTER($F:$F,$E:$E=$J$4))
/IF($J$5="総計",1,$K361/10)
),0)</f>
        <v>0</v>
      </c>
      <c r="X361" s="48" cm="1">
        <f t="array" ref="X361">IFERROR(
IF(OR(X$10="",$I361=""),"",
SUMIFS(収穫記録!$P:$P,収穫記録!$D:$D,$J$1,収穫記録!$I:$I,$J$2,収穫記録!$J:$J,$J$3,収穫記録!$F:$F,$I361,収穫記録!$B:$B,"&gt;="&amp;X$10,収穫記録!$B:$B,"&lt;="&amp;EOMONTH(X$10,0))
/_xlfn.UNIQUE(_xlfn._xlws.FILTER($F:$F,$E:$E=$J$4))
/IF($J$5="総計",1,$K361/10)
),0)</f>
        <v>0</v>
      </c>
    </row>
    <row r="362" spans="10:24">
      <c r="J362" s="13"/>
      <c r="K362" s="37"/>
      <c r="L362" s="46" t="str">
        <f t="shared" si="7"/>
        <v/>
      </c>
      <c r="M362" s="47" cm="1">
        <f t="array" ref="M362">IFERROR(
IF(OR(M$10="",$I362=""),"",
SUMIFS(収穫記録!$P:$P,収穫記録!$D:$D,$J$1,収穫記録!$I:$I,$J$2,収穫記録!$J:$J,$J$3,収穫記録!$F:$F,$I362,収穫記録!$B:$B,"&gt;="&amp;M$10,収穫記録!$B:$B,"&lt;="&amp;EOMONTH(M$10,0))
/_xlfn.UNIQUE(_xlfn._xlws.FILTER($F:$F,$E:$E=$J$4))
/IF($J$5="総計",1,$K362/10)
),0)</f>
        <v>0</v>
      </c>
      <c r="N362" s="48" cm="1">
        <f t="array" ref="N362">IFERROR(
IF(OR(N$10="",$I362=""),"",
SUMIFS(収穫記録!$P:$P,収穫記録!$D:$D,$J$1,収穫記録!$I:$I,$J$2,収穫記録!$J:$J,$J$3,収穫記録!$F:$F,$I362,収穫記録!$B:$B,"&gt;="&amp;N$10,収穫記録!$B:$B,"&lt;="&amp;EOMONTH(N$10,0))
/_xlfn.UNIQUE(_xlfn._xlws.FILTER($F:$F,$E:$E=$J$4))
/IF($J$5="総計",1,$K362/10)
),0)</f>
        <v>0</v>
      </c>
      <c r="O362" s="48" cm="1">
        <f t="array" ref="O362">IFERROR(
IF(OR(O$10="",$I362=""),"",
SUMIFS(収穫記録!$P:$P,収穫記録!$D:$D,$J$1,収穫記録!$I:$I,$J$2,収穫記録!$J:$J,$J$3,収穫記録!$F:$F,$I362,収穫記録!$B:$B,"&gt;="&amp;O$10,収穫記録!$B:$B,"&lt;="&amp;EOMONTH(O$10,0))
/_xlfn.UNIQUE(_xlfn._xlws.FILTER($F:$F,$E:$E=$J$4))
/IF($J$5="総計",1,$K362/10)
),0)</f>
        <v>0</v>
      </c>
      <c r="P362" s="48" cm="1">
        <f t="array" ref="P362">IFERROR(
IF(OR(P$10="",$I362=""),"",
SUMIFS(収穫記録!$P:$P,収穫記録!$D:$D,$J$1,収穫記録!$I:$I,$J$2,収穫記録!$J:$J,$J$3,収穫記録!$F:$F,$I362,収穫記録!$B:$B,"&gt;="&amp;P$10,収穫記録!$B:$B,"&lt;="&amp;EOMONTH(P$10,0))
/_xlfn.UNIQUE(_xlfn._xlws.FILTER($F:$F,$E:$E=$J$4))
/IF($J$5="総計",1,$K362/10)
),0)</f>
        <v>0</v>
      </c>
      <c r="Q362" s="48" cm="1">
        <f t="array" ref="Q362">IFERROR(
IF(OR(Q$10="",$I362=""),"",
SUMIFS(収穫記録!$P:$P,収穫記録!$D:$D,$J$1,収穫記録!$I:$I,$J$2,収穫記録!$J:$J,$J$3,収穫記録!$F:$F,$I362,収穫記録!$B:$B,"&gt;="&amp;Q$10,収穫記録!$B:$B,"&lt;="&amp;EOMONTH(Q$10,0))
/_xlfn.UNIQUE(_xlfn._xlws.FILTER($F:$F,$E:$E=$J$4))
/IF($J$5="総計",1,$K362/10)
),0)</f>
        <v>0</v>
      </c>
      <c r="R362" s="48" cm="1">
        <f t="array" ref="R362">IFERROR(
IF(OR(R$10="",$I362=""),"",
SUMIFS(収穫記録!$P:$P,収穫記録!$D:$D,$J$1,収穫記録!$I:$I,$J$2,収穫記録!$J:$J,$J$3,収穫記録!$F:$F,$I362,収穫記録!$B:$B,"&gt;="&amp;R$10,収穫記録!$B:$B,"&lt;="&amp;EOMONTH(R$10,0))
/_xlfn.UNIQUE(_xlfn._xlws.FILTER($F:$F,$E:$E=$J$4))
/IF($J$5="総計",1,$K362/10)
),0)</f>
        <v>0</v>
      </c>
      <c r="S362" s="48" cm="1">
        <f t="array" ref="S362">IFERROR(
IF(OR(S$10="",$I362=""),"",
SUMIFS(収穫記録!$P:$P,収穫記録!$D:$D,$J$1,収穫記録!$I:$I,$J$2,収穫記録!$J:$J,$J$3,収穫記録!$F:$F,$I362,収穫記録!$B:$B,"&gt;="&amp;S$10,収穫記録!$B:$B,"&lt;="&amp;EOMONTH(S$10,0))
/_xlfn.UNIQUE(_xlfn._xlws.FILTER($F:$F,$E:$E=$J$4))
/IF($J$5="総計",1,$K362/10)
),0)</f>
        <v>0</v>
      </c>
      <c r="T362" s="48" cm="1">
        <f t="array" ref="T362">IFERROR(
IF(OR(T$10="",$I362=""),"",
SUMIFS(収穫記録!$P:$P,収穫記録!$D:$D,$J$1,収穫記録!$I:$I,$J$2,収穫記録!$J:$J,$J$3,収穫記録!$F:$F,$I362,収穫記録!$B:$B,"&gt;="&amp;T$10,収穫記録!$B:$B,"&lt;="&amp;EOMONTH(T$10,0))
/_xlfn.UNIQUE(_xlfn._xlws.FILTER($F:$F,$E:$E=$J$4))
/IF($J$5="総計",1,$K362/10)
),0)</f>
        <v>0</v>
      </c>
      <c r="U362" s="48" cm="1">
        <f t="array" ref="U362">IFERROR(
IF(OR(U$10="",$I362=""),"",
SUMIFS(収穫記録!$P:$P,収穫記録!$D:$D,$J$1,収穫記録!$I:$I,$J$2,収穫記録!$J:$J,$J$3,収穫記録!$F:$F,$I362,収穫記録!$B:$B,"&gt;="&amp;U$10,収穫記録!$B:$B,"&lt;="&amp;EOMONTH(U$10,0))
/_xlfn.UNIQUE(_xlfn._xlws.FILTER($F:$F,$E:$E=$J$4))
/IF($J$5="総計",1,$K362/10)
),0)</f>
        <v>0</v>
      </c>
      <c r="V362" s="48" cm="1">
        <f t="array" ref="V362">IFERROR(
IF(OR(V$10="",$I362=""),"",
SUMIFS(収穫記録!$P:$P,収穫記録!$D:$D,$J$1,収穫記録!$I:$I,$J$2,収穫記録!$J:$J,$J$3,収穫記録!$F:$F,$I362,収穫記録!$B:$B,"&gt;="&amp;V$10,収穫記録!$B:$B,"&lt;="&amp;EOMONTH(V$10,0))
/_xlfn.UNIQUE(_xlfn._xlws.FILTER($F:$F,$E:$E=$J$4))
/IF($J$5="総計",1,$K362/10)
),0)</f>
        <v>0</v>
      </c>
      <c r="W362" s="48" cm="1">
        <f t="array" ref="W362">IFERROR(
IF(OR(W$10="",$I362=""),"",
SUMIFS(収穫記録!$P:$P,収穫記録!$D:$D,$J$1,収穫記録!$I:$I,$J$2,収穫記録!$J:$J,$J$3,収穫記録!$F:$F,$I362,収穫記録!$B:$B,"&gt;="&amp;W$10,収穫記録!$B:$B,"&lt;="&amp;EOMONTH(W$10,0))
/_xlfn.UNIQUE(_xlfn._xlws.FILTER($F:$F,$E:$E=$J$4))
/IF($J$5="総計",1,$K362/10)
),0)</f>
        <v>0</v>
      </c>
      <c r="X362" s="48" cm="1">
        <f t="array" ref="X362">IFERROR(
IF(OR(X$10="",$I362=""),"",
SUMIFS(収穫記録!$P:$P,収穫記録!$D:$D,$J$1,収穫記録!$I:$I,$J$2,収穫記録!$J:$J,$J$3,収穫記録!$F:$F,$I362,収穫記録!$B:$B,"&gt;="&amp;X$10,収穫記録!$B:$B,"&lt;="&amp;EOMONTH(X$10,0))
/_xlfn.UNIQUE(_xlfn._xlws.FILTER($F:$F,$E:$E=$J$4))
/IF($J$5="総計",1,$K362/10)
),0)</f>
        <v>0</v>
      </c>
    </row>
    <row r="363" spans="10:24">
      <c r="J363" s="13"/>
      <c r="K363" s="37"/>
      <c r="L363" s="46" t="str">
        <f t="shared" si="7"/>
        <v/>
      </c>
      <c r="M363" s="47" cm="1">
        <f t="array" ref="M363">IFERROR(
IF(OR(M$10="",$I363=""),"",
SUMIFS(収穫記録!$P:$P,収穫記録!$D:$D,$J$1,収穫記録!$I:$I,$J$2,収穫記録!$J:$J,$J$3,収穫記録!$F:$F,$I363,収穫記録!$B:$B,"&gt;="&amp;M$10,収穫記録!$B:$B,"&lt;="&amp;EOMONTH(M$10,0))
/_xlfn.UNIQUE(_xlfn._xlws.FILTER($F:$F,$E:$E=$J$4))
/IF($J$5="総計",1,$K363/10)
),0)</f>
        <v>0</v>
      </c>
      <c r="N363" s="48" cm="1">
        <f t="array" ref="N363">IFERROR(
IF(OR(N$10="",$I363=""),"",
SUMIFS(収穫記録!$P:$P,収穫記録!$D:$D,$J$1,収穫記録!$I:$I,$J$2,収穫記録!$J:$J,$J$3,収穫記録!$F:$F,$I363,収穫記録!$B:$B,"&gt;="&amp;N$10,収穫記録!$B:$B,"&lt;="&amp;EOMONTH(N$10,0))
/_xlfn.UNIQUE(_xlfn._xlws.FILTER($F:$F,$E:$E=$J$4))
/IF($J$5="総計",1,$K363/10)
),0)</f>
        <v>0</v>
      </c>
      <c r="O363" s="48" cm="1">
        <f t="array" ref="O363">IFERROR(
IF(OR(O$10="",$I363=""),"",
SUMIFS(収穫記録!$P:$P,収穫記録!$D:$D,$J$1,収穫記録!$I:$I,$J$2,収穫記録!$J:$J,$J$3,収穫記録!$F:$F,$I363,収穫記録!$B:$B,"&gt;="&amp;O$10,収穫記録!$B:$B,"&lt;="&amp;EOMONTH(O$10,0))
/_xlfn.UNIQUE(_xlfn._xlws.FILTER($F:$F,$E:$E=$J$4))
/IF($J$5="総計",1,$K363/10)
),0)</f>
        <v>0</v>
      </c>
      <c r="P363" s="48" cm="1">
        <f t="array" ref="P363">IFERROR(
IF(OR(P$10="",$I363=""),"",
SUMIFS(収穫記録!$P:$P,収穫記録!$D:$D,$J$1,収穫記録!$I:$I,$J$2,収穫記録!$J:$J,$J$3,収穫記録!$F:$F,$I363,収穫記録!$B:$B,"&gt;="&amp;P$10,収穫記録!$B:$B,"&lt;="&amp;EOMONTH(P$10,0))
/_xlfn.UNIQUE(_xlfn._xlws.FILTER($F:$F,$E:$E=$J$4))
/IF($J$5="総計",1,$K363/10)
),0)</f>
        <v>0</v>
      </c>
      <c r="Q363" s="48" cm="1">
        <f t="array" ref="Q363">IFERROR(
IF(OR(Q$10="",$I363=""),"",
SUMIFS(収穫記録!$P:$P,収穫記録!$D:$D,$J$1,収穫記録!$I:$I,$J$2,収穫記録!$J:$J,$J$3,収穫記録!$F:$F,$I363,収穫記録!$B:$B,"&gt;="&amp;Q$10,収穫記録!$B:$B,"&lt;="&amp;EOMONTH(Q$10,0))
/_xlfn.UNIQUE(_xlfn._xlws.FILTER($F:$F,$E:$E=$J$4))
/IF($J$5="総計",1,$K363/10)
),0)</f>
        <v>0</v>
      </c>
      <c r="R363" s="48" cm="1">
        <f t="array" ref="R363">IFERROR(
IF(OR(R$10="",$I363=""),"",
SUMIFS(収穫記録!$P:$P,収穫記録!$D:$D,$J$1,収穫記録!$I:$I,$J$2,収穫記録!$J:$J,$J$3,収穫記録!$F:$F,$I363,収穫記録!$B:$B,"&gt;="&amp;R$10,収穫記録!$B:$B,"&lt;="&amp;EOMONTH(R$10,0))
/_xlfn.UNIQUE(_xlfn._xlws.FILTER($F:$F,$E:$E=$J$4))
/IF($J$5="総計",1,$K363/10)
),0)</f>
        <v>0</v>
      </c>
      <c r="S363" s="48" cm="1">
        <f t="array" ref="S363">IFERROR(
IF(OR(S$10="",$I363=""),"",
SUMIFS(収穫記録!$P:$P,収穫記録!$D:$D,$J$1,収穫記録!$I:$I,$J$2,収穫記録!$J:$J,$J$3,収穫記録!$F:$F,$I363,収穫記録!$B:$B,"&gt;="&amp;S$10,収穫記録!$B:$B,"&lt;="&amp;EOMONTH(S$10,0))
/_xlfn.UNIQUE(_xlfn._xlws.FILTER($F:$F,$E:$E=$J$4))
/IF($J$5="総計",1,$K363/10)
),0)</f>
        <v>0</v>
      </c>
      <c r="T363" s="48" cm="1">
        <f t="array" ref="T363">IFERROR(
IF(OR(T$10="",$I363=""),"",
SUMIFS(収穫記録!$P:$P,収穫記録!$D:$D,$J$1,収穫記録!$I:$I,$J$2,収穫記録!$J:$J,$J$3,収穫記録!$F:$F,$I363,収穫記録!$B:$B,"&gt;="&amp;T$10,収穫記録!$B:$B,"&lt;="&amp;EOMONTH(T$10,0))
/_xlfn.UNIQUE(_xlfn._xlws.FILTER($F:$F,$E:$E=$J$4))
/IF($J$5="総計",1,$K363/10)
),0)</f>
        <v>0</v>
      </c>
      <c r="U363" s="48" cm="1">
        <f t="array" ref="U363">IFERROR(
IF(OR(U$10="",$I363=""),"",
SUMIFS(収穫記録!$P:$P,収穫記録!$D:$D,$J$1,収穫記録!$I:$I,$J$2,収穫記録!$J:$J,$J$3,収穫記録!$F:$F,$I363,収穫記録!$B:$B,"&gt;="&amp;U$10,収穫記録!$B:$B,"&lt;="&amp;EOMONTH(U$10,0))
/_xlfn.UNIQUE(_xlfn._xlws.FILTER($F:$F,$E:$E=$J$4))
/IF($J$5="総計",1,$K363/10)
),0)</f>
        <v>0</v>
      </c>
      <c r="V363" s="48" cm="1">
        <f t="array" ref="V363">IFERROR(
IF(OR(V$10="",$I363=""),"",
SUMIFS(収穫記録!$P:$P,収穫記録!$D:$D,$J$1,収穫記録!$I:$I,$J$2,収穫記録!$J:$J,$J$3,収穫記録!$F:$F,$I363,収穫記録!$B:$B,"&gt;="&amp;V$10,収穫記録!$B:$B,"&lt;="&amp;EOMONTH(V$10,0))
/_xlfn.UNIQUE(_xlfn._xlws.FILTER($F:$F,$E:$E=$J$4))
/IF($J$5="総計",1,$K363/10)
),0)</f>
        <v>0</v>
      </c>
      <c r="W363" s="48" cm="1">
        <f t="array" ref="W363">IFERROR(
IF(OR(W$10="",$I363=""),"",
SUMIFS(収穫記録!$P:$P,収穫記録!$D:$D,$J$1,収穫記録!$I:$I,$J$2,収穫記録!$J:$J,$J$3,収穫記録!$F:$F,$I363,収穫記録!$B:$B,"&gt;="&amp;W$10,収穫記録!$B:$B,"&lt;="&amp;EOMONTH(W$10,0))
/_xlfn.UNIQUE(_xlfn._xlws.FILTER($F:$F,$E:$E=$J$4))
/IF($J$5="総計",1,$K363/10)
),0)</f>
        <v>0</v>
      </c>
      <c r="X363" s="48" cm="1">
        <f t="array" ref="X363">IFERROR(
IF(OR(X$10="",$I363=""),"",
SUMIFS(収穫記録!$P:$P,収穫記録!$D:$D,$J$1,収穫記録!$I:$I,$J$2,収穫記録!$J:$J,$J$3,収穫記録!$F:$F,$I363,収穫記録!$B:$B,"&gt;="&amp;X$10,収穫記録!$B:$B,"&lt;="&amp;EOMONTH(X$10,0))
/_xlfn.UNIQUE(_xlfn._xlws.FILTER($F:$F,$E:$E=$J$4))
/IF($J$5="総計",1,$K363/10)
),0)</f>
        <v>0</v>
      </c>
    </row>
    <row r="364" spans="10:24">
      <c r="J364" s="13"/>
      <c r="K364" s="37"/>
      <c r="L364" s="46" t="str">
        <f t="shared" si="7"/>
        <v/>
      </c>
      <c r="M364" s="47" cm="1">
        <f t="array" ref="M364">IFERROR(
IF(OR(M$10="",$I364=""),"",
SUMIFS(収穫記録!$P:$P,収穫記録!$D:$D,$J$1,収穫記録!$I:$I,$J$2,収穫記録!$J:$J,$J$3,収穫記録!$F:$F,$I364,収穫記録!$B:$B,"&gt;="&amp;M$10,収穫記録!$B:$B,"&lt;="&amp;EOMONTH(M$10,0))
/_xlfn.UNIQUE(_xlfn._xlws.FILTER($F:$F,$E:$E=$J$4))
/IF($J$5="総計",1,$K364/10)
),0)</f>
        <v>0</v>
      </c>
      <c r="N364" s="48" cm="1">
        <f t="array" ref="N364">IFERROR(
IF(OR(N$10="",$I364=""),"",
SUMIFS(収穫記録!$P:$P,収穫記録!$D:$D,$J$1,収穫記録!$I:$I,$J$2,収穫記録!$J:$J,$J$3,収穫記録!$F:$F,$I364,収穫記録!$B:$B,"&gt;="&amp;N$10,収穫記録!$B:$B,"&lt;="&amp;EOMONTH(N$10,0))
/_xlfn.UNIQUE(_xlfn._xlws.FILTER($F:$F,$E:$E=$J$4))
/IF($J$5="総計",1,$K364/10)
),0)</f>
        <v>0</v>
      </c>
      <c r="O364" s="48" cm="1">
        <f t="array" ref="O364">IFERROR(
IF(OR(O$10="",$I364=""),"",
SUMIFS(収穫記録!$P:$P,収穫記録!$D:$D,$J$1,収穫記録!$I:$I,$J$2,収穫記録!$J:$J,$J$3,収穫記録!$F:$F,$I364,収穫記録!$B:$B,"&gt;="&amp;O$10,収穫記録!$B:$B,"&lt;="&amp;EOMONTH(O$10,0))
/_xlfn.UNIQUE(_xlfn._xlws.FILTER($F:$F,$E:$E=$J$4))
/IF($J$5="総計",1,$K364/10)
),0)</f>
        <v>0</v>
      </c>
      <c r="P364" s="48" cm="1">
        <f t="array" ref="P364">IFERROR(
IF(OR(P$10="",$I364=""),"",
SUMIFS(収穫記録!$P:$P,収穫記録!$D:$D,$J$1,収穫記録!$I:$I,$J$2,収穫記録!$J:$J,$J$3,収穫記録!$F:$F,$I364,収穫記録!$B:$B,"&gt;="&amp;P$10,収穫記録!$B:$B,"&lt;="&amp;EOMONTH(P$10,0))
/_xlfn.UNIQUE(_xlfn._xlws.FILTER($F:$F,$E:$E=$J$4))
/IF($J$5="総計",1,$K364/10)
),0)</f>
        <v>0</v>
      </c>
      <c r="Q364" s="48" cm="1">
        <f t="array" ref="Q364">IFERROR(
IF(OR(Q$10="",$I364=""),"",
SUMIFS(収穫記録!$P:$P,収穫記録!$D:$D,$J$1,収穫記録!$I:$I,$J$2,収穫記録!$J:$J,$J$3,収穫記録!$F:$F,$I364,収穫記録!$B:$B,"&gt;="&amp;Q$10,収穫記録!$B:$B,"&lt;="&amp;EOMONTH(Q$10,0))
/_xlfn.UNIQUE(_xlfn._xlws.FILTER($F:$F,$E:$E=$J$4))
/IF($J$5="総計",1,$K364/10)
),0)</f>
        <v>0</v>
      </c>
      <c r="R364" s="48" cm="1">
        <f t="array" ref="R364">IFERROR(
IF(OR(R$10="",$I364=""),"",
SUMIFS(収穫記録!$P:$P,収穫記録!$D:$D,$J$1,収穫記録!$I:$I,$J$2,収穫記録!$J:$J,$J$3,収穫記録!$F:$F,$I364,収穫記録!$B:$B,"&gt;="&amp;R$10,収穫記録!$B:$B,"&lt;="&amp;EOMONTH(R$10,0))
/_xlfn.UNIQUE(_xlfn._xlws.FILTER($F:$F,$E:$E=$J$4))
/IF($J$5="総計",1,$K364/10)
),0)</f>
        <v>0</v>
      </c>
      <c r="S364" s="48" cm="1">
        <f t="array" ref="S364">IFERROR(
IF(OR(S$10="",$I364=""),"",
SUMIFS(収穫記録!$P:$P,収穫記録!$D:$D,$J$1,収穫記録!$I:$I,$J$2,収穫記録!$J:$J,$J$3,収穫記録!$F:$F,$I364,収穫記録!$B:$B,"&gt;="&amp;S$10,収穫記録!$B:$B,"&lt;="&amp;EOMONTH(S$10,0))
/_xlfn.UNIQUE(_xlfn._xlws.FILTER($F:$F,$E:$E=$J$4))
/IF($J$5="総計",1,$K364/10)
),0)</f>
        <v>0</v>
      </c>
      <c r="T364" s="48" cm="1">
        <f t="array" ref="T364">IFERROR(
IF(OR(T$10="",$I364=""),"",
SUMIFS(収穫記録!$P:$P,収穫記録!$D:$D,$J$1,収穫記録!$I:$I,$J$2,収穫記録!$J:$J,$J$3,収穫記録!$F:$F,$I364,収穫記録!$B:$B,"&gt;="&amp;T$10,収穫記録!$B:$B,"&lt;="&amp;EOMONTH(T$10,0))
/_xlfn.UNIQUE(_xlfn._xlws.FILTER($F:$F,$E:$E=$J$4))
/IF($J$5="総計",1,$K364/10)
),0)</f>
        <v>0</v>
      </c>
      <c r="U364" s="48" cm="1">
        <f t="array" ref="U364">IFERROR(
IF(OR(U$10="",$I364=""),"",
SUMIFS(収穫記録!$P:$P,収穫記録!$D:$D,$J$1,収穫記録!$I:$I,$J$2,収穫記録!$J:$J,$J$3,収穫記録!$F:$F,$I364,収穫記録!$B:$B,"&gt;="&amp;U$10,収穫記録!$B:$B,"&lt;="&amp;EOMONTH(U$10,0))
/_xlfn.UNIQUE(_xlfn._xlws.FILTER($F:$F,$E:$E=$J$4))
/IF($J$5="総計",1,$K364/10)
),0)</f>
        <v>0</v>
      </c>
      <c r="V364" s="48" cm="1">
        <f t="array" ref="V364">IFERROR(
IF(OR(V$10="",$I364=""),"",
SUMIFS(収穫記録!$P:$P,収穫記録!$D:$D,$J$1,収穫記録!$I:$I,$J$2,収穫記録!$J:$J,$J$3,収穫記録!$F:$F,$I364,収穫記録!$B:$B,"&gt;="&amp;V$10,収穫記録!$B:$B,"&lt;="&amp;EOMONTH(V$10,0))
/_xlfn.UNIQUE(_xlfn._xlws.FILTER($F:$F,$E:$E=$J$4))
/IF($J$5="総計",1,$K364/10)
),0)</f>
        <v>0</v>
      </c>
      <c r="W364" s="48" cm="1">
        <f t="array" ref="W364">IFERROR(
IF(OR(W$10="",$I364=""),"",
SUMIFS(収穫記録!$P:$P,収穫記録!$D:$D,$J$1,収穫記録!$I:$I,$J$2,収穫記録!$J:$J,$J$3,収穫記録!$F:$F,$I364,収穫記録!$B:$B,"&gt;="&amp;W$10,収穫記録!$B:$B,"&lt;="&amp;EOMONTH(W$10,0))
/_xlfn.UNIQUE(_xlfn._xlws.FILTER($F:$F,$E:$E=$J$4))
/IF($J$5="総計",1,$K364/10)
),0)</f>
        <v>0</v>
      </c>
      <c r="X364" s="48" cm="1">
        <f t="array" ref="X364">IFERROR(
IF(OR(X$10="",$I364=""),"",
SUMIFS(収穫記録!$P:$P,収穫記録!$D:$D,$J$1,収穫記録!$I:$I,$J$2,収穫記録!$J:$J,$J$3,収穫記録!$F:$F,$I364,収穫記録!$B:$B,"&gt;="&amp;X$10,収穫記録!$B:$B,"&lt;="&amp;EOMONTH(X$10,0))
/_xlfn.UNIQUE(_xlfn._xlws.FILTER($F:$F,$E:$E=$J$4))
/IF($J$5="総計",1,$K364/10)
),0)</f>
        <v>0</v>
      </c>
    </row>
    <row r="365" spans="10:24">
      <c r="J365" s="13"/>
      <c r="K365" s="37"/>
      <c r="L365" s="46" t="str">
        <f t="shared" si="7"/>
        <v/>
      </c>
      <c r="M365" s="47" cm="1">
        <f t="array" ref="M365">IFERROR(
IF(OR(M$10="",$I365=""),"",
SUMIFS(収穫記録!$P:$P,収穫記録!$D:$D,$J$1,収穫記録!$I:$I,$J$2,収穫記録!$J:$J,$J$3,収穫記録!$F:$F,$I365,収穫記録!$B:$B,"&gt;="&amp;M$10,収穫記録!$B:$B,"&lt;="&amp;EOMONTH(M$10,0))
/_xlfn.UNIQUE(_xlfn._xlws.FILTER($F:$F,$E:$E=$J$4))
/IF($J$5="総計",1,$K365/10)
),0)</f>
        <v>0</v>
      </c>
      <c r="N365" s="48" cm="1">
        <f t="array" ref="N365">IFERROR(
IF(OR(N$10="",$I365=""),"",
SUMIFS(収穫記録!$P:$P,収穫記録!$D:$D,$J$1,収穫記録!$I:$I,$J$2,収穫記録!$J:$J,$J$3,収穫記録!$F:$F,$I365,収穫記録!$B:$B,"&gt;="&amp;N$10,収穫記録!$B:$B,"&lt;="&amp;EOMONTH(N$10,0))
/_xlfn.UNIQUE(_xlfn._xlws.FILTER($F:$F,$E:$E=$J$4))
/IF($J$5="総計",1,$K365/10)
),0)</f>
        <v>0</v>
      </c>
      <c r="O365" s="48" cm="1">
        <f t="array" ref="O365">IFERROR(
IF(OR(O$10="",$I365=""),"",
SUMIFS(収穫記録!$P:$P,収穫記録!$D:$D,$J$1,収穫記録!$I:$I,$J$2,収穫記録!$J:$J,$J$3,収穫記録!$F:$F,$I365,収穫記録!$B:$B,"&gt;="&amp;O$10,収穫記録!$B:$B,"&lt;="&amp;EOMONTH(O$10,0))
/_xlfn.UNIQUE(_xlfn._xlws.FILTER($F:$F,$E:$E=$J$4))
/IF($J$5="総計",1,$K365/10)
),0)</f>
        <v>0</v>
      </c>
      <c r="P365" s="48" cm="1">
        <f t="array" ref="P365">IFERROR(
IF(OR(P$10="",$I365=""),"",
SUMIFS(収穫記録!$P:$P,収穫記録!$D:$D,$J$1,収穫記録!$I:$I,$J$2,収穫記録!$J:$J,$J$3,収穫記録!$F:$F,$I365,収穫記録!$B:$B,"&gt;="&amp;P$10,収穫記録!$B:$B,"&lt;="&amp;EOMONTH(P$10,0))
/_xlfn.UNIQUE(_xlfn._xlws.FILTER($F:$F,$E:$E=$J$4))
/IF($J$5="総計",1,$K365/10)
),0)</f>
        <v>0</v>
      </c>
      <c r="Q365" s="48" cm="1">
        <f t="array" ref="Q365">IFERROR(
IF(OR(Q$10="",$I365=""),"",
SUMIFS(収穫記録!$P:$P,収穫記録!$D:$D,$J$1,収穫記録!$I:$I,$J$2,収穫記録!$J:$J,$J$3,収穫記録!$F:$F,$I365,収穫記録!$B:$B,"&gt;="&amp;Q$10,収穫記録!$B:$B,"&lt;="&amp;EOMONTH(Q$10,0))
/_xlfn.UNIQUE(_xlfn._xlws.FILTER($F:$F,$E:$E=$J$4))
/IF($J$5="総計",1,$K365/10)
),0)</f>
        <v>0</v>
      </c>
      <c r="R365" s="48" cm="1">
        <f t="array" ref="R365">IFERROR(
IF(OR(R$10="",$I365=""),"",
SUMIFS(収穫記録!$P:$P,収穫記録!$D:$D,$J$1,収穫記録!$I:$I,$J$2,収穫記録!$J:$J,$J$3,収穫記録!$F:$F,$I365,収穫記録!$B:$B,"&gt;="&amp;R$10,収穫記録!$B:$B,"&lt;="&amp;EOMONTH(R$10,0))
/_xlfn.UNIQUE(_xlfn._xlws.FILTER($F:$F,$E:$E=$J$4))
/IF($J$5="総計",1,$K365/10)
),0)</f>
        <v>0</v>
      </c>
      <c r="S365" s="48" cm="1">
        <f t="array" ref="S365">IFERROR(
IF(OR(S$10="",$I365=""),"",
SUMIFS(収穫記録!$P:$P,収穫記録!$D:$D,$J$1,収穫記録!$I:$I,$J$2,収穫記録!$J:$J,$J$3,収穫記録!$F:$F,$I365,収穫記録!$B:$B,"&gt;="&amp;S$10,収穫記録!$B:$B,"&lt;="&amp;EOMONTH(S$10,0))
/_xlfn.UNIQUE(_xlfn._xlws.FILTER($F:$F,$E:$E=$J$4))
/IF($J$5="総計",1,$K365/10)
),0)</f>
        <v>0</v>
      </c>
      <c r="T365" s="48" cm="1">
        <f t="array" ref="T365">IFERROR(
IF(OR(T$10="",$I365=""),"",
SUMIFS(収穫記録!$P:$P,収穫記録!$D:$D,$J$1,収穫記録!$I:$I,$J$2,収穫記録!$J:$J,$J$3,収穫記録!$F:$F,$I365,収穫記録!$B:$B,"&gt;="&amp;T$10,収穫記録!$B:$B,"&lt;="&amp;EOMONTH(T$10,0))
/_xlfn.UNIQUE(_xlfn._xlws.FILTER($F:$F,$E:$E=$J$4))
/IF($J$5="総計",1,$K365/10)
),0)</f>
        <v>0</v>
      </c>
      <c r="U365" s="48" cm="1">
        <f t="array" ref="U365">IFERROR(
IF(OR(U$10="",$I365=""),"",
SUMIFS(収穫記録!$P:$P,収穫記録!$D:$D,$J$1,収穫記録!$I:$I,$J$2,収穫記録!$J:$J,$J$3,収穫記録!$F:$F,$I365,収穫記録!$B:$B,"&gt;="&amp;U$10,収穫記録!$B:$B,"&lt;="&amp;EOMONTH(U$10,0))
/_xlfn.UNIQUE(_xlfn._xlws.FILTER($F:$F,$E:$E=$J$4))
/IF($J$5="総計",1,$K365/10)
),0)</f>
        <v>0</v>
      </c>
      <c r="V365" s="48" cm="1">
        <f t="array" ref="V365">IFERROR(
IF(OR(V$10="",$I365=""),"",
SUMIFS(収穫記録!$P:$P,収穫記録!$D:$D,$J$1,収穫記録!$I:$I,$J$2,収穫記録!$J:$J,$J$3,収穫記録!$F:$F,$I365,収穫記録!$B:$B,"&gt;="&amp;V$10,収穫記録!$B:$B,"&lt;="&amp;EOMONTH(V$10,0))
/_xlfn.UNIQUE(_xlfn._xlws.FILTER($F:$F,$E:$E=$J$4))
/IF($J$5="総計",1,$K365/10)
),0)</f>
        <v>0</v>
      </c>
      <c r="W365" s="48" cm="1">
        <f t="array" ref="W365">IFERROR(
IF(OR(W$10="",$I365=""),"",
SUMIFS(収穫記録!$P:$P,収穫記録!$D:$D,$J$1,収穫記録!$I:$I,$J$2,収穫記録!$J:$J,$J$3,収穫記録!$F:$F,$I365,収穫記録!$B:$B,"&gt;="&amp;W$10,収穫記録!$B:$B,"&lt;="&amp;EOMONTH(W$10,0))
/_xlfn.UNIQUE(_xlfn._xlws.FILTER($F:$F,$E:$E=$J$4))
/IF($J$5="総計",1,$K365/10)
),0)</f>
        <v>0</v>
      </c>
      <c r="X365" s="48" cm="1">
        <f t="array" ref="X365">IFERROR(
IF(OR(X$10="",$I365=""),"",
SUMIFS(収穫記録!$P:$P,収穫記録!$D:$D,$J$1,収穫記録!$I:$I,$J$2,収穫記録!$J:$J,$J$3,収穫記録!$F:$F,$I365,収穫記録!$B:$B,"&gt;="&amp;X$10,収穫記録!$B:$B,"&lt;="&amp;EOMONTH(X$10,0))
/_xlfn.UNIQUE(_xlfn._xlws.FILTER($F:$F,$E:$E=$J$4))
/IF($J$5="総計",1,$K365/10)
),0)</f>
        <v>0</v>
      </c>
    </row>
    <row r="366" spans="10:24">
      <c r="J366" s="13"/>
      <c r="K366" s="37"/>
      <c r="L366" s="46" t="str">
        <f t="shared" si="7"/>
        <v/>
      </c>
      <c r="M366" s="47" cm="1">
        <f t="array" ref="M366">IFERROR(
IF(OR(M$10="",$I366=""),"",
SUMIFS(収穫記録!$P:$P,収穫記録!$D:$D,$J$1,収穫記録!$I:$I,$J$2,収穫記録!$J:$J,$J$3,収穫記録!$F:$F,$I366,収穫記録!$B:$B,"&gt;="&amp;M$10,収穫記録!$B:$B,"&lt;="&amp;EOMONTH(M$10,0))
/_xlfn.UNIQUE(_xlfn._xlws.FILTER($F:$F,$E:$E=$J$4))
/IF($J$5="総計",1,$K366/10)
),0)</f>
        <v>0</v>
      </c>
      <c r="N366" s="48" cm="1">
        <f t="array" ref="N366">IFERROR(
IF(OR(N$10="",$I366=""),"",
SUMIFS(収穫記録!$P:$P,収穫記録!$D:$D,$J$1,収穫記録!$I:$I,$J$2,収穫記録!$J:$J,$J$3,収穫記録!$F:$F,$I366,収穫記録!$B:$B,"&gt;="&amp;N$10,収穫記録!$B:$B,"&lt;="&amp;EOMONTH(N$10,0))
/_xlfn.UNIQUE(_xlfn._xlws.FILTER($F:$F,$E:$E=$J$4))
/IF($J$5="総計",1,$K366/10)
),0)</f>
        <v>0</v>
      </c>
      <c r="O366" s="48" cm="1">
        <f t="array" ref="O366">IFERROR(
IF(OR(O$10="",$I366=""),"",
SUMIFS(収穫記録!$P:$P,収穫記録!$D:$D,$J$1,収穫記録!$I:$I,$J$2,収穫記録!$J:$J,$J$3,収穫記録!$F:$F,$I366,収穫記録!$B:$B,"&gt;="&amp;O$10,収穫記録!$B:$B,"&lt;="&amp;EOMONTH(O$10,0))
/_xlfn.UNIQUE(_xlfn._xlws.FILTER($F:$F,$E:$E=$J$4))
/IF($J$5="総計",1,$K366/10)
),0)</f>
        <v>0</v>
      </c>
      <c r="P366" s="48" cm="1">
        <f t="array" ref="P366">IFERROR(
IF(OR(P$10="",$I366=""),"",
SUMIFS(収穫記録!$P:$P,収穫記録!$D:$D,$J$1,収穫記録!$I:$I,$J$2,収穫記録!$J:$J,$J$3,収穫記録!$F:$F,$I366,収穫記録!$B:$B,"&gt;="&amp;P$10,収穫記録!$B:$B,"&lt;="&amp;EOMONTH(P$10,0))
/_xlfn.UNIQUE(_xlfn._xlws.FILTER($F:$F,$E:$E=$J$4))
/IF($J$5="総計",1,$K366/10)
),0)</f>
        <v>0</v>
      </c>
      <c r="Q366" s="48" cm="1">
        <f t="array" ref="Q366">IFERROR(
IF(OR(Q$10="",$I366=""),"",
SUMIFS(収穫記録!$P:$P,収穫記録!$D:$D,$J$1,収穫記録!$I:$I,$J$2,収穫記録!$J:$J,$J$3,収穫記録!$F:$F,$I366,収穫記録!$B:$B,"&gt;="&amp;Q$10,収穫記録!$B:$B,"&lt;="&amp;EOMONTH(Q$10,0))
/_xlfn.UNIQUE(_xlfn._xlws.FILTER($F:$F,$E:$E=$J$4))
/IF($J$5="総計",1,$K366/10)
),0)</f>
        <v>0</v>
      </c>
      <c r="R366" s="48" cm="1">
        <f t="array" ref="R366">IFERROR(
IF(OR(R$10="",$I366=""),"",
SUMIFS(収穫記録!$P:$P,収穫記録!$D:$D,$J$1,収穫記録!$I:$I,$J$2,収穫記録!$J:$J,$J$3,収穫記録!$F:$F,$I366,収穫記録!$B:$B,"&gt;="&amp;R$10,収穫記録!$B:$B,"&lt;="&amp;EOMONTH(R$10,0))
/_xlfn.UNIQUE(_xlfn._xlws.FILTER($F:$F,$E:$E=$J$4))
/IF($J$5="総計",1,$K366/10)
),0)</f>
        <v>0</v>
      </c>
      <c r="S366" s="48" cm="1">
        <f t="array" ref="S366">IFERROR(
IF(OR(S$10="",$I366=""),"",
SUMIFS(収穫記録!$P:$P,収穫記録!$D:$D,$J$1,収穫記録!$I:$I,$J$2,収穫記録!$J:$J,$J$3,収穫記録!$F:$F,$I366,収穫記録!$B:$B,"&gt;="&amp;S$10,収穫記録!$B:$B,"&lt;="&amp;EOMONTH(S$10,0))
/_xlfn.UNIQUE(_xlfn._xlws.FILTER($F:$F,$E:$E=$J$4))
/IF($J$5="総計",1,$K366/10)
),0)</f>
        <v>0</v>
      </c>
      <c r="T366" s="48" cm="1">
        <f t="array" ref="T366">IFERROR(
IF(OR(T$10="",$I366=""),"",
SUMIFS(収穫記録!$P:$P,収穫記録!$D:$D,$J$1,収穫記録!$I:$I,$J$2,収穫記録!$J:$J,$J$3,収穫記録!$F:$F,$I366,収穫記録!$B:$B,"&gt;="&amp;T$10,収穫記録!$B:$B,"&lt;="&amp;EOMONTH(T$10,0))
/_xlfn.UNIQUE(_xlfn._xlws.FILTER($F:$F,$E:$E=$J$4))
/IF($J$5="総計",1,$K366/10)
),0)</f>
        <v>0</v>
      </c>
      <c r="U366" s="48" cm="1">
        <f t="array" ref="U366">IFERROR(
IF(OR(U$10="",$I366=""),"",
SUMIFS(収穫記録!$P:$P,収穫記録!$D:$D,$J$1,収穫記録!$I:$I,$J$2,収穫記録!$J:$J,$J$3,収穫記録!$F:$F,$I366,収穫記録!$B:$B,"&gt;="&amp;U$10,収穫記録!$B:$B,"&lt;="&amp;EOMONTH(U$10,0))
/_xlfn.UNIQUE(_xlfn._xlws.FILTER($F:$F,$E:$E=$J$4))
/IF($J$5="総計",1,$K366/10)
),0)</f>
        <v>0</v>
      </c>
      <c r="V366" s="48" cm="1">
        <f t="array" ref="V366">IFERROR(
IF(OR(V$10="",$I366=""),"",
SUMIFS(収穫記録!$P:$P,収穫記録!$D:$D,$J$1,収穫記録!$I:$I,$J$2,収穫記録!$J:$J,$J$3,収穫記録!$F:$F,$I366,収穫記録!$B:$B,"&gt;="&amp;V$10,収穫記録!$B:$B,"&lt;="&amp;EOMONTH(V$10,0))
/_xlfn.UNIQUE(_xlfn._xlws.FILTER($F:$F,$E:$E=$J$4))
/IF($J$5="総計",1,$K366/10)
),0)</f>
        <v>0</v>
      </c>
      <c r="W366" s="48" cm="1">
        <f t="array" ref="W366">IFERROR(
IF(OR(W$10="",$I366=""),"",
SUMIFS(収穫記録!$P:$P,収穫記録!$D:$D,$J$1,収穫記録!$I:$I,$J$2,収穫記録!$J:$J,$J$3,収穫記録!$F:$F,$I366,収穫記録!$B:$B,"&gt;="&amp;W$10,収穫記録!$B:$B,"&lt;="&amp;EOMONTH(W$10,0))
/_xlfn.UNIQUE(_xlfn._xlws.FILTER($F:$F,$E:$E=$J$4))
/IF($J$5="総計",1,$K366/10)
),0)</f>
        <v>0</v>
      </c>
      <c r="X366" s="48" cm="1">
        <f t="array" ref="X366">IFERROR(
IF(OR(X$10="",$I366=""),"",
SUMIFS(収穫記録!$P:$P,収穫記録!$D:$D,$J$1,収穫記録!$I:$I,$J$2,収穫記録!$J:$J,$J$3,収穫記録!$F:$F,$I366,収穫記録!$B:$B,"&gt;="&amp;X$10,収穫記録!$B:$B,"&lt;="&amp;EOMONTH(X$10,0))
/_xlfn.UNIQUE(_xlfn._xlws.FILTER($F:$F,$E:$E=$J$4))
/IF($J$5="総計",1,$K366/10)
),0)</f>
        <v>0</v>
      </c>
    </row>
    <row r="367" spans="10:24">
      <c r="J367" s="13"/>
      <c r="K367" s="37"/>
      <c r="L367" s="46" t="str">
        <f t="shared" si="7"/>
        <v/>
      </c>
      <c r="M367" s="47" cm="1">
        <f t="array" ref="M367">IFERROR(
IF(OR(M$10="",$I367=""),"",
SUMIFS(収穫記録!$P:$P,収穫記録!$D:$D,$J$1,収穫記録!$I:$I,$J$2,収穫記録!$J:$J,$J$3,収穫記録!$F:$F,$I367,収穫記録!$B:$B,"&gt;="&amp;M$10,収穫記録!$B:$B,"&lt;="&amp;EOMONTH(M$10,0))
/_xlfn.UNIQUE(_xlfn._xlws.FILTER($F:$F,$E:$E=$J$4))
/IF($J$5="総計",1,$K367/10)
),0)</f>
        <v>0</v>
      </c>
      <c r="N367" s="48" cm="1">
        <f t="array" ref="N367">IFERROR(
IF(OR(N$10="",$I367=""),"",
SUMIFS(収穫記録!$P:$P,収穫記録!$D:$D,$J$1,収穫記録!$I:$I,$J$2,収穫記録!$J:$J,$J$3,収穫記録!$F:$F,$I367,収穫記録!$B:$B,"&gt;="&amp;N$10,収穫記録!$B:$B,"&lt;="&amp;EOMONTH(N$10,0))
/_xlfn.UNIQUE(_xlfn._xlws.FILTER($F:$F,$E:$E=$J$4))
/IF($J$5="総計",1,$K367/10)
),0)</f>
        <v>0</v>
      </c>
      <c r="O367" s="48" cm="1">
        <f t="array" ref="O367">IFERROR(
IF(OR(O$10="",$I367=""),"",
SUMIFS(収穫記録!$P:$P,収穫記録!$D:$D,$J$1,収穫記録!$I:$I,$J$2,収穫記録!$J:$J,$J$3,収穫記録!$F:$F,$I367,収穫記録!$B:$B,"&gt;="&amp;O$10,収穫記録!$B:$B,"&lt;="&amp;EOMONTH(O$10,0))
/_xlfn.UNIQUE(_xlfn._xlws.FILTER($F:$F,$E:$E=$J$4))
/IF($J$5="総計",1,$K367/10)
),0)</f>
        <v>0</v>
      </c>
      <c r="P367" s="48" cm="1">
        <f t="array" ref="P367">IFERROR(
IF(OR(P$10="",$I367=""),"",
SUMIFS(収穫記録!$P:$P,収穫記録!$D:$D,$J$1,収穫記録!$I:$I,$J$2,収穫記録!$J:$J,$J$3,収穫記録!$F:$F,$I367,収穫記録!$B:$B,"&gt;="&amp;P$10,収穫記録!$B:$B,"&lt;="&amp;EOMONTH(P$10,0))
/_xlfn.UNIQUE(_xlfn._xlws.FILTER($F:$F,$E:$E=$J$4))
/IF($J$5="総計",1,$K367/10)
),0)</f>
        <v>0</v>
      </c>
      <c r="Q367" s="48" cm="1">
        <f t="array" ref="Q367">IFERROR(
IF(OR(Q$10="",$I367=""),"",
SUMIFS(収穫記録!$P:$P,収穫記録!$D:$D,$J$1,収穫記録!$I:$I,$J$2,収穫記録!$J:$J,$J$3,収穫記録!$F:$F,$I367,収穫記録!$B:$B,"&gt;="&amp;Q$10,収穫記録!$B:$B,"&lt;="&amp;EOMONTH(Q$10,0))
/_xlfn.UNIQUE(_xlfn._xlws.FILTER($F:$F,$E:$E=$J$4))
/IF($J$5="総計",1,$K367/10)
),0)</f>
        <v>0</v>
      </c>
      <c r="R367" s="48" cm="1">
        <f t="array" ref="R367">IFERROR(
IF(OR(R$10="",$I367=""),"",
SUMIFS(収穫記録!$P:$P,収穫記録!$D:$D,$J$1,収穫記録!$I:$I,$J$2,収穫記録!$J:$J,$J$3,収穫記録!$F:$F,$I367,収穫記録!$B:$B,"&gt;="&amp;R$10,収穫記録!$B:$B,"&lt;="&amp;EOMONTH(R$10,0))
/_xlfn.UNIQUE(_xlfn._xlws.FILTER($F:$F,$E:$E=$J$4))
/IF($J$5="総計",1,$K367/10)
),0)</f>
        <v>0</v>
      </c>
      <c r="S367" s="48" cm="1">
        <f t="array" ref="S367">IFERROR(
IF(OR(S$10="",$I367=""),"",
SUMIFS(収穫記録!$P:$P,収穫記録!$D:$D,$J$1,収穫記録!$I:$I,$J$2,収穫記録!$J:$J,$J$3,収穫記録!$F:$F,$I367,収穫記録!$B:$B,"&gt;="&amp;S$10,収穫記録!$B:$B,"&lt;="&amp;EOMONTH(S$10,0))
/_xlfn.UNIQUE(_xlfn._xlws.FILTER($F:$F,$E:$E=$J$4))
/IF($J$5="総計",1,$K367/10)
),0)</f>
        <v>0</v>
      </c>
      <c r="T367" s="48" cm="1">
        <f t="array" ref="T367">IFERROR(
IF(OR(T$10="",$I367=""),"",
SUMIFS(収穫記録!$P:$P,収穫記録!$D:$D,$J$1,収穫記録!$I:$I,$J$2,収穫記録!$J:$J,$J$3,収穫記録!$F:$F,$I367,収穫記録!$B:$B,"&gt;="&amp;T$10,収穫記録!$B:$B,"&lt;="&amp;EOMONTH(T$10,0))
/_xlfn.UNIQUE(_xlfn._xlws.FILTER($F:$F,$E:$E=$J$4))
/IF($J$5="総計",1,$K367/10)
),0)</f>
        <v>0</v>
      </c>
      <c r="U367" s="48" cm="1">
        <f t="array" ref="U367">IFERROR(
IF(OR(U$10="",$I367=""),"",
SUMIFS(収穫記録!$P:$P,収穫記録!$D:$D,$J$1,収穫記録!$I:$I,$J$2,収穫記録!$J:$J,$J$3,収穫記録!$F:$F,$I367,収穫記録!$B:$B,"&gt;="&amp;U$10,収穫記録!$B:$B,"&lt;="&amp;EOMONTH(U$10,0))
/_xlfn.UNIQUE(_xlfn._xlws.FILTER($F:$F,$E:$E=$J$4))
/IF($J$5="総計",1,$K367/10)
),0)</f>
        <v>0</v>
      </c>
      <c r="V367" s="48" cm="1">
        <f t="array" ref="V367">IFERROR(
IF(OR(V$10="",$I367=""),"",
SUMIFS(収穫記録!$P:$P,収穫記録!$D:$D,$J$1,収穫記録!$I:$I,$J$2,収穫記録!$J:$J,$J$3,収穫記録!$F:$F,$I367,収穫記録!$B:$B,"&gt;="&amp;V$10,収穫記録!$B:$B,"&lt;="&amp;EOMONTH(V$10,0))
/_xlfn.UNIQUE(_xlfn._xlws.FILTER($F:$F,$E:$E=$J$4))
/IF($J$5="総計",1,$K367/10)
),0)</f>
        <v>0</v>
      </c>
      <c r="W367" s="48" cm="1">
        <f t="array" ref="W367">IFERROR(
IF(OR(W$10="",$I367=""),"",
SUMIFS(収穫記録!$P:$P,収穫記録!$D:$D,$J$1,収穫記録!$I:$I,$J$2,収穫記録!$J:$J,$J$3,収穫記録!$F:$F,$I367,収穫記録!$B:$B,"&gt;="&amp;W$10,収穫記録!$B:$B,"&lt;="&amp;EOMONTH(W$10,0))
/_xlfn.UNIQUE(_xlfn._xlws.FILTER($F:$F,$E:$E=$J$4))
/IF($J$5="総計",1,$K367/10)
),0)</f>
        <v>0</v>
      </c>
      <c r="X367" s="48" cm="1">
        <f t="array" ref="X367">IFERROR(
IF(OR(X$10="",$I367=""),"",
SUMIFS(収穫記録!$P:$P,収穫記録!$D:$D,$J$1,収穫記録!$I:$I,$J$2,収穫記録!$J:$J,$J$3,収穫記録!$F:$F,$I367,収穫記録!$B:$B,"&gt;="&amp;X$10,収穫記録!$B:$B,"&lt;="&amp;EOMONTH(X$10,0))
/_xlfn.UNIQUE(_xlfn._xlws.FILTER($F:$F,$E:$E=$J$4))
/IF($J$5="総計",1,$K367/10)
),0)</f>
        <v>0</v>
      </c>
    </row>
    <row r="368" spans="10:24">
      <c r="J368" s="13"/>
      <c r="K368" s="37"/>
      <c r="L368" s="46" t="str">
        <f t="shared" ref="L368:L431" si="8">IF(I368="","",
SUM(M368:X368)
)</f>
        <v/>
      </c>
      <c r="M368" s="47" cm="1">
        <f t="array" ref="M368">IFERROR(
IF(OR(M$10="",$I368=""),"",
SUMIFS(収穫記録!$P:$P,収穫記録!$D:$D,$J$1,収穫記録!$I:$I,$J$2,収穫記録!$J:$J,$J$3,収穫記録!$F:$F,$I368,収穫記録!$B:$B,"&gt;="&amp;M$10,収穫記録!$B:$B,"&lt;="&amp;EOMONTH(M$10,0))
/_xlfn.UNIQUE(_xlfn._xlws.FILTER($F:$F,$E:$E=$J$4))
/IF($J$5="総計",1,$K368/10)
),0)</f>
        <v>0</v>
      </c>
      <c r="N368" s="48" cm="1">
        <f t="array" ref="N368">IFERROR(
IF(OR(N$10="",$I368=""),"",
SUMIFS(収穫記録!$P:$P,収穫記録!$D:$D,$J$1,収穫記録!$I:$I,$J$2,収穫記録!$J:$J,$J$3,収穫記録!$F:$F,$I368,収穫記録!$B:$B,"&gt;="&amp;N$10,収穫記録!$B:$B,"&lt;="&amp;EOMONTH(N$10,0))
/_xlfn.UNIQUE(_xlfn._xlws.FILTER($F:$F,$E:$E=$J$4))
/IF($J$5="総計",1,$K368/10)
),0)</f>
        <v>0</v>
      </c>
      <c r="O368" s="48" cm="1">
        <f t="array" ref="O368">IFERROR(
IF(OR(O$10="",$I368=""),"",
SUMIFS(収穫記録!$P:$P,収穫記録!$D:$D,$J$1,収穫記録!$I:$I,$J$2,収穫記録!$J:$J,$J$3,収穫記録!$F:$F,$I368,収穫記録!$B:$B,"&gt;="&amp;O$10,収穫記録!$B:$B,"&lt;="&amp;EOMONTH(O$10,0))
/_xlfn.UNIQUE(_xlfn._xlws.FILTER($F:$F,$E:$E=$J$4))
/IF($J$5="総計",1,$K368/10)
),0)</f>
        <v>0</v>
      </c>
      <c r="P368" s="48" cm="1">
        <f t="array" ref="P368">IFERROR(
IF(OR(P$10="",$I368=""),"",
SUMIFS(収穫記録!$P:$P,収穫記録!$D:$D,$J$1,収穫記録!$I:$I,$J$2,収穫記録!$J:$J,$J$3,収穫記録!$F:$F,$I368,収穫記録!$B:$B,"&gt;="&amp;P$10,収穫記録!$B:$B,"&lt;="&amp;EOMONTH(P$10,0))
/_xlfn.UNIQUE(_xlfn._xlws.FILTER($F:$F,$E:$E=$J$4))
/IF($J$5="総計",1,$K368/10)
),0)</f>
        <v>0</v>
      </c>
      <c r="Q368" s="48" cm="1">
        <f t="array" ref="Q368">IFERROR(
IF(OR(Q$10="",$I368=""),"",
SUMIFS(収穫記録!$P:$P,収穫記録!$D:$D,$J$1,収穫記録!$I:$I,$J$2,収穫記録!$J:$J,$J$3,収穫記録!$F:$F,$I368,収穫記録!$B:$B,"&gt;="&amp;Q$10,収穫記録!$B:$B,"&lt;="&amp;EOMONTH(Q$10,0))
/_xlfn.UNIQUE(_xlfn._xlws.FILTER($F:$F,$E:$E=$J$4))
/IF($J$5="総計",1,$K368/10)
),0)</f>
        <v>0</v>
      </c>
      <c r="R368" s="48" cm="1">
        <f t="array" ref="R368">IFERROR(
IF(OR(R$10="",$I368=""),"",
SUMIFS(収穫記録!$P:$P,収穫記録!$D:$D,$J$1,収穫記録!$I:$I,$J$2,収穫記録!$J:$J,$J$3,収穫記録!$F:$F,$I368,収穫記録!$B:$B,"&gt;="&amp;R$10,収穫記録!$B:$B,"&lt;="&amp;EOMONTH(R$10,0))
/_xlfn.UNIQUE(_xlfn._xlws.FILTER($F:$F,$E:$E=$J$4))
/IF($J$5="総計",1,$K368/10)
),0)</f>
        <v>0</v>
      </c>
      <c r="S368" s="48" cm="1">
        <f t="array" ref="S368">IFERROR(
IF(OR(S$10="",$I368=""),"",
SUMIFS(収穫記録!$P:$P,収穫記録!$D:$D,$J$1,収穫記録!$I:$I,$J$2,収穫記録!$J:$J,$J$3,収穫記録!$F:$F,$I368,収穫記録!$B:$B,"&gt;="&amp;S$10,収穫記録!$B:$B,"&lt;="&amp;EOMONTH(S$10,0))
/_xlfn.UNIQUE(_xlfn._xlws.FILTER($F:$F,$E:$E=$J$4))
/IF($J$5="総計",1,$K368/10)
),0)</f>
        <v>0</v>
      </c>
      <c r="T368" s="48" cm="1">
        <f t="array" ref="T368">IFERROR(
IF(OR(T$10="",$I368=""),"",
SUMIFS(収穫記録!$P:$P,収穫記録!$D:$D,$J$1,収穫記録!$I:$I,$J$2,収穫記録!$J:$J,$J$3,収穫記録!$F:$F,$I368,収穫記録!$B:$B,"&gt;="&amp;T$10,収穫記録!$B:$B,"&lt;="&amp;EOMONTH(T$10,0))
/_xlfn.UNIQUE(_xlfn._xlws.FILTER($F:$F,$E:$E=$J$4))
/IF($J$5="総計",1,$K368/10)
),0)</f>
        <v>0</v>
      </c>
      <c r="U368" s="48" cm="1">
        <f t="array" ref="U368">IFERROR(
IF(OR(U$10="",$I368=""),"",
SUMIFS(収穫記録!$P:$P,収穫記録!$D:$D,$J$1,収穫記録!$I:$I,$J$2,収穫記録!$J:$J,$J$3,収穫記録!$F:$F,$I368,収穫記録!$B:$B,"&gt;="&amp;U$10,収穫記録!$B:$B,"&lt;="&amp;EOMONTH(U$10,0))
/_xlfn.UNIQUE(_xlfn._xlws.FILTER($F:$F,$E:$E=$J$4))
/IF($J$5="総計",1,$K368/10)
),0)</f>
        <v>0</v>
      </c>
      <c r="V368" s="48" cm="1">
        <f t="array" ref="V368">IFERROR(
IF(OR(V$10="",$I368=""),"",
SUMIFS(収穫記録!$P:$P,収穫記録!$D:$D,$J$1,収穫記録!$I:$I,$J$2,収穫記録!$J:$J,$J$3,収穫記録!$F:$F,$I368,収穫記録!$B:$B,"&gt;="&amp;V$10,収穫記録!$B:$B,"&lt;="&amp;EOMONTH(V$10,0))
/_xlfn.UNIQUE(_xlfn._xlws.FILTER($F:$F,$E:$E=$J$4))
/IF($J$5="総計",1,$K368/10)
),0)</f>
        <v>0</v>
      </c>
      <c r="W368" s="48" cm="1">
        <f t="array" ref="W368">IFERROR(
IF(OR(W$10="",$I368=""),"",
SUMIFS(収穫記録!$P:$P,収穫記録!$D:$D,$J$1,収穫記録!$I:$I,$J$2,収穫記録!$J:$J,$J$3,収穫記録!$F:$F,$I368,収穫記録!$B:$B,"&gt;="&amp;W$10,収穫記録!$B:$B,"&lt;="&amp;EOMONTH(W$10,0))
/_xlfn.UNIQUE(_xlfn._xlws.FILTER($F:$F,$E:$E=$J$4))
/IF($J$5="総計",1,$K368/10)
),0)</f>
        <v>0</v>
      </c>
      <c r="X368" s="48" cm="1">
        <f t="array" ref="X368">IFERROR(
IF(OR(X$10="",$I368=""),"",
SUMIFS(収穫記録!$P:$P,収穫記録!$D:$D,$J$1,収穫記録!$I:$I,$J$2,収穫記録!$J:$J,$J$3,収穫記録!$F:$F,$I368,収穫記録!$B:$B,"&gt;="&amp;X$10,収穫記録!$B:$B,"&lt;="&amp;EOMONTH(X$10,0))
/_xlfn.UNIQUE(_xlfn._xlws.FILTER($F:$F,$E:$E=$J$4))
/IF($J$5="総計",1,$K368/10)
),0)</f>
        <v>0</v>
      </c>
    </row>
    <row r="369" spans="10:24">
      <c r="J369" s="13"/>
      <c r="K369" s="37"/>
      <c r="L369" s="46" t="str">
        <f t="shared" si="8"/>
        <v/>
      </c>
      <c r="M369" s="47" cm="1">
        <f t="array" ref="M369">IFERROR(
IF(OR(M$10="",$I369=""),"",
SUMIFS(収穫記録!$P:$P,収穫記録!$D:$D,$J$1,収穫記録!$I:$I,$J$2,収穫記録!$J:$J,$J$3,収穫記録!$F:$F,$I369,収穫記録!$B:$B,"&gt;="&amp;M$10,収穫記録!$B:$B,"&lt;="&amp;EOMONTH(M$10,0))
/_xlfn.UNIQUE(_xlfn._xlws.FILTER($F:$F,$E:$E=$J$4))
/IF($J$5="総計",1,$K369/10)
),0)</f>
        <v>0</v>
      </c>
      <c r="N369" s="48" cm="1">
        <f t="array" ref="N369">IFERROR(
IF(OR(N$10="",$I369=""),"",
SUMIFS(収穫記録!$P:$P,収穫記録!$D:$D,$J$1,収穫記録!$I:$I,$J$2,収穫記録!$J:$J,$J$3,収穫記録!$F:$F,$I369,収穫記録!$B:$B,"&gt;="&amp;N$10,収穫記録!$B:$B,"&lt;="&amp;EOMONTH(N$10,0))
/_xlfn.UNIQUE(_xlfn._xlws.FILTER($F:$F,$E:$E=$J$4))
/IF($J$5="総計",1,$K369/10)
),0)</f>
        <v>0</v>
      </c>
      <c r="O369" s="48" cm="1">
        <f t="array" ref="O369">IFERROR(
IF(OR(O$10="",$I369=""),"",
SUMIFS(収穫記録!$P:$P,収穫記録!$D:$D,$J$1,収穫記録!$I:$I,$J$2,収穫記録!$J:$J,$J$3,収穫記録!$F:$F,$I369,収穫記録!$B:$B,"&gt;="&amp;O$10,収穫記録!$B:$B,"&lt;="&amp;EOMONTH(O$10,0))
/_xlfn.UNIQUE(_xlfn._xlws.FILTER($F:$F,$E:$E=$J$4))
/IF($J$5="総計",1,$K369/10)
),0)</f>
        <v>0</v>
      </c>
      <c r="P369" s="48" cm="1">
        <f t="array" ref="P369">IFERROR(
IF(OR(P$10="",$I369=""),"",
SUMIFS(収穫記録!$P:$P,収穫記録!$D:$D,$J$1,収穫記録!$I:$I,$J$2,収穫記録!$J:$J,$J$3,収穫記録!$F:$F,$I369,収穫記録!$B:$B,"&gt;="&amp;P$10,収穫記録!$B:$B,"&lt;="&amp;EOMONTH(P$10,0))
/_xlfn.UNIQUE(_xlfn._xlws.FILTER($F:$F,$E:$E=$J$4))
/IF($J$5="総計",1,$K369/10)
),0)</f>
        <v>0</v>
      </c>
      <c r="Q369" s="48" cm="1">
        <f t="array" ref="Q369">IFERROR(
IF(OR(Q$10="",$I369=""),"",
SUMIFS(収穫記録!$P:$P,収穫記録!$D:$D,$J$1,収穫記録!$I:$I,$J$2,収穫記録!$J:$J,$J$3,収穫記録!$F:$F,$I369,収穫記録!$B:$B,"&gt;="&amp;Q$10,収穫記録!$B:$B,"&lt;="&amp;EOMONTH(Q$10,0))
/_xlfn.UNIQUE(_xlfn._xlws.FILTER($F:$F,$E:$E=$J$4))
/IF($J$5="総計",1,$K369/10)
),0)</f>
        <v>0</v>
      </c>
      <c r="R369" s="48" cm="1">
        <f t="array" ref="R369">IFERROR(
IF(OR(R$10="",$I369=""),"",
SUMIFS(収穫記録!$P:$P,収穫記録!$D:$D,$J$1,収穫記録!$I:$I,$J$2,収穫記録!$J:$J,$J$3,収穫記録!$F:$F,$I369,収穫記録!$B:$B,"&gt;="&amp;R$10,収穫記録!$B:$B,"&lt;="&amp;EOMONTH(R$10,0))
/_xlfn.UNIQUE(_xlfn._xlws.FILTER($F:$F,$E:$E=$J$4))
/IF($J$5="総計",1,$K369/10)
),0)</f>
        <v>0</v>
      </c>
      <c r="S369" s="48" cm="1">
        <f t="array" ref="S369">IFERROR(
IF(OR(S$10="",$I369=""),"",
SUMIFS(収穫記録!$P:$P,収穫記録!$D:$D,$J$1,収穫記録!$I:$I,$J$2,収穫記録!$J:$J,$J$3,収穫記録!$F:$F,$I369,収穫記録!$B:$B,"&gt;="&amp;S$10,収穫記録!$B:$B,"&lt;="&amp;EOMONTH(S$10,0))
/_xlfn.UNIQUE(_xlfn._xlws.FILTER($F:$F,$E:$E=$J$4))
/IF($J$5="総計",1,$K369/10)
),0)</f>
        <v>0</v>
      </c>
      <c r="T369" s="48" cm="1">
        <f t="array" ref="T369">IFERROR(
IF(OR(T$10="",$I369=""),"",
SUMIFS(収穫記録!$P:$P,収穫記録!$D:$D,$J$1,収穫記録!$I:$I,$J$2,収穫記録!$J:$J,$J$3,収穫記録!$F:$F,$I369,収穫記録!$B:$B,"&gt;="&amp;T$10,収穫記録!$B:$B,"&lt;="&amp;EOMONTH(T$10,0))
/_xlfn.UNIQUE(_xlfn._xlws.FILTER($F:$F,$E:$E=$J$4))
/IF($J$5="総計",1,$K369/10)
),0)</f>
        <v>0</v>
      </c>
      <c r="U369" s="48" cm="1">
        <f t="array" ref="U369">IFERROR(
IF(OR(U$10="",$I369=""),"",
SUMIFS(収穫記録!$P:$P,収穫記録!$D:$D,$J$1,収穫記録!$I:$I,$J$2,収穫記録!$J:$J,$J$3,収穫記録!$F:$F,$I369,収穫記録!$B:$B,"&gt;="&amp;U$10,収穫記録!$B:$B,"&lt;="&amp;EOMONTH(U$10,0))
/_xlfn.UNIQUE(_xlfn._xlws.FILTER($F:$F,$E:$E=$J$4))
/IF($J$5="総計",1,$K369/10)
),0)</f>
        <v>0</v>
      </c>
      <c r="V369" s="48" cm="1">
        <f t="array" ref="V369">IFERROR(
IF(OR(V$10="",$I369=""),"",
SUMIFS(収穫記録!$P:$P,収穫記録!$D:$D,$J$1,収穫記録!$I:$I,$J$2,収穫記録!$J:$J,$J$3,収穫記録!$F:$F,$I369,収穫記録!$B:$B,"&gt;="&amp;V$10,収穫記録!$B:$B,"&lt;="&amp;EOMONTH(V$10,0))
/_xlfn.UNIQUE(_xlfn._xlws.FILTER($F:$F,$E:$E=$J$4))
/IF($J$5="総計",1,$K369/10)
),0)</f>
        <v>0</v>
      </c>
      <c r="W369" s="48" cm="1">
        <f t="array" ref="W369">IFERROR(
IF(OR(W$10="",$I369=""),"",
SUMIFS(収穫記録!$P:$P,収穫記録!$D:$D,$J$1,収穫記録!$I:$I,$J$2,収穫記録!$J:$J,$J$3,収穫記録!$F:$F,$I369,収穫記録!$B:$B,"&gt;="&amp;W$10,収穫記録!$B:$B,"&lt;="&amp;EOMONTH(W$10,0))
/_xlfn.UNIQUE(_xlfn._xlws.FILTER($F:$F,$E:$E=$J$4))
/IF($J$5="総計",1,$K369/10)
),0)</f>
        <v>0</v>
      </c>
      <c r="X369" s="48" cm="1">
        <f t="array" ref="X369">IFERROR(
IF(OR(X$10="",$I369=""),"",
SUMIFS(収穫記録!$P:$P,収穫記録!$D:$D,$J$1,収穫記録!$I:$I,$J$2,収穫記録!$J:$J,$J$3,収穫記録!$F:$F,$I369,収穫記録!$B:$B,"&gt;="&amp;X$10,収穫記録!$B:$B,"&lt;="&amp;EOMONTH(X$10,0))
/_xlfn.UNIQUE(_xlfn._xlws.FILTER($F:$F,$E:$E=$J$4))
/IF($J$5="総計",1,$K369/10)
),0)</f>
        <v>0</v>
      </c>
    </row>
    <row r="370" spans="10:24">
      <c r="J370" s="13"/>
      <c r="K370" s="37"/>
      <c r="L370" s="46" t="str">
        <f t="shared" si="8"/>
        <v/>
      </c>
      <c r="M370" s="47" cm="1">
        <f t="array" ref="M370">IFERROR(
IF(OR(M$10="",$I370=""),"",
SUMIFS(収穫記録!$P:$P,収穫記録!$D:$D,$J$1,収穫記録!$I:$I,$J$2,収穫記録!$J:$J,$J$3,収穫記録!$F:$F,$I370,収穫記録!$B:$B,"&gt;="&amp;M$10,収穫記録!$B:$B,"&lt;="&amp;EOMONTH(M$10,0))
/_xlfn.UNIQUE(_xlfn._xlws.FILTER($F:$F,$E:$E=$J$4))
/IF($J$5="総計",1,$K370/10)
),0)</f>
        <v>0</v>
      </c>
      <c r="N370" s="48" cm="1">
        <f t="array" ref="N370">IFERROR(
IF(OR(N$10="",$I370=""),"",
SUMIFS(収穫記録!$P:$P,収穫記録!$D:$D,$J$1,収穫記録!$I:$I,$J$2,収穫記録!$J:$J,$J$3,収穫記録!$F:$F,$I370,収穫記録!$B:$B,"&gt;="&amp;N$10,収穫記録!$B:$B,"&lt;="&amp;EOMONTH(N$10,0))
/_xlfn.UNIQUE(_xlfn._xlws.FILTER($F:$F,$E:$E=$J$4))
/IF($J$5="総計",1,$K370/10)
),0)</f>
        <v>0</v>
      </c>
      <c r="O370" s="48" cm="1">
        <f t="array" ref="O370">IFERROR(
IF(OR(O$10="",$I370=""),"",
SUMIFS(収穫記録!$P:$P,収穫記録!$D:$D,$J$1,収穫記録!$I:$I,$J$2,収穫記録!$J:$J,$J$3,収穫記録!$F:$F,$I370,収穫記録!$B:$B,"&gt;="&amp;O$10,収穫記録!$B:$B,"&lt;="&amp;EOMONTH(O$10,0))
/_xlfn.UNIQUE(_xlfn._xlws.FILTER($F:$F,$E:$E=$J$4))
/IF($J$5="総計",1,$K370/10)
),0)</f>
        <v>0</v>
      </c>
      <c r="P370" s="48" cm="1">
        <f t="array" ref="P370">IFERROR(
IF(OR(P$10="",$I370=""),"",
SUMIFS(収穫記録!$P:$P,収穫記録!$D:$D,$J$1,収穫記録!$I:$I,$J$2,収穫記録!$J:$J,$J$3,収穫記録!$F:$F,$I370,収穫記録!$B:$B,"&gt;="&amp;P$10,収穫記録!$B:$B,"&lt;="&amp;EOMONTH(P$10,0))
/_xlfn.UNIQUE(_xlfn._xlws.FILTER($F:$F,$E:$E=$J$4))
/IF($J$5="総計",1,$K370/10)
),0)</f>
        <v>0</v>
      </c>
      <c r="Q370" s="48" cm="1">
        <f t="array" ref="Q370">IFERROR(
IF(OR(Q$10="",$I370=""),"",
SUMIFS(収穫記録!$P:$P,収穫記録!$D:$D,$J$1,収穫記録!$I:$I,$J$2,収穫記録!$J:$J,$J$3,収穫記録!$F:$F,$I370,収穫記録!$B:$B,"&gt;="&amp;Q$10,収穫記録!$B:$B,"&lt;="&amp;EOMONTH(Q$10,0))
/_xlfn.UNIQUE(_xlfn._xlws.FILTER($F:$F,$E:$E=$J$4))
/IF($J$5="総計",1,$K370/10)
),0)</f>
        <v>0</v>
      </c>
      <c r="R370" s="48" cm="1">
        <f t="array" ref="R370">IFERROR(
IF(OR(R$10="",$I370=""),"",
SUMIFS(収穫記録!$P:$P,収穫記録!$D:$D,$J$1,収穫記録!$I:$I,$J$2,収穫記録!$J:$J,$J$3,収穫記録!$F:$F,$I370,収穫記録!$B:$B,"&gt;="&amp;R$10,収穫記録!$B:$B,"&lt;="&amp;EOMONTH(R$10,0))
/_xlfn.UNIQUE(_xlfn._xlws.FILTER($F:$F,$E:$E=$J$4))
/IF($J$5="総計",1,$K370/10)
),0)</f>
        <v>0</v>
      </c>
      <c r="S370" s="48" cm="1">
        <f t="array" ref="S370">IFERROR(
IF(OR(S$10="",$I370=""),"",
SUMIFS(収穫記録!$P:$P,収穫記録!$D:$D,$J$1,収穫記録!$I:$I,$J$2,収穫記録!$J:$J,$J$3,収穫記録!$F:$F,$I370,収穫記録!$B:$B,"&gt;="&amp;S$10,収穫記録!$B:$B,"&lt;="&amp;EOMONTH(S$10,0))
/_xlfn.UNIQUE(_xlfn._xlws.FILTER($F:$F,$E:$E=$J$4))
/IF($J$5="総計",1,$K370/10)
),0)</f>
        <v>0</v>
      </c>
      <c r="T370" s="48" cm="1">
        <f t="array" ref="T370">IFERROR(
IF(OR(T$10="",$I370=""),"",
SUMIFS(収穫記録!$P:$P,収穫記録!$D:$D,$J$1,収穫記録!$I:$I,$J$2,収穫記録!$J:$J,$J$3,収穫記録!$F:$F,$I370,収穫記録!$B:$B,"&gt;="&amp;T$10,収穫記録!$B:$B,"&lt;="&amp;EOMONTH(T$10,0))
/_xlfn.UNIQUE(_xlfn._xlws.FILTER($F:$F,$E:$E=$J$4))
/IF($J$5="総計",1,$K370/10)
),0)</f>
        <v>0</v>
      </c>
      <c r="U370" s="48" cm="1">
        <f t="array" ref="U370">IFERROR(
IF(OR(U$10="",$I370=""),"",
SUMIFS(収穫記録!$P:$P,収穫記録!$D:$D,$J$1,収穫記録!$I:$I,$J$2,収穫記録!$J:$J,$J$3,収穫記録!$F:$F,$I370,収穫記録!$B:$B,"&gt;="&amp;U$10,収穫記録!$B:$B,"&lt;="&amp;EOMONTH(U$10,0))
/_xlfn.UNIQUE(_xlfn._xlws.FILTER($F:$F,$E:$E=$J$4))
/IF($J$5="総計",1,$K370/10)
),0)</f>
        <v>0</v>
      </c>
      <c r="V370" s="48" cm="1">
        <f t="array" ref="V370">IFERROR(
IF(OR(V$10="",$I370=""),"",
SUMIFS(収穫記録!$P:$P,収穫記録!$D:$D,$J$1,収穫記録!$I:$I,$J$2,収穫記録!$J:$J,$J$3,収穫記録!$F:$F,$I370,収穫記録!$B:$B,"&gt;="&amp;V$10,収穫記録!$B:$B,"&lt;="&amp;EOMONTH(V$10,0))
/_xlfn.UNIQUE(_xlfn._xlws.FILTER($F:$F,$E:$E=$J$4))
/IF($J$5="総計",1,$K370/10)
),0)</f>
        <v>0</v>
      </c>
      <c r="W370" s="48" cm="1">
        <f t="array" ref="W370">IFERROR(
IF(OR(W$10="",$I370=""),"",
SUMIFS(収穫記録!$P:$P,収穫記録!$D:$D,$J$1,収穫記録!$I:$I,$J$2,収穫記録!$J:$J,$J$3,収穫記録!$F:$F,$I370,収穫記録!$B:$B,"&gt;="&amp;W$10,収穫記録!$B:$B,"&lt;="&amp;EOMONTH(W$10,0))
/_xlfn.UNIQUE(_xlfn._xlws.FILTER($F:$F,$E:$E=$J$4))
/IF($J$5="総計",1,$K370/10)
),0)</f>
        <v>0</v>
      </c>
      <c r="X370" s="48" cm="1">
        <f t="array" ref="X370">IFERROR(
IF(OR(X$10="",$I370=""),"",
SUMIFS(収穫記録!$P:$P,収穫記録!$D:$D,$J$1,収穫記録!$I:$I,$J$2,収穫記録!$J:$J,$J$3,収穫記録!$F:$F,$I370,収穫記録!$B:$B,"&gt;="&amp;X$10,収穫記録!$B:$B,"&lt;="&amp;EOMONTH(X$10,0))
/_xlfn.UNIQUE(_xlfn._xlws.FILTER($F:$F,$E:$E=$J$4))
/IF($J$5="総計",1,$K370/10)
),0)</f>
        <v>0</v>
      </c>
    </row>
    <row r="371" spans="10:24">
      <c r="J371" s="13"/>
      <c r="K371" s="37"/>
      <c r="L371" s="46" t="str">
        <f t="shared" si="8"/>
        <v/>
      </c>
      <c r="M371" s="47" cm="1">
        <f t="array" ref="M371">IFERROR(
IF(OR(M$10="",$I371=""),"",
SUMIFS(収穫記録!$P:$P,収穫記録!$D:$D,$J$1,収穫記録!$I:$I,$J$2,収穫記録!$J:$J,$J$3,収穫記録!$F:$F,$I371,収穫記録!$B:$B,"&gt;="&amp;M$10,収穫記録!$B:$B,"&lt;="&amp;EOMONTH(M$10,0))
/_xlfn.UNIQUE(_xlfn._xlws.FILTER($F:$F,$E:$E=$J$4))
/IF($J$5="総計",1,$K371/10)
),0)</f>
        <v>0</v>
      </c>
      <c r="N371" s="48" cm="1">
        <f t="array" ref="N371">IFERROR(
IF(OR(N$10="",$I371=""),"",
SUMIFS(収穫記録!$P:$P,収穫記録!$D:$D,$J$1,収穫記録!$I:$I,$J$2,収穫記録!$J:$J,$J$3,収穫記録!$F:$F,$I371,収穫記録!$B:$B,"&gt;="&amp;N$10,収穫記録!$B:$B,"&lt;="&amp;EOMONTH(N$10,0))
/_xlfn.UNIQUE(_xlfn._xlws.FILTER($F:$F,$E:$E=$J$4))
/IF($J$5="総計",1,$K371/10)
),0)</f>
        <v>0</v>
      </c>
      <c r="O371" s="48" cm="1">
        <f t="array" ref="O371">IFERROR(
IF(OR(O$10="",$I371=""),"",
SUMIFS(収穫記録!$P:$P,収穫記録!$D:$D,$J$1,収穫記録!$I:$I,$J$2,収穫記録!$J:$J,$J$3,収穫記録!$F:$F,$I371,収穫記録!$B:$B,"&gt;="&amp;O$10,収穫記録!$B:$B,"&lt;="&amp;EOMONTH(O$10,0))
/_xlfn.UNIQUE(_xlfn._xlws.FILTER($F:$F,$E:$E=$J$4))
/IF($J$5="総計",1,$K371/10)
),0)</f>
        <v>0</v>
      </c>
      <c r="P371" s="48" cm="1">
        <f t="array" ref="P371">IFERROR(
IF(OR(P$10="",$I371=""),"",
SUMIFS(収穫記録!$P:$P,収穫記録!$D:$D,$J$1,収穫記録!$I:$I,$J$2,収穫記録!$J:$J,$J$3,収穫記録!$F:$F,$I371,収穫記録!$B:$B,"&gt;="&amp;P$10,収穫記録!$B:$B,"&lt;="&amp;EOMONTH(P$10,0))
/_xlfn.UNIQUE(_xlfn._xlws.FILTER($F:$F,$E:$E=$J$4))
/IF($J$5="総計",1,$K371/10)
),0)</f>
        <v>0</v>
      </c>
      <c r="Q371" s="48" cm="1">
        <f t="array" ref="Q371">IFERROR(
IF(OR(Q$10="",$I371=""),"",
SUMIFS(収穫記録!$P:$P,収穫記録!$D:$D,$J$1,収穫記録!$I:$I,$J$2,収穫記録!$J:$J,$J$3,収穫記録!$F:$F,$I371,収穫記録!$B:$B,"&gt;="&amp;Q$10,収穫記録!$B:$B,"&lt;="&amp;EOMONTH(Q$10,0))
/_xlfn.UNIQUE(_xlfn._xlws.FILTER($F:$F,$E:$E=$J$4))
/IF($J$5="総計",1,$K371/10)
),0)</f>
        <v>0</v>
      </c>
      <c r="R371" s="48" cm="1">
        <f t="array" ref="R371">IFERROR(
IF(OR(R$10="",$I371=""),"",
SUMIFS(収穫記録!$P:$P,収穫記録!$D:$D,$J$1,収穫記録!$I:$I,$J$2,収穫記録!$J:$J,$J$3,収穫記録!$F:$F,$I371,収穫記録!$B:$B,"&gt;="&amp;R$10,収穫記録!$B:$B,"&lt;="&amp;EOMONTH(R$10,0))
/_xlfn.UNIQUE(_xlfn._xlws.FILTER($F:$F,$E:$E=$J$4))
/IF($J$5="総計",1,$K371/10)
),0)</f>
        <v>0</v>
      </c>
      <c r="S371" s="48" cm="1">
        <f t="array" ref="S371">IFERROR(
IF(OR(S$10="",$I371=""),"",
SUMIFS(収穫記録!$P:$P,収穫記録!$D:$D,$J$1,収穫記録!$I:$I,$J$2,収穫記録!$J:$J,$J$3,収穫記録!$F:$F,$I371,収穫記録!$B:$B,"&gt;="&amp;S$10,収穫記録!$B:$B,"&lt;="&amp;EOMONTH(S$10,0))
/_xlfn.UNIQUE(_xlfn._xlws.FILTER($F:$F,$E:$E=$J$4))
/IF($J$5="総計",1,$K371/10)
),0)</f>
        <v>0</v>
      </c>
      <c r="T371" s="48" cm="1">
        <f t="array" ref="T371">IFERROR(
IF(OR(T$10="",$I371=""),"",
SUMIFS(収穫記録!$P:$P,収穫記録!$D:$D,$J$1,収穫記録!$I:$I,$J$2,収穫記録!$J:$J,$J$3,収穫記録!$F:$F,$I371,収穫記録!$B:$B,"&gt;="&amp;T$10,収穫記録!$B:$B,"&lt;="&amp;EOMONTH(T$10,0))
/_xlfn.UNIQUE(_xlfn._xlws.FILTER($F:$F,$E:$E=$J$4))
/IF($J$5="総計",1,$K371/10)
),0)</f>
        <v>0</v>
      </c>
      <c r="U371" s="48" cm="1">
        <f t="array" ref="U371">IFERROR(
IF(OR(U$10="",$I371=""),"",
SUMIFS(収穫記録!$P:$P,収穫記録!$D:$D,$J$1,収穫記録!$I:$I,$J$2,収穫記録!$J:$J,$J$3,収穫記録!$F:$F,$I371,収穫記録!$B:$B,"&gt;="&amp;U$10,収穫記録!$B:$B,"&lt;="&amp;EOMONTH(U$10,0))
/_xlfn.UNIQUE(_xlfn._xlws.FILTER($F:$F,$E:$E=$J$4))
/IF($J$5="総計",1,$K371/10)
),0)</f>
        <v>0</v>
      </c>
      <c r="V371" s="48" cm="1">
        <f t="array" ref="V371">IFERROR(
IF(OR(V$10="",$I371=""),"",
SUMIFS(収穫記録!$P:$P,収穫記録!$D:$D,$J$1,収穫記録!$I:$I,$J$2,収穫記録!$J:$J,$J$3,収穫記録!$F:$F,$I371,収穫記録!$B:$B,"&gt;="&amp;V$10,収穫記録!$B:$B,"&lt;="&amp;EOMONTH(V$10,0))
/_xlfn.UNIQUE(_xlfn._xlws.FILTER($F:$F,$E:$E=$J$4))
/IF($J$5="総計",1,$K371/10)
),0)</f>
        <v>0</v>
      </c>
      <c r="W371" s="48" cm="1">
        <f t="array" ref="W371">IFERROR(
IF(OR(W$10="",$I371=""),"",
SUMIFS(収穫記録!$P:$P,収穫記録!$D:$D,$J$1,収穫記録!$I:$I,$J$2,収穫記録!$J:$J,$J$3,収穫記録!$F:$F,$I371,収穫記録!$B:$B,"&gt;="&amp;W$10,収穫記録!$B:$B,"&lt;="&amp;EOMONTH(W$10,0))
/_xlfn.UNIQUE(_xlfn._xlws.FILTER($F:$F,$E:$E=$J$4))
/IF($J$5="総計",1,$K371/10)
),0)</f>
        <v>0</v>
      </c>
      <c r="X371" s="48" cm="1">
        <f t="array" ref="X371">IFERROR(
IF(OR(X$10="",$I371=""),"",
SUMIFS(収穫記録!$P:$P,収穫記録!$D:$D,$J$1,収穫記録!$I:$I,$J$2,収穫記録!$J:$J,$J$3,収穫記録!$F:$F,$I371,収穫記録!$B:$B,"&gt;="&amp;X$10,収穫記録!$B:$B,"&lt;="&amp;EOMONTH(X$10,0))
/_xlfn.UNIQUE(_xlfn._xlws.FILTER($F:$F,$E:$E=$J$4))
/IF($J$5="総計",1,$K371/10)
),0)</f>
        <v>0</v>
      </c>
    </row>
    <row r="372" spans="10:24">
      <c r="J372" s="13"/>
      <c r="K372" s="37"/>
      <c r="L372" s="46" t="str">
        <f t="shared" si="8"/>
        <v/>
      </c>
      <c r="M372" s="47" cm="1">
        <f t="array" ref="M372">IFERROR(
IF(OR(M$10="",$I372=""),"",
SUMIFS(収穫記録!$P:$P,収穫記録!$D:$D,$J$1,収穫記録!$I:$I,$J$2,収穫記録!$J:$J,$J$3,収穫記録!$F:$F,$I372,収穫記録!$B:$B,"&gt;="&amp;M$10,収穫記録!$B:$B,"&lt;="&amp;EOMONTH(M$10,0))
/_xlfn.UNIQUE(_xlfn._xlws.FILTER($F:$F,$E:$E=$J$4))
/IF($J$5="総計",1,$K372/10)
),0)</f>
        <v>0</v>
      </c>
      <c r="N372" s="48" cm="1">
        <f t="array" ref="N372">IFERROR(
IF(OR(N$10="",$I372=""),"",
SUMIFS(収穫記録!$P:$P,収穫記録!$D:$D,$J$1,収穫記録!$I:$I,$J$2,収穫記録!$J:$J,$J$3,収穫記録!$F:$F,$I372,収穫記録!$B:$B,"&gt;="&amp;N$10,収穫記録!$B:$B,"&lt;="&amp;EOMONTH(N$10,0))
/_xlfn.UNIQUE(_xlfn._xlws.FILTER($F:$F,$E:$E=$J$4))
/IF($J$5="総計",1,$K372/10)
),0)</f>
        <v>0</v>
      </c>
      <c r="O372" s="48" cm="1">
        <f t="array" ref="O372">IFERROR(
IF(OR(O$10="",$I372=""),"",
SUMIFS(収穫記録!$P:$P,収穫記録!$D:$D,$J$1,収穫記録!$I:$I,$J$2,収穫記録!$J:$J,$J$3,収穫記録!$F:$F,$I372,収穫記録!$B:$B,"&gt;="&amp;O$10,収穫記録!$B:$B,"&lt;="&amp;EOMONTH(O$10,0))
/_xlfn.UNIQUE(_xlfn._xlws.FILTER($F:$F,$E:$E=$J$4))
/IF($J$5="総計",1,$K372/10)
),0)</f>
        <v>0</v>
      </c>
      <c r="P372" s="48" cm="1">
        <f t="array" ref="P372">IFERROR(
IF(OR(P$10="",$I372=""),"",
SUMIFS(収穫記録!$P:$P,収穫記録!$D:$D,$J$1,収穫記録!$I:$I,$J$2,収穫記録!$J:$J,$J$3,収穫記録!$F:$F,$I372,収穫記録!$B:$B,"&gt;="&amp;P$10,収穫記録!$B:$B,"&lt;="&amp;EOMONTH(P$10,0))
/_xlfn.UNIQUE(_xlfn._xlws.FILTER($F:$F,$E:$E=$J$4))
/IF($J$5="総計",1,$K372/10)
),0)</f>
        <v>0</v>
      </c>
      <c r="Q372" s="48" cm="1">
        <f t="array" ref="Q372">IFERROR(
IF(OR(Q$10="",$I372=""),"",
SUMIFS(収穫記録!$P:$P,収穫記録!$D:$D,$J$1,収穫記録!$I:$I,$J$2,収穫記録!$J:$J,$J$3,収穫記録!$F:$F,$I372,収穫記録!$B:$B,"&gt;="&amp;Q$10,収穫記録!$B:$B,"&lt;="&amp;EOMONTH(Q$10,0))
/_xlfn.UNIQUE(_xlfn._xlws.FILTER($F:$F,$E:$E=$J$4))
/IF($J$5="総計",1,$K372/10)
),0)</f>
        <v>0</v>
      </c>
      <c r="R372" s="48" cm="1">
        <f t="array" ref="R372">IFERROR(
IF(OR(R$10="",$I372=""),"",
SUMIFS(収穫記録!$P:$P,収穫記録!$D:$D,$J$1,収穫記録!$I:$I,$J$2,収穫記録!$J:$J,$J$3,収穫記録!$F:$F,$I372,収穫記録!$B:$B,"&gt;="&amp;R$10,収穫記録!$B:$B,"&lt;="&amp;EOMONTH(R$10,0))
/_xlfn.UNIQUE(_xlfn._xlws.FILTER($F:$F,$E:$E=$J$4))
/IF($J$5="総計",1,$K372/10)
),0)</f>
        <v>0</v>
      </c>
      <c r="S372" s="48" cm="1">
        <f t="array" ref="S372">IFERROR(
IF(OR(S$10="",$I372=""),"",
SUMIFS(収穫記録!$P:$P,収穫記録!$D:$D,$J$1,収穫記録!$I:$I,$J$2,収穫記録!$J:$J,$J$3,収穫記録!$F:$F,$I372,収穫記録!$B:$B,"&gt;="&amp;S$10,収穫記録!$B:$B,"&lt;="&amp;EOMONTH(S$10,0))
/_xlfn.UNIQUE(_xlfn._xlws.FILTER($F:$F,$E:$E=$J$4))
/IF($J$5="総計",1,$K372/10)
),0)</f>
        <v>0</v>
      </c>
      <c r="T372" s="48" cm="1">
        <f t="array" ref="T372">IFERROR(
IF(OR(T$10="",$I372=""),"",
SUMIFS(収穫記録!$P:$P,収穫記録!$D:$D,$J$1,収穫記録!$I:$I,$J$2,収穫記録!$J:$J,$J$3,収穫記録!$F:$F,$I372,収穫記録!$B:$B,"&gt;="&amp;T$10,収穫記録!$B:$B,"&lt;="&amp;EOMONTH(T$10,0))
/_xlfn.UNIQUE(_xlfn._xlws.FILTER($F:$F,$E:$E=$J$4))
/IF($J$5="総計",1,$K372/10)
),0)</f>
        <v>0</v>
      </c>
      <c r="U372" s="48" cm="1">
        <f t="array" ref="U372">IFERROR(
IF(OR(U$10="",$I372=""),"",
SUMIFS(収穫記録!$P:$P,収穫記録!$D:$D,$J$1,収穫記録!$I:$I,$J$2,収穫記録!$J:$J,$J$3,収穫記録!$F:$F,$I372,収穫記録!$B:$B,"&gt;="&amp;U$10,収穫記録!$B:$B,"&lt;="&amp;EOMONTH(U$10,0))
/_xlfn.UNIQUE(_xlfn._xlws.FILTER($F:$F,$E:$E=$J$4))
/IF($J$5="総計",1,$K372/10)
),0)</f>
        <v>0</v>
      </c>
      <c r="V372" s="48" cm="1">
        <f t="array" ref="V372">IFERROR(
IF(OR(V$10="",$I372=""),"",
SUMIFS(収穫記録!$P:$P,収穫記録!$D:$D,$J$1,収穫記録!$I:$I,$J$2,収穫記録!$J:$J,$J$3,収穫記録!$F:$F,$I372,収穫記録!$B:$B,"&gt;="&amp;V$10,収穫記録!$B:$B,"&lt;="&amp;EOMONTH(V$10,0))
/_xlfn.UNIQUE(_xlfn._xlws.FILTER($F:$F,$E:$E=$J$4))
/IF($J$5="総計",1,$K372/10)
),0)</f>
        <v>0</v>
      </c>
      <c r="W372" s="48" cm="1">
        <f t="array" ref="W372">IFERROR(
IF(OR(W$10="",$I372=""),"",
SUMIFS(収穫記録!$P:$P,収穫記録!$D:$D,$J$1,収穫記録!$I:$I,$J$2,収穫記録!$J:$J,$J$3,収穫記録!$F:$F,$I372,収穫記録!$B:$B,"&gt;="&amp;W$10,収穫記録!$B:$B,"&lt;="&amp;EOMONTH(W$10,0))
/_xlfn.UNIQUE(_xlfn._xlws.FILTER($F:$F,$E:$E=$J$4))
/IF($J$5="総計",1,$K372/10)
),0)</f>
        <v>0</v>
      </c>
      <c r="X372" s="48" cm="1">
        <f t="array" ref="X372">IFERROR(
IF(OR(X$10="",$I372=""),"",
SUMIFS(収穫記録!$P:$P,収穫記録!$D:$D,$J$1,収穫記録!$I:$I,$J$2,収穫記録!$J:$J,$J$3,収穫記録!$F:$F,$I372,収穫記録!$B:$B,"&gt;="&amp;X$10,収穫記録!$B:$B,"&lt;="&amp;EOMONTH(X$10,0))
/_xlfn.UNIQUE(_xlfn._xlws.FILTER($F:$F,$E:$E=$J$4))
/IF($J$5="総計",1,$K372/10)
),0)</f>
        <v>0</v>
      </c>
    </row>
    <row r="373" spans="10:24">
      <c r="J373" s="13"/>
      <c r="K373" s="37"/>
      <c r="L373" s="46" t="str">
        <f t="shared" si="8"/>
        <v/>
      </c>
      <c r="M373" s="47" cm="1">
        <f t="array" ref="M373">IFERROR(
IF(OR(M$10="",$I373=""),"",
SUMIFS(収穫記録!$P:$P,収穫記録!$D:$D,$J$1,収穫記録!$I:$I,$J$2,収穫記録!$J:$J,$J$3,収穫記録!$F:$F,$I373,収穫記録!$B:$B,"&gt;="&amp;M$10,収穫記録!$B:$B,"&lt;="&amp;EOMONTH(M$10,0))
/_xlfn.UNIQUE(_xlfn._xlws.FILTER($F:$F,$E:$E=$J$4))
/IF($J$5="総計",1,$K373/10)
),0)</f>
        <v>0</v>
      </c>
      <c r="N373" s="48" cm="1">
        <f t="array" ref="N373">IFERROR(
IF(OR(N$10="",$I373=""),"",
SUMIFS(収穫記録!$P:$P,収穫記録!$D:$D,$J$1,収穫記録!$I:$I,$J$2,収穫記録!$J:$J,$J$3,収穫記録!$F:$F,$I373,収穫記録!$B:$B,"&gt;="&amp;N$10,収穫記録!$B:$B,"&lt;="&amp;EOMONTH(N$10,0))
/_xlfn.UNIQUE(_xlfn._xlws.FILTER($F:$F,$E:$E=$J$4))
/IF($J$5="総計",1,$K373/10)
),0)</f>
        <v>0</v>
      </c>
      <c r="O373" s="48" cm="1">
        <f t="array" ref="O373">IFERROR(
IF(OR(O$10="",$I373=""),"",
SUMIFS(収穫記録!$P:$P,収穫記録!$D:$D,$J$1,収穫記録!$I:$I,$J$2,収穫記録!$J:$J,$J$3,収穫記録!$F:$F,$I373,収穫記録!$B:$B,"&gt;="&amp;O$10,収穫記録!$B:$B,"&lt;="&amp;EOMONTH(O$10,0))
/_xlfn.UNIQUE(_xlfn._xlws.FILTER($F:$F,$E:$E=$J$4))
/IF($J$5="総計",1,$K373/10)
),0)</f>
        <v>0</v>
      </c>
      <c r="P373" s="48" cm="1">
        <f t="array" ref="P373">IFERROR(
IF(OR(P$10="",$I373=""),"",
SUMIFS(収穫記録!$P:$P,収穫記録!$D:$D,$J$1,収穫記録!$I:$I,$J$2,収穫記録!$J:$J,$J$3,収穫記録!$F:$F,$I373,収穫記録!$B:$B,"&gt;="&amp;P$10,収穫記録!$B:$B,"&lt;="&amp;EOMONTH(P$10,0))
/_xlfn.UNIQUE(_xlfn._xlws.FILTER($F:$F,$E:$E=$J$4))
/IF($J$5="総計",1,$K373/10)
),0)</f>
        <v>0</v>
      </c>
      <c r="Q373" s="48" cm="1">
        <f t="array" ref="Q373">IFERROR(
IF(OR(Q$10="",$I373=""),"",
SUMIFS(収穫記録!$P:$P,収穫記録!$D:$D,$J$1,収穫記録!$I:$I,$J$2,収穫記録!$J:$J,$J$3,収穫記録!$F:$F,$I373,収穫記録!$B:$B,"&gt;="&amp;Q$10,収穫記録!$B:$B,"&lt;="&amp;EOMONTH(Q$10,0))
/_xlfn.UNIQUE(_xlfn._xlws.FILTER($F:$F,$E:$E=$J$4))
/IF($J$5="総計",1,$K373/10)
),0)</f>
        <v>0</v>
      </c>
      <c r="R373" s="48" cm="1">
        <f t="array" ref="R373">IFERROR(
IF(OR(R$10="",$I373=""),"",
SUMIFS(収穫記録!$P:$P,収穫記録!$D:$D,$J$1,収穫記録!$I:$I,$J$2,収穫記録!$J:$J,$J$3,収穫記録!$F:$F,$I373,収穫記録!$B:$B,"&gt;="&amp;R$10,収穫記録!$B:$B,"&lt;="&amp;EOMONTH(R$10,0))
/_xlfn.UNIQUE(_xlfn._xlws.FILTER($F:$F,$E:$E=$J$4))
/IF($J$5="総計",1,$K373/10)
),0)</f>
        <v>0</v>
      </c>
      <c r="S373" s="48" cm="1">
        <f t="array" ref="S373">IFERROR(
IF(OR(S$10="",$I373=""),"",
SUMIFS(収穫記録!$P:$P,収穫記録!$D:$D,$J$1,収穫記録!$I:$I,$J$2,収穫記録!$J:$J,$J$3,収穫記録!$F:$F,$I373,収穫記録!$B:$B,"&gt;="&amp;S$10,収穫記録!$B:$B,"&lt;="&amp;EOMONTH(S$10,0))
/_xlfn.UNIQUE(_xlfn._xlws.FILTER($F:$F,$E:$E=$J$4))
/IF($J$5="総計",1,$K373/10)
),0)</f>
        <v>0</v>
      </c>
      <c r="T373" s="48" cm="1">
        <f t="array" ref="T373">IFERROR(
IF(OR(T$10="",$I373=""),"",
SUMIFS(収穫記録!$P:$P,収穫記録!$D:$D,$J$1,収穫記録!$I:$I,$J$2,収穫記録!$J:$J,$J$3,収穫記録!$F:$F,$I373,収穫記録!$B:$B,"&gt;="&amp;T$10,収穫記録!$B:$B,"&lt;="&amp;EOMONTH(T$10,0))
/_xlfn.UNIQUE(_xlfn._xlws.FILTER($F:$F,$E:$E=$J$4))
/IF($J$5="総計",1,$K373/10)
),0)</f>
        <v>0</v>
      </c>
      <c r="U373" s="48" cm="1">
        <f t="array" ref="U373">IFERROR(
IF(OR(U$10="",$I373=""),"",
SUMIFS(収穫記録!$P:$P,収穫記録!$D:$D,$J$1,収穫記録!$I:$I,$J$2,収穫記録!$J:$J,$J$3,収穫記録!$F:$F,$I373,収穫記録!$B:$B,"&gt;="&amp;U$10,収穫記録!$B:$B,"&lt;="&amp;EOMONTH(U$10,0))
/_xlfn.UNIQUE(_xlfn._xlws.FILTER($F:$F,$E:$E=$J$4))
/IF($J$5="総計",1,$K373/10)
),0)</f>
        <v>0</v>
      </c>
      <c r="V373" s="48" cm="1">
        <f t="array" ref="V373">IFERROR(
IF(OR(V$10="",$I373=""),"",
SUMIFS(収穫記録!$P:$P,収穫記録!$D:$D,$J$1,収穫記録!$I:$I,$J$2,収穫記録!$J:$J,$J$3,収穫記録!$F:$F,$I373,収穫記録!$B:$B,"&gt;="&amp;V$10,収穫記録!$B:$B,"&lt;="&amp;EOMONTH(V$10,0))
/_xlfn.UNIQUE(_xlfn._xlws.FILTER($F:$F,$E:$E=$J$4))
/IF($J$5="総計",1,$K373/10)
),0)</f>
        <v>0</v>
      </c>
      <c r="W373" s="48" cm="1">
        <f t="array" ref="W373">IFERROR(
IF(OR(W$10="",$I373=""),"",
SUMIFS(収穫記録!$P:$P,収穫記録!$D:$D,$J$1,収穫記録!$I:$I,$J$2,収穫記録!$J:$J,$J$3,収穫記録!$F:$F,$I373,収穫記録!$B:$B,"&gt;="&amp;W$10,収穫記録!$B:$B,"&lt;="&amp;EOMONTH(W$10,0))
/_xlfn.UNIQUE(_xlfn._xlws.FILTER($F:$F,$E:$E=$J$4))
/IF($J$5="総計",1,$K373/10)
),0)</f>
        <v>0</v>
      </c>
      <c r="X373" s="48" cm="1">
        <f t="array" ref="X373">IFERROR(
IF(OR(X$10="",$I373=""),"",
SUMIFS(収穫記録!$P:$P,収穫記録!$D:$D,$J$1,収穫記録!$I:$I,$J$2,収穫記録!$J:$J,$J$3,収穫記録!$F:$F,$I373,収穫記録!$B:$B,"&gt;="&amp;X$10,収穫記録!$B:$B,"&lt;="&amp;EOMONTH(X$10,0))
/_xlfn.UNIQUE(_xlfn._xlws.FILTER($F:$F,$E:$E=$J$4))
/IF($J$5="総計",1,$K373/10)
),0)</f>
        <v>0</v>
      </c>
    </row>
    <row r="374" spans="10:24">
      <c r="J374" s="13"/>
      <c r="K374" s="37"/>
      <c r="L374" s="46" t="str">
        <f t="shared" si="8"/>
        <v/>
      </c>
      <c r="M374" s="47" cm="1">
        <f t="array" ref="M374">IFERROR(
IF(OR(M$10="",$I374=""),"",
SUMIFS(収穫記録!$P:$P,収穫記録!$D:$D,$J$1,収穫記録!$I:$I,$J$2,収穫記録!$J:$J,$J$3,収穫記録!$F:$F,$I374,収穫記録!$B:$B,"&gt;="&amp;M$10,収穫記録!$B:$B,"&lt;="&amp;EOMONTH(M$10,0))
/_xlfn.UNIQUE(_xlfn._xlws.FILTER($F:$F,$E:$E=$J$4))
/IF($J$5="総計",1,$K374/10)
),0)</f>
        <v>0</v>
      </c>
      <c r="N374" s="48" cm="1">
        <f t="array" ref="N374">IFERROR(
IF(OR(N$10="",$I374=""),"",
SUMIFS(収穫記録!$P:$P,収穫記録!$D:$D,$J$1,収穫記録!$I:$I,$J$2,収穫記録!$J:$J,$J$3,収穫記録!$F:$F,$I374,収穫記録!$B:$B,"&gt;="&amp;N$10,収穫記録!$B:$B,"&lt;="&amp;EOMONTH(N$10,0))
/_xlfn.UNIQUE(_xlfn._xlws.FILTER($F:$F,$E:$E=$J$4))
/IF($J$5="総計",1,$K374/10)
),0)</f>
        <v>0</v>
      </c>
      <c r="O374" s="48" cm="1">
        <f t="array" ref="O374">IFERROR(
IF(OR(O$10="",$I374=""),"",
SUMIFS(収穫記録!$P:$P,収穫記録!$D:$D,$J$1,収穫記録!$I:$I,$J$2,収穫記録!$J:$J,$J$3,収穫記録!$F:$F,$I374,収穫記録!$B:$B,"&gt;="&amp;O$10,収穫記録!$B:$B,"&lt;="&amp;EOMONTH(O$10,0))
/_xlfn.UNIQUE(_xlfn._xlws.FILTER($F:$F,$E:$E=$J$4))
/IF($J$5="総計",1,$K374/10)
),0)</f>
        <v>0</v>
      </c>
      <c r="P374" s="48" cm="1">
        <f t="array" ref="P374">IFERROR(
IF(OR(P$10="",$I374=""),"",
SUMIFS(収穫記録!$P:$P,収穫記録!$D:$D,$J$1,収穫記録!$I:$I,$J$2,収穫記録!$J:$J,$J$3,収穫記録!$F:$F,$I374,収穫記録!$B:$B,"&gt;="&amp;P$10,収穫記録!$B:$B,"&lt;="&amp;EOMONTH(P$10,0))
/_xlfn.UNIQUE(_xlfn._xlws.FILTER($F:$F,$E:$E=$J$4))
/IF($J$5="総計",1,$K374/10)
),0)</f>
        <v>0</v>
      </c>
      <c r="Q374" s="48" cm="1">
        <f t="array" ref="Q374">IFERROR(
IF(OR(Q$10="",$I374=""),"",
SUMIFS(収穫記録!$P:$P,収穫記録!$D:$D,$J$1,収穫記録!$I:$I,$J$2,収穫記録!$J:$J,$J$3,収穫記録!$F:$F,$I374,収穫記録!$B:$B,"&gt;="&amp;Q$10,収穫記録!$B:$B,"&lt;="&amp;EOMONTH(Q$10,0))
/_xlfn.UNIQUE(_xlfn._xlws.FILTER($F:$F,$E:$E=$J$4))
/IF($J$5="総計",1,$K374/10)
),0)</f>
        <v>0</v>
      </c>
      <c r="R374" s="48" cm="1">
        <f t="array" ref="R374">IFERROR(
IF(OR(R$10="",$I374=""),"",
SUMIFS(収穫記録!$P:$P,収穫記録!$D:$D,$J$1,収穫記録!$I:$I,$J$2,収穫記録!$J:$J,$J$3,収穫記録!$F:$F,$I374,収穫記録!$B:$B,"&gt;="&amp;R$10,収穫記録!$B:$B,"&lt;="&amp;EOMONTH(R$10,0))
/_xlfn.UNIQUE(_xlfn._xlws.FILTER($F:$F,$E:$E=$J$4))
/IF($J$5="総計",1,$K374/10)
),0)</f>
        <v>0</v>
      </c>
      <c r="S374" s="48" cm="1">
        <f t="array" ref="S374">IFERROR(
IF(OR(S$10="",$I374=""),"",
SUMIFS(収穫記録!$P:$P,収穫記録!$D:$D,$J$1,収穫記録!$I:$I,$J$2,収穫記録!$J:$J,$J$3,収穫記録!$F:$F,$I374,収穫記録!$B:$B,"&gt;="&amp;S$10,収穫記録!$B:$B,"&lt;="&amp;EOMONTH(S$10,0))
/_xlfn.UNIQUE(_xlfn._xlws.FILTER($F:$F,$E:$E=$J$4))
/IF($J$5="総計",1,$K374/10)
),0)</f>
        <v>0</v>
      </c>
      <c r="T374" s="48" cm="1">
        <f t="array" ref="T374">IFERROR(
IF(OR(T$10="",$I374=""),"",
SUMIFS(収穫記録!$P:$P,収穫記録!$D:$D,$J$1,収穫記録!$I:$I,$J$2,収穫記録!$J:$J,$J$3,収穫記録!$F:$F,$I374,収穫記録!$B:$B,"&gt;="&amp;T$10,収穫記録!$B:$B,"&lt;="&amp;EOMONTH(T$10,0))
/_xlfn.UNIQUE(_xlfn._xlws.FILTER($F:$F,$E:$E=$J$4))
/IF($J$5="総計",1,$K374/10)
),0)</f>
        <v>0</v>
      </c>
      <c r="U374" s="48" cm="1">
        <f t="array" ref="U374">IFERROR(
IF(OR(U$10="",$I374=""),"",
SUMIFS(収穫記録!$P:$P,収穫記録!$D:$D,$J$1,収穫記録!$I:$I,$J$2,収穫記録!$J:$J,$J$3,収穫記録!$F:$F,$I374,収穫記録!$B:$B,"&gt;="&amp;U$10,収穫記録!$B:$B,"&lt;="&amp;EOMONTH(U$10,0))
/_xlfn.UNIQUE(_xlfn._xlws.FILTER($F:$F,$E:$E=$J$4))
/IF($J$5="総計",1,$K374/10)
),0)</f>
        <v>0</v>
      </c>
      <c r="V374" s="48" cm="1">
        <f t="array" ref="V374">IFERROR(
IF(OR(V$10="",$I374=""),"",
SUMIFS(収穫記録!$P:$P,収穫記録!$D:$D,$J$1,収穫記録!$I:$I,$J$2,収穫記録!$J:$J,$J$3,収穫記録!$F:$F,$I374,収穫記録!$B:$B,"&gt;="&amp;V$10,収穫記録!$B:$B,"&lt;="&amp;EOMONTH(V$10,0))
/_xlfn.UNIQUE(_xlfn._xlws.FILTER($F:$F,$E:$E=$J$4))
/IF($J$5="総計",1,$K374/10)
),0)</f>
        <v>0</v>
      </c>
      <c r="W374" s="48" cm="1">
        <f t="array" ref="W374">IFERROR(
IF(OR(W$10="",$I374=""),"",
SUMIFS(収穫記録!$P:$P,収穫記録!$D:$D,$J$1,収穫記録!$I:$I,$J$2,収穫記録!$J:$J,$J$3,収穫記録!$F:$F,$I374,収穫記録!$B:$B,"&gt;="&amp;W$10,収穫記録!$B:$B,"&lt;="&amp;EOMONTH(W$10,0))
/_xlfn.UNIQUE(_xlfn._xlws.FILTER($F:$F,$E:$E=$J$4))
/IF($J$5="総計",1,$K374/10)
),0)</f>
        <v>0</v>
      </c>
      <c r="X374" s="48" cm="1">
        <f t="array" ref="X374">IFERROR(
IF(OR(X$10="",$I374=""),"",
SUMIFS(収穫記録!$P:$P,収穫記録!$D:$D,$J$1,収穫記録!$I:$I,$J$2,収穫記録!$J:$J,$J$3,収穫記録!$F:$F,$I374,収穫記録!$B:$B,"&gt;="&amp;X$10,収穫記録!$B:$B,"&lt;="&amp;EOMONTH(X$10,0))
/_xlfn.UNIQUE(_xlfn._xlws.FILTER($F:$F,$E:$E=$J$4))
/IF($J$5="総計",1,$K374/10)
),0)</f>
        <v>0</v>
      </c>
    </row>
    <row r="375" spans="10:24">
      <c r="J375" s="13"/>
      <c r="K375" s="37"/>
      <c r="L375" s="46" t="str">
        <f t="shared" si="8"/>
        <v/>
      </c>
      <c r="M375" s="47" cm="1">
        <f t="array" ref="M375">IFERROR(
IF(OR(M$10="",$I375=""),"",
SUMIFS(収穫記録!$P:$P,収穫記録!$D:$D,$J$1,収穫記録!$I:$I,$J$2,収穫記録!$J:$J,$J$3,収穫記録!$F:$F,$I375,収穫記録!$B:$B,"&gt;="&amp;M$10,収穫記録!$B:$B,"&lt;="&amp;EOMONTH(M$10,0))
/_xlfn.UNIQUE(_xlfn._xlws.FILTER($F:$F,$E:$E=$J$4))
/IF($J$5="総計",1,$K375/10)
),0)</f>
        <v>0</v>
      </c>
      <c r="N375" s="48" cm="1">
        <f t="array" ref="N375">IFERROR(
IF(OR(N$10="",$I375=""),"",
SUMIFS(収穫記録!$P:$P,収穫記録!$D:$D,$J$1,収穫記録!$I:$I,$J$2,収穫記録!$J:$J,$J$3,収穫記録!$F:$F,$I375,収穫記録!$B:$B,"&gt;="&amp;N$10,収穫記録!$B:$B,"&lt;="&amp;EOMONTH(N$10,0))
/_xlfn.UNIQUE(_xlfn._xlws.FILTER($F:$F,$E:$E=$J$4))
/IF($J$5="総計",1,$K375/10)
),0)</f>
        <v>0</v>
      </c>
      <c r="O375" s="48" cm="1">
        <f t="array" ref="O375">IFERROR(
IF(OR(O$10="",$I375=""),"",
SUMIFS(収穫記録!$P:$P,収穫記録!$D:$D,$J$1,収穫記録!$I:$I,$J$2,収穫記録!$J:$J,$J$3,収穫記録!$F:$F,$I375,収穫記録!$B:$B,"&gt;="&amp;O$10,収穫記録!$B:$B,"&lt;="&amp;EOMONTH(O$10,0))
/_xlfn.UNIQUE(_xlfn._xlws.FILTER($F:$F,$E:$E=$J$4))
/IF($J$5="総計",1,$K375/10)
),0)</f>
        <v>0</v>
      </c>
      <c r="P375" s="48" cm="1">
        <f t="array" ref="P375">IFERROR(
IF(OR(P$10="",$I375=""),"",
SUMIFS(収穫記録!$P:$P,収穫記録!$D:$D,$J$1,収穫記録!$I:$I,$J$2,収穫記録!$J:$J,$J$3,収穫記録!$F:$F,$I375,収穫記録!$B:$B,"&gt;="&amp;P$10,収穫記録!$B:$B,"&lt;="&amp;EOMONTH(P$10,0))
/_xlfn.UNIQUE(_xlfn._xlws.FILTER($F:$F,$E:$E=$J$4))
/IF($J$5="総計",1,$K375/10)
),0)</f>
        <v>0</v>
      </c>
      <c r="Q375" s="48" cm="1">
        <f t="array" ref="Q375">IFERROR(
IF(OR(Q$10="",$I375=""),"",
SUMIFS(収穫記録!$P:$P,収穫記録!$D:$D,$J$1,収穫記録!$I:$I,$J$2,収穫記録!$J:$J,$J$3,収穫記録!$F:$F,$I375,収穫記録!$B:$B,"&gt;="&amp;Q$10,収穫記録!$B:$B,"&lt;="&amp;EOMONTH(Q$10,0))
/_xlfn.UNIQUE(_xlfn._xlws.FILTER($F:$F,$E:$E=$J$4))
/IF($J$5="総計",1,$K375/10)
),0)</f>
        <v>0</v>
      </c>
      <c r="R375" s="48" cm="1">
        <f t="array" ref="R375">IFERROR(
IF(OR(R$10="",$I375=""),"",
SUMIFS(収穫記録!$P:$P,収穫記録!$D:$D,$J$1,収穫記録!$I:$I,$J$2,収穫記録!$J:$J,$J$3,収穫記録!$F:$F,$I375,収穫記録!$B:$B,"&gt;="&amp;R$10,収穫記録!$B:$B,"&lt;="&amp;EOMONTH(R$10,0))
/_xlfn.UNIQUE(_xlfn._xlws.FILTER($F:$F,$E:$E=$J$4))
/IF($J$5="総計",1,$K375/10)
),0)</f>
        <v>0</v>
      </c>
      <c r="S375" s="48" cm="1">
        <f t="array" ref="S375">IFERROR(
IF(OR(S$10="",$I375=""),"",
SUMIFS(収穫記録!$P:$P,収穫記録!$D:$D,$J$1,収穫記録!$I:$I,$J$2,収穫記録!$J:$J,$J$3,収穫記録!$F:$F,$I375,収穫記録!$B:$B,"&gt;="&amp;S$10,収穫記録!$B:$B,"&lt;="&amp;EOMONTH(S$10,0))
/_xlfn.UNIQUE(_xlfn._xlws.FILTER($F:$F,$E:$E=$J$4))
/IF($J$5="総計",1,$K375/10)
),0)</f>
        <v>0</v>
      </c>
      <c r="T375" s="48" cm="1">
        <f t="array" ref="T375">IFERROR(
IF(OR(T$10="",$I375=""),"",
SUMIFS(収穫記録!$P:$P,収穫記録!$D:$D,$J$1,収穫記録!$I:$I,$J$2,収穫記録!$J:$J,$J$3,収穫記録!$F:$F,$I375,収穫記録!$B:$B,"&gt;="&amp;T$10,収穫記録!$B:$B,"&lt;="&amp;EOMONTH(T$10,0))
/_xlfn.UNIQUE(_xlfn._xlws.FILTER($F:$F,$E:$E=$J$4))
/IF($J$5="総計",1,$K375/10)
),0)</f>
        <v>0</v>
      </c>
      <c r="U375" s="48" cm="1">
        <f t="array" ref="U375">IFERROR(
IF(OR(U$10="",$I375=""),"",
SUMIFS(収穫記録!$P:$P,収穫記録!$D:$D,$J$1,収穫記録!$I:$I,$J$2,収穫記録!$J:$J,$J$3,収穫記録!$F:$F,$I375,収穫記録!$B:$B,"&gt;="&amp;U$10,収穫記録!$B:$B,"&lt;="&amp;EOMONTH(U$10,0))
/_xlfn.UNIQUE(_xlfn._xlws.FILTER($F:$F,$E:$E=$J$4))
/IF($J$5="総計",1,$K375/10)
),0)</f>
        <v>0</v>
      </c>
      <c r="V375" s="48" cm="1">
        <f t="array" ref="V375">IFERROR(
IF(OR(V$10="",$I375=""),"",
SUMIFS(収穫記録!$P:$P,収穫記録!$D:$D,$J$1,収穫記録!$I:$I,$J$2,収穫記録!$J:$J,$J$3,収穫記録!$F:$F,$I375,収穫記録!$B:$B,"&gt;="&amp;V$10,収穫記録!$B:$B,"&lt;="&amp;EOMONTH(V$10,0))
/_xlfn.UNIQUE(_xlfn._xlws.FILTER($F:$F,$E:$E=$J$4))
/IF($J$5="総計",1,$K375/10)
),0)</f>
        <v>0</v>
      </c>
      <c r="W375" s="48" cm="1">
        <f t="array" ref="W375">IFERROR(
IF(OR(W$10="",$I375=""),"",
SUMIFS(収穫記録!$P:$P,収穫記録!$D:$D,$J$1,収穫記録!$I:$I,$J$2,収穫記録!$J:$J,$J$3,収穫記録!$F:$F,$I375,収穫記録!$B:$B,"&gt;="&amp;W$10,収穫記録!$B:$B,"&lt;="&amp;EOMONTH(W$10,0))
/_xlfn.UNIQUE(_xlfn._xlws.FILTER($F:$F,$E:$E=$J$4))
/IF($J$5="総計",1,$K375/10)
),0)</f>
        <v>0</v>
      </c>
      <c r="X375" s="48" cm="1">
        <f t="array" ref="X375">IFERROR(
IF(OR(X$10="",$I375=""),"",
SUMIFS(収穫記録!$P:$P,収穫記録!$D:$D,$J$1,収穫記録!$I:$I,$J$2,収穫記録!$J:$J,$J$3,収穫記録!$F:$F,$I375,収穫記録!$B:$B,"&gt;="&amp;X$10,収穫記録!$B:$B,"&lt;="&amp;EOMONTH(X$10,0))
/_xlfn.UNIQUE(_xlfn._xlws.FILTER($F:$F,$E:$E=$J$4))
/IF($J$5="総計",1,$K375/10)
),0)</f>
        <v>0</v>
      </c>
    </row>
    <row r="376" spans="10:24">
      <c r="J376" s="13"/>
      <c r="K376" s="37"/>
      <c r="L376" s="46" t="str">
        <f t="shared" si="8"/>
        <v/>
      </c>
      <c r="M376" s="47" cm="1">
        <f t="array" ref="M376">IFERROR(
IF(OR(M$10="",$I376=""),"",
SUMIFS(収穫記録!$P:$P,収穫記録!$D:$D,$J$1,収穫記録!$I:$I,$J$2,収穫記録!$J:$J,$J$3,収穫記録!$F:$F,$I376,収穫記録!$B:$B,"&gt;="&amp;M$10,収穫記録!$B:$B,"&lt;="&amp;EOMONTH(M$10,0))
/_xlfn.UNIQUE(_xlfn._xlws.FILTER($F:$F,$E:$E=$J$4))
/IF($J$5="総計",1,$K376/10)
),0)</f>
        <v>0</v>
      </c>
      <c r="N376" s="48" cm="1">
        <f t="array" ref="N376">IFERROR(
IF(OR(N$10="",$I376=""),"",
SUMIFS(収穫記録!$P:$P,収穫記録!$D:$D,$J$1,収穫記録!$I:$I,$J$2,収穫記録!$J:$J,$J$3,収穫記録!$F:$F,$I376,収穫記録!$B:$B,"&gt;="&amp;N$10,収穫記録!$B:$B,"&lt;="&amp;EOMONTH(N$10,0))
/_xlfn.UNIQUE(_xlfn._xlws.FILTER($F:$F,$E:$E=$J$4))
/IF($J$5="総計",1,$K376/10)
),0)</f>
        <v>0</v>
      </c>
      <c r="O376" s="48" cm="1">
        <f t="array" ref="O376">IFERROR(
IF(OR(O$10="",$I376=""),"",
SUMIFS(収穫記録!$P:$P,収穫記録!$D:$D,$J$1,収穫記録!$I:$I,$J$2,収穫記録!$J:$J,$J$3,収穫記録!$F:$F,$I376,収穫記録!$B:$B,"&gt;="&amp;O$10,収穫記録!$B:$B,"&lt;="&amp;EOMONTH(O$10,0))
/_xlfn.UNIQUE(_xlfn._xlws.FILTER($F:$F,$E:$E=$J$4))
/IF($J$5="総計",1,$K376/10)
),0)</f>
        <v>0</v>
      </c>
      <c r="P376" s="48" cm="1">
        <f t="array" ref="P376">IFERROR(
IF(OR(P$10="",$I376=""),"",
SUMIFS(収穫記録!$P:$P,収穫記録!$D:$D,$J$1,収穫記録!$I:$I,$J$2,収穫記録!$J:$J,$J$3,収穫記録!$F:$F,$I376,収穫記録!$B:$B,"&gt;="&amp;P$10,収穫記録!$B:$B,"&lt;="&amp;EOMONTH(P$10,0))
/_xlfn.UNIQUE(_xlfn._xlws.FILTER($F:$F,$E:$E=$J$4))
/IF($J$5="総計",1,$K376/10)
),0)</f>
        <v>0</v>
      </c>
      <c r="Q376" s="48" cm="1">
        <f t="array" ref="Q376">IFERROR(
IF(OR(Q$10="",$I376=""),"",
SUMIFS(収穫記録!$P:$P,収穫記録!$D:$D,$J$1,収穫記録!$I:$I,$J$2,収穫記録!$J:$J,$J$3,収穫記録!$F:$F,$I376,収穫記録!$B:$B,"&gt;="&amp;Q$10,収穫記録!$B:$B,"&lt;="&amp;EOMONTH(Q$10,0))
/_xlfn.UNIQUE(_xlfn._xlws.FILTER($F:$F,$E:$E=$J$4))
/IF($J$5="総計",1,$K376/10)
),0)</f>
        <v>0</v>
      </c>
      <c r="R376" s="48" cm="1">
        <f t="array" ref="R376">IFERROR(
IF(OR(R$10="",$I376=""),"",
SUMIFS(収穫記録!$P:$P,収穫記録!$D:$D,$J$1,収穫記録!$I:$I,$J$2,収穫記録!$J:$J,$J$3,収穫記録!$F:$F,$I376,収穫記録!$B:$B,"&gt;="&amp;R$10,収穫記録!$B:$B,"&lt;="&amp;EOMONTH(R$10,0))
/_xlfn.UNIQUE(_xlfn._xlws.FILTER($F:$F,$E:$E=$J$4))
/IF($J$5="総計",1,$K376/10)
),0)</f>
        <v>0</v>
      </c>
      <c r="S376" s="48" cm="1">
        <f t="array" ref="S376">IFERROR(
IF(OR(S$10="",$I376=""),"",
SUMIFS(収穫記録!$P:$P,収穫記録!$D:$D,$J$1,収穫記録!$I:$I,$J$2,収穫記録!$J:$J,$J$3,収穫記録!$F:$F,$I376,収穫記録!$B:$B,"&gt;="&amp;S$10,収穫記録!$B:$B,"&lt;="&amp;EOMONTH(S$10,0))
/_xlfn.UNIQUE(_xlfn._xlws.FILTER($F:$F,$E:$E=$J$4))
/IF($J$5="総計",1,$K376/10)
),0)</f>
        <v>0</v>
      </c>
      <c r="T376" s="48" cm="1">
        <f t="array" ref="T376">IFERROR(
IF(OR(T$10="",$I376=""),"",
SUMIFS(収穫記録!$P:$P,収穫記録!$D:$D,$J$1,収穫記録!$I:$I,$J$2,収穫記録!$J:$J,$J$3,収穫記録!$F:$F,$I376,収穫記録!$B:$B,"&gt;="&amp;T$10,収穫記録!$B:$B,"&lt;="&amp;EOMONTH(T$10,0))
/_xlfn.UNIQUE(_xlfn._xlws.FILTER($F:$F,$E:$E=$J$4))
/IF($J$5="総計",1,$K376/10)
),0)</f>
        <v>0</v>
      </c>
      <c r="U376" s="48" cm="1">
        <f t="array" ref="U376">IFERROR(
IF(OR(U$10="",$I376=""),"",
SUMIFS(収穫記録!$P:$P,収穫記録!$D:$D,$J$1,収穫記録!$I:$I,$J$2,収穫記録!$J:$J,$J$3,収穫記録!$F:$F,$I376,収穫記録!$B:$B,"&gt;="&amp;U$10,収穫記録!$B:$B,"&lt;="&amp;EOMONTH(U$10,0))
/_xlfn.UNIQUE(_xlfn._xlws.FILTER($F:$F,$E:$E=$J$4))
/IF($J$5="総計",1,$K376/10)
),0)</f>
        <v>0</v>
      </c>
      <c r="V376" s="48" cm="1">
        <f t="array" ref="V376">IFERROR(
IF(OR(V$10="",$I376=""),"",
SUMIFS(収穫記録!$P:$P,収穫記録!$D:$D,$J$1,収穫記録!$I:$I,$J$2,収穫記録!$J:$J,$J$3,収穫記録!$F:$F,$I376,収穫記録!$B:$B,"&gt;="&amp;V$10,収穫記録!$B:$B,"&lt;="&amp;EOMONTH(V$10,0))
/_xlfn.UNIQUE(_xlfn._xlws.FILTER($F:$F,$E:$E=$J$4))
/IF($J$5="総計",1,$K376/10)
),0)</f>
        <v>0</v>
      </c>
      <c r="W376" s="48" cm="1">
        <f t="array" ref="W376">IFERROR(
IF(OR(W$10="",$I376=""),"",
SUMIFS(収穫記録!$P:$P,収穫記録!$D:$D,$J$1,収穫記録!$I:$I,$J$2,収穫記録!$J:$J,$J$3,収穫記録!$F:$F,$I376,収穫記録!$B:$B,"&gt;="&amp;W$10,収穫記録!$B:$B,"&lt;="&amp;EOMONTH(W$10,0))
/_xlfn.UNIQUE(_xlfn._xlws.FILTER($F:$F,$E:$E=$J$4))
/IF($J$5="総計",1,$K376/10)
),0)</f>
        <v>0</v>
      </c>
      <c r="X376" s="48" cm="1">
        <f t="array" ref="X376">IFERROR(
IF(OR(X$10="",$I376=""),"",
SUMIFS(収穫記録!$P:$P,収穫記録!$D:$D,$J$1,収穫記録!$I:$I,$J$2,収穫記録!$J:$J,$J$3,収穫記録!$F:$F,$I376,収穫記録!$B:$B,"&gt;="&amp;X$10,収穫記録!$B:$B,"&lt;="&amp;EOMONTH(X$10,0))
/_xlfn.UNIQUE(_xlfn._xlws.FILTER($F:$F,$E:$E=$J$4))
/IF($J$5="総計",1,$K376/10)
),0)</f>
        <v>0</v>
      </c>
    </row>
    <row r="377" spans="10:24">
      <c r="J377" s="13"/>
      <c r="K377" s="37"/>
      <c r="L377" s="46" t="str">
        <f t="shared" si="8"/>
        <v/>
      </c>
      <c r="M377" s="47" cm="1">
        <f t="array" ref="M377">IFERROR(
IF(OR(M$10="",$I377=""),"",
SUMIFS(収穫記録!$P:$P,収穫記録!$D:$D,$J$1,収穫記録!$I:$I,$J$2,収穫記録!$J:$J,$J$3,収穫記録!$F:$F,$I377,収穫記録!$B:$B,"&gt;="&amp;M$10,収穫記録!$B:$B,"&lt;="&amp;EOMONTH(M$10,0))
/_xlfn.UNIQUE(_xlfn._xlws.FILTER($F:$F,$E:$E=$J$4))
/IF($J$5="総計",1,$K377/10)
),0)</f>
        <v>0</v>
      </c>
      <c r="N377" s="48" cm="1">
        <f t="array" ref="N377">IFERROR(
IF(OR(N$10="",$I377=""),"",
SUMIFS(収穫記録!$P:$P,収穫記録!$D:$D,$J$1,収穫記録!$I:$I,$J$2,収穫記録!$J:$J,$J$3,収穫記録!$F:$F,$I377,収穫記録!$B:$B,"&gt;="&amp;N$10,収穫記録!$B:$B,"&lt;="&amp;EOMONTH(N$10,0))
/_xlfn.UNIQUE(_xlfn._xlws.FILTER($F:$F,$E:$E=$J$4))
/IF($J$5="総計",1,$K377/10)
),0)</f>
        <v>0</v>
      </c>
      <c r="O377" s="48" cm="1">
        <f t="array" ref="O377">IFERROR(
IF(OR(O$10="",$I377=""),"",
SUMIFS(収穫記録!$P:$P,収穫記録!$D:$D,$J$1,収穫記録!$I:$I,$J$2,収穫記録!$J:$J,$J$3,収穫記録!$F:$F,$I377,収穫記録!$B:$B,"&gt;="&amp;O$10,収穫記録!$B:$B,"&lt;="&amp;EOMONTH(O$10,0))
/_xlfn.UNIQUE(_xlfn._xlws.FILTER($F:$F,$E:$E=$J$4))
/IF($J$5="総計",1,$K377/10)
),0)</f>
        <v>0</v>
      </c>
      <c r="P377" s="48" cm="1">
        <f t="array" ref="P377">IFERROR(
IF(OR(P$10="",$I377=""),"",
SUMIFS(収穫記録!$P:$P,収穫記録!$D:$D,$J$1,収穫記録!$I:$I,$J$2,収穫記録!$J:$J,$J$3,収穫記録!$F:$F,$I377,収穫記録!$B:$B,"&gt;="&amp;P$10,収穫記録!$B:$B,"&lt;="&amp;EOMONTH(P$10,0))
/_xlfn.UNIQUE(_xlfn._xlws.FILTER($F:$F,$E:$E=$J$4))
/IF($J$5="総計",1,$K377/10)
),0)</f>
        <v>0</v>
      </c>
      <c r="Q377" s="48" cm="1">
        <f t="array" ref="Q377">IFERROR(
IF(OR(Q$10="",$I377=""),"",
SUMIFS(収穫記録!$P:$P,収穫記録!$D:$D,$J$1,収穫記録!$I:$I,$J$2,収穫記録!$J:$J,$J$3,収穫記録!$F:$F,$I377,収穫記録!$B:$B,"&gt;="&amp;Q$10,収穫記録!$B:$B,"&lt;="&amp;EOMONTH(Q$10,0))
/_xlfn.UNIQUE(_xlfn._xlws.FILTER($F:$F,$E:$E=$J$4))
/IF($J$5="総計",1,$K377/10)
),0)</f>
        <v>0</v>
      </c>
      <c r="R377" s="48" cm="1">
        <f t="array" ref="R377">IFERROR(
IF(OR(R$10="",$I377=""),"",
SUMIFS(収穫記録!$P:$P,収穫記録!$D:$D,$J$1,収穫記録!$I:$I,$J$2,収穫記録!$J:$J,$J$3,収穫記録!$F:$F,$I377,収穫記録!$B:$B,"&gt;="&amp;R$10,収穫記録!$B:$B,"&lt;="&amp;EOMONTH(R$10,0))
/_xlfn.UNIQUE(_xlfn._xlws.FILTER($F:$F,$E:$E=$J$4))
/IF($J$5="総計",1,$K377/10)
),0)</f>
        <v>0</v>
      </c>
      <c r="S377" s="48" cm="1">
        <f t="array" ref="S377">IFERROR(
IF(OR(S$10="",$I377=""),"",
SUMIFS(収穫記録!$P:$P,収穫記録!$D:$D,$J$1,収穫記録!$I:$I,$J$2,収穫記録!$J:$J,$J$3,収穫記録!$F:$F,$I377,収穫記録!$B:$B,"&gt;="&amp;S$10,収穫記録!$B:$B,"&lt;="&amp;EOMONTH(S$10,0))
/_xlfn.UNIQUE(_xlfn._xlws.FILTER($F:$F,$E:$E=$J$4))
/IF($J$5="総計",1,$K377/10)
),0)</f>
        <v>0</v>
      </c>
      <c r="T377" s="48" cm="1">
        <f t="array" ref="T377">IFERROR(
IF(OR(T$10="",$I377=""),"",
SUMIFS(収穫記録!$P:$P,収穫記録!$D:$D,$J$1,収穫記録!$I:$I,$J$2,収穫記録!$J:$J,$J$3,収穫記録!$F:$F,$I377,収穫記録!$B:$B,"&gt;="&amp;T$10,収穫記録!$B:$B,"&lt;="&amp;EOMONTH(T$10,0))
/_xlfn.UNIQUE(_xlfn._xlws.FILTER($F:$F,$E:$E=$J$4))
/IF($J$5="総計",1,$K377/10)
),0)</f>
        <v>0</v>
      </c>
      <c r="U377" s="48" cm="1">
        <f t="array" ref="U377">IFERROR(
IF(OR(U$10="",$I377=""),"",
SUMIFS(収穫記録!$P:$P,収穫記録!$D:$D,$J$1,収穫記録!$I:$I,$J$2,収穫記録!$J:$J,$J$3,収穫記録!$F:$F,$I377,収穫記録!$B:$B,"&gt;="&amp;U$10,収穫記録!$B:$B,"&lt;="&amp;EOMONTH(U$10,0))
/_xlfn.UNIQUE(_xlfn._xlws.FILTER($F:$F,$E:$E=$J$4))
/IF($J$5="総計",1,$K377/10)
),0)</f>
        <v>0</v>
      </c>
      <c r="V377" s="48" cm="1">
        <f t="array" ref="V377">IFERROR(
IF(OR(V$10="",$I377=""),"",
SUMIFS(収穫記録!$P:$P,収穫記録!$D:$D,$J$1,収穫記録!$I:$I,$J$2,収穫記録!$J:$J,$J$3,収穫記録!$F:$F,$I377,収穫記録!$B:$B,"&gt;="&amp;V$10,収穫記録!$B:$B,"&lt;="&amp;EOMONTH(V$10,0))
/_xlfn.UNIQUE(_xlfn._xlws.FILTER($F:$F,$E:$E=$J$4))
/IF($J$5="総計",1,$K377/10)
),0)</f>
        <v>0</v>
      </c>
      <c r="W377" s="48" cm="1">
        <f t="array" ref="W377">IFERROR(
IF(OR(W$10="",$I377=""),"",
SUMIFS(収穫記録!$P:$P,収穫記録!$D:$D,$J$1,収穫記録!$I:$I,$J$2,収穫記録!$J:$J,$J$3,収穫記録!$F:$F,$I377,収穫記録!$B:$B,"&gt;="&amp;W$10,収穫記録!$B:$B,"&lt;="&amp;EOMONTH(W$10,0))
/_xlfn.UNIQUE(_xlfn._xlws.FILTER($F:$F,$E:$E=$J$4))
/IF($J$5="総計",1,$K377/10)
),0)</f>
        <v>0</v>
      </c>
      <c r="X377" s="48" cm="1">
        <f t="array" ref="X377">IFERROR(
IF(OR(X$10="",$I377=""),"",
SUMIFS(収穫記録!$P:$P,収穫記録!$D:$D,$J$1,収穫記録!$I:$I,$J$2,収穫記録!$J:$J,$J$3,収穫記録!$F:$F,$I377,収穫記録!$B:$B,"&gt;="&amp;X$10,収穫記録!$B:$B,"&lt;="&amp;EOMONTH(X$10,0))
/_xlfn.UNIQUE(_xlfn._xlws.FILTER($F:$F,$E:$E=$J$4))
/IF($J$5="総計",1,$K377/10)
),0)</f>
        <v>0</v>
      </c>
    </row>
    <row r="378" spans="10:24">
      <c r="J378" s="13"/>
      <c r="K378" s="37"/>
      <c r="L378" s="46" t="str">
        <f t="shared" si="8"/>
        <v/>
      </c>
      <c r="M378" s="47" cm="1">
        <f t="array" ref="M378">IFERROR(
IF(OR(M$10="",$I378=""),"",
SUMIFS(収穫記録!$P:$P,収穫記録!$D:$D,$J$1,収穫記録!$I:$I,$J$2,収穫記録!$J:$J,$J$3,収穫記録!$F:$F,$I378,収穫記録!$B:$B,"&gt;="&amp;M$10,収穫記録!$B:$B,"&lt;="&amp;EOMONTH(M$10,0))
/_xlfn.UNIQUE(_xlfn._xlws.FILTER($F:$F,$E:$E=$J$4))
/IF($J$5="総計",1,$K378/10)
),0)</f>
        <v>0</v>
      </c>
      <c r="N378" s="48" cm="1">
        <f t="array" ref="N378">IFERROR(
IF(OR(N$10="",$I378=""),"",
SUMIFS(収穫記録!$P:$P,収穫記録!$D:$D,$J$1,収穫記録!$I:$I,$J$2,収穫記録!$J:$J,$J$3,収穫記録!$F:$F,$I378,収穫記録!$B:$B,"&gt;="&amp;N$10,収穫記録!$B:$B,"&lt;="&amp;EOMONTH(N$10,0))
/_xlfn.UNIQUE(_xlfn._xlws.FILTER($F:$F,$E:$E=$J$4))
/IF($J$5="総計",1,$K378/10)
),0)</f>
        <v>0</v>
      </c>
      <c r="O378" s="48" cm="1">
        <f t="array" ref="O378">IFERROR(
IF(OR(O$10="",$I378=""),"",
SUMIFS(収穫記録!$P:$P,収穫記録!$D:$D,$J$1,収穫記録!$I:$I,$J$2,収穫記録!$J:$J,$J$3,収穫記録!$F:$F,$I378,収穫記録!$B:$B,"&gt;="&amp;O$10,収穫記録!$B:$B,"&lt;="&amp;EOMONTH(O$10,0))
/_xlfn.UNIQUE(_xlfn._xlws.FILTER($F:$F,$E:$E=$J$4))
/IF($J$5="総計",1,$K378/10)
),0)</f>
        <v>0</v>
      </c>
      <c r="P378" s="48" cm="1">
        <f t="array" ref="P378">IFERROR(
IF(OR(P$10="",$I378=""),"",
SUMIFS(収穫記録!$P:$P,収穫記録!$D:$D,$J$1,収穫記録!$I:$I,$J$2,収穫記録!$J:$J,$J$3,収穫記録!$F:$F,$I378,収穫記録!$B:$B,"&gt;="&amp;P$10,収穫記録!$B:$B,"&lt;="&amp;EOMONTH(P$10,0))
/_xlfn.UNIQUE(_xlfn._xlws.FILTER($F:$F,$E:$E=$J$4))
/IF($J$5="総計",1,$K378/10)
),0)</f>
        <v>0</v>
      </c>
      <c r="Q378" s="48" cm="1">
        <f t="array" ref="Q378">IFERROR(
IF(OR(Q$10="",$I378=""),"",
SUMIFS(収穫記録!$P:$P,収穫記録!$D:$D,$J$1,収穫記録!$I:$I,$J$2,収穫記録!$J:$J,$J$3,収穫記録!$F:$F,$I378,収穫記録!$B:$B,"&gt;="&amp;Q$10,収穫記録!$B:$B,"&lt;="&amp;EOMONTH(Q$10,0))
/_xlfn.UNIQUE(_xlfn._xlws.FILTER($F:$F,$E:$E=$J$4))
/IF($J$5="総計",1,$K378/10)
),0)</f>
        <v>0</v>
      </c>
      <c r="R378" s="48" cm="1">
        <f t="array" ref="R378">IFERROR(
IF(OR(R$10="",$I378=""),"",
SUMIFS(収穫記録!$P:$P,収穫記録!$D:$D,$J$1,収穫記録!$I:$I,$J$2,収穫記録!$J:$J,$J$3,収穫記録!$F:$F,$I378,収穫記録!$B:$B,"&gt;="&amp;R$10,収穫記録!$B:$B,"&lt;="&amp;EOMONTH(R$10,0))
/_xlfn.UNIQUE(_xlfn._xlws.FILTER($F:$F,$E:$E=$J$4))
/IF($J$5="総計",1,$K378/10)
),0)</f>
        <v>0</v>
      </c>
      <c r="S378" s="48" cm="1">
        <f t="array" ref="S378">IFERROR(
IF(OR(S$10="",$I378=""),"",
SUMIFS(収穫記録!$P:$P,収穫記録!$D:$D,$J$1,収穫記録!$I:$I,$J$2,収穫記録!$J:$J,$J$3,収穫記録!$F:$F,$I378,収穫記録!$B:$B,"&gt;="&amp;S$10,収穫記録!$B:$B,"&lt;="&amp;EOMONTH(S$10,0))
/_xlfn.UNIQUE(_xlfn._xlws.FILTER($F:$F,$E:$E=$J$4))
/IF($J$5="総計",1,$K378/10)
),0)</f>
        <v>0</v>
      </c>
      <c r="T378" s="48" cm="1">
        <f t="array" ref="T378">IFERROR(
IF(OR(T$10="",$I378=""),"",
SUMIFS(収穫記録!$P:$P,収穫記録!$D:$D,$J$1,収穫記録!$I:$I,$J$2,収穫記録!$J:$J,$J$3,収穫記録!$F:$F,$I378,収穫記録!$B:$B,"&gt;="&amp;T$10,収穫記録!$B:$B,"&lt;="&amp;EOMONTH(T$10,0))
/_xlfn.UNIQUE(_xlfn._xlws.FILTER($F:$F,$E:$E=$J$4))
/IF($J$5="総計",1,$K378/10)
),0)</f>
        <v>0</v>
      </c>
      <c r="U378" s="48" cm="1">
        <f t="array" ref="U378">IFERROR(
IF(OR(U$10="",$I378=""),"",
SUMIFS(収穫記録!$P:$P,収穫記録!$D:$D,$J$1,収穫記録!$I:$I,$J$2,収穫記録!$J:$J,$J$3,収穫記録!$F:$F,$I378,収穫記録!$B:$B,"&gt;="&amp;U$10,収穫記録!$B:$B,"&lt;="&amp;EOMONTH(U$10,0))
/_xlfn.UNIQUE(_xlfn._xlws.FILTER($F:$F,$E:$E=$J$4))
/IF($J$5="総計",1,$K378/10)
),0)</f>
        <v>0</v>
      </c>
      <c r="V378" s="48" cm="1">
        <f t="array" ref="V378">IFERROR(
IF(OR(V$10="",$I378=""),"",
SUMIFS(収穫記録!$P:$P,収穫記録!$D:$D,$J$1,収穫記録!$I:$I,$J$2,収穫記録!$J:$J,$J$3,収穫記録!$F:$F,$I378,収穫記録!$B:$B,"&gt;="&amp;V$10,収穫記録!$B:$B,"&lt;="&amp;EOMONTH(V$10,0))
/_xlfn.UNIQUE(_xlfn._xlws.FILTER($F:$F,$E:$E=$J$4))
/IF($J$5="総計",1,$K378/10)
),0)</f>
        <v>0</v>
      </c>
      <c r="W378" s="48" cm="1">
        <f t="array" ref="W378">IFERROR(
IF(OR(W$10="",$I378=""),"",
SUMIFS(収穫記録!$P:$P,収穫記録!$D:$D,$J$1,収穫記録!$I:$I,$J$2,収穫記録!$J:$J,$J$3,収穫記録!$F:$F,$I378,収穫記録!$B:$B,"&gt;="&amp;W$10,収穫記録!$B:$B,"&lt;="&amp;EOMONTH(W$10,0))
/_xlfn.UNIQUE(_xlfn._xlws.FILTER($F:$F,$E:$E=$J$4))
/IF($J$5="総計",1,$K378/10)
),0)</f>
        <v>0</v>
      </c>
      <c r="X378" s="48" cm="1">
        <f t="array" ref="X378">IFERROR(
IF(OR(X$10="",$I378=""),"",
SUMIFS(収穫記録!$P:$P,収穫記録!$D:$D,$J$1,収穫記録!$I:$I,$J$2,収穫記録!$J:$J,$J$3,収穫記録!$F:$F,$I378,収穫記録!$B:$B,"&gt;="&amp;X$10,収穫記録!$B:$B,"&lt;="&amp;EOMONTH(X$10,0))
/_xlfn.UNIQUE(_xlfn._xlws.FILTER($F:$F,$E:$E=$J$4))
/IF($J$5="総計",1,$K378/10)
),0)</f>
        <v>0</v>
      </c>
    </row>
    <row r="379" spans="10:24">
      <c r="J379" s="13"/>
      <c r="K379" s="37"/>
      <c r="L379" s="46" t="str">
        <f t="shared" si="8"/>
        <v/>
      </c>
      <c r="M379" s="47" cm="1">
        <f t="array" ref="M379">IFERROR(
IF(OR(M$10="",$I379=""),"",
SUMIFS(収穫記録!$P:$P,収穫記録!$D:$D,$J$1,収穫記録!$I:$I,$J$2,収穫記録!$J:$J,$J$3,収穫記録!$F:$F,$I379,収穫記録!$B:$B,"&gt;="&amp;M$10,収穫記録!$B:$B,"&lt;="&amp;EOMONTH(M$10,0))
/_xlfn.UNIQUE(_xlfn._xlws.FILTER($F:$F,$E:$E=$J$4))
/IF($J$5="総計",1,$K379/10)
),0)</f>
        <v>0</v>
      </c>
      <c r="N379" s="48" cm="1">
        <f t="array" ref="N379">IFERROR(
IF(OR(N$10="",$I379=""),"",
SUMIFS(収穫記録!$P:$P,収穫記録!$D:$D,$J$1,収穫記録!$I:$I,$J$2,収穫記録!$J:$J,$J$3,収穫記録!$F:$F,$I379,収穫記録!$B:$B,"&gt;="&amp;N$10,収穫記録!$B:$B,"&lt;="&amp;EOMONTH(N$10,0))
/_xlfn.UNIQUE(_xlfn._xlws.FILTER($F:$F,$E:$E=$J$4))
/IF($J$5="総計",1,$K379/10)
),0)</f>
        <v>0</v>
      </c>
      <c r="O379" s="48" cm="1">
        <f t="array" ref="O379">IFERROR(
IF(OR(O$10="",$I379=""),"",
SUMIFS(収穫記録!$P:$P,収穫記録!$D:$D,$J$1,収穫記録!$I:$I,$J$2,収穫記録!$J:$J,$J$3,収穫記録!$F:$F,$I379,収穫記録!$B:$B,"&gt;="&amp;O$10,収穫記録!$B:$B,"&lt;="&amp;EOMONTH(O$10,0))
/_xlfn.UNIQUE(_xlfn._xlws.FILTER($F:$F,$E:$E=$J$4))
/IF($J$5="総計",1,$K379/10)
),0)</f>
        <v>0</v>
      </c>
      <c r="P379" s="48" cm="1">
        <f t="array" ref="P379">IFERROR(
IF(OR(P$10="",$I379=""),"",
SUMIFS(収穫記録!$P:$P,収穫記録!$D:$D,$J$1,収穫記録!$I:$I,$J$2,収穫記録!$J:$J,$J$3,収穫記録!$F:$F,$I379,収穫記録!$B:$B,"&gt;="&amp;P$10,収穫記録!$B:$B,"&lt;="&amp;EOMONTH(P$10,0))
/_xlfn.UNIQUE(_xlfn._xlws.FILTER($F:$F,$E:$E=$J$4))
/IF($J$5="総計",1,$K379/10)
),0)</f>
        <v>0</v>
      </c>
      <c r="Q379" s="48" cm="1">
        <f t="array" ref="Q379">IFERROR(
IF(OR(Q$10="",$I379=""),"",
SUMIFS(収穫記録!$P:$P,収穫記録!$D:$D,$J$1,収穫記録!$I:$I,$J$2,収穫記録!$J:$J,$J$3,収穫記録!$F:$F,$I379,収穫記録!$B:$B,"&gt;="&amp;Q$10,収穫記録!$B:$B,"&lt;="&amp;EOMONTH(Q$10,0))
/_xlfn.UNIQUE(_xlfn._xlws.FILTER($F:$F,$E:$E=$J$4))
/IF($J$5="総計",1,$K379/10)
),0)</f>
        <v>0</v>
      </c>
      <c r="R379" s="48" cm="1">
        <f t="array" ref="R379">IFERROR(
IF(OR(R$10="",$I379=""),"",
SUMIFS(収穫記録!$P:$P,収穫記録!$D:$D,$J$1,収穫記録!$I:$I,$J$2,収穫記録!$J:$J,$J$3,収穫記録!$F:$F,$I379,収穫記録!$B:$B,"&gt;="&amp;R$10,収穫記録!$B:$B,"&lt;="&amp;EOMONTH(R$10,0))
/_xlfn.UNIQUE(_xlfn._xlws.FILTER($F:$F,$E:$E=$J$4))
/IF($J$5="総計",1,$K379/10)
),0)</f>
        <v>0</v>
      </c>
      <c r="S379" s="48" cm="1">
        <f t="array" ref="S379">IFERROR(
IF(OR(S$10="",$I379=""),"",
SUMIFS(収穫記録!$P:$P,収穫記録!$D:$D,$J$1,収穫記録!$I:$I,$J$2,収穫記録!$J:$J,$J$3,収穫記録!$F:$F,$I379,収穫記録!$B:$B,"&gt;="&amp;S$10,収穫記録!$B:$B,"&lt;="&amp;EOMONTH(S$10,0))
/_xlfn.UNIQUE(_xlfn._xlws.FILTER($F:$F,$E:$E=$J$4))
/IF($J$5="総計",1,$K379/10)
),0)</f>
        <v>0</v>
      </c>
      <c r="T379" s="48" cm="1">
        <f t="array" ref="T379">IFERROR(
IF(OR(T$10="",$I379=""),"",
SUMIFS(収穫記録!$P:$P,収穫記録!$D:$D,$J$1,収穫記録!$I:$I,$J$2,収穫記録!$J:$J,$J$3,収穫記録!$F:$F,$I379,収穫記録!$B:$B,"&gt;="&amp;T$10,収穫記録!$B:$B,"&lt;="&amp;EOMONTH(T$10,0))
/_xlfn.UNIQUE(_xlfn._xlws.FILTER($F:$F,$E:$E=$J$4))
/IF($J$5="総計",1,$K379/10)
),0)</f>
        <v>0</v>
      </c>
      <c r="U379" s="48" cm="1">
        <f t="array" ref="U379">IFERROR(
IF(OR(U$10="",$I379=""),"",
SUMIFS(収穫記録!$P:$P,収穫記録!$D:$D,$J$1,収穫記録!$I:$I,$J$2,収穫記録!$J:$J,$J$3,収穫記録!$F:$F,$I379,収穫記録!$B:$B,"&gt;="&amp;U$10,収穫記録!$B:$B,"&lt;="&amp;EOMONTH(U$10,0))
/_xlfn.UNIQUE(_xlfn._xlws.FILTER($F:$F,$E:$E=$J$4))
/IF($J$5="総計",1,$K379/10)
),0)</f>
        <v>0</v>
      </c>
      <c r="V379" s="48" cm="1">
        <f t="array" ref="V379">IFERROR(
IF(OR(V$10="",$I379=""),"",
SUMIFS(収穫記録!$P:$P,収穫記録!$D:$D,$J$1,収穫記録!$I:$I,$J$2,収穫記録!$J:$J,$J$3,収穫記録!$F:$F,$I379,収穫記録!$B:$B,"&gt;="&amp;V$10,収穫記録!$B:$B,"&lt;="&amp;EOMONTH(V$10,0))
/_xlfn.UNIQUE(_xlfn._xlws.FILTER($F:$F,$E:$E=$J$4))
/IF($J$5="総計",1,$K379/10)
),0)</f>
        <v>0</v>
      </c>
      <c r="W379" s="48" cm="1">
        <f t="array" ref="W379">IFERROR(
IF(OR(W$10="",$I379=""),"",
SUMIFS(収穫記録!$P:$P,収穫記録!$D:$D,$J$1,収穫記録!$I:$I,$J$2,収穫記録!$J:$J,$J$3,収穫記録!$F:$F,$I379,収穫記録!$B:$B,"&gt;="&amp;W$10,収穫記録!$B:$B,"&lt;="&amp;EOMONTH(W$10,0))
/_xlfn.UNIQUE(_xlfn._xlws.FILTER($F:$F,$E:$E=$J$4))
/IF($J$5="総計",1,$K379/10)
),0)</f>
        <v>0</v>
      </c>
      <c r="X379" s="48" cm="1">
        <f t="array" ref="X379">IFERROR(
IF(OR(X$10="",$I379=""),"",
SUMIFS(収穫記録!$P:$P,収穫記録!$D:$D,$J$1,収穫記録!$I:$I,$J$2,収穫記録!$J:$J,$J$3,収穫記録!$F:$F,$I379,収穫記録!$B:$B,"&gt;="&amp;X$10,収穫記録!$B:$B,"&lt;="&amp;EOMONTH(X$10,0))
/_xlfn.UNIQUE(_xlfn._xlws.FILTER($F:$F,$E:$E=$J$4))
/IF($J$5="総計",1,$K379/10)
),0)</f>
        <v>0</v>
      </c>
    </row>
    <row r="380" spans="10:24">
      <c r="J380" s="13"/>
      <c r="K380" s="37"/>
      <c r="L380" s="46" t="str">
        <f t="shared" si="8"/>
        <v/>
      </c>
      <c r="M380" s="47" cm="1">
        <f t="array" ref="M380">IFERROR(
IF(OR(M$10="",$I380=""),"",
SUMIFS(収穫記録!$P:$P,収穫記録!$D:$D,$J$1,収穫記録!$I:$I,$J$2,収穫記録!$J:$J,$J$3,収穫記録!$F:$F,$I380,収穫記録!$B:$B,"&gt;="&amp;M$10,収穫記録!$B:$B,"&lt;="&amp;EOMONTH(M$10,0))
/_xlfn.UNIQUE(_xlfn._xlws.FILTER($F:$F,$E:$E=$J$4))
/IF($J$5="総計",1,$K380/10)
),0)</f>
        <v>0</v>
      </c>
      <c r="N380" s="48" cm="1">
        <f t="array" ref="N380">IFERROR(
IF(OR(N$10="",$I380=""),"",
SUMIFS(収穫記録!$P:$P,収穫記録!$D:$D,$J$1,収穫記録!$I:$I,$J$2,収穫記録!$J:$J,$J$3,収穫記録!$F:$F,$I380,収穫記録!$B:$B,"&gt;="&amp;N$10,収穫記録!$B:$B,"&lt;="&amp;EOMONTH(N$10,0))
/_xlfn.UNIQUE(_xlfn._xlws.FILTER($F:$F,$E:$E=$J$4))
/IF($J$5="総計",1,$K380/10)
),0)</f>
        <v>0</v>
      </c>
      <c r="O380" s="48" cm="1">
        <f t="array" ref="O380">IFERROR(
IF(OR(O$10="",$I380=""),"",
SUMIFS(収穫記録!$P:$P,収穫記録!$D:$D,$J$1,収穫記録!$I:$I,$J$2,収穫記録!$J:$J,$J$3,収穫記録!$F:$F,$I380,収穫記録!$B:$B,"&gt;="&amp;O$10,収穫記録!$B:$B,"&lt;="&amp;EOMONTH(O$10,0))
/_xlfn.UNIQUE(_xlfn._xlws.FILTER($F:$F,$E:$E=$J$4))
/IF($J$5="総計",1,$K380/10)
),0)</f>
        <v>0</v>
      </c>
      <c r="P380" s="48" cm="1">
        <f t="array" ref="P380">IFERROR(
IF(OR(P$10="",$I380=""),"",
SUMIFS(収穫記録!$P:$P,収穫記録!$D:$D,$J$1,収穫記録!$I:$I,$J$2,収穫記録!$J:$J,$J$3,収穫記録!$F:$F,$I380,収穫記録!$B:$B,"&gt;="&amp;P$10,収穫記録!$B:$B,"&lt;="&amp;EOMONTH(P$10,0))
/_xlfn.UNIQUE(_xlfn._xlws.FILTER($F:$F,$E:$E=$J$4))
/IF($J$5="総計",1,$K380/10)
),0)</f>
        <v>0</v>
      </c>
      <c r="Q380" s="48" cm="1">
        <f t="array" ref="Q380">IFERROR(
IF(OR(Q$10="",$I380=""),"",
SUMIFS(収穫記録!$P:$P,収穫記録!$D:$D,$J$1,収穫記録!$I:$I,$J$2,収穫記録!$J:$J,$J$3,収穫記録!$F:$F,$I380,収穫記録!$B:$B,"&gt;="&amp;Q$10,収穫記録!$B:$B,"&lt;="&amp;EOMONTH(Q$10,0))
/_xlfn.UNIQUE(_xlfn._xlws.FILTER($F:$F,$E:$E=$J$4))
/IF($J$5="総計",1,$K380/10)
),0)</f>
        <v>0</v>
      </c>
      <c r="R380" s="48" cm="1">
        <f t="array" ref="R380">IFERROR(
IF(OR(R$10="",$I380=""),"",
SUMIFS(収穫記録!$P:$P,収穫記録!$D:$D,$J$1,収穫記録!$I:$I,$J$2,収穫記録!$J:$J,$J$3,収穫記録!$F:$F,$I380,収穫記録!$B:$B,"&gt;="&amp;R$10,収穫記録!$B:$B,"&lt;="&amp;EOMONTH(R$10,0))
/_xlfn.UNIQUE(_xlfn._xlws.FILTER($F:$F,$E:$E=$J$4))
/IF($J$5="総計",1,$K380/10)
),0)</f>
        <v>0</v>
      </c>
      <c r="S380" s="48" cm="1">
        <f t="array" ref="S380">IFERROR(
IF(OR(S$10="",$I380=""),"",
SUMIFS(収穫記録!$P:$P,収穫記録!$D:$D,$J$1,収穫記録!$I:$I,$J$2,収穫記録!$J:$J,$J$3,収穫記録!$F:$F,$I380,収穫記録!$B:$B,"&gt;="&amp;S$10,収穫記録!$B:$B,"&lt;="&amp;EOMONTH(S$10,0))
/_xlfn.UNIQUE(_xlfn._xlws.FILTER($F:$F,$E:$E=$J$4))
/IF($J$5="総計",1,$K380/10)
),0)</f>
        <v>0</v>
      </c>
      <c r="T380" s="48" cm="1">
        <f t="array" ref="T380">IFERROR(
IF(OR(T$10="",$I380=""),"",
SUMIFS(収穫記録!$P:$P,収穫記録!$D:$D,$J$1,収穫記録!$I:$I,$J$2,収穫記録!$J:$J,$J$3,収穫記録!$F:$F,$I380,収穫記録!$B:$B,"&gt;="&amp;T$10,収穫記録!$B:$B,"&lt;="&amp;EOMONTH(T$10,0))
/_xlfn.UNIQUE(_xlfn._xlws.FILTER($F:$F,$E:$E=$J$4))
/IF($J$5="総計",1,$K380/10)
),0)</f>
        <v>0</v>
      </c>
      <c r="U380" s="48" cm="1">
        <f t="array" ref="U380">IFERROR(
IF(OR(U$10="",$I380=""),"",
SUMIFS(収穫記録!$P:$P,収穫記録!$D:$D,$J$1,収穫記録!$I:$I,$J$2,収穫記録!$J:$J,$J$3,収穫記録!$F:$F,$I380,収穫記録!$B:$B,"&gt;="&amp;U$10,収穫記録!$B:$B,"&lt;="&amp;EOMONTH(U$10,0))
/_xlfn.UNIQUE(_xlfn._xlws.FILTER($F:$F,$E:$E=$J$4))
/IF($J$5="総計",1,$K380/10)
),0)</f>
        <v>0</v>
      </c>
      <c r="V380" s="48" cm="1">
        <f t="array" ref="V380">IFERROR(
IF(OR(V$10="",$I380=""),"",
SUMIFS(収穫記録!$P:$P,収穫記録!$D:$D,$J$1,収穫記録!$I:$I,$J$2,収穫記録!$J:$J,$J$3,収穫記録!$F:$F,$I380,収穫記録!$B:$B,"&gt;="&amp;V$10,収穫記録!$B:$B,"&lt;="&amp;EOMONTH(V$10,0))
/_xlfn.UNIQUE(_xlfn._xlws.FILTER($F:$F,$E:$E=$J$4))
/IF($J$5="総計",1,$K380/10)
),0)</f>
        <v>0</v>
      </c>
      <c r="W380" s="48" cm="1">
        <f t="array" ref="W380">IFERROR(
IF(OR(W$10="",$I380=""),"",
SUMIFS(収穫記録!$P:$P,収穫記録!$D:$D,$J$1,収穫記録!$I:$I,$J$2,収穫記録!$J:$J,$J$3,収穫記録!$F:$F,$I380,収穫記録!$B:$B,"&gt;="&amp;W$10,収穫記録!$B:$B,"&lt;="&amp;EOMONTH(W$10,0))
/_xlfn.UNIQUE(_xlfn._xlws.FILTER($F:$F,$E:$E=$J$4))
/IF($J$5="総計",1,$K380/10)
),0)</f>
        <v>0</v>
      </c>
      <c r="X380" s="48" cm="1">
        <f t="array" ref="X380">IFERROR(
IF(OR(X$10="",$I380=""),"",
SUMIFS(収穫記録!$P:$P,収穫記録!$D:$D,$J$1,収穫記録!$I:$I,$J$2,収穫記録!$J:$J,$J$3,収穫記録!$F:$F,$I380,収穫記録!$B:$B,"&gt;="&amp;X$10,収穫記録!$B:$B,"&lt;="&amp;EOMONTH(X$10,0))
/_xlfn.UNIQUE(_xlfn._xlws.FILTER($F:$F,$E:$E=$J$4))
/IF($J$5="総計",1,$K380/10)
),0)</f>
        <v>0</v>
      </c>
    </row>
    <row r="381" spans="10:24">
      <c r="J381" s="13"/>
      <c r="K381" s="37"/>
      <c r="L381" s="46" t="str">
        <f t="shared" si="8"/>
        <v/>
      </c>
      <c r="M381" s="47" cm="1">
        <f t="array" ref="M381">IFERROR(
IF(OR(M$10="",$I381=""),"",
SUMIFS(収穫記録!$P:$P,収穫記録!$D:$D,$J$1,収穫記録!$I:$I,$J$2,収穫記録!$J:$J,$J$3,収穫記録!$F:$F,$I381,収穫記録!$B:$B,"&gt;="&amp;M$10,収穫記録!$B:$B,"&lt;="&amp;EOMONTH(M$10,0))
/_xlfn.UNIQUE(_xlfn._xlws.FILTER($F:$F,$E:$E=$J$4))
/IF($J$5="総計",1,$K381/10)
),0)</f>
        <v>0</v>
      </c>
      <c r="N381" s="48" cm="1">
        <f t="array" ref="N381">IFERROR(
IF(OR(N$10="",$I381=""),"",
SUMIFS(収穫記録!$P:$P,収穫記録!$D:$D,$J$1,収穫記録!$I:$I,$J$2,収穫記録!$J:$J,$J$3,収穫記録!$F:$F,$I381,収穫記録!$B:$B,"&gt;="&amp;N$10,収穫記録!$B:$B,"&lt;="&amp;EOMONTH(N$10,0))
/_xlfn.UNIQUE(_xlfn._xlws.FILTER($F:$F,$E:$E=$J$4))
/IF($J$5="総計",1,$K381/10)
),0)</f>
        <v>0</v>
      </c>
      <c r="O381" s="48" cm="1">
        <f t="array" ref="O381">IFERROR(
IF(OR(O$10="",$I381=""),"",
SUMIFS(収穫記録!$P:$P,収穫記録!$D:$D,$J$1,収穫記録!$I:$I,$J$2,収穫記録!$J:$J,$J$3,収穫記録!$F:$F,$I381,収穫記録!$B:$B,"&gt;="&amp;O$10,収穫記録!$B:$B,"&lt;="&amp;EOMONTH(O$10,0))
/_xlfn.UNIQUE(_xlfn._xlws.FILTER($F:$F,$E:$E=$J$4))
/IF($J$5="総計",1,$K381/10)
),0)</f>
        <v>0</v>
      </c>
      <c r="P381" s="48" cm="1">
        <f t="array" ref="P381">IFERROR(
IF(OR(P$10="",$I381=""),"",
SUMIFS(収穫記録!$P:$P,収穫記録!$D:$D,$J$1,収穫記録!$I:$I,$J$2,収穫記録!$J:$J,$J$3,収穫記録!$F:$F,$I381,収穫記録!$B:$B,"&gt;="&amp;P$10,収穫記録!$B:$B,"&lt;="&amp;EOMONTH(P$10,0))
/_xlfn.UNIQUE(_xlfn._xlws.FILTER($F:$F,$E:$E=$J$4))
/IF($J$5="総計",1,$K381/10)
),0)</f>
        <v>0</v>
      </c>
      <c r="Q381" s="48" cm="1">
        <f t="array" ref="Q381">IFERROR(
IF(OR(Q$10="",$I381=""),"",
SUMIFS(収穫記録!$P:$P,収穫記録!$D:$D,$J$1,収穫記録!$I:$I,$J$2,収穫記録!$J:$J,$J$3,収穫記録!$F:$F,$I381,収穫記録!$B:$B,"&gt;="&amp;Q$10,収穫記録!$B:$B,"&lt;="&amp;EOMONTH(Q$10,0))
/_xlfn.UNIQUE(_xlfn._xlws.FILTER($F:$F,$E:$E=$J$4))
/IF($J$5="総計",1,$K381/10)
),0)</f>
        <v>0</v>
      </c>
      <c r="R381" s="48" cm="1">
        <f t="array" ref="R381">IFERROR(
IF(OR(R$10="",$I381=""),"",
SUMIFS(収穫記録!$P:$P,収穫記録!$D:$D,$J$1,収穫記録!$I:$I,$J$2,収穫記録!$J:$J,$J$3,収穫記録!$F:$F,$I381,収穫記録!$B:$B,"&gt;="&amp;R$10,収穫記録!$B:$B,"&lt;="&amp;EOMONTH(R$10,0))
/_xlfn.UNIQUE(_xlfn._xlws.FILTER($F:$F,$E:$E=$J$4))
/IF($J$5="総計",1,$K381/10)
),0)</f>
        <v>0</v>
      </c>
      <c r="S381" s="48" cm="1">
        <f t="array" ref="S381">IFERROR(
IF(OR(S$10="",$I381=""),"",
SUMIFS(収穫記録!$P:$P,収穫記録!$D:$D,$J$1,収穫記録!$I:$I,$J$2,収穫記録!$J:$J,$J$3,収穫記録!$F:$F,$I381,収穫記録!$B:$B,"&gt;="&amp;S$10,収穫記録!$B:$B,"&lt;="&amp;EOMONTH(S$10,0))
/_xlfn.UNIQUE(_xlfn._xlws.FILTER($F:$F,$E:$E=$J$4))
/IF($J$5="総計",1,$K381/10)
),0)</f>
        <v>0</v>
      </c>
      <c r="T381" s="48" cm="1">
        <f t="array" ref="T381">IFERROR(
IF(OR(T$10="",$I381=""),"",
SUMIFS(収穫記録!$P:$P,収穫記録!$D:$D,$J$1,収穫記録!$I:$I,$J$2,収穫記録!$J:$J,$J$3,収穫記録!$F:$F,$I381,収穫記録!$B:$B,"&gt;="&amp;T$10,収穫記録!$B:$B,"&lt;="&amp;EOMONTH(T$10,0))
/_xlfn.UNIQUE(_xlfn._xlws.FILTER($F:$F,$E:$E=$J$4))
/IF($J$5="総計",1,$K381/10)
),0)</f>
        <v>0</v>
      </c>
      <c r="U381" s="48" cm="1">
        <f t="array" ref="U381">IFERROR(
IF(OR(U$10="",$I381=""),"",
SUMIFS(収穫記録!$P:$P,収穫記録!$D:$D,$J$1,収穫記録!$I:$I,$J$2,収穫記録!$J:$J,$J$3,収穫記録!$F:$F,$I381,収穫記録!$B:$B,"&gt;="&amp;U$10,収穫記録!$B:$B,"&lt;="&amp;EOMONTH(U$10,0))
/_xlfn.UNIQUE(_xlfn._xlws.FILTER($F:$F,$E:$E=$J$4))
/IF($J$5="総計",1,$K381/10)
),0)</f>
        <v>0</v>
      </c>
      <c r="V381" s="48" cm="1">
        <f t="array" ref="V381">IFERROR(
IF(OR(V$10="",$I381=""),"",
SUMIFS(収穫記録!$P:$P,収穫記録!$D:$D,$J$1,収穫記録!$I:$I,$J$2,収穫記録!$J:$J,$J$3,収穫記録!$F:$F,$I381,収穫記録!$B:$B,"&gt;="&amp;V$10,収穫記録!$B:$B,"&lt;="&amp;EOMONTH(V$10,0))
/_xlfn.UNIQUE(_xlfn._xlws.FILTER($F:$F,$E:$E=$J$4))
/IF($J$5="総計",1,$K381/10)
),0)</f>
        <v>0</v>
      </c>
      <c r="W381" s="48" cm="1">
        <f t="array" ref="W381">IFERROR(
IF(OR(W$10="",$I381=""),"",
SUMIFS(収穫記録!$P:$P,収穫記録!$D:$D,$J$1,収穫記録!$I:$I,$J$2,収穫記録!$J:$J,$J$3,収穫記録!$F:$F,$I381,収穫記録!$B:$B,"&gt;="&amp;W$10,収穫記録!$B:$B,"&lt;="&amp;EOMONTH(W$10,0))
/_xlfn.UNIQUE(_xlfn._xlws.FILTER($F:$F,$E:$E=$J$4))
/IF($J$5="総計",1,$K381/10)
),0)</f>
        <v>0</v>
      </c>
      <c r="X381" s="48" cm="1">
        <f t="array" ref="X381">IFERROR(
IF(OR(X$10="",$I381=""),"",
SUMIFS(収穫記録!$P:$P,収穫記録!$D:$D,$J$1,収穫記録!$I:$I,$J$2,収穫記録!$J:$J,$J$3,収穫記録!$F:$F,$I381,収穫記録!$B:$B,"&gt;="&amp;X$10,収穫記録!$B:$B,"&lt;="&amp;EOMONTH(X$10,0))
/_xlfn.UNIQUE(_xlfn._xlws.FILTER($F:$F,$E:$E=$J$4))
/IF($J$5="総計",1,$K381/10)
),0)</f>
        <v>0</v>
      </c>
    </row>
    <row r="382" spans="10:24">
      <c r="J382" s="13"/>
      <c r="K382" s="37"/>
      <c r="L382" s="46" t="str">
        <f t="shared" si="8"/>
        <v/>
      </c>
      <c r="M382" s="47" cm="1">
        <f t="array" ref="M382">IFERROR(
IF(OR(M$10="",$I382=""),"",
SUMIFS(収穫記録!$P:$P,収穫記録!$D:$D,$J$1,収穫記録!$I:$I,$J$2,収穫記録!$J:$J,$J$3,収穫記録!$F:$F,$I382,収穫記録!$B:$B,"&gt;="&amp;M$10,収穫記録!$B:$B,"&lt;="&amp;EOMONTH(M$10,0))
/_xlfn.UNIQUE(_xlfn._xlws.FILTER($F:$F,$E:$E=$J$4))
/IF($J$5="総計",1,$K382/10)
),0)</f>
        <v>0</v>
      </c>
      <c r="N382" s="48" cm="1">
        <f t="array" ref="N382">IFERROR(
IF(OR(N$10="",$I382=""),"",
SUMIFS(収穫記録!$P:$P,収穫記録!$D:$D,$J$1,収穫記録!$I:$I,$J$2,収穫記録!$J:$J,$J$3,収穫記録!$F:$F,$I382,収穫記録!$B:$B,"&gt;="&amp;N$10,収穫記録!$B:$B,"&lt;="&amp;EOMONTH(N$10,0))
/_xlfn.UNIQUE(_xlfn._xlws.FILTER($F:$F,$E:$E=$J$4))
/IF($J$5="総計",1,$K382/10)
),0)</f>
        <v>0</v>
      </c>
      <c r="O382" s="48" cm="1">
        <f t="array" ref="O382">IFERROR(
IF(OR(O$10="",$I382=""),"",
SUMIFS(収穫記録!$P:$P,収穫記録!$D:$D,$J$1,収穫記録!$I:$I,$J$2,収穫記録!$J:$J,$J$3,収穫記録!$F:$F,$I382,収穫記録!$B:$B,"&gt;="&amp;O$10,収穫記録!$B:$B,"&lt;="&amp;EOMONTH(O$10,0))
/_xlfn.UNIQUE(_xlfn._xlws.FILTER($F:$F,$E:$E=$J$4))
/IF($J$5="総計",1,$K382/10)
),0)</f>
        <v>0</v>
      </c>
      <c r="P382" s="48" cm="1">
        <f t="array" ref="P382">IFERROR(
IF(OR(P$10="",$I382=""),"",
SUMIFS(収穫記録!$P:$P,収穫記録!$D:$D,$J$1,収穫記録!$I:$I,$J$2,収穫記録!$J:$J,$J$3,収穫記録!$F:$F,$I382,収穫記録!$B:$B,"&gt;="&amp;P$10,収穫記録!$B:$B,"&lt;="&amp;EOMONTH(P$10,0))
/_xlfn.UNIQUE(_xlfn._xlws.FILTER($F:$F,$E:$E=$J$4))
/IF($J$5="総計",1,$K382/10)
),0)</f>
        <v>0</v>
      </c>
      <c r="Q382" s="48" cm="1">
        <f t="array" ref="Q382">IFERROR(
IF(OR(Q$10="",$I382=""),"",
SUMIFS(収穫記録!$P:$P,収穫記録!$D:$D,$J$1,収穫記録!$I:$I,$J$2,収穫記録!$J:$J,$J$3,収穫記録!$F:$F,$I382,収穫記録!$B:$B,"&gt;="&amp;Q$10,収穫記録!$B:$B,"&lt;="&amp;EOMONTH(Q$10,0))
/_xlfn.UNIQUE(_xlfn._xlws.FILTER($F:$F,$E:$E=$J$4))
/IF($J$5="総計",1,$K382/10)
),0)</f>
        <v>0</v>
      </c>
      <c r="R382" s="48" cm="1">
        <f t="array" ref="R382">IFERROR(
IF(OR(R$10="",$I382=""),"",
SUMIFS(収穫記録!$P:$P,収穫記録!$D:$D,$J$1,収穫記録!$I:$I,$J$2,収穫記録!$J:$J,$J$3,収穫記録!$F:$F,$I382,収穫記録!$B:$B,"&gt;="&amp;R$10,収穫記録!$B:$B,"&lt;="&amp;EOMONTH(R$10,0))
/_xlfn.UNIQUE(_xlfn._xlws.FILTER($F:$F,$E:$E=$J$4))
/IF($J$5="総計",1,$K382/10)
),0)</f>
        <v>0</v>
      </c>
      <c r="S382" s="48" cm="1">
        <f t="array" ref="S382">IFERROR(
IF(OR(S$10="",$I382=""),"",
SUMIFS(収穫記録!$P:$P,収穫記録!$D:$D,$J$1,収穫記録!$I:$I,$J$2,収穫記録!$J:$J,$J$3,収穫記録!$F:$F,$I382,収穫記録!$B:$B,"&gt;="&amp;S$10,収穫記録!$B:$B,"&lt;="&amp;EOMONTH(S$10,0))
/_xlfn.UNIQUE(_xlfn._xlws.FILTER($F:$F,$E:$E=$J$4))
/IF($J$5="総計",1,$K382/10)
),0)</f>
        <v>0</v>
      </c>
      <c r="T382" s="48" cm="1">
        <f t="array" ref="T382">IFERROR(
IF(OR(T$10="",$I382=""),"",
SUMIFS(収穫記録!$P:$P,収穫記録!$D:$D,$J$1,収穫記録!$I:$I,$J$2,収穫記録!$J:$J,$J$3,収穫記録!$F:$F,$I382,収穫記録!$B:$B,"&gt;="&amp;T$10,収穫記録!$B:$B,"&lt;="&amp;EOMONTH(T$10,0))
/_xlfn.UNIQUE(_xlfn._xlws.FILTER($F:$F,$E:$E=$J$4))
/IF($J$5="総計",1,$K382/10)
),0)</f>
        <v>0</v>
      </c>
      <c r="U382" s="48" cm="1">
        <f t="array" ref="U382">IFERROR(
IF(OR(U$10="",$I382=""),"",
SUMIFS(収穫記録!$P:$P,収穫記録!$D:$D,$J$1,収穫記録!$I:$I,$J$2,収穫記録!$J:$J,$J$3,収穫記録!$F:$F,$I382,収穫記録!$B:$B,"&gt;="&amp;U$10,収穫記録!$B:$B,"&lt;="&amp;EOMONTH(U$10,0))
/_xlfn.UNIQUE(_xlfn._xlws.FILTER($F:$F,$E:$E=$J$4))
/IF($J$5="総計",1,$K382/10)
),0)</f>
        <v>0</v>
      </c>
      <c r="V382" s="48" cm="1">
        <f t="array" ref="V382">IFERROR(
IF(OR(V$10="",$I382=""),"",
SUMIFS(収穫記録!$P:$P,収穫記録!$D:$D,$J$1,収穫記録!$I:$I,$J$2,収穫記録!$J:$J,$J$3,収穫記録!$F:$F,$I382,収穫記録!$B:$B,"&gt;="&amp;V$10,収穫記録!$B:$B,"&lt;="&amp;EOMONTH(V$10,0))
/_xlfn.UNIQUE(_xlfn._xlws.FILTER($F:$F,$E:$E=$J$4))
/IF($J$5="総計",1,$K382/10)
),0)</f>
        <v>0</v>
      </c>
      <c r="W382" s="48" cm="1">
        <f t="array" ref="W382">IFERROR(
IF(OR(W$10="",$I382=""),"",
SUMIFS(収穫記録!$P:$P,収穫記録!$D:$D,$J$1,収穫記録!$I:$I,$J$2,収穫記録!$J:$J,$J$3,収穫記録!$F:$F,$I382,収穫記録!$B:$B,"&gt;="&amp;W$10,収穫記録!$B:$B,"&lt;="&amp;EOMONTH(W$10,0))
/_xlfn.UNIQUE(_xlfn._xlws.FILTER($F:$F,$E:$E=$J$4))
/IF($J$5="総計",1,$K382/10)
),0)</f>
        <v>0</v>
      </c>
      <c r="X382" s="48" cm="1">
        <f t="array" ref="X382">IFERROR(
IF(OR(X$10="",$I382=""),"",
SUMIFS(収穫記録!$P:$P,収穫記録!$D:$D,$J$1,収穫記録!$I:$I,$J$2,収穫記録!$J:$J,$J$3,収穫記録!$F:$F,$I382,収穫記録!$B:$B,"&gt;="&amp;X$10,収穫記録!$B:$B,"&lt;="&amp;EOMONTH(X$10,0))
/_xlfn.UNIQUE(_xlfn._xlws.FILTER($F:$F,$E:$E=$J$4))
/IF($J$5="総計",1,$K382/10)
),0)</f>
        <v>0</v>
      </c>
    </row>
    <row r="383" spans="10:24">
      <c r="J383" s="13"/>
      <c r="K383" s="37"/>
      <c r="L383" s="46" t="str">
        <f t="shared" si="8"/>
        <v/>
      </c>
      <c r="M383" s="47" cm="1">
        <f t="array" ref="M383">IFERROR(
IF(OR(M$10="",$I383=""),"",
SUMIFS(収穫記録!$P:$P,収穫記録!$D:$D,$J$1,収穫記録!$I:$I,$J$2,収穫記録!$J:$J,$J$3,収穫記録!$F:$F,$I383,収穫記録!$B:$B,"&gt;="&amp;M$10,収穫記録!$B:$B,"&lt;="&amp;EOMONTH(M$10,0))
/_xlfn.UNIQUE(_xlfn._xlws.FILTER($F:$F,$E:$E=$J$4))
/IF($J$5="総計",1,$K383/10)
),0)</f>
        <v>0</v>
      </c>
      <c r="N383" s="48" cm="1">
        <f t="array" ref="N383">IFERROR(
IF(OR(N$10="",$I383=""),"",
SUMIFS(収穫記録!$P:$P,収穫記録!$D:$D,$J$1,収穫記録!$I:$I,$J$2,収穫記録!$J:$J,$J$3,収穫記録!$F:$F,$I383,収穫記録!$B:$B,"&gt;="&amp;N$10,収穫記録!$B:$B,"&lt;="&amp;EOMONTH(N$10,0))
/_xlfn.UNIQUE(_xlfn._xlws.FILTER($F:$F,$E:$E=$J$4))
/IF($J$5="総計",1,$K383/10)
),0)</f>
        <v>0</v>
      </c>
      <c r="O383" s="48" cm="1">
        <f t="array" ref="O383">IFERROR(
IF(OR(O$10="",$I383=""),"",
SUMIFS(収穫記録!$P:$P,収穫記録!$D:$D,$J$1,収穫記録!$I:$I,$J$2,収穫記録!$J:$J,$J$3,収穫記録!$F:$F,$I383,収穫記録!$B:$B,"&gt;="&amp;O$10,収穫記録!$B:$B,"&lt;="&amp;EOMONTH(O$10,0))
/_xlfn.UNIQUE(_xlfn._xlws.FILTER($F:$F,$E:$E=$J$4))
/IF($J$5="総計",1,$K383/10)
),0)</f>
        <v>0</v>
      </c>
      <c r="P383" s="48" cm="1">
        <f t="array" ref="P383">IFERROR(
IF(OR(P$10="",$I383=""),"",
SUMIFS(収穫記録!$P:$P,収穫記録!$D:$D,$J$1,収穫記録!$I:$I,$J$2,収穫記録!$J:$J,$J$3,収穫記録!$F:$F,$I383,収穫記録!$B:$B,"&gt;="&amp;P$10,収穫記録!$B:$B,"&lt;="&amp;EOMONTH(P$10,0))
/_xlfn.UNIQUE(_xlfn._xlws.FILTER($F:$F,$E:$E=$J$4))
/IF($J$5="総計",1,$K383/10)
),0)</f>
        <v>0</v>
      </c>
      <c r="Q383" s="48" cm="1">
        <f t="array" ref="Q383">IFERROR(
IF(OR(Q$10="",$I383=""),"",
SUMIFS(収穫記録!$P:$P,収穫記録!$D:$D,$J$1,収穫記録!$I:$I,$J$2,収穫記録!$J:$J,$J$3,収穫記録!$F:$F,$I383,収穫記録!$B:$B,"&gt;="&amp;Q$10,収穫記録!$B:$B,"&lt;="&amp;EOMONTH(Q$10,0))
/_xlfn.UNIQUE(_xlfn._xlws.FILTER($F:$F,$E:$E=$J$4))
/IF($J$5="総計",1,$K383/10)
),0)</f>
        <v>0</v>
      </c>
      <c r="R383" s="48" cm="1">
        <f t="array" ref="R383">IFERROR(
IF(OR(R$10="",$I383=""),"",
SUMIFS(収穫記録!$P:$P,収穫記録!$D:$D,$J$1,収穫記録!$I:$I,$J$2,収穫記録!$J:$J,$J$3,収穫記録!$F:$F,$I383,収穫記録!$B:$B,"&gt;="&amp;R$10,収穫記録!$B:$B,"&lt;="&amp;EOMONTH(R$10,0))
/_xlfn.UNIQUE(_xlfn._xlws.FILTER($F:$F,$E:$E=$J$4))
/IF($J$5="総計",1,$K383/10)
),0)</f>
        <v>0</v>
      </c>
      <c r="S383" s="48" cm="1">
        <f t="array" ref="S383">IFERROR(
IF(OR(S$10="",$I383=""),"",
SUMIFS(収穫記録!$P:$P,収穫記録!$D:$D,$J$1,収穫記録!$I:$I,$J$2,収穫記録!$J:$J,$J$3,収穫記録!$F:$F,$I383,収穫記録!$B:$B,"&gt;="&amp;S$10,収穫記録!$B:$B,"&lt;="&amp;EOMONTH(S$10,0))
/_xlfn.UNIQUE(_xlfn._xlws.FILTER($F:$F,$E:$E=$J$4))
/IF($J$5="総計",1,$K383/10)
),0)</f>
        <v>0</v>
      </c>
      <c r="T383" s="48" cm="1">
        <f t="array" ref="T383">IFERROR(
IF(OR(T$10="",$I383=""),"",
SUMIFS(収穫記録!$P:$P,収穫記録!$D:$D,$J$1,収穫記録!$I:$I,$J$2,収穫記録!$J:$J,$J$3,収穫記録!$F:$F,$I383,収穫記録!$B:$B,"&gt;="&amp;T$10,収穫記録!$B:$B,"&lt;="&amp;EOMONTH(T$10,0))
/_xlfn.UNIQUE(_xlfn._xlws.FILTER($F:$F,$E:$E=$J$4))
/IF($J$5="総計",1,$K383/10)
),0)</f>
        <v>0</v>
      </c>
      <c r="U383" s="48" cm="1">
        <f t="array" ref="U383">IFERROR(
IF(OR(U$10="",$I383=""),"",
SUMIFS(収穫記録!$P:$P,収穫記録!$D:$D,$J$1,収穫記録!$I:$I,$J$2,収穫記録!$J:$J,$J$3,収穫記録!$F:$F,$I383,収穫記録!$B:$B,"&gt;="&amp;U$10,収穫記録!$B:$B,"&lt;="&amp;EOMONTH(U$10,0))
/_xlfn.UNIQUE(_xlfn._xlws.FILTER($F:$F,$E:$E=$J$4))
/IF($J$5="総計",1,$K383/10)
),0)</f>
        <v>0</v>
      </c>
      <c r="V383" s="48" cm="1">
        <f t="array" ref="V383">IFERROR(
IF(OR(V$10="",$I383=""),"",
SUMIFS(収穫記録!$P:$P,収穫記録!$D:$D,$J$1,収穫記録!$I:$I,$J$2,収穫記録!$J:$J,$J$3,収穫記録!$F:$F,$I383,収穫記録!$B:$B,"&gt;="&amp;V$10,収穫記録!$B:$B,"&lt;="&amp;EOMONTH(V$10,0))
/_xlfn.UNIQUE(_xlfn._xlws.FILTER($F:$F,$E:$E=$J$4))
/IF($J$5="総計",1,$K383/10)
),0)</f>
        <v>0</v>
      </c>
      <c r="W383" s="48" cm="1">
        <f t="array" ref="W383">IFERROR(
IF(OR(W$10="",$I383=""),"",
SUMIFS(収穫記録!$P:$P,収穫記録!$D:$D,$J$1,収穫記録!$I:$I,$J$2,収穫記録!$J:$J,$J$3,収穫記録!$F:$F,$I383,収穫記録!$B:$B,"&gt;="&amp;W$10,収穫記録!$B:$B,"&lt;="&amp;EOMONTH(W$10,0))
/_xlfn.UNIQUE(_xlfn._xlws.FILTER($F:$F,$E:$E=$J$4))
/IF($J$5="総計",1,$K383/10)
),0)</f>
        <v>0</v>
      </c>
      <c r="X383" s="48" cm="1">
        <f t="array" ref="X383">IFERROR(
IF(OR(X$10="",$I383=""),"",
SUMIFS(収穫記録!$P:$P,収穫記録!$D:$D,$J$1,収穫記録!$I:$I,$J$2,収穫記録!$J:$J,$J$3,収穫記録!$F:$F,$I383,収穫記録!$B:$B,"&gt;="&amp;X$10,収穫記録!$B:$B,"&lt;="&amp;EOMONTH(X$10,0))
/_xlfn.UNIQUE(_xlfn._xlws.FILTER($F:$F,$E:$E=$J$4))
/IF($J$5="総計",1,$K383/10)
),0)</f>
        <v>0</v>
      </c>
    </row>
    <row r="384" spans="10:24">
      <c r="J384" s="13"/>
      <c r="K384" s="37"/>
      <c r="L384" s="46" t="str">
        <f t="shared" si="8"/>
        <v/>
      </c>
      <c r="M384" s="47" cm="1">
        <f t="array" ref="M384">IFERROR(
IF(OR(M$10="",$I384=""),"",
SUMIFS(収穫記録!$P:$P,収穫記録!$D:$D,$J$1,収穫記録!$I:$I,$J$2,収穫記録!$J:$J,$J$3,収穫記録!$F:$F,$I384,収穫記録!$B:$B,"&gt;="&amp;M$10,収穫記録!$B:$B,"&lt;="&amp;EOMONTH(M$10,0))
/_xlfn.UNIQUE(_xlfn._xlws.FILTER($F:$F,$E:$E=$J$4))
/IF($J$5="総計",1,$K384/10)
),0)</f>
        <v>0</v>
      </c>
      <c r="N384" s="48" cm="1">
        <f t="array" ref="N384">IFERROR(
IF(OR(N$10="",$I384=""),"",
SUMIFS(収穫記録!$P:$P,収穫記録!$D:$D,$J$1,収穫記録!$I:$I,$J$2,収穫記録!$J:$J,$J$3,収穫記録!$F:$F,$I384,収穫記録!$B:$B,"&gt;="&amp;N$10,収穫記録!$B:$B,"&lt;="&amp;EOMONTH(N$10,0))
/_xlfn.UNIQUE(_xlfn._xlws.FILTER($F:$F,$E:$E=$J$4))
/IF($J$5="総計",1,$K384/10)
),0)</f>
        <v>0</v>
      </c>
      <c r="O384" s="48" cm="1">
        <f t="array" ref="O384">IFERROR(
IF(OR(O$10="",$I384=""),"",
SUMIFS(収穫記録!$P:$P,収穫記録!$D:$D,$J$1,収穫記録!$I:$I,$J$2,収穫記録!$J:$J,$J$3,収穫記録!$F:$F,$I384,収穫記録!$B:$B,"&gt;="&amp;O$10,収穫記録!$B:$B,"&lt;="&amp;EOMONTH(O$10,0))
/_xlfn.UNIQUE(_xlfn._xlws.FILTER($F:$F,$E:$E=$J$4))
/IF($J$5="総計",1,$K384/10)
),0)</f>
        <v>0</v>
      </c>
      <c r="P384" s="48" cm="1">
        <f t="array" ref="P384">IFERROR(
IF(OR(P$10="",$I384=""),"",
SUMIFS(収穫記録!$P:$P,収穫記録!$D:$D,$J$1,収穫記録!$I:$I,$J$2,収穫記録!$J:$J,$J$3,収穫記録!$F:$F,$I384,収穫記録!$B:$B,"&gt;="&amp;P$10,収穫記録!$B:$B,"&lt;="&amp;EOMONTH(P$10,0))
/_xlfn.UNIQUE(_xlfn._xlws.FILTER($F:$F,$E:$E=$J$4))
/IF($J$5="総計",1,$K384/10)
),0)</f>
        <v>0</v>
      </c>
      <c r="Q384" s="48" cm="1">
        <f t="array" ref="Q384">IFERROR(
IF(OR(Q$10="",$I384=""),"",
SUMIFS(収穫記録!$P:$P,収穫記録!$D:$D,$J$1,収穫記録!$I:$I,$J$2,収穫記録!$J:$J,$J$3,収穫記録!$F:$F,$I384,収穫記録!$B:$B,"&gt;="&amp;Q$10,収穫記録!$B:$B,"&lt;="&amp;EOMONTH(Q$10,0))
/_xlfn.UNIQUE(_xlfn._xlws.FILTER($F:$F,$E:$E=$J$4))
/IF($J$5="総計",1,$K384/10)
),0)</f>
        <v>0</v>
      </c>
      <c r="R384" s="48" cm="1">
        <f t="array" ref="R384">IFERROR(
IF(OR(R$10="",$I384=""),"",
SUMIFS(収穫記録!$P:$P,収穫記録!$D:$D,$J$1,収穫記録!$I:$I,$J$2,収穫記録!$J:$J,$J$3,収穫記録!$F:$F,$I384,収穫記録!$B:$B,"&gt;="&amp;R$10,収穫記録!$B:$B,"&lt;="&amp;EOMONTH(R$10,0))
/_xlfn.UNIQUE(_xlfn._xlws.FILTER($F:$F,$E:$E=$J$4))
/IF($J$5="総計",1,$K384/10)
),0)</f>
        <v>0</v>
      </c>
      <c r="S384" s="48" cm="1">
        <f t="array" ref="S384">IFERROR(
IF(OR(S$10="",$I384=""),"",
SUMIFS(収穫記録!$P:$P,収穫記録!$D:$D,$J$1,収穫記録!$I:$I,$J$2,収穫記録!$J:$J,$J$3,収穫記録!$F:$F,$I384,収穫記録!$B:$B,"&gt;="&amp;S$10,収穫記録!$B:$B,"&lt;="&amp;EOMONTH(S$10,0))
/_xlfn.UNIQUE(_xlfn._xlws.FILTER($F:$F,$E:$E=$J$4))
/IF($J$5="総計",1,$K384/10)
),0)</f>
        <v>0</v>
      </c>
      <c r="T384" s="48" cm="1">
        <f t="array" ref="T384">IFERROR(
IF(OR(T$10="",$I384=""),"",
SUMIFS(収穫記録!$P:$P,収穫記録!$D:$D,$J$1,収穫記録!$I:$I,$J$2,収穫記録!$J:$J,$J$3,収穫記録!$F:$F,$I384,収穫記録!$B:$B,"&gt;="&amp;T$10,収穫記録!$B:$B,"&lt;="&amp;EOMONTH(T$10,0))
/_xlfn.UNIQUE(_xlfn._xlws.FILTER($F:$F,$E:$E=$J$4))
/IF($J$5="総計",1,$K384/10)
),0)</f>
        <v>0</v>
      </c>
      <c r="U384" s="48" cm="1">
        <f t="array" ref="U384">IFERROR(
IF(OR(U$10="",$I384=""),"",
SUMIFS(収穫記録!$P:$P,収穫記録!$D:$D,$J$1,収穫記録!$I:$I,$J$2,収穫記録!$J:$J,$J$3,収穫記録!$F:$F,$I384,収穫記録!$B:$B,"&gt;="&amp;U$10,収穫記録!$B:$B,"&lt;="&amp;EOMONTH(U$10,0))
/_xlfn.UNIQUE(_xlfn._xlws.FILTER($F:$F,$E:$E=$J$4))
/IF($J$5="総計",1,$K384/10)
),0)</f>
        <v>0</v>
      </c>
      <c r="V384" s="48" cm="1">
        <f t="array" ref="V384">IFERROR(
IF(OR(V$10="",$I384=""),"",
SUMIFS(収穫記録!$P:$P,収穫記録!$D:$D,$J$1,収穫記録!$I:$I,$J$2,収穫記録!$J:$J,$J$3,収穫記録!$F:$F,$I384,収穫記録!$B:$B,"&gt;="&amp;V$10,収穫記録!$B:$B,"&lt;="&amp;EOMONTH(V$10,0))
/_xlfn.UNIQUE(_xlfn._xlws.FILTER($F:$F,$E:$E=$J$4))
/IF($J$5="総計",1,$K384/10)
),0)</f>
        <v>0</v>
      </c>
      <c r="W384" s="48" cm="1">
        <f t="array" ref="W384">IFERROR(
IF(OR(W$10="",$I384=""),"",
SUMIFS(収穫記録!$P:$P,収穫記録!$D:$D,$J$1,収穫記録!$I:$I,$J$2,収穫記録!$J:$J,$J$3,収穫記録!$F:$F,$I384,収穫記録!$B:$B,"&gt;="&amp;W$10,収穫記録!$B:$B,"&lt;="&amp;EOMONTH(W$10,0))
/_xlfn.UNIQUE(_xlfn._xlws.FILTER($F:$F,$E:$E=$J$4))
/IF($J$5="総計",1,$K384/10)
),0)</f>
        <v>0</v>
      </c>
      <c r="X384" s="48" cm="1">
        <f t="array" ref="X384">IFERROR(
IF(OR(X$10="",$I384=""),"",
SUMIFS(収穫記録!$P:$P,収穫記録!$D:$D,$J$1,収穫記録!$I:$I,$J$2,収穫記録!$J:$J,$J$3,収穫記録!$F:$F,$I384,収穫記録!$B:$B,"&gt;="&amp;X$10,収穫記録!$B:$B,"&lt;="&amp;EOMONTH(X$10,0))
/_xlfn.UNIQUE(_xlfn._xlws.FILTER($F:$F,$E:$E=$J$4))
/IF($J$5="総計",1,$K384/10)
),0)</f>
        <v>0</v>
      </c>
    </row>
    <row r="385" spans="10:24">
      <c r="J385" s="13"/>
      <c r="K385" s="37"/>
      <c r="L385" s="46" t="str">
        <f t="shared" si="8"/>
        <v/>
      </c>
      <c r="M385" s="47" cm="1">
        <f t="array" ref="M385">IFERROR(
IF(OR(M$10="",$I385=""),"",
SUMIFS(収穫記録!$P:$P,収穫記録!$D:$D,$J$1,収穫記録!$I:$I,$J$2,収穫記録!$J:$J,$J$3,収穫記録!$F:$F,$I385,収穫記録!$B:$B,"&gt;="&amp;M$10,収穫記録!$B:$B,"&lt;="&amp;EOMONTH(M$10,0))
/_xlfn.UNIQUE(_xlfn._xlws.FILTER($F:$F,$E:$E=$J$4))
/IF($J$5="総計",1,$K385/10)
),0)</f>
        <v>0</v>
      </c>
      <c r="N385" s="48" cm="1">
        <f t="array" ref="N385">IFERROR(
IF(OR(N$10="",$I385=""),"",
SUMIFS(収穫記録!$P:$P,収穫記録!$D:$D,$J$1,収穫記録!$I:$I,$J$2,収穫記録!$J:$J,$J$3,収穫記録!$F:$F,$I385,収穫記録!$B:$B,"&gt;="&amp;N$10,収穫記録!$B:$B,"&lt;="&amp;EOMONTH(N$10,0))
/_xlfn.UNIQUE(_xlfn._xlws.FILTER($F:$F,$E:$E=$J$4))
/IF($J$5="総計",1,$K385/10)
),0)</f>
        <v>0</v>
      </c>
      <c r="O385" s="48" cm="1">
        <f t="array" ref="O385">IFERROR(
IF(OR(O$10="",$I385=""),"",
SUMIFS(収穫記録!$P:$P,収穫記録!$D:$D,$J$1,収穫記録!$I:$I,$J$2,収穫記録!$J:$J,$J$3,収穫記録!$F:$F,$I385,収穫記録!$B:$B,"&gt;="&amp;O$10,収穫記録!$B:$B,"&lt;="&amp;EOMONTH(O$10,0))
/_xlfn.UNIQUE(_xlfn._xlws.FILTER($F:$F,$E:$E=$J$4))
/IF($J$5="総計",1,$K385/10)
),0)</f>
        <v>0</v>
      </c>
      <c r="P385" s="48" cm="1">
        <f t="array" ref="P385">IFERROR(
IF(OR(P$10="",$I385=""),"",
SUMIFS(収穫記録!$P:$P,収穫記録!$D:$D,$J$1,収穫記録!$I:$I,$J$2,収穫記録!$J:$J,$J$3,収穫記録!$F:$F,$I385,収穫記録!$B:$B,"&gt;="&amp;P$10,収穫記録!$B:$B,"&lt;="&amp;EOMONTH(P$10,0))
/_xlfn.UNIQUE(_xlfn._xlws.FILTER($F:$F,$E:$E=$J$4))
/IF($J$5="総計",1,$K385/10)
),0)</f>
        <v>0</v>
      </c>
      <c r="Q385" s="48" cm="1">
        <f t="array" ref="Q385">IFERROR(
IF(OR(Q$10="",$I385=""),"",
SUMIFS(収穫記録!$P:$P,収穫記録!$D:$D,$J$1,収穫記録!$I:$I,$J$2,収穫記録!$J:$J,$J$3,収穫記録!$F:$F,$I385,収穫記録!$B:$B,"&gt;="&amp;Q$10,収穫記録!$B:$B,"&lt;="&amp;EOMONTH(Q$10,0))
/_xlfn.UNIQUE(_xlfn._xlws.FILTER($F:$F,$E:$E=$J$4))
/IF($J$5="総計",1,$K385/10)
),0)</f>
        <v>0</v>
      </c>
      <c r="R385" s="48" cm="1">
        <f t="array" ref="R385">IFERROR(
IF(OR(R$10="",$I385=""),"",
SUMIFS(収穫記録!$P:$P,収穫記録!$D:$D,$J$1,収穫記録!$I:$I,$J$2,収穫記録!$J:$J,$J$3,収穫記録!$F:$F,$I385,収穫記録!$B:$B,"&gt;="&amp;R$10,収穫記録!$B:$B,"&lt;="&amp;EOMONTH(R$10,0))
/_xlfn.UNIQUE(_xlfn._xlws.FILTER($F:$F,$E:$E=$J$4))
/IF($J$5="総計",1,$K385/10)
),0)</f>
        <v>0</v>
      </c>
      <c r="S385" s="48" cm="1">
        <f t="array" ref="S385">IFERROR(
IF(OR(S$10="",$I385=""),"",
SUMIFS(収穫記録!$P:$P,収穫記録!$D:$D,$J$1,収穫記録!$I:$I,$J$2,収穫記録!$J:$J,$J$3,収穫記録!$F:$F,$I385,収穫記録!$B:$B,"&gt;="&amp;S$10,収穫記録!$B:$B,"&lt;="&amp;EOMONTH(S$10,0))
/_xlfn.UNIQUE(_xlfn._xlws.FILTER($F:$F,$E:$E=$J$4))
/IF($J$5="総計",1,$K385/10)
),0)</f>
        <v>0</v>
      </c>
      <c r="T385" s="48" cm="1">
        <f t="array" ref="T385">IFERROR(
IF(OR(T$10="",$I385=""),"",
SUMIFS(収穫記録!$P:$P,収穫記録!$D:$D,$J$1,収穫記録!$I:$I,$J$2,収穫記録!$J:$J,$J$3,収穫記録!$F:$F,$I385,収穫記録!$B:$B,"&gt;="&amp;T$10,収穫記録!$B:$B,"&lt;="&amp;EOMONTH(T$10,0))
/_xlfn.UNIQUE(_xlfn._xlws.FILTER($F:$F,$E:$E=$J$4))
/IF($J$5="総計",1,$K385/10)
),0)</f>
        <v>0</v>
      </c>
      <c r="U385" s="48" cm="1">
        <f t="array" ref="U385">IFERROR(
IF(OR(U$10="",$I385=""),"",
SUMIFS(収穫記録!$P:$P,収穫記録!$D:$D,$J$1,収穫記録!$I:$I,$J$2,収穫記録!$J:$J,$J$3,収穫記録!$F:$F,$I385,収穫記録!$B:$B,"&gt;="&amp;U$10,収穫記録!$B:$B,"&lt;="&amp;EOMONTH(U$10,0))
/_xlfn.UNIQUE(_xlfn._xlws.FILTER($F:$F,$E:$E=$J$4))
/IF($J$5="総計",1,$K385/10)
),0)</f>
        <v>0</v>
      </c>
      <c r="V385" s="48" cm="1">
        <f t="array" ref="V385">IFERROR(
IF(OR(V$10="",$I385=""),"",
SUMIFS(収穫記録!$P:$P,収穫記録!$D:$D,$J$1,収穫記録!$I:$I,$J$2,収穫記録!$J:$J,$J$3,収穫記録!$F:$F,$I385,収穫記録!$B:$B,"&gt;="&amp;V$10,収穫記録!$B:$B,"&lt;="&amp;EOMONTH(V$10,0))
/_xlfn.UNIQUE(_xlfn._xlws.FILTER($F:$F,$E:$E=$J$4))
/IF($J$5="総計",1,$K385/10)
),0)</f>
        <v>0</v>
      </c>
      <c r="W385" s="48" cm="1">
        <f t="array" ref="W385">IFERROR(
IF(OR(W$10="",$I385=""),"",
SUMIFS(収穫記録!$P:$P,収穫記録!$D:$D,$J$1,収穫記録!$I:$I,$J$2,収穫記録!$J:$J,$J$3,収穫記録!$F:$F,$I385,収穫記録!$B:$B,"&gt;="&amp;W$10,収穫記録!$B:$B,"&lt;="&amp;EOMONTH(W$10,0))
/_xlfn.UNIQUE(_xlfn._xlws.FILTER($F:$F,$E:$E=$J$4))
/IF($J$5="総計",1,$K385/10)
),0)</f>
        <v>0</v>
      </c>
      <c r="X385" s="48" cm="1">
        <f t="array" ref="X385">IFERROR(
IF(OR(X$10="",$I385=""),"",
SUMIFS(収穫記録!$P:$P,収穫記録!$D:$D,$J$1,収穫記録!$I:$I,$J$2,収穫記録!$J:$J,$J$3,収穫記録!$F:$F,$I385,収穫記録!$B:$B,"&gt;="&amp;X$10,収穫記録!$B:$B,"&lt;="&amp;EOMONTH(X$10,0))
/_xlfn.UNIQUE(_xlfn._xlws.FILTER($F:$F,$E:$E=$J$4))
/IF($J$5="総計",1,$K385/10)
),0)</f>
        <v>0</v>
      </c>
    </row>
    <row r="386" spans="10:24">
      <c r="J386" s="13"/>
      <c r="K386" s="37"/>
      <c r="L386" s="46" t="str">
        <f t="shared" si="8"/>
        <v/>
      </c>
      <c r="M386" s="47" cm="1">
        <f t="array" ref="M386">IFERROR(
IF(OR(M$10="",$I386=""),"",
SUMIFS(収穫記録!$P:$P,収穫記録!$D:$D,$J$1,収穫記録!$I:$I,$J$2,収穫記録!$J:$J,$J$3,収穫記録!$F:$F,$I386,収穫記録!$B:$B,"&gt;="&amp;M$10,収穫記録!$B:$B,"&lt;="&amp;EOMONTH(M$10,0))
/_xlfn.UNIQUE(_xlfn._xlws.FILTER($F:$F,$E:$E=$J$4))
/IF($J$5="総計",1,$K386/10)
),0)</f>
        <v>0</v>
      </c>
      <c r="N386" s="48" cm="1">
        <f t="array" ref="N386">IFERROR(
IF(OR(N$10="",$I386=""),"",
SUMIFS(収穫記録!$P:$P,収穫記録!$D:$D,$J$1,収穫記録!$I:$I,$J$2,収穫記録!$J:$J,$J$3,収穫記録!$F:$F,$I386,収穫記録!$B:$B,"&gt;="&amp;N$10,収穫記録!$B:$B,"&lt;="&amp;EOMONTH(N$10,0))
/_xlfn.UNIQUE(_xlfn._xlws.FILTER($F:$F,$E:$E=$J$4))
/IF($J$5="総計",1,$K386/10)
),0)</f>
        <v>0</v>
      </c>
      <c r="O386" s="48" cm="1">
        <f t="array" ref="O386">IFERROR(
IF(OR(O$10="",$I386=""),"",
SUMIFS(収穫記録!$P:$P,収穫記録!$D:$D,$J$1,収穫記録!$I:$I,$J$2,収穫記録!$J:$J,$J$3,収穫記録!$F:$F,$I386,収穫記録!$B:$B,"&gt;="&amp;O$10,収穫記録!$B:$B,"&lt;="&amp;EOMONTH(O$10,0))
/_xlfn.UNIQUE(_xlfn._xlws.FILTER($F:$F,$E:$E=$J$4))
/IF($J$5="総計",1,$K386/10)
),0)</f>
        <v>0</v>
      </c>
      <c r="P386" s="48" cm="1">
        <f t="array" ref="P386">IFERROR(
IF(OR(P$10="",$I386=""),"",
SUMIFS(収穫記録!$P:$P,収穫記録!$D:$D,$J$1,収穫記録!$I:$I,$J$2,収穫記録!$J:$J,$J$3,収穫記録!$F:$F,$I386,収穫記録!$B:$B,"&gt;="&amp;P$10,収穫記録!$B:$B,"&lt;="&amp;EOMONTH(P$10,0))
/_xlfn.UNIQUE(_xlfn._xlws.FILTER($F:$F,$E:$E=$J$4))
/IF($J$5="総計",1,$K386/10)
),0)</f>
        <v>0</v>
      </c>
      <c r="Q386" s="48" cm="1">
        <f t="array" ref="Q386">IFERROR(
IF(OR(Q$10="",$I386=""),"",
SUMIFS(収穫記録!$P:$P,収穫記録!$D:$D,$J$1,収穫記録!$I:$I,$J$2,収穫記録!$J:$J,$J$3,収穫記録!$F:$F,$I386,収穫記録!$B:$B,"&gt;="&amp;Q$10,収穫記録!$B:$B,"&lt;="&amp;EOMONTH(Q$10,0))
/_xlfn.UNIQUE(_xlfn._xlws.FILTER($F:$F,$E:$E=$J$4))
/IF($J$5="総計",1,$K386/10)
),0)</f>
        <v>0</v>
      </c>
      <c r="R386" s="48" cm="1">
        <f t="array" ref="R386">IFERROR(
IF(OR(R$10="",$I386=""),"",
SUMIFS(収穫記録!$P:$P,収穫記録!$D:$D,$J$1,収穫記録!$I:$I,$J$2,収穫記録!$J:$J,$J$3,収穫記録!$F:$F,$I386,収穫記録!$B:$B,"&gt;="&amp;R$10,収穫記録!$B:$B,"&lt;="&amp;EOMONTH(R$10,0))
/_xlfn.UNIQUE(_xlfn._xlws.FILTER($F:$F,$E:$E=$J$4))
/IF($J$5="総計",1,$K386/10)
),0)</f>
        <v>0</v>
      </c>
      <c r="S386" s="48" cm="1">
        <f t="array" ref="S386">IFERROR(
IF(OR(S$10="",$I386=""),"",
SUMIFS(収穫記録!$P:$P,収穫記録!$D:$D,$J$1,収穫記録!$I:$I,$J$2,収穫記録!$J:$J,$J$3,収穫記録!$F:$F,$I386,収穫記録!$B:$B,"&gt;="&amp;S$10,収穫記録!$B:$B,"&lt;="&amp;EOMONTH(S$10,0))
/_xlfn.UNIQUE(_xlfn._xlws.FILTER($F:$F,$E:$E=$J$4))
/IF($J$5="総計",1,$K386/10)
),0)</f>
        <v>0</v>
      </c>
      <c r="T386" s="48" cm="1">
        <f t="array" ref="T386">IFERROR(
IF(OR(T$10="",$I386=""),"",
SUMIFS(収穫記録!$P:$P,収穫記録!$D:$D,$J$1,収穫記録!$I:$I,$J$2,収穫記録!$J:$J,$J$3,収穫記録!$F:$F,$I386,収穫記録!$B:$B,"&gt;="&amp;T$10,収穫記録!$B:$B,"&lt;="&amp;EOMONTH(T$10,0))
/_xlfn.UNIQUE(_xlfn._xlws.FILTER($F:$F,$E:$E=$J$4))
/IF($J$5="総計",1,$K386/10)
),0)</f>
        <v>0</v>
      </c>
      <c r="U386" s="48" cm="1">
        <f t="array" ref="U386">IFERROR(
IF(OR(U$10="",$I386=""),"",
SUMIFS(収穫記録!$P:$P,収穫記録!$D:$D,$J$1,収穫記録!$I:$I,$J$2,収穫記録!$J:$J,$J$3,収穫記録!$F:$F,$I386,収穫記録!$B:$B,"&gt;="&amp;U$10,収穫記録!$B:$B,"&lt;="&amp;EOMONTH(U$10,0))
/_xlfn.UNIQUE(_xlfn._xlws.FILTER($F:$F,$E:$E=$J$4))
/IF($J$5="総計",1,$K386/10)
),0)</f>
        <v>0</v>
      </c>
      <c r="V386" s="48" cm="1">
        <f t="array" ref="V386">IFERROR(
IF(OR(V$10="",$I386=""),"",
SUMIFS(収穫記録!$P:$P,収穫記録!$D:$D,$J$1,収穫記録!$I:$I,$J$2,収穫記録!$J:$J,$J$3,収穫記録!$F:$F,$I386,収穫記録!$B:$B,"&gt;="&amp;V$10,収穫記録!$B:$B,"&lt;="&amp;EOMONTH(V$10,0))
/_xlfn.UNIQUE(_xlfn._xlws.FILTER($F:$F,$E:$E=$J$4))
/IF($J$5="総計",1,$K386/10)
),0)</f>
        <v>0</v>
      </c>
      <c r="W386" s="48" cm="1">
        <f t="array" ref="W386">IFERROR(
IF(OR(W$10="",$I386=""),"",
SUMIFS(収穫記録!$P:$P,収穫記録!$D:$D,$J$1,収穫記録!$I:$I,$J$2,収穫記録!$J:$J,$J$3,収穫記録!$F:$F,$I386,収穫記録!$B:$B,"&gt;="&amp;W$10,収穫記録!$B:$B,"&lt;="&amp;EOMONTH(W$10,0))
/_xlfn.UNIQUE(_xlfn._xlws.FILTER($F:$F,$E:$E=$J$4))
/IF($J$5="総計",1,$K386/10)
),0)</f>
        <v>0</v>
      </c>
      <c r="X386" s="48" cm="1">
        <f t="array" ref="X386">IFERROR(
IF(OR(X$10="",$I386=""),"",
SUMIFS(収穫記録!$P:$P,収穫記録!$D:$D,$J$1,収穫記録!$I:$I,$J$2,収穫記録!$J:$J,$J$3,収穫記録!$F:$F,$I386,収穫記録!$B:$B,"&gt;="&amp;X$10,収穫記録!$B:$B,"&lt;="&amp;EOMONTH(X$10,0))
/_xlfn.UNIQUE(_xlfn._xlws.FILTER($F:$F,$E:$E=$J$4))
/IF($J$5="総計",1,$K386/10)
),0)</f>
        <v>0</v>
      </c>
    </row>
    <row r="387" spans="10:24">
      <c r="J387" s="13"/>
      <c r="K387" s="37"/>
      <c r="L387" s="46" t="str">
        <f t="shared" si="8"/>
        <v/>
      </c>
      <c r="M387" s="47" cm="1">
        <f t="array" ref="M387">IFERROR(
IF(OR(M$10="",$I387=""),"",
SUMIFS(収穫記録!$P:$P,収穫記録!$D:$D,$J$1,収穫記録!$I:$I,$J$2,収穫記録!$J:$J,$J$3,収穫記録!$F:$F,$I387,収穫記録!$B:$B,"&gt;="&amp;M$10,収穫記録!$B:$B,"&lt;="&amp;EOMONTH(M$10,0))
/_xlfn.UNIQUE(_xlfn._xlws.FILTER($F:$F,$E:$E=$J$4))
/IF($J$5="総計",1,$K387/10)
),0)</f>
        <v>0</v>
      </c>
      <c r="N387" s="48" cm="1">
        <f t="array" ref="N387">IFERROR(
IF(OR(N$10="",$I387=""),"",
SUMIFS(収穫記録!$P:$P,収穫記録!$D:$D,$J$1,収穫記録!$I:$I,$J$2,収穫記録!$J:$J,$J$3,収穫記録!$F:$F,$I387,収穫記録!$B:$B,"&gt;="&amp;N$10,収穫記録!$B:$B,"&lt;="&amp;EOMONTH(N$10,0))
/_xlfn.UNIQUE(_xlfn._xlws.FILTER($F:$F,$E:$E=$J$4))
/IF($J$5="総計",1,$K387/10)
),0)</f>
        <v>0</v>
      </c>
      <c r="O387" s="48" cm="1">
        <f t="array" ref="O387">IFERROR(
IF(OR(O$10="",$I387=""),"",
SUMIFS(収穫記録!$P:$P,収穫記録!$D:$D,$J$1,収穫記録!$I:$I,$J$2,収穫記録!$J:$J,$J$3,収穫記録!$F:$F,$I387,収穫記録!$B:$B,"&gt;="&amp;O$10,収穫記録!$B:$B,"&lt;="&amp;EOMONTH(O$10,0))
/_xlfn.UNIQUE(_xlfn._xlws.FILTER($F:$F,$E:$E=$J$4))
/IF($J$5="総計",1,$K387/10)
),0)</f>
        <v>0</v>
      </c>
      <c r="P387" s="48" cm="1">
        <f t="array" ref="P387">IFERROR(
IF(OR(P$10="",$I387=""),"",
SUMIFS(収穫記録!$P:$P,収穫記録!$D:$D,$J$1,収穫記録!$I:$I,$J$2,収穫記録!$J:$J,$J$3,収穫記録!$F:$F,$I387,収穫記録!$B:$B,"&gt;="&amp;P$10,収穫記録!$B:$B,"&lt;="&amp;EOMONTH(P$10,0))
/_xlfn.UNIQUE(_xlfn._xlws.FILTER($F:$F,$E:$E=$J$4))
/IF($J$5="総計",1,$K387/10)
),0)</f>
        <v>0</v>
      </c>
      <c r="Q387" s="48" cm="1">
        <f t="array" ref="Q387">IFERROR(
IF(OR(Q$10="",$I387=""),"",
SUMIFS(収穫記録!$P:$P,収穫記録!$D:$D,$J$1,収穫記録!$I:$I,$J$2,収穫記録!$J:$J,$J$3,収穫記録!$F:$F,$I387,収穫記録!$B:$B,"&gt;="&amp;Q$10,収穫記録!$B:$B,"&lt;="&amp;EOMONTH(Q$10,0))
/_xlfn.UNIQUE(_xlfn._xlws.FILTER($F:$F,$E:$E=$J$4))
/IF($J$5="総計",1,$K387/10)
),0)</f>
        <v>0</v>
      </c>
      <c r="R387" s="48" cm="1">
        <f t="array" ref="R387">IFERROR(
IF(OR(R$10="",$I387=""),"",
SUMIFS(収穫記録!$P:$P,収穫記録!$D:$D,$J$1,収穫記録!$I:$I,$J$2,収穫記録!$J:$J,$J$3,収穫記録!$F:$F,$I387,収穫記録!$B:$B,"&gt;="&amp;R$10,収穫記録!$B:$B,"&lt;="&amp;EOMONTH(R$10,0))
/_xlfn.UNIQUE(_xlfn._xlws.FILTER($F:$F,$E:$E=$J$4))
/IF($J$5="総計",1,$K387/10)
),0)</f>
        <v>0</v>
      </c>
      <c r="S387" s="48" cm="1">
        <f t="array" ref="S387">IFERROR(
IF(OR(S$10="",$I387=""),"",
SUMIFS(収穫記録!$P:$P,収穫記録!$D:$D,$J$1,収穫記録!$I:$I,$J$2,収穫記録!$J:$J,$J$3,収穫記録!$F:$F,$I387,収穫記録!$B:$B,"&gt;="&amp;S$10,収穫記録!$B:$B,"&lt;="&amp;EOMONTH(S$10,0))
/_xlfn.UNIQUE(_xlfn._xlws.FILTER($F:$F,$E:$E=$J$4))
/IF($J$5="総計",1,$K387/10)
),0)</f>
        <v>0</v>
      </c>
      <c r="T387" s="48" cm="1">
        <f t="array" ref="T387">IFERROR(
IF(OR(T$10="",$I387=""),"",
SUMIFS(収穫記録!$P:$P,収穫記録!$D:$D,$J$1,収穫記録!$I:$I,$J$2,収穫記録!$J:$J,$J$3,収穫記録!$F:$F,$I387,収穫記録!$B:$B,"&gt;="&amp;T$10,収穫記録!$B:$B,"&lt;="&amp;EOMONTH(T$10,0))
/_xlfn.UNIQUE(_xlfn._xlws.FILTER($F:$F,$E:$E=$J$4))
/IF($J$5="総計",1,$K387/10)
),0)</f>
        <v>0</v>
      </c>
      <c r="U387" s="48" cm="1">
        <f t="array" ref="U387">IFERROR(
IF(OR(U$10="",$I387=""),"",
SUMIFS(収穫記録!$P:$P,収穫記録!$D:$D,$J$1,収穫記録!$I:$I,$J$2,収穫記録!$J:$J,$J$3,収穫記録!$F:$F,$I387,収穫記録!$B:$B,"&gt;="&amp;U$10,収穫記録!$B:$B,"&lt;="&amp;EOMONTH(U$10,0))
/_xlfn.UNIQUE(_xlfn._xlws.FILTER($F:$F,$E:$E=$J$4))
/IF($J$5="総計",1,$K387/10)
),0)</f>
        <v>0</v>
      </c>
      <c r="V387" s="48" cm="1">
        <f t="array" ref="V387">IFERROR(
IF(OR(V$10="",$I387=""),"",
SUMIFS(収穫記録!$P:$P,収穫記録!$D:$D,$J$1,収穫記録!$I:$I,$J$2,収穫記録!$J:$J,$J$3,収穫記録!$F:$F,$I387,収穫記録!$B:$B,"&gt;="&amp;V$10,収穫記録!$B:$B,"&lt;="&amp;EOMONTH(V$10,0))
/_xlfn.UNIQUE(_xlfn._xlws.FILTER($F:$F,$E:$E=$J$4))
/IF($J$5="総計",1,$K387/10)
),0)</f>
        <v>0</v>
      </c>
      <c r="W387" s="48" cm="1">
        <f t="array" ref="W387">IFERROR(
IF(OR(W$10="",$I387=""),"",
SUMIFS(収穫記録!$P:$P,収穫記録!$D:$D,$J$1,収穫記録!$I:$I,$J$2,収穫記録!$J:$J,$J$3,収穫記録!$F:$F,$I387,収穫記録!$B:$B,"&gt;="&amp;W$10,収穫記録!$B:$B,"&lt;="&amp;EOMONTH(W$10,0))
/_xlfn.UNIQUE(_xlfn._xlws.FILTER($F:$F,$E:$E=$J$4))
/IF($J$5="総計",1,$K387/10)
),0)</f>
        <v>0</v>
      </c>
      <c r="X387" s="48" cm="1">
        <f t="array" ref="X387">IFERROR(
IF(OR(X$10="",$I387=""),"",
SUMIFS(収穫記録!$P:$P,収穫記録!$D:$D,$J$1,収穫記録!$I:$I,$J$2,収穫記録!$J:$J,$J$3,収穫記録!$F:$F,$I387,収穫記録!$B:$B,"&gt;="&amp;X$10,収穫記録!$B:$B,"&lt;="&amp;EOMONTH(X$10,0))
/_xlfn.UNIQUE(_xlfn._xlws.FILTER($F:$F,$E:$E=$J$4))
/IF($J$5="総計",1,$K387/10)
),0)</f>
        <v>0</v>
      </c>
    </row>
    <row r="388" spans="10:24">
      <c r="J388" s="13"/>
      <c r="K388" s="37"/>
      <c r="L388" s="46" t="str">
        <f t="shared" si="8"/>
        <v/>
      </c>
      <c r="M388" s="47" cm="1">
        <f t="array" ref="M388">IFERROR(
IF(OR(M$10="",$I388=""),"",
SUMIFS(収穫記録!$P:$P,収穫記録!$D:$D,$J$1,収穫記録!$I:$I,$J$2,収穫記録!$J:$J,$J$3,収穫記録!$F:$F,$I388,収穫記録!$B:$B,"&gt;="&amp;M$10,収穫記録!$B:$B,"&lt;="&amp;EOMONTH(M$10,0))
/_xlfn.UNIQUE(_xlfn._xlws.FILTER($F:$F,$E:$E=$J$4))
/IF($J$5="総計",1,$K388/10)
),0)</f>
        <v>0</v>
      </c>
      <c r="N388" s="48" cm="1">
        <f t="array" ref="N388">IFERROR(
IF(OR(N$10="",$I388=""),"",
SUMIFS(収穫記録!$P:$P,収穫記録!$D:$D,$J$1,収穫記録!$I:$I,$J$2,収穫記録!$J:$J,$J$3,収穫記録!$F:$F,$I388,収穫記録!$B:$B,"&gt;="&amp;N$10,収穫記録!$B:$B,"&lt;="&amp;EOMONTH(N$10,0))
/_xlfn.UNIQUE(_xlfn._xlws.FILTER($F:$F,$E:$E=$J$4))
/IF($J$5="総計",1,$K388/10)
),0)</f>
        <v>0</v>
      </c>
      <c r="O388" s="48" cm="1">
        <f t="array" ref="O388">IFERROR(
IF(OR(O$10="",$I388=""),"",
SUMIFS(収穫記録!$P:$P,収穫記録!$D:$D,$J$1,収穫記録!$I:$I,$J$2,収穫記録!$J:$J,$J$3,収穫記録!$F:$F,$I388,収穫記録!$B:$B,"&gt;="&amp;O$10,収穫記録!$B:$B,"&lt;="&amp;EOMONTH(O$10,0))
/_xlfn.UNIQUE(_xlfn._xlws.FILTER($F:$F,$E:$E=$J$4))
/IF($J$5="総計",1,$K388/10)
),0)</f>
        <v>0</v>
      </c>
      <c r="P388" s="48" cm="1">
        <f t="array" ref="P388">IFERROR(
IF(OR(P$10="",$I388=""),"",
SUMIFS(収穫記録!$P:$P,収穫記録!$D:$D,$J$1,収穫記録!$I:$I,$J$2,収穫記録!$J:$J,$J$3,収穫記録!$F:$F,$I388,収穫記録!$B:$B,"&gt;="&amp;P$10,収穫記録!$B:$B,"&lt;="&amp;EOMONTH(P$10,0))
/_xlfn.UNIQUE(_xlfn._xlws.FILTER($F:$F,$E:$E=$J$4))
/IF($J$5="総計",1,$K388/10)
),0)</f>
        <v>0</v>
      </c>
      <c r="Q388" s="48" cm="1">
        <f t="array" ref="Q388">IFERROR(
IF(OR(Q$10="",$I388=""),"",
SUMIFS(収穫記録!$P:$P,収穫記録!$D:$D,$J$1,収穫記録!$I:$I,$J$2,収穫記録!$J:$J,$J$3,収穫記録!$F:$F,$I388,収穫記録!$B:$B,"&gt;="&amp;Q$10,収穫記録!$B:$B,"&lt;="&amp;EOMONTH(Q$10,0))
/_xlfn.UNIQUE(_xlfn._xlws.FILTER($F:$F,$E:$E=$J$4))
/IF($J$5="総計",1,$K388/10)
),0)</f>
        <v>0</v>
      </c>
      <c r="R388" s="48" cm="1">
        <f t="array" ref="R388">IFERROR(
IF(OR(R$10="",$I388=""),"",
SUMIFS(収穫記録!$P:$P,収穫記録!$D:$D,$J$1,収穫記録!$I:$I,$J$2,収穫記録!$J:$J,$J$3,収穫記録!$F:$F,$I388,収穫記録!$B:$B,"&gt;="&amp;R$10,収穫記録!$B:$B,"&lt;="&amp;EOMONTH(R$10,0))
/_xlfn.UNIQUE(_xlfn._xlws.FILTER($F:$F,$E:$E=$J$4))
/IF($J$5="総計",1,$K388/10)
),0)</f>
        <v>0</v>
      </c>
      <c r="S388" s="48" cm="1">
        <f t="array" ref="S388">IFERROR(
IF(OR(S$10="",$I388=""),"",
SUMIFS(収穫記録!$P:$P,収穫記録!$D:$D,$J$1,収穫記録!$I:$I,$J$2,収穫記録!$J:$J,$J$3,収穫記録!$F:$F,$I388,収穫記録!$B:$B,"&gt;="&amp;S$10,収穫記録!$B:$B,"&lt;="&amp;EOMONTH(S$10,0))
/_xlfn.UNIQUE(_xlfn._xlws.FILTER($F:$F,$E:$E=$J$4))
/IF($J$5="総計",1,$K388/10)
),0)</f>
        <v>0</v>
      </c>
      <c r="T388" s="48" cm="1">
        <f t="array" ref="T388">IFERROR(
IF(OR(T$10="",$I388=""),"",
SUMIFS(収穫記録!$P:$P,収穫記録!$D:$D,$J$1,収穫記録!$I:$I,$J$2,収穫記録!$J:$J,$J$3,収穫記録!$F:$F,$I388,収穫記録!$B:$B,"&gt;="&amp;T$10,収穫記録!$B:$B,"&lt;="&amp;EOMONTH(T$10,0))
/_xlfn.UNIQUE(_xlfn._xlws.FILTER($F:$F,$E:$E=$J$4))
/IF($J$5="総計",1,$K388/10)
),0)</f>
        <v>0</v>
      </c>
      <c r="U388" s="48" cm="1">
        <f t="array" ref="U388">IFERROR(
IF(OR(U$10="",$I388=""),"",
SUMIFS(収穫記録!$P:$P,収穫記録!$D:$D,$J$1,収穫記録!$I:$I,$J$2,収穫記録!$J:$J,$J$3,収穫記録!$F:$F,$I388,収穫記録!$B:$B,"&gt;="&amp;U$10,収穫記録!$B:$B,"&lt;="&amp;EOMONTH(U$10,0))
/_xlfn.UNIQUE(_xlfn._xlws.FILTER($F:$F,$E:$E=$J$4))
/IF($J$5="総計",1,$K388/10)
),0)</f>
        <v>0</v>
      </c>
      <c r="V388" s="48" cm="1">
        <f t="array" ref="V388">IFERROR(
IF(OR(V$10="",$I388=""),"",
SUMIFS(収穫記録!$P:$P,収穫記録!$D:$D,$J$1,収穫記録!$I:$I,$J$2,収穫記録!$J:$J,$J$3,収穫記録!$F:$F,$I388,収穫記録!$B:$B,"&gt;="&amp;V$10,収穫記録!$B:$B,"&lt;="&amp;EOMONTH(V$10,0))
/_xlfn.UNIQUE(_xlfn._xlws.FILTER($F:$F,$E:$E=$J$4))
/IF($J$5="総計",1,$K388/10)
),0)</f>
        <v>0</v>
      </c>
      <c r="W388" s="48" cm="1">
        <f t="array" ref="W388">IFERROR(
IF(OR(W$10="",$I388=""),"",
SUMIFS(収穫記録!$P:$P,収穫記録!$D:$D,$J$1,収穫記録!$I:$I,$J$2,収穫記録!$J:$J,$J$3,収穫記録!$F:$F,$I388,収穫記録!$B:$B,"&gt;="&amp;W$10,収穫記録!$B:$B,"&lt;="&amp;EOMONTH(W$10,0))
/_xlfn.UNIQUE(_xlfn._xlws.FILTER($F:$F,$E:$E=$J$4))
/IF($J$5="総計",1,$K388/10)
),0)</f>
        <v>0</v>
      </c>
      <c r="X388" s="48" cm="1">
        <f t="array" ref="X388">IFERROR(
IF(OR(X$10="",$I388=""),"",
SUMIFS(収穫記録!$P:$P,収穫記録!$D:$D,$J$1,収穫記録!$I:$I,$J$2,収穫記録!$J:$J,$J$3,収穫記録!$F:$F,$I388,収穫記録!$B:$B,"&gt;="&amp;X$10,収穫記録!$B:$B,"&lt;="&amp;EOMONTH(X$10,0))
/_xlfn.UNIQUE(_xlfn._xlws.FILTER($F:$F,$E:$E=$J$4))
/IF($J$5="総計",1,$K388/10)
),0)</f>
        <v>0</v>
      </c>
    </row>
    <row r="389" spans="10:24">
      <c r="J389" s="13"/>
      <c r="K389" s="37"/>
      <c r="L389" s="46" t="str">
        <f t="shared" si="8"/>
        <v/>
      </c>
      <c r="M389" s="47" cm="1">
        <f t="array" ref="M389">IFERROR(
IF(OR(M$10="",$I389=""),"",
SUMIFS(収穫記録!$P:$P,収穫記録!$D:$D,$J$1,収穫記録!$I:$I,$J$2,収穫記録!$J:$J,$J$3,収穫記録!$F:$F,$I389,収穫記録!$B:$B,"&gt;="&amp;M$10,収穫記録!$B:$B,"&lt;="&amp;EOMONTH(M$10,0))
/_xlfn.UNIQUE(_xlfn._xlws.FILTER($F:$F,$E:$E=$J$4))
/IF($J$5="総計",1,$K389/10)
),0)</f>
        <v>0</v>
      </c>
      <c r="N389" s="48" cm="1">
        <f t="array" ref="N389">IFERROR(
IF(OR(N$10="",$I389=""),"",
SUMIFS(収穫記録!$P:$P,収穫記録!$D:$D,$J$1,収穫記録!$I:$I,$J$2,収穫記録!$J:$J,$J$3,収穫記録!$F:$F,$I389,収穫記録!$B:$B,"&gt;="&amp;N$10,収穫記録!$B:$B,"&lt;="&amp;EOMONTH(N$10,0))
/_xlfn.UNIQUE(_xlfn._xlws.FILTER($F:$F,$E:$E=$J$4))
/IF($J$5="総計",1,$K389/10)
),0)</f>
        <v>0</v>
      </c>
      <c r="O389" s="48" cm="1">
        <f t="array" ref="O389">IFERROR(
IF(OR(O$10="",$I389=""),"",
SUMIFS(収穫記録!$P:$P,収穫記録!$D:$D,$J$1,収穫記録!$I:$I,$J$2,収穫記録!$J:$J,$J$3,収穫記録!$F:$F,$I389,収穫記録!$B:$B,"&gt;="&amp;O$10,収穫記録!$B:$B,"&lt;="&amp;EOMONTH(O$10,0))
/_xlfn.UNIQUE(_xlfn._xlws.FILTER($F:$F,$E:$E=$J$4))
/IF($J$5="総計",1,$K389/10)
),0)</f>
        <v>0</v>
      </c>
      <c r="P389" s="48" cm="1">
        <f t="array" ref="P389">IFERROR(
IF(OR(P$10="",$I389=""),"",
SUMIFS(収穫記録!$P:$P,収穫記録!$D:$D,$J$1,収穫記録!$I:$I,$J$2,収穫記録!$J:$J,$J$3,収穫記録!$F:$F,$I389,収穫記録!$B:$B,"&gt;="&amp;P$10,収穫記録!$B:$B,"&lt;="&amp;EOMONTH(P$10,0))
/_xlfn.UNIQUE(_xlfn._xlws.FILTER($F:$F,$E:$E=$J$4))
/IF($J$5="総計",1,$K389/10)
),0)</f>
        <v>0</v>
      </c>
      <c r="Q389" s="48" cm="1">
        <f t="array" ref="Q389">IFERROR(
IF(OR(Q$10="",$I389=""),"",
SUMIFS(収穫記録!$P:$P,収穫記録!$D:$D,$J$1,収穫記録!$I:$I,$J$2,収穫記録!$J:$J,$J$3,収穫記録!$F:$F,$I389,収穫記録!$B:$B,"&gt;="&amp;Q$10,収穫記録!$B:$B,"&lt;="&amp;EOMONTH(Q$10,0))
/_xlfn.UNIQUE(_xlfn._xlws.FILTER($F:$F,$E:$E=$J$4))
/IF($J$5="総計",1,$K389/10)
),0)</f>
        <v>0</v>
      </c>
      <c r="R389" s="48" cm="1">
        <f t="array" ref="R389">IFERROR(
IF(OR(R$10="",$I389=""),"",
SUMIFS(収穫記録!$P:$P,収穫記録!$D:$D,$J$1,収穫記録!$I:$I,$J$2,収穫記録!$J:$J,$J$3,収穫記録!$F:$F,$I389,収穫記録!$B:$B,"&gt;="&amp;R$10,収穫記録!$B:$B,"&lt;="&amp;EOMONTH(R$10,0))
/_xlfn.UNIQUE(_xlfn._xlws.FILTER($F:$F,$E:$E=$J$4))
/IF($J$5="総計",1,$K389/10)
),0)</f>
        <v>0</v>
      </c>
      <c r="S389" s="48" cm="1">
        <f t="array" ref="S389">IFERROR(
IF(OR(S$10="",$I389=""),"",
SUMIFS(収穫記録!$P:$P,収穫記録!$D:$D,$J$1,収穫記録!$I:$I,$J$2,収穫記録!$J:$J,$J$3,収穫記録!$F:$F,$I389,収穫記録!$B:$B,"&gt;="&amp;S$10,収穫記録!$B:$B,"&lt;="&amp;EOMONTH(S$10,0))
/_xlfn.UNIQUE(_xlfn._xlws.FILTER($F:$F,$E:$E=$J$4))
/IF($J$5="総計",1,$K389/10)
),0)</f>
        <v>0</v>
      </c>
      <c r="T389" s="48" cm="1">
        <f t="array" ref="T389">IFERROR(
IF(OR(T$10="",$I389=""),"",
SUMIFS(収穫記録!$P:$P,収穫記録!$D:$D,$J$1,収穫記録!$I:$I,$J$2,収穫記録!$J:$J,$J$3,収穫記録!$F:$F,$I389,収穫記録!$B:$B,"&gt;="&amp;T$10,収穫記録!$B:$B,"&lt;="&amp;EOMONTH(T$10,0))
/_xlfn.UNIQUE(_xlfn._xlws.FILTER($F:$F,$E:$E=$J$4))
/IF($J$5="総計",1,$K389/10)
),0)</f>
        <v>0</v>
      </c>
      <c r="U389" s="48" cm="1">
        <f t="array" ref="U389">IFERROR(
IF(OR(U$10="",$I389=""),"",
SUMIFS(収穫記録!$P:$P,収穫記録!$D:$D,$J$1,収穫記録!$I:$I,$J$2,収穫記録!$J:$J,$J$3,収穫記録!$F:$F,$I389,収穫記録!$B:$B,"&gt;="&amp;U$10,収穫記録!$B:$B,"&lt;="&amp;EOMONTH(U$10,0))
/_xlfn.UNIQUE(_xlfn._xlws.FILTER($F:$F,$E:$E=$J$4))
/IF($J$5="総計",1,$K389/10)
),0)</f>
        <v>0</v>
      </c>
      <c r="V389" s="48" cm="1">
        <f t="array" ref="V389">IFERROR(
IF(OR(V$10="",$I389=""),"",
SUMIFS(収穫記録!$P:$P,収穫記録!$D:$D,$J$1,収穫記録!$I:$I,$J$2,収穫記録!$J:$J,$J$3,収穫記録!$F:$F,$I389,収穫記録!$B:$B,"&gt;="&amp;V$10,収穫記録!$B:$B,"&lt;="&amp;EOMONTH(V$10,0))
/_xlfn.UNIQUE(_xlfn._xlws.FILTER($F:$F,$E:$E=$J$4))
/IF($J$5="総計",1,$K389/10)
),0)</f>
        <v>0</v>
      </c>
      <c r="W389" s="48" cm="1">
        <f t="array" ref="W389">IFERROR(
IF(OR(W$10="",$I389=""),"",
SUMIFS(収穫記録!$P:$P,収穫記録!$D:$D,$J$1,収穫記録!$I:$I,$J$2,収穫記録!$J:$J,$J$3,収穫記録!$F:$F,$I389,収穫記録!$B:$B,"&gt;="&amp;W$10,収穫記録!$B:$B,"&lt;="&amp;EOMONTH(W$10,0))
/_xlfn.UNIQUE(_xlfn._xlws.FILTER($F:$F,$E:$E=$J$4))
/IF($J$5="総計",1,$K389/10)
),0)</f>
        <v>0</v>
      </c>
      <c r="X389" s="48" cm="1">
        <f t="array" ref="X389">IFERROR(
IF(OR(X$10="",$I389=""),"",
SUMIFS(収穫記録!$P:$P,収穫記録!$D:$D,$J$1,収穫記録!$I:$I,$J$2,収穫記録!$J:$J,$J$3,収穫記録!$F:$F,$I389,収穫記録!$B:$B,"&gt;="&amp;X$10,収穫記録!$B:$B,"&lt;="&amp;EOMONTH(X$10,0))
/_xlfn.UNIQUE(_xlfn._xlws.FILTER($F:$F,$E:$E=$J$4))
/IF($J$5="総計",1,$K389/10)
),0)</f>
        <v>0</v>
      </c>
    </row>
    <row r="390" spans="10:24">
      <c r="J390" s="13"/>
      <c r="K390" s="37"/>
      <c r="L390" s="46" t="str">
        <f t="shared" si="8"/>
        <v/>
      </c>
      <c r="M390" s="47" cm="1">
        <f t="array" ref="M390">IFERROR(
IF(OR(M$10="",$I390=""),"",
SUMIFS(収穫記録!$P:$P,収穫記録!$D:$D,$J$1,収穫記録!$I:$I,$J$2,収穫記録!$J:$J,$J$3,収穫記録!$F:$F,$I390,収穫記録!$B:$B,"&gt;="&amp;M$10,収穫記録!$B:$B,"&lt;="&amp;EOMONTH(M$10,0))
/_xlfn.UNIQUE(_xlfn._xlws.FILTER($F:$F,$E:$E=$J$4))
/IF($J$5="総計",1,$K390/10)
),0)</f>
        <v>0</v>
      </c>
      <c r="N390" s="48" cm="1">
        <f t="array" ref="N390">IFERROR(
IF(OR(N$10="",$I390=""),"",
SUMIFS(収穫記録!$P:$P,収穫記録!$D:$D,$J$1,収穫記録!$I:$I,$J$2,収穫記録!$J:$J,$J$3,収穫記録!$F:$F,$I390,収穫記録!$B:$B,"&gt;="&amp;N$10,収穫記録!$B:$B,"&lt;="&amp;EOMONTH(N$10,0))
/_xlfn.UNIQUE(_xlfn._xlws.FILTER($F:$F,$E:$E=$J$4))
/IF($J$5="総計",1,$K390/10)
),0)</f>
        <v>0</v>
      </c>
      <c r="O390" s="48" cm="1">
        <f t="array" ref="O390">IFERROR(
IF(OR(O$10="",$I390=""),"",
SUMIFS(収穫記録!$P:$P,収穫記録!$D:$D,$J$1,収穫記録!$I:$I,$J$2,収穫記録!$J:$J,$J$3,収穫記録!$F:$F,$I390,収穫記録!$B:$B,"&gt;="&amp;O$10,収穫記録!$B:$B,"&lt;="&amp;EOMONTH(O$10,0))
/_xlfn.UNIQUE(_xlfn._xlws.FILTER($F:$F,$E:$E=$J$4))
/IF($J$5="総計",1,$K390/10)
),0)</f>
        <v>0</v>
      </c>
      <c r="P390" s="48" cm="1">
        <f t="array" ref="P390">IFERROR(
IF(OR(P$10="",$I390=""),"",
SUMIFS(収穫記録!$P:$P,収穫記録!$D:$D,$J$1,収穫記録!$I:$I,$J$2,収穫記録!$J:$J,$J$3,収穫記録!$F:$F,$I390,収穫記録!$B:$B,"&gt;="&amp;P$10,収穫記録!$B:$B,"&lt;="&amp;EOMONTH(P$10,0))
/_xlfn.UNIQUE(_xlfn._xlws.FILTER($F:$F,$E:$E=$J$4))
/IF($J$5="総計",1,$K390/10)
),0)</f>
        <v>0</v>
      </c>
      <c r="Q390" s="48" cm="1">
        <f t="array" ref="Q390">IFERROR(
IF(OR(Q$10="",$I390=""),"",
SUMIFS(収穫記録!$P:$P,収穫記録!$D:$D,$J$1,収穫記録!$I:$I,$J$2,収穫記録!$J:$J,$J$3,収穫記録!$F:$F,$I390,収穫記録!$B:$B,"&gt;="&amp;Q$10,収穫記録!$B:$B,"&lt;="&amp;EOMONTH(Q$10,0))
/_xlfn.UNIQUE(_xlfn._xlws.FILTER($F:$F,$E:$E=$J$4))
/IF($J$5="総計",1,$K390/10)
),0)</f>
        <v>0</v>
      </c>
      <c r="R390" s="48" cm="1">
        <f t="array" ref="R390">IFERROR(
IF(OR(R$10="",$I390=""),"",
SUMIFS(収穫記録!$P:$P,収穫記録!$D:$D,$J$1,収穫記録!$I:$I,$J$2,収穫記録!$J:$J,$J$3,収穫記録!$F:$F,$I390,収穫記録!$B:$B,"&gt;="&amp;R$10,収穫記録!$B:$B,"&lt;="&amp;EOMONTH(R$10,0))
/_xlfn.UNIQUE(_xlfn._xlws.FILTER($F:$F,$E:$E=$J$4))
/IF($J$5="総計",1,$K390/10)
),0)</f>
        <v>0</v>
      </c>
      <c r="S390" s="48" cm="1">
        <f t="array" ref="S390">IFERROR(
IF(OR(S$10="",$I390=""),"",
SUMIFS(収穫記録!$P:$P,収穫記録!$D:$D,$J$1,収穫記録!$I:$I,$J$2,収穫記録!$J:$J,$J$3,収穫記録!$F:$F,$I390,収穫記録!$B:$B,"&gt;="&amp;S$10,収穫記録!$B:$B,"&lt;="&amp;EOMONTH(S$10,0))
/_xlfn.UNIQUE(_xlfn._xlws.FILTER($F:$F,$E:$E=$J$4))
/IF($J$5="総計",1,$K390/10)
),0)</f>
        <v>0</v>
      </c>
      <c r="T390" s="48" cm="1">
        <f t="array" ref="T390">IFERROR(
IF(OR(T$10="",$I390=""),"",
SUMIFS(収穫記録!$P:$P,収穫記録!$D:$D,$J$1,収穫記録!$I:$I,$J$2,収穫記録!$J:$J,$J$3,収穫記録!$F:$F,$I390,収穫記録!$B:$B,"&gt;="&amp;T$10,収穫記録!$B:$B,"&lt;="&amp;EOMONTH(T$10,0))
/_xlfn.UNIQUE(_xlfn._xlws.FILTER($F:$F,$E:$E=$J$4))
/IF($J$5="総計",1,$K390/10)
),0)</f>
        <v>0</v>
      </c>
      <c r="U390" s="48" cm="1">
        <f t="array" ref="U390">IFERROR(
IF(OR(U$10="",$I390=""),"",
SUMIFS(収穫記録!$P:$P,収穫記録!$D:$D,$J$1,収穫記録!$I:$I,$J$2,収穫記録!$J:$J,$J$3,収穫記録!$F:$F,$I390,収穫記録!$B:$B,"&gt;="&amp;U$10,収穫記録!$B:$B,"&lt;="&amp;EOMONTH(U$10,0))
/_xlfn.UNIQUE(_xlfn._xlws.FILTER($F:$F,$E:$E=$J$4))
/IF($J$5="総計",1,$K390/10)
),0)</f>
        <v>0</v>
      </c>
      <c r="V390" s="48" cm="1">
        <f t="array" ref="V390">IFERROR(
IF(OR(V$10="",$I390=""),"",
SUMIFS(収穫記録!$P:$P,収穫記録!$D:$D,$J$1,収穫記録!$I:$I,$J$2,収穫記録!$J:$J,$J$3,収穫記録!$F:$F,$I390,収穫記録!$B:$B,"&gt;="&amp;V$10,収穫記録!$B:$B,"&lt;="&amp;EOMONTH(V$10,0))
/_xlfn.UNIQUE(_xlfn._xlws.FILTER($F:$F,$E:$E=$J$4))
/IF($J$5="総計",1,$K390/10)
),0)</f>
        <v>0</v>
      </c>
      <c r="W390" s="48" cm="1">
        <f t="array" ref="W390">IFERROR(
IF(OR(W$10="",$I390=""),"",
SUMIFS(収穫記録!$P:$P,収穫記録!$D:$D,$J$1,収穫記録!$I:$I,$J$2,収穫記録!$J:$J,$J$3,収穫記録!$F:$F,$I390,収穫記録!$B:$B,"&gt;="&amp;W$10,収穫記録!$B:$B,"&lt;="&amp;EOMONTH(W$10,0))
/_xlfn.UNIQUE(_xlfn._xlws.FILTER($F:$F,$E:$E=$J$4))
/IF($J$5="総計",1,$K390/10)
),0)</f>
        <v>0</v>
      </c>
      <c r="X390" s="48" cm="1">
        <f t="array" ref="X390">IFERROR(
IF(OR(X$10="",$I390=""),"",
SUMIFS(収穫記録!$P:$P,収穫記録!$D:$D,$J$1,収穫記録!$I:$I,$J$2,収穫記録!$J:$J,$J$3,収穫記録!$F:$F,$I390,収穫記録!$B:$B,"&gt;="&amp;X$10,収穫記録!$B:$B,"&lt;="&amp;EOMONTH(X$10,0))
/_xlfn.UNIQUE(_xlfn._xlws.FILTER($F:$F,$E:$E=$J$4))
/IF($J$5="総計",1,$K390/10)
),0)</f>
        <v>0</v>
      </c>
    </row>
    <row r="391" spans="10:24">
      <c r="J391" s="13"/>
      <c r="K391" s="37"/>
      <c r="L391" s="46" t="str">
        <f t="shared" si="8"/>
        <v/>
      </c>
      <c r="M391" s="47" cm="1">
        <f t="array" ref="M391">IFERROR(
IF(OR(M$10="",$I391=""),"",
SUMIFS(収穫記録!$P:$P,収穫記録!$D:$D,$J$1,収穫記録!$I:$I,$J$2,収穫記録!$J:$J,$J$3,収穫記録!$F:$F,$I391,収穫記録!$B:$B,"&gt;="&amp;M$10,収穫記録!$B:$B,"&lt;="&amp;EOMONTH(M$10,0))
/_xlfn.UNIQUE(_xlfn._xlws.FILTER($F:$F,$E:$E=$J$4))
/IF($J$5="総計",1,$K391/10)
),0)</f>
        <v>0</v>
      </c>
      <c r="N391" s="48" cm="1">
        <f t="array" ref="N391">IFERROR(
IF(OR(N$10="",$I391=""),"",
SUMIFS(収穫記録!$P:$P,収穫記録!$D:$D,$J$1,収穫記録!$I:$I,$J$2,収穫記録!$J:$J,$J$3,収穫記録!$F:$F,$I391,収穫記録!$B:$B,"&gt;="&amp;N$10,収穫記録!$B:$B,"&lt;="&amp;EOMONTH(N$10,0))
/_xlfn.UNIQUE(_xlfn._xlws.FILTER($F:$F,$E:$E=$J$4))
/IF($J$5="総計",1,$K391/10)
),0)</f>
        <v>0</v>
      </c>
      <c r="O391" s="48" cm="1">
        <f t="array" ref="O391">IFERROR(
IF(OR(O$10="",$I391=""),"",
SUMIFS(収穫記録!$P:$P,収穫記録!$D:$D,$J$1,収穫記録!$I:$I,$J$2,収穫記録!$J:$J,$J$3,収穫記録!$F:$F,$I391,収穫記録!$B:$B,"&gt;="&amp;O$10,収穫記録!$B:$B,"&lt;="&amp;EOMONTH(O$10,0))
/_xlfn.UNIQUE(_xlfn._xlws.FILTER($F:$F,$E:$E=$J$4))
/IF($J$5="総計",1,$K391/10)
),0)</f>
        <v>0</v>
      </c>
      <c r="P391" s="48" cm="1">
        <f t="array" ref="P391">IFERROR(
IF(OR(P$10="",$I391=""),"",
SUMIFS(収穫記録!$P:$P,収穫記録!$D:$D,$J$1,収穫記録!$I:$I,$J$2,収穫記録!$J:$J,$J$3,収穫記録!$F:$F,$I391,収穫記録!$B:$B,"&gt;="&amp;P$10,収穫記録!$B:$B,"&lt;="&amp;EOMONTH(P$10,0))
/_xlfn.UNIQUE(_xlfn._xlws.FILTER($F:$F,$E:$E=$J$4))
/IF($J$5="総計",1,$K391/10)
),0)</f>
        <v>0</v>
      </c>
      <c r="Q391" s="48" cm="1">
        <f t="array" ref="Q391">IFERROR(
IF(OR(Q$10="",$I391=""),"",
SUMIFS(収穫記録!$P:$P,収穫記録!$D:$D,$J$1,収穫記録!$I:$I,$J$2,収穫記録!$J:$J,$J$3,収穫記録!$F:$F,$I391,収穫記録!$B:$B,"&gt;="&amp;Q$10,収穫記録!$B:$B,"&lt;="&amp;EOMONTH(Q$10,0))
/_xlfn.UNIQUE(_xlfn._xlws.FILTER($F:$F,$E:$E=$J$4))
/IF($J$5="総計",1,$K391/10)
),0)</f>
        <v>0</v>
      </c>
      <c r="R391" s="48" cm="1">
        <f t="array" ref="R391">IFERROR(
IF(OR(R$10="",$I391=""),"",
SUMIFS(収穫記録!$P:$P,収穫記録!$D:$D,$J$1,収穫記録!$I:$I,$J$2,収穫記録!$J:$J,$J$3,収穫記録!$F:$F,$I391,収穫記録!$B:$B,"&gt;="&amp;R$10,収穫記録!$B:$B,"&lt;="&amp;EOMONTH(R$10,0))
/_xlfn.UNIQUE(_xlfn._xlws.FILTER($F:$F,$E:$E=$J$4))
/IF($J$5="総計",1,$K391/10)
),0)</f>
        <v>0</v>
      </c>
      <c r="S391" s="48" cm="1">
        <f t="array" ref="S391">IFERROR(
IF(OR(S$10="",$I391=""),"",
SUMIFS(収穫記録!$P:$P,収穫記録!$D:$D,$J$1,収穫記録!$I:$I,$J$2,収穫記録!$J:$J,$J$3,収穫記録!$F:$F,$I391,収穫記録!$B:$B,"&gt;="&amp;S$10,収穫記録!$B:$B,"&lt;="&amp;EOMONTH(S$10,0))
/_xlfn.UNIQUE(_xlfn._xlws.FILTER($F:$F,$E:$E=$J$4))
/IF($J$5="総計",1,$K391/10)
),0)</f>
        <v>0</v>
      </c>
      <c r="T391" s="48" cm="1">
        <f t="array" ref="T391">IFERROR(
IF(OR(T$10="",$I391=""),"",
SUMIFS(収穫記録!$P:$P,収穫記録!$D:$D,$J$1,収穫記録!$I:$I,$J$2,収穫記録!$J:$J,$J$3,収穫記録!$F:$F,$I391,収穫記録!$B:$B,"&gt;="&amp;T$10,収穫記録!$B:$B,"&lt;="&amp;EOMONTH(T$10,0))
/_xlfn.UNIQUE(_xlfn._xlws.FILTER($F:$F,$E:$E=$J$4))
/IF($J$5="総計",1,$K391/10)
),0)</f>
        <v>0</v>
      </c>
      <c r="U391" s="48" cm="1">
        <f t="array" ref="U391">IFERROR(
IF(OR(U$10="",$I391=""),"",
SUMIFS(収穫記録!$P:$P,収穫記録!$D:$D,$J$1,収穫記録!$I:$I,$J$2,収穫記録!$J:$J,$J$3,収穫記録!$F:$F,$I391,収穫記録!$B:$B,"&gt;="&amp;U$10,収穫記録!$B:$B,"&lt;="&amp;EOMONTH(U$10,0))
/_xlfn.UNIQUE(_xlfn._xlws.FILTER($F:$F,$E:$E=$J$4))
/IF($J$5="総計",1,$K391/10)
),0)</f>
        <v>0</v>
      </c>
      <c r="V391" s="48" cm="1">
        <f t="array" ref="V391">IFERROR(
IF(OR(V$10="",$I391=""),"",
SUMIFS(収穫記録!$P:$P,収穫記録!$D:$D,$J$1,収穫記録!$I:$I,$J$2,収穫記録!$J:$J,$J$3,収穫記録!$F:$F,$I391,収穫記録!$B:$B,"&gt;="&amp;V$10,収穫記録!$B:$B,"&lt;="&amp;EOMONTH(V$10,0))
/_xlfn.UNIQUE(_xlfn._xlws.FILTER($F:$F,$E:$E=$J$4))
/IF($J$5="総計",1,$K391/10)
),0)</f>
        <v>0</v>
      </c>
      <c r="W391" s="48" cm="1">
        <f t="array" ref="W391">IFERROR(
IF(OR(W$10="",$I391=""),"",
SUMIFS(収穫記録!$P:$P,収穫記録!$D:$D,$J$1,収穫記録!$I:$I,$J$2,収穫記録!$J:$J,$J$3,収穫記録!$F:$F,$I391,収穫記録!$B:$B,"&gt;="&amp;W$10,収穫記録!$B:$B,"&lt;="&amp;EOMONTH(W$10,0))
/_xlfn.UNIQUE(_xlfn._xlws.FILTER($F:$F,$E:$E=$J$4))
/IF($J$5="総計",1,$K391/10)
),0)</f>
        <v>0</v>
      </c>
      <c r="X391" s="48" cm="1">
        <f t="array" ref="X391">IFERROR(
IF(OR(X$10="",$I391=""),"",
SUMIFS(収穫記録!$P:$P,収穫記録!$D:$D,$J$1,収穫記録!$I:$I,$J$2,収穫記録!$J:$J,$J$3,収穫記録!$F:$F,$I391,収穫記録!$B:$B,"&gt;="&amp;X$10,収穫記録!$B:$B,"&lt;="&amp;EOMONTH(X$10,0))
/_xlfn.UNIQUE(_xlfn._xlws.FILTER($F:$F,$E:$E=$J$4))
/IF($J$5="総計",1,$K391/10)
),0)</f>
        <v>0</v>
      </c>
    </row>
    <row r="392" spans="10:24">
      <c r="J392" s="13"/>
      <c r="K392" s="37"/>
      <c r="L392" s="46" t="str">
        <f t="shared" si="8"/>
        <v/>
      </c>
      <c r="M392" s="47" cm="1">
        <f t="array" ref="M392">IFERROR(
IF(OR(M$10="",$I392=""),"",
SUMIFS(収穫記録!$P:$P,収穫記録!$D:$D,$J$1,収穫記録!$I:$I,$J$2,収穫記録!$J:$J,$J$3,収穫記録!$F:$F,$I392,収穫記録!$B:$B,"&gt;="&amp;M$10,収穫記録!$B:$B,"&lt;="&amp;EOMONTH(M$10,0))
/_xlfn.UNIQUE(_xlfn._xlws.FILTER($F:$F,$E:$E=$J$4))
/IF($J$5="総計",1,$K392/10)
),0)</f>
        <v>0</v>
      </c>
      <c r="N392" s="48" cm="1">
        <f t="array" ref="N392">IFERROR(
IF(OR(N$10="",$I392=""),"",
SUMIFS(収穫記録!$P:$P,収穫記録!$D:$D,$J$1,収穫記録!$I:$I,$J$2,収穫記録!$J:$J,$J$3,収穫記録!$F:$F,$I392,収穫記録!$B:$B,"&gt;="&amp;N$10,収穫記録!$B:$B,"&lt;="&amp;EOMONTH(N$10,0))
/_xlfn.UNIQUE(_xlfn._xlws.FILTER($F:$F,$E:$E=$J$4))
/IF($J$5="総計",1,$K392/10)
),0)</f>
        <v>0</v>
      </c>
      <c r="O392" s="48" cm="1">
        <f t="array" ref="O392">IFERROR(
IF(OR(O$10="",$I392=""),"",
SUMIFS(収穫記録!$P:$P,収穫記録!$D:$D,$J$1,収穫記録!$I:$I,$J$2,収穫記録!$J:$J,$J$3,収穫記録!$F:$F,$I392,収穫記録!$B:$B,"&gt;="&amp;O$10,収穫記録!$B:$B,"&lt;="&amp;EOMONTH(O$10,0))
/_xlfn.UNIQUE(_xlfn._xlws.FILTER($F:$F,$E:$E=$J$4))
/IF($J$5="総計",1,$K392/10)
),0)</f>
        <v>0</v>
      </c>
      <c r="P392" s="48" cm="1">
        <f t="array" ref="P392">IFERROR(
IF(OR(P$10="",$I392=""),"",
SUMIFS(収穫記録!$P:$P,収穫記録!$D:$D,$J$1,収穫記録!$I:$I,$J$2,収穫記録!$J:$J,$J$3,収穫記録!$F:$F,$I392,収穫記録!$B:$B,"&gt;="&amp;P$10,収穫記録!$B:$B,"&lt;="&amp;EOMONTH(P$10,0))
/_xlfn.UNIQUE(_xlfn._xlws.FILTER($F:$F,$E:$E=$J$4))
/IF($J$5="総計",1,$K392/10)
),0)</f>
        <v>0</v>
      </c>
      <c r="Q392" s="48" cm="1">
        <f t="array" ref="Q392">IFERROR(
IF(OR(Q$10="",$I392=""),"",
SUMIFS(収穫記録!$P:$P,収穫記録!$D:$D,$J$1,収穫記録!$I:$I,$J$2,収穫記録!$J:$J,$J$3,収穫記録!$F:$F,$I392,収穫記録!$B:$B,"&gt;="&amp;Q$10,収穫記録!$B:$B,"&lt;="&amp;EOMONTH(Q$10,0))
/_xlfn.UNIQUE(_xlfn._xlws.FILTER($F:$F,$E:$E=$J$4))
/IF($J$5="総計",1,$K392/10)
),0)</f>
        <v>0</v>
      </c>
      <c r="R392" s="48" cm="1">
        <f t="array" ref="R392">IFERROR(
IF(OR(R$10="",$I392=""),"",
SUMIFS(収穫記録!$P:$P,収穫記録!$D:$D,$J$1,収穫記録!$I:$I,$J$2,収穫記録!$J:$J,$J$3,収穫記録!$F:$F,$I392,収穫記録!$B:$B,"&gt;="&amp;R$10,収穫記録!$B:$B,"&lt;="&amp;EOMONTH(R$10,0))
/_xlfn.UNIQUE(_xlfn._xlws.FILTER($F:$F,$E:$E=$J$4))
/IF($J$5="総計",1,$K392/10)
),0)</f>
        <v>0</v>
      </c>
      <c r="S392" s="48" cm="1">
        <f t="array" ref="S392">IFERROR(
IF(OR(S$10="",$I392=""),"",
SUMIFS(収穫記録!$P:$P,収穫記録!$D:$D,$J$1,収穫記録!$I:$I,$J$2,収穫記録!$J:$J,$J$3,収穫記録!$F:$F,$I392,収穫記録!$B:$B,"&gt;="&amp;S$10,収穫記録!$B:$B,"&lt;="&amp;EOMONTH(S$10,0))
/_xlfn.UNIQUE(_xlfn._xlws.FILTER($F:$F,$E:$E=$J$4))
/IF($J$5="総計",1,$K392/10)
),0)</f>
        <v>0</v>
      </c>
      <c r="T392" s="48" cm="1">
        <f t="array" ref="T392">IFERROR(
IF(OR(T$10="",$I392=""),"",
SUMIFS(収穫記録!$P:$P,収穫記録!$D:$D,$J$1,収穫記録!$I:$I,$J$2,収穫記録!$J:$J,$J$3,収穫記録!$F:$F,$I392,収穫記録!$B:$B,"&gt;="&amp;T$10,収穫記録!$B:$B,"&lt;="&amp;EOMONTH(T$10,0))
/_xlfn.UNIQUE(_xlfn._xlws.FILTER($F:$F,$E:$E=$J$4))
/IF($J$5="総計",1,$K392/10)
),0)</f>
        <v>0</v>
      </c>
      <c r="U392" s="48" cm="1">
        <f t="array" ref="U392">IFERROR(
IF(OR(U$10="",$I392=""),"",
SUMIFS(収穫記録!$P:$P,収穫記録!$D:$D,$J$1,収穫記録!$I:$I,$J$2,収穫記録!$J:$J,$J$3,収穫記録!$F:$F,$I392,収穫記録!$B:$B,"&gt;="&amp;U$10,収穫記録!$B:$B,"&lt;="&amp;EOMONTH(U$10,0))
/_xlfn.UNIQUE(_xlfn._xlws.FILTER($F:$F,$E:$E=$J$4))
/IF($J$5="総計",1,$K392/10)
),0)</f>
        <v>0</v>
      </c>
      <c r="V392" s="48" cm="1">
        <f t="array" ref="V392">IFERROR(
IF(OR(V$10="",$I392=""),"",
SUMIFS(収穫記録!$P:$P,収穫記録!$D:$D,$J$1,収穫記録!$I:$I,$J$2,収穫記録!$J:$J,$J$3,収穫記録!$F:$F,$I392,収穫記録!$B:$B,"&gt;="&amp;V$10,収穫記録!$B:$B,"&lt;="&amp;EOMONTH(V$10,0))
/_xlfn.UNIQUE(_xlfn._xlws.FILTER($F:$F,$E:$E=$J$4))
/IF($J$5="総計",1,$K392/10)
),0)</f>
        <v>0</v>
      </c>
      <c r="W392" s="48" cm="1">
        <f t="array" ref="W392">IFERROR(
IF(OR(W$10="",$I392=""),"",
SUMIFS(収穫記録!$P:$P,収穫記録!$D:$D,$J$1,収穫記録!$I:$I,$J$2,収穫記録!$J:$J,$J$3,収穫記録!$F:$F,$I392,収穫記録!$B:$B,"&gt;="&amp;W$10,収穫記録!$B:$B,"&lt;="&amp;EOMONTH(W$10,0))
/_xlfn.UNIQUE(_xlfn._xlws.FILTER($F:$F,$E:$E=$J$4))
/IF($J$5="総計",1,$K392/10)
),0)</f>
        <v>0</v>
      </c>
      <c r="X392" s="48" cm="1">
        <f t="array" ref="X392">IFERROR(
IF(OR(X$10="",$I392=""),"",
SUMIFS(収穫記録!$P:$P,収穫記録!$D:$D,$J$1,収穫記録!$I:$I,$J$2,収穫記録!$J:$J,$J$3,収穫記録!$F:$F,$I392,収穫記録!$B:$B,"&gt;="&amp;X$10,収穫記録!$B:$B,"&lt;="&amp;EOMONTH(X$10,0))
/_xlfn.UNIQUE(_xlfn._xlws.FILTER($F:$F,$E:$E=$J$4))
/IF($J$5="総計",1,$K392/10)
),0)</f>
        <v>0</v>
      </c>
    </row>
    <row r="393" spans="10:24">
      <c r="J393" s="13"/>
      <c r="K393" s="37"/>
      <c r="L393" s="46" t="str">
        <f t="shared" si="8"/>
        <v/>
      </c>
      <c r="M393" s="47" cm="1">
        <f t="array" ref="M393">IFERROR(
IF(OR(M$10="",$I393=""),"",
SUMIFS(収穫記録!$P:$P,収穫記録!$D:$D,$J$1,収穫記録!$I:$I,$J$2,収穫記録!$J:$J,$J$3,収穫記録!$F:$F,$I393,収穫記録!$B:$B,"&gt;="&amp;M$10,収穫記録!$B:$B,"&lt;="&amp;EOMONTH(M$10,0))
/_xlfn.UNIQUE(_xlfn._xlws.FILTER($F:$F,$E:$E=$J$4))
/IF($J$5="総計",1,$K393/10)
),0)</f>
        <v>0</v>
      </c>
      <c r="N393" s="48" cm="1">
        <f t="array" ref="N393">IFERROR(
IF(OR(N$10="",$I393=""),"",
SUMIFS(収穫記録!$P:$P,収穫記録!$D:$D,$J$1,収穫記録!$I:$I,$J$2,収穫記録!$J:$J,$J$3,収穫記録!$F:$F,$I393,収穫記録!$B:$B,"&gt;="&amp;N$10,収穫記録!$B:$B,"&lt;="&amp;EOMONTH(N$10,0))
/_xlfn.UNIQUE(_xlfn._xlws.FILTER($F:$F,$E:$E=$J$4))
/IF($J$5="総計",1,$K393/10)
),0)</f>
        <v>0</v>
      </c>
      <c r="O393" s="48" cm="1">
        <f t="array" ref="O393">IFERROR(
IF(OR(O$10="",$I393=""),"",
SUMIFS(収穫記録!$P:$P,収穫記録!$D:$D,$J$1,収穫記録!$I:$I,$J$2,収穫記録!$J:$J,$J$3,収穫記録!$F:$F,$I393,収穫記録!$B:$B,"&gt;="&amp;O$10,収穫記録!$B:$B,"&lt;="&amp;EOMONTH(O$10,0))
/_xlfn.UNIQUE(_xlfn._xlws.FILTER($F:$F,$E:$E=$J$4))
/IF($J$5="総計",1,$K393/10)
),0)</f>
        <v>0</v>
      </c>
      <c r="P393" s="48" cm="1">
        <f t="array" ref="P393">IFERROR(
IF(OR(P$10="",$I393=""),"",
SUMIFS(収穫記録!$P:$P,収穫記録!$D:$D,$J$1,収穫記録!$I:$I,$J$2,収穫記録!$J:$J,$J$3,収穫記録!$F:$F,$I393,収穫記録!$B:$B,"&gt;="&amp;P$10,収穫記録!$B:$B,"&lt;="&amp;EOMONTH(P$10,0))
/_xlfn.UNIQUE(_xlfn._xlws.FILTER($F:$F,$E:$E=$J$4))
/IF($J$5="総計",1,$K393/10)
),0)</f>
        <v>0</v>
      </c>
      <c r="Q393" s="48" cm="1">
        <f t="array" ref="Q393">IFERROR(
IF(OR(Q$10="",$I393=""),"",
SUMIFS(収穫記録!$P:$P,収穫記録!$D:$D,$J$1,収穫記録!$I:$I,$J$2,収穫記録!$J:$J,$J$3,収穫記録!$F:$F,$I393,収穫記録!$B:$B,"&gt;="&amp;Q$10,収穫記録!$B:$B,"&lt;="&amp;EOMONTH(Q$10,0))
/_xlfn.UNIQUE(_xlfn._xlws.FILTER($F:$F,$E:$E=$J$4))
/IF($J$5="総計",1,$K393/10)
),0)</f>
        <v>0</v>
      </c>
      <c r="R393" s="48" cm="1">
        <f t="array" ref="R393">IFERROR(
IF(OR(R$10="",$I393=""),"",
SUMIFS(収穫記録!$P:$P,収穫記録!$D:$D,$J$1,収穫記録!$I:$I,$J$2,収穫記録!$J:$J,$J$3,収穫記録!$F:$F,$I393,収穫記録!$B:$B,"&gt;="&amp;R$10,収穫記録!$B:$B,"&lt;="&amp;EOMONTH(R$10,0))
/_xlfn.UNIQUE(_xlfn._xlws.FILTER($F:$F,$E:$E=$J$4))
/IF($J$5="総計",1,$K393/10)
),0)</f>
        <v>0</v>
      </c>
      <c r="S393" s="48" cm="1">
        <f t="array" ref="S393">IFERROR(
IF(OR(S$10="",$I393=""),"",
SUMIFS(収穫記録!$P:$P,収穫記録!$D:$D,$J$1,収穫記録!$I:$I,$J$2,収穫記録!$J:$J,$J$3,収穫記録!$F:$F,$I393,収穫記録!$B:$B,"&gt;="&amp;S$10,収穫記録!$B:$B,"&lt;="&amp;EOMONTH(S$10,0))
/_xlfn.UNIQUE(_xlfn._xlws.FILTER($F:$F,$E:$E=$J$4))
/IF($J$5="総計",1,$K393/10)
),0)</f>
        <v>0</v>
      </c>
      <c r="T393" s="48" cm="1">
        <f t="array" ref="T393">IFERROR(
IF(OR(T$10="",$I393=""),"",
SUMIFS(収穫記録!$P:$P,収穫記録!$D:$D,$J$1,収穫記録!$I:$I,$J$2,収穫記録!$J:$J,$J$3,収穫記録!$F:$F,$I393,収穫記録!$B:$B,"&gt;="&amp;T$10,収穫記録!$B:$B,"&lt;="&amp;EOMONTH(T$10,0))
/_xlfn.UNIQUE(_xlfn._xlws.FILTER($F:$F,$E:$E=$J$4))
/IF($J$5="総計",1,$K393/10)
),0)</f>
        <v>0</v>
      </c>
      <c r="U393" s="48" cm="1">
        <f t="array" ref="U393">IFERROR(
IF(OR(U$10="",$I393=""),"",
SUMIFS(収穫記録!$P:$P,収穫記録!$D:$D,$J$1,収穫記録!$I:$I,$J$2,収穫記録!$J:$J,$J$3,収穫記録!$F:$F,$I393,収穫記録!$B:$B,"&gt;="&amp;U$10,収穫記録!$B:$B,"&lt;="&amp;EOMONTH(U$10,0))
/_xlfn.UNIQUE(_xlfn._xlws.FILTER($F:$F,$E:$E=$J$4))
/IF($J$5="総計",1,$K393/10)
),0)</f>
        <v>0</v>
      </c>
      <c r="V393" s="48" cm="1">
        <f t="array" ref="V393">IFERROR(
IF(OR(V$10="",$I393=""),"",
SUMIFS(収穫記録!$P:$P,収穫記録!$D:$D,$J$1,収穫記録!$I:$I,$J$2,収穫記録!$J:$J,$J$3,収穫記録!$F:$F,$I393,収穫記録!$B:$B,"&gt;="&amp;V$10,収穫記録!$B:$B,"&lt;="&amp;EOMONTH(V$10,0))
/_xlfn.UNIQUE(_xlfn._xlws.FILTER($F:$F,$E:$E=$J$4))
/IF($J$5="総計",1,$K393/10)
),0)</f>
        <v>0</v>
      </c>
      <c r="W393" s="48" cm="1">
        <f t="array" ref="W393">IFERROR(
IF(OR(W$10="",$I393=""),"",
SUMIFS(収穫記録!$P:$P,収穫記録!$D:$D,$J$1,収穫記録!$I:$I,$J$2,収穫記録!$J:$J,$J$3,収穫記録!$F:$F,$I393,収穫記録!$B:$B,"&gt;="&amp;W$10,収穫記録!$B:$B,"&lt;="&amp;EOMONTH(W$10,0))
/_xlfn.UNIQUE(_xlfn._xlws.FILTER($F:$F,$E:$E=$J$4))
/IF($J$5="総計",1,$K393/10)
),0)</f>
        <v>0</v>
      </c>
      <c r="X393" s="48" cm="1">
        <f t="array" ref="X393">IFERROR(
IF(OR(X$10="",$I393=""),"",
SUMIFS(収穫記録!$P:$P,収穫記録!$D:$D,$J$1,収穫記録!$I:$I,$J$2,収穫記録!$J:$J,$J$3,収穫記録!$F:$F,$I393,収穫記録!$B:$B,"&gt;="&amp;X$10,収穫記録!$B:$B,"&lt;="&amp;EOMONTH(X$10,0))
/_xlfn.UNIQUE(_xlfn._xlws.FILTER($F:$F,$E:$E=$J$4))
/IF($J$5="総計",1,$K393/10)
),0)</f>
        <v>0</v>
      </c>
    </row>
    <row r="394" spans="10:24">
      <c r="J394" s="13"/>
      <c r="K394" s="37"/>
      <c r="L394" s="46" t="str">
        <f t="shared" si="8"/>
        <v/>
      </c>
      <c r="M394" s="47" cm="1">
        <f t="array" ref="M394">IFERROR(
IF(OR(M$10="",$I394=""),"",
SUMIFS(収穫記録!$P:$P,収穫記録!$D:$D,$J$1,収穫記録!$I:$I,$J$2,収穫記録!$J:$J,$J$3,収穫記録!$F:$F,$I394,収穫記録!$B:$B,"&gt;="&amp;M$10,収穫記録!$B:$B,"&lt;="&amp;EOMONTH(M$10,0))
/_xlfn.UNIQUE(_xlfn._xlws.FILTER($F:$F,$E:$E=$J$4))
/IF($J$5="総計",1,$K394/10)
),0)</f>
        <v>0</v>
      </c>
      <c r="N394" s="48" cm="1">
        <f t="array" ref="N394">IFERROR(
IF(OR(N$10="",$I394=""),"",
SUMIFS(収穫記録!$P:$P,収穫記録!$D:$D,$J$1,収穫記録!$I:$I,$J$2,収穫記録!$J:$J,$J$3,収穫記録!$F:$F,$I394,収穫記録!$B:$B,"&gt;="&amp;N$10,収穫記録!$B:$B,"&lt;="&amp;EOMONTH(N$10,0))
/_xlfn.UNIQUE(_xlfn._xlws.FILTER($F:$F,$E:$E=$J$4))
/IF($J$5="総計",1,$K394/10)
),0)</f>
        <v>0</v>
      </c>
      <c r="O394" s="48" cm="1">
        <f t="array" ref="O394">IFERROR(
IF(OR(O$10="",$I394=""),"",
SUMIFS(収穫記録!$P:$P,収穫記録!$D:$D,$J$1,収穫記録!$I:$I,$J$2,収穫記録!$J:$J,$J$3,収穫記録!$F:$F,$I394,収穫記録!$B:$B,"&gt;="&amp;O$10,収穫記録!$B:$B,"&lt;="&amp;EOMONTH(O$10,0))
/_xlfn.UNIQUE(_xlfn._xlws.FILTER($F:$F,$E:$E=$J$4))
/IF($J$5="総計",1,$K394/10)
),0)</f>
        <v>0</v>
      </c>
      <c r="P394" s="48" cm="1">
        <f t="array" ref="P394">IFERROR(
IF(OR(P$10="",$I394=""),"",
SUMIFS(収穫記録!$P:$P,収穫記録!$D:$D,$J$1,収穫記録!$I:$I,$J$2,収穫記録!$J:$J,$J$3,収穫記録!$F:$F,$I394,収穫記録!$B:$B,"&gt;="&amp;P$10,収穫記録!$B:$B,"&lt;="&amp;EOMONTH(P$10,0))
/_xlfn.UNIQUE(_xlfn._xlws.FILTER($F:$F,$E:$E=$J$4))
/IF($J$5="総計",1,$K394/10)
),0)</f>
        <v>0</v>
      </c>
      <c r="Q394" s="48" cm="1">
        <f t="array" ref="Q394">IFERROR(
IF(OR(Q$10="",$I394=""),"",
SUMIFS(収穫記録!$P:$P,収穫記録!$D:$D,$J$1,収穫記録!$I:$I,$J$2,収穫記録!$J:$J,$J$3,収穫記録!$F:$F,$I394,収穫記録!$B:$B,"&gt;="&amp;Q$10,収穫記録!$B:$B,"&lt;="&amp;EOMONTH(Q$10,0))
/_xlfn.UNIQUE(_xlfn._xlws.FILTER($F:$F,$E:$E=$J$4))
/IF($J$5="総計",1,$K394/10)
),0)</f>
        <v>0</v>
      </c>
      <c r="R394" s="48" cm="1">
        <f t="array" ref="R394">IFERROR(
IF(OR(R$10="",$I394=""),"",
SUMIFS(収穫記録!$P:$P,収穫記録!$D:$D,$J$1,収穫記録!$I:$I,$J$2,収穫記録!$J:$J,$J$3,収穫記録!$F:$F,$I394,収穫記録!$B:$B,"&gt;="&amp;R$10,収穫記録!$B:$B,"&lt;="&amp;EOMONTH(R$10,0))
/_xlfn.UNIQUE(_xlfn._xlws.FILTER($F:$F,$E:$E=$J$4))
/IF($J$5="総計",1,$K394/10)
),0)</f>
        <v>0</v>
      </c>
      <c r="S394" s="48" cm="1">
        <f t="array" ref="S394">IFERROR(
IF(OR(S$10="",$I394=""),"",
SUMIFS(収穫記録!$P:$P,収穫記録!$D:$D,$J$1,収穫記録!$I:$I,$J$2,収穫記録!$J:$J,$J$3,収穫記録!$F:$F,$I394,収穫記録!$B:$B,"&gt;="&amp;S$10,収穫記録!$B:$B,"&lt;="&amp;EOMONTH(S$10,0))
/_xlfn.UNIQUE(_xlfn._xlws.FILTER($F:$F,$E:$E=$J$4))
/IF($J$5="総計",1,$K394/10)
),0)</f>
        <v>0</v>
      </c>
      <c r="T394" s="48" cm="1">
        <f t="array" ref="T394">IFERROR(
IF(OR(T$10="",$I394=""),"",
SUMIFS(収穫記録!$P:$P,収穫記録!$D:$D,$J$1,収穫記録!$I:$I,$J$2,収穫記録!$J:$J,$J$3,収穫記録!$F:$F,$I394,収穫記録!$B:$B,"&gt;="&amp;T$10,収穫記録!$B:$B,"&lt;="&amp;EOMONTH(T$10,0))
/_xlfn.UNIQUE(_xlfn._xlws.FILTER($F:$F,$E:$E=$J$4))
/IF($J$5="総計",1,$K394/10)
),0)</f>
        <v>0</v>
      </c>
      <c r="U394" s="48" cm="1">
        <f t="array" ref="U394">IFERROR(
IF(OR(U$10="",$I394=""),"",
SUMIFS(収穫記録!$P:$P,収穫記録!$D:$D,$J$1,収穫記録!$I:$I,$J$2,収穫記録!$J:$J,$J$3,収穫記録!$F:$F,$I394,収穫記録!$B:$B,"&gt;="&amp;U$10,収穫記録!$B:$B,"&lt;="&amp;EOMONTH(U$10,0))
/_xlfn.UNIQUE(_xlfn._xlws.FILTER($F:$F,$E:$E=$J$4))
/IF($J$5="総計",1,$K394/10)
),0)</f>
        <v>0</v>
      </c>
      <c r="V394" s="48" cm="1">
        <f t="array" ref="V394">IFERROR(
IF(OR(V$10="",$I394=""),"",
SUMIFS(収穫記録!$P:$P,収穫記録!$D:$D,$J$1,収穫記録!$I:$I,$J$2,収穫記録!$J:$J,$J$3,収穫記録!$F:$F,$I394,収穫記録!$B:$B,"&gt;="&amp;V$10,収穫記録!$B:$B,"&lt;="&amp;EOMONTH(V$10,0))
/_xlfn.UNIQUE(_xlfn._xlws.FILTER($F:$F,$E:$E=$J$4))
/IF($J$5="総計",1,$K394/10)
),0)</f>
        <v>0</v>
      </c>
      <c r="W394" s="48" cm="1">
        <f t="array" ref="W394">IFERROR(
IF(OR(W$10="",$I394=""),"",
SUMIFS(収穫記録!$P:$P,収穫記録!$D:$D,$J$1,収穫記録!$I:$I,$J$2,収穫記録!$J:$J,$J$3,収穫記録!$F:$F,$I394,収穫記録!$B:$B,"&gt;="&amp;W$10,収穫記録!$B:$B,"&lt;="&amp;EOMONTH(W$10,0))
/_xlfn.UNIQUE(_xlfn._xlws.FILTER($F:$F,$E:$E=$J$4))
/IF($J$5="総計",1,$K394/10)
),0)</f>
        <v>0</v>
      </c>
      <c r="X394" s="48" cm="1">
        <f t="array" ref="X394">IFERROR(
IF(OR(X$10="",$I394=""),"",
SUMIFS(収穫記録!$P:$P,収穫記録!$D:$D,$J$1,収穫記録!$I:$I,$J$2,収穫記録!$J:$J,$J$3,収穫記録!$F:$F,$I394,収穫記録!$B:$B,"&gt;="&amp;X$10,収穫記録!$B:$B,"&lt;="&amp;EOMONTH(X$10,0))
/_xlfn.UNIQUE(_xlfn._xlws.FILTER($F:$F,$E:$E=$J$4))
/IF($J$5="総計",1,$K394/10)
),0)</f>
        <v>0</v>
      </c>
    </row>
    <row r="395" spans="10:24">
      <c r="J395" s="13"/>
      <c r="K395" s="37"/>
      <c r="L395" s="46" t="str">
        <f t="shared" si="8"/>
        <v/>
      </c>
      <c r="M395" s="47" cm="1">
        <f t="array" ref="M395">IFERROR(
IF(OR(M$10="",$I395=""),"",
SUMIFS(収穫記録!$P:$P,収穫記録!$D:$D,$J$1,収穫記録!$I:$I,$J$2,収穫記録!$J:$J,$J$3,収穫記録!$F:$F,$I395,収穫記録!$B:$B,"&gt;="&amp;M$10,収穫記録!$B:$B,"&lt;="&amp;EOMONTH(M$10,0))
/_xlfn.UNIQUE(_xlfn._xlws.FILTER($F:$F,$E:$E=$J$4))
/IF($J$5="総計",1,$K395/10)
),0)</f>
        <v>0</v>
      </c>
      <c r="N395" s="48" cm="1">
        <f t="array" ref="N395">IFERROR(
IF(OR(N$10="",$I395=""),"",
SUMIFS(収穫記録!$P:$P,収穫記録!$D:$D,$J$1,収穫記録!$I:$I,$J$2,収穫記録!$J:$J,$J$3,収穫記録!$F:$F,$I395,収穫記録!$B:$B,"&gt;="&amp;N$10,収穫記録!$B:$B,"&lt;="&amp;EOMONTH(N$10,0))
/_xlfn.UNIQUE(_xlfn._xlws.FILTER($F:$F,$E:$E=$J$4))
/IF($J$5="総計",1,$K395/10)
),0)</f>
        <v>0</v>
      </c>
      <c r="O395" s="48" cm="1">
        <f t="array" ref="O395">IFERROR(
IF(OR(O$10="",$I395=""),"",
SUMIFS(収穫記録!$P:$P,収穫記録!$D:$D,$J$1,収穫記録!$I:$I,$J$2,収穫記録!$J:$J,$J$3,収穫記録!$F:$F,$I395,収穫記録!$B:$B,"&gt;="&amp;O$10,収穫記録!$B:$B,"&lt;="&amp;EOMONTH(O$10,0))
/_xlfn.UNIQUE(_xlfn._xlws.FILTER($F:$F,$E:$E=$J$4))
/IF($J$5="総計",1,$K395/10)
),0)</f>
        <v>0</v>
      </c>
      <c r="P395" s="48" cm="1">
        <f t="array" ref="P395">IFERROR(
IF(OR(P$10="",$I395=""),"",
SUMIFS(収穫記録!$P:$P,収穫記録!$D:$D,$J$1,収穫記録!$I:$I,$J$2,収穫記録!$J:$J,$J$3,収穫記録!$F:$F,$I395,収穫記録!$B:$B,"&gt;="&amp;P$10,収穫記録!$B:$B,"&lt;="&amp;EOMONTH(P$10,0))
/_xlfn.UNIQUE(_xlfn._xlws.FILTER($F:$F,$E:$E=$J$4))
/IF($J$5="総計",1,$K395/10)
),0)</f>
        <v>0</v>
      </c>
      <c r="Q395" s="48" cm="1">
        <f t="array" ref="Q395">IFERROR(
IF(OR(Q$10="",$I395=""),"",
SUMIFS(収穫記録!$P:$P,収穫記録!$D:$D,$J$1,収穫記録!$I:$I,$J$2,収穫記録!$J:$J,$J$3,収穫記録!$F:$F,$I395,収穫記録!$B:$B,"&gt;="&amp;Q$10,収穫記録!$B:$B,"&lt;="&amp;EOMONTH(Q$10,0))
/_xlfn.UNIQUE(_xlfn._xlws.FILTER($F:$F,$E:$E=$J$4))
/IF($J$5="総計",1,$K395/10)
),0)</f>
        <v>0</v>
      </c>
      <c r="R395" s="48" cm="1">
        <f t="array" ref="R395">IFERROR(
IF(OR(R$10="",$I395=""),"",
SUMIFS(収穫記録!$P:$P,収穫記録!$D:$D,$J$1,収穫記録!$I:$I,$J$2,収穫記録!$J:$J,$J$3,収穫記録!$F:$F,$I395,収穫記録!$B:$B,"&gt;="&amp;R$10,収穫記録!$B:$B,"&lt;="&amp;EOMONTH(R$10,0))
/_xlfn.UNIQUE(_xlfn._xlws.FILTER($F:$F,$E:$E=$J$4))
/IF($J$5="総計",1,$K395/10)
),0)</f>
        <v>0</v>
      </c>
      <c r="S395" s="48" cm="1">
        <f t="array" ref="S395">IFERROR(
IF(OR(S$10="",$I395=""),"",
SUMIFS(収穫記録!$P:$P,収穫記録!$D:$D,$J$1,収穫記録!$I:$I,$J$2,収穫記録!$J:$J,$J$3,収穫記録!$F:$F,$I395,収穫記録!$B:$B,"&gt;="&amp;S$10,収穫記録!$B:$B,"&lt;="&amp;EOMONTH(S$10,0))
/_xlfn.UNIQUE(_xlfn._xlws.FILTER($F:$F,$E:$E=$J$4))
/IF($J$5="総計",1,$K395/10)
),0)</f>
        <v>0</v>
      </c>
      <c r="T395" s="48" cm="1">
        <f t="array" ref="T395">IFERROR(
IF(OR(T$10="",$I395=""),"",
SUMIFS(収穫記録!$P:$P,収穫記録!$D:$D,$J$1,収穫記録!$I:$I,$J$2,収穫記録!$J:$J,$J$3,収穫記録!$F:$F,$I395,収穫記録!$B:$B,"&gt;="&amp;T$10,収穫記録!$B:$B,"&lt;="&amp;EOMONTH(T$10,0))
/_xlfn.UNIQUE(_xlfn._xlws.FILTER($F:$F,$E:$E=$J$4))
/IF($J$5="総計",1,$K395/10)
),0)</f>
        <v>0</v>
      </c>
      <c r="U395" s="48" cm="1">
        <f t="array" ref="U395">IFERROR(
IF(OR(U$10="",$I395=""),"",
SUMIFS(収穫記録!$P:$P,収穫記録!$D:$D,$J$1,収穫記録!$I:$I,$J$2,収穫記録!$J:$J,$J$3,収穫記録!$F:$F,$I395,収穫記録!$B:$B,"&gt;="&amp;U$10,収穫記録!$B:$B,"&lt;="&amp;EOMONTH(U$10,0))
/_xlfn.UNIQUE(_xlfn._xlws.FILTER($F:$F,$E:$E=$J$4))
/IF($J$5="総計",1,$K395/10)
),0)</f>
        <v>0</v>
      </c>
      <c r="V395" s="48" cm="1">
        <f t="array" ref="V395">IFERROR(
IF(OR(V$10="",$I395=""),"",
SUMIFS(収穫記録!$P:$P,収穫記録!$D:$D,$J$1,収穫記録!$I:$I,$J$2,収穫記録!$J:$J,$J$3,収穫記録!$F:$F,$I395,収穫記録!$B:$B,"&gt;="&amp;V$10,収穫記録!$B:$B,"&lt;="&amp;EOMONTH(V$10,0))
/_xlfn.UNIQUE(_xlfn._xlws.FILTER($F:$F,$E:$E=$J$4))
/IF($J$5="総計",1,$K395/10)
),0)</f>
        <v>0</v>
      </c>
      <c r="W395" s="48" cm="1">
        <f t="array" ref="W395">IFERROR(
IF(OR(W$10="",$I395=""),"",
SUMIFS(収穫記録!$P:$P,収穫記録!$D:$D,$J$1,収穫記録!$I:$I,$J$2,収穫記録!$J:$J,$J$3,収穫記録!$F:$F,$I395,収穫記録!$B:$B,"&gt;="&amp;W$10,収穫記録!$B:$B,"&lt;="&amp;EOMONTH(W$10,0))
/_xlfn.UNIQUE(_xlfn._xlws.FILTER($F:$F,$E:$E=$J$4))
/IF($J$5="総計",1,$K395/10)
),0)</f>
        <v>0</v>
      </c>
      <c r="X395" s="48" cm="1">
        <f t="array" ref="X395">IFERROR(
IF(OR(X$10="",$I395=""),"",
SUMIFS(収穫記録!$P:$P,収穫記録!$D:$D,$J$1,収穫記録!$I:$I,$J$2,収穫記録!$J:$J,$J$3,収穫記録!$F:$F,$I395,収穫記録!$B:$B,"&gt;="&amp;X$10,収穫記録!$B:$B,"&lt;="&amp;EOMONTH(X$10,0))
/_xlfn.UNIQUE(_xlfn._xlws.FILTER($F:$F,$E:$E=$J$4))
/IF($J$5="総計",1,$K395/10)
),0)</f>
        <v>0</v>
      </c>
    </row>
    <row r="396" spans="10:24">
      <c r="J396" s="13"/>
      <c r="K396" s="37"/>
      <c r="L396" s="46" t="str">
        <f t="shared" si="8"/>
        <v/>
      </c>
      <c r="M396" s="47" cm="1">
        <f t="array" ref="M396">IFERROR(
IF(OR(M$10="",$I396=""),"",
SUMIFS(収穫記録!$P:$P,収穫記録!$D:$D,$J$1,収穫記録!$I:$I,$J$2,収穫記録!$J:$J,$J$3,収穫記録!$F:$F,$I396,収穫記録!$B:$B,"&gt;="&amp;M$10,収穫記録!$B:$B,"&lt;="&amp;EOMONTH(M$10,0))
/_xlfn.UNIQUE(_xlfn._xlws.FILTER($F:$F,$E:$E=$J$4))
/IF($J$5="総計",1,$K396/10)
),0)</f>
        <v>0</v>
      </c>
      <c r="N396" s="48" cm="1">
        <f t="array" ref="N396">IFERROR(
IF(OR(N$10="",$I396=""),"",
SUMIFS(収穫記録!$P:$P,収穫記録!$D:$D,$J$1,収穫記録!$I:$I,$J$2,収穫記録!$J:$J,$J$3,収穫記録!$F:$F,$I396,収穫記録!$B:$B,"&gt;="&amp;N$10,収穫記録!$B:$B,"&lt;="&amp;EOMONTH(N$10,0))
/_xlfn.UNIQUE(_xlfn._xlws.FILTER($F:$F,$E:$E=$J$4))
/IF($J$5="総計",1,$K396/10)
),0)</f>
        <v>0</v>
      </c>
      <c r="O396" s="48" cm="1">
        <f t="array" ref="O396">IFERROR(
IF(OR(O$10="",$I396=""),"",
SUMIFS(収穫記録!$P:$P,収穫記録!$D:$D,$J$1,収穫記録!$I:$I,$J$2,収穫記録!$J:$J,$J$3,収穫記録!$F:$F,$I396,収穫記録!$B:$B,"&gt;="&amp;O$10,収穫記録!$B:$B,"&lt;="&amp;EOMONTH(O$10,0))
/_xlfn.UNIQUE(_xlfn._xlws.FILTER($F:$F,$E:$E=$J$4))
/IF($J$5="総計",1,$K396/10)
),0)</f>
        <v>0</v>
      </c>
      <c r="P396" s="48" cm="1">
        <f t="array" ref="P396">IFERROR(
IF(OR(P$10="",$I396=""),"",
SUMIFS(収穫記録!$P:$P,収穫記録!$D:$D,$J$1,収穫記録!$I:$I,$J$2,収穫記録!$J:$J,$J$3,収穫記録!$F:$F,$I396,収穫記録!$B:$B,"&gt;="&amp;P$10,収穫記録!$B:$B,"&lt;="&amp;EOMONTH(P$10,0))
/_xlfn.UNIQUE(_xlfn._xlws.FILTER($F:$F,$E:$E=$J$4))
/IF($J$5="総計",1,$K396/10)
),0)</f>
        <v>0</v>
      </c>
      <c r="Q396" s="48" cm="1">
        <f t="array" ref="Q396">IFERROR(
IF(OR(Q$10="",$I396=""),"",
SUMIFS(収穫記録!$P:$P,収穫記録!$D:$D,$J$1,収穫記録!$I:$I,$J$2,収穫記録!$J:$J,$J$3,収穫記録!$F:$F,$I396,収穫記録!$B:$B,"&gt;="&amp;Q$10,収穫記録!$B:$B,"&lt;="&amp;EOMONTH(Q$10,0))
/_xlfn.UNIQUE(_xlfn._xlws.FILTER($F:$F,$E:$E=$J$4))
/IF($J$5="総計",1,$K396/10)
),0)</f>
        <v>0</v>
      </c>
      <c r="R396" s="48" cm="1">
        <f t="array" ref="R396">IFERROR(
IF(OR(R$10="",$I396=""),"",
SUMIFS(収穫記録!$P:$P,収穫記録!$D:$D,$J$1,収穫記録!$I:$I,$J$2,収穫記録!$J:$J,$J$3,収穫記録!$F:$F,$I396,収穫記録!$B:$B,"&gt;="&amp;R$10,収穫記録!$B:$B,"&lt;="&amp;EOMONTH(R$10,0))
/_xlfn.UNIQUE(_xlfn._xlws.FILTER($F:$F,$E:$E=$J$4))
/IF($J$5="総計",1,$K396/10)
),0)</f>
        <v>0</v>
      </c>
      <c r="S396" s="48" cm="1">
        <f t="array" ref="S396">IFERROR(
IF(OR(S$10="",$I396=""),"",
SUMIFS(収穫記録!$P:$P,収穫記録!$D:$D,$J$1,収穫記録!$I:$I,$J$2,収穫記録!$J:$J,$J$3,収穫記録!$F:$F,$I396,収穫記録!$B:$B,"&gt;="&amp;S$10,収穫記録!$B:$B,"&lt;="&amp;EOMONTH(S$10,0))
/_xlfn.UNIQUE(_xlfn._xlws.FILTER($F:$F,$E:$E=$J$4))
/IF($J$5="総計",1,$K396/10)
),0)</f>
        <v>0</v>
      </c>
      <c r="T396" s="48" cm="1">
        <f t="array" ref="T396">IFERROR(
IF(OR(T$10="",$I396=""),"",
SUMIFS(収穫記録!$P:$P,収穫記録!$D:$D,$J$1,収穫記録!$I:$I,$J$2,収穫記録!$J:$J,$J$3,収穫記録!$F:$F,$I396,収穫記録!$B:$B,"&gt;="&amp;T$10,収穫記録!$B:$B,"&lt;="&amp;EOMONTH(T$10,0))
/_xlfn.UNIQUE(_xlfn._xlws.FILTER($F:$F,$E:$E=$J$4))
/IF($J$5="総計",1,$K396/10)
),0)</f>
        <v>0</v>
      </c>
      <c r="U396" s="48" cm="1">
        <f t="array" ref="U396">IFERROR(
IF(OR(U$10="",$I396=""),"",
SUMIFS(収穫記録!$P:$P,収穫記録!$D:$D,$J$1,収穫記録!$I:$I,$J$2,収穫記録!$J:$J,$J$3,収穫記録!$F:$F,$I396,収穫記録!$B:$B,"&gt;="&amp;U$10,収穫記録!$B:$B,"&lt;="&amp;EOMONTH(U$10,0))
/_xlfn.UNIQUE(_xlfn._xlws.FILTER($F:$F,$E:$E=$J$4))
/IF($J$5="総計",1,$K396/10)
),0)</f>
        <v>0</v>
      </c>
      <c r="V396" s="48" cm="1">
        <f t="array" ref="V396">IFERROR(
IF(OR(V$10="",$I396=""),"",
SUMIFS(収穫記録!$P:$P,収穫記録!$D:$D,$J$1,収穫記録!$I:$I,$J$2,収穫記録!$J:$J,$J$3,収穫記録!$F:$F,$I396,収穫記録!$B:$B,"&gt;="&amp;V$10,収穫記録!$B:$B,"&lt;="&amp;EOMONTH(V$10,0))
/_xlfn.UNIQUE(_xlfn._xlws.FILTER($F:$F,$E:$E=$J$4))
/IF($J$5="総計",1,$K396/10)
),0)</f>
        <v>0</v>
      </c>
      <c r="W396" s="48" cm="1">
        <f t="array" ref="W396">IFERROR(
IF(OR(W$10="",$I396=""),"",
SUMIFS(収穫記録!$P:$P,収穫記録!$D:$D,$J$1,収穫記録!$I:$I,$J$2,収穫記録!$J:$J,$J$3,収穫記録!$F:$F,$I396,収穫記録!$B:$B,"&gt;="&amp;W$10,収穫記録!$B:$B,"&lt;="&amp;EOMONTH(W$10,0))
/_xlfn.UNIQUE(_xlfn._xlws.FILTER($F:$F,$E:$E=$J$4))
/IF($J$5="総計",1,$K396/10)
),0)</f>
        <v>0</v>
      </c>
      <c r="X396" s="48" cm="1">
        <f t="array" ref="X396">IFERROR(
IF(OR(X$10="",$I396=""),"",
SUMIFS(収穫記録!$P:$P,収穫記録!$D:$D,$J$1,収穫記録!$I:$I,$J$2,収穫記録!$J:$J,$J$3,収穫記録!$F:$F,$I396,収穫記録!$B:$B,"&gt;="&amp;X$10,収穫記録!$B:$B,"&lt;="&amp;EOMONTH(X$10,0))
/_xlfn.UNIQUE(_xlfn._xlws.FILTER($F:$F,$E:$E=$J$4))
/IF($J$5="総計",1,$K396/10)
),0)</f>
        <v>0</v>
      </c>
    </row>
    <row r="397" spans="10:24">
      <c r="J397" s="13"/>
      <c r="K397" s="37"/>
      <c r="L397" s="46" t="str">
        <f t="shared" si="8"/>
        <v/>
      </c>
      <c r="M397" s="47" cm="1">
        <f t="array" ref="M397">IFERROR(
IF(OR(M$10="",$I397=""),"",
SUMIFS(収穫記録!$P:$P,収穫記録!$D:$D,$J$1,収穫記録!$I:$I,$J$2,収穫記録!$J:$J,$J$3,収穫記録!$F:$F,$I397,収穫記録!$B:$B,"&gt;="&amp;M$10,収穫記録!$B:$B,"&lt;="&amp;EOMONTH(M$10,0))
/_xlfn.UNIQUE(_xlfn._xlws.FILTER($F:$F,$E:$E=$J$4))
/IF($J$5="総計",1,$K397/10)
),0)</f>
        <v>0</v>
      </c>
      <c r="N397" s="48" cm="1">
        <f t="array" ref="N397">IFERROR(
IF(OR(N$10="",$I397=""),"",
SUMIFS(収穫記録!$P:$P,収穫記録!$D:$D,$J$1,収穫記録!$I:$I,$J$2,収穫記録!$J:$J,$J$3,収穫記録!$F:$F,$I397,収穫記録!$B:$B,"&gt;="&amp;N$10,収穫記録!$B:$B,"&lt;="&amp;EOMONTH(N$10,0))
/_xlfn.UNIQUE(_xlfn._xlws.FILTER($F:$F,$E:$E=$J$4))
/IF($J$5="総計",1,$K397/10)
),0)</f>
        <v>0</v>
      </c>
      <c r="O397" s="48" cm="1">
        <f t="array" ref="O397">IFERROR(
IF(OR(O$10="",$I397=""),"",
SUMIFS(収穫記録!$P:$P,収穫記録!$D:$D,$J$1,収穫記録!$I:$I,$J$2,収穫記録!$J:$J,$J$3,収穫記録!$F:$F,$I397,収穫記録!$B:$B,"&gt;="&amp;O$10,収穫記録!$B:$B,"&lt;="&amp;EOMONTH(O$10,0))
/_xlfn.UNIQUE(_xlfn._xlws.FILTER($F:$F,$E:$E=$J$4))
/IF($J$5="総計",1,$K397/10)
),0)</f>
        <v>0</v>
      </c>
      <c r="P397" s="48" cm="1">
        <f t="array" ref="P397">IFERROR(
IF(OR(P$10="",$I397=""),"",
SUMIFS(収穫記録!$P:$P,収穫記録!$D:$D,$J$1,収穫記録!$I:$I,$J$2,収穫記録!$J:$J,$J$3,収穫記録!$F:$F,$I397,収穫記録!$B:$B,"&gt;="&amp;P$10,収穫記録!$B:$B,"&lt;="&amp;EOMONTH(P$10,0))
/_xlfn.UNIQUE(_xlfn._xlws.FILTER($F:$F,$E:$E=$J$4))
/IF($J$5="総計",1,$K397/10)
),0)</f>
        <v>0</v>
      </c>
      <c r="Q397" s="48" cm="1">
        <f t="array" ref="Q397">IFERROR(
IF(OR(Q$10="",$I397=""),"",
SUMIFS(収穫記録!$P:$P,収穫記録!$D:$D,$J$1,収穫記録!$I:$I,$J$2,収穫記録!$J:$J,$J$3,収穫記録!$F:$F,$I397,収穫記録!$B:$B,"&gt;="&amp;Q$10,収穫記録!$B:$B,"&lt;="&amp;EOMONTH(Q$10,0))
/_xlfn.UNIQUE(_xlfn._xlws.FILTER($F:$F,$E:$E=$J$4))
/IF($J$5="総計",1,$K397/10)
),0)</f>
        <v>0</v>
      </c>
      <c r="R397" s="48" cm="1">
        <f t="array" ref="R397">IFERROR(
IF(OR(R$10="",$I397=""),"",
SUMIFS(収穫記録!$P:$P,収穫記録!$D:$D,$J$1,収穫記録!$I:$I,$J$2,収穫記録!$J:$J,$J$3,収穫記録!$F:$F,$I397,収穫記録!$B:$B,"&gt;="&amp;R$10,収穫記録!$B:$B,"&lt;="&amp;EOMONTH(R$10,0))
/_xlfn.UNIQUE(_xlfn._xlws.FILTER($F:$F,$E:$E=$J$4))
/IF($J$5="総計",1,$K397/10)
),0)</f>
        <v>0</v>
      </c>
      <c r="S397" s="48" cm="1">
        <f t="array" ref="S397">IFERROR(
IF(OR(S$10="",$I397=""),"",
SUMIFS(収穫記録!$P:$P,収穫記録!$D:$D,$J$1,収穫記録!$I:$I,$J$2,収穫記録!$J:$J,$J$3,収穫記録!$F:$F,$I397,収穫記録!$B:$B,"&gt;="&amp;S$10,収穫記録!$B:$B,"&lt;="&amp;EOMONTH(S$10,0))
/_xlfn.UNIQUE(_xlfn._xlws.FILTER($F:$F,$E:$E=$J$4))
/IF($J$5="総計",1,$K397/10)
),0)</f>
        <v>0</v>
      </c>
      <c r="T397" s="48" cm="1">
        <f t="array" ref="T397">IFERROR(
IF(OR(T$10="",$I397=""),"",
SUMIFS(収穫記録!$P:$P,収穫記録!$D:$D,$J$1,収穫記録!$I:$I,$J$2,収穫記録!$J:$J,$J$3,収穫記録!$F:$F,$I397,収穫記録!$B:$B,"&gt;="&amp;T$10,収穫記録!$B:$B,"&lt;="&amp;EOMONTH(T$10,0))
/_xlfn.UNIQUE(_xlfn._xlws.FILTER($F:$F,$E:$E=$J$4))
/IF($J$5="総計",1,$K397/10)
),0)</f>
        <v>0</v>
      </c>
      <c r="U397" s="48" cm="1">
        <f t="array" ref="U397">IFERROR(
IF(OR(U$10="",$I397=""),"",
SUMIFS(収穫記録!$P:$P,収穫記録!$D:$D,$J$1,収穫記録!$I:$I,$J$2,収穫記録!$J:$J,$J$3,収穫記録!$F:$F,$I397,収穫記録!$B:$B,"&gt;="&amp;U$10,収穫記録!$B:$B,"&lt;="&amp;EOMONTH(U$10,0))
/_xlfn.UNIQUE(_xlfn._xlws.FILTER($F:$F,$E:$E=$J$4))
/IF($J$5="総計",1,$K397/10)
),0)</f>
        <v>0</v>
      </c>
      <c r="V397" s="48" cm="1">
        <f t="array" ref="V397">IFERROR(
IF(OR(V$10="",$I397=""),"",
SUMIFS(収穫記録!$P:$P,収穫記録!$D:$D,$J$1,収穫記録!$I:$I,$J$2,収穫記録!$J:$J,$J$3,収穫記録!$F:$F,$I397,収穫記録!$B:$B,"&gt;="&amp;V$10,収穫記録!$B:$B,"&lt;="&amp;EOMONTH(V$10,0))
/_xlfn.UNIQUE(_xlfn._xlws.FILTER($F:$F,$E:$E=$J$4))
/IF($J$5="総計",1,$K397/10)
),0)</f>
        <v>0</v>
      </c>
      <c r="W397" s="48" cm="1">
        <f t="array" ref="W397">IFERROR(
IF(OR(W$10="",$I397=""),"",
SUMIFS(収穫記録!$P:$P,収穫記録!$D:$D,$J$1,収穫記録!$I:$I,$J$2,収穫記録!$J:$J,$J$3,収穫記録!$F:$F,$I397,収穫記録!$B:$B,"&gt;="&amp;W$10,収穫記録!$B:$B,"&lt;="&amp;EOMONTH(W$10,0))
/_xlfn.UNIQUE(_xlfn._xlws.FILTER($F:$F,$E:$E=$J$4))
/IF($J$5="総計",1,$K397/10)
),0)</f>
        <v>0</v>
      </c>
      <c r="X397" s="48" cm="1">
        <f t="array" ref="X397">IFERROR(
IF(OR(X$10="",$I397=""),"",
SUMIFS(収穫記録!$P:$P,収穫記録!$D:$D,$J$1,収穫記録!$I:$I,$J$2,収穫記録!$J:$J,$J$3,収穫記録!$F:$F,$I397,収穫記録!$B:$B,"&gt;="&amp;X$10,収穫記録!$B:$B,"&lt;="&amp;EOMONTH(X$10,0))
/_xlfn.UNIQUE(_xlfn._xlws.FILTER($F:$F,$E:$E=$J$4))
/IF($J$5="総計",1,$K397/10)
),0)</f>
        <v>0</v>
      </c>
    </row>
    <row r="398" spans="10:24">
      <c r="J398" s="13"/>
      <c r="K398" s="37"/>
      <c r="L398" s="46" t="str">
        <f t="shared" si="8"/>
        <v/>
      </c>
      <c r="M398" s="47" cm="1">
        <f t="array" ref="M398">IFERROR(
IF(OR(M$10="",$I398=""),"",
SUMIFS(収穫記録!$P:$P,収穫記録!$D:$D,$J$1,収穫記録!$I:$I,$J$2,収穫記録!$J:$J,$J$3,収穫記録!$F:$F,$I398,収穫記録!$B:$B,"&gt;="&amp;M$10,収穫記録!$B:$B,"&lt;="&amp;EOMONTH(M$10,0))
/_xlfn.UNIQUE(_xlfn._xlws.FILTER($F:$F,$E:$E=$J$4))
/IF($J$5="総計",1,$K398/10)
),0)</f>
        <v>0</v>
      </c>
      <c r="N398" s="48" cm="1">
        <f t="array" ref="N398">IFERROR(
IF(OR(N$10="",$I398=""),"",
SUMIFS(収穫記録!$P:$P,収穫記録!$D:$D,$J$1,収穫記録!$I:$I,$J$2,収穫記録!$J:$J,$J$3,収穫記録!$F:$F,$I398,収穫記録!$B:$B,"&gt;="&amp;N$10,収穫記録!$B:$B,"&lt;="&amp;EOMONTH(N$10,0))
/_xlfn.UNIQUE(_xlfn._xlws.FILTER($F:$F,$E:$E=$J$4))
/IF($J$5="総計",1,$K398/10)
),0)</f>
        <v>0</v>
      </c>
      <c r="O398" s="48" cm="1">
        <f t="array" ref="O398">IFERROR(
IF(OR(O$10="",$I398=""),"",
SUMIFS(収穫記録!$P:$P,収穫記録!$D:$D,$J$1,収穫記録!$I:$I,$J$2,収穫記録!$J:$J,$J$3,収穫記録!$F:$F,$I398,収穫記録!$B:$B,"&gt;="&amp;O$10,収穫記録!$B:$B,"&lt;="&amp;EOMONTH(O$10,0))
/_xlfn.UNIQUE(_xlfn._xlws.FILTER($F:$F,$E:$E=$J$4))
/IF($J$5="総計",1,$K398/10)
),0)</f>
        <v>0</v>
      </c>
      <c r="P398" s="48" cm="1">
        <f t="array" ref="P398">IFERROR(
IF(OR(P$10="",$I398=""),"",
SUMIFS(収穫記録!$P:$P,収穫記録!$D:$D,$J$1,収穫記録!$I:$I,$J$2,収穫記録!$J:$J,$J$3,収穫記録!$F:$F,$I398,収穫記録!$B:$B,"&gt;="&amp;P$10,収穫記録!$B:$B,"&lt;="&amp;EOMONTH(P$10,0))
/_xlfn.UNIQUE(_xlfn._xlws.FILTER($F:$F,$E:$E=$J$4))
/IF($J$5="総計",1,$K398/10)
),0)</f>
        <v>0</v>
      </c>
      <c r="Q398" s="48" cm="1">
        <f t="array" ref="Q398">IFERROR(
IF(OR(Q$10="",$I398=""),"",
SUMIFS(収穫記録!$P:$P,収穫記録!$D:$D,$J$1,収穫記録!$I:$I,$J$2,収穫記録!$J:$J,$J$3,収穫記録!$F:$F,$I398,収穫記録!$B:$B,"&gt;="&amp;Q$10,収穫記録!$B:$B,"&lt;="&amp;EOMONTH(Q$10,0))
/_xlfn.UNIQUE(_xlfn._xlws.FILTER($F:$F,$E:$E=$J$4))
/IF($J$5="総計",1,$K398/10)
),0)</f>
        <v>0</v>
      </c>
      <c r="R398" s="48" cm="1">
        <f t="array" ref="R398">IFERROR(
IF(OR(R$10="",$I398=""),"",
SUMIFS(収穫記録!$P:$P,収穫記録!$D:$D,$J$1,収穫記録!$I:$I,$J$2,収穫記録!$J:$J,$J$3,収穫記録!$F:$F,$I398,収穫記録!$B:$B,"&gt;="&amp;R$10,収穫記録!$B:$B,"&lt;="&amp;EOMONTH(R$10,0))
/_xlfn.UNIQUE(_xlfn._xlws.FILTER($F:$F,$E:$E=$J$4))
/IF($J$5="総計",1,$K398/10)
),0)</f>
        <v>0</v>
      </c>
      <c r="S398" s="48" cm="1">
        <f t="array" ref="S398">IFERROR(
IF(OR(S$10="",$I398=""),"",
SUMIFS(収穫記録!$P:$P,収穫記録!$D:$D,$J$1,収穫記録!$I:$I,$J$2,収穫記録!$J:$J,$J$3,収穫記録!$F:$F,$I398,収穫記録!$B:$B,"&gt;="&amp;S$10,収穫記録!$B:$B,"&lt;="&amp;EOMONTH(S$10,0))
/_xlfn.UNIQUE(_xlfn._xlws.FILTER($F:$F,$E:$E=$J$4))
/IF($J$5="総計",1,$K398/10)
),0)</f>
        <v>0</v>
      </c>
      <c r="T398" s="48" cm="1">
        <f t="array" ref="T398">IFERROR(
IF(OR(T$10="",$I398=""),"",
SUMIFS(収穫記録!$P:$P,収穫記録!$D:$D,$J$1,収穫記録!$I:$I,$J$2,収穫記録!$J:$J,$J$3,収穫記録!$F:$F,$I398,収穫記録!$B:$B,"&gt;="&amp;T$10,収穫記録!$B:$B,"&lt;="&amp;EOMONTH(T$10,0))
/_xlfn.UNIQUE(_xlfn._xlws.FILTER($F:$F,$E:$E=$J$4))
/IF($J$5="総計",1,$K398/10)
),0)</f>
        <v>0</v>
      </c>
      <c r="U398" s="48" cm="1">
        <f t="array" ref="U398">IFERROR(
IF(OR(U$10="",$I398=""),"",
SUMIFS(収穫記録!$P:$P,収穫記録!$D:$D,$J$1,収穫記録!$I:$I,$J$2,収穫記録!$J:$J,$J$3,収穫記録!$F:$F,$I398,収穫記録!$B:$B,"&gt;="&amp;U$10,収穫記録!$B:$B,"&lt;="&amp;EOMONTH(U$10,0))
/_xlfn.UNIQUE(_xlfn._xlws.FILTER($F:$F,$E:$E=$J$4))
/IF($J$5="総計",1,$K398/10)
),0)</f>
        <v>0</v>
      </c>
      <c r="V398" s="48" cm="1">
        <f t="array" ref="V398">IFERROR(
IF(OR(V$10="",$I398=""),"",
SUMIFS(収穫記録!$P:$P,収穫記録!$D:$D,$J$1,収穫記録!$I:$I,$J$2,収穫記録!$J:$J,$J$3,収穫記録!$F:$F,$I398,収穫記録!$B:$B,"&gt;="&amp;V$10,収穫記録!$B:$B,"&lt;="&amp;EOMONTH(V$10,0))
/_xlfn.UNIQUE(_xlfn._xlws.FILTER($F:$F,$E:$E=$J$4))
/IF($J$5="総計",1,$K398/10)
),0)</f>
        <v>0</v>
      </c>
      <c r="W398" s="48" cm="1">
        <f t="array" ref="W398">IFERROR(
IF(OR(W$10="",$I398=""),"",
SUMIFS(収穫記録!$P:$P,収穫記録!$D:$D,$J$1,収穫記録!$I:$I,$J$2,収穫記録!$J:$J,$J$3,収穫記録!$F:$F,$I398,収穫記録!$B:$B,"&gt;="&amp;W$10,収穫記録!$B:$B,"&lt;="&amp;EOMONTH(W$10,0))
/_xlfn.UNIQUE(_xlfn._xlws.FILTER($F:$F,$E:$E=$J$4))
/IF($J$5="総計",1,$K398/10)
),0)</f>
        <v>0</v>
      </c>
      <c r="X398" s="48" cm="1">
        <f t="array" ref="X398">IFERROR(
IF(OR(X$10="",$I398=""),"",
SUMIFS(収穫記録!$P:$P,収穫記録!$D:$D,$J$1,収穫記録!$I:$I,$J$2,収穫記録!$J:$J,$J$3,収穫記録!$F:$F,$I398,収穫記録!$B:$B,"&gt;="&amp;X$10,収穫記録!$B:$B,"&lt;="&amp;EOMONTH(X$10,0))
/_xlfn.UNIQUE(_xlfn._xlws.FILTER($F:$F,$E:$E=$J$4))
/IF($J$5="総計",1,$K398/10)
),0)</f>
        <v>0</v>
      </c>
    </row>
    <row r="399" spans="10:24">
      <c r="J399" s="13"/>
      <c r="K399" s="37"/>
      <c r="L399" s="46" t="str">
        <f t="shared" si="8"/>
        <v/>
      </c>
      <c r="M399" s="47" cm="1">
        <f t="array" ref="M399">IFERROR(
IF(OR(M$10="",$I399=""),"",
SUMIFS(収穫記録!$P:$P,収穫記録!$D:$D,$J$1,収穫記録!$I:$I,$J$2,収穫記録!$J:$J,$J$3,収穫記録!$F:$F,$I399,収穫記録!$B:$B,"&gt;="&amp;M$10,収穫記録!$B:$B,"&lt;="&amp;EOMONTH(M$10,0))
/_xlfn.UNIQUE(_xlfn._xlws.FILTER($F:$F,$E:$E=$J$4))
/IF($J$5="総計",1,$K399/10)
),0)</f>
        <v>0</v>
      </c>
      <c r="N399" s="48" cm="1">
        <f t="array" ref="N399">IFERROR(
IF(OR(N$10="",$I399=""),"",
SUMIFS(収穫記録!$P:$P,収穫記録!$D:$D,$J$1,収穫記録!$I:$I,$J$2,収穫記録!$J:$J,$J$3,収穫記録!$F:$F,$I399,収穫記録!$B:$B,"&gt;="&amp;N$10,収穫記録!$B:$B,"&lt;="&amp;EOMONTH(N$10,0))
/_xlfn.UNIQUE(_xlfn._xlws.FILTER($F:$F,$E:$E=$J$4))
/IF($J$5="総計",1,$K399/10)
),0)</f>
        <v>0</v>
      </c>
      <c r="O399" s="48" cm="1">
        <f t="array" ref="O399">IFERROR(
IF(OR(O$10="",$I399=""),"",
SUMIFS(収穫記録!$P:$P,収穫記録!$D:$D,$J$1,収穫記録!$I:$I,$J$2,収穫記録!$J:$J,$J$3,収穫記録!$F:$F,$I399,収穫記録!$B:$B,"&gt;="&amp;O$10,収穫記録!$B:$B,"&lt;="&amp;EOMONTH(O$10,0))
/_xlfn.UNIQUE(_xlfn._xlws.FILTER($F:$F,$E:$E=$J$4))
/IF($J$5="総計",1,$K399/10)
),0)</f>
        <v>0</v>
      </c>
      <c r="P399" s="48" cm="1">
        <f t="array" ref="P399">IFERROR(
IF(OR(P$10="",$I399=""),"",
SUMIFS(収穫記録!$P:$P,収穫記録!$D:$D,$J$1,収穫記録!$I:$I,$J$2,収穫記録!$J:$J,$J$3,収穫記録!$F:$F,$I399,収穫記録!$B:$B,"&gt;="&amp;P$10,収穫記録!$B:$B,"&lt;="&amp;EOMONTH(P$10,0))
/_xlfn.UNIQUE(_xlfn._xlws.FILTER($F:$F,$E:$E=$J$4))
/IF($J$5="総計",1,$K399/10)
),0)</f>
        <v>0</v>
      </c>
      <c r="Q399" s="48" cm="1">
        <f t="array" ref="Q399">IFERROR(
IF(OR(Q$10="",$I399=""),"",
SUMIFS(収穫記録!$P:$P,収穫記録!$D:$D,$J$1,収穫記録!$I:$I,$J$2,収穫記録!$J:$J,$J$3,収穫記録!$F:$F,$I399,収穫記録!$B:$B,"&gt;="&amp;Q$10,収穫記録!$B:$B,"&lt;="&amp;EOMONTH(Q$10,0))
/_xlfn.UNIQUE(_xlfn._xlws.FILTER($F:$F,$E:$E=$J$4))
/IF($J$5="総計",1,$K399/10)
),0)</f>
        <v>0</v>
      </c>
      <c r="R399" s="48" cm="1">
        <f t="array" ref="R399">IFERROR(
IF(OR(R$10="",$I399=""),"",
SUMIFS(収穫記録!$P:$P,収穫記録!$D:$D,$J$1,収穫記録!$I:$I,$J$2,収穫記録!$J:$J,$J$3,収穫記録!$F:$F,$I399,収穫記録!$B:$B,"&gt;="&amp;R$10,収穫記録!$B:$B,"&lt;="&amp;EOMONTH(R$10,0))
/_xlfn.UNIQUE(_xlfn._xlws.FILTER($F:$F,$E:$E=$J$4))
/IF($J$5="総計",1,$K399/10)
),0)</f>
        <v>0</v>
      </c>
      <c r="S399" s="48" cm="1">
        <f t="array" ref="S399">IFERROR(
IF(OR(S$10="",$I399=""),"",
SUMIFS(収穫記録!$P:$P,収穫記録!$D:$D,$J$1,収穫記録!$I:$I,$J$2,収穫記録!$J:$J,$J$3,収穫記録!$F:$F,$I399,収穫記録!$B:$B,"&gt;="&amp;S$10,収穫記録!$B:$B,"&lt;="&amp;EOMONTH(S$10,0))
/_xlfn.UNIQUE(_xlfn._xlws.FILTER($F:$F,$E:$E=$J$4))
/IF($J$5="総計",1,$K399/10)
),0)</f>
        <v>0</v>
      </c>
      <c r="T399" s="48" cm="1">
        <f t="array" ref="T399">IFERROR(
IF(OR(T$10="",$I399=""),"",
SUMIFS(収穫記録!$P:$P,収穫記録!$D:$D,$J$1,収穫記録!$I:$I,$J$2,収穫記録!$J:$J,$J$3,収穫記録!$F:$F,$I399,収穫記録!$B:$B,"&gt;="&amp;T$10,収穫記録!$B:$B,"&lt;="&amp;EOMONTH(T$10,0))
/_xlfn.UNIQUE(_xlfn._xlws.FILTER($F:$F,$E:$E=$J$4))
/IF($J$5="総計",1,$K399/10)
),0)</f>
        <v>0</v>
      </c>
      <c r="U399" s="48" cm="1">
        <f t="array" ref="U399">IFERROR(
IF(OR(U$10="",$I399=""),"",
SUMIFS(収穫記録!$P:$P,収穫記録!$D:$D,$J$1,収穫記録!$I:$I,$J$2,収穫記録!$J:$J,$J$3,収穫記録!$F:$F,$I399,収穫記録!$B:$B,"&gt;="&amp;U$10,収穫記録!$B:$B,"&lt;="&amp;EOMONTH(U$10,0))
/_xlfn.UNIQUE(_xlfn._xlws.FILTER($F:$F,$E:$E=$J$4))
/IF($J$5="総計",1,$K399/10)
),0)</f>
        <v>0</v>
      </c>
      <c r="V399" s="48" cm="1">
        <f t="array" ref="V399">IFERROR(
IF(OR(V$10="",$I399=""),"",
SUMIFS(収穫記録!$P:$P,収穫記録!$D:$D,$J$1,収穫記録!$I:$I,$J$2,収穫記録!$J:$J,$J$3,収穫記録!$F:$F,$I399,収穫記録!$B:$B,"&gt;="&amp;V$10,収穫記録!$B:$B,"&lt;="&amp;EOMONTH(V$10,0))
/_xlfn.UNIQUE(_xlfn._xlws.FILTER($F:$F,$E:$E=$J$4))
/IF($J$5="総計",1,$K399/10)
),0)</f>
        <v>0</v>
      </c>
      <c r="W399" s="48" cm="1">
        <f t="array" ref="W399">IFERROR(
IF(OR(W$10="",$I399=""),"",
SUMIFS(収穫記録!$P:$P,収穫記録!$D:$D,$J$1,収穫記録!$I:$I,$J$2,収穫記録!$J:$J,$J$3,収穫記録!$F:$F,$I399,収穫記録!$B:$B,"&gt;="&amp;W$10,収穫記録!$B:$B,"&lt;="&amp;EOMONTH(W$10,0))
/_xlfn.UNIQUE(_xlfn._xlws.FILTER($F:$F,$E:$E=$J$4))
/IF($J$5="総計",1,$K399/10)
),0)</f>
        <v>0</v>
      </c>
      <c r="X399" s="48" cm="1">
        <f t="array" ref="X399">IFERROR(
IF(OR(X$10="",$I399=""),"",
SUMIFS(収穫記録!$P:$P,収穫記録!$D:$D,$J$1,収穫記録!$I:$I,$J$2,収穫記録!$J:$J,$J$3,収穫記録!$F:$F,$I399,収穫記録!$B:$B,"&gt;="&amp;X$10,収穫記録!$B:$B,"&lt;="&amp;EOMONTH(X$10,0))
/_xlfn.UNIQUE(_xlfn._xlws.FILTER($F:$F,$E:$E=$J$4))
/IF($J$5="総計",1,$K399/10)
),0)</f>
        <v>0</v>
      </c>
    </row>
    <row r="400" spans="10:24">
      <c r="J400" s="13"/>
      <c r="K400" s="37"/>
      <c r="L400" s="46" t="str">
        <f t="shared" si="8"/>
        <v/>
      </c>
      <c r="M400" s="47" cm="1">
        <f t="array" ref="M400">IFERROR(
IF(OR(M$10="",$I400=""),"",
SUMIFS(収穫記録!$P:$P,収穫記録!$D:$D,$J$1,収穫記録!$I:$I,$J$2,収穫記録!$J:$J,$J$3,収穫記録!$F:$F,$I400,収穫記録!$B:$B,"&gt;="&amp;M$10,収穫記録!$B:$B,"&lt;="&amp;EOMONTH(M$10,0))
/_xlfn.UNIQUE(_xlfn._xlws.FILTER($F:$F,$E:$E=$J$4))
/IF($J$5="総計",1,$K400/10)
),0)</f>
        <v>0</v>
      </c>
      <c r="N400" s="48" cm="1">
        <f t="array" ref="N400">IFERROR(
IF(OR(N$10="",$I400=""),"",
SUMIFS(収穫記録!$P:$P,収穫記録!$D:$D,$J$1,収穫記録!$I:$I,$J$2,収穫記録!$J:$J,$J$3,収穫記録!$F:$F,$I400,収穫記録!$B:$B,"&gt;="&amp;N$10,収穫記録!$B:$B,"&lt;="&amp;EOMONTH(N$10,0))
/_xlfn.UNIQUE(_xlfn._xlws.FILTER($F:$F,$E:$E=$J$4))
/IF($J$5="総計",1,$K400/10)
),0)</f>
        <v>0</v>
      </c>
      <c r="O400" s="48" cm="1">
        <f t="array" ref="O400">IFERROR(
IF(OR(O$10="",$I400=""),"",
SUMIFS(収穫記録!$P:$P,収穫記録!$D:$D,$J$1,収穫記録!$I:$I,$J$2,収穫記録!$J:$J,$J$3,収穫記録!$F:$F,$I400,収穫記録!$B:$B,"&gt;="&amp;O$10,収穫記録!$B:$B,"&lt;="&amp;EOMONTH(O$10,0))
/_xlfn.UNIQUE(_xlfn._xlws.FILTER($F:$F,$E:$E=$J$4))
/IF($J$5="総計",1,$K400/10)
),0)</f>
        <v>0</v>
      </c>
      <c r="P400" s="48" cm="1">
        <f t="array" ref="P400">IFERROR(
IF(OR(P$10="",$I400=""),"",
SUMIFS(収穫記録!$P:$P,収穫記録!$D:$D,$J$1,収穫記録!$I:$I,$J$2,収穫記録!$J:$J,$J$3,収穫記録!$F:$F,$I400,収穫記録!$B:$B,"&gt;="&amp;P$10,収穫記録!$B:$B,"&lt;="&amp;EOMONTH(P$10,0))
/_xlfn.UNIQUE(_xlfn._xlws.FILTER($F:$F,$E:$E=$J$4))
/IF($J$5="総計",1,$K400/10)
),0)</f>
        <v>0</v>
      </c>
      <c r="Q400" s="48" cm="1">
        <f t="array" ref="Q400">IFERROR(
IF(OR(Q$10="",$I400=""),"",
SUMIFS(収穫記録!$P:$P,収穫記録!$D:$D,$J$1,収穫記録!$I:$I,$J$2,収穫記録!$J:$J,$J$3,収穫記録!$F:$F,$I400,収穫記録!$B:$B,"&gt;="&amp;Q$10,収穫記録!$B:$B,"&lt;="&amp;EOMONTH(Q$10,0))
/_xlfn.UNIQUE(_xlfn._xlws.FILTER($F:$F,$E:$E=$J$4))
/IF($J$5="総計",1,$K400/10)
),0)</f>
        <v>0</v>
      </c>
      <c r="R400" s="48" cm="1">
        <f t="array" ref="R400">IFERROR(
IF(OR(R$10="",$I400=""),"",
SUMIFS(収穫記録!$P:$P,収穫記録!$D:$D,$J$1,収穫記録!$I:$I,$J$2,収穫記録!$J:$J,$J$3,収穫記録!$F:$F,$I400,収穫記録!$B:$B,"&gt;="&amp;R$10,収穫記録!$B:$B,"&lt;="&amp;EOMONTH(R$10,0))
/_xlfn.UNIQUE(_xlfn._xlws.FILTER($F:$F,$E:$E=$J$4))
/IF($J$5="総計",1,$K400/10)
),0)</f>
        <v>0</v>
      </c>
      <c r="S400" s="48" cm="1">
        <f t="array" ref="S400">IFERROR(
IF(OR(S$10="",$I400=""),"",
SUMIFS(収穫記録!$P:$P,収穫記録!$D:$D,$J$1,収穫記録!$I:$I,$J$2,収穫記録!$J:$J,$J$3,収穫記録!$F:$F,$I400,収穫記録!$B:$B,"&gt;="&amp;S$10,収穫記録!$B:$B,"&lt;="&amp;EOMONTH(S$10,0))
/_xlfn.UNIQUE(_xlfn._xlws.FILTER($F:$F,$E:$E=$J$4))
/IF($J$5="総計",1,$K400/10)
),0)</f>
        <v>0</v>
      </c>
      <c r="T400" s="48" cm="1">
        <f t="array" ref="T400">IFERROR(
IF(OR(T$10="",$I400=""),"",
SUMIFS(収穫記録!$P:$P,収穫記録!$D:$D,$J$1,収穫記録!$I:$I,$J$2,収穫記録!$J:$J,$J$3,収穫記録!$F:$F,$I400,収穫記録!$B:$B,"&gt;="&amp;T$10,収穫記録!$B:$B,"&lt;="&amp;EOMONTH(T$10,0))
/_xlfn.UNIQUE(_xlfn._xlws.FILTER($F:$F,$E:$E=$J$4))
/IF($J$5="総計",1,$K400/10)
),0)</f>
        <v>0</v>
      </c>
      <c r="U400" s="48" cm="1">
        <f t="array" ref="U400">IFERROR(
IF(OR(U$10="",$I400=""),"",
SUMIFS(収穫記録!$P:$P,収穫記録!$D:$D,$J$1,収穫記録!$I:$I,$J$2,収穫記録!$J:$J,$J$3,収穫記録!$F:$F,$I400,収穫記録!$B:$B,"&gt;="&amp;U$10,収穫記録!$B:$B,"&lt;="&amp;EOMONTH(U$10,0))
/_xlfn.UNIQUE(_xlfn._xlws.FILTER($F:$F,$E:$E=$J$4))
/IF($J$5="総計",1,$K400/10)
),0)</f>
        <v>0</v>
      </c>
      <c r="V400" s="48" cm="1">
        <f t="array" ref="V400">IFERROR(
IF(OR(V$10="",$I400=""),"",
SUMIFS(収穫記録!$P:$P,収穫記録!$D:$D,$J$1,収穫記録!$I:$I,$J$2,収穫記録!$J:$J,$J$3,収穫記録!$F:$F,$I400,収穫記録!$B:$B,"&gt;="&amp;V$10,収穫記録!$B:$B,"&lt;="&amp;EOMONTH(V$10,0))
/_xlfn.UNIQUE(_xlfn._xlws.FILTER($F:$F,$E:$E=$J$4))
/IF($J$5="総計",1,$K400/10)
),0)</f>
        <v>0</v>
      </c>
      <c r="W400" s="48" cm="1">
        <f t="array" ref="W400">IFERROR(
IF(OR(W$10="",$I400=""),"",
SUMIFS(収穫記録!$P:$P,収穫記録!$D:$D,$J$1,収穫記録!$I:$I,$J$2,収穫記録!$J:$J,$J$3,収穫記録!$F:$F,$I400,収穫記録!$B:$B,"&gt;="&amp;W$10,収穫記録!$B:$B,"&lt;="&amp;EOMONTH(W$10,0))
/_xlfn.UNIQUE(_xlfn._xlws.FILTER($F:$F,$E:$E=$J$4))
/IF($J$5="総計",1,$K400/10)
),0)</f>
        <v>0</v>
      </c>
      <c r="X400" s="48" cm="1">
        <f t="array" ref="X400">IFERROR(
IF(OR(X$10="",$I400=""),"",
SUMIFS(収穫記録!$P:$P,収穫記録!$D:$D,$J$1,収穫記録!$I:$I,$J$2,収穫記録!$J:$J,$J$3,収穫記録!$F:$F,$I400,収穫記録!$B:$B,"&gt;="&amp;X$10,収穫記録!$B:$B,"&lt;="&amp;EOMONTH(X$10,0))
/_xlfn.UNIQUE(_xlfn._xlws.FILTER($F:$F,$E:$E=$J$4))
/IF($J$5="総計",1,$K400/10)
),0)</f>
        <v>0</v>
      </c>
    </row>
    <row r="401" spans="10:24">
      <c r="J401" s="13"/>
      <c r="K401" s="37"/>
      <c r="L401" s="46" t="str">
        <f t="shared" si="8"/>
        <v/>
      </c>
      <c r="M401" s="47" cm="1">
        <f t="array" ref="M401">IFERROR(
IF(OR(M$10="",$I401=""),"",
SUMIFS(収穫記録!$P:$P,収穫記録!$D:$D,$J$1,収穫記録!$I:$I,$J$2,収穫記録!$J:$J,$J$3,収穫記録!$F:$F,$I401,収穫記録!$B:$B,"&gt;="&amp;M$10,収穫記録!$B:$B,"&lt;="&amp;EOMONTH(M$10,0))
/_xlfn.UNIQUE(_xlfn._xlws.FILTER($F:$F,$E:$E=$J$4))
/IF($J$5="総計",1,$K401/10)
),0)</f>
        <v>0</v>
      </c>
      <c r="N401" s="48" cm="1">
        <f t="array" ref="N401">IFERROR(
IF(OR(N$10="",$I401=""),"",
SUMIFS(収穫記録!$P:$P,収穫記録!$D:$D,$J$1,収穫記録!$I:$I,$J$2,収穫記録!$J:$J,$J$3,収穫記録!$F:$F,$I401,収穫記録!$B:$B,"&gt;="&amp;N$10,収穫記録!$B:$B,"&lt;="&amp;EOMONTH(N$10,0))
/_xlfn.UNIQUE(_xlfn._xlws.FILTER($F:$F,$E:$E=$J$4))
/IF($J$5="総計",1,$K401/10)
),0)</f>
        <v>0</v>
      </c>
      <c r="O401" s="48" cm="1">
        <f t="array" ref="O401">IFERROR(
IF(OR(O$10="",$I401=""),"",
SUMIFS(収穫記録!$P:$P,収穫記録!$D:$D,$J$1,収穫記録!$I:$I,$J$2,収穫記録!$J:$J,$J$3,収穫記録!$F:$F,$I401,収穫記録!$B:$B,"&gt;="&amp;O$10,収穫記録!$B:$B,"&lt;="&amp;EOMONTH(O$10,0))
/_xlfn.UNIQUE(_xlfn._xlws.FILTER($F:$F,$E:$E=$J$4))
/IF($J$5="総計",1,$K401/10)
),0)</f>
        <v>0</v>
      </c>
      <c r="P401" s="48" cm="1">
        <f t="array" ref="P401">IFERROR(
IF(OR(P$10="",$I401=""),"",
SUMIFS(収穫記録!$P:$P,収穫記録!$D:$D,$J$1,収穫記録!$I:$I,$J$2,収穫記録!$J:$J,$J$3,収穫記録!$F:$F,$I401,収穫記録!$B:$B,"&gt;="&amp;P$10,収穫記録!$B:$B,"&lt;="&amp;EOMONTH(P$10,0))
/_xlfn.UNIQUE(_xlfn._xlws.FILTER($F:$F,$E:$E=$J$4))
/IF($J$5="総計",1,$K401/10)
),0)</f>
        <v>0</v>
      </c>
      <c r="Q401" s="48" cm="1">
        <f t="array" ref="Q401">IFERROR(
IF(OR(Q$10="",$I401=""),"",
SUMIFS(収穫記録!$P:$P,収穫記録!$D:$D,$J$1,収穫記録!$I:$I,$J$2,収穫記録!$J:$J,$J$3,収穫記録!$F:$F,$I401,収穫記録!$B:$B,"&gt;="&amp;Q$10,収穫記録!$B:$B,"&lt;="&amp;EOMONTH(Q$10,0))
/_xlfn.UNIQUE(_xlfn._xlws.FILTER($F:$F,$E:$E=$J$4))
/IF($J$5="総計",1,$K401/10)
),0)</f>
        <v>0</v>
      </c>
      <c r="R401" s="48" cm="1">
        <f t="array" ref="R401">IFERROR(
IF(OR(R$10="",$I401=""),"",
SUMIFS(収穫記録!$P:$P,収穫記録!$D:$D,$J$1,収穫記録!$I:$I,$J$2,収穫記録!$J:$J,$J$3,収穫記録!$F:$F,$I401,収穫記録!$B:$B,"&gt;="&amp;R$10,収穫記録!$B:$B,"&lt;="&amp;EOMONTH(R$10,0))
/_xlfn.UNIQUE(_xlfn._xlws.FILTER($F:$F,$E:$E=$J$4))
/IF($J$5="総計",1,$K401/10)
),0)</f>
        <v>0</v>
      </c>
      <c r="S401" s="48" cm="1">
        <f t="array" ref="S401">IFERROR(
IF(OR(S$10="",$I401=""),"",
SUMIFS(収穫記録!$P:$P,収穫記録!$D:$D,$J$1,収穫記録!$I:$I,$J$2,収穫記録!$J:$J,$J$3,収穫記録!$F:$F,$I401,収穫記録!$B:$B,"&gt;="&amp;S$10,収穫記録!$B:$B,"&lt;="&amp;EOMONTH(S$10,0))
/_xlfn.UNIQUE(_xlfn._xlws.FILTER($F:$F,$E:$E=$J$4))
/IF($J$5="総計",1,$K401/10)
),0)</f>
        <v>0</v>
      </c>
      <c r="T401" s="48" cm="1">
        <f t="array" ref="T401">IFERROR(
IF(OR(T$10="",$I401=""),"",
SUMIFS(収穫記録!$P:$P,収穫記録!$D:$D,$J$1,収穫記録!$I:$I,$J$2,収穫記録!$J:$J,$J$3,収穫記録!$F:$F,$I401,収穫記録!$B:$B,"&gt;="&amp;T$10,収穫記録!$B:$B,"&lt;="&amp;EOMONTH(T$10,0))
/_xlfn.UNIQUE(_xlfn._xlws.FILTER($F:$F,$E:$E=$J$4))
/IF($J$5="総計",1,$K401/10)
),0)</f>
        <v>0</v>
      </c>
      <c r="U401" s="48" cm="1">
        <f t="array" ref="U401">IFERROR(
IF(OR(U$10="",$I401=""),"",
SUMIFS(収穫記録!$P:$P,収穫記録!$D:$D,$J$1,収穫記録!$I:$I,$J$2,収穫記録!$J:$J,$J$3,収穫記録!$F:$F,$I401,収穫記録!$B:$B,"&gt;="&amp;U$10,収穫記録!$B:$B,"&lt;="&amp;EOMONTH(U$10,0))
/_xlfn.UNIQUE(_xlfn._xlws.FILTER($F:$F,$E:$E=$J$4))
/IF($J$5="総計",1,$K401/10)
),0)</f>
        <v>0</v>
      </c>
      <c r="V401" s="48" cm="1">
        <f t="array" ref="V401">IFERROR(
IF(OR(V$10="",$I401=""),"",
SUMIFS(収穫記録!$P:$P,収穫記録!$D:$D,$J$1,収穫記録!$I:$I,$J$2,収穫記録!$J:$J,$J$3,収穫記録!$F:$F,$I401,収穫記録!$B:$B,"&gt;="&amp;V$10,収穫記録!$B:$B,"&lt;="&amp;EOMONTH(V$10,0))
/_xlfn.UNIQUE(_xlfn._xlws.FILTER($F:$F,$E:$E=$J$4))
/IF($J$5="総計",1,$K401/10)
),0)</f>
        <v>0</v>
      </c>
      <c r="W401" s="48" cm="1">
        <f t="array" ref="W401">IFERROR(
IF(OR(W$10="",$I401=""),"",
SUMIFS(収穫記録!$P:$P,収穫記録!$D:$D,$J$1,収穫記録!$I:$I,$J$2,収穫記録!$J:$J,$J$3,収穫記録!$F:$F,$I401,収穫記録!$B:$B,"&gt;="&amp;W$10,収穫記録!$B:$B,"&lt;="&amp;EOMONTH(W$10,0))
/_xlfn.UNIQUE(_xlfn._xlws.FILTER($F:$F,$E:$E=$J$4))
/IF($J$5="総計",1,$K401/10)
),0)</f>
        <v>0</v>
      </c>
      <c r="X401" s="48" cm="1">
        <f t="array" ref="X401">IFERROR(
IF(OR(X$10="",$I401=""),"",
SUMIFS(収穫記録!$P:$P,収穫記録!$D:$D,$J$1,収穫記録!$I:$I,$J$2,収穫記録!$J:$J,$J$3,収穫記録!$F:$F,$I401,収穫記録!$B:$B,"&gt;="&amp;X$10,収穫記録!$B:$B,"&lt;="&amp;EOMONTH(X$10,0))
/_xlfn.UNIQUE(_xlfn._xlws.FILTER($F:$F,$E:$E=$J$4))
/IF($J$5="総計",1,$K401/10)
),0)</f>
        <v>0</v>
      </c>
    </row>
    <row r="402" spans="10:24">
      <c r="J402" s="13"/>
      <c r="K402" s="37"/>
      <c r="L402" s="46" t="str">
        <f t="shared" si="8"/>
        <v/>
      </c>
      <c r="M402" s="47" cm="1">
        <f t="array" ref="M402">IFERROR(
IF(OR(M$10="",$I402=""),"",
SUMIFS(収穫記録!$P:$P,収穫記録!$D:$D,$J$1,収穫記録!$I:$I,$J$2,収穫記録!$J:$J,$J$3,収穫記録!$F:$F,$I402,収穫記録!$B:$B,"&gt;="&amp;M$10,収穫記録!$B:$B,"&lt;="&amp;EOMONTH(M$10,0))
/_xlfn.UNIQUE(_xlfn._xlws.FILTER($F:$F,$E:$E=$J$4))
/IF($J$5="総計",1,$K402/10)
),0)</f>
        <v>0</v>
      </c>
      <c r="N402" s="48" cm="1">
        <f t="array" ref="N402">IFERROR(
IF(OR(N$10="",$I402=""),"",
SUMIFS(収穫記録!$P:$P,収穫記録!$D:$D,$J$1,収穫記録!$I:$I,$J$2,収穫記録!$J:$J,$J$3,収穫記録!$F:$F,$I402,収穫記録!$B:$B,"&gt;="&amp;N$10,収穫記録!$B:$B,"&lt;="&amp;EOMONTH(N$10,0))
/_xlfn.UNIQUE(_xlfn._xlws.FILTER($F:$F,$E:$E=$J$4))
/IF($J$5="総計",1,$K402/10)
),0)</f>
        <v>0</v>
      </c>
      <c r="O402" s="48" cm="1">
        <f t="array" ref="O402">IFERROR(
IF(OR(O$10="",$I402=""),"",
SUMIFS(収穫記録!$P:$P,収穫記録!$D:$D,$J$1,収穫記録!$I:$I,$J$2,収穫記録!$J:$J,$J$3,収穫記録!$F:$F,$I402,収穫記録!$B:$B,"&gt;="&amp;O$10,収穫記録!$B:$B,"&lt;="&amp;EOMONTH(O$10,0))
/_xlfn.UNIQUE(_xlfn._xlws.FILTER($F:$F,$E:$E=$J$4))
/IF($J$5="総計",1,$K402/10)
),0)</f>
        <v>0</v>
      </c>
      <c r="P402" s="48" cm="1">
        <f t="array" ref="P402">IFERROR(
IF(OR(P$10="",$I402=""),"",
SUMIFS(収穫記録!$P:$P,収穫記録!$D:$D,$J$1,収穫記録!$I:$I,$J$2,収穫記録!$J:$J,$J$3,収穫記録!$F:$F,$I402,収穫記録!$B:$B,"&gt;="&amp;P$10,収穫記録!$B:$B,"&lt;="&amp;EOMONTH(P$10,0))
/_xlfn.UNIQUE(_xlfn._xlws.FILTER($F:$F,$E:$E=$J$4))
/IF($J$5="総計",1,$K402/10)
),0)</f>
        <v>0</v>
      </c>
      <c r="Q402" s="48" cm="1">
        <f t="array" ref="Q402">IFERROR(
IF(OR(Q$10="",$I402=""),"",
SUMIFS(収穫記録!$P:$P,収穫記録!$D:$D,$J$1,収穫記録!$I:$I,$J$2,収穫記録!$J:$J,$J$3,収穫記録!$F:$F,$I402,収穫記録!$B:$B,"&gt;="&amp;Q$10,収穫記録!$B:$B,"&lt;="&amp;EOMONTH(Q$10,0))
/_xlfn.UNIQUE(_xlfn._xlws.FILTER($F:$F,$E:$E=$J$4))
/IF($J$5="総計",1,$K402/10)
),0)</f>
        <v>0</v>
      </c>
      <c r="R402" s="48" cm="1">
        <f t="array" ref="R402">IFERROR(
IF(OR(R$10="",$I402=""),"",
SUMIFS(収穫記録!$P:$P,収穫記録!$D:$D,$J$1,収穫記録!$I:$I,$J$2,収穫記録!$J:$J,$J$3,収穫記録!$F:$F,$I402,収穫記録!$B:$B,"&gt;="&amp;R$10,収穫記録!$B:$B,"&lt;="&amp;EOMONTH(R$10,0))
/_xlfn.UNIQUE(_xlfn._xlws.FILTER($F:$F,$E:$E=$J$4))
/IF($J$5="総計",1,$K402/10)
),0)</f>
        <v>0</v>
      </c>
      <c r="S402" s="48" cm="1">
        <f t="array" ref="S402">IFERROR(
IF(OR(S$10="",$I402=""),"",
SUMIFS(収穫記録!$P:$P,収穫記録!$D:$D,$J$1,収穫記録!$I:$I,$J$2,収穫記録!$J:$J,$J$3,収穫記録!$F:$F,$I402,収穫記録!$B:$B,"&gt;="&amp;S$10,収穫記録!$B:$B,"&lt;="&amp;EOMONTH(S$10,0))
/_xlfn.UNIQUE(_xlfn._xlws.FILTER($F:$F,$E:$E=$J$4))
/IF($J$5="総計",1,$K402/10)
),0)</f>
        <v>0</v>
      </c>
      <c r="T402" s="48" cm="1">
        <f t="array" ref="T402">IFERROR(
IF(OR(T$10="",$I402=""),"",
SUMIFS(収穫記録!$P:$P,収穫記録!$D:$D,$J$1,収穫記録!$I:$I,$J$2,収穫記録!$J:$J,$J$3,収穫記録!$F:$F,$I402,収穫記録!$B:$B,"&gt;="&amp;T$10,収穫記録!$B:$B,"&lt;="&amp;EOMONTH(T$10,0))
/_xlfn.UNIQUE(_xlfn._xlws.FILTER($F:$F,$E:$E=$J$4))
/IF($J$5="総計",1,$K402/10)
),0)</f>
        <v>0</v>
      </c>
      <c r="U402" s="48" cm="1">
        <f t="array" ref="U402">IFERROR(
IF(OR(U$10="",$I402=""),"",
SUMIFS(収穫記録!$P:$P,収穫記録!$D:$D,$J$1,収穫記録!$I:$I,$J$2,収穫記録!$J:$J,$J$3,収穫記録!$F:$F,$I402,収穫記録!$B:$B,"&gt;="&amp;U$10,収穫記録!$B:$B,"&lt;="&amp;EOMONTH(U$10,0))
/_xlfn.UNIQUE(_xlfn._xlws.FILTER($F:$F,$E:$E=$J$4))
/IF($J$5="総計",1,$K402/10)
),0)</f>
        <v>0</v>
      </c>
      <c r="V402" s="48" cm="1">
        <f t="array" ref="V402">IFERROR(
IF(OR(V$10="",$I402=""),"",
SUMIFS(収穫記録!$P:$P,収穫記録!$D:$D,$J$1,収穫記録!$I:$I,$J$2,収穫記録!$J:$J,$J$3,収穫記録!$F:$F,$I402,収穫記録!$B:$B,"&gt;="&amp;V$10,収穫記録!$B:$B,"&lt;="&amp;EOMONTH(V$10,0))
/_xlfn.UNIQUE(_xlfn._xlws.FILTER($F:$F,$E:$E=$J$4))
/IF($J$5="総計",1,$K402/10)
),0)</f>
        <v>0</v>
      </c>
      <c r="W402" s="48" cm="1">
        <f t="array" ref="W402">IFERROR(
IF(OR(W$10="",$I402=""),"",
SUMIFS(収穫記録!$P:$P,収穫記録!$D:$D,$J$1,収穫記録!$I:$I,$J$2,収穫記録!$J:$J,$J$3,収穫記録!$F:$F,$I402,収穫記録!$B:$B,"&gt;="&amp;W$10,収穫記録!$B:$B,"&lt;="&amp;EOMONTH(W$10,0))
/_xlfn.UNIQUE(_xlfn._xlws.FILTER($F:$F,$E:$E=$J$4))
/IF($J$5="総計",1,$K402/10)
),0)</f>
        <v>0</v>
      </c>
      <c r="X402" s="48" cm="1">
        <f t="array" ref="X402">IFERROR(
IF(OR(X$10="",$I402=""),"",
SUMIFS(収穫記録!$P:$P,収穫記録!$D:$D,$J$1,収穫記録!$I:$I,$J$2,収穫記録!$J:$J,$J$3,収穫記録!$F:$F,$I402,収穫記録!$B:$B,"&gt;="&amp;X$10,収穫記録!$B:$B,"&lt;="&amp;EOMONTH(X$10,0))
/_xlfn.UNIQUE(_xlfn._xlws.FILTER($F:$F,$E:$E=$J$4))
/IF($J$5="総計",1,$K402/10)
),0)</f>
        <v>0</v>
      </c>
    </row>
    <row r="403" spans="10:24">
      <c r="J403" s="13"/>
      <c r="K403" s="37"/>
      <c r="L403" s="46" t="str">
        <f t="shared" si="8"/>
        <v/>
      </c>
      <c r="M403" s="47" cm="1">
        <f t="array" ref="M403">IFERROR(
IF(OR(M$10="",$I403=""),"",
SUMIFS(収穫記録!$P:$P,収穫記録!$D:$D,$J$1,収穫記録!$I:$I,$J$2,収穫記録!$J:$J,$J$3,収穫記録!$F:$F,$I403,収穫記録!$B:$B,"&gt;="&amp;M$10,収穫記録!$B:$B,"&lt;="&amp;EOMONTH(M$10,0))
/_xlfn.UNIQUE(_xlfn._xlws.FILTER($F:$F,$E:$E=$J$4))
/IF($J$5="総計",1,$K403/10)
),0)</f>
        <v>0</v>
      </c>
      <c r="N403" s="48" cm="1">
        <f t="array" ref="N403">IFERROR(
IF(OR(N$10="",$I403=""),"",
SUMIFS(収穫記録!$P:$P,収穫記録!$D:$D,$J$1,収穫記録!$I:$I,$J$2,収穫記録!$J:$J,$J$3,収穫記録!$F:$F,$I403,収穫記録!$B:$B,"&gt;="&amp;N$10,収穫記録!$B:$B,"&lt;="&amp;EOMONTH(N$10,0))
/_xlfn.UNIQUE(_xlfn._xlws.FILTER($F:$F,$E:$E=$J$4))
/IF($J$5="総計",1,$K403/10)
),0)</f>
        <v>0</v>
      </c>
      <c r="O403" s="48" cm="1">
        <f t="array" ref="O403">IFERROR(
IF(OR(O$10="",$I403=""),"",
SUMIFS(収穫記録!$P:$P,収穫記録!$D:$D,$J$1,収穫記録!$I:$I,$J$2,収穫記録!$J:$J,$J$3,収穫記録!$F:$F,$I403,収穫記録!$B:$B,"&gt;="&amp;O$10,収穫記録!$B:$B,"&lt;="&amp;EOMONTH(O$10,0))
/_xlfn.UNIQUE(_xlfn._xlws.FILTER($F:$F,$E:$E=$J$4))
/IF($J$5="総計",1,$K403/10)
),0)</f>
        <v>0</v>
      </c>
      <c r="P403" s="48" cm="1">
        <f t="array" ref="P403">IFERROR(
IF(OR(P$10="",$I403=""),"",
SUMIFS(収穫記録!$P:$P,収穫記録!$D:$D,$J$1,収穫記録!$I:$I,$J$2,収穫記録!$J:$J,$J$3,収穫記録!$F:$F,$I403,収穫記録!$B:$B,"&gt;="&amp;P$10,収穫記録!$B:$B,"&lt;="&amp;EOMONTH(P$10,0))
/_xlfn.UNIQUE(_xlfn._xlws.FILTER($F:$F,$E:$E=$J$4))
/IF($J$5="総計",1,$K403/10)
),0)</f>
        <v>0</v>
      </c>
      <c r="Q403" s="48" cm="1">
        <f t="array" ref="Q403">IFERROR(
IF(OR(Q$10="",$I403=""),"",
SUMIFS(収穫記録!$P:$P,収穫記録!$D:$D,$J$1,収穫記録!$I:$I,$J$2,収穫記録!$J:$J,$J$3,収穫記録!$F:$F,$I403,収穫記録!$B:$B,"&gt;="&amp;Q$10,収穫記録!$B:$B,"&lt;="&amp;EOMONTH(Q$10,0))
/_xlfn.UNIQUE(_xlfn._xlws.FILTER($F:$F,$E:$E=$J$4))
/IF($J$5="総計",1,$K403/10)
),0)</f>
        <v>0</v>
      </c>
      <c r="R403" s="48" cm="1">
        <f t="array" ref="R403">IFERROR(
IF(OR(R$10="",$I403=""),"",
SUMIFS(収穫記録!$P:$P,収穫記録!$D:$D,$J$1,収穫記録!$I:$I,$J$2,収穫記録!$J:$J,$J$3,収穫記録!$F:$F,$I403,収穫記録!$B:$B,"&gt;="&amp;R$10,収穫記録!$B:$B,"&lt;="&amp;EOMONTH(R$10,0))
/_xlfn.UNIQUE(_xlfn._xlws.FILTER($F:$F,$E:$E=$J$4))
/IF($J$5="総計",1,$K403/10)
),0)</f>
        <v>0</v>
      </c>
      <c r="S403" s="48" cm="1">
        <f t="array" ref="S403">IFERROR(
IF(OR(S$10="",$I403=""),"",
SUMIFS(収穫記録!$P:$P,収穫記録!$D:$D,$J$1,収穫記録!$I:$I,$J$2,収穫記録!$J:$J,$J$3,収穫記録!$F:$F,$I403,収穫記録!$B:$B,"&gt;="&amp;S$10,収穫記録!$B:$B,"&lt;="&amp;EOMONTH(S$10,0))
/_xlfn.UNIQUE(_xlfn._xlws.FILTER($F:$F,$E:$E=$J$4))
/IF($J$5="総計",1,$K403/10)
),0)</f>
        <v>0</v>
      </c>
      <c r="T403" s="48" cm="1">
        <f t="array" ref="T403">IFERROR(
IF(OR(T$10="",$I403=""),"",
SUMIFS(収穫記録!$P:$P,収穫記録!$D:$D,$J$1,収穫記録!$I:$I,$J$2,収穫記録!$J:$J,$J$3,収穫記録!$F:$F,$I403,収穫記録!$B:$B,"&gt;="&amp;T$10,収穫記録!$B:$B,"&lt;="&amp;EOMONTH(T$10,0))
/_xlfn.UNIQUE(_xlfn._xlws.FILTER($F:$F,$E:$E=$J$4))
/IF($J$5="総計",1,$K403/10)
),0)</f>
        <v>0</v>
      </c>
      <c r="U403" s="48" cm="1">
        <f t="array" ref="U403">IFERROR(
IF(OR(U$10="",$I403=""),"",
SUMIFS(収穫記録!$P:$P,収穫記録!$D:$D,$J$1,収穫記録!$I:$I,$J$2,収穫記録!$J:$J,$J$3,収穫記録!$F:$F,$I403,収穫記録!$B:$B,"&gt;="&amp;U$10,収穫記録!$B:$B,"&lt;="&amp;EOMONTH(U$10,0))
/_xlfn.UNIQUE(_xlfn._xlws.FILTER($F:$F,$E:$E=$J$4))
/IF($J$5="総計",1,$K403/10)
),0)</f>
        <v>0</v>
      </c>
      <c r="V403" s="48" cm="1">
        <f t="array" ref="V403">IFERROR(
IF(OR(V$10="",$I403=""),"",
SUMIFS(収穫記録!$P:$P,収穫記録!$D:$D,$J$1,収穫記録!$I:$I,$J$2,収穫記録!$J:$J,$J$3,収穫記録!$F:$F,$I403,収穫記録!$B:$B,"&gt;="&amp;V$10,収穫記録!$B:$B,"&lt;="&amp;EOMONTH(V$10,0))
/_xlfn.UNIQUE(_xlfn._xlws.FILTER($F:$F,$E:$E=$J$4))
/IF($J$5="総計",1,$K403/10)
),0)</f>
        <v>0</v>
      </c>
      <c r="W403" s="48" cm="1">
        <f t="array" ref="W403">IFERROR(
IF(OR(W$10="",$I403=""),"",
SUMIFS(収穫記録!$P:$P,収穫記録!$D:$D,$J$1,収穫記録!$I:$I,$J$2,収穫記録!$J:$J,$J$3,収穫記録!$F:$F,$I403,収穫記録!$B:$B,"&gt;="&amp;W$10,収穫記録!$B:$B,"&lt;="&amp;EOMONTH(W$10,0))
/_xlfn.UNIQUE(_xlfn._xlws.FILTER($F:$F,$E:$E=$J$4))
/IF($J$5="総計",1,$K403/10)
),0)</f>
        <v>0</v>
      </c>
      <c r="X403" s="48" cm="1">
        <f t="array" ref="X403">IFERROR(
IF(OR(X$10="",$I403=""),"",
SUMIFS(収穫記録!$P:$P,収穫記録!$D:$D,$J$1,収穫記録!$I:$I,$J$2,収穫記録!$J:$J,$J$3,収穫記録!$F:$F,$I403,収穫記録!$B:$B,"&gt;="&amp;X$10,収穫記録!$B:$B,"&lt;="&amp;EOMONTH(X$10,0))
/_xlfn.UNIQUE(_xlfn._xlws.FILTER($F:$F,$E:$E=$J$4))
/IF($J$5="総計",1,$K403/10)
),0)</f>
        <v>0</v>
      </c>
    </row>
    <row r="404" spans="10:24">
      <c r="J404" s="13"/>
      <c r="K404" s="37"/>
      <c r="L404" s="46" t="str">
        <f t="shared" si="8"/>
        <v/>
      </c>
      <c r="M404" s="47" cm="1">
        <f t="array" ref="M404">IFERROR(
IF(OR(M$10="",$I404=""),"",
SUMIFS(収穫記録!$P:$P,収穫記録!$D:$D,$J$1,収穫記録!$I:$I,$J$2,収穫記録!$J:$J,$J$3,収穫記録!$F:$F,$I404,収穫記録!$B:$B,"&gt;="&amp;M$10,収穫記録!$B:$B,"&lt;="&amp;EOMONTH(M$10,0))
/_xlfn.UNIQUE(_xlfn._xlws.FILTER($F:$F,$E:$E=$J$4))
/IF($J$5="総計",1,$K404/10)
),0)</f>
        <v>0</v>
      </c>
      <c r="N404" s="48" cm="1">
        <f t="array" ref="N404">IFERROR(
IF(OR(N$10="",$I404=""),"",
SUMIFS(収穫記録!$P:$P,収穫記録!$D:$D,$J$1,収穫記録!$I:$I,$J$2,収穫記録!$J:$J,$J$3,収穫記録!$F:$F,$I404,収穫記録!$B:$B,"&gt;="&amp;N$10,収穫記録!$B:$B,"&lt;="&amp;EOMONTH(N$10,0))
/_xlfn.UNIQUE(_xlfn._xlws.FILTER($F:$F,$E:$E=$J$4))
/IF($J$5="総計",1,$K404/10)
),0)</f>
        <v>0</v>
      </c>
      <c r="O404" s="48" cm="1">
        <f t="array" ref="O404">IFERROR(
IF(OR(O$10="",$I404=""),"",
SUMIFS(収穫記録!$P:$P,収穫記録!$D:$D,$J$1,収穫記録!$I:$I,$J$2,収穫記録!$J:$J,$J$3,収穫記録!$F:$F,$I404,収穫記録!$B:$B,"&gt;="&amp;O$10,収穫記録!$B:$B,"&lt;="&amp;EOMONTH(O$10,0))
/_xlfn.UNIQUE(_xlfn._xlws.FILTER($F:$F,$E:$E=$J$4))
/IF($J$5="総計",1,$K404/10)
),0)</f>
        <v>0</v>
      </c>
      <c r="P404" s="48" cm="1">
        <f t="array" ref="P404">IFERROR(
IF(OR(P$10="",$I404=""),"",
SUMIFS(収穫記録!$P:$P,収穫記録!$D:$D,$J$1,収穫記録!$I:$I,$J$2,収穫記録!$J:$J,$J$3,収穫記録!$F:$F,$I404,収穫記録!$B:$B,"&gt;="&amp;P$10,収穫記録!$B:$B,"&lt;="&amp;EOMONTH(P$10,0))
/_xlfn.UNIQUE(_xlfn._xlws.FILTER($F:$F,$E:$E=$J$4))
/IF($J$5="総計",1,$K404/10)
),0)</f>
        <v>0</v>
      </c>
      <c r="Q404" s="48" cm="1">
        <f t="array" ref="Q404">IFERROR(
IF(OR(Q$10="",$I404=""),"",
SUMIFS(収穫記録!$P:$P,収穫記録!$D:$D,$J$1,収穫記録!$I:$I,$J$2,収穫記録!$J:$J,$J$3,収穫記録!$F:$F,$I404,収穫記録!$B:$B,"&gt;="&amp;Q$10,収穫記録!$B:$B,"&lt;="&amp;EOMONTH(Q$10,0))
/_xlfn.UNIQUE(_xlfn._xlws.FILTER($F:$F,$E:$E=$J$4))
/IF($J$5="総計",1,$K404/10)
),0)</f>
        <v>0</v>
      </c>
      <c r="R404" s="48" cm="1">
        <f t="array" ref="R404">IFERROR(
IF(OR(R$10="",$I404=""),"",
SUMIFS(収穫記録!$P:$P,収穫記録!$D:$D,$J$1,収穫記録!$I:$I,$J$2,収穫記録!$J:$J,$J$3,収穫記録!$F:$F,$I404,収穫記録!$B:$B,"&gt;="&amp;R$10,収穫記録!$B:$B,"&lt;="&amp;EOMONTH(R$10,0))
/_xlfn.UNIQUE(_xlfn._xlws.FILTER($F:$F,$E:$E=$J$4))
/IF($J$5="総計",1,$K404/10)
),0)</f>
        <v>0</v>
      </c>
      <c r="S404" s="48" cm="1">
        <f t="array" ref="S404">IFERROR(
IF(OR(S$10="",$I404=""),"",
SUMIFS(収穫記録!$P:$P,収穫記録!$D:$D,$J$1,収穫記録!$I:$I,$J$2,収穫記録!$J:$J,$J$3,収穫記録!$F:$F,$I404,収穫記録!$B:$B,"&gt;="&amp;S$10,収穫記録!$B:$B,"&lt;="&amp;EOMONTH(S$10,0))
/_xlfn.UNIQUE(_xlfn._xlws.FILTER($F:$F,$E:$E=$J$4))
/IF($J$5="総計",1,$K404/10)
),0)</f>
        <v>0</v>
      </c>
      <c r="T404" s="48" cm="1">
        <f t="array" ref="T404">IFERROR(
IF(OR(T$10="",$I404=""),"",
SUMIFS(収穫記録!$P:$P,収穫記録!$D:$D,$J$1,収穫記録!$I:$I,$J$2,収穫記録!$J:$J,$J$3,収穫記録!$F:$F,$I404,収穫記録!$B:$B,"&gt;="&amp;T$10,収穫記録!$B:$B,"&lt;="&amp;EOMONTH(T$10,0))
/_xlfn.UNIQUE(_xlfn._xlws.FILTER($F:$F,$E:$E=$J$4))
/IF($J$5="総計",1,$K404/10)
),0)</f>
        <v>0</v>
      </c>
      <c r="U404" s="48" cm="1">
        <f t="array" ref="U404">IFERROR(
IF(OR(U$10="",$I404=""),"",
SUMIFS(収穫記録!$P:$P,収穫記録!$D:$D,$J$1,収穫記録!$I:$I,$J$2,収穫記録!$J:$J,$J$3,収穫記録!$F:$F,$I404,収穫記録!$B:$B,"&gt;="&amp;U$10,収穫記録!$B:$B,"&lt;="&amp;EOMONTH(U$10,0))
/_xlfn.UNIQUE(_xlfn._xlws.FILTER($F:$F,$E:$E=$J$4))
/IF($J$5="総計",1,$K404/10)
),0)</f>
        <v>0</v>
      </c>
      <c r="V404" s="48" cm="1">
        <f t="array" ref="V404">IFERROR(
IF(OR(V$10="",$I404=""),"",
SUMIFS(収穫記録!$P:$P,収穫記録!$D:$D,$J$1,収穫記録!$I:$I,$J$2,収穫記録!$J:$J,$J$3,収穫記録!$F:$F,$I404,収穫記録!$B:$B,"&gt;="&amp;V$10,収穫記録!$B:$B,"&lt;="&amp;EOMONTH(V$10,0))
/_xlfn.UNIQUE(_xlfn._xlws.FILTER($F:$F,$E:$E=$J$4))
/IF($J$5="総計",1,$K404/10)
),0)</f>
        <v>0</v>
      </c>
      <c r="W404" s="48" cm="1">
        <f t="array" ref="W404">IFERROR(
IF(OR(W$10="",$I404=""),"",
SUMIFS(収穫記録!$P:$P,収穫記録!$D:$D,$J$1,収穫記録!$I:$I,$J$2,収穫記録!$J:$J,$J$3,収穫記録!$F:$F,$I404,収穫記録!$B:$B,"&gt;="&amp;W$10,収穫記録!$B:$B,"&lt;="&amp;EOMONTH(W$10,0))
/_xlfn.UNIQUE(_xlfn._xlws.FILTER($F:$F,$E:$E=$J$4))
/IF($J$5="総計",1,$K404/10)
),0)</f>
        <v>0</v>
      </c>
      <c r="X404" s="48" cm="1">
        <f t="array" ref="X404">IFERROR(
IF(OR(X$10="",$I404=""),"",
SUMIFS(収穫記録!$P:$P,収穫記録!$D:$D,$J$1,収穫記録!$I:$I,$J$2,収穫記録!$J:$J,$J$3,収穫記録!$F:$F,$I404,収穫記録!$B:$B,"&gt;="&amp;X$10,収穫記録!$B:$B,"&lt;="&amp;EOMONTH(X$10,0))
/_xlfn.UNIQUE(_xlfn._xlws.FILTER($F:$F,$E:$E=$J$4))
/IF($J$5="総計",1,$K404/10)
),0)</f>
        <v>0</v>
      </c>
    </row>
    <row r="405" spans="10:24">
      <c r="J405" s="13"/>
      <c r="K405" s="37"/>
      <c r="L405" s="46" t="str">
        <f t="shared" si="8"/>
        <v/>
      </c>
      <c r="M405" s="47" cm="1">
        <f t="array" ref="M405">IFERROR(
IF(OR(M$10="",$I405=""),"",
SUMIFS(収穫記録!$P:$P,収穫記録!$D:$D,$J$1,収穫記録!$I:$I,$J$2,収穫記録!$J:$J,$J$3,収穫記録!$F:$F,$I405,収穫記録!$B:$B,"&gt;="&amp;M$10,収穫記録!$B:$B,"&lt;="&amp;EOMONTH(M$10,0))
/_xlfn.UNIQUE(_xlfn._xlws.FILTER($F:$F,$E:$E=$J$4))
/IF($J$5="総計",1,$K405/10)
),0)</f>
        <v>0</v>
      </c>
      <c r="N405" s="48" cm="1">
        <f t="array" ref="N405">IFERROR(
IF(OR(N$10="",$I405=""),"",
SUMIFS(収穫記録!$P:$P,収穫記録!$D:$D,$J$1,収穫記録!$I:$I,$J$2,収穫記録!$J:$J,$J$3,収穫記録!$F:$F,$I405,収穫記録!$B:$B,"&gt;="&amp;N$10,収穫記録!$B:$B,"&lt;="&amp;EOMONTH(N$10,0))
/_xlfn.UNIQUE(_xlfn._xlws.FILTER($F:$F,$E:$E=$J$4))
/IF($J$5="総計",1,$K405/10)
),0)</f>
        <v>0</v>
      </c>
      <c r="O405" s="48" cm="1">
        <f t="array" ref="O405">IFERROR(
IF(OR(O$10="",$I405=""),"",
SUMIFS(収穫記録!$P:$P,収穫記録!$D:$D,$J$1,収穫記録!$I:$I,$J$2,収穫記録!$J:$J,$J$3,収穫記録!$F:$F,$I405,収穫記録!$B:$B,"&gt;="&amp;O$10,収穫記録!$B:$B,"&lt;="&amp;EOMONTH(O$10,0))
/_xlfn.UNIQUE(_xlfn._xlws.FILTER($F:$F,$E:$E=$J$4))
/IF($J$5="総計",1,$K405/10)
),0)</f>
        <v>0</v>
      </c>
      <c r="P405" s="48" cm="1">
        <f t="array" ref="P405">IFERROR(
IF(OR(P$10="",$I405=""),"",
SUMIFS(収穫記録!$P:$P,収穫記録!$D:$D,$J$1,収穫記録!$I:$I,$J$2,収穫記録!$J:$J,$J$3,収穫記録!$F:$F,$I405,収穫記録!$B:$B,"&gt;="&amp;P$10,収穫記録!$B:$B,"&lt;="&amp;EOMONTH(P$10,0))
/_xlfn.UNIQUE(_xlfn._xlws.FILTER($F:$F,$E:$E=$J$4))
/IF($J$5="総計",1,$K405/10)
),0)</f>
        <v>0</v>
      </c>
      <c r="Q405" s="48" cm="1">
        <f t="array" ref="Q405">IFERROR(
IF(OR(Q$10="",$I405=""),"",
SUMIFS(収穫記録!$P:$P,収穫記録!$D:$D,$J$1,収穫記録!$I:$I,$J$2,収穫記録!$J:$J,$J$3,収穫記録!$F:$F,$I405,収穫記録!$B:$B,"&gt;="&amp;Q$10,収穫記録!$B:$B,"&lt;="&amp;EOMONTH(Q$10,0))
/_xlfn.UNIQUE(_xlfn._xlws.FILTER($F:$F,$E:$E=$J$4))
/IF($J$5="総計",1,$K405/10)
),0)</f>
        <v>0</v>
      </c>
      <c r="R405" s="48" cm="1">
        <f t="array" ref="R405">IFERROR(
IF(OR(R$10="",$I405=""),"",
SUMIFS(収穫記録!$P:$P,収穫記録!$D:$D,$J$1,収穫記録!$I:$I,$J$2,収穫記録!$J:$J,$J$3,収穫記録!$F:$F,$I405,収穫記録!$B:$B,"&gt;="&amp;R$10,収穫記録!$B:$B,"&lt;="&amp;EOMONTH(R$10,0))
/_xlfn.UNIQUE(_xlfn._xlws.FILTER($F:$F,$E:$E=$J$4))
/IF($J$5="総計",1,$K405/10)
),0)</f>
        <v>0</v>
      </c>
      <c r="S405" s="48" cm="1">
        <f t="array" ref="S405">IFERROR(
IF(OR(S$10="",$I405=""),"",
SUMIFS(収穫記録!$P:$P,収穫記録!$D:$D,$J$1,収穫記録!$I:$I,$J$2,収穫記録!$J:$J,$J$3,収穫記録!$F:$F,$I405,収穫記録!$B:$B,"&gt;="&amp;S$10,収穫記録!$B:$B,"&lt;="&amp;EOMONTH(S$10,0))
/_xlfn.UNIQUE(_xlfn._xlws.FILTER($F:$F,$E:$E=$J$4))
/IF($J$5="総計",1,$K405/10)
),0)</f>
        <v>0</v>
      </c>
      <c r="T405" s="48" cm="1">
        <f t="array" ref="T405">IFERROR(
IF(OR(T$10="",$I405=""),"",
SUMIFS(収穫記録!$P:$P,収穫記録!$D:$D,$J$1,収穫記録!$I:$I,$J$2,収穫記録!$J:$J,$J$3,収穫記録!$F:$F,$I405,収穫記録!$B:$B,"&gt;="&amp;T$10,収穫記録!$B:$B,"&lt;="&amp;EOMONTH(T$10,0))
/_xlfn.UNIQUE(_xlfn._xlws.FILTER($F:$F,$E:$E=$J$4))
/IF($J$5="総計",1,$K405/10)
),0)</f>
        <v>0</v>
      </c>
      <c r="U405" s="48" cm="1">
        <f t="array" ref="U405">IFERROR(
IF(OR(U$10="",$I405=""),"",
SUMIFS(収穫記録!$P:$P,収穫記録!$D:$D,$J$1,収穫記録!$I:$I,$J$2,収穫記録!$J:$J,$J$3,収穫記録!$F:$F,$I405,収穫記録!$B:$B,"&gt;="&amp;U$10,収穫記録!$B:$B,"&lt;="&amp;EOMONTH(U$10,0))
/_xlfn.UNIQUE(_xlfn._xlws.FILTER($F:$F,$E:$E=$J$4))
/IF($J$5="総計",1,$K405/10)
),0)</f>
        <v>0</v>
      </c>
      <c r="V405" s="48" cm="1">
        <f t="array" ref="V405">IFERROR(
IF(OR(V$10="",$I405=""),"",
SUMIFS(収穫記録!$P:$P,収穫記録!$D:$D,$J$1,収穫記録!$I:$I,$J$2,収穫記録!$J:$J,$J$3,収穫記録!$F:$F,$I405,収穫記録!$B:$B,"&gt;="&amp;V$10,収穫記録!$B:$B,"&lt;="&amp;EOMONTH(V$10,0))
/_xlfn.UNIQUE(_xlfn._xlws.FILTER($F:$F,$E:$E=$J$4))
/IF($J$5="総計",1,$K405/10)
),0)</f>
        <v>0</v>
      </c>
      <c r="W405" s="48" cm="1">
        <f t="array" ref="W405">IFERROR(
IF(OR(W$10="",$I405=""),"",
SUMIFS(収穫記録!$P:$P,収穫記録!$D:$D,$J$1,収穫記録!$I:$I,$J$2,収穫記録!$J:$J,$J$3,収穫記録!$F:$F,$I405,収穫記録!$B:$B,"&gt;="&amp;W$10,収穫記録!$B:$B,"&lt;="&amp;EOMONTH(W$10,0))
/_xlfn.UNIQUE(_xlfn._xlws.FILTER($F:$F,$E:$E=$J$4))
/IF($J$5="総計",1,$K405/10)
),0)</f>
        <v>0</v>
      </c>
      <c r="X405" s="48" cm="1">
        <f t="array" ref="X405">IFERROR(
IF(OR(X$10="",$I405=""),"",
SUMIFS(収穫記録!$P:$P,収穫記録!$D:$D,$J$1,収穫記録!$I:$I,$J$2,収穫記録!$J:$J,$J$3,収穫記録!$F:$F,$I405,収穫記録!$B:$B,"&gt;="&amp;X$10,収穫記録!$B:$B,"&lt;="&amp;EOMONTH(X$10,0))
/_xlfn.UNIQUE(_xlfn._xlws.FILTER($F:$F,$E:$E=$J$4))
/IF($J$5="総計",1,$K405/10)
),0)</f>
        <v>0</v>
      </c>
    </row>
    <row r="406" spans="10:24">
      <c r="J406" s="13"/>
      <c r="K406" s="37"/>
      <c r="L406" s="46" t="str">
        <f t="shared" si="8"/>
        <v/>
      </c>
      <c r="M406" s="47" cm="1">
        <f t="array" ref="M406">IFERROR(
IF(OR(M$10="",$I406=""),"",
SUMIFS(収穫記録!$P:$P,収穫記録!$D:$D,$J$1,収穫記録!$I:$I,$J$2,収穫記録!$J:$J,$J$3,収穫記録!$F:$F,$I406,収穫記録!$B:$B,"&gt;="&amp;M$10,収穫記録!$B:$B,"&lt;="&amp;EOMONTH(M$10,0))
/_xlfn.UNIQUE(_xlfn._xlws.FILTER($F:$F,$E:$E=$J$4))
/IF($J$5="総計",1,$K406/10)
),0)</f>
        <v>0</v>
      </c>
      <c r="N406" s="48" cm="1">
        <f t="array" ref="N406">IFERROR(
IF(OR(N$10="",$I406=""),"",
SUMIFS(収穫記録!$P:$P,収穫記録!$D:$D,$J$1,収穫記録!$I:$I,$J$2,収穫記録!$J:$J,$J$3,収穫記録!$F:$F,$I406,収穫記録!$B:$B,"&gt;="&amp;N$10,収穫記録!$B:$B,"&lt;="&amp;EOMONTH(N$10,0))
/_xlfn.UNIQUE(_xlfn._xlws.FILTER($F:$F,$E:$E=$J$4))
/IF($J$5="総計",1,$K406/10)
),0)</f>
        <v>0</v>
      </c>
      <c r="O406" s="48" cm="1">
        <f t="array" ref="O406">IFERROR(
IF(OR(O$10="",$I406=""),"",
SUMIFS(収穫記録!$P:$P,収穫記録!$D:$D,$J$1,収穫記録!$I:$I,$J$2,収穫記録!$J:$J,$J$3,収穫記録!$F:$F,$I406,収穫記録!$B:$B,"&gt;="&amp;O$10,収穫記録!$B:$B,"&lt;="&amp;EOMONTH(O$10,0))
/_xlfn.UNIQUE(_xlfn._xlws.FILTER($F:$F,$E:$E=$J$4))
/IF($J$5="総計",1,$K406/10)
),0)</f>
        <v>0</v>
      </c>
      <c r="P406" s="48" cm="1">
        <f t="array" ref="P406">IFERROR(
IF(OR(P$10="",$I406=""),"",
SUMIFS(収穫記録!$P:$P,収穫記録!$D:$D,$J$1,収穫記録!$I:$I,$J$2,収穫記録!$J:$J,$J$3,収穫記録!$F:$F,$I406,収穫記録!$B:$B,"&gt;="&amp;P$10,収穫記録!$B:$B,"&lt;="&amp;EOMONTH(P$10,0))
/_xlfn.UNIQUE(_xlfn._xlws.FILTER($F:$F,$E:$E=$J$4))
/IF($J$5="総計",1,$K406/10)
),0)</f>
        <v>0</v>
      </c>
      <c r="Q406" s="48" cm="1">
        <f t="array" ref="Q406">IFERROR(
IF(OR(Q$10="",$I406=""),"",
SUMIFS(収穫記録!$P:$P,収穫記録!$D:$D,$J$1,収穫記録!$I:$I,$J$2,収穫記録!$J:$J,$J$3,収穫記録!$F:$F,$I406,収穫記録!$B:$B,"&gt;="&amp;Q$10,収穫記録!$B:$B,"&lt;="&amp;EOMONTH(Q$10,0))
/_xlfn.UNIQUE(_xlfn._xlws.FILTER($F:$F,$E:$E=$J$4))
/IF($J$5="総計",1,$K406/10)
),0)</f>
        <v>0</v>
      </c>
      <c r="R406" s="48" cm="1">
        <f t="array" ref="R406">IFERROR(
IF(OR(R$10="",$I406=""),"",
SUMIFS(収穫記録!$P:$P,収穫記録!$D:$D,$J$1,収穫記録!$I:$I,$J$2,収穫記録!$J:$J,$J$3,収穫記録!$F:$F,$I406,収穫記録!$B:$B,"&gt;="&amp;R$10,収穫記録!$B:$B,"&lt;="&amp;EOMONTH(R$10,0))
/_xlfn.UNIQUE(_xlfn._xlws.FILTER($F:$F,$E:$E=$J$4))
/IF($J$5="総計",1,$K406/10)
),0)</f>
        <v>0</v>
      </c>
      <c r="S406" s="48" cm="1">
        <f t="array" ref="S406">IFERROR(
IF(OR(S$10="",$I406=""),"",
SUMIFS(収穫記録!$P:$P,収穫記録!$D:$D,$J$1,収穫記録!$I:$I,$J$2,収穫記録!$J:$J,$J$3,収穫記録!$F:$F,$I406,収穫記録!$B:$B,"&gt;="&amp;S$10,収穫記録!$B:$B,"&lt;="&amp;EOMONTH(S$10,0))
/_xlfn.UNIQUE(_xlfn._xlws.FILTER($F:$F,$E:$E=$J$4))
/IF($J$5="総計",1,$K406/10)
),0)</f>
        <v>0</v>
      </c>
      <c r="T406" s="48" cm="1">
        <f t="array" ref="T406">IFERROR(
IF(OR(T$10="",$I406=""),"",
SUMIFS(収穫記録!$P:$P,収穫記録!$D:$D,$J$1,収穫記録!$I:$I,$J$2,収穫記録!$J:$J,$J$3,収穫記録!$F:$F,$I406,収穫記録!$B:$B,"&gt;="&amp;T$10,収穫記録!$B:$B,"&lt;="&amp;EOMONTH(T$10,0))
/_xlfn.UNIQUE(_xlfn._xlws.FILTER($F:$F,$E:$E=$J$4))
/IF($J$5="総計",1,$K406/10)
),0)</f>
        <v>0</v>
      </c>
      <c r="U406" s="48" cm="1">
        <f t="array" ref="U406">IFERROR(
IF(OR(U$10="",$I406=""),"",
SUMIFS(収穫記録!$P:$P,収穫記録!$D:$D,$J$1,収穫記録!$I:$I,$J$2,収穫記録!$J:$J,$J$3,収穫記録!$F:$F,$I406,収穫記録!$B:$B,"&gt;="&amp;U$10,収穫記録!$B:$B,"&lt;="&amp;EOMONTH(U$10,0))
/_xlfn.UNIQUE(_xlfn._xlws.FILTER($F:$F,$E:$E=$J$4))
/IF($J$5="総計",1,$K406/10)
),0)</f>
        <v>0</v>
      </c>
      <c r="V406" s="48" cm="1">
        <f t="array" ref="V406">IFERROR(
IF(OR(V$10="",$I406=""),"",
SUMIFS(収穫記録!$P:$P,収穫記録!$D:$D,$J$1,収穫記録!$I:$I,$J$2,収穫記録!$J:$J,$J$3,収穫記録!$F:$F,$I406,収穫記録!$B:$B,"&gt;="&amp;V$10,収穫記録!$B:$B,"&lt;="&amp;EOMONTH(V$10,0))
/_xlfn.UNIQUE(_xlfn._xlws.FILTER($F:$F,$E:$E=$J$4))
/IF($J$5="総計",1,$K406/10)
),0)</f>
        <v>0</v>
      </c>
      <c r="W406" s="48" cm="1">
        <f t="array" ref="W406">IFERROR(
IF(OR(W$10="",$I406=""),"",
SUMIFS(収穫記録!$P:$P,収穫記録!$D:$D,$J$1,収穫記録!$I:$I,$J$2,収穫記録!$J:$J,$J$3,収穫記録!$F:$F,$I406,収穫記録!$B:$B,"&gt;="&amp;W$10,収穫記録!$B:$B,"&lt;="&amp;EOMONTH(W$10,0))
/_xlfn.UNIQUE(_xlfn._xlws.FILTER($F:$F,$E:$E=$J$4))
/IF($J$5="総計",1,$K406/10)
),0)</f>
        <v>0</v>
      </c>
      <c r="X406" s="48" cm="1">
        <f t="array" ref="X406">IFERROR(
IF(OR(X$10="",$I406=""),"",
SUMIFS(収穫記録!$P:$P,収穫記録!$D:$D,$J$1,収穫記録!$I:$I,$J$2,収穫記録!$J:$J,$J$3,収穫記録!$F:$F,$I406,収穫記録!$B:$B,"&gt;="&amp;X$10,収穫記録!$B:$B,"&lt;="&amp;EOMONTH(X$10,0))
/_xlfn.UNIQUE(_xlfn._xlws.FILTER($F:$F,$E:$E=$J$4))
/IF($J$5="総計",1,$K406/10)
),0)</f>
        <v>0</v>
      </c>
    </row>
    <row r="407" spans="10:24">
      <c r="J407" s="13"/>
      <c r="K407" s="37"/>
      <c r="L407" s="46" t="str">
        <f t="shared" si="8"/>
        <v/>
      </c>
      <c r="M407" s="47" cm="1">
        <f t="array" ref="M407">IFERROR(
IF(OR(M$10="",$I407=""),"",
SUMIFS(収穫記録!$P:$P,収穫記録!$D:$D,$J$1,収穫記録!$I:$I,$J$2,収穫記録!$J:$J,$J$3,収穫記録!$F:$F,$I407,収穫記録!$B:$B,"&gt;="&amp;M$10,収穫記録!$B:$B,"&lt;="&amp;EOMONTH(M$10,0))
/_xlfn.UNIQUE(_xlfn._xlws.FILTER($F:$F,$E:$E=$J$4))
/IF($J$5="総計",1,$K407/10)
),0)</f>
        <v>0</v>
      </c>
      <c r="N407" s="48" cm="1">
        <f t="array" ref="N407">IFERROR(
IF(OR(N$10="",$I407=""),"",
SUMIFS(収穫記録!$P:$P,収穫記録!$D:$D,$J$1,収穫記録!$I:$I,$J$2,収穫記録!$J:$J,$J$3,収穫記録!$F:$F,$I407,収穫記録!$B:$B,"&gt;="&amp;N$10,収穫記録!$B:$B,"&lt;="&amp;EOMONTH(N$10,0))
/_xlfn.UNIQUE(_xlfn._xlws.FILTER($F:$F,$E:$E=$J$4))
/IF($J$5="総計",1,$K407/10)
),0)</f>
        <v>0</v>
      </c>
      <c r="O407" s="48" cm="1">
        <f t="array" ref="O407">IFERROR(
IF(OR(O$10="",$I407=""),"",
SUMIFS(収穫記録!$P:$P,収穫記録!$D:$D,$J$1,収穫記録!$I:$I,$J$2,収穫記録!$J:$J,$J$3,収穫記録!$F:$F,$I407,収穫記録!$B:$B,"&gt;="&amp;O$10,収穫記録!$B:$B,"&lt;="&amp;EOMONTH(O$10,0))
/_xlfn.UNIQUE(_xlfn._xlws.FILTER($F:$F,$E:$E=$J$4))
/IF($J$5="総計",1,$K407/10)
),0)</f>
        <v>0</v>
      </c>
      <c r="P407" s="48" cm="1">
        <f t="array" ref="P407">IFERROR(
IF(OR(P$10="",$I407=""),"",
SUMIFS(収穫記録!$P:$P,収穫記録!$D:$D,$J$1,収穫記録!$I:$I,$J$2,収穫記録!$J:$J,$J$3,収穫記録!$F:$F,$I407,収穫記録!$B:$B,"&gt;="&amp;P$10,収穫記録!$B:$B,"&lt;="&amp;EOMONTH(P$10,0))
/_xlfn.UNIQUE(_xlfn._xlws.FILTER($F:$F,$E:$E=$J$4))
/IF($J$5="総計",1,$K407/10)
),0)</f>
        <v>0</v>
      </c>
      <c r="Q407" s="48" cm="1">
        <f t="array" ref="Q407">IFERROR(
IF(OR(Q$10="",$I407=""),"",
SUMIFS(収穫記録!$P:$P,収穫記録!$D:$D,$J$1,収穫記録!$I:$I,$J$2,収穫記録!$J:$J,$J$3,収穫記録!$F:$F,$I407,収穫記録!$B:$B,"&gt;="&amp;Q$10,収穫記録!$B:$B,"&lt;="&amp;EOMONTH(Q$10,0))
/_xlfn.UNIQUE(_xlfn._xlws.FILTER($F:$F,$E:$E=$J$4))
/IF($J$5="総計",1,$K407/10)
),0)</f>
        <v>0</v>
      </c>
      <c r="R407" s="48" cm="1">
        <f t="array" ref="R407">IFERROR(
IF(OR(R$10="",$I407=""),"",
SUMIFS(収穫記録!$P:$P,収穫記録!$D:$D,$J$1,収穫記録!$I:$I,$J$2,収穫記録!$J:$J,$J$3,収穫記録!$F:$F,$I407,収穫記録!$B:$B,"&gt;="&amp;R$10,収穫記録!$B:$B,"&lt;="&amp;EOMONTH(R$10,0))
/_xlfn.UNIQUE(_xlfn._xlws.FILTER($F:$F,$E:$E=$J$4))
/IF($J$5="総計",1,$K407/10)
),0)</f>
        <v>0</v>
      </c>
      <c r="S407" s="48" cm="1">
        <f t="array" ref="S407">IFERROR(
IF(OR(S$10="",$I407=""),"",
SUMIFS(収穫記録!$P:$P,収穫記録!$D:$D,$J$1,収穫記録!$I:$I,$J$2,収穫記録!$J:$J,$J$3,収穫記録!$F:$F,$I407,収穫記録!$B:$B,"&gt;="&amp;S$10,収穫記録!$B:$B,"&lt;="&amp;EOMONTH(S$10,0))
/_xlfn.UNIQUE(_xlfn._xlws.FILTER($F:$F,$E:$E=$J$4))
/IF($J$5="総計",1,$K407/10)
),0)</f>
        <v>0</v>
      </c>
      <c r="T407" s="48" cm="1">
        <f t="array" ref="T407">IFERROR(
IF(OR(T$10="",$I407=""),"",
SUMIFS(収穫記録!$P:$P,収穫記録!$D:$D,$J$1,収穫記録!$I:$I,$J$2,収穫記録!$J:$J,$J$3,収穫記録!$F:$F,$I407,収穫記録!$B:$B,"&gt;="&amp;T$10,収穫記録!$B:$B,"&lt;="&amp;EOMONTH(T$10,0))
/_xlfn.UNIQUE(_xlfn._xlws.FILTER($F:$F,$E:$E=$J$4))
/IF($J$5="総計",1,$K407/10)
),0)</f>
        <v>0</v>
      </c>
      <c r="U407" s="48" cm="1">
        <f t="array" ref="U407">IFERROR(
IF(OR(U$10="",$I407=""),"",
SUMIFS(収穫記録!$P:$P,収穫記録!$D:$D,$J$1,収穫記録!$I:$I,$J$2,収穫記録!$J:$J,$J$3,収穫記録!$F:$F,$I407,収穫記録!$B:$B,"&gt;="&amp;U$10,収穫記録!$B:$B,"&lt;="&amp;EOMONTH(U$10,0))
/_xlfn.UNIQUE(_xlfn._xlws.FILTER($F:$F,$E:$E=$J$4))
/IF($J$5="総計",1,$K407/10)
),0)</f>
        <v>0</v>
      </c>
      <c r="V407" s="48" cm="1">
        <f t="array" ref="V407">IFERROR(
IF(OR(V$10="",$I407=""),"",
SUMIFS(収穫記録!$P:$P,収穫記録!$D:$D,$J$1,収穫記録!$I:$I,$J$2,収穫記録!$J:$J,$J$3,収穫記録!$F:$F,$I407,収穫記録!$B:$B,"&gt;="&amp;V$10,収穫記録!$B:$B,"&lt;="&amp;EOMONTH(V$10,0))
/_xlfn.UNIQUE(_xlfn._xlws.FILTER($F:$F,$E:$E=$J$4))
/IF($J$5="総計",1,$K407/10)
),0)</f>
        <v>0</v>
      </c>
      <c r="W407" s="48" cm="1">
        <f t="array" ref="W407">IFERROR(
IF(OR(W$10="",$I407=""),"",
SUMIFS(収穫記録!$P:$P,収穫記録!$D:$D,$J$1,収穫記録!$I:$I,$J$2,収穫記録!$J:$J,$J$3,収穫記録!$F:$F,$I407,収穫記録!$B:$B,"&gt;="&amp;W$10,収穫記録!$B:$B,"&lt;="&amp;EOMONTH(W$10,0))
/_xlfn.UNIQUE(_xlfn._xlws.FILTER($F:$F,$E:$E=$J$4))
/IF($J$5="総計",1,$K407/10)
),0)</f>
        <v>0</v>
      </c>
      <c r="X407" s="48" cm="1">
        <f t="array" ref="X407">IFERROR(
IF(OR(X$10="",$I407=""),"",
SUMIFS(収穫記録!$P:$P,収穫記録!$D:$D,$J$1,収穫記録!$I:$I,$J$2,収穫記録!$J:$J,$J$3,収穫記録!$F:$F,$I407,収穫記録!$B:$B,"&gt;="&amp;X$10,収穫記録!$B:$B,"&lt;="&amp;EOMONTH(X$10,0))
/_xlfn.UNIQUE(_xlfn._xlws.FILTER($F:$F,$E:$E=$J$4))
/IF($J$5="総計",1,$K407/10)
),0)</f>
        <v>0</v>
      </c>
    </row>
    <row r="408" spans="10:24">
      <c r="J408" s="13"/>
      <c r="K408" s="37"/>
      <c r="L408" s="46" t="str">
        <f t="shared" si="8"/>
        <v/>
      </c>
      <c r="M408" s="47" cm="1">
        <f t="array" ref="M408">IFERROR(
IF(OR(M$10="",$I408=""),"",
SUMIFS(収穫記録!$P:$P,収穫記録!$D:$D,$J$1,収穫記録!$I:$I,$J$2,収穫記録!$J:$J,$J$3,収穫記録!$F:$F,$I408,収穫記録!$B:$B,"&gt;="&amp;M$10,収穫記録!$B:$B,"&lt;="&amp;EOMONTH(M$10,0))
/_xlfn.UNIQUE(_xlfn._xlws.FILTER($F:$F,$E:$E=$J$4))
/IF($J$5="総計",1,$K408/10)
),0)</f>
        <v>0</v>
      </c>
      <c r="N408" s="48" cm="1">
        <f t="array" ref="N408">IFERROR(
IF(OR(N$10="",$I408=""),"",
SUMIFS(収穫記録!$P:$P,収穫記録!$D:$D,$J$1,収穫記録!$I:$I,$J$2,収穫記録!$J:$J,$J$3,収穫記録!$F:$F,$I408,収穫記録!$B:$B,"&gt;="&amp;N$10,収穫記録!$B:$B,"&lt;="&amp;EOMONTH(N$10,0))
/_xlfn.UNIQUE(_xlfn._xlws.FILTER($F:$F,$E:$E=$J$4))
/IF($J$5="総計",1,$K408/10)
),0)</f>
        <v>0</v>
      </c>
      <c r="O408" s="48" cm="1">
        <f t="array" ref="O408">IFERROR(
IF(OR(O$10="",$I408=""),"",
SUMIFS(収穫記録!$P:$P,収穫記録!$D:$D,$J$1,収穫記録!$I:$I,$J$2,収穫記録!$J:$J,$J$3,収穫記録!$F:$F,$I408,収穫記録!$B:$B,"&gt;="&amp;O$10,収穫記録!$B:$B,"&lt;="&amp;EOMONTH(O$10,0))
/_xlfn.UNIQUE(_xlfn._xlws.FILTER($F:$F,$E:$E=$J$4))
/IF($J$5="総計",1,$K408/10)
),0)</f>
        <v>0</v>
      </c>
      <c r="P408" s="48" cm="1">
        <f t="array" ref="P408">IFERROR(
IF(OR(P$10="",$I408=""),"",
SUMIFS(収穫記録!$P:$P,収穫記録!$D:$D,$J$1,収穫記録!$I:$I,$J$2,収穫記録!$J:$J,$J$3,収穫記録!$F:$F,$I408,収穫記録!$B:$B,"&gt;="&amp;P$10,収穫記録!$B:$B,"&lt;="&amp;EOMONTH(P$10,0))
/_xlfn.UNIQUE(_xlfn._xlws.FILTER($F:$F,$E:$E=$J$4))
/IF($J$5="総計",1,$K408/10)
),0)</f>
        <v>0</v>
      </c>
      <c r="Q408" s="48" cm="1">
        <f t="array" ref="Q408">IFERROR(
IF(OR(Q$10="",$I408=""),"",
SUMIFS(収穫記録!$P:$P,収穫記録!$D:$D,$J$1,収穫記録!$I:$I,$J$2,収穫記録!$J:$J,$J$3,収穫記録!$F:$F,$I408,収穫記録!$B:$B,"&gt;="&amp;Q$10,収穫記録!$B:$B,"&lt;="&amp;EOMONTH(Q$10,0))
/_xlfn.UNIQUE(_xlfn._xlws.FILTER($F:$F,$E:$E=$J$4))
/IF($J$5="総計",1,$K408/10)
),0)</f>
        <v>0</v>
      </c>
      <c r="R408" s="48" cm="1">
        <f t="array" ref="R408">IFERROR(
IF(OR(R$10="",$I408=""),"",
SUMIFS(収穫記録!$P:$P,収穫記録!$D:$D,$J$1,収穫記録!$I:$I,$J$2,収穫記録!$J:$J,$J$3,収穫記録!$F:$F,$I408,収穫記録!$B:$B,"&gt;="&amp;R$10,収穫記録!$B:$B,"&lt;="&amp;EOMONTH(R$10,0))
/_xlfn.UNIQUE(_xlfn._xlws.FILTER($F:$F,$E:$E=$J$4))
/IF($J$5="総計",1,$K408/10)
),0)</f>
        <v>0</v>
      </c>
      <c r="S408" s="48" cm="1">
        <f t="array" ref="S408">IFERROR(
IF(OR(S$10="",$I408=""),"",
SUMIFS(収穫記録!$P:$P,収穫記録!$D:$D,$J$1,収穫記録!$I:$I,$J$2,収穫記録!$J:$J,$J$3,収穫記録!$F:$F,$I408,収穫記録!$B:$B,"&gt;="&amp;S$10,収穫記録!$B:$B,"&lt;="&amp;EOMONTH(S$10,0))
/_xlfn.UNIQUE(_xlfn._xlws.FILTER($F:$F,$E:$E=$J$4))
/IF($J$5="総計",1,$K408/10)
),0)</f>
        <v>0</v>
      </c>
      <c r="T408" s="48" cm="1">
        <f t="array" ref="T408">IFERROR(
IF(OR(T$10="",$I408=""),"",
SUMIFS(収穫記録!$P:$P,収穫記録!$D:$D,$J$1,収穫記録!$I:$I,$J$2,収穫記録!$J:$J,$J$3,収穫記録!$F:$F,$I408,収穫記録!$B:$B,"&gt;="&amp;T$10,収穫記録!$B:$B,"&lt;="&amp;EOMONTH(T$10,0))
/_xlfn.UNIQUE(_xlfn._xlws.FILTER($F:$F,$E:$E=$J$4))
/IF($J$5="総計",1,$K408/10)
),0)</f>
        <v>0</v>
      </c>
      <c r="U408" s="48" cm="1">
        <f t="array" ref="U408">IFERROR(
IF(OR(U$10="",$I408=""),"",
SUMIFS(収穫記録!$P:$P,収穫記録!$D:$D,$J$1,収穫記録!$I:$I,$J$2,収穫記録!$J:$J,$J$3,収穫記録!$F:$F,$I408,収穫記録!$B:$B,"&gt;="&amp;U$10,収穫記録!$B:$B,"&lt;="&amp;EOMONTH(U$10,0))
/_xlfn.UNIQUE(_xlfn._xlws.FILTER($F:$F,$E:$E=$J$4))
/IF($J$5="総計",1,$K408/10)
),0)</f>
        <v>0</v>
      </c>
      <c r="V408" s="48" cm="1">
        <f t="array" ref="V408">IFERROR(
IF(OR(V$10="",$I408=""),"",
SUMIFS(収穫記録!$P:$P,収穫記録!$D:$D,$J$1,収穫記録!$I:$I,$J$2,収穫記録!$J:$J,$J$3,収穫記録!$F:$F,$I408,収穫記録!$B:$B,"&gt;="&amp;V$10,収穫記録!$B:$B,"&lt;="&amp;EOMONTH(V$10,0))
/_xlfn.UNIQUE(_xlfn._xlws.FILTER($F:$F,$E:$E=$J$4))
/IF($J$5="総計",1,$K408/10)
),0)</f>
        <v>0</v>
      </c>
      <c r="W408" s="48" cm="1">
        <f t="array" ref="W408">IFERROR(
IF(OR(W$10="",$I408=""),"",
SUMIFS(収穫記録!$P:$P,収穫記録!$D:$D,$J$1,収穫記録!$I:$I,$J$2,収穫記録!$J:$J,$J$3,収穫記録!$F:$F,$I408,収穫記録!$B:$B,"&gt;="&amp;W$10,収穫記録!$B:$B,"&lt;="&amp;EOMONTH(W$10,0))
/_xlfn.UNIQUE(_xlfn._xlws.FILTER($F:$F,$E:$E=$J$4))
/IF($J$5="総計",1,$K408/10)
),0)</f>
        <v>0</v>
      </c>
      <c r="X408" s="48" cm="1">
        <f t="array" ref="X408">IFERROR(
IF(OR(X$10="",$I408=""),"",
SUMIFS(収穫記録!$P:$P,収穫記録!$D:$D,$J$1,収穫記録!$I:$I,$J$2,収穫記録!$J:$J,$J$3,収穫記録!$F:$F,$I408,収穫記録!$B:$B,"&gt;="&amp;X$10,収穫記録!$B:$B,"&lt;="&amp;EOMONTH(X$10,0))
/_xlfn.UNIQUE(_xlfn._xlws.FILTER($F:$F,$E:$E=$J$4))
/IF($J$5="総計",1,$K408/10)
),0)</f>
        <v>0</v>
      </c>
    </row>
    <row r="409" spans="10:24">
      <c r="J409" s="13"/>
      <c r="K409" s="37"/>
      <c r="L409" s="46" t="str">
        <f t="shared" si="8"/>
        <v/>
      </c>
      <c r="M409" s="47" cm="1">
        <f t="array" ref="M409">IFERROR(
IF(OR(M$10="",$I409=""),"",
SUMIFS(収穫記録!$P:$P,収穫記録!$D:$D,$J$1,収穫記録!$I:$I,$J$2,収穫記録!$J:$J,$J$3,収穫記録!$F:$F,$I409,収穫記録!$B:$B,"&gt;="&amp;M$10,収穫記録!$B:$B,"&lt;="&amp;EOMONTH(M$10,0))
/_xlfn.UNIQUE(_xlfn._xlws.FILTER($F:$F,$E:$E=$J$4))
/IF($J$5="総計",1,$K409/10)
),0)</f>
        <v>0</v>
      </c>
      <c r="N409" s="48" cm="1">
        <f t="array" ref="N409">IFERROR(
IF(OR(N$10="",$I409=""),"",
SUMIFS(収穫記録!$P:$P,収穫記録!$D:$D,$J$1,収穫記録!$I:$I,$J$2,収穫記録!$J:$J,$J$3,収穫記録!$F:$F,$I409,収穫記録!$B:$B,"&gt;="&amp;N$10,収穫記録!$B:$B,"&lt;="&amp;EOMONTH(N$10,0))
/_xlfn.UNIQUE(_xlfn._xlws.FILTER($F:$F,$E:$E=$J$4))
/IF($J$5="総計",1,$K409/10)
),0)</f>
        <v>0</v>
      </c>
      <c r="O409" s="48" cm="1">
        <f t="array" ref="O409">IFERROR(
IF(OR(O$10="",$I409=""),"",
SUMIFS(収穫記録!$P:$P,収穫記録!$D:$D,$J$1,収穫記録!$I:$I,$J$2,収穫記録!$J:$J,$J$3,収穫記録!$F:$F,$I409,収穫記録!$B:$B,"&gt;="&amp;O$10,収穫記録!$B:$B,"&lt;="&amp;EOMONTH(O$10,0))
/_xlfn.UNIQUE(_xlfn._xlws.FILTER($F:$F,$E:$E=$J$4))
/IF($J$5="総計",1,$K409/10)
),0)</f>
        <v>0</v>
      </c>
      <c r="P409" s="48" cm="1">
        <f t="array" ref="P409">IFERROR(
IF(OR(P$10="",$I409=""),"",
SUMIFS(収穫記録!$P:$P,収穫記録!$D:$D,$J$1,収穫記録!$I:$I,$J$2,収穫記録!$J:$J,$J$3,収穫記録!$F:$F,$I409,収穫記録!$B:$B,"&gt;="&amp;P$10,収穫記録!$B:$B,"&lt;="&amp;EOMONTH(P$10,0))
/_xlfn.UNIQUE(_xlfn._xlws.FILTER($F:$F,$E:$E=$J$4))
/IF($J$5="総計",1,$K409/10)
),0)</f>
        <v>0</v>
      </c>
      <c r="Q409" s="48" cm="1">
        <f t="array" ref="Q409">IFERROR(
IF(OR(Q$10="",$I409=""),"",
SUMIFS(収穫記録!$P:$P,収穫記録!$D:$D,$J$1,収穫記録!$I:$I,$J$2,収穫記録!$J:$J,$J$3,収穫記録!$F:$F,$I409,収穫記録!$B:$B,"&gt;="&amp;Q$10,収穫記録!$B:$B,"&lt;="&amp;EOMONTH(Q$10,0))
/_xlfn.UNIQUE(_xlfn._xlws.FILTER($F:$F,$E:$E=$J$4))
/IF($J$5="総計",1,$K409/10)
),0)</f>
        <v>0</v>
      </c>
      <c r="R409" s="48" cm="1">
        <f t="array" ref="R409">IFERROR(
IF(OR(R$10="",$I409=""),"",
SUMIFS(収穫記録!$P:$P,収穫記録!$D:$D,$J$1,収穫記録!$I:$I,$J$2,収穫記録!$J:$J,$J$3,収穫記録!$F:$F,$I409,収穫記録!$B:$B,"&gt;="&amp;R$10,収穫記録!$B:$B,"&lt;="&amp;EOMONTH(R$10,0))
/_xlfn.UNIQUE(_xlfn._xlws.FILTER($F:$F,$E:$E=$J$4))
/IF($J$5="総計",1,$K409/10)
),0)</f>
        <v>0</v>
      </c>
      <c r="S409" s="48" cm="1">
        <f t="array" ref="S409">IFERROR(
IF(OR(S$10="",$I409=""),"",
SUMIFS(収穫記録!$P:$P,収穫記録!$D:$D,$J$1,収穫記録!$I:$I,$J$2,収穫記録!$J:$J,$J$3,収穫記録!$F:$F,$I409,収穫記録!$B:$B,"&gt;="&amp;S$10,収穫記録!$B:$B,"&lt;="&amp;EOMONTH(S$10,0))
/_xlfn.UNIQUE(_xlfn._xlws.FILTER($F:$F,$E:$E=$J$4))
/IF($J$5="総計",1,$K409/10)
),0)</f>
        <v>0</v>
      </c>
      <c r="T409" s="48" cm="1">
        <f t="array" ref="T409">IFERROR(
IF(OR(T$10="",$I409=""),"",
SUMIFS(収穫記録!$P:$P,収穫記録!$D:$D,$J$1,収穫記録!$I:$I,$J$2,収穫記録!$J:$J,$J$3,収穫記録!$F:$F,$I409,収穫記録!$B:$B,"&gt;="&amp;T$10,収穫記録!$B:$B,"&lt;="&amp;EOMONTH(T$10,0))
/_xlfn.UNIQUE(_xlfn._xlws.FILTER($F:$F,$E:$E=$J$4))
/IF($J$5="総計",1,$K409/10)
),0)</f>
        <v>0</v>
      </c>
      <c r="U409" s="48" cm="1">
        <f t="array" ref="U409">IFERROR(
IF(OR(U$10="",$I409=""),"",
SUMIFS(収穫記録!$P:$P,収穫記録!$D:$D,$J$1,収穫記録!$I:$I,$J$2,収穫記録!$J:$J,$J$3,収穫記録!$F:$F,$I409,収穫記録!$B:$B,"&gt;="&amp;U$10,収穫記録!$B:$B,"&lt;="&amp;EOMONTH(U$10,0))
/_xlfn.UNIQUE(_xlfn._xlws.FILTER($F:$F,$E:$E=$J$4))
/IF($J$5="総計",1,$K409/10)
),0)</f>
        <v>0</v>
      </c>
      <c r="V409" s="48" cm="1">
        <f t="array" ref="V409">IFERROR(
IF(OR(V$10="",$I409=""),"",
SUMIFS(収穫記録!$P:$P,収穫記録!$D:$D,$J$1,収穫記録!$I:$I,$J$2,収穫記録!$J:$J,$J$3,収穫記録!$F:$F,$I409,収穫記録!$B:$B,"&gt;="&amp;V$10,収穫記録!$B:$B,"&lt;="&amp;EOMONTH(V$10,0))
/_xlfn.UNIQUE(_xlfn._xlws.FILTER($F:$F,$E:$E=$J$4))
/IF($J$5="総計",1,$K409/10)
),0)</f>
        <v>0</v>
      </c>
      <c r="W409" s="48" cm="1">
        <f t="array" ref="W409">IFERROR(
IF(OR(W$10="",$I409=""),"",
SUMIFS(収穫記録!$P:$P,収穫記録!$D:$D,$J$1,収穫記録!$I:$I,$J$2,収穫記録!$J:$J,$J$3,収穫記録!$F:$F,$I409,収穫記録!$B:$B,"&gt;="&amp;W$10,収穫記録!$B:$B,"&lt;="&amp;EOMONTH(W$10,0))
/_xlfn.UNIQUE(_xlfn._xlws.FILTER($F:$F,$E:$E=$J$4))
/IF($J$5="総計",1,$K409/10)
),0)</f>
        <v>0</v>
      </c>
      <c r="X409" s="48" cm="1">
        <f t="array" ref="X409">IFERROR(
IF(OR(X$10="",$I409=""),"",
SUMIFS(収穫記録!$P:$P,収穫記録!$D:$D,$J$1,収穫記録!$I:$I,$J$2,収穫記録!$J:$J,$J$3,収穫記録!$F:$F,$I409,収穫記録!$B:$B,"&gt;="&amp;X$10,収穫記録!$B:$B,"&lt;="&amp;EOMONTH(X$10,0))
/_xlfn.UNIQUE(_xlfn._xlws.FILTER($F:$F,$E:$E=$J$4))
/IF($J$5="総計",1,$K409/10)
),0)</f>
        <v>0</v>
      </c>
    </row>
    <row r="410" spans="10:24">
      <c r="J410" s="13"/>
      <c r="K410" s="37"/>
      <c r="L410" s="46" t="str">
        <f t="shared" si="8"/>
        <v/>
      </c>
      <c r="M410" s="47" cm="1">
        <f t="array" ref="M410">IFERROR(
IF(OR(M$10="",$I410=""),"",
SUMIFS(収穫記録!$P:$P,収穫記録!$D:$D,$J$1,収穫記録!$I:$I,$J$2,収穫記録!$J:$J,$J$3,収穫記録!$F:$F,$I410,収穫記録!$B:$B,"&gt;="&amp;M$10,収穫記録!$B:$B,"&lt;="&amp;EOMONTH(M$10,0))
/_xlfn.UNIQUE(_xlfn._xlws.FILTER($F:$F,$E:$E=$J$4))
/IF($J$5="総計",1,$K410/10)
),0)</f>
        <v>0</v>
      </c>
      <c r="N410" s="48" cm="1">
        <f t="array" ref="N410">IFERROR(
IF(OR(N$10="",$I410=""),"",
SUMIFS(収穫記録!$P:$P,収穫記録!$D:$D,$J$1,収穫記録!$I:$I,$J$2,収穫記録!$J:$J,$J$3,収穫記録!$F:$F,$I410,収穫記録!$B:$B,"&gt;="&amp;N$10,収穫記録!$B:$B,"&lt;="&amp;EOMONTH(N$10,0))
/_xlfn.UNIQUE(_xlfn._xlws.FILTER($F:$F,$E:$E=$J$4))
/IF($J$5="総計",1,$K410/10)
),0)</f>
        <v>0</v>
      </c>
      <c r="O410" s="48" cm="1">
        <f t="array" ref="O410">IFERROR(
IF(OR(O$10="",$I410=""),"",
SUMIFS(収穫記録!$P:$P,収穫記録!$D:$D,$J$1,収穫記録!$I:$I,$J$2,収穫記録!$J:$J,$J$3,収穫記録!$F:$F,$I410,収穫記録!$B:$B,"&gt;="&amp;O$10,収穫記録!$B:$B,"&lt;="&amp;EOMONTH(O$10,0))
/_xlfn.UNIQUE(_xlfn._xlws.FILTER($F:$F,$E:$E=$J$4))
/IF($J$5="総計",1,$K410/10)
),0)</f>
        <v>0</v>
      </c>
      <c r="P410" s="48" cm="1">
        <f t="array" ref="P410">IFERROR(
IF(OR(P$10="",$I410=""),"",
SUMIFS(収穫記録!$P:$P,収穫記録!$D:$D,$J$1,収穫記録!$I:$I,$J$2,収穫記録!$J:$J,$J$3,収穫記録!$F:$F,$I410,収穫記録!$B:$B,"&gt;="&amp;P$10,収穫記録!$B:$B,"&lt;="&amp;EOMONTH(P$10,0))
/_xlfn.UNIQUE(_xlfn._xlws.FILTER($F:$F,$E:$E=$J$4))
/IF($J$5="総計",1,$K410/10)
),0)</f>
        <v>0</v>
      </c>
      <c r="Q410" s="48" cm="1">
        <f t="array" ref="Q410">IFERROR(
IF(OR(Q$10="",$I410=""),"",
SUMIFS(収穫記録!$P:$P,収穫記録!$D:$D,$J$1,収穫記録!$I:$I,$J$2,収穫記録!$J:$J,$J$3,収穫記録!$F:$F,$I410,収穫記録!$B:$B,"&gt;="&amp;Q$10,収穫記録!$B:$B,"&lt;="&amp;EOMONTH(Q$10,0))
/_xlfn.UNIQUE(_xlfn._xlws.FILTER($F:$F,$E:$E=$J$4))
/IF($J$5="総計",1,$K410/10)
),0)</f>
        <v>0</v>
      </c>
      <c r="R410" s="48" cm="1">
        <f t="array" ref="R410">IFERROR(
IF(OR(R$10="",$I410=""),"",
SUMIFS(収穫記録!$P:$P,収穫記録!$D:$D,$J$1,収穫記録!$I:$I,$J$2,収穫記録!$J:$J,$J$3,収穫記録!$F:$F,$I410,収穫記録!$B:$B,"&gt;="&amp;R$10,収穫記録!$B:$B,"&lt;="&amp;EOMONTH(R$10,0))
/_xlfn.UNIQUE(_xlfn._xlws.FILTER($F:$F,$E:$E=$J$4))
/IF($J$5="総計",1,$K410/10)
),0)</f>
        <v>0</v>
      </c>
      <c r="S410" s="48" cm="1">
        <f t="array" ref="S410">IFERROR(
IF(OR(S$10="",$I410=""),"",
SUMIFS(収穫記録!$P:$P,収穫記録!$D:$D,$J$1,収穫記録!$I:$I,$J$2,収穫記録!$J:$J,$J$3,収穫記録!$F:$F,$I410,収穫記録!$B:$B,"&gt;="&amp;S$10,収穫記録!$B:$B,"&lt;="&amp;EOMONTH(S$10,0))
/_xlfn.UNIQUE(_xlfn._xlws.FILTER($F:$F,$E:$E=$J$4))
/IF($J$5="総計",1,$K410/10)
),0)</f>
        <v>0</v>
      </c>
      <c r="T410" s="48" cm="1">
        <f t="array" ref="T410">IFERROR(
IF(OR(T$10="",$I410=""),"",
SUMIFS(収穫記録!$P:$P,収穫記録!$D:$D,$J$1,収穫記録!$I:$I,$J$2,収穫記録!$J:$J,$J$3,収穫記録!$F:$F,$I410,収穫記録!$B:$B,"&gt;="&amp;T$10,収穫記録!$B:$B,"&lt;="&amp;EOMONTH(T$10,0))
/_xlfn.UNIQUE(_xlfn._xlws.FILTER($F:$F,$E:$E=$J$4))
/IF($J$5="総計",1,$K410/10)
),0)</f>
        <v>0</v>
      </c>
      <c r="U410" s="48" cm="1">
        <f t="array" ref="U410">IFERROR(
IF(OR(U$10="",$I410=""),"",
SUMIFS(収穫記録!$P:$P,収穫記録!$D:$D,$J$1,収穫記録!$I:$I,$J$2,収穫記録!$J:$J,$J$3,収穫記録!$F:$F,$I410,収穫記録!$B:$B,"&gt;="&amp;U$10,収穫記録!$B:$B,"&lt;="&amp;EOMONTH(U$10,0))
/_xlfn.UNIQUE(_xlfn._xlws.FILTER($F:$F,$E:$E=$J$4))
/IF($J$5="総計",1,$K410/10)
),0)</f>
        <v>0</v>
      </c>
      <c r="V410" s="48" cm="1">
        <f t="array" ref="V410">IFERROR(
IF(OR(V$10="",$I410=""),"",
SUMIFS(収穫記録!$P:$P,収穫記録!$D:$D,$J$1,収穫記録!$I:$I,$J$2,収穫記録!$J:$J,$J$3,収穫記録!$F:$F,$I410,収穫記録!$B:$B,"&gt;="&amp;V$10,収穫記録!$B:$B,"&lt;="&amp;EOMONTH(V$10,0))
/_xlfn.UNIQUE(_xlfn._xlws.FILTER($F:$F,$E:$E=$J$4))
/IF($J$5="総計",1,$K410/10)
),0)</f>
        <v>0</v>
      </c>
      <c r="W410" s="48" cm="1">
        <f t="array" ref="W410">IFERROR(
IF(OR(W$10="",$I410=""),"",
SUMIFS(収穫記録!$P:$P,収穫記録!$D:$D,$J$1,収穫記録!$I:$I,$J$2,収穫記録!$J:$J,$J$3,収穫記録!$F:$F,$I410,収穫記録!$B:$B,"&gt;="&amp;W$10,収穫記録!$B:$B,"&lt;="&amp;EOMONTH(W$10,0))
/_xlfn.UNIQUE(_xlfn._xlws.FILTER($F:$F,$E:$E=$J$4))
/IF($J$5="総計",1,$K410/10)
),0)</f>
        <v>0</v>
      </c>
      <c r="X410" s="48" cm="1">
        <f t="array" ref="X410">IFERROR(
IF(OR(X$10="",$I410=""),"",
SUMIFS(収穫記録!$P:$P,収穫記録!$D:$D,$J$1,収穫記録!$I:$I,$J$2,収穫記録!$J:$J,$J$3,収穫記録!$F:$F,$I410,収穫記録!$B:$B,"&gt;="&amp;X$10,収穫記録!$B:$B,"&lt;="&amp;EOMONTH(X$10,0))
/_xlfn.UNIQUE(_xlfn._xlws.FILTER($F:$F,$E:$E=$J$4))
/IF($J$5="総計",1,$K410/10)
),0)</f>
        <v>0</v>
      </c>
    </row>
    <row r="411" spans="10:24">
      <c r="J411" s="13"/>
      <c r="K411" s="37"/>
      <c r="L411" s="46" t="str">
        <f t="shared" si="8"/>
        <v/>
      </c>
      <c r="M411" s="47" cm="1">
        <f t="array" ref="M411">IFERROR(
IF(OR(M$10="",$I411=""),"",
SUMIFS(収穫記録!$P:$P,収穫記録!$D:$D,$J$1,収穫記録!$I:$I,$J$2,収穫記録!$J:$J,$J$3,収穫記録!$F:$F,$I411,収穫記録!$B:$B,"&gt;="&amp;M$10,収穫記録!$B:$B,"&lt;="&amp;EOMONTH(M$10,0))
/_xlfn.UNIQUE(_xlfn._xlws.FILTER($F:$F,$E:$E=$J$4))
/IF($J$5="総計",1,$K411/10)
),0)</f>
        <v>0</v>
      </c>
      <c r="N411" s="48" cm="1">
        <f t="array" ref="N411">IFERROR(
IF(OR(N$10="",$I411=""),"",
SUMIFS(収穫記録!$P:$P,収穫記録!$D:$D,$J$1,収穫記録!$I:$I,$J$2,収穫記録!$J:$J,$J$3,収穫記録!$F:$F,$I411,収穫記録!$B:$B,"&gt;="&amp;N$10,収穫記録!$B:$B,"&lt;="&amp;EOMONTH(N$10,0))
/_xlfn.UNIQUE(_xlfn._xlws.FILTER($F:$F,$E:$E=$J$4))
/IF($J$5="総計",1,$K411/10)
),0)</f>
        <v>0</v>
      </c>
      <c r="O411" s="48" cm="1">
        <f t="array" ref="O411">IFERROR(
IF(OR(O$10="",$I411=""),"",
SUMIFS(収穫記録!$P:$P,収穫記録!$D:$D,$J$1,収穫記録!$I:$I,$J$2,収穫記録!$J:$J,$J$3,収穫記録!$F:$F,$I411,収穫記録!$B:$B,"&gt;="&amp;O$10,収穫記録!$B:$B,"&lt;="&amp;EOMONTH(O$10,0))
/_xlfn.UNIQUE(_xlfn._xlws.FILTER($F:$F,$E:$E=$J$4))
/IF($J$5="総計",1,$K411/10)
),0)</f>
        <v>0</v>
      </c>
      <c r="P411" s="48" cm="1">
        <f t="array" ref="P411">IFERROR(
IF(OR(P$10="",$I411=""),"",
SUMIFS(収穫記録!$P:$P,収穫記録!$D:$D,$J$1,収穫記録!$I:$I,$J$2,収穫記録!$J:$J,$J$3,収穫記録!$F:$F,$I411,収穫記録!$B:$B,"&gt;="&amp;P$10,収穫記録!$B:$B,"&lt;="&amp;EOMONTH(P$10,0))
/_xlfn.UNIQUE(_xlfn._xlws.FILTER($F:$F,$E:$E=$J$4))
/IF($J$5="総計",1,$K411/10)
),0)</f>
        <v>0</v>
      </c>
      <c r="Q411" s="48" cm="1">
        <f t="array" ref="Q411">IFERROR(
IF(OR(Q$10="",$I411=""),"",
SUMIFS(収穫記録!$P:$P,収穫記録!$D:$D,$J$1,収穫記録!$I:$I,$J$2,収穫記録!$J:$J,$J$3,収穫記録!$F:$F,$I411,収穫記録!$B:$B,"&gt;="&amp;Q$10,収穫記録!$B:$B,"&lt;="&amp;EOMONTH(Q$10,0))
/_xlfn.UNIQUE(_xlfn._xlws.FILTER($F:$F,$E:$E=$J$4))
/IF($J$5="総計",1,$K411/10)
),0)</f>
        <v>0</v>
      </c>
      <c r="R411" s="48" cm="1">
        <f t="array" ref="R411">IFERROR(
IF(OR(R$10="",$I411=""),"",
SUMIFS(収穫記録!$P:$P,収穫記録!$D:$D,$J$1,収穫記録!$I:$I,$J$2,収穫記録!$J:$J,$J$3,収穫記録!$F:$F,$I411,収穫記録!$B:$B,"&gt;="&amp;R$10,収穫記録!$B:$B,"&lt;="&amp;EOMONTH(R$10,0))
/_xlfn.UNIQUE(_xlfn._xlws.FILTER($F:$F,$E:$E=$J$4))
/IF($J$5="総計",1,$K411/10)
),0)</f>
        <v>0</v>
      </c>
      <c r="S411" s="48" cm="1">
        <f t="array" ref="S411">IFERROR(
IF(OR(S$10="",$I411=""),"",
SUMIFS(収穫記録!$P:$P,収穫記録!$D:$D,$J$1,収穫記録!$I:$I,$J$2,収穫記録!$J:$J,$J$3,収穫記録!$F:$F,$I411,収穫記録!$B:$B,"&gt;="&amp;S$10,収穫記録!$B:$B,"&lt;="&amp;EOMONTH(S$10,0))
/_xlfn.UNIQUE(_xlfn._xlws.FILTER($F:$F,$E:$E=$J$4))
/IF($J$5="総計",1,$K411/10)
),0)</f>
        <v>0</v>
      </c>
      <c r="T411" s="48" cm="1">
        <f t="array" ref="T411">IFERROR(
IF(OR(T$10="",$I411=""),"",
SUMIFS(収穫記録!$P:$P,収穫記録!$D:$D,$J$1,収穫記録!$I:$I,$J$2,収穫記録!$J:$J,$J$3,収穫記録!$F:$F,$I411,収穫記録!$B:$B,"&gt;="&amp;T$10,収穫記録!$B:$B,"&lt;="&amp;EOMONTH(T$10,0))
/_xlfn.UNIQUE(_xlfn._xlws.FILTER($F:$F,$E:$E=$J$4))
/IF($J$5="総計",1,$K411/10)
),0)</f>
        <v>0</v>
      </c>
      <c r="U411" s="48" cm="1">
        <f t="array" ref="U411">IFERROR(
IF(OR(U$10="",$I411=""),"",
SUMIFS(収穫記録!$P:$P,収穫記録!$D:$D,$J$1,収穫記録!$I:$I,$J$2,収穫記録!$J:$J,$J$3,収穫記録!$F:$F,$I411,収穫記録!$B:$B,"&gt;="&amp;U$10,収穫記録!$B:$B,"&lt;="&amp;EOMONTH(U$10,0))
/_xlfn.UNIQUE(_xlfn._xlws.FILTER($F:$F,$E:$E=$J$4))
/IF($J$5="総計",1,$K411/10)
),0)</f>
        <v>0</v>
      </c>
      <c r="V411" s="48" cm="1">
        <f t="array" ref="V411">IFERROR(
IF(OR(V$10="",$I411=""),"",
SUMIFS(収穫記録!$P:$P,収穫記録!$D:$D,$J$1,収穫記録!$I:$I,$J$2,収穫記録!$J:$J,$J$3,収穫記録!$F:$F,$I411,収穫記録!$B:$B,"&gt;="&amp;V$10,収穫記録!$B:$B,"&lt;="&amp;EOMONTH(V$10,0))
/_xlfn.UNIQUE(_xlfn._xlws.FILTER($F:$F,$E:$E=$J$4))
/IF($J$5="総計",1,$K411/10)
),0)</f>
        <v>0</v>
      </c>
      <c r="W411" s="48" cm="1">
        <f t="array" ref="W411">IFERROR(
IF(OR(W$10="",$I411=""),"",
SUMIFS(収穫記録!$P:$P,収穫記録!$D:$D,$J$1,収穫記録!$I:$I,$J$2,収穫記録!$J:$J,$J$3,収穫記録!$F:$F,$I411,収穫記録!$B:$B,"&gt;="&amp;W$10,収穫記録!$B:$B,"&lt;="&amp;EOMONTH(W$10,0))
/_xlfn.UNIQUE(_xlfn._xlws.FILTER($F:$F,$E:$E=$J$4))
/IF($J$5="総計",1,$K411/10)
),0)</f>
        <v>0</v>
      </c>
      <c r="X411" s="48" cm="1">
        <f t="array" ref="X411">IFERROR(
IF(OR(X$10="",$I411=""),"",
SUMIFS(収穫記録!$P:$P,収穫記録!$D:$D,$J$1,収穫記録!$I:$I,$J$2,収穫記録!$J:$J,$J$3,収穫記録!$F:$F,$I411,収穫記録!$B:$B,"&gt;="&amp;X$10,収穫記録!$B:$B,"&lt;="&amp;EOMONTH(X$10,0))
/_xlfn.UNIQUE(_xlfn._xlws.FILTER($F:$F,$E:$E=$J$4))
/IF($J$5="総計",1,$K411/10)
),0)</f>
        <v>0</v>
      </c>
    </row>
    <row r="412" spans="10:24">
      <c r="J412" s="13"/>
      <c r="K412" s="37"/>
      <c r="L412" s="46" t="str">
        <f t="shared" si="8"/>
        <v/>
      </c>
      <c r="M412" s="47" cm="1">
        <f t="array" ref="M412">IFERROR(
IF(OR(M$10="",$I412=""),"",
SUMIFS(収穫記録!$P:$P,収穫記録!$D:$D,$J$1,収穫記録!$I:$I,$J$2,収穫記録!$J:$J,$J$3,収穫記録!$F:$F,$I412,収穫記録!$B:$B,"&gt;="&amp;M$10,収穫記録!$B:$B,"&lt;="&amp;EOMONTH(M$10,0))
/_xlfn.UNIQUE(_xlfn._xlws.FILTER($F:$F,$E:$E=$J$4))
/IF($J$5="総計",1,$K412/10)
),0)</f>
        <v>0</v>
      </c>
      <c r="N412" s="48" cm="1">
        <f t="array" ref="N412">IFERROR(
IF(OR(N$10="",$I412=""),"",
SUMIFS(収穫記録!$P:$P,収穫記録!$D:$D,$J$1,収穫記録!$I:$I,$J$2,収穫記録!$J:$J,$J$3,収穫記録!$F:$F,$I412,収穫記録!$B:$B,"&gt;="&amp;N$10,収穫記録!$B:$B,"&lt;="&amp;EOMONTH(N$10,0))
/_xlfn.UNIQUE(_xlfn._xlws.FILTER($F:$F,$E:$E=$J$4))
/IF($J$5="総計",1,$K412/10)
),0)</f>
        <v>0</v>
      </c>
      <c r="O412" s="48" cm="1">
        <f t="array" ref="O412">IFERROR(
IF(OR(O$10="",$I412=""),"",
SUMIFS(収穫記録!$P:$P,収穫記録!$D:$D,$J$1,収穫記録!$I:$I,$J$2,収穫記録!$J:$J,$J$3,収穫記録!$F:$F,$I412,収穫記録!$B:$B,"&gt;="&amp;O$10,収穫記録!$B:$B,"&lt;="&amp;EOMONTH(O$10,0))
/_xlfn.UNIQUE(_xlfn._xlws.FILTER($F:$F,$E:$E=$J$4))
/IF($J$5="総計",1,$K412/10)
),0)</f>
        <v>0</v>
      </c>
      <c r="P412" s="48" cm="1">
        <f t="array" ref="P412">IFERROR(
IF(OR(P$10="",$I412=""),"",
SUMIFS(収穫記録!$P:$P,収穫記録!$D:$D,$J$1,収穫記録!$I:$I,$J$2,収穫記録!$J:$J,$J$3,収穫記録!$F:$F,$I412,収穫記録!$B:$B,"&gt;="&amp;P$10,収穫記録!$B:$B,"&lt;="&amp;EOMONTH(P$10,0))
/_xlfn.UNIQUE(_xlfn._xlws.FILTER($F:$F,$E:$E=$J$4))
/IF($J$5="総計",1,$K412/10)
),0)</f>
        <v>0</v>
      </c>
      <c r="Q412" s="48" cm="1">
        <f t="array" ref="Q412">IFERROR(
IF(OR(Q$10="",$I412=""),"",
SUMIFS(収穫記録!$P:$P,収穫記録!$D:$D,$J$1,収穫記録!$I:$I,$J$2,収穫記録!$J:$J,$J$3,収穫記録!$F:$F,$I412,収穫記録!$B:$B,"&gt;="&amp;Q$10,収穫記録!$B:$B,"&lt;="&amp;EOMONTH(Q$10,0))
/_xlfn.UNIQUE(_xlfn._xlws.FILTER($F:$F,$E:$E=$J$4))
/IF($J$5="総計",1,$K412/10)
),0)</f>
        <v>0</v>
      </c>
      <c r="R412" s="48" cm="1">
        <f t="array" ref="R412">IFERROR(
IF(OR(R$10="",$I412=""),"",
SUMIFS(収穫記録!$P:$P,収穫記録!$D:$D,$J$1,収穫記録!$I:$I,$J$2,収穫記録!$J:$J,$J$3,収穫記録!$F:$F,$I412,収穫記録!$B:$B,"&gt;="&amp;R$10,収穫記録!$B:$B,"&lt;="&amp;EOMONTH(R$10,0))
/_xlfn.UNIQUE(_xlfn._xlws.FILTER($F:$F,$E:$E=$J$4))
/IF($J$5="総計",1,$K412/10)
),0)</f>
        <v>0</v>
      </c>
      <c r="S412" s="48" cm="1">
        <f t="array" ref="S412">IFERROR(
IF(OR(S$10="",$I412=""),"",
SUMIFS(収穫記録!$P:$P,収穫記録!$D:$D,$J$1,収穫記録!$I:$I,$J$2,収穫記録!$J:$J,$J$3,収穫記録!$F:$F,$I412,収穫記録!$B:$B,"&gt;="&amp;S$10,収穫記録!$B:$B,"&lt;="&amp;EOMONTH(S$10,0))
/_xlfn.UNIQUE(_xlfn._xlws.FILTER($F:$F,$E:$E=$J$4))
/IF($J$5="総計",1,$K412/10)
),0)</f>
        <v>0</v>
      </c>
      <c r="T412" s="48" cm="1">
        <f t="array" ref="T412">IFERROR(
IF(OR(T$10="",$I412=""),"",
SUMIFS(収穫記録!$P:$P,収穫記録!$D:$D,$J$1,収穫記録!$I:$I,$J$2,収穫記録!$J:$J,$J$3,収穫記録!$F:$F,$I412,収穫記録!$B:$B,"&gt;="&amp;T$10,収穫記録!$B:$B,"&lt;="&amp;EOMONTH(T$10,0))
/_xlfn.UNIQUE(_xlfn._xlws.FILTER($F:$F,$E:$E=$J$4))
/IF($J$5="総計",1,$K412/10)
),0)</f>
        <v>0</v>
      </c>
      <c r="U412" s="48" cm="1">
        <f t="array" ref="U412">IFERROR(
IF(OR(U$10="",$I412=""),"",
SUMIFS(収穫記録!$P:$P,収穫記録!$D:$D,$J$1,収穫記録!$I:$I,$J$2,収穫記録!$J:$J,$J$3,収穫記録!$F:$F,$I412,収穫記録!$B:$B,"&gt;="&amp;U$10,収穫記録!$B:$B,"&lt;="&amp;EOMONTH(U$10,0))
/_xlfn.UNIQUE(_xlfn._xlws.FILTER($F:$F,$E:$E=$J$4))
/IF($J$5="総計",1,$K412/10)
),0)</f>
        <v>0</v>
      </c>
      <c r="V412" s="48" cm="1">
        <f t="array" ref="V412">IFERROR(
IF(OR(V$10="",$I412=""),"",
SUMIFS(収穫記録!$P:$P,収穫記録!$D:$D,$J$1,収穫記録!$I:$I,$J$2,収穫記録!$J:$J,$J$3,収穫記録!$F:$F,$I412,収穫記録!$B:$B,"&gt;="&amp;V$10,収穫記録!$B:$B,"&lt;="&amp;EOMONTH(V$10,0))
/_xlfn.UNIQUE(_xlfn._xlws.FILTER($F:$F,$E:$E=$J$4))
/IF($J$5="総計",1,$K412/10)
),0)</f>
        <v>0</v>
      </c>
      <c r="W412" s="48" cm="1">
        <f t="array" ref="W412">IFERROR(
IF(OR(W$10="",$I412=""),"",
SUMIFS(収穫記録!$P:$P,収穫記録!$D:$D,$J$1,収穫記録!$I:$I,$J$2,収穫記録!$J:$J,$J$3,収穫記録!$F:$F,$I412,収穫記録!$B:$B,"&gt;="&amp;W$10,収穫記録!$B:$B,"&lt;="&amp;EOMONTH(W$10,0))
/_xlfn.UNIQUE(_xlfn._xlws.FILTER($F:$F,$E:$E=$J$4))
/IF($J$5="総計",1,$K412/10)
),0)</f>
        <v>0</v>
      </c>
      <c r="X412" s="48" cm="1">
        <f t="array" ref="X412">IFERROR(
IF(OR(X$10="",$I412=""),"",
SUMIFS(収穫記録!$P:$P,収穫記録!$D:$D,$J$1,収穫記録!$I:$I,$J$2,収穫記録!$J:$J,$J$3,収穫記録!$F:$F,$I412,収穫記録!$B:$B,"&gt;="&amp;X$10,収穫記録!$B:$B,"&lt;="&amp;EOMONTH(X$10,0))
/_xlfn.UNIQUE(_xlfn._xlws.FILTER($F:$F,$E:$E=$J$4))
/IF($J$5="総計",1,$K412/10)
),0)</f>
        <v>0</v>
      </c>
    </row>
    <row r="413" spans="10:24">
      <c r="J413" s="13"/>
      <c r="K413" s="37"/>
      <c r="L413" s="46" t="str">
        <f t="shared" si="8"/>
        <v/>
      </c>
      <c r="M413" s="47" cm="1">
        <f t="array" ref="M413">IFERROR(
IF(OR(M$10="",$I413=""),"",
SUMIFS(収穫記録!$P:$P,収穫記録!$D:$D,$J$1,収穫記録!$I:$I,$J$2,収穫記録!$J:$J,$J$3,収穫記録!$F:$F,$I413,収穫記録!$B:$B,"&gt;="&amp;M$10,収穫記録!$B:$B,"&lt;="&amp;EOMONTH(M$10,0))
/_xlfn.UNIQUE(_xlfn._xlws.FILTER($F:$F,$E:$E=$J$4))
/IF($J$5="総計",1,$K413/10)
),0)</f>
        <v>0</v>
      </c>
      <c r="N413" s="48" cm="1">
        <f t="array" ref="N413">IFERROR(
IF(OR(N$10="",$I413=""),"",
SUMIFS(収穫記録!$P:$P,収穫記録!$D:$D,$J$1,収穫記録!$I:$I,$J$2,収穫記録!$J:$J,$J$3,収穫記録!$F:$F,$I413,収穫記録!$B:$B,"&gt;="&amp;N$10,収穫記録!$B:$B,"&lt;="&amp;EOMONTH(N$10,0))
/_xlfn.UNIQUE(_xlfn._xlws.FILTER($F:$F,$E:$E=$J$4))
/IF($J$5="総計",1,$K413/10)
),0)</f>
        <v>0</v>
      </c>
      <c r="O413" s="48" cm="1">
        <f t="array" ref="O413">IFERROR(
IF(OR(O$10="",$I413=""),"",
SUMIFS(収穫記録!$P:$P,収穫記録!$D:$D,$J$1,収穫記録!$I:$I,$J$2,収穫記録!$J:$J,$J$3,収穫記録!$F:$F,$I413,収穫記録!$B:$B,"&gt;="&amp;O$10,収穫記録!$B:$B,"&lt;="&amp;EOMONTH(O$10,0))
/_xlfn.UNIQUE(_xlfn._xlws.FILTER($F:$F,$E:$E=$J$4))
/IF($J$5="総計",1,$K413/10)
),0)</f>
        <v>0</v>
      </c>
      <c r="P413" s="48" cm="1">
        <f t="array" ref="P413">IFERROR(
IF(OR(P$10="",$I413=""),"",
SUMIFS(収穫記録!$P:$P,収穫記録!$D:$D,$J$1,収穫記録!$I:$I,$J$2,収穫記録!$J:$J,$J$3,収穫記録!$F:$F,$I413,収穫記録!$B:$B,"&gt;="&amp;P$10,収穫記録!$B:$B,"&lt;="&amp;EOMONTH(P$10,0))
/_xlfn.UNIQUE(_xlfn._xlws.FILTER($F:$F,$E:$E=$J$4))
/IF($J$5="総計",1,$K413/10)
),0)</f>
        <v>0</v>
      </c>
      <c r="Q413" s="48" cm="1">
        <f t="array" ref="Q413">IFERROR(
IF(OR(Q$10="",$I413=""),"",
SUMIFS(収穫記録!$P:$P,収穫記録!$D:$D,$J$1,収穫記録!$I:$I,$J$2,収穫記録!$J:$J,$J$3,収穫記録!$F:$F,$I413,収穫記録!$B:$B,"&gt;="&amp;Q$10,収穫記録!$B:$B,"&lt;="&amp;EOMONTH(Q$10,0))
/_xlfn.UNIQUE(_xlfn._xlws.FILTER($F:$F,$E:$E=$J$4))
/IF($J$5="総計",1,$K413/10)
),0)</f>
        <v>0</v>
      </c>
      <c r="R413" s="48" cm="1">
        <f t="array" ref="R413">IFERROR(
IF(OR(R$10="",$I413=""),"",
SUMIFS(収穫記録!$P:$P,収穫記録!$D:$D,$J$1,収穫記録!$I:$I,$J$2,収穫記録!$J:$J,$J$3,収穫記録!$F:$F,$I413,収穫記録!$B:$B,"&gt;="&amp;R$10,収穫記録!$B:$B,"&lt;="&amp;EOMONTH(R$10,0))
/_xlfn.UNIQUE(_xlfn._xlws.FILTER($F:$F,$E:$E=$J$4))
/IF($J$5="総計",1,$K413/10)
),0)</f>
        <v>0</v>
      </c>
      <c r="S413" s="48" cm="1">
        <f t="array" ref="S413">IFERROR(
IF(OR(S$10="",$I413=""),"",
SUMIFS(収穫記録!$P:$P,収穫記録!$D:$D,$J$1,収穫記録!$I:$I,$J$2,収穫記録!$J:$J,$J$3,収穫記録!$F:$F,$I413,収穫記録!$B:$B,"&gt;="&amp;S$10,収穫記録!$B:$B,"&lt;="&amp;EOMONTH(S$10,0))
/_xlfn.UNIQUE(_xlfn._xlws.FILTER($F:$F,$E:$E=$J$4))
/IF($J$5="総計",1,$K413/10)
),0)</f>
        <v>0</v>
      </c>
      <c r="T413" s="48" cm="1">
        <f t="array" ref="T413">IFERROR(
IF(OR(T$10="",$I413=""),"",
SUMIFS(収穫記録!$P:$P,収穫記録!$D:$D,$J$1,収穫記録!$I:$I,$J$2,収穫記録!$J:$J,$J$3,収穫記録!$F:$F,$I413,収穫記録!$B:$B,"&gt;="&amp;T$10,収穫記録!$B:$B,"&lt;="&amp;EOMONTH(T$10,0))
/_xlfn.UNIQUE(_xlfn._xlws.FILTER($F:$F,$E:$E=$J$4))
/IF($J$5="総計",1,$K413/10)
),0)</f>
        <v>0</v>
      </c>
      <c r="U413" s="48" cm="1">
        <f t="array" ref="U413">IFERROR(
IF(OR(U$10="",$I413=""),"",
SUMIFS(収穫記録!$P:$P,収穫記録!$D:$D,$J$1,収穫記録!$I:$I,$J$2,収穫記録!$J:$J,$J$3,収穫記録!$F:$F,$I413,収穫記録!$B:$B,"&gt;="&amp;U$10,収穫記録!$B:$B,"&lt;="&amp;EOMONTH(U$10,0))
/_xlfn.UNIQUE(_xlfn._xlws.FILTER($F:$F,$E:$E=$J$4))
/IF($J$5="総計",1,$K413/10)
),0)</f>
        <v>0</v>
      </c>
      <c r="V413" s="48" cm="1">
        <f t="array" ref="V413">IFERROR(
IF(OR(V$10="",$I413=""),"",
SUMIFS(収穫記録!$P:$P,収穫記録!$D:$D,$J$1,収穫記録!$I:$I,$J$2,収穫記録!$J:$J,$J$3,収穫記録!$F:$F,$I413,収穫記録!$B:$B,"&gt;="&amp;V$10,収穫記録!$B:$B,"&lt;="&amp;EOMONTH(V$10,0))
/_xlfn.UNIQUE(_xlfn._xlws.FILTER($F:$F,$E:$E=$J$4))
/IF($J$5="総計",1,$K413/10)
),0)</f>
        <v>0</v>
      </c>
      <c r="W413" s="48" cm="1">
        <f t="array" ref="W413">IFERROR(
IF(OR(W$10="",$I413=""),"",
SUMIFS(収穫記録!$P:$P,収穫記録!$D:$D,$J$1,収穫記録!$I:$I,$J$2,収穫記録!$J:$J,$J$3,収穫記録!$F:$F,$I413,収穫記録!$B:$B,"&gt;="&amp;W$10,収穫記録!$B:$B,"&lt;="&amp;EOMONTH(W$10,0))
/_xlfn.UNIQUE(_xlfn._xlws.FILTER($F:$F,$E:$E=$J$4))
/IF($J$5="総計",1,$K413/10)
),0)</f>
        <v>0</v>
      </c>
      <c r="X413" s="48" cm="1">
        <f t="array" ref="X413">IFERROR(
IF(OR(X$10="",$I413=""),"",
SUMIFS(収穫記録!$P:$P,収穫記録!$D:$D,$J$1,収穫記録!$I:$I,$J$2,収穫記録!$J:$J,$J$3,収穫記録!$F:$F,$I413,収穫記録!$B:$B,"&gt;="&amp;X$10,収穫記録!$B:$B,"&lt;="&amp;EOMONTH(X$10,0))
/_xlfn.UNIQUE(_xlfn._xlws.FILTER($F:$F,$E:$E=$J$4))
/IF($J$5="総計",1,$K413/10)
),0)</f>
        <v>0</v>
      </c>
    </row>
    <row r="414" spans="10:24">
      <c r="J414" s="13"/>
      <c r="K414" s="37"/>
      <c r="L414" s="46" t="str">
        <f t="shared" si="8"/>
        <v/>
      </c>
      <c r="M414" s="47" cm="1">
        <f t="array" ref="M414">IFERROR(
IF(OR(M$10="",$I414=""),"",
SUMIFS(収穫記録!$P:$P,収穫記録!$D:$D,$J$1,収穫記録!$I:$I,$J$2,収穫記録!$J:$J,$J$3,収穫記録!$F:$F,$I414,収穫記録!$B:$B,"&gt;="&amp;M$10,収穫記録!$B:$B,"&lt;="&amp;EOMONTH(M$10,0))
/_xlfn.UNIQUE(_xlfn._xlws.FILTER($F:$F,$E:$E=$J$4))
/IF($J$5="総計",1,$K414/10)
),0)</f>
        <v>0</v>
      </c>
      <c r="N414" s="48" cm="1">
        <f t="array" ref="N414">IFERROR(
IF(OR(N$10="",$I414=""),"",
SUMIFS(収穫記録!$P:$P,収穫記録!$D:$D,$J$1,収穫記録!$I:$I,$J$2,収穫記録!$J:$J,$J$3,収穫記録!$F:$F,$I414,収穫記録!$B:$B,"&gt;="&amp;N$10,収穫記録!$B:$B,"&lt;="&amp;EOMONTH(N$10,0))
/_xlfn.UNIQUE(_xlfn._xlws.FILTER($F:$F,$E:$E=$J$4))
/IF($J$5="総計",1,$K414/10)
),0)</f>
        <v>0</v>
      </c>
      <c r="O414" s="48" cm="1">
        <f t="array" ref="O414">IFERROR(
IF(OR(O$10="",$I414=""),"",
SUMIFS(収穫記録!$P:$P,収穫記録!$D:$D,$J$1,収穫記録!$I:$I,$J$2,収穫記録!$J:$J,$J$3,収穫記録!$F:$F,$I414,収穫記録!$B:$B,"&gt;="&amp;O$10,収穫記録!$B:$B,"&lt;="&amp;EOMONTH(O$10,0))
/_xlfn.UNIQUE(_xlfn._xlws.FILTER($F:$F,$E:$E=$J$4))
/IF($J$5="総計",1,$K414/10)
),0)</f>
        <v>0</v>
      </c>
      <c r="P414" s="48" cm="1">
        <f t="array" ref="P414">IFERROR(
IF(OR(P$10="",$I414=""),"",
SUMIFS(収穫記録!$P:$P,収穫記録!$D:$D,$J$1,収穫記録!$I:$I,$J$2,収穫記録!$J:$J,$J$3,収穫記録!$F:$F,$I414,収穫記録!$B:$B,"&gt;="&amp;P$10,収穫記録!$B:$B,"&lt;="&amp;EOMONTH(P$10,0))
/_xlfn.UNIQUE(_xlfn._xlws.FILTER($F:$F,$E:$E=$J$4))
/IF($J$5="総計",1,$K414/10)
),0)</f>
        <v>0</v>
      </c>
      <c r="Q414" s="48" cm="1">
        <f t="array" ref="Q414">IFERROR(
IF(OR(Q$10="",$I414=""),"",
SUMIFS(収穫記録!$P:$P,収穫記録!$D:$D,$J$1,収穫記録!$I:$I,$J$2,収穫記録!$J:$J,$J$3,収穫記録!$F:$F,$I414,収穫記録!$B:$B,"&gt;="&amp;Q$10,収穫記録!$B:$B,"&lt;="&amp;EOMONTH(Q$10,0))
/_xlfn.UNIQUE(_xlfn._xlws.FILTER($F:$F,$E:$E=$J$4))
/IF($J$5="総計",1,$K414/10)
),0)</f>
        <v>0</v>
      </c>
      <c r="R414" s="48" cm="1">
        <f t="array" ref="R414">IFERROR(
IF(OR(R$10="",$I414=""),"",
SUMIFS(収穫記録!$P:$P,収穫記録!$D:$D,$J$1,収穫記録!$I:$I,$J$2,収穫記録!$J:$J,$J$3,収穫記録!$F:$F,$I414,収穫記録!$B:$B,"&gt;="&amp;R$10,収穫記録!$B:$B,"&lt;="&amp;EOMONTH(R$10,0))
/_xlfn.UNIQUE(_xlfn._xlws.FILTER($F:$F,$E:$E=$J$4))
/IF($J$5="総計",1,$K414/10)
),0)</f>
        <v>0</v>
      </c>
      <c r="S414" s="48" cm="1">
        <f t="array" ref="S414">IFERROR(
IF(OR(S$10="",$I414=""),"",
SUMIFS(収穫記録!$P:$P,収穫記録!$D:$D,$J$1,収穫記録!$I:$I,$J$2,収穫記録!$J:$J,$J$3,収穫記録!$F:$F,$I414,収穫記録!$B:$B,"&gt;="&amp;S$10,収穫記録!$B:$B,"&lt;="&amp;EOMONTH(S$10,0))
/_xlfn.UNIQUE(_xlfn._xlws.FILTER($F:$F,$E:$E=$J$4))
/IF($J$5="総計",1,$K414/10)
),0)</f>
        <v>0</v>
      </c>
      <c r="T414" s="48" cm="1">
        <f t="array" ref="T414">IFERROR(
IF(OR(T$10="",$I414=""),"",
SUMIFS(収穫記録!$P:$P,収穫記録!$D:$D,$J$1,収穫記録!$I:$I,$J$2,収穫記録!$J:$J,$J$3,収穫記録!$F:$F,$I414,収穫記録!$B:$B,"&gt;="&amp;T$10,収穫記録!$B:$B,"&lt;="&amp;EOMONTH(T$10,0))
/_xlfn.UNIQUE(_xlfn._xlws.FILTER($F:$F,$E:$E=$J$4))
/IF($J$5="総計",1,$K414/10)
),0)</f>
        <v>0</v>
      </c>
      <c r="U414" s="48" cm="1">
        <f t="array" ref="U414">IFERROR(
IF(OR(U$10="",$I414=""),"",
SUMIFS(収穫記録!$P:$P,収穫記録!$D:$D,$J$1,収穫記録!$I:$I,$J$2,収穫記録!$J:$J,$J$3,収穫記録!$F:$F,$I414,収穫記録!$B:$B,"&gt;="&amp;U$10,収穫記録!$B:$B,"&lt;="&amp;EOMONTH(U$10,0))
/_xlfn.UNIQUE(_xlfn._xlws.FILTER($F:$F,$E:$E=$J$4))
/IF($J$5="総計",1,$K414/10)
),0)</f>
        <v>0</v>
      </c>
      <c r="V414" s="48" cm="1">
        <f t="array" ref="V414">IFERROR(
IF(OR(V$10="",$I414=""),"",
SUMIFS(収穫記録!$P:$P,収穫記録!$D:$D,$J$1,収穫記録!$I:$I,$J$2,収穫記録!$J:$J,$J$3,収穫記録!$F:$F,$I414,収穫記録!$B:$B,"&gt;="&amp;V$10,収穫記録!$B:$B,"&lt;="&amp;EOMONTH(V$10,0))
/_xlfn.UNIQUE(_xlfn._xlws.FILTER($F:$F,$E:$E=$J$4))
/IF($J$5="総計",1,$K414/10)
),0)</f>
        <v>0</v>
      </c>
      <c r="W414" s="48" cm="1">
        <f t="array" ref="W414">IFERROR(
IF(OR(W$10="",$I414=""),"",
SUMIFS(収穫記録!$P:$P,収穫記録!$D:$D,$J$1,収穫記録!$I:$I,$J$2,収穫記録!$J:$J,$J$3,収穫記録!$F:$F,$I414,収穫記録!$B:$B,"&gt;="&amp;W$10,収穫記録!$B:$B,"&lt;="&amp;EOMONTH(W$10,0))
/_xlfn.UNIQUE(_xlfn._xlws.FILTER($F:$F,$E:$E=$J$4))
/IF($J$5="総計",1,$K414/10)
),0)</f>
        <v>0</v>
      </c>
      <c r="X414" s="48" cm="1">
        <f t="array" ref="X414">IFERROR(
IF(OR(X$10="",$I414=""),"",
SUMIFS(収穫記録!$P:$P,収穫記録!$D:$D,$J$1,収穫記録!$I:$I,$J$2,収穫記録!$J:$J,$J$3,収穫記録!$F:$F,$I414,収穫記録!$B:$B,"&gt;="&amp;X$10,収穫記録!$B:$B,"&lt;="&amp;EOMONTH(X$10,0))
/_xlfn.UNIQUE(_xlfn._xlws.FILTER($F:$F,$E:$E=$J$4))
/IF($J$5="総計",1,$K414/10)
),0)</f>
        <v>0</v>
      </c>
    </row>
    <row r="415" spans="10:24">
      <c r="J415" s="13"/>
      <c r="K415" s="37"/>
      <c r="L415" s="46" t="str">
        <f t="shared" si="8"/>
        <v/>
      </c>
      <c r="M415" s="47" cm="1">
        <f t="array" ref="M415">IFERROR(
IF(OR(M$10="",$I415=""),"",
SUMIFS(収穫記録!$P:$P,収穫記録!$D:$D,$J$1,収穫記録!$I:$I,$J$2,収穫記録!$J:$J,$J$3,収穫記録!$F:$F,$I415,収穫記録!$B:$B,"&gt;="&amp;M$10,収穫記録!$B:$B,"&lt;="&amp;EOMONTH(M$10,0))
/_xlfn.UNIQUE(_xlfn._xlws.FILTER($F:$F,$E:$E=$J$4))
/IF($J$5="総計",1,$K415/10)
),0)</f>
        <v>0</v>
      </c>
      <c r="N415" s="48" cm="1">
        <f t="array" ref="N415">IFERROR(
IF(OR(N$10="",$I415=""),"",
SUMIFS(収穫記録!$P:$P,収穫記録!$D:$D,$J$1,収穫記録!$I:$I,$J$2,収穫記録!$J:$J,$J$3,収穫記録!$F:$F,$I415,収穫記録!$B:$B,"&gt;="&amp;N$10,収穫記録!$B:$B,"&lt;="&amp;EOMONTH(N$10,0))
/_xlfn.UNIQUE(_xlfn._xlws.FILTER($F:$F,$E:$E=$J$4))
/IF($J$5="総計",1,$K415/10)
),0)</f>
        <v>0</v>
      </c>
      <c r="O415" s="48" cm="1">
        <f t="array" ref="O415">IFERROR(
IF(OR(O$10="",$I415=""),"",
SUMIFS(収穫記録!$P:$P,収穫記録!$D:$D,$J$1,収穫記録!$I:$I,$J$2,収穫記録!$J:$J,$J$3,収穫記録!$F:$F,$I415,収穫記録!$B:$B,"&gt;="&amp;O$10,収穫記録!$B:$B,"&lt;="&amp;EOMONTH(O$10,0))
/_xlfn.UNIQUE(_xlfn._xlws.FILTER($F:$F,$E:$E=$J$4))
/IF($J$5="総計",1,$K415/10)
),0)</f>
        <v>0</v>
      </c>
      <c r="P415" s="48" cm="1">
        <f t="array" ref="P415">IFERROR(
IF(OR(P$10="",$I415=""),"",
SUMIFS(収穫記録!$P:$P,収穫記録!$D:$D,$J$1,収穫記録!$I:$I,$J$2,収穫記録!$J:$J,$J$3,収穫記録!$F:$F,$I415,収穫記録!$B:$B,"&gt;="&amp;P$10,収穫記録!$B:$B,"&lt;="&amp;EOMONTH(P$10,0))
/_xlfn.UNIQUE(_xlfn._xlws.FILTER($F:$F,$E:$E=$J$4))
/IF($J$5="総計",1,$K415/10)
),0)</f>
        <v>0</v>
      </c>
      <c r="Q415" s="48" cm="1">
        <f t="array" ref="Q415">IFERROR(
IF(OR(Q$10="",$I415=""),"",
SUMIFS(収穫記録!$P:$P,収穫記録!$D:$D,$J$1,収穫記録!$I:$I,$J$2,収穫記録!$J:$J,$J$3,収穫記録!$F:$F,$I415,収穫記録!$B:$B,"&gt;="&amp;Q$10,収穫記録!$B:$B,"&lt;="&amp;EOMONTH(Q$10,0))
/_xlfn.UNIQUE(_xlfn._xlws.FILTER($F:$F,$E:$E=$J$4))
/IF($J$5="総計",1,$K415/10)
),0)</f>
        <v>0</v>
      </c>
      <c r="R415" s="48" cm="1">
        <f t="array" ref="R415">IFERROR(
IF(OR(R$10="",$I415=""),"",
SUMIFS(収穫記録!$P:$P,収穫記録!$D:$D,$J$1,収穫記録!$I:$I,$J$2,収穫記録!$J:$J,$J$3,収穫記録!$F:$F,$I415,収穫記録!$B:$B,"&gt;="&amp;R$10,収穫記録!$B:$B,"&lt;="&amp;EOMONTH(R$10,0))
/_xlfn.UNIQUE(_xlfn._xlws.FILTER($F:$F,$E:$E=$J$4))
/IF($J$5="総計",1,$K415/10)
),0)</f>
        <v>0</v>
      </c>
      <c r="S415" s="48" cm="1">
        <f t="array" ref="S415">IFERROR(
IF(OR(S$10="",$I415=""),"",
SUMIFS(収穫記録!$P:$P,収穫記録!$D:$D,$J$1,収穫記録!$I:$I,$J$2,収穫記録!$J:$J,$J$3,収穫記録!$F:$F,$I415,収穫記録!$B:$B,"&gt;="&amp;S$10,収穫記録!$B:$B,"&lt;="&amp;EOMONTH(S$10,0))
/_xlfn.UNIQUE(_xlfn._xlws.FILTER($F:$F,$E:$E=$J$4))
/IF($J$5="総計",1,$K415/10)
),0)</f>
        <v>0</v>
      </c>
      <c r="T415" s="48" cm="1">
        <f t="array" ref="T415">IFERROR(
IF(OR(T$10="",$I415=""),"",
SUMIFS(収穫記録!$P:$P,収穫記録!$D:$D,$J$1,収穫記録!$I:$I,$J$2,収穫記録!$J:$J,$J$3,収穫記録!$F:$F,$I415,収穫記録!$B:$B,"&gt;="&amp;T$10,収穫記録!$B:$B,"&lt;="&amp;EOMONTH(T$10,0))
/_xlfn.UNIQUE(_xlfn._xlws.FILTER($F:$F,$E:$E=$J$4))
/IF($J$5="総計",1,$K415/10)
),0)</f>
        <v>0</v>
      </c>
      <c r="U415" s="48" cm="1">
        <f t="array" ref="U415">IFERROR(
IF(OR(U$10="",$I415=""),"",
SUMIFS(収穫記録!$P:$P,収穫記録!$D:$D,$J$1,収穫記録!$I:$I,$J$2,収穫記録!$J:$J,$J$3,収穫記録!$F:$F,$I415,収穫記録!$B:$B,"&gt;="&amp;U$10,収穫記録!$B:$B,"&lt;="&amp;EOMONTH(U$10,0))
/_xlfn.UNIQUE(_xlfn._xlws.FILTER($F:$F,$E:$E=$J$4))
/IF($J$5="総計",1,$K415/10)
),0)</f>
        <v>0</v>
      </c>
      <c r="V415" s="48" cm="1">
        <f t="array" ref="V415">IFERROR(
IF(OR(V$10="",$I415=""),"",
SUMIFS(収穫記録!$P:$P,収穫記録!$D:$D,$J$1,収穫記録!$I:$I,$J$2,収穫記録!$J:$J,$J$3,収穫記録!$F:$F,$I415,収穫記録!$B:$B,"&gt;="&amp;V$10,収穫記録!$B:$B,"&lt;="&amp;EOMONTH(V$10,0))
/_xlfn.UNIQUE(_xlfn._xlws.FILTER($F:$F,$E:$E=$J$4))
/IF($J$5="総計",1,$K415/10)
),0)</f>
        <v>0</v>
      </c>
      <c r="W415" s="48" cm="1">
        <f t="array" ref="W415">IFERROR(
IF(OR(W$10="",$I415=""),"",
SUMIFS(収穫記録!$P:$P,収穫記録!$D:$D,$J$1,収穫記録!$I:$I,$J$2,収穫記録!$J:$J,$J$3,収穫記録!$F:$F,$I415,収穫記録!$B:$B,"&gt;="&amp;W$10,収穫記録!$B:$B,"&lt;="&amp;EOMONTH(W$10,0))
/_xlfn.UNIQUE(_xlfn._xlws.FILTER($F:$F,$E:$E=$J$4))
/IF($J$5="総計",1,$K415/10)
),0)</f>
        <v>0</v>
      </c>
      <c r="X415" s="48" cm="1">
        <f t="array" ref="X415">IFERROR(
IF(OR(X$10="",$I415=""),"",
SUMIFS(収穫記録!$P:$P,収穫記録!$D:$D,$J$1,収穫記録!$I:$I,$J$2,収穫記録!$J:$J,$J$3,収穫記録!$F:$F,$I415,収穫記録!$B:$B,"&gt;="&amp;X$10,収穫記録!$B:$B,"&lt;="&amp;EOMONTH(X$10,0))
/_xlfn.UNIQUE(_xlfn._xlws.FILTER($F:$F,$E:$E=$J$4))
/IF($J$5="総計",1,$K415/10)
),0)</f>
        <v>0</v>
      </c>
    </row>
    <row r="416" spans="10:24">
      <c r="J416" s="13"/>
      <c r="K416" s="37"/>
      <c r="L416" s="46" t="str">
        <f t="shared" si="8"/>
        <v/>
      </c>
      <c r="M416" s="47" cm="1">
        <f t="array" ref="M416">IFERROR(
IF(OR(M$10="",$I416=""),"",
SUMIFS(収穫記録!$P:$P,収穫記録!$D:$D,$J$1,収穫記録!$I:$I,$J$2,収穫記録!$J:$J,$J$3,収穫記録!$F:$F,$I416,収穫記録!$B:$B,"&gt;="&amp;M$10,収穫記録!$B:$B,"&lt;="&amp;EOMONTH(M$10,0))
/_xlfn.UNIQUE(_xlfn._xlws.FILTER($F:$F,$E:$E=$J$4))
/IF($J$5="総計",1,$K416/10)
),0)</f>
        <v>0</v>
      </c>
      <c r="N416" s="48" cm="1">
        <f t="array" ref="N416">IFERROR(
IF(OR(N$10="",$I416=""),"",
SUMIFS(収穫記録!$P:$P,収穫記録!$D:$D,$J$1,収穫記録!$I:$I,$J$2,収穫記録!$J:$J,$J$3,収穫記録!$F:$F,$I416,収穫記録!$B:$B,"&gt;="&amp;N$10,収穫記録!$B:$B,"&lt;="&amp;EOMONTH(N$10,0))
/_xlfn.UNIQUE(_xlfn._xlws.FILTER($F:$F,$E:$E=$J$4))
/IF($J$5="総計",1,$K416/10)
),0)</f>
        <v>0</v>
      </c>
      <c r="O416" s="48" cm="1">
        <f t="array" ref="O416">IFERROR(
IF(OR(O$10="",$I416=""),"",
SUMIFS(収穫記録!$P:$P,収穫記録!$D:$D,$J$1,収穫記録!$I:$I,$J$2,収穫記録!$J:$J,$J$3,収穫記録!$F:$F,$I416,収穫記録!$B:$B,"&gt;="&amp;O$10,収穫記録!$B:$B,"&lt;="&amp;EOMONTH(O$10,0))
/_xlfn.UNIQUE(_xlfn._xlws.FILTER($F:$F,$E:$E=$J$4))
/IF($J$5="総計",1,$K416/10)
),0)</f>
        <v>0</v>
      </c>
      <c r="P416" s="48" cm="1">
        <f t="array" ref="P416">IFERROR(
IF(OR(P$10="",$I416=""),"",
SUMIFS(収穫記録!$P:$P,収穫記録!$D:$D,$J$1,収穫記録!$I:$I,$J$2,収穫記録!$J:$J,$J$3,収穫記録!$F:$F,$I416,収穫記録!$B:$B,"&gt;="&amp;P$10,収穫記録!$B:$B,"&lt;="&amp;EOMONTH(P$10,0))
/_xlfn.UNIQUE(_xlfn._xlws.FILTER($F:$F,$E:$E=$J$4))
/IF($J$5="総計",1,$K416/10)
),0)</f>
        <v>0</v>
      </c>
      <c r="Q416" s="48" cm="1">
        <f t="array" ref="Q416">IFERROR(
IF(OR(Q$10="",$I416=""),"",
SUMIFS(収穫記録!$P:$P,収穫記録!$D:$D,$J$1,収穫記録!$I:$I,$J$2,収穫記録!$J:$J,$J$3,収穫記録!$F:$F,$I416,収穫記録!$B:$B,"&gt;="&amp;Q$10,収穫記録!$B:$B,"&lt;="&amp;EOMONTH(Q$10,0))
/_xlfn.UNIQUE(_xlfn._xlws.FILTER($F:$F,$E:$E=$J$4))
/IF($J$5="総計",1,$K416/10)
),0)</f>
        <v>0</v>
      </c>
      <c r="R416" s="48" cm="1">
        <f t="array" ref="R416">IFERROR(
IF(OR(R$10="",$I416=""),"",
SUMIFS(収穫記録!$P:$P,収穫記録!$D:$D,$J$1,収穫記録!$I:$I,$J$2,収穫記録!$J:$J,$J$3,収穫記録!$F:$F,$I416,収穫記録!$B:$B,"&gt;="&amp;R$10,収穫記録!$B:$B,"&lt;="&amp;EOMONTH(R$10,0))
/_xlfn.UNIQUE(_xlfn._xlws.FILTER($F:$F,$E:$E=$J$4))
/IF($J$5="総計",1,$K416/10)
),0)</f>
        <v>0</v>
      </c>
      <c r="S416" s="48" cm="1">
        <f t="array" ref="S416">IFERROR(
IF(OR(S$10="",$I416=""),"",
SUMIFS(収穫記録!$P:$P,収穫記録!$D:$D,$J$1,収穫記録!$I:$I,$J$2,収穫記録!$J:$J,$J$3,収穫記録!$F:$F,$I416,収穫記録!$B:$B,"&gt;="&amp;S$10,収穫記録!$B:$B,"&lt;="&amp;EOMONTH(S$10,0))
/_xlfn.UNIQUE(_xlfn._xlws.FILTER($F:$F,$E:$E=$J$4))
/IF($J$5="総計",1,$K416/10)
),0)</f>
        <v>0</v>
      </c>
      <c r="T416" s="48" cm="1">
        <f t="array" ref="T416">IFERROR(
IF(OR(T$10="",$I416=""),"",
SUMIFS(収穫記録!$P:$P,収穫記録!$D:$D,$J$1,収穫記録!$I:$I,$J$2,収穫記録!$J:$J,$J$3,収穫記録!$F:$F,$I416,収穫記録!$B:$B,"&gt;="&amp;T$10,収穫記録!$B:$B,"&lt;="&amp;EOMONTH(T$10,0))
/_xlfn.UNIQUE(_xlfn._xlws.FILTER($F:$F,$E:$E=$J$4))
/IF($J$5="総計",1,$K416/10)
),0)</f>
        <v>0</v>
      </c>
      <c r="U416" s="48" cm="1">
        <f t="array" ref="U416">IFERROR(
IF(OR(U$10="",$I416=""),"",
SUMIFS(収穫記録!$P:$P,収穫記録!$D:$D,$J$1,収穫記録!$I:$I,$J$2,収穫記録!$J:$J,$J$3,収穫記録!$F:$F,$I416,収穫記録!$B:$B,"&gt;="&amp;U$10,収穫記録!$B:$B,"&lt;="&amp;EOMONTH(U$10,0))
/_xlfn.UNIQUE(_xlfn._xlws.FILTER($F:$F,$E:$E=$J$4))
/IF($J$5="総計",1,$K416/10)
),0)</f>
        <v>0</v>
      </c>
      <c r="V416" s="48" cm="1">
        <f t="array" ref="V416">IFERROR(
IF(OR(V$10="",$I416=""),"",
SUMIFS(収穫記録!$P:$P,収穫記録!$D:$D,$J$1,収穫記録!$I:$I,$J$2,収穫記録!$J:$J,$J$3,収穫記録!$F:$F,$I416,収穫記録!$B:$B,"&gt;="&amp;V$10,収穫記録!$B:$B,"&lt;="&amp;EOMONTH(V$10,0))
/_xlfn.UNIQUE(_xlfn._xlws.FILTER($F:$F,$E:$E=$J$4))
/IF($J$5="総計",1,$K416/10)
),0)</f>
        <v>0</v>
      </c>
      <c r="W416" s="48" cm="1">
        <f t="array" ref="W416">IFERROR(
IF(OR(W$10="",$I416=""),"",
SUMIFS(収穫記録!$P:$P,収穫記録!$D:$D,$J$1,収穫記録!$I:$I,$J$2,収穫記録!$J:$J,$J$3,収穫記録!$F:$F,$I416,収穫記録!$B:$B,"&gt;="&amp;W$10,収穫記録!$B:$B,"&lt;="&amp;EOMONTH(W$10,0))
/_xlfn.UNIQUE(_xlfn._xlws.FILTER($F:$F,$E:$E=$J$4))
/IF($J$5="総計",1,$K416/10)
),0)</f>
        <v>0</v>
      </c>
      <c r="X416" s="48" cm="1">
        <f t="array" ref="X416">IFERROR(
IF(OR(X$10="",$I416=""),"",
SUMIFS(収穫記録!$P:$P,収穫記録!$D:$D,$J$1,収穫記録!$I:$I,$J$2,収穫記録!$J:$J,$J$3,収穫記録!$F:$F,$I416,収穫記録!$B:$B,"&gt;="&amp;X$10,収穫記録!$B:$B,"&lt;="&amp;EOMONTH(X$10,0))
/_xlfn.UNIQUE(_xlfn._xlws.FILTER($F:$F,$E:$E=$J$4))
/IF($J$5="総計",1,$K416/10)
),0)</f>
        <v>0</v>
      </c>
    </row>
    <row r="417" spans="10:24">
      <c r="J417" s="13"/>
      <c r="K417" s="37"/>
      <c r="L417" s="46" t="str">
        <f t="shared" si="8"/>
        <v/>
      </c>
      <c r="M417" s="47" cm="1">
        <f t="array" ref="M417">IFERROR(
IF(OR(M$10="",$I417=""),"",
SUMIFS(収穫記録!$P:$P,収穫記録!$D:$D,$J$1,収穫記録!$I:$I,$J$2,収穫記録!$J:$J,$J$3,収穫記録!$F:$F,$I417,収穫記録!$B:$B,"&gt;="&amp;M$10,収穫記録!$B:$B,"&lt;="&amp;EOMONTH(M$10,0))
/_xlfn.UNIQUE(_xlfn._xlws.FILTER($F:$F,$E:$E=$J$4))
/IF($J$5="総計",1,$K417/10)
),0)</f>
        <v>0</v>
      </c>
      <c r="N417" s="48" cm="1">
        <f t="array" ref="N417">IFERROR(
IF(OR(N$10="",$I417=""),"",
SUMIFS(収穫記録!$P:$P,収穫記録!$D:$D,$J$1,収穫記録!$I:$I,$J$2,収穫記録!$J:$J,$J$3,収穫記録!$F:$F,$I417,収穫記録!$B:$B,"&gt;="&amp;N$10,収穫記録!$B:$B,"&lt;="&amp;EOMONTH(N$10,0))
/_xlfn.UNIQUE(_xlfn._xlws.FILTER($F:$F,$E:$E=$J$4))
/IF($J$5="総計",1,$K417/10)
),0)</f>
        <v>0</v>
      </c>
      <c r="O417" s="48" cm="1">
        <f t="array" ref="O417">IFERROR(
IF(OR(O$10="",$I417=""),"",
SUMIFS(収穫記録!$P:$P,収穫記録!$D:$D,$J$1,収穫記録!$I:$I,$J$2,収穫記録!$J:$J,$J$3,収穫記録!$F:$F,$I417,収穫記録!$B:$B,"&gt;="&amp;O$10,収穫記録!$B:$B,"&lt;="&amp;EOMONTH(O$10,0))
/_xlfn.UNIQUE(_xlfn._xlws.FILTER($F:$F,$E:$E=$J$4))
/IF($J$5="総計",1,$K417/10)
),0)</f>
        <v>0</v>
      </c>
      <c r="P417" s="48" cm="1">
        <f t="array" ref="P417">IFERROR(
IF(OR(P$10="",$I417=""),"",
SUMIFS(収穫記録!$P:$P,収穫記録!$D:$D,$J$1,収穫記録!$I:$I,$J$2,収穫記録!$J:$J,$J$3,収穫記録!$F:$F,$I417,収穫記録!$B:$B,"&gt;="&amp;P$10,収穫記録!$B:$B,"&lt;="&amp;EOMONTH(P$10,0))
/_xlfn.UNIQUE(_xlfn._xlws.FILTER($F:$F,$E:$E=$J$4))
/IF($J$5="総計",1,$K417/10)
),0)</f>
        <v>0</v>
      </c>
      <c r="Q417" s="48" cm="1">
        <f t="array" ref="Q417">IFERROR(
IF(OR(Q$10="",$I417=""),"",
SUMIFS(収穫記録!$P:$P,収穫記録!$D:$D,$J$1,収穫記録!$I:$I,$J$2,収穫記録!$J:$J,$J$3,収穫記録!$F:$F,$I417,収穫記録!$B:$B,"&gt;="&amp;Q$10,収穫記録!$B:$B,"&lt;="&amp;EOMONTH(Q$10,0))
/_xlfn.UNIQUE(_xlfn._xlws.FILTER($F:$F,$E:$E=$J$4))
/IF($J$5="総計",1,$K417/10)
),0)</f>
        <v>0</v>
      </c>
      <c r="R417" s="48" cm="1">
        <f t="array" ref="R417">IFERROR(
IF(OR(R$10="",$I417=""),"",
SUMIFS(収穫記録!$P:$P,収穫記録!$D:$D,$J$1,収穫記録!$I:$I,$J$2,収穫記録!$J:$J,$J$3,収穫記録!$F:$F,$I417,収穫記録!$B:$B,"&gt;="&amp;R$10,収穫記録!$B:$B,"&lt;="&amp;EOMONTH(R$10,0))
/_xlfn.UNIQUE(_xlfn._xlws.FILTER($F:$F,$E:$E=$J$4))
/IF($J$5="総計",1,$K417/10)
),0)</f>
        <v>0</v>
      </c>
      <c r="S417" s="48" cm="1">
        <f t="array" ref="S417">IFERROR(
IF(OR(S$10="",$I417=""),"",
SUMIFS(収穫記録!$P:$P,収穫記録!$D:$D,$J$1,収穫記録!$I:$I,$J$2,収穫記録!$J:$J,$J$3,収穫記録!$F:$F,$I417,収穫記録!$B:$B,"&gt;="&amp;S$10,収穫記録!$B:$B,"&lt;="&amp;EOMONTH(S$10,0))
/_xlfn.UNIQUE(_xlfn._xlws.FILTER($F:$F,$E:$E=$J$4))
/IF($J$5="総計",1,$K417/10)
),0)</f>
        <v>0</v>
      </c>
      <c r="T417" s="48" cm="1">
        <f t="array" ref="T417">IFERROR(
IF(OR(T$10="",$I417=""),"",
SUMIFS(収穫記録!$P:$P,収穫記録!$D:$D,$J$1,収穫記録!$I:$I,$J$2,収穫記録!$J:$J,$J$3,収穫記録!$F:$F,$I417,収穫記録!$B:$B,"&gt;="&amp;T$10,収穫記録!$B:$B,"&lt;="&amp;EOMONTH(T$10,0))
/_xlfn.UNIQUE(_xlfn._xlws.FILTER($F:$F,$E:$E=$J$4))
/IF($J$5="総計",1,$K417/10)
),0)</f>
        <v>0</v>
      </c>
      <c r="U417" s="48" cm="1">
        <f t="array" ref="U417">IFERROR(
IF(OR(U$10="",$I417=""),"",
SUMIFS(収穫記録!$P:$P,収穫記録!$D:$D,$J$1,収穫記録!$I:$I,$J$2,収穫記録!$J:$J,$J$3,収穫記録!$F:$F,$I417,収穫記録!$B:$B,"&gt;="&amp;U$10,収穫記録!$B:$B,"&lt;="&amp;EOMONTH(U$10,0))
/_xlfn.UNIQUE(_xlfn._xlws.FILTER($F:$F,$E:$E=$J$4))
/IF($J$5="総計",1,$K417/10)
),0)</f>
        <v>0</v>
      </c>
      <c r="V417" s="48" cm="1">
        <f t="array" ref="V417">IFERROR(
IF(OR(V$10="",$I417=""),"",
SUMIFS(収穫記録!$P:$P,収穫記録!$D:$D,$J$1,収穫記録!$I:$I,$J$2,収穫記録!$J:$J,$J$3,収穫記録!$F:$F,$I417,収穫記録!$B:$B,"&gt;="&amp;V$10,収穫記録!$B:$B,"&lt;="&amp;EOMONTH(V$10,0))
/_xlfn.UNIQUE(_xlfn._xlws.FILTER($F:$F,$E:$E=$J$4))
/IF($J$5="総計",1,$K417/10)
),0)</f>
        <v>0</v>
      </c>
      <c r="W417" s="48" cm="1">
        <f t="array" ref="W417">IFERROR(
IF(OR(W$10="",$I417=""),"",
SUMIFS(収穫記録!$P:$P,収穫記録!$D:$D,$J$1,収穫記録!$I:$I,$J$2,収穫記録!$J:$J,$J$3,収穫記録!$F:$F,$I417,収穫記録!$B:$B,"&gt;="&amp;W$10,収穫記録!$B:$B,"&lt;="&amp;EOMONTH(W$10,0))
/_xlfn.UNIQUE(_xlfn._xlws.FILTER($F:$F,$E:$E=$J$4))
/IF($J$5="総計",1,$K417/10)
),0)</f>
        <v>0</v>
      </c>
      <c r="X417" s="48" cm="1">
        <f t="array" ref="X417">IFERROR(
IF(OR(X$10="",$I417=""),"",
SUMIFS(収穫記録!$P:$P,収穫記録!$D:$D,$J$1,収穫記録!$I:$I,$J$2,収穫記録!$J:$J,$J$3,収穫記録!$F:$F,$I417,収穫記録!$B:$B,"&gt;="&amp;X$10,収穫記録!$B:$B,"&lt;="&amp;EOMONTH(X$10,0))
/_xlfn.UNIQUE(_xlfn._xlws.FILTER($F:$F,$E:$E=$J$4))
/IF($J$5="総計",1,$K417/10)
),0)</f>
        <v>0</v>
      </c>
    </row>
    <row r="418" spans="10:24">
      <c r="J418" s="13"/>
      <c r="K418" s="37"/>
      <c r="L418" s="46" t="str">
        <f t="shared" si="8"/>
        <v/>
      </c>
      <c r="M418" s="47" cm="1">
        <f t="array" ref="M418">IFERROR(
IF(OR(M$10="",$I418=""),"",
SUMIFS(収穫記録!$P:$P,収穫記録!$D:$D,$J$1,収穫記録!$I:$I,$J$2,収穫記録!$J:$J,$J$3,収穫記録!$F:$F,$I418,収穫記録!$B:$B,"&gt;="&amp;M$10,収穫記録!$B:$B,"&lt;="&amp;EOMONTH(M$10,0))
/_xlfn.UNIQUE(_xlfn._xlws.FILTER($F:$F,$E:$E=$J$4))
/IF($J$5="総計",1,$K418/10)
),0)</f>
        <v>0</v>
      </c>
      <c r="N418" s="48" cm="1">
        <f t="array" ref="N418">IFERROR(
IF(OR(N$10="",$I418=""),"",
SUMIFS(収穫記録!$P:$P,収穫記録!$D:$D,$J$1,収穫記録!$I:$I,$J$2,収穫記録!$J:$J,$J$3,収穫記録!$F:$F,$I418,収穫記録!$B:$B,"&gt;="&amp;N$10,収穫記録!$B:$B,"&lt;="&amp;EOMONTH(N$10,0))
/_xlfn.UNIQUE(_xlfn._xlws.FILTER($F:$F,$E:$E=$J$4))
/IF($J$5="総計",1,$K418/10)
),0)</f>
        <v>0</v>
      </c>
      <c r="O418" s="48" cm="1">
        <f t="array" ref="O418">IFERROR(
IF(OR(O$10="",$I418=""),"",
SUMIFS(収穫記録!$P:$P,収穫記録!$D:$D,$J$1,収穫記録!$I:$I,$J$2,収穫記録!$J:$J,$J$3,収穫記録!$F:$F,$I418,収穫記録!$B:$B,"&gt;="&amp;O$10,収穫記録!$B:$B,"&lt;="&amp;EOMONTH(O$10,0))
/_xlfn.UNIQUE(_xlfn._xlws.FILTER($F:$F,$E:$E=$J$4))
/IF($J$5="総計",1,$K418/10)
),0)</f>
        <v>0</v>
      </c>
      <c r="P418" s="48" cm="1">
        <f t="array" ref="P418">IFERROR(
IF(OR(P$10="",$I418=""),"",
SUMIFS(収穫記録!$P:$P,収穫記録!$D:$D,$J$1,収穫記録!$I:$I,$J$2,収穫記録!$J:$J,$J$3,収穫記録!$F:$F,$I418,収穫記録!$B:$B,"&gt;="&amp;P$10,収穫記録!$B:$B,"&lt;="&amp;EOMONTH(P$10,0))
/_xlfn.UNIQUE(_xlfn._xlws.FILTER($F:$F,$E:$E=$J$4))
/IF($J$5="総計",1,$K418/10)
),0)</f>
        <v>0</v>
      </c>
      <c r="Q418" s="48" cm="1">
        <f t="array" ref="Q418">IFERROR(
IF(OR(Q$10="",$I418=""),"",
SUMIFS(収穫記録!$P:$P,収穫記録!$D:$D,$J$1,収穫記録!$I:$I,$J$2,収穫記録!$J:$J,$J$3,収穫記録!$F:$F,$I418,収穫記録!$B:$B,"&gt;="&amp;Q$10,収穫記録!$B:$B,"&lt;="&amp;EOMONTH(Q$10,0))
/_xlfn.UNIQUE(_xlfn._xlws.FILTER($F:$F,$E:$E=$J$4))
/IF($J$5="総計",1,$K418/10)
),0)</f>
        <v>0</v>
      </c>
      <c r="R418" s="48" cm="1">
        <f t="array" ref="R418">IFERROR(
IF(OR(R$10="",$I418=""),"",
SUMIFS(収穫記録!$P:$P,収穫記録!$D:$D,$J$1,収穫記録!$I:$I,$J$2,収穫記録!$J:$J,$J$3,収穫記録!$F:$F,$I418,収穫記録!$B:$B,"&gt;="&amp;R$10,収穫記録!$B:$B,"&lt;="&amp;EOMONTH(R$10,0))
/_xlfn.UNIQUE(_xlfn._xlws.FILTER($F:$F,$E:$E=$J$4))
/IF($J$5="総計",1,$K418/10)
),0)</f>
        <v>0</v>
      </c>
      <c r="S418" s="48" cm="1">
        <f t="array" ref="S418">IFERROR(
IF(OR(S$10="",$I418=""),"",
SUMIFS(収穫記録!$P:$P,収穫記録!$D:$D,$J$1,収穫記録!$I:$I,$J$2,収穫記録!$J:$J,$J$3,収穫記録!$F:$F,$I418,収穫記録!$B:$B,"&gt;="&amp;S$10,収穫記録!$B:$B,"&lt;="&amp;EOMONTH(S$10,0))
/_xlfn.UNIQUE(_xlfn._xlws.FILTER($F:$F,$E:$E=$J$4))
/IF($J$5="総計",1,$K418/10)
),0)</f>
        <v>0</v>
      </c>
      <c r="T418" s="48" cm="1">
        <f t="array" ref="T418">IFERROR(
IF(OR(T$10="",$I418=""),"",
SUMIFS(収穫記録!$P:$P,収穫記録!$D:$D,$J$1,収穫記録!$I:$I,$J$2,収穫記録!$J:$J,$J$3,収穫記録!$F:$F,$I418,収穫記録!$B:$B,"&gt;="&amp;T$10,収穫記録!$B:$B,"&lt;="&amp;EOMONTH(T$10,0))
/_xlfn.UNIQUE(_xlfn._xlws.FILTER($F:$F,$E:$E=$J$4))
/IF($J$5="総計",1,$K418/10)
),0)</f>
        <v>0</v>
      </c>
      <c r="U418" s="48" cm="1">
        <f t="array" ref="U418">IFERROR(
IF(OR(U$10="",$I418=""),"",
SUMIFS(収穫記録!$P:$P,収穫記録!$D:$D,$J$1,収穫記録!$I:$I,$J$2,収穫記録!$J:$J,$J$3,収穫記録!$F:$F,$I418,収穫記録!$B:$B,"&gt;="&amp;U$10,収穫記録!$B:$B,"&lt;="&amp;EOMONTH(U$10,0))
/_xlfn.UNIQUE(_xlfn._xlws.FILTER($F:$F,$E:$E=$J$4))
/IF($J$5="総計",1,$K418/10)
),0)</f>
        <v>0</v>
      </c>
      <c r="V418" s="48" cm="1">
        <f t="array" ref="V418">IFERROR(
IF(OR(V$10="",$I418=""),"",
SUMIFS(収穫記録!$P:$P,収穫記録!$D:$D,$J$1,収穫記録!$I:$I,$J$2,収穫記録!$J:$J,$J$3,収穫記録!$F:$F,$I418,収穫記録!$B:$B,"&gt;="&amp;V$10,収穫記録!$B:$B,"&lt;="&amp;EOMONTH(V$10,0))
/_xlfn.UNIQUE(_xlfn._xlws.FILTER($F:$F,$E:$E=$J$4))
/IF($J$5="総計",1,$K418/10)
),0)</f>
        <v>0</v>
      </c>
      <c r="W418" s="48" cm="1">
        <f t="array" ref="W418">IFERROR(
IF(OR(W$10="",$I418=""),"",
SUMIFS(収穫記録!$P:$P,収穫記録!$D:$D,$J$1,収穫記録!$I:$I,$J$2,収穫記録!$J:$J,$J$3,収穫記録!$F:$F,$I418,収穫記録!$B:$B,"&gt;="&amp;W$10,収穫記録!$B:$B,"&lt;="&amp;EOMONTH(W$10,0))
/_xlfn.UNIQUE(_xlfn._xlws.FILTER($F:$F,$E:$E=$J$4))
/IF($J$5="総計",1,$K418/10)
),0)</f>
        <v>0</v>
      </c>
      <c r="X418" s="48" cm="1">
        <f t="array" ref="X418">IFERROR(
IF(OR(X$10="",$I418=""),"",
SUMIFS(収穫記録!$P:$P,収穫記録!$D:$D,$J$1,収穫記録!$I:$I,$J$2,収穫記録!$J:$J,$J$3,収穫記録!$F:$F,$I418,収穫記録!$B:$B,"&gt;="&amp;X$10,収穫記録!$B:$B,"&lt;="&amp;EOMONTH(X$10,0))
/_xlfn.UNIQUE(_xlfn._xlws.FILTER($F:$F,$E:$E=$J$4))
/IF($J$5="総計",1,$K418/10)
),0)</f>
        <v>0</v>
      </c>
    </row>
    <row r="419" spans="10:24">
      <c r="J419" s="13"/>
      <c r="K419" s="37"/>
      <c r="L419" s="46" t="str">
        <f t="shared" si="8"/>
        <v/>
      </c>
      <c r="M419" s="47" cm="1">
        <f t="array" ref="M419">IFERROR(
IF(OR(M$10="",$I419=""),"",
SUMIFS(収穫記録!$P:$P,収穫記録!$D:$D,$J$1,収穫記録!$I:$I,$J$2,収穫記録!$J:$J,$J$3,収穫記録!$F:$F,$I419,収穫記録!$B:$B,"&gt;="&amp;M$10,収穫記録!$B:$B,"&lt;="&amp;EOMONTH(M$10,0))
/_xlfn.UNIQUE(_xlfn._xlws.FILTER($F:$F,$E:$E=$J$4))
/IF($J$5="総計",1,$K419/10)
),0)</f>
        <v>0</v>
      </c>
      <c r="N419" s="48" cm="1">
        <f t="array" ref="N419">IFERROR(
IF(OR(N$10="",$I419=""),"",
SUMIFS(収穫記録!$P:$P,収穫記録!$D:$D,$J$1,収穫記録!$I:$I,$J$2,収穫記録!$J:$J,$J$3,収穫記録!$F:$F,$I419,収穫記録!$B:$B,"&gt;="&amp;N$10,収穫記録!$B:$B,"&lt;="&amp;EOMONTH(N$10,0))
/_xlfn.UNIQUE(_xlfn._xlws.FILTER($F:$F,$E:$E=$J$4))
/IF($J$5="総計",1,$K419/10)
),0)</f>
        <v>0</v>
      </c>
      <c r="O419" s="48" cm="1">
        <f t="array" ref="O419">IFERROR(
IF(OR(O$10="",$I419=""),"",
SUMIFS(収穫記録!$P:$P,収穫記録!$D:$D,$J$1,収穫記録!$I:$I,$J$2,収穫記録!$J:$J,$J$3,収穫記録!$F:$F,$I419,収穫記録!$B:$B,"&gt;="&amp;O$10,収穫記録!$B:$B,"&lt;="&amp;EOMONTH(O$10,0))
/_xlfn.UNIQUE(_xlfn._xlws.FILTER($F:$F,$E:$E=$J$4))
/IF($J$5="総計",1,$K419/10)
),0)</f>
        <v>0</v>
      </c>
      <c r="P419" s="48" cm="1">
        <f t="array" ref="P419">IFERROR(
IF(OR(P$10="",$I419=""),"",
SUMIFS(収穫記録!$P:$P,収穫記録!$D:$D,$J$1,収穫記録!$I:$I,$J$2,収穫記録!$J:$J,$J$3,収穫記録!$F:$F,$I419,収穫記録!$B:$B,"&gt;="&amp;P$10,収穫記録!$B:$B,"&lt;="&amp;EOMONTH(P$10,0))
/_xlfn.UNIQUE(_xlfn._xlws.FILTER($F:$F,$E:$E=$J$4))
/IF($J$5="総計",1,$K419/10)
),0)</f>
        <v>0</v>
      </c>
      <c r="Q419" s="48" cm="1">
        <f t="array" ref="Q419">IFERROR(
IF(OR(Q$10="",$I419=""),"",
SUMIFS(収穫記録!$P:$P,収穫記録!$D:$D,$J$1,収穫記録!$I:$I,$J$2,収穫記録!$J:$J,$J$3,収穫記録!$F:$F,$I419,収穫記録!$B:$B,"&gt;="&amp;Q$10,収穫記録!$B:$B,"&lt;="&amp;EOMONTH(Q$10,0))
/_xlfn.UNIQUE(_xlfn._xlws.FILTER($F:$F,$E:$E=$J$4))
/IF($J$5="総計",1,$K419/10)
),0)</f>
        <v>0</v>
      </c>
      <c r="R419" s="48" cm="1">
        <f t="array" ref="R419">IFERROR(
IF(OR(R$10="",$I419=""),"",
SUMIFS(収穫記録!$P:$P,収穫記録!$D:$D,$J$1,収穫記録!$I:$I,$J$2,収穫記録!$J:$J,$J$3,収穫記録!$F:$F,$I419,収穫記録!$B:$B,"&gt;="&amp;R$10,収穫記録!$B:$B,"&lt;="&amp;EOMONTH(R$10,0))
/_xlfn.UNIQUE(_xlfn._xlws.FILTER($F:$F,$E:$E=$J$4))
/IF($J$5="総計",1,$K419/10)
),0)</f>
        <v>0</v>
      </c>
      <c r="S419" s="48" cm="1">
        <f t="array" ref="S419">IFERROR(
IF(OR(S$10="",$I419=""),"",
SUMIFS(収穫記録!$P:$P,収穫記録!$D:$D,$J$1,収穫記録!$I:$I,$J$2,収穫記録!$J:$J,$J$3,収穫記録!$F:$F,$I419,収穫記録!$B:$B,"&gt;="&amp;S$10,収穫記録!$B:$B,"&lt;="&amp;EOMONTH(S$10,0))
/_xlfn.UNIQUE(_xlfn._xlws.FILTER($F:$F,$E:$E=$J$4))
/IF($J$5="総計",1,$K419/10)
),0)</f>
        <v>0</v>
      </c>
      <c r="T419" s="48" cm="1">
        <f t="array" ref="T419">IFERROR(
IF(OR(T$10="",$I419=""),"",
SUMIFS(収穫記録!$P:$P,収穫記録!$D:$D,$J$1,収穫記録!$I:$I,$J$2,収穫記録!$J:$J,$J$3,収穫記録!$F:$F,$I419,収穫記録!$B:$B,"&gt;="&amp;T$10,収穫記録!$B:$B,"&lt;="&amp;EOMONTH(T$10,0))
/_xlfn.UNIQUE(_xlfn._xlws.FILTER($F:$F,$E:$E=$J$4))
/IF($J$5="総計",1,$K419/10)
),0)</f>
        <v>0</v>
      </c>
      <c r="U419" s="48" cm="1">
        <f t="array" ref="U419">IFERROR(
IF(OR(U$10="",$I419=""),"",
SUMIFS(収穫記録!$P:$P,収穫記録!$D:$D,$J$1,収穫記録!$I:$I,$J$2,収穫記録!$J:$J,$J$3,収穫記録!$F:$F,$I419,収穫記録!$B:$B,"&gt;="&amp;U$10,収穫記録!$B:$B,"&lt;="&amp;EOMONTH(U$10,0))
/_xlfn.UNIQUE(_xlfn._xlws.FILTER($F:$F,$E:$E=$J$4))
/IF($J$5="総計",1,$K419/10)
),0)</f>
        <v>0</v>
      </c>
      <c r="V419" s="48" cm="1">
        <f t="array" ref="V419">IFERROR(
IF(OR(V$10="",$I419=""),"",
SUMIFS(収穫記録!$P:$P,収穫記録!$D:$D,$J$1,収穫記録!$I:$I,$J$2,収穫記録!$J:$J,$J$3,収穫記録!$F:$F,$I419,収穫記録!$B:$B,"&gt;="&amp;V$10,収穫記録!$B:$B,"&lt;="&amp;EOMONTH(V$10,0))
/_xlfn.UNIQUE(_xlfn._xlws.FILTER($F:$F,$E:$E=$J$4))
/IF($J$5="総計",1,$K419/10)
),0)</f>
        <v>0</v>
      </c>
      <c r="W419" s="48" cm="1">
        <f t="array" ref="W419">IFERROR(
IF(OR(W$10="",$I419=""),"",
SUMIFS(収穫記録!$P:$P,収穫記録!$D:$D,$J$1,収穫記録!$I:$I,$J$2,収穫記録!$J:$J,$J$3,収穫記録!$F:$F,$I419,収穫記録!$B:$B,"&gt;="&amp;W$10,収穫記録!$B:$B,"&lt;="&amp;EOMONTH(W$10,0))
/_xlfn.UNIQUE(_xlfn._xlws.FILTER($F:$F,$E:$E=$J$4))
/IF($J$5="総計",1,$K419/10)
),0)</f>
        <v>0</v>
      </c>
      <c r="X419" s="48" cm="1">
        <f t="array" ref="X419">IFERROR(
IF(OR(X$10="",$I419=""),"",
SUMIFS(収穫記録!$P:$P,収穫記録!$D:$D,$J$1,収穫記録!$I:$I,$J$2,収穫記録!$J:$J,$J$3,収穫記録!$F:$F,$I419,収穫記録!$B:$B,"&gt;="&amp;X$10,収穫記録!$B:$B,"&lt;="&amp;EOMONTH(X$10,0))
/_xlfn.UNIQUE(_xlfn._xlws.FILTER($F:$F,$E:$E=$J$4))
/IF($J$5="総計",1,$K419/10)
),0)</f>
        <v>0</v>
      </c>
    </row>
    <row r="420" spans="10:24">
      <c r="J420" s="13"/>
      <c r="K420" s="37"/>
      <c r="L420" s="46" t="str">
        <f t="shared" si="8"/>
        <v/>
      </c>
      <c r="M420" s="47" cm="1">
        <f t="array" ref="M420">IFERROR(
IF(OR(M$10="",$I420=""),"",
SUMIFS(収穫記録!$P:$P,収穫記録!$D:$D,$J$1,収穫記録!$I:$I,$J$2,収穫記録!$J:$J,$J$3,収穫記録!$F:$F,$I420,収穫記録!$B:$B,"&gt;="&amp;M$10,収穫記録!$B:$B,"&lt;="&amp;EOMONTH(M$10,0))
/_xlfn.UNIQUE(_xlfn._xlws.FILTER($F:$F,$E:$E=$J$4))
/IF($J$5="総計",1,$K420/10)
),0)</f>
        <v>0</v>
      </c>
      <c r="N420" s="48" cm="1">
        <f t="array" ref="N420">IFERROR(
IF(OR(N$10="",$I420=""),"",
SUMIFS(収穫記録!$P:$P,収穫記録!$D:$D,$J$1,収穫記録!$I:$I,$J$2,収穫記録!$J:$J,$J$3,収穫記録!$F:$F,$I420,収穫記録!$B:$B,"&gt;="&amp;N$10,収穫記録!$B:$B,"&lt;="&amp;EOMONTH(N$10,0))
/_xlfn.UNIQUE(_xlfn._xlws.FILTER($F:$F,$E:$E=$J$4))
/IF($J$5="総計",1,$K420/10)
),0)</f>
        <v>0</v>
      </c>
      <c r="O420" s="48" cm="1">
        <f t="array" ref="O420">IFERROR(
IF(OR(O$10="",$I420=""),"",
SUMIFS(収穫記録!$P:$P,収穫記録!$D:$D,$J$1,収穫記録!$I:$I,$J$2,収穫記録!$J:$J,$J$3,収穫記録!$F:$F,$I420,収穫記録!$B:$B,"&gt;="&amp;O$10,収穫記録!$B:$B,"&lt;="&amp;EOMONTH(O$10,0))
/_xlfn.UNIQUE(_xlfn._xlws.FILTER($F:$F,$E:$E=$J$4))
/IF($J$5="総計",1,$K420/10)
),0)</f>
        <v>0</v>
      </c>
      <c r="P420" s="48" cm="1">
        <f t="array" ref="P420">IFERROR(
IF(OR(P$10="",$I420=""),"",
SUMIFS(収穫記録!$P:$P,収穫記録!$D:$D,$J$1,収穫記録!$I:$I,$J$2,収穫記録!$J:$J,$J$3,収穫記録!$F:$F,$I420,収穫記録!$B:$B,"&gt;="&amp;P$10,収穫記録!$B:$B,"&lt;="&amp;EOMONTH(P$10,0))
/_xlfn.UNIQUE(_xlfn._xlws.FILTER($F:$F,$E:$E=$J$4))
/IF($J$5="総計",1,$K420/10)
),0)</f>
        <v>0</v>
      </c>
      <c r="Q420" s="48" cm="1">
        <f t="array" ref="Q420">IFERROR(
IF(OR(Q$10="",$I420=""),"",
SUMIFS(収穫記録!$P:$P,収穫記録!$D:$D,$J$1,収穫記録!$I:$I,$J$2,収穫記録!$J:$J,$J$3,収穫記録!$F:$F,$I420,収穫記録!$B:$B,"&gt;="&amp;Q$10,収穫記録!$B:$B,"&lt;="&amp;EOMONTH(Q$10,0))
/_xlfn.UNIQUE(_xlfn._xlws.FILTER($F:$F,$E:$E=$J$4))
/IF($J$5="総計",1,$K420/10)
),0)</f>
        <v>0</v>
      </c>
      <c r="R420" s="48" cm="1">
        <f t="array" ref="R420">IFERROR(
IF(OR(R$10="",$I420=""),"",
SUMIFS(収穫記録!$P:$P,収穫記録!$D:$D,$J$1,収穫記録!$I:$I,$J$2,収穫記録!$J:$J,$J$3,収穫記録!$F:$F,$I420,収穫記録!$B:$B,"&gt;="&amp;R$10,収穫記録!$B:$B,"&lt;="&amp;EOMONTH(R$10,0))
/_xlfn.UNIQUE(_xlfn._xlws.FILTER($F:$F,$E:$E=$J$4))
/IF($J$5="総計",1,$K420/10)
),0)</f>
        <v>0</v>
      </c>
      <c r="S420" s="48" cm="1">
        <f t="array" ref="S420">IFERROR(
IF(OR(S$10="",$I420=""),"",
SUMIFS(収穫記録!$P:$P,収穫記録!$D:$D,$J$1,収穫記録!$I:$I,$J$2,収穫記録!$J:$J,$J$3,収穫記録!$F:$F,$I420,収穫記録!$B:$B,"&gt;="&amp;S$10,収穫記録!$B:$B,"&lt;="&amp;EOMONTH(S$10,0))
/_xlfn.UNIQUE(_xlfn._xlws.FILTER($F:$F,$E:$E=$J$4))
/IF($J$5="総計",1,$K420/10)
),0)</f>
        <v>0</v>
      </c>
      <c r="T420" s="48" cm="1">
        <f t="array" ref="T420">IFERROR(
IF(OR(T$10="",$I420=""),"",
SUMIFS(収穫記録!$P:$P,収穫記録!$D:$D,$J$1,収穫記録!$I:$I,$J$2,収穫記録!$J:$J,$J$3,収穫記録!$F:$F,$I420,収穫記録!$B:$B,"&gt;="&amp;T$10,収穫記録!$B:$B,"&lt;="&amp;EOMONTH(T$10,0))
/_xlfn.UNIQUE(_xlfn._xlws.FILTER($F:$F,$E:$E=$J$4))
/IF($J$5="総計",1,$K420/10)
),0)</f>
        <v>0</v>
      </c>
      <c r="U420" s="48" cm="1">
        <f t="array" ref="U420">IFERROR(
IF(OR(U$10="",$I420=""),"",
SUMIFS(収穫記録!$P:$P,収穫記録!$D:$D,$J$1,収穫記録!$I:$I,$J$2,収穫記録!$J:$J,$J$3,収穫記録!$F:$F,$I420,収穫記録!$B:$B,"&gt;="&amp;U$10,収穫記録!$B:$B,"&lt;="&amp;EOMONTH(U$10,0))
/_xlfn.UNIQUE(_xlfn._xlws.FILTER($F:$F,$E:$E=$J$4))
/IF($J$5="総計",1,$K420/10)
),0)</f>
        <v>0</v>
      </c>
      <c r="V420" s="48" cm="1">
        <f t="array" ref="V420">IFERROR(
IF(OR(V$10="",$I420=""),"",
SUMIFS(収穫記録!$P:$P,収穫記録!$D:$D,$J$1,収穫記録!$I:$I,$J$2,収穫記録!$J:$J,$J$3,収穫記録!$F:$F,$I420,収穫記録!$B:$B,"&gt;="&amp;V$10,収穫記録!$B:$B,"&lt;="&amp;EOMONTH(V$10,0))
/_xlfn.UNIQUE(_xlfn._xlws.FILTER($F:$F,$E:$E=$J$4))
/IF($J$5="総計",1,$K420/10)
),0)</f>
        <v>0</v>
      </c>
      <c r="W420" s="48" cm="1">
        <f t="array" ref="W420">IFERROR(
IF(OR(W$10="",$I420=""),"",
SUMIFS(収穫記録!$P:$P,収穫記録!$D:$D,$J$1,収穫記録!$I:$I,$J$2,収穫記録!$J:$J,$J$3,収穫記録!$F:$F,$I420,収穫記録!$B:$B,"&gt;="&amp;W$10,収穫記録!$B:$B,"&lt;="&amp;EOMONTH(W$10,0))
/_xlfn.UNIQUE(_xlfn._xlws.FILTER($F:$F,$E:$E=$J$4))
/IF($J$5="総計",1,$K420/10)
),0)</f>
        <v>0</v>
      </c>
      <c r="X420" s="48" cm="1">
        <f t="array" ref="X420">IFERROR(
IF(OR(X$10="",$I420=""),"",
SUMIFS(収穫記録!$P:$P,収穫記録!$D:$D,$J$1,収穫記録!$I:$I,$J$2,収穫記録!$J:$J,$J$3,収穫記録!$F:$F,$I420,収穫記録!$B:$B,"&gt;="&amp;X$10,収穫記録!$B:$B,"&lt;="&amp;EOMONTH(X$10,0))
/_xlfn.UNIQUE(_xlfn._xlws.FILTER($F:$F,$E:$E=$J$4))
/IF($J$5="総計",1,$K420/10)
),0)</f>
        <v>0</v>
      </c>
    </row>
    <row r="421" spans="10:24">
      <c r="J421" s="13"/>
      <c r="K421" s="37"/>
      <c r="L421" s="46" t="str">
        <f t="shared" si="8"/>
        <v/>
      </c>
      <c r="M421" s="47" cm="1">
        <f t="array" ref="M421">IFERROR(
IF(OR(M$10="",$I421=""),"",
SUMIFS(収穫記録!$P:$P,収穫記録!$D:$D,$J$1,収穫記録!$I:$I,$J$2,収穫記録!$J:$J,$J$3,収穫記録!$F:$F,$I421,収穫記録!$B:$B,"&gt;="&amp;M$10,収穫記録!$B:$B,"&lt;="&amp;EOMONTH(M$10,0))
/_xlfn.UNIQUE(_xlfn._xlws.FILTER($F:$F,$E:$E=$J$4))
/IF($J$5="総計",1,$K421/10)
),0)</f>
        <v>0</v>
      </c>
      <c r="N421" s="48" cm="1">
        <f t="array" ref="N421">IFERROR(
IF(OR(N$10="",$I421=""),"",
SUMIFS(収穫記録!$P:$P,収穫記録!$D:$D,$J$1,収穫記録!$I:$I,$J$2,収穫記録!$J:$J,$J$3,収穫記録!$F:$F,$I421,収穫記録!$B:$B,"&gt;="&amp;N$10,収穫記録!$B:$B,"&lt;="&amp;EOMONTH(N$10,0))
/_xlfn.UNIQUE(_xlfn._xlws.FILTER($F:$F,$E:$E=$J$4))
/IF($J$5="総計",1,$K421/10)
),0)</f>
        <v>0</v>
      </c>
      <c r="O421" s="48" cm="1">
        <f t="array" ref="O421">IFERROR(
IF(OR(O$10="",$I421=""),"",
SUMIFS(収穫記録!$P:$P,収穫記録!$D:$D,$J$1,収穫記録!$I:$I,$J$2,収穫記録!$J:$J,$J$3,収穫記録!$F:$F,$I421,収穫記録!$B:$B,"&gt;="&amp;O$10,収穫記録!$B:$B,"&lt;="&amp;EOMONTH(O$10,0))
/_xlfn.UNIQUE(_xlfn._xlws.FILTER($F:$F,$E:$E=$J$4))
/IF($J$5="総計",1,$K421/10)
),0)</f>
        <v>0</v>
      </c>
      <c r="P421" s="48" cm="1">
        <f t="array" ref="P421">IFERROR(
IF(OR(P$10="",$I421=""),"",
SUMIFS(収穫記録!$P:$P,収穫記録!$D:$D,$J$1,収穫記録!$I:$I,$J$2,収穫記録!$J:$J,$J$3,収穫記録!$F:$F,$I421,収穫記録!$B:$B,"&gt;="&amp;P$10,収穫記録!$B:$B,"&lt;="&amp;EOMONTH(P$10,0))
/_xlfn.UNIQUE(_xlfn._xlws.FILTER($F:$F,$E:$E=$J$4))
/IF($J$5="総計",1,$K421/10)
),0)</f>
        <v>0</v>
      </c>
      <c r="Q421" s="48" cm="1">
        <f t="array" ref="Q421">IFERROR(
IF(OR(Q$10="",$I421=""),"",
SUMIFS(収穫記録!$P:$P,収穫記録!$D:$D,$J$1,収穫記録!$I:$I,$J$2,収穫記録!$J:$J,$J$3,収穫記録!$F:$F,$I421,収穫記録!$B:$B,"&gt;="&amp;Q$10,収穫記録!$B:$B,"&lt;="&amp;EOMONTH(Q$10,0))
/_xlfn.UNIQUE(_xlfn._xlws.FILTER($F:$F,$E:$E=$J$4))
/IF($J$5="総計",1,$K421/10)
),0)</f>
        <v>0</v>
      </c>
      <c r="R421" s="48" cm="1">
        <f t="array" ref="R421">IFERROR(
IF(OR(R$10="",$I421=""),"",
SUMIFS(収穫記録!$P:$P,収穫記録!$D:$D,$J$1,収穫記録!$I:$I,$J$2,収穫記録!$J:$J,$J$3,収穫記録!$F:$F,$I421,収穫記録!$B:$B,"&gt;="&amp;R$10,収穫記録!$B:$B,"&lt;="&amp;EOMONTH(R$10,0))
/_xlfn.UNIQUE(_xlfn._xlws.FILTER($F:$F,$E:$E=$J$4))
/IF($J$5="総計",1,$K421/10)
),0)</f>
        <v>0</v>
      </c>
      <c r="S421" s="48" cm="1">
        <f t="array" ref="S421">IFERROR(
IF(OR(S$10="",$I421=""),"",
SUMIFS(収穫記録!$P:$P,収穫記録!$D:$D,$J$1,収穫記録!$I:$I,$J$2,収穫記録!$J:$J,$J$3,収穫記録!$F:$F,$I421,収穫記録!$B:$B,"&gt;="&amp;S$10,収穫記録!$B:$B,"&lt;="&amp;EOMONTH(S$10,0))
/_xlfn.UNIQUE(_xlfn._xlws.FILTER($F:$F,$E:$E=$J$4))
/IF($J$5="総計",1,$K421/10)
),0)</f>
        <v>0</v>
      </c>
      <c r="T421" s="48" cm="1">
        <f t="array" ref="T421">IFERROR(
IF(OR(T$10="",$I421=""),"",
SUMIFS(収穫記録!$P:$P,収穫記録!$D:$D,$J$1,収穫記録!$I:$I,$J$2,収穫記録!$J:$J,$J$3,収穫記録!$F:$F,$I421,収穫記録!$B:$B,"&gt;="&amp;T$10,収穫記録!$B:$B,"&lt;="&amp;EOMONTH(T$10,0))
/_xlfn.UNIQUE(_xlfn._xlws.FILTER($F:$F,$E:$E=$J$4))
/IF($J$5="総計",1,$K421/10)
),0)</f>
        <v>0</v>
      </c>
      <c r="U421" s="48" cm="1">
        <f t="array" ref="U421">IFERROR(
IF(OR(U$10="",$I421=""),"",
SUMIFS(収穫記録!$P:$P,収穫記録!$D:$D,$J$1,収穫記録!$I:$I,$J$2,収穫記録!$J:$J,$J$3,収穫記録!$F:$F,$I421,収穫記録!$B:$B,"&gt;="&amp;U$10,収穫記録!$B:$B,"&lt;="&amp;EOMONTH(U$10,0))
/_xlfn.UNIQUE(_xlfn._xlws.FILTER($F:$F,$E:$E=$J$4))
/IF($J$5="総計",1,$K421/10)
),0)</f>
        <v>0</v>
      </c>
      <c r="V421" s="48" cm="1">
        <f t="array" ref="V421">IFERROR(
IF(OR(V$10="",$I421=""),"",
SUMIFS(収穫記録!$P:$P,収穫記録!$D:$D,$J$1,収穫記録!$I:$I,$J$2,収穫記録!$J:$J,$J$3,収穫記録!$F:$F,$I421,収穫記録!$B:$B,"&gt;="&amp;V$10,収穫記録!$B:$B,"&lt;="&amp;EOMONTH(V$10,0))
/_xlfn.UNIQUE(_xlfn._xlws.FILTER($F:$F,$E:$E=$J$4))
/IF($J$5="総計",1,$K421/10)
),0)</f>
        <v>0</v>
      </c>
      <c r="W421" s="48" cm="1">
        <f t="array" ref="W421">IFERROR(
IF(OR(W$10="",$I421=""),"",
SUMIFS(収穫記録!$P:$P,収穫記録!$D:$D,$J$1,収穫記録!$I:$I,$J$2,収穫記録!$J:$J,$J$3,収穫記録!$F:$F,$I421,収穫記録!$B:$B,"&gt;="&amp;W$10,収穫記録!$B:$B,"&lt;="&amp;EOMONTH(W$10,0))
/_xlfn.UNIQUE(_xlfn._xlws.FILTER($F:$F,$E:$E=$J$4))
/IF($J$5="総計",1,$K421/10)
),0)</f>
        <v>0</v>
      </c>
      <c r="X421" s="48" cm="1">
        <f t="array" ref="X421">IFERROR(
IF(OR(X$10="",$I421=""),"",
SUMIFS(収穫記録!$P:$P,収穫記録!$D:$D,$J$1,収穫記録!$I:$I,$J$2,収穫記録!$J:$J,$J$3,収穫記録!$F:$F,$I421,収穫記録!$B:$B,"&gt;="&amp;X$10,収穫記録!$B:$B,"&lt;="&amp;EOMONTH(X$10,0))
/_xlfn.UNIQUE(_xlfn._xlws.FILTER($F:$F,$E:$E=$J$4))
/IF($J$5="総計",1,$K421/10)
),0)</f>
        <v>0</v>
      </c>
    </row>
    <row r="422" spans="10:24">
      <c r="J422" s="13"/>
      <c r="K422" s="37"/>
      <c r="L422" s="46" t="str">
        <f t="shared" si="8"/>
        <v/>
      </c>
      <c r="M422" s="47" cm="1">
        <f t="array" ref="M422">IFERROR(
IF(OR(M$10="",$I422=""),"",
SUMIFS(収穫記録!$P:$P,収穫記録!$D:$D,$J$1,収穫記録!$I:$I,$J$2,収穫記録!$J:$J,$J$3,収穫記録!$F:$F,$I422,収穫記録!$B:$B,"&gt;="&amp;M$10,収穫記録!$B:$B,"&lt;="&amp;EOMONTH(M$10,0))
/_xlfn.UNIQUE(_xlfn._xlws.FILTER($F:$F,$E:$E=$J$4))
/IF($J$5="総計",1,$K422/10)
),0)</f>
        <v>0</v>
      </c>
      <c r="N422" s="48" cm="1">
        <f t="array" ref="N422">IFERROR(
IF(OR(N$10="",$I422=""),"",
SUMIFS(収穫記録!$P:$P,収穫記録!$D:$D,$J$1,収穫記録!$I:$I,$J$2,収穫記録!$J:$J,$J$3,収穫記録!$F:$F,$I422,収穫記録!$B:$B,"&gt;="&amp;N$10,収穫記録!$B:$B,"&lt;="&amp;EOMONTH(N$10,0))
/_xlfn.UNIQUE(_xlfn._xlws.FILTER($F:$F,$E:$E=$J$4))
/IF($J$5="総計",1,$K422/10)
),0)</f>
        <v>0</v>
      </c>
      <c r="O422" s="48" cm="1">
        <f t="array" ref="O422">IFERROR(
IF(OR(O$10="",$I422=""),"",
SUMIFS(収穫記録!$P:$P,収穫記録!$D:$D,$J$1,収穫記録!$I:$I,$J$2,収穫記録!$J:$J,$J$3,収穫記録!$F:$F,$I422,収穫記録!$B:$B,"&gt;="&amp;O$10,収穫記録!$B:$B,"&lt;="&amp;EOMONTH(O$10,0))
/_xlfn.UNIQUE(_xlfn._xlws.FILTER($F:$F,$E:$E=$J$4))
/IF($J$5="総計",1,$K422/10)
),0)</f>
        <v>0</v>
      </c>
      <c r="P422" s="48" cm="1">
        <f t="array" ref="P422">IFERROR(
IF(OR(P$10="",$I422=""),"",
SUMIFS(収穫記録!$P:$P,収穫記録!$D:$D,$J$1,収穫記録!$I:$I,$J$2,収穫記録!$J:$J,$J$3,収穫記録!$F:$F,$I422,収穫記録!$B:$B,"&gt;="&amp;P$10,収穫記録!$B:$B,"&lt;="&amp;EOMONTH(P$10,0))
/_xlfn.UNIQUE(_xlfn._xlws.FILTER($F:$F,$E:$E=$J$4))
/IF($J$5="総計",1,$K422/10)
),0)</f>
        <v>0</v>
      </c>
      <c r="Q422" s="48" cm="1">
        <f t="array" ref="Q422">IFERROR(
IF(OR(Q$10="",$I422=""),"",
SUMIFS(収穫記録!$P:$P,収穫記録!$D:$D,$J$1,収穫記録!$I:$I,$J$2,収穫記録!$J:$J,$J$3,収穫記録!$F:$F,$I422,収穫記録!$B:$B,"&gt;="&amp;Q$10,収穫記録!$B:$B,"&lt;="&amp;EOMONTH(Q$10,0))
/_xlfn.UNIQUE(_xlfn._xlws.FILTER($F:$F,$E:$E=$J$4))
/IF($J$5="総計",1,$K422/10)
),0)</f>
        <v>0</v>
      </c>
      <c r="R422" s="48" cm="1">
        <f t="array" ref="R422">IFERROR(
IF(OR(R$10="",$I422=""),"",
SUMIFS(収穫記録!$P:$P,収穫記録!$D:$D,$J$1,収穫記録!$I:$I,$J$2,収穫記録!$J:$J,$J$3,収穫記録!$F:$F,$I422,収穫記録!$B:$B,"&gt;="&amp;R$10,収穫記録!$B:$B,"&lt;="&amp;EOMONTH(R$10,0))
/_xlfn.UNIQUE(_xlfn._xlws.FILTER($F:$F,$E:$E=$J$4))
/IF($J$5="総計",1,$K422/10)
),0)</f>
        <v>0</v>
      </c>
      <c r="S422" s="48" cm="1">
        <f t="array" ref="S422">IFERROR(
IF(OR(S$10="",$I422=""),"",
SUMIFS(収穫記録!$P:$P,収穫記録!$D:$D,$J$1,収穫記録!$I:$I,$J$2,収穫記録!$J:$J,$J$3,収穫記録!$F:$F,$I422,収穫記録!$B:$B,"&gt;="&amp;S$10,収穫記録!$B:$B,"&lt;="&amp;EOMONTH(S$10,0))
/_xlfn.UNIQUE(_xlfn._xlws.FILTER($F:$F,$E:$E=$J$4))
/IF($J$5="総計",1,$K422/10)
),0)</f>
        <v>0</v>
      </c>
      <c r="T422" s="48" cm="1">
        <f t="array" ref="T422">IFERROR(
IF(OR(T$10="",$I422=""),"",
SUMIFS(収穫記録!$P:$P,収穫記録!$D:$D,$J$1,収穫記録!$I:$I,$J$2,収穫記録!$J:$J,$J$3,収穫記録!$F:$F,$I422,収穫記録!$B:$B,"&gt;="&amp;T$10,収穫記録!$B:$B,"&lt;="&amp;EOMONTH(T$10,0))
/_xlfn.UNIQUE(_xlfn._xlws.FILTER($F:$F,$E:$E=$J$4))
/IF($J$5="総計",1,$K422/10)
),0)</f>
        <v>0</v>
      </c>
      <c r="U422" s="48" cm="1">
        <f t="array" ref="U422">IFERROR(
IF(OR(U$10="",$I422=""),"",
SUMIFS(収穫記録!$P:$P,収穫記録!$D:$D,$J$1,収穫記録!$I:$I,$J$2,収穫記録!$J:$J,$J$3,収穫記録!$F:$F,$I422,収穫記録!$B:$B,"&gt;="&amp;U$10,収穫記録!$B:$B,"&lt;="&amp;EOMONTH(U$10,0))
/_xlfn.UNIQUE(_xlfn._xlws.FILTER($F:$F,$E:$E=$J$4))
/IF($J$5="総計",1,$K422/10)
),0)</f>
        <v>0</v>
      </c>
      <c r="V422" s="48" cm="1">
        <f t="array" ref="V422">IFERROR(
IF(OR(V$10="",$I422=""),"",
SUMIFS(収穫記録!$P:$P,収穫記録!$D:$D,$J$1,収穫記録!$I:$I,$J$2,収穫記録!$J:$J,$J$3,収穫記録!$F:$F,$I422,収穫記録!$B:$B,"&gt;="&amp;V$10,収穫記録!$B:$B,"&lt;="&amp;EOMONTH(V$10,0))
/_xlfn.UNIQUE(_xlfn._xlws.FILTER($F:$F,$E:$E=$J$4))
/IF($J$5="総計",1,$K422/10)
),0)</f>
        <v>0</v>
      </c>
      <c r="W422" s="48" cm="1">
        <f t="array" ref="W422">IFERROR(
IF(OR(W$10="",$I422=""),"",
SUMIFS(収穫記録!$P:$P,収穫記録!$D:$D,$J$1,収穫記録!$I:$I,$J$2,収穫記録!$J:$J,$J$3,収穫記録!$F:$F,$I422,収穫記録!$B:$B,"&gt;="&amp;W$10,収穫記録!$B:$B,"&lt;="&amp;EOMONTH(W$10,0))
/_xlfn.UNIQUE(_xlfn._xlws.FILTER($F:$F,$E:$E=$J$4))
/IF($J$5="総計",1,$K422/10)
),0)</f>
        <v>0</v>
      </c>
      <c r="X422" s="48" cm="1">
        <f t="array" ref="X422">IFERROR(
IF(OR(X$10="",$I422=""),"",
SUMIFS(収穫記録!$P:$P,収穫記録!$D:$D,$J$1,収穫記録!$I:$I,$J$2,収穫記録!$J:$J,$J$3,収穫記録!$F:$F,$I422,収穫記録!$B:$B,"&gt;="&amp;X$10,収穫記録!$B:$B,"&lt;="&amp;EOMONTH(X$10,0))
/_xlfn.UNIQUE(_xlfn._xlws.FILTER($F:$F,$E:$E=$J$4))
/IF($J$5="総計",1,$K422/10)
),0)</f>
        <v>0</v>
      </c>
    </row>
    <row r="423" spans="10:24">
      <c r="J423" s="13"/>
      <c r="K423" s="37"/>
      <c r="L423" s="46" t="str">
        <f t="shared" si="8"/>
        <v/>
      </c>
      <c r="M423" s="47" cm="1">
        <f t="array" ref="M423">IFERROR(
IF(OR(M$10="",$I423=""),"",
SUMIFS(収穫記録!$P:$P,収穫記録!$D:$D,$J$1,収穫記録!$I:$I,$J$2,収穫記録!$J:$J,$J$3,収穫記録!$F:$F,$I423,収穫記録!$B:$B,"&gt;="&amp;M$10,収穫記録!$B:$B,"&lt;="&amp;EOMONTH(M$10,0))
/_xlfn.UNIQUE(_xlfn._xlws.FILTER($F:$F,$E:$E=$J$4))
/IF($J$5="総計",1,$K423/10)
),0)</f>
        <v>0</v>
      </c>
      <c r="N423" s="48" cm="1">
        <f t="array" ref="N423">IFERROR(
IF(OR(N$10="",$I423=""),"",
SUMIFS(収穫記録!$P:$P,収穫記録!$D:$D,$J$1,収穫記録!$I:$I,$J$2,収穫記録!$J:$J,$J$3,収穫記録!$F:$F,$I423,収穫記録!$B:$B,"&gt;="&amp;N$10,収穫記録!$B:$B,"&lt;="&amp;EOMONTH(N$10,0))
/_xlfn.UNIQUE(_xlfn._xlws.FILTER($F:$F,$E:$E=$J$4))
/IF($J$5="総計",1,$K423/10)
),0)</f>
        <v>0</v>
      </c>
      <c r="O423" s="48" cm="1">
        <f t="array" ref="O423">IFERROR(
IF(OR(O$10="",$I423=""),"",
SUMIFS(収穫記録!$P:$P,収穫記録!$D:$D,$J$1,収穫記録!$I:$I,$J$2,収穫記録!$J:$J,$J$3,収穫記録!$F:$F,$I423,収穫記録!$B:$B,"&gt;="&amp;O$10,収穫記録!$B:$B,"&lt;="&amp;EOMONTH(O$10,0))
/_xlfn.UNIQUE(_xlfn._xlws.FILTER($F:$F,$E:$E=$J$4))
/IF($J$5="総計",1,$K423/10)
),0)</f>
        <v>0</v>
      </c>
      <c r="P423" s="48" cm="1">
        <f t="array" ref="P423">IFERROR(
IF(OR(P$10="",$I423=""),"",
SUMIFS(収穫記録!$P:$P,収穫記録!$D:$D,$J$1,収穫記録!$I:$I,$J$2,収穫記録!$J:$J,$J$3,収穫記録!$F:$F,$I423,収穫記録!$B:$B,"&gt;="&amp;P$10,収穫記録!$B:$B,"&lt;="&amp;EOMONTH(P$10,0))
/_xlfn.UNIQUE(_xlfn._xlws.FILTER($F:$F,$E:$E=$J$4))
/IF($J$5="総計",1,$K423/10)
),0)</f>
        <v>0</v>
      </c>
      <c r="Q423" s="48" cm="1">
        <f t="array" ref="Q423">IFERROR(
IF(OR(Q$10="",$I423=""),"",
SUMIFS(収穫記録!$P:$P,収穫記録!$D:$D,$J$1,収穫記録!$I:$I,$J$2,収穫記録!$J:$J,$J$3,収穫記録!$F:$F,$I423,収穫記録!$B:$B,"&gt;="&amp;Q$10,収穫記録!$B:$B,"&lt;="&amp;EOMONTH(Q$10,0))
/_xlfn.UNIQUE(_xlfn._xlws.FILTER($F:$F,$E:$E=$J$4))
/IF($J$5="総計",1,$K423/10)
),0)</f>
        <v>0</v>
      </c>
      <c r="R423" s="48" cm="1">
        <f t="array" ref="R423">IFERROR(
IF(OR(R$10="",$I423=""),"",
SUMIFS(収穫記録!$P:$P,収穫記録!$D:$D,$J$1,収穫記録!$I:$I,$J$2,収穫記録!$J:$J,$J$3,収穫記録!$F:$F,$I423,収穫記録!$B:$B,"&gt;="&amp;R$10,収穫記録!$B:$B,"&lt;="&amp;EOMONTH(R$10,0))
/_xlfn.UNIQUE(_xlfn._xlws.FILTER($F:$F,$E:$E=$J$4))
/IF($J$5="総計",1,$K423/10)
),0)</f>
        <v>0</v>
      </c>
      <c r="S423" s="48" cm="1">
        <f t="array" ref="S423">IFERROR(
IF(OR(S$10="",$I423=""),"",
SUMIFS(収穫記録!$P:$P,収穫記録!$D:$D,$J$1,収穫記録!$I:$I,$J$2,収穫記録!$J:$J,$J$3,収穫記録!$F:$F,$I423,収穫記録!$B:$B,"&gt;="&amp;S$10,収穫記録!$B:$B,"&lt;="&amp;EOMONTH(S$10,0))
/_xlfn.UNIQUE(_xlfn._xlws.FILTER($F:$F,$E:$E=$J$4))
/IF($J$5="総計",1,$K423/10)
),0)</f>
        <v>0</v>
      </c>
      <c r="T423" s="48" cm="1">
        <f t="array" ref="T423">IFERROR(
IF(OR(T$10="",$I423=""),"",
SUMIFS(収穫記録!$P:$P,収穫記録!$D:$D,$J$1,収穫記録!$I:$I,$J$2,収穫記録!$J:$J,$J$3,収穫記録!$F:$F,$I423,収穫記録!$B:$B,"&gt;="&amp;T$10,収穫記録!$B:$B,"&lt;="&amp;EOMONTH(T$10,0))
/_xlfn.UNIQUE(_xlfn._xlws.FILTER($F:$F,$E:$E=$J$4))
/IF($J$5="総計",1,$K423/10)
),0)</f>
        <v>0</v>
      </c>
      <c r="U423" s="48" cm="1">
        <f t="array" ref="U423">IFERROR(
IF(OR(U$10="",$I423=""),"",
SUMIFS(収穫記録!$P:$P,収穫記録!$D:$D,$J$1,収穫記録!$I:$I,$J$2,収穫記録!$J:$J,$J$3,収穫記録!$F:$F,$I423,収穫記録!$B:$B,"&gt;="&amp;U$10,収穫記録!$B:$B,"&lt;="&amp;EOMONTH(U$10,0))
/_xlfn.UNIQUE(_xlfn._xlws.FILTER($F:$F,$E:$E=$J$4))
/IF($J$5="総計",1,$K423/10)
),0)</f>
        <v>0</v>
      </c>
      <c r="V423" s="48" cm="1">
        <f t="array" ref="V423">IFERROR(
IF(OR(V$10="",$I423=""),"",
SUMIFS(収穫記録!$P:$P,収穫記録!$D:$D,$J$1,収穫記録!$I:$I,$J$2,収穫記録!$J:$J,$J$3,収穫記録!$F:$F,$I423,収穫記録!$B:$B,"&gt;="&amp;V$10,収穫記録!$B:$B,"&lt;="&amp;EOMONTH(V$10,0))
/_xlfn.UNIQUE(_xlfn._xlws.FILTER($F:$F,$E:$E=$J$4))
/IF($J$5="総計",1,$K423/10)
),0)</f>
        <v>0</v>
      </c>
      <c r="W423" s="48" cm="1">
        <f t="array" ref="W423">IFERROR(
IF(OR(W$10="",$I423=""),"",
SUMIFS(収穫記録!$P:$P,収穫記録!$D:$D,$J$1,収穫記録!$I:$I,$J$2,収穫記録!$J:$J,$J$3,収穫記録!$F:$F,$I423,収穫記録!$B:$B,"&gt;="&amp;W$10,収穫記録!$B:$B,"&lt;="&amp;EOMONTH(W$10,0))
/_xlfn.UNIQUE(_xlfn._xlws.FILTER($F:$F,$E:$E=$J$4))
/IF($J$5="総計",1,$K423/10)
),0)</f>
        <v>0</v>
      </c>
      <c r="X423" s="48" cm="1">
        <f t="array" ref="X423">IFERROR(
IF(OR(X$10="",$I423=""),"",
SUMIFS(収穫記録!$P:$P,収穫記録!$D:$D,$J$1,収穫記録!$I:$I,$J$2,収穫記録!$J:$J,$J$3,収穫記録!$F:$F,$I423,収穫記録!$B:$B,"&gt;="&amp;X$10,収穫記録!$B:$B,"&lt;="&amp;EOMONTH(X$10,0))
/_xlfn.UNIQUE(_xlfn._xlws.FILTER($F:$F,$E:$E=$J$4))
/IF($J$5="総計",1,$K423/10)
),0)</f>
        <v>0</v>
      </c>
    </row>
    <row r="424" spans="10:24">
      <c r="J424" s="13"/>
      <c r="K424" s="37"/>
      <c r="L424" s="46" t="str">
        <f t="shared" si="8"/>
        <v/>
      </c>
      <c r="M424" s="47" cm="1">
        <f t="array" ref="M424">IFERROR(
IF(OR(M$10="",$I424=""),"",
SUMIFS(収穫記録!$P:$P,収穫記録!$D:$D,$J$1,収穫記録!$I:$I,$J$2,収穫記録!$J:$J,$J$3,収穫記録!$F:$F,$I424,収穫記録!$B:$B,"&gt;="&amp;M$10,収穫記録!$B:$B,"&lt;="&amp;EOMONTH(M$10,0))
/_xlfn.UNIQUE(_xlfn._xlws.FILTER($F:$F,$E:$E=$J$4))
/IF($J$5="総計",1,$K424/10)
),0)</f>
        <v>0</v>
      </c>
      <c r="N424" s="48" cm="1">
        <f t="array" ref="N424">IFERROR(
IF(OR(N$10="",$I424=""),"",
SUMIFS(収穫記録!$P:$P,収穫記録!$D:$D,$J$1,収穫記録!$I:$I,$J$2,収穫記録!$J:$J,$J$3,収穫記録!$F:$F,$I424,収穫記録!$B:$B,"&gt;="&amp;N$10,収穫記録!$B:$B,"&lt;="&amp;EOMONTH(N$10,0))
/_xlfn.UNIQUE(_xlfn._xlws.FILTER($F:$F,$E:$E=$J$4))
/IF($J$5="総計",1,$K424/10)
),0)</f>
        <v>0</v>
      </c>
      <c r="O424" s="48" cm="1">
        <f t="array" ref="O424">IFERROR(
IF(OR(O$10="",$I424=""),"",
SUMIFS(収穫記録!$P:$P,収穫記録!$D:$D,$J$1,収穫記録!$I:$I,$J$2,収穫記録!$J:$J,$J$3,収穫記録!$F:$F,$I424,収穫記録!$B:$B,"&gt;="&amp;O$10,収穫記録!$B:$B,"&lt;="&amp;EOMONTH(O$10,0))
/_xlfn.UNIQUE(_xlfn._xlws.FILTER($F:$F,$E:$E=$J$4))
/IF($J$5="総計",1,$K424/10)
),0)</f>
        <v>0</v>
      </c>
      <c r="P424" s="48" cm="1">
        <f t="array" ref="P424">IFERROR(
IF(OR(P$10="",$I424=""),"",
SUMIFS(収穫記録!$P:$P,収穫記録!$D:$D,$J$1,収穫記録!$I:$I,$J$2,収穫記録!$J:$J,$J$3,収穫記録!$F:$F,$I424,収穫記録!$B:$B,"&gt;="&amp;P$10,収穫記録!$B:$B,"&lt;="&amp;EOMONTH(P$10,0))
/_xlfn.UNIQUE(_xlfn._xlws.FILTER($F:$F,$E:$E=$J$4))
/IF($J$5="総計",1,$K424/10)
),0)</f>
        <v>0</v>
      </c>
      <c r="Q424" s="48" cm="1">
        <f t="array" ref="Q424">IFERROR(
IF(OR(Q$10="",$I424=""),"",
SUMIFS(収穫記録!$P:$P,収穫記録!$D:$D,$J$1,収穫記録!$I:$I,$J$2,収穫記録!$J:$J,$J$3,収穫記録!$F:$F,$I424,収穫記録!$B:$B,"&gt;="&amp;Q$10,収穫記録!$B:$B,"&lt;="&amp;EOMONTH(Q$10,0))
/_xlfn.UNIQUE(_xlfn._xlws.FILTER($F:$F,$E:$E=$J$4))
/IF($J$5="総計",1,$K424/10)
),0)</f>
        <v>0</v>
      </c>
      <c r="R424" s="48" cm="1">
        <f t="array" ref="R424">IFERROR(
IF(OR(R$10="",$I424=""),"",
SUMIFS(収穫記録!$P:$P,収穫記録!$D:$D,$J$1,収穫記録!$I:$I,$J$2,収穫記録!$J:$J,$J$3,収穫記録!$F:$F,$I424,収穫記録!$B:$B,"&gt;="&amp;R$10,収穫記録!$B:$B,"&lt;="&amp;EOMONTH(R$10,0))
/_xlfn.UNIQUE(_xlfn._xlws.FILTER($F:$F,$E:$E=$J$4))
/IF($J$5="総計",1,$K424/10)
),0)</f>
        <v>0</v>
      </c>
      <c r="S424" s="48" cm="1">
        <f t="array" ref="S424">IFERROR(
IF(OR(S$10="",$I424=""),"",
SUMIFS(収穫記録!$P:$P,収穫記録!$D:$D,$J$1,収穫記録!$I:$I,$J$2,収穫記録!$J:$J,$J$3,収穫記録!$F:$F,$I424,収穫記録!$B:$B,"&gt;="&amp;S$10,収穫記録!$B:$B,"&lt;="&amp;EOMONTH(S$10,0))
/_xlfn.UNIQUE(_xlfn._xlws.FILTER($F:$F,$E:$E=$J$4))
/IF($J$5="総計",1,$K424/10)
),0)</f>
        <v>0</v>
      </c>
      <c r="T424" s="48" cm="1">
        <f t="array" ref="T424">IFERROR(
IF(OR(T$10="",$I424=""),"",
SUMIFS(収穫記録!$P:$P,収穫記録!$D:$D,$J$1,収穫記録!$I:$I,$J$2,収穫記録!$J:$J,$J$3,収穫記録!$F:$F,$I424,収穫記録!$B:$B,"&gt;="&amp;T$10,収穫記録!$B:$B,"&lt;="&amp;EOMONTH(T$10,0))
/_xlfn.UNIQUE(_xlfn._xlws.FILTER($F:$F,$E:$E=$J$4))
/IF($J$5="総計",1,$K424/10)
),0)</f>
        <v>0</v>
      </c>
      <c r="U424" s="48" cm="1">
        <f t="array" ref="U424">IFERROR(
IF(OR(U$10="",$I424=""),"",
SUMIFS(収穫記録!$P:$P,収穫記録!$D:$D,$J$1,収穫記録!$I:$I,$J$2,収穫記録!$J:$J,$J$3,収穫記録!$F:$F,$I424,収穫記録!$B:$B,"&gt;="&amp;U$10,収穫記録!$B:$B,"&lt;="&amp;EOMONTH(U$10,0))
/_xlfn.UNIQUE(_xlfn._xlws.FILTER($F:$F,$E:$E=$J$4))
/IF($J$5="総計",1,$K424/10)
),0)</f>
        <v>0</v>
      </c>
      <c r="V424" s="48" cm="1">
        <f t="array" ref="V424">IFERROR(
IF(OR(V$10="",$I424=""),"",
SUMIFS(収穫記録!$P:$P,収穫記録!$D:$D,$J$1,収穫記録!$I:$I,$J$2,収穫記録!$J:$J,$J$3,収穫記録!$F:$F,$I424,収穫記録!$B:$B,"&gt;="&amp;V$10,収穫記録!$B:$B,"&lt;="&amp;EOMONTH(V$10,0))
/_xlfn.UNIQUE(_xlfn._xlws.FILTER($F:$F,$E:$E=$J$4))
/IF($J$5="総計",1,$K424/10)
),0)</f>
        <v>0</v>
      </c>
      <c r="W424" s="48" cm="1">
        <f t="array" ref="W424">IFERROR(
IF(OR(W$10="",$I424=""),"",
SUMIFS(収穫記録!$P:$P,収穫記録!$D:$D,$J$1,収穫記録!$I:$I,$J$2,収穫記録!$J:$J,$J$3,収穫記録!$F:$F,$I424,収穫記録!$B:$B,"&gt;="&amp;W$10,収穫記録!$B:$B,"&lt;="&amp;EOMONTH(W$10,0))
/_xlfn.UNIQUE(_xlfn._xlws.FILTER($F:$F,$E:$E=$J$4))
/IF($J$5="総計",1,$K424/10)
),0)</f>
        <v>0</v>
      </c>
      <c r="X424" s="48" cm="1">
        <f t="array" ref="X424">IFERROR(
IF(OR(X$10="",$I424=""),"",
SUMIFS(収穫記録!$P:$P,収穫記録!$D:$D,$J$1,収穫記録!$I:$I,$J$2,収穫記録!$J:$J,$J$3,収穫記録!$F:$F,$I424,収穫記録!$B:$B,"&gt;="&amp;X$10,収穫記録!$B:$B,"&lt;="&amp;EOMONTH(X$10,0))
/_xlfn.UNIQUE(_xlfn._xlws.FILTER($F:$F,$E:$E=$J$4))
/IF($J$5="総計",1,$K424/10)
),0)</f>
        <v>0</v>
      </c>
    </row>
    <row r="425" spans="10:24">
      <c r="J425" s="13"/>
      <c r="K425" s="37"/>
      <c r="L425" s="46" t="str">
        <f t="shared" si="8"/>
        <v/>
      </c>
      <c r="M425" s="47" cm="1">
        <f t="array" ref="M425">IFERROR(
IF(OR(M$10="",$I425=""),"",
SUMIFS(収穫記録!$P:$P,収穫記録!$D:$D,$J$1,収穫記録!$I:$I,$J$2,収穫記録!$J:$J,$J$3,収穫記録!$F:$F,$I425,収穫記録!$B:$B,"&gt;="&amp;M$10,収穫記録!$B:$B,"&lt;="&amp;EOMONTH(M$10,0))
/_xlfn.UNIQUE(_xlfn._xlws.FILTER($F:$F,$E:$E=$J$4))
/IF($J$5="総計",1,$K425/10)
),0)</f>
        <v>0</v>
      </c>
      <c r="N425" s="48" cm="1">
        <f t="array" ref="N425">IFERROR(
IF(OR(N$10="",$I425=""),"",
SUMIFS(収穫記録!$P:$P,収穫記録!$D:$D,$J$1,収穫記録!$I:$I,$J$2,収穫記録!$J:$J,$J$3,収穫記録!$F:$F,$I425,収穫記録!$B:$B,"&gt;="&amp;N$10,収穫記録!$B:$B,"&lt;="&amp;EOMONTH(N$10,0))
/_xlfn.UNIQUE(_xlfn._xlws.FILTER($F:$F,$E:$E=$J$4))
/IF($J$5="総計",1,$K425/10)
),0)</f>
        <v>0</v>
      </c>
      <c r="O425" s="48" cm="1">
        <f t="array" ref="O425">IFERROR(
IF(OR(O$10="",$I425=""),"",
SUMIFS(収穫記録!$P:$P,収穫記録!$D:$D,$J$1,収穫記録!$I:$I,$J$2,収穫記録!$J:$J,$J$3,収穫記録!$F:$F,$I425,収穫記録!$B:$B,"&gt;="&amp;O$10,収穫記録!$B:$B,"&lt;="&amp;EOMONTH(O$10,0))
/_xlfn.UNIQUE(_xlfn._xlws.FILTER($F:$F,$E:$E=$J$4))
/IF($J$5="総計",1,$K425/10)
),0)</f>
        <v>0</v>
      </c>
      <c r="P425" s="48" cm="1">
        <f t="array" ref="P425">IFERROR(
IF(OR(P$10="",$I425=""),"",
SUMIFS(収穫記録!$P:$P,収穫記録!$D:$D,$J$1,収穫記録!$I:$I,$J$2,収穫記録!$J:$J,$J$3,収穫記録!$F:$F,$I425,収穫記録!$B:$B,"&gt;="&amp;P$10,収穫記録!$B:$B,"&lt;="&amp;EOMONTH(P$10,0))
/_xlfn.UNIQUE(_xlfn._xlws.FILTER($F:$F,$E:$E=$J$4))
/IF($J$5="総計",1,$K425/10)
),0)</f>
        <v>0</v>
      </c>
      <c r="Q425" s="48" cm="1">
        <f t="array" ref="Q425">IFERROR(
IF(OR(Q$10="",$I425=""),"",
SUMIFS(収穫記録!$P:$P,収穫記録!$D:$D,$J$1,収穫記録!$I:$I,$J$2,収穫記録!$J:$J,$J$3,収穫記録!$F:$F,$I425,収穫記録!$B:$B,"&gt;="&amp;Q$10,収穫記録!$B:$B,"&lt;="&amp;EOMONTH(Q$10,0))
/_xlfn.UNIQUE(_xlfn._xlws.FILTER($F:$F,$E:$E=$J$4))
/IF($J$5="総計",1,$K425/10)
),0)</f>
        <v>0</v>
      </c>
      <c r="R425" s="48" cm="1">
        <f t="array" ref="R425">IFERROR(
IF(OR(R$10="",$I425=""),"",
SUMIFS(収穫記録!$P:$P,収穫記録!$D:$D,$J$1,収穫記録!$I:$I,$J$2,収穫記録!$J:$J,$J$3,収穫記録!$F:$F,$I425,収穫記録!$B:$B,"&gt;="&amp;R$10,収穫記録!$B:$B,"&lt;="&amp;EOMONTH(R$10,0))
/_xlfn.UNIQUE(_xlfn._xlws.FILTER($F:$F,$E:$E=$J$4))
/IF($J$5="総計",1,$K425/10)
),0)</f>
        <v>0</v>
      </c>
      <c r="S425" s="48" cm="1">
        <f t="array" ref="S425">IFERROR(
IF(OR(S$10="",$I425=""),"",
SUMIFS(収穫記録!$P:$P,収穫記録!$D:$D,$J$1,収穫記録!$I:$I,$J$2,収穫記録!$J:$J,$J$3,収穫記録!$F:$F,$I425,収穫記録!$B:$B,"&gt;="&amp;S$10,収穫記録!$B:$B,"&lt;="&amp;EOMONTH(S$10,0))
/_xlfn.UNIQUE(_xlfn._xlws.FILTER($F:$F,$E:$E=$J$4))
/IF($J$5="総計",1,$K425/10)
),0)</f>
        <v>0</v>
      </c>
      <c r="T425" s="48" cm="1">
        <f t="array" ref="T425">IFERROR(
IF(OR(T$10="",$I425=""),"",
SUMIFS(収穫記録!$P:$P,収穫記録!$D:$D,$J$1,収穫記録!$I:$I,$J$2,収穫記録!$J:$J,$J$3,収穫記録!$F:$F,$I425,収穫記録!$B:$B,"&gt;="&amp;T$10,収穫記録!$B:$B,"&lt;="&amp;EOMONTH(T$10,0))
/_xlfn.UNIQUE(_xlfn._xlws.FILTER($F:$F,$E:$E=$J$4))
/IF($J$5="総計",1,$K425/10)
),0)</f>
        <v>0</v>
      </c>
      <c r="U425" s="48" cm="1">
        <f t="array" ref="U425">IFERROR(
IF(OR(U$10="",$I425=""),"",
SUMIFS(収穫記録!$P:$P,収穫記録!$D:$D,$J$1,収穫記録!$I:$I,$J$2,収穫記録!$J:$J,$J$3,収穫記録!$F:$F,$I425,収穫記録!$B:$B,"&gt;="&amp;U$10,収穫記録!$B:$B,"&lt;="&amp;EOMONTH(U$10,0))
/_xlfn.UNIQUE(_xlfn._xlws.FILTER($F:$F,$E:$E=$J$4))
/IF($J$5="総計",1,$K425/10)
),0)</f>
        <v>0</v>
      </c>
      <c r="V425" s="48" cm="1">
        <f t="array" ref="V425">IFERROR(
IF(OR(V$10="",$I425=""),"",
SUMIFS(収穫記録!$P:$P,収穫記録!$D:$D,$J$1,収穫記録!$I:$I,$J$2,収穫記録!$J:$J,$J$3,収穫記録!$F:$F,$I425,収穫記録!$B:$B,"&gt;="&amp;V$10,収穫記録!$B:$B,"&lt;="&amp;EOMONTH(V$10,0))
/_xlfn.UNIQUE(_xlfn._xlws.FILTER($F:$F,$E:$E=$J$4))
/IF($J$5="総計",1,$K425/10)
),0)</f>
        <v>0</v>
      </c>
      <c r="W425" s="48" cm="1">
        <f t="array" ref="W425">IFERROR(
IF(OR(W$10="",$I425=""),"",
SUMIFS(収穫記録!$P:$P,収穫記録!$D:$D,$J$1,収穫記録!$I:$I,$J$2,収穫記録!$J:$J,$J$3,収穫記録!$F:$F,$I425,収穫記録!$B:$B,"&gt;="&amp;W$10,収穫記録!$B:$B,"&lt;="&amp;EOMONTH(W$10,0))
/_xlfn.UNIQUE(_xlfn._xlws.FILTER($F:$F,$E:$E=$J$4))
/IF($J$5="総計",1,$K425/10)
),0)</f>
        <v>0</v>
      </c>
      <c r="X425" s="48" cm="1">
        <f t="array" ref="X425">IFERROR(
IF(OR(X$10="",$I425=""),"",
SUMIFS(収穫記録!$P:$P,収穫記録!$D:$D,$J$1,収穫記録!$I:$I,$J$2,収穫記録!$J:$J,$J$3,収穫記録!$F:$F,$I425,収穫記録!$B:$B,"&gt;="&amp;X$10,収穫記録!$B:$B,"&lt;="&amp;EOMONTH(X$10,0))
/_xlfn.UNIQUE(_xlfn._xlws.FILTER($F:$F,$E:$E=$J$4))
/IF($J$5="総計",1,$K425/10)
),0)</f>
        <v>0</v>
      </c>
    </row>
    <row r="426" spans="10:24">
      <c r="J426" s="13"/>
      <c r="K426" s="37"/>
      <c r="L426" s="46" t="str">
        <f t="shared" si="8"/>
        <v/>
      </c>
      <c r="M426" s="47" cm="1">
        <f t="array" ref="M426">IFERROR(
IF(OR(M$10="",$I426=""),"",
SUMIFS(収穫記録!$P:$P,収穫記録!$D:$D,$J$1,収穫記録!$I:$I,$J$2,収穫記録!$J:$J,$J$3,収穫記録!$F:$F,$I426,収穫記録!$B:$B,"&gt;="&amp;M$10,収穫記録!$B:$B,"&lt;="&amp;EOMONTH(M$10,0))
/_xlfn.UNIQUE(_xlfn._xlws.FILTER($F:$F,$E:$E=$J$4))
/IF($J$5="総計",1,$K426/10)
),0)</f>
        <v>0</v>
      </c>
      <c r="N426" s="48" cm="1">
        <f t="array" ref="N426">IFERROR(
IF(OR(N$10="",$I426=""),"",
SUMIFS(収穫記録!$P:$P,収穫記録!$D:$D,$J$1,収穫記録!$I:$I,$J$2,収穫記録!$J:$J,$J$3,収穫記録!$F:$F,$I426,収穫記録!$B:$B,"&gt;="&amp;N$10,収穫記録!$B:$B,"&lt;="&amp;EOMONTH(N$10,0))
/_xlfn.UNIQUE(_xlfn._xlws.FILTER($F:$F,$E:$E=$J$4))
/IF($J$5="総計",1,$K426/10)
),0)</f>
        <v>0</v>
      </c>
      <c r="O426" s="48" cm="1">
        <f t="array" ref="O426">IFERROR(
IF(OR(O$10="",$I426=""),"",
SUMIFS(収穫記録!$P:$P,収穫記録!$D:$D,$J$1,収穫記録!$I:$I,$J$2,収穫記録!$J:$J,$J$3,収穫記録!$F:$F,$I426,収穫記録!$B:$B,"&gt;="&amp;O$10,収穫記録!$B:$B,"&lt;="&amp;EOMONTH(O$10,0))
/_xlfn.UNIQUE(_xlfn._xlws.FILTER($F:$F,$E:$E=$J$4))
/IF($J$5="総計",1,$K426/10)
),0)</f>
        <v>0</v>
      </c>
      <c r="P426" s="48" cm="1">
        <f t="array" ref="P426">IFERROR(
IF(OR(P$10="",$I426=""),"",
SUMIFS(収穫記録!$P:$P,収穫記録!$D:$D,$J$1,収穫記録!$I:$I,$J$2,収穫記録!$J:$J,$J$3,収穫記録!$F:$F,$I426,収穫記録!$B:$B,"&gt;="&amp;P$10,収穫記録!$B:$B,"&lt;="&amp;EOMONTH(P$10,0))
/_xlfn.UNIQUE(_xlfn._xlws.FILTER($F:$F,$E:$E=$J$4))
/IF($J$5="総計",1,$K426/10)
),0)</f>
        <v>0</v>
      </c>
      <c r="Q426" s="48" cm="1">
        <f t="array" ref="Q426">IFERROR(
IF(OR(Q$10="",$I426=""),"",
SUMIFS(収穫記録!$P:$P,収穫記録!$D:$D,$J$1,収穫記録!$I:$I,$J$2,収穫記録!$J:$J,$J$3,収穫記録!$F:$F,$I426,収穫記録!$B:$B,"&gt;="&amp;Q$10,収穫記録!$B:$B,"&lt;="&amp;EOMONTH(Q$10,0))
/_xlfn.UNIQUE(_xlfn._xlws.FILTER($F:$F,$E:$E=$J$4))
/IF($J$5="総計",1,$K426/10)
),0)</f>
        <v>0</v>
      </c>
      <c r="R426" s="48" cm="1">
        <f t="array" ref="R426">IFERROR(
IF(OR(R$10="",$I426=""),"",
SUMIFS(収穫記録!$P:$P,収穫記録!$D:$D,$J$1,収穫記録!$I:$I,$J$2,収穫記録!$J:$J,$J$3,収穫記録!$F:$F,$I426,収穫記録!$B:$B,"&gt;="&amp;R$10,収穫記録!$B:$B,"&lt;="&amp;EOMONTH(R$10,0))
/_xlfn.UNIQUE(_xlfn._xlws.FILTER($F:$F,$E:$E=$J$4))
/IF($J$5="総計",1,$K426/10)
),0)</f>
        <v>0</v>
      </c>
      <c r="S426" s="48" cm="1">
        <f t="array" ref="S426">IFERROR(
IF(OR(S$10="",$I426=""),"",
SUMIFS(収穫記録!$P:$P,収穫記録!$D:$D,$J$1,収穫記録!$I:$I,$J$2,収穫記録!$J:$J,$J$3,収穫記録!$F:$F,$I426,収穫記録!$B:$B,"&gt;="&amp;S$10,収穫記録!$B:$B,"&lt;="&amp;EOMONTH(S$10,0))
/_xlfn.UNIQUE(_xlfn._xlws.FILTER($F:$F,$E:$E=$J$4))
/IF($J$5="総計",1,$K426/10)
),0)</f>
        <v>0</v>
      </c>
      <c r="T426" s="48" cm="1">
        <f t="array" ref="T426">IFERROR(
IF(OR(T$10="",$I426=""),"",
SUMIFS(収穫記録!$P:$P,収穫記録!$D:$D,$J$1,収穫記録!$I:$I,$J$2,収穫記録!$J:$J,$J$3,収穫記録!$F:$F,$I426,収穫記録!$B:$B,"&gt;="&amp;T$10,収穫記録!$B:$B,"&lt;="&amp;EOMONTH(T$10,0))
/_xlfn.UNIQUE(_xlfn._xlws.FILTER($F:$F,$E:$E=$J$4))
/IF($J$5="総計",1,$K426/10)
),0)</f>
        <v>0</v>
      </c>
      <c r="U426" s="48" cm="1">
        <f t="array" ref="U426">IFERROR(
IF(OR(U$10="",$I426=""),"",
SUMIFS(収穫記録!$P:$P,収穫記録!$D:$D,$J$1,収穫記録!$I:$I,$J$2,収穫記録!$J:$J,$J$3,収穫記録!$F:$F,$I426,収穫記録!$B:$B,"&gt;="&amp;U$10,収穫記録!$B:$B,"&lt;="&amp;EOMONTH(U$10,0))
/_xlfn.UNIQUE(_xlfn._xlws.FILTER($F:$F,$E:$E=$J$4))
/IF($J$5="総計",1,$K426/10)
),0)</f>
        <v>0</v>
      </c>
      <c r="V426" s="48" cm="1">
        <f t="array" ref="V426">IFERROR(
IF(OR(V$10="",$I426=""),"",
SUMIFS(収穫記録!$P:$P,収穫記録!$D:$D,$J$1,収穫記録!$I:$I,$J$2,収穫記録!$J:$J,$J$3,収穫記録!$F:$F,$I426,収穫記録!$B:$B,"&gt;="&amp;V$10,収穫記録!$B:$B,"&lt;="&amp;EOMONTH(V$10,0))
/_xlfn.UNIQUE(_xlfn._xlws.FILTER($F:$F,$E:$E=$J$4))
/IF($J$5="総計",1,$K426/10)
),0)</f>
        <v>0</v>
      </c>
      <c r="W426" s="48" cm="1">
        <f t="array" ref="W426">IFERROR(
IF(OR(W$10="",$I426=""),"",
SUMIFS(収穫記録!$P:$P,収穫記録!$D:$D,$J$1,収穫記録!$I:$I,$J$2,収穫記録!$J:$J,$J$3,収穫記録!$F:$F,$I426,収穫記録!$B:$B,"&gt;="&amp;W$10,収穫記録!$B:$B,"&lt;="&amp;EOMONTH(W$10,0))
/_xlfn.UNIQUE(_xlfn._xlws.FILTER($F:$F,$E:$E=$J$4))
/IF($J$5="総計",1,$K426/10)
),0)</f>
        <v>0</v>
      </c>
      <c r="X426" s="48" cm="1">
        <f t="array" ref="X426">IFERROR(
IF(OR(X$10="",$I426=""),"",
SUMIFS(収穫記録!$P:$P,収穫記録!$D:$D,$J$1,収穫記録!$I:$I,$J$2,収穫記録!$J:$J,$J$3,収穫記録!$F:$F,$I426,収穫記録!$B:$B,"&gt;="&amp;X$10,収穫記録!$B:$B,"&lt;="&amp;EOMONTH(X$10,0))
/_xlfn.UNIQUE(_xlfn._xlws.FILTER($F:$F,$E:$E=$J$4))
/IF($J$5="総計",1,$K426/10)
),0)</f>
        <v>0</v>
      </c>
    </row>
    <row r="427" spans="10:24">
      <c r="J427" s="13"/>
      <c r="K427" s="37"/>
      <c r="L427" s="46" t="str">
        <f t="shared" si="8"/>
        <v/>
      </c>
      <c r="M427" s="47" cm="1">
        <f t="array" ref="M427">IFERROR(
IF(OR(M$10="",$I427=""),"",
SUMIFS(収穫記録!$P:$P,収穫記録!$D:$D,$J$1,収穫記録!$I:$I,$J$2,収穫記録!$J:$J,$J$3,収穫記録!$F:$F,$I427,収穫記録!$B:$B,"&gt;="&amp;M$10,収穫記録!$B:$B,"&lt;="&amp;EOMONTH(M$10,0))
/_xlfn.UNIQUE(_xlfn._xlws.FILTER($F:$F,$E:$E=$J$4))
/IF($J$5="総計",1,$K427/10)
),0)</f>
        <v>0</v>
      </c>
      <c r="N427" s="48" cm="1">
        <f t="array" ref="N427">IFERROR(
IF(OR(N$10="",$I427=""),"",
SUMIFS(収穫記録!$P:$P,収穫記録!$D:$D,$J$1,収穫記録!$I:$I,$J$2,収穫記録!$J:$J,$J$3,収穫記録!$F:$F,$I427,収穫記録!$B:$B,"&gt;="&amp;N$10,収穫記録!$B:$B,"&lt;="&amp;EOMONTH(N$10,0))
/_xlfn.UNIQUE(_xlfn._xlws.FILTER($F:$F,$E:$E=$J$4))
/IF($J$5="総計",1,$K427/10)
),0)</f>
        <v>0</v>
      </c>
      <c r="O427" s="48" cm="1">
        <f t="array" ref="O427">IFERROR(
IF(OR(O$10="",$I427=""),"",
SUMIFS(収穫記録!$P:$P,収穫記録!$D:$D,$J$1,収穫記録!$I:$I,$J$2,収穫記録!$J:$J,$J$3,収穫記録!$F:$F,$I427,収穫記録!$B:$B,"&gt;="&amp;O$10,収穫記録!$B:$B,"&lt;="&amp;EOMONTH(O$10,0))
/_xlfn.UNIQUE(_xlfn._xlws.FILTER($F:$F,$E:$E=$J$4))
/IF($J$5="総計",1,$K427/10)
),0)</f>
        <v>0</v>
      </c>
      <c r="P427" s="48" cm="1">
        <f t="array" ref="P427">IFERROR(
IF(OR(P$10="",$I427=""),"",
SUMIFS(収穫記録!$P:$P,収穫記録!$D:$D,$J$1,収穫記録!$I:$I,$J$2,収穫記録!$J:$J,$J$3,収穫記録!$F:$F,$I427,収穫記録!$B:$B,"&gt;="&amp;P$10,収穫記録!$B:$B,"&lt;="&amp;EOMONTH(P$10,0))
/_xlfn.UNIQUE(_xlfn._xlws.FILTER($F:$F,$E:$E=$J$4))
/IF($J$5="総計",1,$K427/10)
),0)</f>
        <v>0</v>
      </c>
      <c r="Q427" s="48" cm="1">
        <f t="array" ref="Q427">IFERROR(
IF(OR(Q$10="",$I427=""),"",
SUMIFS(収穫記録!$P:$P,収穫記録!$D:$D,$J$1,収穫記録!$I:$I,$J$2,収穫記録!$J:$J,$J$3,収穫記録!$F:$F,$I427,収穫記録!$B:$B,"&gt;="&amp;Q$10,収穫記録!$B:$B,"&lt;="&amp;EOMONTH(Q$10,0))
/_xlfn.UNIQUE(_xlfn._xlws.FILTER($F:$F,$E:$E=$J$4))
/IF($J$5="総計",1,$K427/10)
),0)</f>
        <v>0</v>
      </c>
      <c r="R427" s="48" cm="1">
        <f t="array" ref="R427">IFERROR(
IF(OR(R$10="",$I427=""),"",
SUMIFS(収穫記録!$P:$P,収穫記録!$D:$D,$J$1,収穫記録!$I:$I,$J$2,収穫記録!$J:$J,$J$3,収穫記録!$F:$F,$I427,収穫記録!$B:$B,"&gt;="&amp;R$10,収穫記録!$B:$B,"&lt;="&amp;EOMONTH(R$10,0))
/_xlfn.UNIQUE(_xlfn._xlws.FILTER($F:$F,$E:$E=$J$4))
/IF($J$5="総計",1,$K427/10)
),0)</f>
        <v>0</v>
      </c>
      <c r="S427" s="48" cm="1">
        <f t="array" ref="S427">IFERROR(
IF(OR(S$10="",$I427=""),"",
SUMIFS(収穫記録!$P:$P,収穫記録!$D:$D,$J$1,収穫記録!$I:$I,$J$2,収穫記録!$J:$J,$J$3,収穫記録!$F:$F,$I427,収穫記録!$B:$B,"&gt;="&amp;S$10,収穫記録!$B:$B,"&lt;="&amp;EOMONTH(S$10,0))
/_xlfn.UNIQUE(_xlfn._xlws.FILTER($F:$F,$E:$E=$J$4))
/IF($J$5="総計",1,$K427/10)
),0)</f>
        <v>0</v>
      </c>
      <c r="T427" s="48" cm="1">
        <f t="array" ref="T427">IFERROR(
IF(OR(T$10="",$I427=""),"",
SUMIFS(収穫記録!$P:$P,収穫記録!$D:$D,$J$1,収穫記録!$I:$I,$J$2,収穫記録!$J:$J,$J$3,収穫記録!$F:$F,$I427,収穫記録!$B:$B,"&gt;="&amp;T$10,収穫記録!$B:$B,"&lt;="&amp;EOMONTH(T$10,0))
/_xlfn.UNIQUE(_xlfn._xlws.FILTER($F:$F,$E:$E=$J$4))
/IF($J$5="総計",1,$K427/10)
),0)</f>
        <v>0</v>
      </c>
      <c r="U427" s="48" cm="1">
        <f t="array" ref="U427">IFERROR(
IF(OR(U$10="",$I427=""),"",
SUMIFS(収穫記録!$P:$P,収穫記録!$D:$D,$J$1,収穫記録!$I:$I,$J$2,収穫記録!$J:$J,$J$3,収穫記録!$F:$F,$I427,収穫記録!$B:$B,"&gt;="&amp;U$10,収穫記録!$B:$B,"&lt;="&amp;EOMONTH(U$10,0))
/_xlfn.UNIQUE(_xlfn._xlws.FILTER($F:$F,$E:$E=$J$4))
/IF($J$5="総計",1,$K427/10)
),0)</f>
        <v>0</v>
      </c>
      <c r="V427" s="48" cm="1">
        <f t="array" ref="V427">IFERROR(
IF(OR(V$10="",$I427=""),"",
SUMIFS(収穫記録!$P:$P,収穫記録!$D:$D,$J$1,収穫記録!$I:$I,$J$2,収穫記録!$J:$J,$J$3,収穫記録!$F:$F,$I427,収穫記録!$B:$B,"&gt;="&amp;V$10,収穫記録!$B:$B,"&lt;="&amp;EOMONTH(V$10,0))
/_xlfn.UNIQUE(_xlfn._xlws.FILTER($F:$F,$E:$E=$J$4))
/IF($J$5="総計",1,$K427/10)
),0)</f>
        <v>0</v>
      </c>
      <c r="W427" s="48" cm="1">
        <f t="array" ref="W427">IFERROR(
IF(OR(W$10="",$I427=""),"",
SUMIFS(収穫記録!$P:$P,収穫記録!$D:$D,$J$1,収穫記録!$I:$I,$J$2,収穫記録!$J:$J,$J$3,収穫記録!$F:$F,$I427,収穫記録!$B:$B,"&gt;="&amp;W$10,収穫記録!$B:$B,"&lt;="&amp;EOMONTH(W$10,0))
/_xlfn.UNIQUE(_xlfn._xlws.FILTER($F:$F,$E:$E=$J$4))
/IF($J$5="総計",1,$K427/10)
),0)</f>
        <v>0</v>
      </c>
      <c r="X427" s="48" cm="1">
        <f t="array" ref="X427">IFERROR(
IF(OR(X$10="",$I427=""),"",
SUMIFS(収穫記録!$P:$P,収穫記録!$D:$D,$J$1,収穫記録!$I:$I,$J$2,収穫記録!$J:$J,$J$3,収穫記録!$F:$F,$I427,収穫記録!$B:$B,"&gt;="&amp;X$10,収穫記録!$B:$B,"&lt;="&amp;EOMONTH(X$10,0))
/_xlfn.UNIQUE(_xlfn._xlws.FILTER($F:$F,$E:$E=$J$4))
/IF($J$5="総計",1,$K427/10)
),0)</f>
        <v>0</v>
      </c>
    </row>
    <row r="428" spans="10:24">
      <c r="J428" s="13"/>
      <c r="K428" s="37"/>
      <c r="L428" s="46" t="str">
        <f t="shared" si="8"/>
        <v/>
      </c>
      <c r="M428" s="47" cm="1">
        <f t="array" ref="M428">IFERROR(
IF(OR(M$10="",$I428=""),"",
SUMIFS(収穫記録!$P:$P,収穫記録!$D:$D,$J$1,収穫記録!$I:$I,$J$2,収穫記録!$J:$J,$J$3,収穫記録!$F:$F,$I428,収穫記録!$B:$B,"&gt;="&amp;M$10,収穫記録!$B:$B,"&lt;="&amp;EOMONTH(M$10,0))
/_xlfn.UNIQUE(_xlfn._xlws.FILTER($F:$F,$E:$E=$J$4))
/IF($J$5="総計",1,$K428/10)
),0)</f>
        <v>0</v>
      </c>
      <c r="N428" s="48" cm="1">
        <f t="array" ref="N428">IFERROR(
IF(OR(N$10="",$I428=""),"",
SUMIFS(収穫記録!$P:$P,収穫記録!$D:$D,$J$1,収穫記録!$I:$I,$J$2,収穫記録!$J:$J,$J$3,収穫記録!$F:$F,$I428,収穫記録!$B:$B,"&gt;="&amp;N$10,収穫記録!$B:$B,"&lt;="&amp;EOMONTH(N$10,0))
/_xlfn.UNIQUE(_xlfn._xlws.FILTER($F:$F,$E:$E=$J$4))
/IF($J$5="総計",1,$K428/10)
),0)</f>
        <v>0</v>
      </c>
      <c r="O428" s="48" cm="1">
        <f t="array" ref="O428">IFERROR(
IF(OR(O$10="",$I428=""),"",
SUMIFS(収穫記録!$P:$P,収穫記録!$D:$D,$J$1,収穫記録!$I:$I,$J$2,収穫記録!$J:$J,$J$3,収穫記録!$F:$F,$I428,収穫記録!$B:$B,"&gt;="&amp;O$10,収穫記録!$B:$B,"&lt;="&amp;EOMONTH(O$10,0))
/_xlfn.UNIQUE(_xlfn._xlws.FILTER($F:$F,$E:$E=$J$4))
/IF($J$5="総計",1,$K428/10)
),0)</f>
        <v>0</v>
      </c>
      <c r="P428" s="48" cm="1">
        <f t="array" ref="P428">IFERROR(
IF(OR(P$10="",$I428=""),"",
SUMIFS(収穫記録!$P:$P,収穫記録!$D:$D,$J$1,収穫記録!$I:$I,$J$2,収穫記録!$J:$J,$J$3,収穫記録!$F:$F,$I428,収穫記録!$B:$B,"&gt;="&amp;P$10,収穫記録!$B:$B,"&lt;="&amp;EOMONTH(P$10,0))
/_xlfn.UNIQUE(_xlfn._xlws.FILTER($F:$F,$E:$E=$J$4))
/IF($J$5="総計",1,$K428/10)
),0)</f>
        <v>0</v>
      </c>
      <c r="Q428" s="48" cm="1">
        <f t="array" ref="Q428">IFERROR(
IF(OR(Q$10="",$I428=""),"",
SUMIFS(収穫記録!$P:$P,収穫記録!$D:$D,$J$1,収穫記録!$I:$I,$J$2,収穫記録!$J:$J,$J$3,収穫記録!$F:$F,$I428,収穫記録!$B:$B,"&gt;="&amp;Q$10,収穫記録!$B:$B,"&lt;="&amp;EOMONTH(Q$10,0))
/_xlfn.UNIQUE(_xlfn._xlws.FILTER($F:$F,$E:$E=$J$4))
/IF($J$5="総計",1,$K428/10)
),0)</f>
        <v>0</v>
      </c>
      <c r="R428" s="48" cm="1">
        <f t="array" ref="R428">IFERROR(
IF(OR(R$10="",$I428=""),"",
SUMIFS(収穫記録!$P:$P,収穫記録!$D:$D,$J$1,収穫記録!$I:$I,$J$2,収穫記録!$J:$J,$J$3,収穫記録!$F:$F,$I428,収穫記録!$B:$B,"&gt;="&amp;R$10,収穫記録!$B:$B,"&lt;="&amp;EOMONTH(R$10,0))
/_xlfn.UNIQUE(_xlfn._xlws.FILTER($F:$F,$E:$E=$J$4))
/IF($J$5="総計",1,$K428/10)
),0)</f>
        <v>0</v>
      </c>
      <c r="S428" s="48" cm="1">
        <f t="array" ref="S428">IFERROR(
IF(OR(S$10="",$I428=""),"",
SUMIFS(収穫記録!$P:$P,収穫記録!$D:$D,$J$1,収穫記録!$I:$I,$J$2,収穫記録!$J:$J,$J$3,収穫記録!$F:$F,$I428,収穫記録!$B:$B,"&gt;="&amp;S$10,収穫記録!$B:$B,"&lt;="&amp;EOMONTH(S$10,0))
/_xlfn.UNIQUE(_xlfn._xlws.FILTER($F:$F,$E:$E=$J$4))
/IF($J$5="総計",1,$K428/10)
),0)</f>
        <v>0</v>
      </c>
      <c r="T428" s="48" cm="1">
        <f t="array" ref="T428">IFERROR(
IF(OR(T$10="",$I428=""),"",
SUMIFS(収穫記録!$P:$P,収穫記録!$D:$D,$J$1,収穫記録!$I:$I,$J$2,収穫記録!$J:$J,$J$3,収穫記録!$F:$F,$I428,収穫記録!$B:$B,"&gt;="&amp;T$10,収穫記録!$B:$B,"&lt;="&amp;EOMONTH(T$10,0))
/_xlfn.UNIQUE(_xlfn._xlws.FILTER($F:$F,$E:$E=$J$4))
/IF($J$5="総計",1,$K428/10)
),0)</f>
        <v>0</v>
      </c>
      <c r="U428" s="48" cm="1">
        <f t="array" ref="U428">IFERROR(
IF(OR(U$10="",$I428=""),"",
SUMIFS(収穫記録!$P:$P,収穫記録!$D:$D,$J$1,収穫記録!$I:$I,$J$2,収穫記録!$J:$J,$J$3,収穫記録!$F:$F,$I428,収穫記録!$B:$B,"&gt;="&amp;U$10,収穫記録!$B:$B,"&lt;="&amp;EOMONTH(U$10,0))
/_xlfn.UNIQUE(_xlfn._xlws.FILTER($F:$F,$E:$E=$J$4))
/IF($J$5="総計",1,$K428/10)
),0)</f>
        <v>0</v>
      </c>
      <c r="V428" s="48" cm="1">
        <f t="array" ref="V428">IFERROR(
IF(OR(V$10="",$I428=""),"",
SUMIFS(収穫記録!$P:$P,収穫記録!$D:$D,$J$1,収穫記録!$I:$I,$J$2,収穫記録!$J:$J,$J$3,収穫記録!$F:$F,$I428,収穫記録!$B:$B,"&gt;="&amp;V$10,収穫記録!$B:$B,"&lt;="&amp;EOMONTH(V$10,0))
/_xlfn.UNIQUE(_xlfn._xlws.FILTER($F:$F,$E:$E=$J$4))
/IF($J$5="総計",1,$K428/10)
),0)</f>
        <v>0</v>
      </c>
      <c r="W428" s="48" cm="1">
        <f t="array" ref="W428">IFERROR(
IF(OR(W$10="",$I428=""),"",
SUMIFS(収穫記録!$P:$P,収穫記録!$D:$D,$J$1,収穫記録!$I:$I,$J$2,収穫記録!$J:$J,$J$3,収穫記録!$F:$F,$I428,収穫記録!$B:$B,"&gt;="&amp;W$10,収穫記録!$B:$B,"&lt;="&amp;EOMONTH(W$10,0))
/_xlfn.UNIQUE(_xlfn._xlws.FILTER($F:$F,$E:$E=$J$4))
/IF($J$5="総計",1,$K428/10)
),0)</f>
        <v>0</v>
      </c>
      <c r="X428" s="48" cm="1">
        <f t="array" ref="X428">IFERROR(
IF(OR(X$10="",$I428=""),"",
SUMIFS(収穫記録!$P:$P,収穫記録!$D:$D,$J$1,収穫記録!$I:$I,$J$2,収穫記録!$J:$J,$J$3,収穫記録!$F:$F,$I428,収穫記録!$B:$B,"&gt;="&amp;X$10,収穫記録!$B:$B,"&lt;="&amp;EOMONTH(X$10,0))
/_xlfn.UNIQUE(_xlfn._xlws.FILTER($F:$F,$E:$E=$J$4))
/IF($J$5="総計",1,$K428/10)
),0)</f>
        <v>0</v>
      </c>
    </row>
    <row r="429" spans="10:24">
      <c r="J429" s="13"/>
      <c r="K429" s="37"/>
      <c r="L429" s="46" t="str">
        <f t="shared" si="8"/>
        <v/>
      </c>
      <c r="M429" s="47" cm="1">
        <f t="array" ref="M429">IFERROR(
IF(OR(M$10="",$I429=""),"",
SUMIFS(収穫記録!$P:$P,収穫記録!$D:$D,$J$1,収穫記録!$I:$I,$J$2,収穫記録!$J:$J,$J$3,収穫記録!$F:$F,$I429,収穫記録!$B:$B,"&gt;="&amp;M$10,収穫記録!$B:$B,"&lt;="&amp;EOMONTH(M$10,0))
/_xlfn.UNIQUE(_xlfn._xlws.FILTER($F:$F,$E:$E=$J$4))
/IF($J$5="総計",1,$K429/10)
),0)</f>
        <v>0</v>
      </c>
      <c r="N429" s="48" cm="1">
        <f t="array" ref="N429">IFERROR(
IF(OR(N$10="",$I429=""),"",
SUMIFS(収穫記録!$P:$P,収穫記録!$D:$D,$J$1,収穫記録!$I:$I,$J$2,収穫記録!$J:$J,$J$3,収穫記録!$F:$F,$I429,収穫記録!$B:$B,"&gt;="&amp;N$10,収穫記録!$B:$B,"&lt;="&amp;EOMONTH(N$10,0))
/_xlfn.UNIQUE(_xlfn._xlws.FILTER($F:$F,$E:$E=$J$4))
/IF($J$5="総計",1,$K429/10)
),0)</f>
        <v>0</v>
      </c>
      <c r="O429" s="48" cm="1">
        <f t="array" ref="O429">IFERROR(
IF(OR(O$10="",$I429=""),"",
SUMIFS(収穫記録!$P:$P,収穫記録!$D:$D,$J$1,収穫記録!$I:$I,$J$2,収穫記録!$J:$J,$J$3,収穫記録!$F:$F,$I429,収穫記録!$B:$B,"&gt;="&amp;O$10,収穫記録!$B:$B,"&lt;="&amp;EOMONTH(O$10,0))
/_xlfn.UNIQUE(_xlfn._xlws.FILTER($F:$F,$E:$E=$J$4))
/IF($J$5="総計",1,$K429/10)
),0)</f>
        <v>0</v>
      </c>
      <c r="P429" s="48" cm="1">
        <f t="array" ref="P429">IFERROR(
IF(OR(P$10="",$I429=""),"",
SUMIFS(収穫記録!$P:$P,収穫記録!$D:$D,$J$1,収穫記録!$I:$I,$J$2,収穫記録!$J:$J,$J$3,収穫記録!$F:$F,$I429,収穫記録!$B:$B,"&gt;="&amp;P$10,収穫記録!$B:$B,"&lt;="&amp;EOMONTH(P$10,0))
/_xlfn.UNIQUE(_xlfn._xlws.FILTER($F:$F,$E:$E=$J$4))
/IF($J$5="総計",1,$K429/10)
),0)</f>
        <v>0</v>
      </c>
      <c r="Q429" s="48" cm="1">
        <f t="array" ref="Q429">IFERROR(
IF(OR(Q$10="",$I429=""),"",
SUMIFS(収穫記録!$P:$P,収穫記録!$D:$D,$J$1,収穫記録!$I:$I,$J$2,収穫記録!$J:$J,$J$3,収穫記録!$F:$F,$I429,収穫記録!$B:$B,"&gt;="&amp;Q$10,収穫記録!$B:$B,"&lt;="&amp;EOMONTH(Q$10,0))
/_xlfn.UNIQUE(_xlfn._xlws.FILTER($F:$F,$E:$E=$J$4))
/IF($J$5="総計",1,$K429/10)
),0)</f>
        <v>0</v>
      </c>
      <c r="R429" s="48" cm="1">
        <f t="array" ref="R429">IFERROR(
IF(OR(R$10="",$I429=""),"",
SUMIFS(収穫記録!$P:$P,収穫記録!$D:$D,$J$1,収穫記録!$I:$I,$J$2,収穫記録!$J:$J,$J$3,収穫記録!$F:$F,$I429,収穫記録!$B:$B,"&gt;="&amp;R$10,収穫記録!$B:$B,"&lt;="&amp;EOMONTH(R$10,0))
/_xlfn.UNIQUE(_xlfn._xlws.FILTER($F:$F,$E:$E=$J$4))
/IF($J$5="総計",1,$K429/10)
),0)</f>
        <v>0</v>
      </c>
      <c r="S429" s="48" cm="1">
        <f t="array" ref="S429">IFERROR(
IF(OR(S$10="",$I429=""),"",
SUMIFS(収穫記録!$P:$P,収穫記録!$D:$D,$J$1,収穫記録!$I:$I,$J$2,収穫記録!$J:$J,$J$3,収穫記録!$F:$F,$I429,収穫記録!$B:$B,"&gt;="&amp;S$10,収穫記録!$B:$B,"&lt;="&amp;EOMONTH(S$10,0))
/_xlfn.UNIQUE(_xlfn._xlws.FILTER($F:$F,$E:$E=$J$4))
/IF($J$5="総計",1,$K429/10)
),0)</f>
        <v>0</v>
      </c>
      <c r="T429" s="48" cm="1">
        <f t="array" ref="T429">IFERROR(
IF(OR(T$10="",$I429=""),"",
SUMIFS(収穫記録!$P:$P,収穫記録!$D:$D,$J$1,収穫記録!$I:$I,$J$2,収穫記録!$J:$J,$J$3,収穫記録!$F:$F,$I429,収穫記録!$B:$B,"&gt;="&amp;T$10,収穫記録!$B:$B,"&lt;="&amp;EOMONTH(T$10,0))
/_xlfn.UNIQUE(_xlfn._xlws.FILTER($F:$F,$E:$E=$J$4))
/IF($J$5="総計",1,$K429/10)
),0)</f>
        <v>0</v>
      </c>
      <c r="U429" s="48" cm="1">
        <f t="array" ref="U429">IFERROR(
IF(OR(U$10="",$I429=""),"",
SUMIFS(収穫記録!$P:$P,収穫記録!$D:$D,$J$1,収穫記録!$I:$I,$J$2,収穫記録!$J:$J,$J$3,収穫記録!$F:$F,$I429,収穫記録!$B:$B,"&gt;="&amp;U$10,収穫記録!$B:$B,"&lt;="&amp;EOMONTH(U$10,0))
/_xlfn.UNIQUE(_xlfn._xlws.FILTER($F:$F,$E:$E=$J$4))
/IF($J$5="総計",1,$K429/10)
),0)</f>
        <v>0</v>
      </c>
      <c r="V429" s="48" cm="1">
        <f t="array" ref="V429">IFERROR(
IF(OR(V$10="",$I429=""),"",
SUMIFS(収穫記録!$P:$P,収穫記録!$D:$D,$J$1,収穫記録!$I:$I,$J$2,収穫記録!$J:$J,$J$3,収穫記録!$F:$F,$I429,収穫記録!$B:$B,"&gt;="&amp;V$10,収穫記録!$B:$B,"&lt;="&amp;EOMONTH(V$10,0))
/_xlfn.UNIQUE(_xlfn._xlws.FILTER($F:$F,$E:$E=$J$4))
/IF($J$5="総計",1,$K429/10)
),0)</f>
        <v>0</v>
      </c>
      <c r="W429" s="48" cm="1">
        <f t="array" ref="W429">IFERROR(
IF(OR(W$10="",$I429=""),"",
SUMIFS(収穫記録!$P:$P,収穫記録!$D:$D,$J$1,収穫記録!$I:$I,$J$2,収穫記録!$J:$J,$J$3,収穫記録!$F:$F,$I429,収穫記録!$B:$B,"&gt;="&amp;W$10,収穫記録!$B:$B,"&lt;="&amp;EOMONTH(W$10,0))
/_xlfn.UNIQUE(_xlfn._xlws.FILTER($F:$F,$E:$E=$J$4))
/IF($J$5="総計",1,$K429/10)
),0)</f>
        <v>0</v>
      </c>
      <c r="X429" s="48" cm="1">
        <f t="array" ref="X429">IFERROR(
IF(OR(X$10="",$I429=""),"",
SUMIFS(収穫記録!$P:$P,収穫記録!$D:$D,$J$1,収穫記録!$I:$I,$J$2,収穫記録!$J:$J,$J$3,収穫記録!$F:$F,$I429,収穫記録!$B:$B,"&gt;="&amp;X$10,収穫記録!$B:$B,"&lt;="&amp;EOMONTH(X$10,0))
/_xlfn.UNIQUE(_xlfn._xlws.FILTER($F:$F,$E:$E=$J$4))
/IF($J$5="総計",1,$K429/10)
),0)</f>
        <v>0</v>
      </c>
    </row>
    <row r="430" spans="10:24">
      <c r="J430" s="13"/>
      <c r="K430" s="37"/>
      <c r="L430" s="46" t="str">
        <f t="shared" si="8"/>
        <v/>
      </c>
      <c r="M430" s="47" cm="1">
        <f t="array" ref="M430">IFERROR(
IF(OR(M$10="",$I430=""),"",
SUMIFS(収穫記録!$P:$P,収穫記録!$D:$D,$J$1,収穫記録!$I:$I,$J$2,収穫記録!$J:$J,$J$3,収穫記録!$F:$F,$I430,収穫記録!$B:$B,"&gt;="&amp;M$10,収穫記録!$B:$B,"&lt;="&amp;EOMONTH(M$10,0))
/_xlfn.UNIQUE(_xlfn._xlws.FILTER($F:$F,$E:$E=$J$4))
/IF($J$5="総計",1,$K430/10)
),0)</f>
        <v>0</v>
      </c>
      <c r="N430" s="48" cm="1">
        <f t="array" ref="N430">IFERROR(
IF(OR(N$10="",$I430=""),"",
SUMIFS(収穫記録!$P:$P,収穫記録!$D:$D,$J$1,収穫記録!$I:$I,$J$2,収穫記録!$J:$J,$J$3,収穫記録!$F:$F,$I430,収穫記録!$B:$B,"&gt;="&amp;N$10,収穫記録!$B:$B,"&lt;="&amp;EOMONTH(N$10,0))
/_xlfn.UNIQUE(_xlfn._xlws.FILTER($F:$F,$E:$E=$J$4))
/IF($J$5="総計",1,$K430/10)
),0)</f>
        <v>0</v>
      </c>
      <c r="O430" s="48" cm="1">
        <f t="array" ref="O430">IFERROR(
IF(OR(O$10="",$I430=""),"",
SUMIFS(収穫記録!$P:$P,収穫記録!$D:$D,$J$1,収穫記録!$I:$I,$J$2,収穫記録!$J:$J,$J$3,収穫記録!$F:$F,$I430,収穫記録!$B:$B,"&gt;="&amp;O$10,収穫記録!$B:$B,"&lt;="&amp;EOMONTH(O$10,0))
/_xlfn.UNIQUE(_xlfn._xlws.FILTER($F:$F,$E:$E=$J$4))
/IF($J$5="総計",1,$K430/10)
),0)</f>
        <v>0</v>
      </c>
      <c r="P430" s="48" cm="1">
        <f t="array" ref="P430">IFERROR(
IF(OR(P$10="",$I430=""),"",
SUMIFS(収穫記録!$P:$P,収穫記録!$D:$D,$J$1,収穫記録!$I:$I,$J$2,収穫記録!$J:$J,$J$3,収穫記録!$F:$F,$I430,収穫記録!$B:$B,"&gt;="&amp;P$10,収穫記録!$B:$B,"&lt;="&amp;EOMONTH(P$10,0))
/_xlfn.UNIQUE(_xlfn._xlws.FILTER($F:$F,$E:$E=$J$4))
/IF($J$5="総計",1,$K430/10)
),0)</f>
        <v>0</v>
      </c>
      <c r="Q430" s="48" cm="1">
        <f t="array" ref="Q430">IFERROR(
IF(OR(Q$10="",$I430=""),"",
SUMIFS(収穫記録!$P:$P,収穫記録!$D:$D,$J$1,収穫記録!$I:$I,$J$2,収穫記録!$J:$J,$J$3,収穫記録!$F:$F,$I430,収穫記録!$B:$B,"&gt;="&amp;Q$10,収穫記録!$B:$B,"&lt;="&amp;EOMONTH(Q$10,0))
/_xlfn.UNIQUE(_xlfn._xlws.FILTER($F:$F,$E:$E=$J$4))
/IF($J$5="総計",1,$K430/10)
),0)</f>
        <v>0</v>
      </c>
      <c r="R430" s="48" cm="1">
        <f t="array" ref="R430">IFERROR(
IF(OR(R$10="",$I430=""),"",
SUMIFS(収穫記録!$P:$P,収穫記録!$D:$D,$J$1,収穫記録!$I:$I,$J$2,収穫記録!$J:$J,$J$3,収穫記録!$F:$F,$I430,収穫記録!$B:$B,"&gt;="&amp;R$10,収穫記録!$B:$B,"&lt;="&amp;EOMONTH(R$10,0))
/_xlfn.UNIQUE(_xlfn._xlws.FILTER($F:$F,$E:$E=$J$4))
/IF($J$5="総計",1,$K430/10)
),0)</f>
        <v>0</v>
      </c>
      <c r="S430" s="48" cm="1">
        <f t="array" ref="S430">IFERROR(
IF(OR(S$10="",$I430=""),"",
SUMIFS(収穫記録!$P:$P,収穫記録!$D:$D,$J$1,収穫記録!$I:$I,$J$2,収穫記録!$J:$J,$J$3,収穫記録!$F:$F,$I430,収穫記録!$B:$B,"&gt;="&amp;S$10,収穫記録!$B:$B,"&lt;="&amp;EOMONTH(S$10,0))
/_xlfn.UNIQUE(_xlfn._xlws.FILTER($F:$F,$E:$E=$J$4))
/IF($J$5="総計",1,$K430/10)
),0)</f>
        <v>0</v>
      </c>
      <c r="T430" s="48" cm="1">
        <f t="array" ref="T430">IFERROR(
IF(OR(T$10="",$I430=""),"",
SUMIFS(収穫記録!$P:$P,収穫記録!$D:$D,$J$1,収穫記録!$I:$I,$J$2,収穫記録!$J:$J,$J$3,収穫記録!$F:$F,$I430,収穫記録!$B:$B,"&gt;="&amp;T$10,収穫記録!$B:$B,"&lt;="&amp;EOMONTH(T$10,0))
/_xlfn.UNIQUE(_xlfn._xlws.FILTER($F:$F,$E:$E=$J$4))
/IF($J$5="総計",1,$K430/10)
),0)</f>
        <v>0</v>
      </c>
      <c r="U430" s="48" cm="1">
        <f t="array" ref="U430">IFERROR(
IF(OR(U$10="",$I430=""),"",
SUMIFS(収穫記録!$P:$P,収穫記録!$D:$D,$J$1,収穫記録!$I:$I,$J$2,収穫記録!$J:$J,$J$3,収穫記録!$F:$F,$I430,収穫記録!$B:$B,"&gt;="&amp;U$10,収穫記録!$B:$B,"&lt;="&amp;EOMONTH(U$10,0))
/_xlfn.UNIQUE(_xlfn._xlws.FILTER($F:$F,$E:$E=$J$4))
/IF($J$5="総計",1,$K430/10)
),0)</f>
        <v>0</v>
      </c>
      <c r="V430" s="48" cm="1">
        <f t="array" ref="V430">IFERROR(
IF(OR(V$10="",$I430=""),"",
SUMIFS(収穫記録!$P:$P,収穫記録!$D:$D,$J$1,収穫記録!$I:$I,$J$2,収穫記録!$J:$J,$J$3,収穫記録!$F:$F,$I430,収穫記録!$B:$B,"&gt;="&amp;V$10,収穫記録!$B:$B,"&lt;="&amp;EOMONTH(V$10,0))
/_xlfn.UNIQUE(_xlfn._xlws.FILTER($F:$F,$E:$E=$J$4))
/IF($J$5="総計",1,$K430/10)
),0)</f>
        <v>0</v>
      </c>
      <c r="W430" s="48" cm="1">
        <f t="array" ref="W430">IFERROR(
IF(OR(W$10="",$I430=""),"",
SUMIFS(収穫記録!$P:$P,収穫記録!$D:$D,$J$1,収穫記録!$I:$I,$J$2,収穫記録!$J:$J,$J$3,収穫記録!$F:$F,$I430,収穫記録!$B:$B,"&gt;="&amp;W$10,収穫記録!$B:$B,"&lt;="&amp;EOMONTH(W$10,0))
/_xlfn.UNIQUE(_xlfn._xlws.FILTER($F:$F,$E:$E=$J$4))
/IF($J$5="総計",1,$K430/10)
),0)</f>
        <v>0</v>
      </c>
      <c r="X430" s="48" cm="1">
        <f t="array" ref="X430">IFERROR(
IF(OR(X$10="",$I430=""),"",
SUMIFS(収穫記録!$P:$P,収穫記録!$D:$D,$J$1,収穫記録!$I:$I,$J$2,収穫記録!$J:$J,$J$3,収穫記録!$F:$F,$I430,収穫記録!$B:$B,"&gt;="&amp;X$10,収穫記録!$B:$B,"&lt;="&amp;EOMONTH(X$10,0))
/_xlfn.UNIQUE(_xlfn._xlws.FILTER($F:$F,$E:$E=$J$4))
/IF($J$5="総計",1,$K430/10)
),0)</f>
        <v>0</v>
      </c>
    </row>
    <row r="431" spans="10:24">
      <c r="J431" s="13"/>
      <c r="K431" s="37"/>
      <c r="L431" s="46" t="str">
        <f t="shared" si="8"/>
        <v/>
      </c>
      <c r="M431" s="47" cm="1">
        <f t="array" ref="M431">IFERROR(
IF(OR(M$10="",$I431=""),"",
SUMIFS(収穫記録!$P:$P,収穫記録!$D:$D,$J$1,収穫記録!$I:$I,$J$2,収穫記録!$J:$J,$J$3,収穫記録!$F:$F,$I431,収穫記録!$B:$B,"&gt;="&amp;M$10,収穫記録!$B:$B,"&lt;="&amp;EOMONTH(M$10,0))
/_xlfn.UNIQUE(_xlfn._xlws.FILTER($F:$F,$E:$E=$J$4))
/IF($J$5="総計",1,$K431/10)
),0)</f>
        <v>0</v>
      </c>
      <c r="N431" s="48" cm="1">
        <f t="array" ref="N431">IFERROR(
IF(OR(N$10="",$I431=""),"",
SUMIFS(収穫記録!$P:$P,収穫記録!$D:$D,$J$1,収穫記録!$I:$I,$J$2,収穫記録!$J:$J,$J$3,収穫記録!$F:$F,$I431,収穫記録!$B:$B,"&gt;="&amp;N$10,収穫記録!$B:$B,"&lt;="&amp;EOMONTH(N$10,0))
/_xlfn.UNIQUE(_xlfn._xlws.FILTER($F:$F,$E:$E=$J$4))
/IF($J$5="総計",1,$K431/10)
),0)</f>
        <v>0</v>
      </c>
      <c r="O431" s="48" cm="1">
        <f t="array" ref="O431">IFERROR(
IF(OR(O$10="",$I431=""),"",
SUMIFS(収穫記録!$P:$P,収穫記録!$D:$D,$J$1,収穫記録!$I:$I,$J$2,収穫記録!$J:$J,$J$3,収穫記録!$F:$F,$I431,収穫記録!$B:$B,"&gt;="&amp;O$10,収穫記録!$B:$B,"&lt;="&amp;EOMONTH(O$10,0))
/_xlfn.UNIQUE(_xlfn._xlws.FILTER($F:$F,$E:$E=$J$4))
/IF($J$5="総計",1,$K431/10)
),0)</f>
        <v>0</v>
      </c>
      <c r="P431" s="48" cm="1">
        <f t="array" ref="P431">IFERROR(
IF(OR(P$10="",$I431=""),"",
SUMIFS(収穫記録!$P:$P,収穫記録!$D:$D,$J$1,収穫記録!$I:$I,$J$2,収穫記録!$J:$J,$J$3,収穫記録!$F:$F,$I431,収穫記録!$B:$B,"&gt;="&amp;P$10,収穫記録!$B:$B,"&lt;="&amp;EOMONTH(P$10,0))
/_xlfn.UNIQUE(_xlfn._xlws.FILTER($F:$F,$E:$E=$J$4))
/IF($J$5="総計",1,$K431/10)
),0)</f>
        <v>0</v>
      </c>
      <c r="Q431" s="48" cm="1">
        <f t="array" ref="Q431">IFERROR(
IF(OR(Q$10="",$I431=""),"",
SUMIFS(収穫記録!$P:$P,収穫記録!$D:$D,$J$1,収穫記録!$I:$I,$J$2,収穫記録!$J:$J,$J$3,収穫記録!$F:$F,$I431,収穫記録!$B:$B,"&gt;="&amp;Q$10,収穫記録!$B:$B,"&lt;="&amp;EOMONTH(Q$10,0))
/_xlfn.UNIQUE(_xlfn._xlws.FILTER($F:$F,$E:$E=$J$4))
/IF($J$5="総計",1,$K431/10)
),0)</f>
        <v>0</v>
      </c>
      <c r="R431" s="48" cm="1">
        <f t="array" ref="R431">IFERROR(
IF(OR(R$10="",$I431=""),"",
SUMIFS(収穫記録!$P:$P,収穫記録!$D:$D,$J$1,収穫記録!$I:$I,$J$2,収穫記録!$J:$J,$J$3,収穫記録!$F:$F,$I431,収穫記録!$B:$B,"&gt;="&amp;R$10,収穫記録!$B:$B,"&lt;="&amp;EOMONTH(R$10,0))
/_xlfn.UNIQUE(_xlfn._xlws.FILTER($F:$F,$E:$E=$J$4))
/IF($J$5="総計",1,$K431/10)
),0)</f>
        <v>0</v>
      </c>
      <c r="S431" s="48" cm="1">
        <f t="array" ref="S431">IFERROR(
IF(OR(S$10="",$I431=""),"",
SUMIFS(収穫記録!$P:$P,収穫記録!$D:$D,$J$1,収穫記録!$I:$I,$J$2,収穫記録!$J:$J,$J$3,収穫記録!$F:$F,$I431,収穫記録!$B:$B,"&gt;="&amp;S$10,収穫記録!$B:$B,"&lt;="&amp;EOMONTH(S$10,0))
/_xlfn.UNIQUE(_xlfn._xlws.FILTER($F:$F,$E:$E=$J$4))
/IF($J$5="総計",1,$K431/10)
),0)</f>
        <v>0</v>
      </c>
      <c r="T431" s="48" cm="1">
        <f t="array" ref="T431">IFERROR(
IF(OR(T$10="",$I431=""),"",
SUMIFS(収穫記録!$P:$P,収穫記録!$D:$D,$J$1,収穫記録!$I:$I,$J$2,収穫記録!$J:$J,$J$3,収穫記録!$F:$F,$I431,収穫記録!$B:$B,"&gt;="&amp;T$10,収穫記録!$B:$B,"&lt;="&amp;EOMONTH(T$10,0))
/_xlfn.UNIQUE(_xlfn._xlws.FILTER($F:$F,$E:$E=$J$4))
/IF($J$5="総計",1,$K431/10)
),0)</f>
        <v>0</v>
      </c>
      <c r="U431" s="48" cm="1">
        <f t="array" ref="U431">IFERROR(
IF(OR(U$10="",$I431=""),"",
SUMIFS(収穫記録!$P:$P,収穫記録!$D:$D,$J$1,収穫記録!$I:$I,$J$2,収穫記録!$J:$J,$J$3,収穫記録!$F:$F,$I431,収穫記録!$B:$B,"&gt;="&amp;U$10,収穫記録!$B:$B,"&lt;="&amp;EOMONTH(U$10,0))
/_xlfn.UNIQUE(_xlfn._xlws.FILTER($F:$F,$E:$E=$J$4))
/IF($J$5="総計",1,$K431/10)
),0)</f>
        <v>0</v>
      </c>
      <c r="V431" s="48" cm="1">
        <f t="array" ref="V431">IFERROR(
IF(OR(V$10="",$I431=""),"",
SUMIFS(収穫記録!$P:$P,収穫記録!$D:$D,$J$1,収穫記録!$I:$I,$J$2,収穫記録!$J:$J,$J$3,収穫記録!$F:$F,$I431,収穫記録!$B:$B,"&gt;="&amp;V$10,収穫記録!$B:$B,"&lt;="&amp;EOMONTH(V$10,0))
/_xlfn.UNIQUE(_xlfn._xlws.FILTER($F:$F,$E:$E=$J$4))
/IF($J$5="総計",1,$K431/10)
),0)</f>
        <v>0</v>
      </c>
      <c r="W431" s="48" cm="1">
        <f t="array" ref="W431">IFERROR(
IF(OR(W$10="",$I431=""),"",
SUMIFS(収穫記録!$P:$P,収穫記録!$D:$D,$J$1,収穫記録!$I:$I,$J$2,収穫記録!$J:$J,$J$3,収穫記録!$F:$F,$I431,収穫記録!$B:$B,"&gt;="&amp;W$10,収穫記録!$B:$B,"&lt;="&amp;EOMONTH(W$10,0))
/_xlfn.UNIQUE(_xlfn._xlws.FILTER($F:$F,$E:$E=$J$4))
/IF($J$5="総計",1,$K431/10)
),0)</f>
        <v>0</v>
      </c>
      <c r="X431" s="48" cm="1">
        <f t="array" ref="X431">IFERROR(
IF(OR(X$10="",$I431=""),"",
SUMIFS(収穫記録!$P:$P,収穫記録!$D:$D,$J$1,収穫記録!$I:$I,$J$2,収穫記録!$J:$J,$J$3,収穫記録!$F:$F,$I431,収穫記録!$B:$B,"&gt;="&amp;X$10,収穫記録!$B:$B,"&lt;="&amp;EOMONTH(X$10,0))
/_xlfn.UNIQUE(_xlfn._xlws.FILTER($F:$F,$E:$E=$J$4))
/IF($J$5="総計",1,$K431/10)
),0)</f>
        <v>0</v>
      </c>
    </row>
    <row r="432" spans="10:24">
      <c r="J432" s="13"/>
      <c r="K432" s="37"/>
      <c r="L432" s="46" t="str">
        <f t="shared" ref="L432:L495" si="9">IF(I432="","",
SUM(M432:X432)
)</f>
        <v/>
      </c>
      <c r="M432" s="47" cm="1">
        <f t="array" ref="M432">IFERROR(
IF(OR(M$10="",$I432=""),"",
SUMIFS(収穫記録!$P:$P,収穫記録!$D:$D,$J$1,収穫記録!$I:$I,$J$2,収穫記録!$J:$J,$J$3,収穫記録!$F:$F,$I432,収穫記録!$B:$B,"&gt;="&amp;M$10,収穫記録!$B:$B,"&lt;="&amp;EOMONTH(M$10,0))
/_xlfn.UNIQUE(_xlfn._xlws.FILTER($F:$F,$E:$E=$J$4))
/IF($J$5="総計",1,$K432/10)
),0)</f>
        <v>0</v>
      </c>
      <c r="N432" s="48" cm="1">
        <f t="array" ref="N432">IFERROR(
IF(OR(N$10="",$I432=""),"",
SUMIFS(収穫記録!$P:$P,収穫記録!$D:$D,$J$1,収穫記録!$I:$I,$J$2,収穫記録!$J:$J,$J$3,収穫記録!$F:$F,$I432,収穫記録!$B:$B,"&gt;="&amp;N$10,収穫記録!$B:$B,"&lt;="&amp;EOMONTH(N$10,0))
/_xlfn.UNIQUE(_xlfn._xlws.FILTER($F:$F,$E:$E=$J$4))
/IF($J$5="総計",1,$K432/10)
),0)</f>
        <v>0</v>
      </c>
      <c r="O432" s="48" cm="1">
        <f t="array" ref="O432">IFERROR(
IF(OR(O$10="",$I432=""),"",
SUMIFS(収穫記録!$P:$P,収穫記録!$D:$D,$J$1,収穫記録!$I:$I,$J$2,収穫記録!$J:$J,$J$3,収穫記録!$F:$F,$I432,収穫記録!$B:$B,"&gt;="&amp;O$10,収穫記録!$B:$B,"&lt;="&amp;EOMONTH(O$10,0))
/_xlfn.UNIQUE(_xlfn._xlws.FILTER($F:$F,$E:$E=$J$4))
/IF($J$5="総計",1,$K432/10)
),0)</f>
        <v>0</v>
      </c>
      <c r="P432" s="48" cm="1">
        <f t="array" ref="P432">IFERROR(
IF(OR(P$10="",$I432=""),"",
SUMIFS(収穫記録!$P:$P,収穫記録!$D:$D,$J$1,収穫記録!$I:$I,$J$2,収穫記録!$J:$J,$J$3,収穫記録!$F:$F,$I432,収穫記録!$B:$B,"&gt;="&amp;P$10,収穫記録!$B:$B,"&lt;="&amp;EOMONTH(P$10,0))
/_xlfn.UNIQUE(_xlfn._xlws.FILTER($F:$F,$E:$E=$J$4))
/IF($J$5="総計",1,$K432/10)
),0)</f>
        <v>0</v>
      </c>
      <c r="Q432" s="48" cm="1">
        <f t="array" ref="Q432">IFERROR(
IF(OR(Q$10="",$I432=""),"",
SUMIFS(収穫記録!$P:$P,収穫記録!$D:$D,$J$1,収穫記録!$I:$I,$J$2,収穫記録!$J:$J,$J$3,収穫記録!$F:$F,$I432,収穫記録!$B:$B,"&gt;="&amp;Q$10,収穫記録!$B:$B,"&lt;="&amp;EOMONTH(Q$10,0))
/_xlfn.UNIQUE(_xlfn._xlws.FILTER($F:$F,$E:$E=$J$4))
/IF($J$5="総計",1,$K432/10)
),0)</f>
        <v>0</v>
      </c>
      <c r="R432" s="48" cm="1">
        <f t="array" ref="R432">IFERROR(
IF(OR(R$10="",$I432=""),"",
SUMIFS(収穫記録!$P:$P,収穫記録!$D:$D,$J$1,収穫記録!$I:$I,$J$2,収穫記録!$J:$J,$J$3,収穫記録!$F:$F,$I432,収穫記録!$B:$B,"&gt;="&amp;R$10,収穫記録!$B:$B,"&lt;="&amp;EOMONTH(R$10,0))
/_xlfn.UNIQUE(_xlfn._xlws.FILTER($F:$F,$E:$E=$J$4))
/IF($J$5="総計",1,$K432/10)
),0)</f>
        <v>0</v>
      </c>
      <c r="S432" s="48" cm="1">
        <f t="array" ref="S432">IFERROR(
IF(OR(S$10="",$I432=""),"",
SUMIFS(収穫記録!$P:$P,収穫記録!$D:$D,$J$1,収穫記録!$I:$I,$J$2,収穫記録!$J:$J,$J$3,収穫記録!$F:$F,$I432,収穫記録!$B:$B,"&gt;="&amp;S$10,収穫記録!$B:$B,"&lt;="&amp;EOMONTH(S$10,0))
/_xlfn.UNIQUE(_xlfn._xlws.FILTER($F:$F,$E:$E=$J$4))
/IF($J$5="総計",1,$K432/10)
),0)</f>
        <v>0</v>
      </c>
      <c r="T432" s="48" cm="1">
        <f t="array" ref="T432">IFERROR(
IF(OR(T$10="",$I432=""),"",
SUMIFS(収穫記録!$P:$P,収穫記録!$D:$D,$J$1,収穫記録!$I:$I,$J$2,収穫記録!$J:$J,$J$3,収穫記録!$F:$F,$I432,収穫記録!$B:$B,"&gt;="&amp;T$10,収穫記録!$B:$B,"&lt;="&amp;EOMONTH(T$10,0))
/_xlfn.UNIQUE(_xlfn._xlws.FILTER($F:$F,$E:$E=$J$4))
/IF($J$5="総計",1,$K432/10)
),0)</f>
        <v>0</v>
      </c>
      <c r="U432" s="48" cm="1">
        <f t="array" ref="U432">IFERROR(
IF(OR(U$10="",$I432=""),"",
SUMIFS(収穫記録!$P:$P,収穫記録!$D:$D,$J$1,収穫記録!$I:$I,$J$2,収穫記録!$J:$J,$J$3,収穫記録!$F:$F,$I432,収穫記録!$B:$B,"&gt;="&amp;U$10,収穫記録!$B:$B,"&lt;="&amp;EOMONTH(U$10,0))
/_xlfn.UNIQUE(_xlfn._xlws.FILTER($F:$F,$E:$E=$J$4))
/IF($J$5="総計",1,$K432/10)
),0)</f>
        <v>0</v>
      </c>
      <c r="V432" s="48" cm="1">
        <f t="array" ref="V432">IFERROR(
IF(OR(V$10="",$I432=""),"",
SUMIFS(収穫記録!$P:$P,収穫記録!$D:$D,$J$1,収穫記録!$I:$I,$J$2,収穫記録!$J:$J,$J$3,収穫記録!$F:$F,$I432,収穫記録!$B:$B,"&gt;="&amp;V$10,収穫記録!$B:$B,"&lt;="&amp;EOMONTH(V$10,0))
/_xlfn.UNIQUE(_xlfn._xlws.FILTER($F:$F,$E:$E=$J$4))
/IF($J$5="総計",1,$K432/10)
),0)</f>
        <v>0</v>
      </c>
      <c r="W432" s="48" cm="1">
        <f t="array" ref="W432">IFERROR(
IF(OR(W$10="",$I432=""),"",
SUMIFS(収穫記録!$P:$P,収穫記録!$D:$D,$J$1,収穫記録!$I:$I,$J$2,収穫記録!$J:$J,$J$3,収穫記録!$F:$F,$I432,収穫記録!$B:$B,"&gt;="&amp;W$10,収穫記録!$B:$B,"&lt;="&amp;EOMONTH(W$10,0))
/_xlfn.UNIQUE(_xlfn._xlws.FILTER($F:$F,$E:$E=$J$4))
/IF($J$5="総計",1,$K432/10)
),0)</f>
        <v>0</v>
      </c>
      <c r="X432" s="48" cm="1">
        <f t="array" ref="X432">IFERROR(
IF(OR(X$10="",$I432=""),"",
SUMIFS(収穫記録!$P:$P,収穫記録!$D:$D,$J$1,収穫記録!$I:$I,$J$2,収穫記録!$J:$J,$J$3,収穫記録!$F:$F,$I432,収穫記録!$B:$B,"&gt;="&amp;X$10,収穫記録!$B:$B,"&lt;="&amp;EOMONTH(X$10,0))
/_xlfn.UNIQUE(_xlfn._xlws.FILTER($F:$F,$E:$E=$J$4))
/IF($J$5="総計",1,$K432/10)
),0)</f>
        <v>0</v>
      </c>
    </row>
    <row r="433" spans="10:24">
      <c r="J433" s="13"/>
      <c r="K433" s="37"/>
      <c r="L433" s="46" t="str">
        <f t="shared" si="9"/>
        <v/>
      </c>
      <c r="M433" s="47" cm="1">
        <f t="array" ref="M433">IFERROR(
IF(OR(M$10="",$I433=""),"",
SUMIFS(収穫記録!$P:$P,収穫記録!$D:$D,$J$1,収穫記録!$I:$I,$J$2,収穫記録!$J:$J,$J$3,収穫記録!$F:$F,$I433,収穫記録!$B:$B,"&gt;="&amp;M$10,収穫記録!$B:$B,"&lt;="&amp;EOMONTH(M$10,0))
/_xlfn.UNIQUE(_xlfn._xlws.FILTER($F:$F,$E:$E=$J$4))
/IF($J$5="総計",1,$K433/10)
),0)</f>
        <v>0</v>
      </c>
      <c r="N433" s="48" cm="1">
        <f t="array" ref="N433">IFERROR(
IF(OR(N$10="",$I433=""),"",
SUMIFS(収穫記録!$P:$P,収穫記録!$D:$D,$J$1,収穫記録!$I:$I,$J$2,収穫記録!$J:$J,$J$3,収穫記録!$F:$F,$I433,収穫記録!$B:$B,"&gt;="&amp;N$10,収穫記録!$B:$B,"&lt;="&amp;EOMONTH(N$10,0))
/_xlfn.UNIQUE(_xlfn._xlws.FILTER($F:$F,$E:$E=$J$4))
/IF($J$5="総計",1,$K433/10)
),0)</f>
        <v>0</v>
      </c>
      <c r="O433" s="48" cm="1">
        <f t="array" ref="O433">IFERROR(
IF(OR(O$10="",$I433=""),"",
SUMIFS(収穫記録!$P:$P,収穫記録!$D:$D,$J$1,収穫記録!$I:$I,$J$2,収穫記録!$J:$J,$J$3,収穫記録!$F:$F,$I433,収穫記録!$B:$B,"&gt;="&amp;O$10,収穫記録!$B:$B,"&lt;="&amp;EOMONTH(O$10,0))
/_xlfn.UNIQUE(_xlfn._xlws.FILTER($F:$F,$E:$E=$J$4))
/IF($J$5="総計",1,$K433/10)
),0)</f>
        <v>0</v>
      </c>
      <c r="P433" s="48" cm="1">
        <f t="array" ref="P433">IFERROR(
IF(OR(P$10="",$I433=""),"",
SUMIFS(収穫記録!$P:$P,収穫記録!$D:$D,$J$1,収穫記録!$I:$I,$J$2,収穫記録!$J:$J,$J$3,収穫記録!$F:$F,$I433,収穫記録!$B:$B,"&gt;="&amp;P$10,収穫記録!$B:$B,"&lt;="&amp;EOMONTH(P$10,0))
/_xlfn.UNIQUE(_xlfn._xlws.FILTER($F:$F,$E:$E=$J$4))
/IF($J$5="総計",1,$K433/10)
),0)</f>
        <v>0</v>
      </c>
      <c r="Q433" s="48" cm="1">
        <f t="array" ref="Q433">IFERROR(
IF(OR(Q$10="",$I433=""),"",
SUMIFS(収穫記録!$P:$P,収穫記録!$D:$D,$J$1,収穫記録!$I:$I,$J$2,収穫記録!$J:$J,$J$3,収穫記録!$F:$F,$I433,収穫記録!$B:$B,"&gt;="&amp;Q$10,収穫記録!$B:$B,"&lt;="&amp;EOMONTH(Q$10,0))
/_xlfn.UNIQUE(_xlfn._xlws.FILTER($F:$F,$E:$E=$J$4))
/IF($J$5="総計",1,$K433/10)
),0)</f>
        <v>0</v>
      </c>
      <c r="R433" s="48" cm="1">
        <f t="array" ref="R433">IFERROR(
IF(OR(R$10="",$I433=""),"",
SUMIFS(収穫記録!$P:$P,収穫記録!$D:$D,$J$1,収穫記録!$I:$I,$J$2,収穫記録!$J:$J,$J$3,収穫記録!$F:$F,$I433,収穫記録!$B:$B,"&gt;="&amp;R$10,収穫記録!$B:$B,"&lt;="&amp;EOMONTH(R$10,0))
/_xlfn.UNIQUE(_xlfn._xlws.FILTER($F:$F,$E:$E=$J$4))
/IF($J$5="総計",1,$K433/10)
),0)</f>
        <v>0</v>
      </c>
      <c r="S433" s="48" cm="1">
        <f t="array" ref="S433">IFERROR(
IF(OR(S$10="",$I433=""),"",
SUMIFS(収穫記録!$P:$P,収穫記録!$D:$D,$J$1,収穫記録!$I:$I,$J$2,収穫記録!$J:$J,$J$3,収穫記録!$F:$F,$I433,収穫記録!$B:$B,"&gt;="&amp;S$10,収穫記録!$B:$B,"&lt;="&amp;EOMONTH(S$10,0))
/_xlfn.UNIQUE(_xlfn._xlws.FILTER($F:$F,$E:$E=$J$4))
/IF($J$5="総計",1,$K433/10)
),0)</f>
        <v>0</v>
      </c>
      <c r="T433" s="48" cm="1">
        <f t="array" ref="T433">IFERROR(
IF(OR(T$10="",$I433=""),"",
SUMIFS(収穫記録!$P:$P,収穫記録!$D:$D,$J$1,収穫記録!$I:$I,$J$2,収穫記録!$J:$J,$J$3,収穫記録!$F:$F,$I433,収穫記録!$B:$B,"&gt;="&amp;T$10,収穫記録!$B:$B,"&lt;="&amp;EOMONTH(T$10,0))
/_xlfn.UNIQUE(_xlfn._xlws.FILTER($F:$F,$E:$E=$J$4))
/IF($J$5="総計",1,$K433/10)
),0)</f>
        <v>0</v>
      </c>
      <c r="U433" s="48" cm="1">
        <f t="array" ref="U433">IFERROR(
IF(OR(U$10="",$I433=""),"",
SUMIFS(収穫記録!$P:$P,収穫記録!$D:$D,$J$1,収穫記録!$I:$I,$J$2,収穫記録!$J:$J,$J$3,収穫記録!$F:$F,$I433,収穫記録!$B:$B,"&gt;="&amp;U$10,収穫記録!$B:$B,"&lt;="&amp;EOMONTH(U$10,0))
/_xlfn.UNIQUE(_xlfn._xlws.FILTER($F:$F,$E:$E=$J$4))
/IF($J$5="総計",1,$K433/10)
),0)</f>
        <v>0</v>
      </c>
      <c r="V433" s="48" cm="1">
        <f t="array" ref="V433">IFERROR(
IF(OR(V$10="",$I433=""),"",
SUMIFS(収穫記録!$P:$P,収穫記録!$D:$D,$J$1,収穫記録!$I:$I,$J$2,収穫記録!$J:$J,$J$3,収穫記録!$F:$F,$I433,収穫記録!$B:$B,"&gt;="&amp;V$10,収穫記録!$B:$B,"&lt;="&amp;EOMONTH(V$10,0))
/_xlfn.UNIQUE(_xlfn._xlws.FILTER($F:$F,$E:$E=$J$4))
/IF($J$5="総計",1,$K433/10)
),0)</f>
        <v>0</v>
      </c>
      <c r="W433" s="48" cm="1">
        <f t="array" ref="W433">IFERROR(
IF(OR(W$10="",$I433=""),"",
SUMIFS(収穫記録!$P:$P,収穫記録!$D:$D,$J$1,収穫記録!$I:$I,$J$2,収穫記録!$J:$J,$J$3,収穫記録!$F:$F,$I433,収穫記録!$B:$B,"&gt;="&amp;W$10,収穫記録!$B:$B,"&lt;="&amp;EOMONTH(W$10,0))
/_xlfn.UNIQUE(_xlfn._xlws.FILTER($F:$F,$E:$E=$J$4))
/IF($J$5="総計",1,$K433/10)
),0)</f>
        <v>0</v>
      </c>
      <c r="X433" s="48" cm="1">
        <f t="array" ref="X433">IFERROR(
IF(OR(X$10="",$I433=""),"",
SUMIFS(収穫記録!$P:$P,収穫記録!$D:$D,$J$1,収穫記録!$I:$I,$J$2,収穫記録!$J:$J,$J$3,収穫記録!$F:$F,$I433,収穫記録!$B:$B,"&gt;="&amp;X$10,収穫記録!$B:$B,"&lt;="&amp;EOMONTH(X$10,0))
/_xlfn.UNIQUE(_xlfn._xlws.FILTER($F:$F,$E:$E=$J$4))
/IF($J$5="総計",1,$K433/10)
),0)</f>
        <v>0</v>
      </c>
    </row>
    <row r="434" spans="10:24">
      <c r="J434" s="13"/>
      <c r="K434" s="37"/>
      <c r="L434" s="46" t="str">
        <f t="shared" si="9"/>
        <v/>
      </c>
      <c r="M434" s="47" cm="1">
        <f t="array" ref="M434">IFERROR(
IF(OR(M$10="",$I434=""),"",
SUMIFS(収穫記録!$P:$P,収穫記録!$D:$D,$J$1,収穫記録!$I:$I,$J$2,収穫記録!$J:$J,$J$3,収穫記録!$F:$F,$I434,収穫記録!$B:$B,"&gt;="&amp;M$10,収穫記録!$B:$B,"&lt;="&amp;EOMONTH(M$10,0))
/_xlfn.UNIQUE(_xlfn._xlws.FILTER($F:$F,$E:$E=$J$4))
/IF($J$5="総計",1,$K434/10)
),0)</f>
        <v>0</v>
      </c>
      <c r="N434" s="48" cm="1">
        <f t="array" ref="N434">IFERROR(
IF(OR(N$10="",$I434=""),"",
SUMIFS(収穫記録!$P:$P,収穫記録!$D:$D,$J$1,収穫記録!$I:$I,$J$2,収穫記録!$J:$J,$J$3,収穫記録!$F:$F,$I434,収穫記録!$B:$B,"&gt;="&amp;N$10,収穫記録!$B:$B,"&lt;="&amp;EOMONTH(N$10,0))
/_xlfn.UNIQUE(_xlfn._xlws.FILTER($F:$F,$E:$E=$J$4))
/IF($J$5="総計",1,$K434/10)
),0)</f>
        <v>0</v>
      </c>
      <c r="O434" s="48" cm="1">
        <f t="array" ref="O434">IFERROR(
IF(OR(O$10="",$I434=""),"",
SUMIFS(収穫記録!$P:$P,収穫記録!$D:$D,$J$1,収穫記録!$I:$I,$J$2,収穫記録!$J:$J,$J$3,収穫記録!$F:$F,$I434,収穫記録!$B:$B,"&gt;="&amp;O$10,収穫記録!$B:$B,"&lt;="&amp;EOMONTH(O$10,0))
/_xlfn.UNIQUE(_xlfn._xlws.FILTER($F:$F,$E:$E=$J$4))
/IF($J$5="総計",1,$K434/10)
),0)</f>
        <v>0</v>
      </c>
      <c r="P434" s="48" cm="1">
        <f t="array" ref="P434">IFERROR(
IF(OR(P$10="",$I434=""),"",
SUMIFS(収穫記録!$P:$P,収穫記録!$D:$D,$J$1,収穫記録!$I:$I,$J$2,収穫記録!$J:$J,$J$3,収穫記録!$F:$F,$I434,収穫記録!$B:$B,"&gt;="&amp;P$10,収穫記録!$B:$B,"&lt;="&amp;EOMONTH(P$10,0))
/_xlfn.UNIQUE(_xlfn._xlws.FILTER($F:$F,$E:$E=$J$4))
/IF($J$5="総計",1,$K434/10)
),0)</f>
        <v>0</v>
      </c>
      <c r="Q434" s="48" cm="1">
        <f t="array" ref="Q434">IFERROR(
IF(OR(Q$10="",$I434=""),"",
SUMIFS(収穫記録!$P:$P,収穫記録!$D:$D,$J$1,収穫記録!$I:$I,$J$2,収穫記録!$J:$J,$J$3,収穫記録!$F:$F,$I434,収穫記録!$B:$B,"&gt;="&amp;Q$10,収穫記録!$B:$B,"&lt;="&amp;EOMONTH(Q$10,0))
/_xlfn.UNIQUE(_xlfn._xlws.FILTER($F:$F,$E:$E=$J$4))
/IF($J$5="総計",1,$K434/10)
),0)</f>
        <v>0</v>
      </c>
      <c r="R434" s="48" cm="1">
        <f t="array" ref="R434">IFERROR(
IF(OR(R$10="",$I434=""),"",
SUMIFS(収穫記録!$P:$P,収穫記録!$D:$D,$J$1,収穫記録!$I:$I,$J$2,収穫記録!$J:$J,$J$3,収穫記録!$F:$F,$I434,収穫記録!$B:$B,"&gt;="&amp;R$10,収穫記録!$B:$B,"&lt;="&amp;EOMONTH(R$10,0))
/_xlfn.UNIQUE(_xlfn._xlws.FILTER($F:$F,$E:$E=$J$4))
/IF($J$5="総計",1,$K434/10)
),0)</f>
        <v>0</v>
      </c>
      <c r="S434" s="48" cm="1">
        <f t="array" ref="S434">IFERROR(
IF(OR(S$10="",$I434=""),"",
SUMIFS(収穫記録!$P:$P,収穫記録!$D:$D,$J$1,収穫記録!$I:$I,$J$2,収穫記録!$J:$J,$J$3,収穫記録!$F:$F,$I434,収穫記録!$B:$B,"&gt;="&amp;S$10,収穫記録!$B:$B,"&lt;="&amp;EOMONTH(S$10,0))
/_xlfn.UNIQUE(_xlfn._xlws.FILTER($F:$F,$E:$E=$J$4))
/IF($J$5="総計",1,$K434/10)
),0)</f>
        <v>0</v>
      </c>
      <c r="T434" s="48" cm="1">
        <f t="array" ref="T434">IFERROR(
IF(OR(T$10="",$I434=""),"",
SUMIFS(収穫記録!$P:$P,収穫記録!$D:$D,$J$1,収穫記録!$I:$I,$J$2,収穫記録!$J:$J,$J$3,収穫記録!$F:$F,$I434,収穫記録!$B:$B,"&gt;="&amp;T$10,収穫記録!$B:$B,"&lt;="&amp;EOMONTH(T$10,0))
/_xlfn.UNIQUE(_xlfn._xlws.FILTER($F:$F,$E:$E=$J$4))
/IF($J$5="総計",1,$K434/10)
),0)</f>
        <v>0</v>
      </c>
      <c r="U434" s="48" cm="1">
        <f t="array" ref="U434">IFERROR(
IF(OR(U$10="",$I434=""),"",
SUMIFS(収穫記録!$P:$P,収穫記録!$D:$D,$J$1,収穫記録!$I:$I,$J$2,収穫記録!$J:$J,$J$3,収穫記録!$F:$F,$I434,収穫記録!$B:$B,"&gt;="&amp;U$10,収穫記録!$B:$B,"&lt;="&amp;EOMONTH(U$10,0))
/_xlfn.UNIQUE(_xlfn._xlws.FILTER($F:$F,$E:$E=$J$4))
/IF($J$5="総計",1,$K434/10)
),0)</f>
        <v>0</v>
      </c>
      <c r="V434" s="48" cm="1">
        <f t="array" ref="V434">IFERROR(
IF(OR(V$10="",$I434=""),"",
SUMIFS(収穫記録!$P:$P,収穫記録!$D:$D,$J$1,収穫記録!$I:$I,$J$2,収穫記録!$J:$J,$J$3,収穫記録!$F:$F,$I434,収穫記録!$B:$B,"&gt;="&amp;V$10,収穫記録!$B:$B,"&lt;="&amp;EOMONTH(V$10,0))
/_xlfn.UNIQUE(_xlfn._xlws.FILTER($F:$F,$E:$E=$J$4))
/IF($J$5="総計",1,$K434/10)
),0)</f>
        <v>0</v>
      </c>
      <c r="W434" s="48" cm="1">
        <f t="array" ref="W434">IFERROR(
IF(OR(W$10="",$I434=""),"",
SUMIFS(収穫記録!$P:$P,収穫記録!$D:$D,$J$1,収穫記録!$I:$I,$J$2,収穫記録!$J:$J,$J$3,収穫記録!$F:$F,$I434,収穫記録!$B:$B,"&gt;="&amp;W$10,収穫記録!$B:$B,"&lt;="&amp;EOMONTH(W$10,0))
/_xlfn.UNIQUE(_xlfn._xlws.FILTER($F:$F,$E:$E=$J$4))
/IF($J$5="総計",1,$K434/10)
),0)</f>
        <v>0</v>
      </c>
      <c r="X434" s="48" cm="1">
        <f t="array" ref="X434">IFERROR(
IF(OR(X$10="",$I434=""),"",
SUMIFS(収穫記録!$P:$P,収穫記録!$D:$D,$J$1,収穫記録!$I:$I,$J$2,収穫記録!$J:$J,$J$3,収穫記録!$F:$F,$I434,収穫記録!$B:$B,"&gt;="&amp;X$10,収穫記録!$B:$B,"&lt;="&amp;EOMONTH(X$10,0))
/_xlfn.UNIQUE(_xlfn._xlws.FILTER($F:$F,$E:$E=$J$4))
/IF($J$5="総計",1,$K434/10)
),0)</f>
        <v>0</v>
      </c>
    </row>
    <row r="435" spans="10:24">
      <c r="J435" s="13"/>
      <c r="K435" s="37"/>
      <c r="L435" s="46" t="str">
        <f t="shared" si="9"/>
        <v/>
      </c>
      <c r="M435" s="47" cm="1">
        <f t="array" ref="M435">IFERROR(
IF(OR(M$10="",$I435=""),"",
SUMIFS(収穫記録!$P:$P,収穫記録!$D:$D,$J$1,収穫記録!$I:$I,$J$2,収穫記録!$J:$J,$J$3,収穫記録!$F:$F,$I435,収穫記録!$B:$B,"&gt;="&amp;M$10,収穫記録!$B:$B,"&lt;="&amp;EOMONTH(M$10,0))
/_xlfn.UNIQUE(_xlfn._xlws.FILTER($F:$F,$E:$E=$J$4))
/IF($J$5="総計",1,$K435/10)
),0)</f>
        <v>0</v>
      </c>
      <c r="N435" s="48" cm="1">
        <f t="array" ref="N435">IFERROR(
IF(OR(N$10="",$I435=""),"",
SUMIFS(収穫記録!$P:$P,収穫記録!$D:$D,$J$1,収穫記録!$I:$I,$J$2,収穫記録!$J:$J,$J$3,収穫記録!$F:$F,$I435,収穫記録!$B:$B,"&gt;="&amp;N$10,収穫記録!$B:$B,"&lt;="&amp;EOMONTH(N$10,0))
/_xlfn.UNIQUE(_xlfn._xlws.FILTER($F:$F,$E:$E=$J$4))
/IF($J$5="総計",1,$K435/10)
),0)</f>
        <v>0</v>
      </c>
      <c r="O435" s="48" cm="1">
        <f t="array" ref="O435">IFERROR(
IF(OR(O$10="",$I435=""),"",
SUMIFS(収穫記録!$P:$P,収穫記録!$D:$D,$J$1,収穫記録!$I:$I,$J$2,収穫記録!$J:$J,$J$3,収穫記録!$F:$F,$I435,収穫記録!$B:$B,"&gt;="&amp;O$10,収穫記録!$B:$B,"&lt;="&amp;EOMONTH(O$10,0))
/_xlfn.UNIQUE(_xlfn._xlws.FILTER($F:$F,$E:$E=$J$4))
/IF($J$5="総計",1,$K435/10)
),0)</f>
        <v>0</v>
      </c>
      <c r="P435" s="48" cm="1">
        <f t="array" ref="P435">IFERROR(
IF(OR(P$10="",$I435=""),"",
SUMIFS(収穫記録!$P:$P,収穫記録!$D:$D,$J$1,収穫記録!$I:$I,$J$2,収穫記録!$J:$J,$J$3,収穫記録!$F:$F,$I435,収穫記録!$B:$B,"&gt;="&amp;P$10,収穫記録!$B:$B,"&lt;="&amp;EOMONTH(P$10,0))
/_xlfn.UNIQUE(_xlfn._xlws.FILTER($F:$F,$E:$E=$J$4))
/IF($J$5="総計",1,$K435/10)
),0)</f>
        <v>0</v>
      </c>
      <c r="Q435" s="48" cm="1">
        <f t="array" ref="Q435">IFERROR(
IF(OR(Q$10="",$I435=""),"",
SUMIFS(収穫記録!$P:$P,収穫記録!$D:$D,$J$1,収穫記録!$I:$I,$J$2,収穫記録!$J:$J,$J$3,収穫記録!$F:$F,$I435,収穫記録!$B:$B,"&gt;="&amp;Q$10,収穫記録!$B:$B,"&lt;="&amp;EOMONTH(Q$10,0))
/_xlfn.UNIQUE(_xlfn._xlws.FILTER($F:$F,$E:$E=$J$4))
/IF($J$5="総計",1,$K435/10)
),0)</f>
        <v>0</v>
      </c>
      <c r="R435" s="48" cm="1">
        <f t="array" ref="R435">IFERROR(
IF(OR(R$10="",$I435=""),"",
SUMIFS(収穫記録!$P:$P,収穫記録!$D:$D,$J$1,収穫記録!$I:$I,$J$2,収穫記録!$J:$J,$J$3,収穫記録!$F:$F,$I435,収穫記録!$B:$B,"&gt;="&amp;R$10,収穫記録!$B:$B,"&lt;="&amp;EOMONTH(R$10,0))
/_xlfn.UNIQUE(_xlfn._xlws.FILTER($F:$F,$E:$E=$J$4))
/IF($J$5="総計",1,$K435/10)
),0)</f>
        <v>0</v>
      </c>
      <c r="S435" s="48" cm="1">
        <f t="array" ref="S435">IFERROR(
IF(OR(S$10="",$I435=""),"",
SUMIFS(収穫記録!$P:$P,収穫記録!$D:$D,$J$1,収穫記録!$I:$I,$J$2,収穫記録!$J:$J,$J$3,収穫記録!$F:$F,$I435,収穫記録!$B:$B,"&gt;="&amp;S$10,収穫記録!$B:$B,"&lt;="&amp;EOMONTH(S$10,0))
/_xlfn.UNIQUE(_xlfn._xlws.FILTER($F:$F,$E:$E=$J$4))
/IF($J$5="総計",1,$K435/10)
),0)</f>
        <v>0</v>
      </c>
      <c r="T435" s="48" cm="1">
        <f t="array" ref="T435">IFERROR(
IF(OR(T$10="",$I435=""),"",
SUMIFS(収穫記録!$P:$P,収穫記録!$D:$D,$J$1,収穫記録!$I:$I,$J$2,収穫記録!$J:$J,$J$3,収穫記録!$F:$F,$I435,収穫記録!$B:$B,"&gt;="&amp;T$10,収穫記録!$B:$B,"&lt;="&amp;EOMONTH(T$10,0))
/_xlfn.UNIQUE(_xlfn._xlws.FILTER($F:$F,$E:$E=$J$4))
/IF($J$5="総計",1,$K435/10)
),0)</f>
        <v>0</v>
      </c>
      <c r="U435" s="48" cm="1">
        <f t="array" ref="U435">IFERROR(
IF(OR(U$10="",$I435=""),"",
SUMIFS(収穫記録!$P:$P,収穫記録!$D:$D,$J$1,収穫記録!$I:$I,$J$2,収穫記録!$J:$J,$J$3,収穫記録!$F:$F,$I435,収穫記録!$B:$B,"&gt;="&amp;U$10,収穫記録!$B:$B,"&lt;="&amp;EOMONTH(U$10,0))
/_xlfn.UNIQUE(_xlfn._xlws.FILTER($F:$F,$E:$E=$J$4))
/IF($J$5="総計",1,$K435/10)
),0)</f>
        <v>0</v>
      </c>
      <c r="V435" s="48" cm="1">
        <f t="array" ref="V435">IFERROR(
IF(OR(V$10="",$I435=""),"",
SUMIFS(収穫記録!$P:$P,収穫記録!$D:$D,$J$1,収穫記録!$I:$I,$J$2,収穫記録!$J:$J,$J$3,収穫記録!$F:$F,$I435,収穫記録!$B:$B,"&gt;="&amp;V$10,収穫記録!$B:$B,"&lt;="&amp;EOMONTH(V$10,0))
/_xlfn.UNIQUE(_xlfn._xlws.FILTER($F:$F,$E:$E=$J$4))
/IF($J$5="総計",1,$K435/10)
),0)</f>
        <v>0</v>
      </c>
      <c r="W435" s="48" cm="1">
        <f t="array" ref="W435">IFERROR(
IF(OR(W$10="",$I435=""),"",
SUMIFS(収穫記録!$P:$P,収穫記録!$D:$D,$J$1,収穫記録!$I:$I,$J$2,収穫記録!$J:$J,$J$3,収穫記録!$F:$F,$I435,収穫記録!$B:$B,"&gt;="&amp;W$10,収穫記録!$B:$B,"&lt;="&amp;EOMONTH(W$10,0))
/_xlfn.UNIQUE(_xlfn._xlws.FILTER($F:$F,$E:$E=$J$4))
/IF($J$5="総計",1,$K435/10)
),0)</f>
        <v>0</v>
      </c>
      <c r="X435" s="48" cm="1">
        <f t="array" ref="X435">IFERROR(
IF(OR(X$10="",$I435=""),"",
SUMIFS(収穫記録!$P:$P,収穫記録!$D:$D,$J$1,収穫記録!$I:$I,$J$2,収穫記録!$J:$J,$J$3,収穫記録!$F:$F,$I435,収穫記録!$B:$B,"&gt;="&amp;X$10,収穫記録!$B:$B,"&lt;="&amp;EOMONTH(X$10,0))
/_xlfn.UNIQUE(_xlfn._xlws.FILTER($F:$F,$E:$E=$J$4))
/IF($J$5="総計",1,$K435/10)
),0)</f>
        <v>0</v>
      </c>
    </row>
    <row r="436" spans="10:24">
      <c r="J436" s="13"/>
      <c r="K436" s="37"/>
      <c r="L436" s="46" t="str">
        <f t="shared" si="9"/>
        <v/>
      </c>
      <c r="M436" s="47" cm="1">
        <f t="array" ref="M436">IFERROR(
IF(OR(M$10="",$I436=""),"",
SUMIFS(収穫記録!$P:$P,収穫記録!$D:$D,$J$1,収穫記録!$I:$I,$J$2,収穫記録!$J:$J,$J$3,収穫記録!$F:$F,$I436,収穫記録!$B:$B,"&gt;="&amp;M$10,収穫記録!$B:$B,"&lt;="&amp;EOMONTH(M$10,0))
/_xlfn.UNIQUE(_xlfn._xlws.FILTER($F:$F,$E:$E=$J$4))
/IF($J$5="総計",1,$K436/10)
),0)</f>
        <v>0</v>
      </c>
      <c r="N436" s="48" cm="1">
        <f t="array" ref="N436">IFERROR(
IF(OR(N$10="",$I436=""),"",
SUMIFS(収穫記録!$P:$P,収穫記録!$D:$D,$J$1,収穫記録!$I:$I,$J$2,収穫記録!$J:$J,$J$3,収穫記録!$F:$F,$I436,収穫記録!$B:$B,"&gt;="&amp;N$10,収穫記録!$B:$B,"&lt;="&amp;EOMONTH(N$10,0))
/_xlfn.UNIQUE(_xlfn._xlws.FILTER($F:$F,$E:$E=$J$4))
/IF($J$5="総計",1,$K436/10)
),0)</f>
        <v>0</v>
      </c>
      <c r="O436" s="48" cm="1">
        <f t="array" ref="O436">IFERROR(
IF(OR(O$10="",$I436=""),"",
SUMIFS(収穫記録!$P:$P,収穫記録!$D:$D,$J$1,収穫記録!$I:$I,$J$2,収穫記録!$J:$J,$J$3,収穫記録!$F:$F,$I436,収穫記録!$B:$B,"&gt;="&amp;O$10,収穫記録!$B:$B,"&lt;="&amp;EOMONTH(O$10,0))
/_xlfn.UNIQUE(_xlfn._xlws.FILTER($F:$F,$E:$E=$J$4))
/IF($J$5="総計",1,$K436/10)
),0)</f>
        <v>0</v>
      </c>
      <c r="P436" s="48" cm="1">
        <f t="array" ref="P436">IFERROR(
IF(OR(P$10="",$I436=""),"",
SUMIFS(収穫記録!$P:$P,収穫記録!$D:$D,$J$1,収穫記録!$I:$I,$J$2,収穫記録!$J:$J,$J$3,収穫記録!$F:$F,$I436,収穫記録!$B:$B,"&gt;="&amp;P$10,収穫記録!$B:$B,"&lt;="&amp;EOMONTH(P$10,0))
/_xlfn.UNIQUE(_xlfn._xlws.FILTER($F:$F,$E:$E=$J$4))
/IF($J$5="総計",1,$K436/10)
),0)</f>
        <v>0</v>
      </c>
      <c r="Q436" s="48" cm="1">
        <f t="array" ref="Q436">IFERROR(
IF(OR(Q$10="",$I436=""),"",
SUMIFS(収穫記録!$P:$P,収穫記録!$D:$D,$J$1,収穫記録!$I:$I,$J$2,収穫記録!$J:$J,$J$3,収穫記録!$F:$F,$I436,収穫記録!$B:$B,"&gt;="&amp;Q$10,収穫記録!$B:$B,"&lt;="&amp;EOMONTH(Q$10,0))
/_xlfn.UNIQUE(_xlfn._xlws.FILTER($F:$F,$E:$E=$J$4))
/IF($J$5="総計",1,$K436/10)
),0)</f>
        <v>0</v>
      </c>
      <c r="R436" s="48" cm="1">
        <f t="array" ref="R436">IFERROR(
IF(OR(R$10="",$I436=""),"",
SUMIFS(収穫記録!$P:$P,収穫記録!$D:$D,$J$1,収穫記録!$I:$I,$J$2,収穫記録!$J:$J,$J$3,収穫記録!$F:$F,$I436,収穫記録!$B:$B,"&gt;="&amp;R$10,収穫記録!$B:$B,"&lt;="&amp;EOMONTH(R$10,0))
/_xlfn.UNIQUE(_xlfn._xlws.FILTER($F:$F,$E:$E=$J$4))
/IF($J$5="総計",1,$K436/10)
),0)</f>
        <v>0</v>
      </c>
      <c r="S436" s="48" cm="1">
        <f t="array" ref="S436">IFERROR(
IF(OR(S$10="",$I436=""),"",
SUMIFS(収穫記録!$P:$P,収穫記録!$D:$D,$J$1,収穫記録!$I:$I,$J$2,収穫記録!$J:$J,$J$3,収穫記録!$F:$F,$I436,収穫記録!$B:$B,"&gt;="&amp;S$10,収穫記録!$B:$B,"&lt;="&amp;EOMONTH(S$10,0))
/_xlfn.UNIQUE(_xlfn._xlws.FILTER($F:$F,$E:$E=$J$4))
/IF($J$5="総計",1,$K436/10)
),0)</f>
        <v>0</v>
      </c>
      <c r="T436" s="48" cm="1">
        <f t="array" ref="T436">IFERROR(
IF(OR(T$10="",$I436=""),"",
SUMIFS(収穫記録!$P:$P,収穫記録!$D:$D,$J$1,収穫記録!$I:$I,$J$2,収穫記録!$J:$J,$J$3,収穫記録!$F:$F,$I436,収穫記録!$B:$B,"&gt;="&amp;T$10,収穫記録!$B:$B,"&lt;="&amp;EOMONTH(T$10,0))
/_xlfn.UNIQUE(_xlfn._xlws.FILTER($F:$F,$E:$E=$J$4))
/IF($J$5="総計",1,$K436/10)
),0)</f>
        <v>0</v>
      </c>
      <c r="U436" s="48" cm="1">
        <f t="array" ref="U436">IFERROR(
IF(OR(U$10="",$I436=""),"",
SUMIFS(収穫記録!$P:$P,収穫記録!$D:$D,$J$1,収穫記録!$I:$I,$J$2,収穫記録!$J:$J,$J$3,収穫記録!$F:$F,$I436,収穫記録!$B:$B,"&gt;="&amp;U$10,収穫記録!$B:$B,"&lt;="&amp;EOMONTH(U$10,0))
/_xlfn.UNIQUE(_xlfn._xlws.FILTER($F:$F,$E:$E=$J$4))
/IF($J$5="総計",1,$K436/10)
),0)</f>
        <v>0</v>
      </c>
      <c r="V436" s="48" cm="1">
        <f t="array" ref="V436">IFERROR(
IF(OR(V$10="",$I436=""),"",
SUMIFS(収穫記録!$P:$P,収穫記録!$D:$D,$J$1,収穫記録!$I:$I,$J$2,収穫記録!$J:$J,$J$3,収穫記録!$F:$F,$I436,収穫記録!$B:$B,"&gt;="&amp;V$10,収穫記録!$B:$B,"&lt;="&amp;EOMONTH(V$10,0))
/_xlfn.UNIQUE(_xlfn._xlws.FILTER($F:$F,$E:$E=$J$4))
/IF($J$5="総計",1,$K436/10)
),0)</f>
        <v>0</v>
      </c>
      <c r="W436" s="48" cm="1">
        <f t="array" ref="W436">IFERROR(
IF(OR(W$10="",$I436=""),"",
SUMIFS(収穫記録!$P:$P,収穫記録!$D:$D,$J$1,収穫記録!$I:$I,$J$2,収穫記録!$J:$J,$J$3,収穫記録!$F:$F,$I436,収穫記録!$B:$B,"&gt;="&amp;W$10,収穫記録!$B:$B,"&lt;="&amp;EOMONTH(W$10,0))
/_xlfn.UNIQUE(_xlfn._xlws.FILTER($F:$F,$E:$E=$J$4))
/IF($J$5="総計",1,$K436/10)
),0)</f>
        <v>0</v>
      </c>
      <c r="X436" s="48" cm="1">
        <f t="array" ref="X436">IFERROR(
IF(OR(X$10="",$I436=""),"",
SUMIFS(収穫記録!$P:$P,収穫記録!$D:$D,$J$1,収穫記録!$I:$I,$J$2,収穫記録!$J:$J,$J$3,収穫記録!$F:$F,$I436,収穫記録!$B:$B,"&gt;="&amp;X$10,収穫記録!$B:$B,"&lt;="&amp;EOMONTH(X$10,0))
/_xlfn.UNIQUE(_xlfn._xlws.FILTER($F:$F,$E:$E=$J$4))
/IF($J$5="総計",1,$K436/10)
),0)</f>
        <v>0</v>
      </c>
    </row>
    <row r="437" spans="10:24">
      <c r="J437" s="13"/>
      <c r="K437" s="37"/>
      <c r="L437" s="46" t="str">
        <f t="shared" si="9"/>
        <v/>
      </c>
      <c r="M437" s="47" cm="1">
        <f t="array" ref="M437">IFERROR(
IF(OR(M$10="",$I437=""),"",
SUMIFS(収穫記録!$P:$P,収穫記録!$D:$D,$J$1,収穫記録!$I:$I,$J$2,収穫記録!$J:$J,$J$3,収穫記録!$F:$F,$I437,収穫記録!$B:$B,"&gt;="&amp;M$10,収穫記録!$B:$B,"&lt;="&amp;EOMONTH(M$10,0))
/_xlfn.UNIQUE(_xlfn._xlws.FILTER($F:$F,$E:$E=$J$4))
/IF($J$5="総計",1,$K437/10)
),0)</f>
        <v>0</v>
      </c>
      <c r="N437" s="48" cm="1">
        <f t="array" ref="N437">IFERROR(
IF(OR(N$10="",$I437=""),"",
SUMIFS(収穫記録!$P:$P,収穫記録!$D:$D,$J$1,収穫記録!$I:$I,$J$2,収穫記録!$J:$J,$J$3,収穫記録!$F:$F,$I437,収穫記録!$B:$B,"&gt;="&amp;N$10,収穫記録!$B:$B,"&lt;="&amp;EOMONTH(N$10,0))
/_xlfn.UNIQUE(_xlfn._xlws.FILTER($F:$F,$E:$E=$J$4))
/IF($J$5="総計",1,$K437/10)
),0)</f>
        <v>0</v>
      </c>
      <c r="O437" s="48" cm="1">
        <f t="array" ref="O437">IFERROR(
IF(OR(O$10="",$I437=""),"",
SUMIFS(収穫記録!$P:$P,収穫記録!$D:$D,$J$1,収穫記録!$I:$I,$J$2,収穫記録!$J:$J,$J$3,収穫記録!$F:$F,$I437,収穫記録!$B:$B,"&gt;="&amp;O$10,収穫記録!$B:$B,"&lt;="&amp;EOMONTH(O$10,0))
/_xlfn.UNIQUE(_xlfn._xlws.FILTER($F:$F,$E:$E=$J$4))
/IF($J$5="総計",1,$K437/10)
),0)</f>
        <v>0</v>
      </c>
      <c r="P437" s="48" cm="1">
        <f t="array" ref="P437">IFERROR(
IF(OR(P$10="",$I437=""),"",
SUMIFS(収穫記録!$P:$P,収穫記録!$D:$D,$J$1,収穫記録!$I:$I,$J$2,収穫記録!$J:$J,$J$3,収穫記録!$F:$F,$I437,収穫記録!$B:$B,"&gt;="&amp;P$10,収穫記録!$B:$B,"&lt;="&amp;EOMONTH(P$10,0))
/_xlfn.UNIQUE(_xlfn._xlws.FILTER($F:$F,$E:$E=$J$4))
/IF($J$5="総計",1,$K437/10)
),0)</f>
        <v>0</v>
      </c>
      <c r="Q437" s="48" cm="1">
        <f t="array" ref="Q437">IFERROR(
IF(OR(Q$10="",$I437=""),"",
SUMIFS(収穫記録!$P:$P,収穫記録!$D:$D,$J$1,収穫記録!$I:$I,$J$2,収穫記録!$J:$J,$J$3,収穫記録!$F:$F,$I437,収穫記録!$B:$B,"&gt;="&amp;Q$10,収穫記録!$B:$B,"&lt;="&amp;EOMONTH(Q$10,0))
/_xlfn.UNIQUE(_xlfn._xlws.FILTER($F:$F,$E:$E=$J$4))
/IF($J$5="総計",1,$K437/10)
),0)</f>
        <v>0</v>
      </c>
      <c r="R437" s="48" cm="1">
        <f t="array" ref="R437">IFERROR(
IF(OR(R$10="",$I437=""),"",
SUMIFS(収穫記録!$P:$P,収穫記録!$D:$D,$J$1,収穫記録!$I:$I,$J$2,収穫記録!$J:$J,$J$3,収穫記録!$F:$F,$I437,収穫記録!$B:$B,"&gt;="&amp;R$10,収穫記録!$B:$B,"&lt;="&amp;EOMONTH(R$10,0))
/_xlfn.UNIQUE(_xlfn._xlws.FILTER($F:$F,$E:$E=$J$4))
/IF($J$5="総計",1,$K437/10)
),0)</f>
        <v>0</v>
      </c>
      <c r="S437" s="48" cm="1">
        <f t="array" ref="S437">IFERROR(
IF(OR(S$10="",$I437=""),"",
SUMIFS(収穫記録!$P:$P,収穫記録!$D:$D,$J$1,収穫記録!$I:$I,$J$2,収穫記録!$J:$J,$J$3,収穫記録!$F:$F,$I437,収穫記録!$B:$B,"&gt;="&amp;S$10,収穫記録!$B:$B,"&lt;="&amp;EOMONTH(S$10,0))
/_xlfn.UNIQUE(_xlfn._xlws.FILTER($F:$F,$E:$E=$J$4))
/IF($J$5="総計",1,$K437/10)
),0)</f>
        <v>0</v>
      </c>
      <c r="T437" s="48" cm="1">
        <f t="array" ref="T437">IFERROR(
IF(OR(T$10="",$I437=""),"",
SUMIFS(収穫記録!$P:$P,収穫記録!$D:$D,$J$1,収穫記録!$I:$I,$J$2,収穫記録!$J:$J,$J$3,収穫記録!$F:$F,$I437,収穫記録!$B:$B,"&gt;="&amp;T$10,収穫記録!$B:$B,"&lt;="&amp;EOMONTH(T$10,0))
/_xlfn.UNIQUE(_xlfn._xlws.FILTER($F:$F,$E:$E=$J$4))
/IF($J$5="総計",1,$K437/10)
),0)</f>
        <v>0</v>
      </c>
      <c r="U437" s="48" cm="1">
        <f t="array" ref="U437">IFERROR(
IF(OR(U$10="",$I437=""),"",
SUMIFS(収穫記録!$P:$P,収穫記録!$D:$D,$J$1,収穫記録!$I:$I,$J$2,収穫記録!$J:$J,$J$3,収穫記録!$F:$F,$I437,収穫記録!$B:$B,"&gt;="&amp;U$10,収穫記録!$B:$B,"&lt;="&amp;EOMONTH(U$10,0))
/_xlfn.UNIQUE(_xlfn._xlws.FILTER($F:$F,$E:$E=$J$4))
/IF($J$5="総計",1,$K437/10)
),0)</f>
        <v>0</v>
      </c>
      <c r="V437" s="48" cm="1">
        <f t="array" ref="V437">IFERROR(
IF(OR(V$10="",$I437=""),"",
SUMIFS(収穫記録!$P:$P,収穫記録!$D:$D,$J$1,収穫記録!$I:$I,$J$2,収穫記録!$J:$J,$J$3,収穫記録!$F:$F,$I437,収穫記録!$B:$B,"&gt;="&amp;V$10,収穫記録!$B:$B,"&lt;="&amp;EOMONTH(V$10,0))
/_xlfn.UNIQUE(_xlfn._xlws.FILTER($F:$F,$E:$E=$J$4))
/IF($J$5="総計",1,$K437/10)
),0)</f>
        <v>0</v>
      </c>
      <c r="W437" s="48" cm="1">
        <f t="array" ref="W437">IFERROR(
IF(OR(W$10="",$I437=""),"",
SUMIFS(収穫記録!$P:$P,収穫記録!$D:$D,$J$1,収穫記録!$I:$I,$J$2,収穫記録!$J:$J,$J$3,収穫記録!$F:$F,$I437,収穫記録!$B:$B,"&gt;="&amp;W$10,収穫記録!$B:$B,"&lt;="&amp;EOMONTH(W$10,0))
/_xlfn.UNIQUE(_xlfn._xlws.FILTER($F:$F,$E:$E=$J$4))
/IF($J$5="総計",1,$K437/10)
),0)</f>
        <v>0</v>
      </c>
      <c r="X437" s="48" cm="1">
        <f t="array" ref="X437">IFERROR(
IF(OR(X$10="",$I437=""),"",
SUMIFS(収穫記録!$P:$P,収穫記録!$D:$D,$J$1,収穫記録!$I:$I,$J$2,収穫記録!$J:$J,$J$3,収穫記録!$F:$F,$I437,収穫記録!$B:$B,"&gt;="&amp;X$10,収穫記録!$B:$B,"&lt;="&amp;EOMONTH(X$10,0))
/_xlfn.UNIQUE(_xlfn._xlws.FILTER($F:$F,$E:$E=$J$4))
/IF($J$5="総計",1,$K437/10)
),0)</f>
        <v>0</v>
      </c>
    </row>
    <row r="438" spans="10:24">
      <c r="J438" s="13"/>
      <c r="K438" s="37"/>
      <c r="L438" s="46" t="str">
        <f t="shared" si="9"/>
        <v/>
      </c>
      <c r="M438" s="47" cm="1">
        <f t="array" ref="M438">IFERROR(
IF(OR(M$10="",$I438=""),"",
SUMIFS(収穫記録!$P:$P,収穫記録!$D:$D,$J$1,収穫記録!$I:$I,$J$2,収穫記録!$J:$J,$J$3,収穫記録!$F:$F,$I438,収穫記録!$B:$B,"&gt;="&amp;M$10,収穫記録!$B:$B,"&lt;="&amp;EOMONTH(M$10,0))
/_xlfn.UNIQUE(_xlfn._xlws.FILTER($F:$F,$E:$E=$J$4))
/IF($J$5="総計",1,$K438/10)
),0)</f>
        <v>0</v>
      </c>
      <c r="N438" s="48" cm="1">
        <f t="array" ref="N438">IFERROR(
IF(OR(N$10="",$I438=""),"",
SUMIFS(収穫記録!$P:$P,収穫記録!$D:$D,$J$1,収穫記録!$I:$I,$J$2,収穫記録!$J:$J,$J$3,収穫記録!$F:$F,$I438,収穫記録!$B:$B,"&gt;="&amp;N$10,収穫記録!$B:$B,"&lt;="&amp;EOMONTH(N$10,0))
/_xlfn.UNIQUE(_xlfn._xlws.FILTER($F:$F,$E:$E=$J$4))
/IF($J$5="総計",1,$K438/10)
),0)</f>
        <v>0</v>
      </c>
      <c r="O438" s="48" cm="1">
        <f t="array" ref="O438">IFERROR(
IF(OR(O$10="",$I438=""),"",
SUMIFS(収穫記録!$P:$P,収穫記録!$D:$D,$J$1,収穫記録!$I:$I,$J$2,収穫記録!$J:$J,$J$3,収穫記録!$F:$F,$I438,収穫記録!$B:$B,"&gt;="&amp;O$10,収穫記録!$B:$B,"&lt;="&amp;EOMONTH(O$10,0))
/_xlfn.UNIQUE(_xlfn._xlws.FILTER($F:$F,$E:$E=$J$4))
/IF($J$5="総計",1,$K438/10)
),0)</f>
        <v>0</v>
      </c>
      <c r="P438" s="48" cm="1">
        <f t="array" ref="P438">IFERROR(
IF(OR(P$10="",$I438=""),"",
SUMIFS(収穫記録!$P:$P,収穫記録!$D:$D,$J$1,収穫記録!$I:$I,$J$2,収穫記録!$J:$J,$J$3,収穫記録!$F:$F,$I438,収穫記録!$B:$B,"&gt;="&amp;P$10,収穫記録!$B:$B,"&lt;="&amp;EOMONTH(P$10,0))
/_xlfn.UNIQUE(_xlfn._xlws.FILTER($F:$F,$E:$E=$J$4))
/IF($J$5="総計",1,$K438/10)
),0)</f>
        <v>0</v>
      </c>
      <c r="Q438" s="48" cm="1">
        <f t="array" ref="Q438">IFERROR(
IF(OR(Q$10="",$I438=""),"",
SUMIFS(収穫記録!$P:$P,収穫記録!$D:$D,$J$1,収穫記録!$I:$I,$J$2,収穫記録!$J:$J,$J$3,収穫記録!$F:$F,$I438,収穫記録!$B:$B,"&gt;="&amp;Q$10,収穫記録!$B:$B,"&lt;="&amp;EOMONTH(Q$10,0))
/_xlfn.UNIQUE(_xlfn._xlws.FILTER($F:$F,$E:$E=$J$4))
/IF($J$5="総計",1,$K438/10)
),0)</f>
        <v>0</v>
      </c>
      <c r="R438" s="48" cm="1">
        <f t="array" ref="R438">IFERROR(
IF(OR(R$10="",$I438=""),"",
SUMIFS(収穫記録!$P:$P,収穫記録!$D:$D,$J$1,収穫記録!$I:$I,$J$2,収穫記録!$J:$J,$J$3,収穫記録!$F:$F,$I438,収穫記録!$B:$B,"&gt;="&amp;R$10,収穫記録!$B:$B,"&lt;="&amp;EOMONTH(R$10,0))
/_xlfn.UNIQUE(_xlfn._xlws.FILTER($F:$F,$E:$E=$J$4))
/IF($J$5="総計",1,$K438/10)
),0)</f>
        <v>0</v>
      </c>
      <c r="S438" s="48" cm="1">
        <f t="array" ref="S438">IFERROR(
IF(OR(S$10="",$I438=""),"",
SUMIFS(収穫記録!$P:$P,収穫記録!$D:$D,$J$1,収穫記録!$I:$I,$J$2,収穫記録!$J:$J,$J$3,収穫記録!$F:$F,$I438,収穫記録!$B:$B,"&gt;="&amp;S$10,収穫記録!$B:$B,"&lt;="&amp;EOMONTH(S$10,0))
/_xlfn.UNIQUE(_xlfn._xlws.FILTER($F:$F,$E:$E=$J$4))
/IF($J$5="総計",1,$K438/10)
),0)</f>
        <v>0</v>
      </c>
      <c r="T438" s="48" cm="1">
        <f t="array" ref="T438">IFERROR(
IF(OR(T$10="",$I438=""),"",
SUMIFS(収穫記録!$P:$P,収穫記録!$D:$D,$J$1,収穫記録!$I:$I,$J$2,収穫記録!$J:$J,$J$3,収穫記録!$F:$F,$I438,収穫記録!$B:$B,"&gt;="&amp;T$10,収穫記録!$B:$B,"&lt;="&amp;EOMONTH(T$10,0))
/_xlfn.UNIQUE(_xlfn._xlws.FILTER($F:$F,$E:$E=$J$4))
/IF($J$5="総計",1,$K438/10)
),0)</f>
        <v>0</v>
      </c>
      <c r="U438" s="48" cm="1">
        <f t="array" ref="U438">IFERROR(
IF(OR(U$10="",$I438=""),"",
SUMIFS(収穫記録!$P:$P,収穫記録!$D:$D,$J$1,収穫記録!$I:$I,$J$2,収穫記録!$J:$J,$J$3,収穫記録!$F:$F,$I438,収穫記録!$B:$B,"&gt;="&amp;U$10,収穫記録!$B:$B,"&lt;="&amp;EOMONTH(U$10,0))
/_xlfn.UNIQUE(_xlfn._xlws.FILTER($F:$F,$E:$E=$J$4))
/IF($J$5="総計",1,$K438/10)
),0)</f>
        <v>0</v>
      </c>
      <c r="V438" s="48" cm="1">
        <f t="array" ref="V438">IFERROR(
IF(OR(V$10="",$I438=""),"",
SUMIFS(収穫記録!$P:$P,収穫記録!$D:$D,$J$1,収穫記録!$I:$I,$J$2,収穫記録!$J:$J,$J$3,収穫記録!$F:$F,$I438,収穫記録!$B:$B,"&gt;="&amp;V$10,収穫記録!$B:$B,"&lt;="&amp;EOMONTH(V$10,0))
/_xlfn.UNIQUE(_xlfn._xlws.FILTER($F:$F,$E:$E=$J$4))
/IF($J$5="総計",1,$K438/10)
),0)</f>
        <v>0</v>
      </c>
      <c r="W438" s="48" cm="1">
        <f t="array" ref="W438">IFERROR(
IF(OR(W$10="",$I438=""),"",
SUMIFS(収穫記録!$P:$P,収穫記録!$D:$D,$J$1,収穫記録!$I:$I,$J$2,収穫記録!$J:$J,$J$3,収穫記録!$F:$F,$I438,収穫記録!$B:$B,"&gt;="&amp;W$10,収穫記録!$B:$B,"&lt;="&amp;EOMONTH(W$10,0))
/_xlfn.UNIQUE(_xlfn._xlws.FILTER($F:$F,$E:$E=$J$4))
/IF($J$5="総計",1,$K438/10)
),0)</f>
        <v>0</v>
      </c>
      <c r="X438" s="48" cm="1">
        <f t="array" ref="X438">IFERROR(
IF(OR(X$10="",$I438=""),"",
SUMIFS(収穫記録!$P:$P,収穫記録!$D:$D,$J$1,収穫記録!$I:$I,$J$2,収穫記録!$J:$J,$J$3,収穫記録!$F:$F,$I438,収穫記録!$B:$B,"&gt;="&amp;X$10,収穫記録!$B:$B,"&lt;="&amp;EOMONTH(X$10,0))
/_xlfn.UNIQUE(_xlfn._xlws.FILTER($F:$F,$E:$E=$J$4))
/IF($J$5="総計",1,$K438/10)
),0)</f>
        <v>0</v>
      </c>
    </row>
    <row r="439" spans="10:24">
      <c r="J439" s="13"/>
      <c r="K439" s="37"/>
      <c r="L439" s="46" t="str">
        <f t="shared" si="9"/>
        <v/>
      </c>
      <c r="M439" s="47" cm="1">
        <f t="array" ref="M439">IFERROR(
IF(OR(M$10="",$I439=""),"",
SUMIFS(収穫記録!$P:$P,収穫記録!$D:$D,$J$1,収穫記録!$I:$I,$J$2,収穫記録!$J:$J,$J$3,収穫記録!$F:$F,$I439,収穫記録!$B:$B,"&gt;="&amp;M$10,収穫記録!$B:$B,"&lt;="&amp;EOMONTH(M$10,0))
/_xlfn.UNIQUE(_xlfn._xlws.FILTER($F:$F,$E:$E=$J$4))
/IF($J$5="総計",1,$K439/10)
),0)</f>
        <v>0</v>
      </c>
      <c r="N439" s="48" cm="1">
        <f t="array" ref="N439">IFERROR(
IF(OR(N$10="",$I439=""),"",
SUMIFS(収穫記録!$P:$P,収穫記録!$D:$D,$J$1,収穫記録!$I:$I,$J$2,収穫記録!$J:$J,$J$3,収穫記録!$F:$F,$I439,収穫記録!$B:$B,"&gt;="&amp;N$10,収穫記録!$B:$B,"&lt;="&amp;EOMONTH(N$10,0))
/_xlfn.UNIQUE(_xlfn._xlws.FILTER($F:$F,$E:$E=$J$4))
/IF($J$5="総計",1,$K439/10)
),0)</f>
        <v>0</v>
      </c>
      <c r="O439" s="48" cm="1">
        <f t="array" ref="O439">IFERROR(
IF(OR(O$10="",$I439=""),"",
SUMIFS(収穫記録!$P:$P,収穫記録!$D:$D,$J$1,収穫記録!$I:$I,$J$2,収穫記録!$J:$J,$J$3,収穫記録!$F:$F,$I439,収穫記録!$B:$B,"&gt;="&amp;O$10,収穫記録!$B:$B,"&lt;="&amp;EOMONTH(O$10,0))
/_xlfn.UNIQUE(_xlfn._xlws.FILTER($F:$F,$E:$E=$J$4))
/IF($J$5="総計",1,$K439/10)
),0)</f>
        <v>0</v>
      </c>
      <c r="P439" s="48" cm="1">
        <f t="array" ref="P439">IFERROR(
IF(OR(P$10="",$I439=""),"",
SUMIFS(収穫記録!$P:$P,収穫記録!$D:$D,$J$1,収穫記録!$I:$I,$J$2,収穫記録!$J:$J,$J$3,収穫記録!$F:$F,$I439,収穫記録!$B:$B,"&gt;="&amp;P$10,収穫記録!$B:$B,"&lt;="&amp;EOMONTH(P$10,0))
/_xlfn.UNIQUE(_xlfn._xlws.FILTER($F:$F,$E:$E=$J$4))
/IF($J$5="総計",1,$K439/10)
),0)</f>
        <v>0</v>
      </c>
      <c r="Q439" s="48" cm="1">
        <f t="array" ref="Q439">IFERROR(
IF(OR(Q$10="",$I439=""),"",
SUMIFS(収穫記録!$P:$P,収穫記録!$D:$D,$J$1,収穫記録!$I:$I,$J$2,収穫記録!$J:$J,$J$3,収穫記録!$F:$F,$I439,収穫記録!$B:$B,"&gt;="&amp;Q$10,収穫記録!$B:$B,"&lt;="&amp;EOMONTH(Q$10,0))
/_xlfn.UNIQUE(_xlfn._xlws.FILTER($F:$F,$E:$E=$J$4))
/IF($J$5="総計",1,$K439/10)
),0)</f>
        <v>0</v>
      </c>
      <c r="R439" s="48" cm="1">
        <f t="array" ref="R439">IFERROR(
IF(OR(R$10="",$I439=""),"",
SUMIFS(収穫記録!$P:$P,収穫記録!$D:$D,$J$1,収穫記録!$I:$I,$J$2,収穫記録!$J:$J,$J$3,収穫記録!$F:$F,$I439,収穫記録!$B:$B,"&gt;="&amp;R$10,収穫記録!$B:$B,"&lt;="&amp;EOMONTH(R$10,0))
/_xlfn.UNIQUE(_xlfn._xlws.FILTER($F:$F,$E:$E=$J$4))
/IF($J$5="総計",1,$K439/10)
),0)</f>
        <v>0</v>
      </c>
      <c r="S439" s="48" cm="1">
        <f t="array" ref="S439">IFERROR(
IF(OR(S$10="",$I439=""),"",
SUMIFS(収穫記録!$P:$P,収穫記録!$D:$D,$J$1,収穫記録!$I:$I,$J$2,収穫記録!$J:$J,$J$3,収穫記録!$F:$F,$I439,収穫記録!$B:$B,"&gt;="&amp;S$10,収穫記録!$B:$B,"&lt;="&amp;EOMONTH(S$10,0))
/_xlfn.UNIQUE(_xlfn._xlws.FILTER($F:$F,$E:$E=$J$4))
/IF($J$5="総計",1,$K439/10)
),0)</f>
        <v>0</v>
      </c>
      <c r="T439" s="48" cm="1">
        <f t="array" ref="T439">IFERROR(
IF(OR(T$10="",$I439=""),"",
SUMIFS(収穫記録!$P:$P,収穫記録!$D:$D,$J$1,収穫記録!$I:$I,$J$2,収穫記録!$J:$J,$J$3,収穫記録!$F:$F,$I439,収穫記録!$B:$B,"&gt;="&amp;T$10,収穫記録!$B:$B,"&lt;="&amp;EOMONTH(T$10,0))
/_xlfn.UNIQUE(_xlfn._xlws.FILTER($F:$F,$E:$E=$J$4))
/IF($J$5="総計",1,$K439/10)
),0)</f>
        <v>0</v>
      </c>
      <c r="U439" s="48" cm="1">
        <f t="array" ref="U439">IFERROR(
IF(OR(U$10="",$I439=""),"",
SUMIFS(収穫記録!$P:$P,収穫記録!$D:$D,$J$1,収穫記録!$I:$I,$J$2,収穫記録!$J:$J,$J$3,収穫記録!$F:$F,$I439,収穫記録!$B:$B,"&gt;="&amp;U$10,収穫記録!$B:$B,"&lt;="&amp;EOMONTH(U$10,0))
/_xlfn.UNIQUE(_xlfn._xlws.FILTER($F:$F,$E:$E=$J$4))
/IF($J$5="総計",1,$K439/10)
),0)</f>
        <v>0</v>
      </c>
      <c r="V439" s="48" cm="1">
        <f t="array" ref="V439">IFERROR(
IF(OR(V$10="",$I439=""),"",
SUMIFS(収穫記録!$P:$P,収穫記録!$D:$D,$J$1,収穫記録!$I:$I,$J$2,収穫記録!$J:$J,$J$3,収穫記録!$F:$F,$I439,収穫記録!$B:$B,"&gt;="&amp;V$10,収穫記録!$B:$B,"&lt;="&amp;EOMONTH(V$10,0))
/_xlfn.UNIQUE(_xlfn._xlws.FILTER($F:$F,$E:$E=$J$4))
/IF($J$5="総計",1,$K439/10)
),0)</f>
        <v>0</v>
      </c>
      <c r="W439" s="48" cm="1">
        <f t="array" ref="W439">IFERROR(
IF(OR(W$10="",$I439=""),"",
SUMIFS(収穫記録!$P:$P,収穫記録!$D:$D,$J$1,収穫記録!$I:$I,$J$2,収穫記録!$J:$J,$J$3,収穫記録!$F:$F,$I439,収穫記録!$B:$B,"&gt;="&amp;W$10,収穫記録!$B:$B,"&lt;="&amp;EOMONTH(W$10,0))
/_xlfn.UNIQUE(_xlfn._xlws.FILTER($F:$F,$E:$E=$J$4))
/IF($J$5="総計",1,$K439/10)
),0)</f>
        <v>0</v>
      </c>
      <c r="X439" s="48" cm="1">
        <f t="array" ref="X439">IFERROR(
IF(OR(X$10="",$I439=""),"",
SUMIFS(収穫記録!$P:$P,収穫記録!$D:$D,$J$1,収穫記録!$I:$I,$J$2,収穫記録!$J:$J,$J$3,収穫記録!$F:$F,$I439,収穫記録!$B:$B,"&gt;="&amp;X$10,収穫記録!$B:$B,"&lt;="&amp;EOMONTH(X$10,0))
/_xlfn.UNIQUE(_xlfn._xlws.FILTER($F:$F,$E:$E=$J$4))
/IF($J$5="総計",1,$K439/10)
),0)</f>
        <v>0</v>
      </c>
    </row>
    <row r="440" spans="10:24">
      <c r="J440" s="13"/>
      <c r="K440" s="37"/>
      <c r="L440" s="46" t="str">
        <f t="shared" si="9"/>
        <v/>
      </c>
      <c r="M440" s="47" cm="1">
        <f t="array" ref="M440">IFERROR(
IF(OR(M$10="",$I440=""),"",
SUMIFS(収穫記録!$P:$P,収穫記録!$D:$D,$J$1,収穫記録!$I:$I,$J$2,収穫記録!$J:$J,$J$3,収穫記録!$F:$F,$I440,収穫記録!$B:$B,"&gt;="&amp;M$10,収穫記録!$B:$B,"&lt;="&amp;EOMONTH(M$10,0))
/_xlfn.UNIQUE(_xlfn._xlws.FILTER($F:$F,$E:$E=$J$4))
/IF($J$5="総計",1,$K440/10)
),0)</f>
        <v>0</v>
      </c>
      <c r="N440" s="48" cm="1">
        <f t="array" ref="N440">IFERROR(
IF(OR(N$10="",$I440=""),"",
SUMIFS(収穫記録!$P:$P,収穫記録!$D:$D,$J$1,収穫記録!$I:$I,$J$2,収穫記録!$J:$J,$J$3,収穫記録!$F:$F,$I440,収穫記録!$B:$B,"&gt;="&amp;N$10,収穫記録!$B:$B,"&lt;="&amp;EOMONTH(N$10,0))
/_xlfn.UNIQUE(_xlfn._xlws.FILTER($F:$F,$E:$E=$J$4))
/IF($J$5="総計",1,$K440/10)
),0)</f>
        <v>0</v>
      </c>
      <c r="O440" s="48" cm="1">
        <f t="array" ref="O440">IFERROR(
IF(OR(O$10="",$I440=""),"",
SUMIFS(収穫記録!$P:$P,収穫記録!$D:$D,$J$1,収穫記録!$I:$I,$J$2,収穫記録!$J:$J,$J$3,収穫記録!$F:$F,$I440,収穫記録!$B:$B,"&gt;="&amp;O$10,収穫記録!$B:$B,"&lt;="&amp;EOMONTH(O$10,0))
/_xlfn.UNIQUE(_xlfn._xlws.FILTER($F:$F,$E:$E=$J$4))
/IF($J$5="総計",1,$K440/10)
),0)</f>
        <v>0</v>
      </c>
      <c r="P440" s="48" cm="1">
        <f t="array" ref="P440">IFERROR(
IF(OR(P$10="",$I440=""),"",
SUMIFS(収穫記録!$P:$P,収穫記録!$D:$D,$J$1,収穫記録!$I:$I,$J$2,収穫記録!$J:$J,$J$3,収穫記録!$F:$F,$I440,収穫記録!$B:$B,"&gt;="&amp;P$10,収穫記録!$B:$B,"&lt;="&amp;EOMONTH(P$10,0))
/_xlfn.UNIQUE(_xlfn._xlws.FILTER($F:$F,$E:$E=$J$4))
/IF($J$5="総計",1,$K440/10)
),0)</f>
        <v>0</v>
      </c>
      <c r="Q440" s="48" cm="1">
        <f t="array" ref="Q440">IFERROR(
IF(OR(Q$10="",$I440=""),"",
SUMIFS(収穫記録!$P:$P,収穫記録!$D:$D,$J$1,収穫記録!$I:$I,$J$2,収穫記録!$J:$J,$J$3,収穫記録!$F:$F,$I440,収穫記録!$B:$B,"&gt;="&amp;Q$10,収穫記録!$B:$B,"&lt;="&amp;EOMONTH(Q$10,0))
/_xlfn.UNIQUE(_xlfn._xlws.FILTER($F:$F,$E:$E=$J$4))
/IF($J$5="総計",1,$K440/10)
),0)</f>
        <v>0</v>
      </c>
      <c r="R440" s="48" cm="1">
        <f t="array" ref="R440">IFERROR(
IF(OR(R$10="",$I440=""),"",
SUMIFS(収穫記録!$P:$P,収穫記録!$D:$D,$J$1,収穫記録!$I:$I,$J$2,収穫記録!$J:$J,$J$3,収穫記録!$F:$F,$I440,収穫記録!$B:$B,"&gt;="&amp;R$10,収穫記録!$B:$B,"&lt;="&amp;EOMONTH(R$10,0))
/_xlfn.UNIQUE(_xlfn._xlws.FILTER($F:$F,$E:$E=$J$4))
/IF($J$5="総計",1,$K440/10)
),0)</f>
        <v>0</v>
      </c>
      <c r="S440" s="48" cm="1">
        <f t="array" ref="S440">IFERROR(
IF(OR(S$10="",$I440=""),"",
SUMIFS(収穫記録!$P:$P,収穫記録!$D:$D,$J$1,収穫記録!$I:$I,$J$2,収穫記録!$J:$J,$J$3,収穫記録!$F:$F,$I440,収穫記録!$B:$B,"&gt;="&amp;S$10,収穫記録!$B:$B,"&lt;="&amp;EOMONTH(S$10,0))
/_xlfn.UNIQUE(_xlfn._xlws.FILTER($F:$F,$E:$E=$J$4))
/IF($J$5="総計",1,$K440/10)
),0)</f>
        <v>0</v>
      </c>
      <c r="T440" s="48" cm="1">
        <f t="array" ref="T440">IFERROR(
IF(OR(T$10="",$I440=""),"",
SUMIFS(収穫記録!$P:$P,収穫記録!$D:$D,$J$1,収穫記録!$I:$I,$J$2,収穫記録!$J:$J,$J$3,収穫記録!$F:$F,$I440,収穫記録!$B:$B,"&gt;="&amp;T$10,収穫記録!$B:$B,"&lt;="&amp;EOMONTH(T$10,0))
/_xlfn.UNIQUE(_xlfn._xlws.FILTER($F:$F,$E:$E=$J$4))
/IF($J$5="総計",1,$K440/10)
),0)</f>
        <v>0</v>
      </c>
      <c r="U440" s="48" cm="1">
        <f t="array" ref="U440">IFERROR(
IF(OR(U$10="",$I440=""),"",
SUMIFS(収穫記録!$P:$P,収穫記録!$D:$D,$J$1,収穫記録!$I:$I,$J$2,収穫記録!$J:$J,$J$3,収穫記録!$F:$F,$I440,収穫記録!$B:$B,"&gt;="&amp;U$10,収穫記録!$B:$B,"&lt;="&amp;EOMONTH(U$10,0))
/_xlfn.UNIQUE(_xlfn._xlws.FILTER($F:$F,$E:$E=$J$4))
/IF($J$5="総計",1,$K440/10)
),0)</f>
        <v>0</v>
      </c>
      <c r="V440" s="48" cm="1">
        <f t="array" ref="V440">IFERROR(
IF(OR(V$10="",$I440=""),"",
SUMIFS(収穫記録!$P:$P,収穫記録!$D:$D,$J$1,収穫記録!$I:$I,$J$2,収穫記録!$J:$J,$J$3,収穫記録!$F:$F,$I440,収穫記録!$B:$B,"&gt;="&amp;V$10,収穫記録!$B:$B,"&lt;="&amp;EOMONTH(V$10,0))
/_xlfn.UNIQUE(_xlfn._xlws.FILTER($F:$F,$E:$E=$J$4))
/IF($J$5="総計",1,$K440/10)
),0)</f>
        <v>0</v>
      </c>
      <c r="W440" s="48" cm="1">
        <f t="array" ref="W440">IFERROR(
IF(OR(W$10="",$I440=""),"",
SUMIFS(収穫記録!$P:$P,収穫記録!$D:$D,$J$1,収穫記録!$I:$I,$J$2,収穫記録!$J:$J,$J$3,収穫記録!$F:$F,$I440,収穫記録!$B:$B,"&gt;="&amp;W$10,収穫記録!$B:$B,"&lt;="&amp;EOMONTH(W$10,0))
/_xlfn.UNIQUE(_xlfn._xlws.FILTER($F:$F,$E:$E=$J$4))
/IF($J$5="総計",1,$K440/10)
),0)</f>
        <v>0</v>
      </c>
      <c r="X440" s="48" cm="1">
        <f t="array" ref="X440">IFERROR(
IF(OR(X$10="",$I440=""),"",
SUMIFS(収穫記録!$P:$P,収穫記録!$D:$D,$J$1,収穫記録!$I:$I,$J$2,収穫記録!$J:$J,$J$3,収穫記録!$F:$F,$I440,収穫記録!$B:$B,"&gt;="&amp;X$10,収穫記録!$B:$B,"&lt;="&amp;EOMONTH(X$10,0))
/_xlfn.UNIQUE(_xlfn._xlws.FILTER($F:$F,$E:$E=$J$4))
/IF($J$5="総計",1,$K440/10)
),0)</f>
        <v>0</v>
      </c>
    </row>
    <row r="441" spans="10:24">
      <c r="J441" s="13"/>
      <c r="K441" s="37"/>
      <c r="L441" s="46" t="str">
        <f t="shared" si="9"/>
        <v/>
      </c>
      <c r="M441" s="47" cm="1">
        <f t="array" ref="M441">IFERROR(
IF(OR(M$10="",$I441=""),"",
SUMIFS(収穫記録!$P:$P,収穫記録!$D:$D,$J$1,収穫記録!$I:$I,$J$2,収穫記録!$J:$J,$J$3,収穫記録!$F:$F,$I441,収穫記録!$B:$B,"&gt;="&amp;M$10,収穫記録!$B:$B,"&lt;="&amp;EOMONTH(M$10,0))
/_xlfn.UNIQUE(_xlfn._xlws.FILTER($F:$F,$E:$E=$J$4))
/IF($J$5="総計",1,$K441/10)
),0)</f>
        <v>0</v>
      </c>
      <c r="N441" s="48" cm="1">
        <f t="array" ref="N441">IFERROR(
IF(OR(N$10="",$I441=""),"",
SUMIFS(収穫記録!$P:$P,収穫記録!$D:$D,$J$1,収穫記録!$I:$I,$J$2,収穫記録!$J:$J,$J$3,収穫記録!$F:$F,$I441,収穫記録!$B:$B,"&gt;="&amp;N$10,収穫記録!$B:$B,"&lt;="&amp;EOMONTH(N$10,0))
/_xlfn.UNIQUE(_xlfn._xlws.FILTER($F:$F,$E:$E=$J$4))
/IF($J$5="総計",1,$K441/10)
),0)</f>
        <v>0</v>
      </c>
      <c r="O441" s="48" cm="1">
        <f t="array" ref="O441">IFERROR(
IF(OR(O$10="",$I441=""),"",
SUMIFS(収穫記録!$P:$P,収穫記録!$D:$D,$J$1,収穫記録!$I:$I,$J$2,収穫記録!$J:$J,$J$3,収穫記録!$F:$F,$I441,収穫記録!$B:$B,"&gt;="&amp;O$10,収穫記録!$B:$B,"&lt;="&amp;EOMONTH(O$10,0))
/_xlfn.UNIQUE(_xlfn._xlws.FILTER($F:$F,$E:$E=$J$4))
/IF($J$5="総計",1,$K441/10)
),0)</f>
        <v>0</v>
      </c>
      <c r="P441" s="48" cm="1">
        <f t="array" ref="P441">IFERROR(
IF(OR(P$10="",$I441=""),"",
SUMIFS(収穫記録!$P:$P,収穫記録!$D:$D,$J$1,収穫記録!$I:$I,$J$2,収穫記録!$J:$J,$J$3,収穫記録!$F:$F,$I441,収穫記録!$B:$B,"&gt;="&amp;P$10,収穫記録!$B:$B,"&lt;="&amp;EOMONTH(P$10,0))
/_xlfn.UNIQUE(_xlfn._xlws.FILTER($F:$F,$E:$E=$J$4))
/IF($J$5="総計",1,$K441/10)
),0)</f>
        <v>0</v>
      </c>
      <c r="Q441" s="48" cm="1">
        <f t="array" ref="Q441">IFERROR(
IF(OR(Q$10="",$I441=""),"",
SUMIFS(収穫記録!$P:$P,収穫記録!$D:$D,$J$1,収穫記録!$I:$I,$J$2,収穫記録!$J:$J,$J$3,収穫記録!$F:$F,$I441,収穫記録!$B:$B,"&gt;="&amp;Q$10,収穫記録!$B:$B,"&lt;="&amp;EOMONTH(Q$10,0))
/_xlfn.UNIQUE(_xlfn._xlws.FILTER($F:$F,$E:$E=$J$4))
/IF($J$5="総計",1,$K441/10)
),0)</f>
        <v>0</v>
      </c>
      <c r="R441" s="48" cm="1">
        <f t="array" ref="R441">IFERROR(
IF(OR(R$10="",$I441=""),"",
SUMIFS(収穫記録!$P:$P,収穫記録!$D:$D,$J$1,収穫記録!$I:$I,$J$2,収穫記録!$J:$J,$J$3,収穫記録!$F:$F,$I441,収穫記録!$B:$B,"&gt;="&amp;R$10,収穫記録!$B:$B,"&lt;="&amp;EOMONTH(R$10,0))
/_xlfn.UNIQUE(_xlfn._xlws.FILTER($F:$F,$E:$E=$J$4))
/IF($J$5="総計",1,$K441/10)
),0)</f>
        <v>0</v>
      </c>
      <c r="S441" s="48" cm="1">
        <f t="array" ref="S441">IFERROR(
IF(OR(S$10="",$I441=""),"",
SUMIFS(収穫記録!$P:$P,収穫記録!$D:$D,$J$1,収穫記録!$I:$I,$J$2,収穫記録!$J:$J,$J$3,収穫記録!$F:$F,$I441,収穫記録!$B:$B,"&gt;="&amp;S$10,収穫記録!$B:$B,"&lt;="&amp;EOMONTH(S$10,0))
/_xlfn.UNIQUE(_xlfn._xlws.FILTER($F:$F,$E:$E=$J$4))
/IF($J$5="総計",1,$K441/10)
),0)</f>
        <v>0</v>
      </c>
      <c r="T441" s="48" cm="1">
        <f t="array" ref="T441">IFERROR(
IF(OR(T$10="",$I441=""),"",
SUMIFS(収穫記録!$P:$P,収穫記録!$D:$D,$J$1,収穫記録!$I:$I,$J$2,収穫記録!$J:$J,$J$3,収穫記録!$F:$F,$I441,収穫記録!$B:$B,"&gt;="&amp;T$10,収穫記録!$B:$B,"&lt;="&amp;EOMONTH(T$10,0))
/_xlfn.UNIQUE(_xlfn._xlws.FILTER($F:$F,$E:$E=$J$4))
/IF($J$5="総計",1,$K441/10)
),0)</f>
        <v>0</v>
      </c>
      <c r="U441" s="48" cm="1">
        <f t="array" ref="U441">IFERROR(
IF(OR(U$10="",$I441=""),"",
SUMIFS(収穫記録!$P:$P,収穫記録!$D:$D,$J$1,収穫記録!$I:$I,$J$2,収穫記録!$J:$J,$J$3,収穫記録!$F:$F,$I441,収穫記録!$B:$B,"&gt;="&amp;U$10,収穫記録!$B:$B,"&lt;="&amp;EOMONTH(U$10,0))
/_xlfn.UNIQUE(_xlfn._xlws.FILTER($F:$F,$E:$E=$J$4))
/IF($J$5="総計",1,$K441/10)
),0)</f>
        <v>0</v>
      </c>
      <c r="V441" s="48" cm="1">
        <f t="array" ref="V441">IFERROR(
IF(OR(V$10="",$I441=""),"",
SUMIFS(収穫記録!$P:$P,収穫記録!$D:$D,$J$1,収穫記録!$I:$I,$J$2,収穫記録!$J:$J,$J$3,収穫記録!$F:$F,$I441,収穫記録!$B:$B,"&gt;="&amp;V$10,収穫記録!$B:$B,"&lt;="&amp;EOMONTH(V$10,0))
/_xlfn.UNIQUE(_xlfn._xlws.FILTER($F:$F,$E:$E=$J$4))
/IF($J$5="総計",1,$K441/10)
),0)</f>
        <v>0</v>
      </c>
      <c r="W441" s="48" cm="1">
        <f t="array" ref="W441">IFERROR(
IF(OR(W$10="",$I441=""),"",
SUMIFS(収穫記録!$P:$P,収穫記録!$D:$D,$J$1,収穫記録!$I:$I,$J$2,収穫記録!$J:$J,$J$3,収穫記録!$F:$F,$I441,収穫記録!$B:$B,"&gt;="&amp;W$10,収穫記録!$B:$B,"&lt;="&amp;EOMONTH(W$10,0))
/_xlfn.UNIQUE(_xlfn._xlws.FILTER($F:$F,$E:$E=$J$4))
/IF($J$5="総計",1,$K441/10)
),0)</f>
        <v>0</v>
      </c>
      <c r="X441" s="48" cm="1">
        <f t="array" ref="X441">IFERROR(
IF(OR(X$10="",$I441=""),"",
SUMIFS(収穫記録!$P:$P,収穫記録!$D:$D,$J$1,収穫記録!$I:$I,$J$2,収穫記録!$J:$J,$J$3,収穫記録!$F:$F,$I441,収穫記録!$B:$B,"&gt;="&amp;X$10,収穫記録!$B:$B,"&lt;="&amp;EOMONTH(X$10,0))
/_xlfn.UNIQUE(_xlfn._xlws.FILTER($F:$F,$E:$E=$J$4))
/IF($J$5="総計",1,$K441/10)
),0)</f>
        <v>0</v>
      </c>
    </row>
    <row r="442" spans="10:24">
      <c r="J442" s="13"/>
      <c r="K442" s="37"/>
      <c r="L442" s="46" t="str">
        <f t="shared" si="9"/>
        <v/>
      </c>
      <c r="M442" s="47" cm="1">
        <f t="array" ref="M442">IFERROR(
IF(OR(M$10="",$I442=""),"",
SUMIFS(収穫記録!$P:$P,収穫記録!$D:$D,$J$1,収穫記録!$I:$I,$J$2,収穫記録!$J:$J,$J$3,収穫記録!$F:$F,$I442,収穫記録!$B:$B,"&gt;="&amp;M$10,収穫記録!$B:$B,"&lt;="&amp;EOMONTH(M$10,0))
/_xlfn.UNIQUE(_xlfn._xlws.FILTER($F:$F,$E:$E=$J$4))
/IF($J$5="総計",1,$K442/10)
),0)</f>
        <v>0</v>
      </c>
      <c r="N442" s="48" cm="1">
        <f t="array" ref="N442">IFERROR(
IF(OR(N$10="",$I442=""),"",
SUMIFS(収穫記録!$P:$P,収穫記録!$D:$D,$J$1,収穫記録!$I:$I,$J$2,収穫記録!$J:$J,$J$3,収穫記録!$F:$F,$I442,収穫記録!$B:$B,"&gt;="&amp;N$10,収穫記録!$B:$B,"&lt;="&amp;EOMONTH(N$10,0))
/_xlfn.UNIQUE(_xlfn._xlws.FILTER($F:$F,$E:$E=$J$4))
/IF($J$5="総計",1,$K442/10)
),0)</f>
        <v>0</v>
      </c>
      <c r="O442" s="48" cm="1">
        <f t="array" ref="O442">IFERROR(
IF(OR(O$10="",$I442=""),"",
SUMIFS(収穫記録!$P:$P,収穫記録!$D:$D,$J$1,収穫記録!$I:$I,$J$2,収穫記録!$J:$J,$J$3,収穫記録!$F:$F,$I442,収穫記録!$B:$B,"&gt;="&amp;O$10,収穫記録!$B:$B,"&lt;="&amp;EOMONTH(O$10,0))
/_xlfn.UNIQUE(_xlfn._xlws.FILTER($F:$F,$E:$E=$J$4))
/IF($J$5="総計",1,$K442/10)
),0)</f>
        <v>0</v>
      </c>
      <c r="P442" s="48" cm="1">
        <f t="array" ref="P442">IFERROR(
IF(OR(P$10="",$I442=""),"",
SUMIFS(収穫記録!$P:$P,収穫記録!$D:$D,$J$1,収穫記録!$I:$I,$J$2,収穫記録!$J:$J,$J$3,収穫記録!$F:$F,$I442,収穫記録!$B:$B,"&gt;="&amp;P$10,収穫記録!$B:$B,"&lt;="&amp;EOMONTH(P$10,0))
/_xlfn.UNIQUE(_xlfn._xlws.FILTER($F:$F,$E:$E=$J$4))
/IF($J$5="総計",1,$K442/10)
),0)</f>
        <v>0</v>
      </c>
      <c r="Q442" s="48" cm="1">
        <f t="array" ref="Q442">IFERROR(
IF(OR(Q$10="",$I442=""),"",
SUMIFS(収穫記録!$P:$P,収穫記録!$D:$D,$J$1,収穫記録!$I:$I,$J$2,収穫記録!$J:$J,$J$3,収穫記録!$F:$F,$I442,収穫記録!$B:$B,"&gt;="&amp;Q$10,収穫記録!$B:$B,"&lt;="&amp;EOMONTH(Q$10,0))
/_xlfn.UNIQUE(_xlfn._xlws.FILTER($F:$F,$E:$E=$J$4))
/IF($J$5="総計",1,$K442/10)
),0)</f>
        <v>0</v>
      </c>
      <c r="R442" s="48" cm="1">
        <f t="array" ref="R442">IFERROR(
IF(OR(R$10="",$I442=""),"",
SUMIFS(収穫記録!$P:$P,収穫記録!$D:$D,$J$1,収穫記録!$I:$I,$J$2,収穫記録!$J:$J,$J$3,収穫記録!$F:$F,$I442,収穫記録!$B:$B,"&gt;="&amp;R$10,収穫記録!$B:$B,"&lt;="&amp;EOMONTH(R$10,0))
/_xlfn.UNIQUE(_xlfn._xlws.FILTER($F:$F,$E:$E=$J$4))
/IF($J$5="総計",1,$K442/10)
),0)</f>
        <v>0</v>
      </c>
      <c r="S442" s="48" cm="1">
        <f t="array" ref="S442">IFERROR(
IF(OR(S$10="",$I442=""),"",
SUMIFS(収穫記録!$P:$P,収穫記録!$D:$D,$J$1,収穫記録!$I:$I,$J$2,収穫記録!$J:$J,$J$3,収穫記録!$F:$F,$I442,収穫記録!$B:$B,"&gt;="&amp;S$10,収穫記録!$B:$B,"&lt;="&amp;EOMONTH(S$10,0))
/_xlfn.UNIQUE(_xlfn._xlws.FILTER($F:$F,$E:$E=$J$4))
/IF($J$5="総計",1,$K442/10)
),0)</f>
        <v>0</v>
      </c>
      <c r="T442" s="48" cm="1">
        <f t="array" ref="T442">IFERROR(
IF(OR(T$10="",$I442=""),"",
SUMIFS(収穫記録!$P:$P,収穫記録!$D:$D,$J$1,収穫記録!$I:$I,$J$2,収穫記録!$J:$J,$J$3,収穫記録!$F:$F,$I442,収穫記録!$B:$B,"&gt;="&amp;T$10,収穫記録!$B:$B,"&lt;="&amp;EOMONTH(T$10,0))
/_xlfn.UNIQUE(_xlfn._xlws.FILTER($F:$F,$E:$E=$J$4))
/IF($J$5="総計",1,$K442/10)
),0)</f>
        <v>0</v>
      </c>
      <c r="U442" s="48" cm="1">
        <f t="array" ref="U442">IFERROR(
IF(OR(U$10="",$I442=""),"",
SUMIFS(収穫記録!$P:$P,収穫記録!$D:$D,$J$1,収穫記録!$I:$I,$J$2,収穫記録!$J:$J,$J$3,収穫記録!$F:$F,$I442,収穫記録!$B:$B,"&gt;="&amp;U$10,収穫記録!$B:$B,"&lt;="&amp;EOMONTH(U$10,0))
/_xlfn.UNIQUE(_xlfn._xlws.FILTER($F:$F,$E:$E=$J$4))
/IF($J$5="総計",1,$K442/10)
),0)</f>
        <v>0</v>
      </c>
      <c r="V442" s="48" cm="1">
        <f t="array" ref="V442">IFERROR(
IF(OR(V$10="",$I442=""),"",
SUMIFS(収穫記録!$P:$P,収穫記録!$D:$D,$J$1,収穫記録!$I:$I,$J$2,収穫記録!$J:$J,$J$3,収穫記録!$F:$F,$I442,収穫記録!$B:$B,"&gt;="&amp;V$10,収穫記録!$B:$B,"&lt;="&amp;EOMONTH(V$10,0))
/_xlfn.UNIQUE(_xlfn._xlws.FILTER($F:$F,$E:$E=$J$4))
/IF($J$5="総計",1,$K442/10)
),0)</f>
        <v>0</v>
      </c>
      <c r="W442" s="48" cm="1">
        <f t="array" ref="W442">IFERROR(
IF(OR(W$10="",$I442=""),"",
SUMIFS(収穫記録!$P:$P,収穫記録!$D:$D,$J$1,収穫記録!$I:$I,$J$2,収穫記録!$J:$J,$J$3,収穫記録!$F:$F,$I442,収穫記録!$B:$B,"&gt;="&amp;W$10,収穫記録!$B:$B,"&lt;="&amp;EOMONTH(W$10,0))
/_xlfn.UNIQUE(_xlfn._xlws.FILTER($F:$F,$E:$E=$J$4))
/IF($J$5="総計",1,$K442/10)
),0)</f>
        <v>0</v>
      </c>
      <c r="X442" s="48" cm="1">
        <f t="array" ref="X442">IFERROR(
IF(OR(X$10="",$I442=""),"",
SUMIFS(収穫記録!$P:$P,収穫記録!$D:$D,$J$1,収穫記録!$I:$I,$J$2,収穫記録!$J:$J,$J$3,収穫記録!$F:$F,$I442,収穫記録!$B:$B,"&gt;="&amp;X$10,収穫記録!$B:$B,"&lt;="&amp;EOMONTH(X$10,0))
/_xlfn.UNIQUE(_xlfn._xlws.FILTER($F:$F,$E:$E=$J$4))
/IF($J$5="総計",1,$K442/10)
),0)</f>
        <v>0</v>
      </c>
    </row>
    <row r="443" spans="10:24">
      <c r="J443" s="13"/>
      <c r="K443" s="37"/>
      <c r="L443" s="46" t="str">
        <f t="shared" si="9"/>
        <v/>
      </c>
      <c r="M443" s="47" cm="1">
        <f t="array" ref="M443">IFERROR(
IF(OR(M$10="",$I443=""),"",
SUMIFS(収穫記録!$P:$P,収穫記録!$D:$D,$J$1,収穫記録!$I:$I,$J$2,収穫記録!$J:$J,$J$3,収穫記録!$F:$F,$I443,収穫記録!$B:$B,"&gt;="&amp;M$10,収穫記録!$B:$B,"&lt;="&amp;EOMONTH(M$10,0))
/_xlfn.UNIQUE(_xlfn._xlws.FILTER($F:$F,$E:$E=$J$4))
/IF($J$5="総計",1,$K443/10)
),0)</f>
        <v>0</v>
      </c>
      <c r="N443" s="48" cm="1">
        <f t="array" ref="N443">IFERROR(
IF(OR(N$10="",$I443=""),"",
SUMIFS(収穫記録!$P:$P,収穫記録!$D:$D,$J$1,収穫記録!$I:$I,$J$2,収穫記録!$J:$J,$J$3,収穫記録!$F:$F,$I443,収穫記録!$B:$B,"&gt;="&amp;N$10,収穫記録!$B:$B,"&lt;="&amp;EOMONTH(N$10,0))
/_xlfn.UNIQUE(_xlfn._xlws.FILTER($F:$F,$E:$E=$J$4))
/IF($J$5="総計",1,$K443/10)
),0)</f>
        <v>0</v>
      </c>
      <c r="O443" s="48" cm="1">
        <f t="array" ref="O443">IFERROR(
IF(OR(O$10="",$I443=""),"",
SUMIFS(収穫記録!$P:$P,収穫記録!$D:$D,$J$1,収穫記録!$I:$I,$J$2,収穫記録!$J:$J,$J$3,収穫記録!$F:$F,$I443,収穫記録!$B:$B,"&gt;="&amp;O$10,収穫記録!$B:$B,"&lt;="&amp;EOMONTH(O$10,0))
/_xlfn.UNIQUE(_xlfn._xlws.FILTER($F:$F,$E:$E=$J$4))
/IF($J$5="総計",1,$K443/10)
),0)</f>
        <v>0</v>
      </c>
      <c r="P443" s="48" cm="1">
        <f t="array" ref="P443">IFERROR(
IF(OR(P$10="",$I443=""),"",
SUMIFS(収穫記録!$P:$P,収穫記録!$D:$D,$J$1,収穫記録!$I:$I,$J$2,収穫記録!$J:$J,$J$3,収穫記録!$F:$F,$I443,収穫記録!$B:$B,"&gt;="&amp;P$10,収穫記録!$B:$B,"&lt;="&amp;EOMONTH(P$10,0))
/_xlfn.UNIQUE(_xlfn._xlws.FILTER($F:$F,$E:$E=$J$4))
/IF($J$5="総計",1,$K443/10)
),0)</f>
        <v>0</v>
      </c>
      <c r="Q443" s="48" cm="1">
        <f t="array" ref="Q443">IFERROR(
IF(OR(Q$10="",$I443=""),"",
SUMIFS(収穫記録!$P:$P,収穫記録!$D:$D,$J$1,収穫記録!$I:$I,$J$2,収穫記録!$J:$J,$J$3,収穫記録!$F:$F,$I443,収穫記録!$B:$B,"&gt;="&amp;Q$10,収穫記録!$B:$B,"&lt;="&amp;EOMONTH(Q$10,0))
/_xlfn.UNIQUE(_xlfn._xlws.FILTER($F:$F,$E:$E=$J$4))
/IF($J$5="総計",1,$K443/10)
),0)</f>
        <v>0</v>
      </c>
      <c r="R443" s="48" cm="1">
        <f t="array" ref="R443">IFERROR(
IF(OR(R$10="",$I443=""),"",
SUMIFS(収穫記録!$P:$P,収穫記録!$D:$D,$J$1,収穫記録!$I:$I,$J$2,収穫記録!$J:$J,$J$3,収穫記録!$F:$F,$I443,収穫記録!$B:$B,"&gt;="&amp;R$10,収穫記録!$B:$B,"&lt;="&amp;EOMONTH(R$10,0))
/_xlfn.UNIQUE(_xlfn._xlws.FILTER($F:$F,$E:$E=$J$4))
/IF($J$5="総計",1,$K443/10)
),0)</f>
        <v>0</v>
      </c>
      <c r="S443" s="48" cm="1">
        <f t="array" ref="S443">IFERROR(
IF(OR(S$10="",$I443=""),"",
SUMIFS(収穫記録!$P:$P,収穫記録!$D:$D,$J$1,収穫記録!$I:$I,$J$2,収穫記録!$J:$J,$J$3,収穫記録!$F:$F,$I443,収穫記録!$B:$B,"&gt;="&amp;S$10,収穫記録!$B:$B,"&lt;="&amp;EOMONTH(S$10,0))
/_xlfn.UNIQUE(_xlfn._xlws.FILTER($F:$F,$E:$E=$J$4))
/IF($J$5="総計",1,$K443/10)
),0)</f>
        <v>0</v>
      </c>
      <c r="T443" s="48" cm="1">
        <f t="array" ref="T443">IFERROR(
IF(OR(T$10="",$I443=""),"",
SUMIFS(収穫記録!$P:$P,収穫記録!$D:$D,$J$1,収穫記録!$I:$I,$J$2,収穫記録!$J:$J,$J$3,収穫記録!$F:$F,$I443,収穫記録!$B:$B,"&gt;="&amp;T$10,収穫記録!$B:$B,"&lt;="&amp;EOMONTH(T$10,0))
/_xlfn.UNIQUE(_xlfn._xlws.FILTER($F:$F,$E:$E=$J$4))
/IF($J$5="総計",1,$K443/10)
),0)</f>
        <v>0</v>
      </c>
      <c r="U443" s="48" cm="1">
        <f t="array" ref="U443">IFERROR(
IF(OR(U$10="",$I443=""),"",
SUMIFS(収穫記録!$P:$P,収穫記録!$D:$D,$J$1,収穫記録!$I:$I,$J$2,収穫記録!$J:$J,$J$3,収穫記録!$F:$F,$I443,収穫記録!$B:$B,"&gt;="&amp;U$10,収穫記録!$B:$B,"&lt;="&amp;EOMONTH(U$10,0))
/_xlfn.UNIQUE(_xlfn._xlws.FILTER($F:$F,$E:$E=$J$4))
/IF($J$5="総計",1,$K443/10)
),0)</f>
        <v>0</v>
      </c>
      <c r="V443" s="48" cm="1">
        <f t="array" ref="V443">IFERROR(
IF(OR(V$10="",$I443=""),"",
SUMIFS(収穫記録!$P:$P,収穫記録!$D:$D,$J$1,収穫記録!$I:$I,$J$2,収穫記録!$J:$J,$J$3,収穫記録!$F:$F,$I443,収穫記録!$B:$B,"&gt;="&amp;V$10,収穫記録!$B:$B,"&lt;="&amp;EOMONTH(V$10,0))
/_xlfn.UNIQUE(_xlfn._xlws.FILTER($F:$F,$E:$E=$J$4))
/IF($J$5="総計",1,$K443/10)
),0)</f>
        <v>0</v>
      </c>
      <c r="W443" s="48" cm="1">
        <f t="array" ref="W443">IFERROR(
IF(OR(W$10="",$I443=""),"",
SUMIFS(収穫記録!$P:$P,収穫記録!$D:$D,$J$1,収穫記録!$I:$I,$J$2,収穫記録!$J:$J,$J$3,収穫記録!$F:$F,$I443,収穫記録!$B:$B,"&gt;="&amp;W$10,収穫記録!$B:$B,"&lt;="&amp;EOMONTH(W$10,0))
/_xlfn.UNIQUE(_xlfn._xlws.FILTER($F:$F,$E:$E=$J$4))
/IF($J$5="総計",1,$K443/10)
),0)</f>
        <v>0</v>
      </c>
      <c r="X443" s="48" cm="1">
        <f t="array" ref="X443">IFERROR(
IF(OR(X$10="",$I443=""),"",
SUMIFS(収穫記録!$P:$P,収穫記録!$D:$D,$J$1,収穫記録!$I:$I,$J$2,収穫記録!$J:$J,$J$3,収穫記録!$F:$F,$I443,収穫記録!$B:$B,"&gt;="&amp;X$10,収穫記録!$B:$B,"&lt;="&amp;EOMONTH(X$10,0))
/_xlfn.UNIQUE(_xlfn._xlws.FILTER($F:$F,$E:$E=$J$4))
/IF($J$5="総計",1,$K443/10)
),0)</f>
        <v>0</v>
      </c>
    </row>
    <row r="444" spans="10:24">
      <c r="J444" s="13"/>
      <c r="K444" s="37"/>
      <c r="L444" s="46" t="str">
        <f t="shared" si="9"/>
        <v/>
      </c>
      <c r="M444" s="47" cm="1">
        <f t="array" ref="M444">IFERROR(
IF(OR(M$10="",$I444=""),"",
SUMIFS(収穫記録!$P:$P,収穫記録!$D:$D,$J$1,収穫記録!$I:$I,$J$2,収穫記録!$J:$J,$J$3,収穫記録!$F:$F,$I444,収穫記録!$B:$B,"&gt;="&amp;M$10,収穫記録!$B:$B,"&lt;="&amp;EOMONTH(M$10,0))
/_xlfn.UNIQUE(_xlfn._xlws.FILTER($F:$F,$E:$E=$J$4))
/IF($J$5="総計",1,$K444/10)
),0)</f>
        <v>0</v>
      </c>
      <c r="N444" s="48" cm="1">
        <f t="array" ref="N444">IFERROR(
IF(OR(N$10="",$I444=""),"",
SUMIFS(収穫記録!$P:$P,収穫記録!$D:$D,$J$1,収穫記録!$I:$I,$J$2,収穫記録!$J:$J,$J$3,収穫記録!$F:$F,$I444,収穫記録!$B:$B,"&gt;="&amp;N$10,収穫記録!$B:$B,"&lt;="&amp;EOMONTH(N$10,0))
/_xlfn.UNIQUE(_xlfn._xlws.FILTER($F:$F,$E:$E=$J$4))
/IF($J$5="総計",1,$K444/10)
),0)</f>
        <v>0</v>
      </c>
      <c r="O444" s="48" cm="1">
        <f t="array" ref="O444">IFERROR(
IF(OR(O$10="",$I444=""),"",
SUMIFS(収穫記録!$P:$P,収穫記録!$D:$D,$J$1,収穫記録!$I:$I,$J$2,収穫記録!$J:$J,$J$3,収穫記録!$F:$F,$I444,収穫記録!$B:$B,"&gt;="&amp;O$10,収穫記録!$B:$B,"&lt;="&amp;EOMONTH(O$10,0))
/_xlfn.UNIQUE(_xlfn._xlws.FILTER($F:$F,$E:$E=$J$4))
/IF($J$5="総計",1,$K444/10)
),0)</f>
        <v>0</v>
      </c>
      <c r="P444" s="48" cm="1">
        <f t="array" ref="P444">IFERROR(
IF(OR(P$10="",$I444=""),"",
SUMIFS(収穫記録!$P:$P,収穫記録!$D:$D,$J$1,収穫記録!$I:$I,$J$2,収穫記録!$J:$J,$J$3,収穫記録!$F:$F,$I444,収穫記録!$B:$B,"&gt;="&amp;P$10,収穫記録!$B:$B,"&lt;="&amp;EOMONTH(P$10,0))
/_xlfn.UNIQUE(_xlfn._xlws.FILTER($F:$F,$E:$E=$J$4))
/IF($J$5="総計",1,$K444/10)
),0)</f>
        <v>0</v>
      </c>
      <c r="Q444" s="48" cm="1">
        <f t="array" ref="Q444">IFERROR(
IF(OR(Q$10="",$I444=""),"",
SUMIFS(収穫記録!$P:$P,収穫記録!$D:$D,$J$1,収穫記録!$I:$I,$J$2,収穫記録!$J:$J,$J$3,収穫記録!$F:$F,$I444,収穫記録!$B:$B,"&gt;="&amp;Q$10,収穫記録!$B:$B,"&lt;="&amp;EOMONTH(Q$10,0))
/_xlfn.UNIQUE(_xlfn._xlws.FILTER($F:$F,$E:$E=$J$4))
/IF($J$5="総計",1,$K444/10)
),0)</f>
        <v>0</v>
      </c>
      <c r="R444" s="48" cm="1">
        <f t="array" ref="R444">IFERROR(
IF(OR(R$10="",$I444=""),"",
SUMIFS(収穫記録!$P:$P,収穫記録!$D:$D,$J$1,収穫記録!$I:$I,$J$2,収穫記録!$J:$J,$J$3,収穫記録!$F:$F,$I444,収穫記録!$B:$B,"&gt;="&amp;R$10,収穫記録!$B:$B,"&lt;="&amp;EOMONTH(R$10,0))
/_xlfn.UNIQUE(_xlfn._xlws.FILTER($F:$F,$E:$E=$J$4))
/IF($J$5="総計",1,$K444/10)
),0)</f>
        <v>0</v>
      </c>
      <c r="S444" s="48" cm="1">
        <f t="array" ref="S444">IFERROR(
IF(OR(S$10="",$I444=""),"",
SUMIFS(収穫記録!$P:$P,収穫記録!$D:$D,$J$1,収穫記録!$I:$I,$J$2,収穫記録!$J:$J,$J$3,収穫記録!$F:$F,$I444,収穫記録!$B:$B,"&gt;="&amp;S$10,収穫記録!$B:$B,"&lt;="&amp;EOMONTH(S$10,0))
/_xlfn.UNIQUE(_xlfn._xlws.FILTER($F:$F,$E:$E=$J$4))
/IF($J$5="総計",1,$K444/10)
),0)</f>
        <v>0</v>
      </c>
      <c r="T444" s="48" cm="1">
        <f t="array" ref="T444">IFERROR(
IF(OR(T$10="",$I444=""),"",
SUMIFS(収穫記録!$P:$P,収穫記録!$D:$D,$J$1,収穫記録!$I:$I,$J$2,収穫記録!$J:$J,$J$3,収穫記録!$F:$F,$I444,収穫記録!$B:$B,"&gt;="&amp;T$10,収穫記録!$B:$B,"&lt;="&amp;EOMONTH(T$10,0))
/_xlfn.UNIQUE(_xlfn._xlws.FILTER($F:$F,$E:$E=$J$4))
/IF($J$5="総計",1,$K444/10)
),0)</f>
        <v>0</v>
      </c>
      <c r="U444" s="48" cm="1">
        <f t="array" ref="U444">IFERROR(
IF(OR(U$10="",$I444=""),"",
SUMIFS(収穫記録!$P:$P,収穫記録!$D:$D,$J$1,収穫記録!$I:$I,$J$2,収穫記録!$J:$J,$J$3,収穫記録!$F:$F,$I444,収穫記録!$B:$B,"&gt;="&amp;U$10,収穫記録!$B:$B,"&lt;="&amp;EOMONTH(U$10,0))
/_xlfn.UNIQUE(_xlfn._xlws.FILTER($F:$F,$E:$E=$J$4))
/IF($J$5="総計",1,$K444/10)
),0)</f>
        <v>0</v>
      </c>
      <c r="V444" s="48" cm="1">
        <f t="array" ref="V444">IFERROR(
IF(OR(V$10="",$I444=""),"",
SUMIFS(収穫記録!$P:$P,収穫記録!$D:$D,$J$1,収穫記録!$I:$I,$J$2,収穫記録!$J:$J,$J$3,収穫記録!$F:$F,$I444,収穫記録!$B:$B,"&gt;="&amp;V$10,収穫記録!$B:$B,"&lt;="&amp;EOMONTH(V$10,0))
/_xlfn.UNIQUE(_xlfn._xlws.FILTER($F:$F,$E:$E=$J$4))
/IF($J$5="総計",1,$K444/10)
),0)</f>
        <v>0</v>
      </c>
      <c r="W444" s="48" cm="1">
        <f t="array" ref="W444">IFERROR(
IF(OR(W$10="",$I444=""),"",
SUMIFS(収穫記録!$P:$P,収穫記録!$D:$D,$J$1,収穫記録!$I:$I,$J$2,収穫記録!$J:$J,$J$3,収穫記録!$F:$F,$I444,収穫記録!$B:$B,"&gt;="&amp;W$10,収穫記録!$B:$B,"&lt;="&amp;EOMONTH(W$10,0))
/_xlfn.UNIQUE(_xlfn._xlws.FILTER($F:$F,$E:$E=$J$4))
/IF($J$5="総計",1,$K444/10)
),0)</f>
        <v>0</v>
      </c>
      <c r="X444" s="48" cm="1">
        <f t="array" ref="X444">IFERROR(
IF(OR(X$10="",$I444=""),"",
SUMIFS(収穫記録!$P:$P,収穫記録!$D:$D,$J$1,収穫記録!$I:$I,$J$2,収穫記録!$J:$J,$J$3,収穫記録!$F:$F,$I444,収穫記録!$B:$B,"&gt;="&amp;X$10,収穫記録!$B:$B,"&lt;="&amp;EOMONTH(X$10,0))
/_xlfn.UNIQUE(_xlfn._xlws.FILTER($F:$F,$E:$E=$J$4))
/IF($J$5="総計",1,$K444/10)
),0)</f>
        <v>0</v>
      </c>
    </row>
    <row r="445" spans="10:24">
      <c r="J445" s="13"/>
      <c r="K445" s="37"/>
      <c r="L445" s="46" t="str">
        <f t="shared" si="9"/>
        <v/>
      </c>
      <c r="M445" s="47" cm="1">
        <f t="array" ref="M445">IFERROR(
IF(OR(M$10="",$I445=""),"",
SUMIFS(収穫記録!$P:$P,収穫記録!$D:$D,$J$1,収穫記録!$I:$I,$J$2,収穫記録!$J:$J,$J$3,収穫記録!$F:$F,$I445,収穫記録!$B:$B,"&gt;="&amp;M$10,収穫記録!$B:$B,"&lt;="&amp;EOMONTH(M$10,0))
/_xlfn.UNIQUE(_xlfn._xlws.FILTER($F:$F,$E:$E=$J$4))
/IF($J$5="総計",1,$K445/10)
),0)</f>
        <v>0</v>
      </c>
      <c r="N445" s="48" cm="1">
        <f t="array" ref="N445">IFERROR(
IF(OR(N$10="",$I445=""),"",
SUMIFS(収穫記録!$P:$P,収穫記録!$D:$D,$J$1,収穫記録!$I:$I,$J$2,収穫記録!$J:$J,$J$3,収穫記録!$F:$F,$I445,収穫記録!$B:$B,"&gt;="&amp;N$10,収穫記録!$B:$B,"&lt;="&amp;EOMONTH(N$10,0))
/_xlfn.UNIQUE(_xlfn._xlws.FILTER($F:$F,$E:$E=$J$4))
/IF($J$5="総計",1,$K445/10)
),0)</f>
        <v>0</v>
      </c>
      <c r="O445" s="48" cm="1">
        <f t="array" ref="O445">IFERROR(
IF(OR(O$10="",$I445=""),"",
SUMIFS(収穫記録!$P:$P,収穫記録!$D:$D,$J$1,収穫記録!$I:$I,$J$2,収穫記録!$J:$J,$J$3,収穫記録!$F:$F,$I445,収穫記録!$B:$B,"&gt;="&amp;O$10,収穫記録!$B:$B,"&lt;="&amp;EOMONTH(O$10,0))
/_xlfn.UNIQUE(_xlfn._xlws.FILTER($F:$F,$E:$E=$J$4))
/IF($J$5="総計",1,$K445/10)
),0)</f>
        <v>0</v>
      </c>
      <c r="P445" s="48" cm="1">
        <f t="array" ref="P445">IFERROR(
IF(OR(P$10="",$I445=""),"",
SUMIFS(収穫記録!$P:$P,収穫記録!$D:$D,$J$1,収穫記録!$I:$I,$J$2,収穫記録!$J:$J,$J$3,収穫記録!$F:$F,$I445,収穫記録!$B:$B,"&gt;="&amp;P$10,収穫記録!$B:$B,"&lt;="&amp;EOMONTH(P$10,0))
/_xlfn.UNIQUE(_xlfn._xlws.FILTER($F:$F,$E:$E=$J$4))
/IF($J$5="総計",1,$K445/10)
),0)</f>
        <v>0</v>
      </c>
      <c r="Q445" s="48" cm="1">
        <f t="array" ref="Q445">IFERROR(
IF(OR(Q$10="",$I445=""),"",
SUMIFS(収穫記録!$P:$P,収穫記録!$D:$D,$J$1,収穫記録!$I:$I,$J$2,収穫記録!$J:$J,$J$3,収穫記録!$F:$F,$I445,収穫記録!$B:$B,"&gt;="&amp;Q$10,収穫記録!$B:$B,"&lt;="&amp;EOMONTH(Q$10,0))
/_xlfn.UNIQUE(_xlfn._xlws.FILTER($F:$F,$E:$E=$J$4))
/IF($J$5="総計",1,$K445/10)
),0)</f>
        <v>0</v>
      </c>
      <c r="R445" s="48" cm="1">
        <f t="array" ref="R445">IFERROR(
IF(OR(R$10="",$I445=""),"",
SUMIFS(収穫記録!$P:$P,収穫記録!$D:$D,$J$1,収穫記録!$I:$I,$J$2,収穫記録!$J:$J,$J$3,収穫記録!$F:$F,$I445,収穫記録!$B:$B,"&gt;="&amp;R$10,収穫記録!$B:$B,"&lt;="&amp;EOMONTH(R$10,0))
/_xlfn.UNIQUE(_xlfn._xlws.FILTER($F:$F,$E:$E=$J$4))
/IF($J$5="総計",1,$K445/10)
),0)</f>
        <v>0</v>
      </c>
      <c r="S445" s="48" cm="1">
        <f t="array" ref="S445">IFERROR(
IF(OR(S$10="",$I445=""),"",
SUMIFS(収穫記録!$P:$P,収穫記録!$D:$D,$J$1,収穫記録!$I:$I,$J$2,収穫記録!$J:$J,$J$3,収穫記録!$F:$F,$I445,収穫記録!$B:$B,"&gt;="&amp;S$10,収穫記録!$B:$B,"&lt;="&amp;EOMONTH(S$10,0))
/_xlfn.UNIQUE(_xlfn._xlws.FILTER($F:$F,$E:$E=$J$4))
/IF($J$5="総計",1,$K445/10)
),0)</f>
        <v>0</v>
      </c>
      <c r="T445" s="48" cm="1">
        <f t="array" ref="T445">IFERROR(
IF(OR(T$10="",$I445=""),"",
SUMIFS(収穫記録!$P:$P,収穫記録!$D:$D,$J$1,収穫記録!$I:$I,$J$2,収穫記録!$J:$J,$J$3,収穫記録!$F:$F,$I445,収穫記録!$B:$B,"&gt;="&amp;T$10,収穫記録!$B:$B,"&lt;="&amp;EOMONTH(T$10,0))
/_xlfn.UNIQUE(_xlfn._xlws.FILTER($F:$F,$E:$E=$J$4))
/IF($J$5="総計",1,$K445/10)
),0)</f>
        <v>0</v>
      </c>
      <c r="U445" s="48" cm="1">
        <f t="array" ref="U445">IFERROR(
IF(OR(U$10="",$I445=""),"",
SUMIFS(収穫記録!$P:$P,収穫記録!$D:$D,$J$1,収穫記録!$I:$I,$J$2,収穫記録!$J:$J,$J$3,収穫記録!$F:$F,$I445,収穫記録!$B:$B,"&gt;="&amp;U$10,収穫記録!$B:$B,"&lt;="&amp;EOMONTH(U$10,0))
/_xlfn.UNIQUE(_xlfn._xlws.FILTER($F:$F,$E:$E=$J$4))
/IF($J$5="総計",1,$K445/10)
),0)</f>
        <v>0</v>
      </c>
      <c r="V445" s="48" cm="1">
        <f t="array" ref="V445">IFERROR(
IF(OR(V$10="",$I445=""),"",
SUMIFS(収穫記録!$P:$P,収穫記録!$D:$D,$J$1,収穫記録!$I:$I,$J$2,収穫記録!$J:$J,$J$3,収穫記録!$F:$F,$I445,収穫記録!$B:$B,"&gt;="&amp;V$10,収穫記録!$B:$B,"&lt;="&amp;EOMONTH(V$10,0))
/_xlfn.UNIQUE(_xlfn._xlws.FILTER($F:$F,$E:$E=$J$4))
/IF($J$5="総計",1,$K445/10)
),0)</f>
        <v>0</v>
      </c>
      <c r="W445" s="48" cm="1">
        <f t="array" ref="W445">IFERROR(
IF(OR(W$10="",$I445=""),"",
SUMIFS(収穫記録!$P:$P,収穫記録!$D:$D,$J$1,収穫記録!$I:$I,$J$2,収穫記録!$J:$J,$J$3,収穫記録!$F:$F,$I445,収穫記録!$B:$B,"&gt;="&amp;W$10,収穫記録!$B:$B,"&lt;="&amp;EOMONTH(W$10,0))
/_xlfn.UNIQUE(_xlfn._xlws.FILTER($F:$F,$E:$E=$J$4))
/IF($J$5="総計",1,$K445/10)
),0)</f>
        <v>0</v>
      </c>
      <c r="X445" s="48" cm="1">
        <f t="array" ref="X445">IFERROR(
IF(OR(X$10="",$I445=""),"",
SUMIFS(収穫記録!$P:$P,収穫記録!$D:$D,$J$1,収穫記録!$I:$I,$J$2,収穫記録!$J:$J,$J$3,収穫記録!$F:$F,$I445,収穫記録!$B:$B,"&gt;="&amp;X$10,収穫記録!$B:$B,"&lt;="&amp;EOMONTH(X$10,0))
/_xlfn.UNIQUE(_xlfn._xlws.FILTER($F:$F,$E:$E=$J$4))
/IF($J$5="総計",1,$K445/10)
),0)</f>
        <v>0</v>
      </c>
    </row>
    <row r="446" spans="10:24">
      <c r="J446" s="13"/>
      <c r="K446" s="37"/>
      <c r="L446" s="46" t="str">
        <f t="shared" si="9"/>
        <v/>
      </c>
      <c r="M446" s="47" cm="1">
        <f t="array" ref="M446">IFERROR(
IF(OR(M$10="",$I446=""),"",
SUMIFS(収穫記録!$P:$P,収穫記録!$D:$D,$J$1,収穫記録!$I:$I,$J$2,収穫記録!$J:$J,$J$3,収穫記録!$F:$F,$I446,収穫記録!$B:$B,"&gt;="&amp;M$10,収穫記録!$B:$B,"&lt;="&amp;EOMONTH(M$10,0))
/_xlfn.UNIQUE(_xlfn._xlws.FILTER($F:$F,$E:$E=$J$4))
/IF($J$5="総計",1,$K446/10)
),0)</f>
        <v>0</v>
      </c>
      <c r="N446" s="48" cm="1">
        <f t="array" ref="N446">IFERROR(
IF(OR(N$10="",$I446=""),"",
SUMIFS(収穫記録!$P:$P,収穫記録!$D:$D,$J$1,収穫記録!$I:$I,$J$2,収穫記録!$J:$J,$J$3,収穫記録!$F:$F,$I446,収穫記録!$B:$B,"&gt;="&amp;N$10,収穫記録!$B:$B,"&lt;="&amp;EOMONTH(N$10,0))
/_xlfn.UNIQUE(_xlfn._xlws.FILTER($F:$F,$E:$E=$J$4))
/IF($J$5="総計",1,$K446/10)
),0)</f>
        <v>0</v>
      </c>
      <c r="O446" s="48" cm="1">
        <f t="array" ref="O446">IFERROR(
IF(OR(O$10="",$I446=""),"",
SUMIFS(収穫記録!$P:$P,収穫記録!$D:$D,$J$1,収穫記録!$I:$I,$J$2,収穫記録!$J:$J,$J$3,収穫記録!$F:$F,$I446,収穫記録!$B:$B,"&gt;="&amp;O$10,収穫記録!$B:$B,"&lt;="&amp;EOMONTH(O$10,0))
/_xlfn.UNIQUE(_xlfn._xlws.FILTER($F:$F,$E:$E=$J$4))
/IF($J$5="総計",1,$K446/10)
),0)</f>
        <v>0</v>
      </c>
      <c r="P446" s="48" cm="1">
        <f t="array" ref="P446">IFERROR(
IF(OR(P$10="",$I446=""),"",
SUMIFS(収穫記録!$P:$P,収穫記録!$D:$D,$J$1,収穫記録!$I:$I,$J$2,収穫記録!$J:$J,$J$3,収穫記録!$F:$F,$I446,収穫記録!$B:$B,"&gt;="&amp;P$10,収穫記録!$B:$B,"&lt;="&amp;EOMONTH(P$10,0))
/_xlfn.UNIQUE(_xlfn._xlws.FILTER($F:$F,$E:$E=$J$4))
/IF($J$5="総計",1,$K446/10)
),0)</f>
        <v>0</v>
      </c>
      <c r="Q446" s="48" cm="1">
        <f t="array" ref="Q446">IFERROR(
IF(OR(Q$10="",$I446=""),"",
SUMIFS(収穫記録!$P:$P,収穫記録!$D:$D,$J$1,収穫記録!$I:$I,$J$2,収穫記録!$J:$J,$J$3,収穫記録!$F:$F,$I446,収穫記録!$B:$B,"&gt;="&amp;Q$10,収穫記録!$B:$B,"&lt;="&amp;EOMONTH(Q$10,0))
/_xlfn.UNIQUE(_xlfn._xlws.FILTER($F:$F,$E:$E=$J$4))
/IF($J$5="総計",1,$K446/10)
),0)</f>
        <v>0</v>
      </c>
      <c r="R446" s="48" cm="1">
        <f t="array" ref="R446">IFERROR(
IF(OR(R$10="",$I446=""),"",
SUMIFS(収穫記録!$P:$P,収穫記録!$D:$D,$J$1,収穫記録!$I:$I,$J$2,収穫記録!$J:$J,$J$3,収穫記録!$F:$F,$I446,収穫記録!$B:$B,"&gt;="&amp;R$10,収穫記録!$B:$B,"&lt;="&amp;EOMONTH(R$10,0))
/_xlfn.UNIQUE(_xlfn._xlws.FILTER($F:$F,$E:$E=$J$4))
/IF($J$5="総計",1,$K446/10)
),0)</f>
        <v>0</v>
      </c>
      <c r="S446" s="48" cm="1">
        <f t="array" ref="S446">IFERROR(
IF(OR(S$10="",$I446=""),"",
SUMIFS(収穫記録!$P:$P,収穫記録!$D:$D,$J$1,収穫記録!$I:$I,$J$2,収穫記録!$J:$J,$J$3,収穫記録!$F:$F,$I446,収穫記録!$B:$B,"&gt;="&amp;S$10,収穫記録!$B:$B,"&lt;="&amp;EOMONTH(S$10,0))
/_xlfn.UNIQUE(_xlfn._xlws.FILTER($F:$F,$E:$E=$J$4))
/IF($J$5="総計",1,$K446/10)
),0)</f>
        <v>0</v>
      </c>
      <c r="T446" s="48" cm="1">
        <f t="array" ref="T446">IFERROR(
IF(OR(T$10="",$I446=""),"",
SUMIFS(収穫記録!$P:$P,収穫記録!$D:$D,$J$1,収穫記録!$I:$I,$J$2,収穫記録!$J:$J,$J$3,収穫記録!$F:$F,$I446,収穫記録!$B:$B,"&gt;="&amp;T$10,収穫記録!$B:$B,"&lt;="&amp;EOMONTH(T$10,0))
/_xlfn.UNIQUE(_xlfn._xlws.FILTER($F:$F,$E:$E=$J$4))
/IF($J$5="総計",1,$K446/10)
),0)</f>
        <v>0</v>
      </c>
      <c r="U446" s="48" cm="1">
        <f t="array" ref="U446">IFERROR(
IF(OR(U$10="",$I446=""),"",
SUMIFS(収穫記録!$P:$P,収穫記録!$D:$D,$J$1,収穫記録!$I:$I,$J$2,収穫記録!$J:$J,$J$3,収穫記録!$F:$F,$I446,収穫記録!$B:$B,"&gt;="&amp;U$10,収穫記録!$B:$B,"&lt;="&amp;EOMONTH(U$10,0))
/_xlfn.UNIQUE(_xlfn._xlws.FILTER($F:$F,$E:$E=$J$4))
/IF($J$5="総計",1,$K446/10)
),0)</f>
        <v>0</v>
      </c>
      <c r="V446" s="48" cm="1">
        <f t="array" ref="V446">IFERROR(
IF(OR(V$10="",$I446=""),"",
SUMIFS(収穫記録!$P:$P,収穫記録!$D:$D,$J$1,収穫記録!$I:$I,$J$2,収穫記録!$J:$J,$J$3,収穫記録!$F:$F,$I446,収穫記録!$B:$B,"&gt;="&amp;V$10,収穫記録!$B:$B,"&lt;="&amp;EOMONTH(V$10,0))
/_xlfn.UNIQUE(_xlfn._xlws.FILTER($F:$F,$E:$E=$J$4))
/IF($J$5="総計",1,$K446/10)
),0)</f>
        <v>0</v>
      </c>
      <c r="W446" s="48" cm="1">
        <f t="array" ref="W446">IFERROR(
IF(OR(W$10="",$I446=""),"",
SUMIFS(収穫記録!$P:$P,収穫記録!$D:$D,$J$1,収穫記録!$I:$I,$J$2,収穫記録!$J:$J,$J$3,収穫記録!$F:$F,$I446,収穫記録!$B:$B,"&gt;="&amp;W$10,収穫記録!$B:$B,"&lt;="&amp;EOMONTH(W$10,0))
/_xlfn.UNIQUE(_xlfn._xlws.FILTER($F:$F,$E:$E=$J$4))
/IF($J$5="総計",1,$K446/10)
),0)</f>
        <v>0</v>
      </c>
      <c r="X446" s="48" cm="1">
        <f t="array" ref="X446">IFERROR(
IF(OR(X$10="",$I446=""),"",
SUMIFS(収穫記録!$P:$P,収穫記録!$D:$D,$J$1,収穫記録!$I:$I,$J$2,収穫記録!$J:$J,$J$3,収穫記録!$F:$F,$I446,収穫記録!$B:$B,"&gt;="&amp;X$10,収穫記録!$B:$B,"&lt;="&amp;EOMONTH(X$10,0))
/_xlfn.UNIQUE(_xlfn._xlws.FILTER($F:$F,$E:$E=$J$4))
/IF($J$5="総計",1,$K446/10)
),0)</f>
        <v>0</v>
      </c>
    </row>
    <row r="447" spans="10:24">
      <c r="J447" s="13"/>
      <c r="K447" s="37"/>
      <c r="L447" s="46" t="str">
        <f t="shared" si="9"/>
        <v/>
      </c>
      <c r="M447" s="47" cm="1">
        <f t="array" ref="M447">IFERROR(
IF(OR(M$10="",$I447=""),"",
SUMIFS(収穫記録!$P:$P,収穫記録!$D:$D,$J$1,収穫記録!$I:$I,$J$2,収穫記録!$J:$J,$J$3,収穫記録!$F:$F,$I447,収穫記録!$B:$B,"&gt;="&amp;M$10,収穫記録!$B:$B,"&lt;="&amp;EOMONTH(M$10,0))
/_xlfn.UNIQUE(_xlfn._xlws.FILTER($F:$F,$E:$E=$J$4))
/IF($J$5="総計",1,$K447/10)
),0)</f>
        <v>0</v>
      </c>
      <c r="N447" s="48" cm="1">
        <f t="array" ref="N447">IFERROR(
IF(OR(N$10="",$I447=""),"",
SUMIFS(収穫記録!$P:$P,収穫記録!$D:$D,$J$1,収穫記録!$I:$I,$J$2,収穫記録!$J:$J,$J$3,収穫記録!$F:$F,$I447,収穫記録!$B:$B,"&gt;="&amp;N$10,収穫記録!$B:$B,"&lt;="&amp;EOMONTH(N$10,0))
/_xlfn.UNIQUE(_xlfn._xlws.FILTER($F:$F,$E:$E=$J$4))
/IF($J$5="総計",1,$K447/10)
),0)</f>
        <v>0</v>
      </c>
      <c r="O447" s="48" cm="1">
        <f t="array" ref="O447">IFERROR(
IF(OR(O$10="",$I447=""),"",
SUMIFS(収穫記録!$P:$P,収穫記録!$D:$D,$J$1,収穫記録!$I:$I,$J$2,収穫記録!$J:$J,$J$3,収穫記録!$F:$F,$I447,収穫記録!$B:$B,"&gt;="&amp;O$10,収穫記録!$B:$B,"&lt;="&amp;EOMONTH(O$10,0))
/_xlfn.UNIQUE(_xlfn._xlws.FILTER($F:$F,$E:$E=$J$4))
/IF($J$5="総計",1,$K447/10)
),0)</f>
        <v>0</v>
      </c>
      <c r="P447" s="48" cm="1">
        <f t="array" ref="P447">IFERROR(
IF(OR(P$10="",$I447=""),"",
SUMIFS(収穫記録!$P:$P,収穫記録!$D:$D,$J$1,収穫記録!$I:$I,$J$2,収穫記録!$J:$J,$J$3,収穫記録!$F:$F,$I447,収穫記録!$B:$B,"&gt;="&amp;P$10,収穫記録!$B:$B,"&lt;="&amp;EOMONTH(P$10,0))
/_xlfn.UNIQUE(_xlfn._xlws.FILTER($F:$F,$E:$E=$J$4))
/IF($J$5="総計",1,$K447/10)
),0)</f>
        <v>0</v>
      </c>
      <c r="Q447" s="48" cm="1">
        <f t="array" ref="Q447">IFERROR(
IF(OR(Q$10="",$I447=""),"",
SUMIFS(収穫記録!$P:$P,収穫記録!$D:$D,$J$1,収穫記録!$I:$I,$J$2,収穫記録!$J:$J,$J$3,収穫記録!$F:$F,$I447,収穫記録!$B:$B,"&gt;="&amp;Q$10,収穫記録!$B:$B,"&lt;="&amp;EOMONTH(Q$10,0))
/_xlfn.UNIQUE(_xlfn._xlws.FILTER($F:$F,$E:$E=$J$4))
/IF($J$5="総計",1,$K447/10)
),0)</f>
        <v>0</v>
      </c>
      <c r="R447" s="48" cm="1">
        <f t="array" ref="R447">IFERROR(
IF(OR(R$10="",$I447=""),"",
SUMIFS(収穫記録!$P:$P,収穫記録!$D:$D,$J$1,収穫記録!$I:$I,$J$2,収穫記録!$J:$J,$J$3,収穫記録!$F:$F,$I447,収穫記録!$B:$B,"&gt;="&amp;R$10,収穫記録!$B:$B,"&lt;="&amp;EOMONTH(R$10,0))
/_xlfn.UNIQUE(_xlfn._xlws.FILTER($F:$F,$E:$E=$J$4))
/IF($J$5="総計",1,$K447/10)
),0)</f>
        <v>0</v>
      </c>
      <c r="S447" s="48" cm="1">
        <f t="array" ref="S447">IFERROR(
IF(OR(S$10="",$I447=""),"",
SUMIFS(収穫記録!$P:$P,収穫記録!$D:$D,$J$1,収穫記録!$I:$I,$J$2,収穫記録!$J:$J,$J$3,収穫記録!$F:$F,$I447,収穫記録!$B:$B,"&gt;="&amp;S$10,収穫記録!$B:$B,"&lt;="&amp;EOMONTH(S$10,0))
/_xlfn.UNIQUE(_xlfn._xlws.FILTER($F:$F,$E:$E=$J$4))
/IF($J$5="総計",1,$K447/10)
),0)</f>
        <v>0</v>
      </c>
      <c r="T447" s="48" cm="1">
        <f t="array" ref="T447">IFERROR(
IF(OR(T$10="",$I447=""),"",
SUMIFS(収穫記録!$P:$P,収穫記録!$D:$D,$J$1,収穫記録!$I:$I,$J$2,収穫記録!$J:$J,$J$3,収穫記録!$F:$F,$I447,収穫記録!$B:$B,"&gt;="&amp;T$10,収穫記録!$B:$B,"&lt;="&amp;EOMONTH(T$10,0))
/_xlfn.UNIQUE(_xlfn._xlws.FILTER($F:$F,$E:$E=$J$4))
/IF($J$5="総計",1,$K447/10)
),0)</f>
        <v>0</v>
      </c>
      <c r="U447" s="48" cm="1">
        <f t="array" ref="U447">IFERROR(
IF(OR(U$10="",$I447=""),"",
SUMIFS(収穫記録!$P:$P,収穫記録!$D:$D,$J$1,収穫記録!$I:$I,$J$2,収穫記録!$J:$J,$J$3,収穫記録!$F:$F,$I447,収穫記録!$B:$B,"&gt;="&amp;U$10,収穫記録!$B:$B,"&lt;="&amp;EOMONTH(U$10,0))
/_xlfn.UNIQUE(_xlfn._xlws.FILTER($F:$F,$E:$E=$J$4))
/IF($J$5="総計",1,$K447/10)
),0)</f>
        <v>0</v>
      </c>
      <c r="V447" s="48" cm="1">
        <f t="array" ref="V447">IFERROR(
IF(OR(V$10="",$I447=""),"",
SUMIFS(収穫記録!$P:$P,収穫記録!$D:$D,$J$1,収穫記録!$I:$I,$J$2,収穫記録!$J:$J,$J$3,収穫記録!$F:$F,$I447,収穫記録!$B:$B,"&gt;="&amp;V$10,収穫記録!$B:$B,"&lt;="&amp;EOMONTH(V$10,0))
/_xlfn.UNIQUE(_xlfn._xlws.FILTER($F:$F,$E:$E=$J$4))
/IF($J$5="総計",1,$K447/10)
),0)</f>
        <v>0</v>
      </c>
      <c r="W447" s="48" cm="1">
        <f t="array" ref="W447">IFERROR(
IF(OR(W$10="",$I447=""),"",
SUMIFS(収穫記録!$P:$P,収穫記録!$D:$D,$J$1,収穫記録!$I:$I,$J$2,収穫記録!$J:$J,$J$3,収穫記録!$F:$F,$I447,収穫記録!$B:$B,"&gt;="&amp;W$10,収穫記録!$B:$B,"&lt;="&amp;EOMONTH(W$10,0))
/_xlfn.UNIQUE(_xlfn._xlws.FILTER($F:$F,$E:$E=$J$4))
/IF($J$5="総計",1,$K447/10)
),0)</f>
        <v>0</v>
      </c>
      <c r="X447" s="48" cm="1">
        <f t="array" ref="X447">IFERROR(
IF(OR(X$10="",$I447=""),"",
SUMIFS(収穫記録!$P:$P,収穫記録!$D:$D,$J$1,収穫記録!$I:$I,$J$2,収穫記録!$J:$J,$J$3,収穫記録!$F:$F,$I447,収穫記録!$B:$B,"&gt;="&amp;X$10,収穫記録!$B:$B,"&lt;="&amp;EOMONTH(X$10,0))
/_xlfn.UNIQUE(_xlfn._xlws.FILTER($F:$F,$E:$E=$J$4))
/IF($J$5="総計",1,$K447/10)
),0)</f>
        <v>0</v>
      </c>
    </row>
    <row r="448" spans="10:24">
      <c r="J448" s="13"/>
      <c r="K448" s="37"/>
      <c r="L448" s="46" t="str">
        <f t="shared" si="9"/>
        <v/>
      </c>
      <c r="M448" s="47" cm="1">
        <f t="array" ref="M448">IFERROR(
IF(OR(M$10="",$I448=""),"",
SUMIFS(収穫記録!$P:$P,収穫記録!$D:$D,$J$1,収穫記録!$I:$I,$J$2,収穫記録!$J:$J,$J$3,収穫記録!$F:$F,$I448,収穫記録!$B:$B,"&gt;="&amp;M$10,収穫記録!$B:$B,"&lt;="&amp;EOMONTH(M$10,0))
/_xlfn.UNIQUE(_xlfn._xlws.FILTER($F:$F,$E:$E=$J$4))
/IF($J$5="総計",1,$K448/10)
),0)</f>
        <v>0</v>
      </c>
      <c r="N448" s="48" cm="1">
        <f t="array" ref="N448">IFERROR(
IF(OR(N$10="",$I448=""),"",
SUMIFS(収穫記録!$P:$P,収穫記録!$D:$D,$J$1,収穫記録!$I:$I,$J$2,収穫記録!$J:$J,$J$3,収穫記録!$F:$F,$I448,収穫記録!$B:$B,"&gt;="&amp;N$10,収穫記録!$B:$B,"&lt;="&amp;EOMONTH(N$10,0))
/_xlfn.UNIQUE(_xlfn._xlws.FILTER($F:$F,$E:$E=$J$4))
/IF($J$5="総計",1,$K448/10)
),0)</f>
        <v>0</v>
      </c>
      <c r="O448" s="48" cm="1">
        <f t="array" ref="O448">IFERROR(
IF(OR(O$10="",$I448=""),"",
SUMIFS(収穫記録!$P:$P,収穫記録!$D:$D,$J$1,収穫記録!$I:$I,$J$2,収穫記録!$J:$J,$J$3,収穫記録!$F:$F,$I448,収穫記録!$B:$B,"&gt;="&amp;O$10,収穫記録!$B:$B,"&lt;="&amp;EOMONTH(O$10,0))
/_xlfn.UNIQUE(_xlfn._xlws.FILTER($F:$F,$E:$E=$J$4))
/IF($J$5="総計",1,$K448/10)
),0)</f>
        <v>0</v>
      </c>
      <c r="P448" s="48" cm="1">
        <f t="array" ref="P448">IFERROR(
IF(OR(P$10="",$I448=""),"",
SUMIFS(収穫記録!$P:$P,収穫記録!$D:$D,$J$1,収穫記録!$I:$I,$J$2,収穫記録!$J:$J,$J$3,収穫記録!$F:$F,$I448,収穫記録!$B:$B,"&gt;="&amp;P$10,収穫記録!$B:$B,"&lt;="&amp;EOMONTH(P$10,0))
/_xlfn.UNIQUE(_xlfn._xlws.FILTER($F:$F,$E:$E=$J$4))
/IF($J$5="総計",1,$K448/10)
),0)</f>
        <v>0</v>
      </c>
      <c r="Q448" s="48" cm="1">
        <f t="array" ref="Q448">IFERROR(
IF(OR(Q$10="",$I448=""),"",
SUMIFS(収穫記録!$P:$P,収穫記録!$D:$D,$J$1,収穫記録!$I:$I,$J$2,収穫記録!$J:$J,$J$3,収穫記録!$F:$F,$I448,収穫記録!$B:$B,"&gt;="&amp;Q$10,収穫記録!$B:$B,"&lt;="&amp;EOMONTH(Q$10,0))
/_xlfn.UNIQUE(_xlfn._xlws.FILTER($F:$F,$E:$E=$J$4))
/IF($J$5="総計",1,$K448/10)
),0)</f>
        <v>0</v>
      </c>
      <c r="R448" s="48" cm="1">
        <f t="array" ref="R448">IFERROR(
IF(OR(R$10="",$I448=""),"",
SUMIFS(収穫記録!$P:$P,収穫記録!$D:$D,$J$1,収穫記録!$I:$I,$J$2,収穫記録!$J:$J,$J$3,収穫記録!$F:$F,$I448,収穫記録!$B:$B,"&gt;="&amp;R$10,収穫記録!$B:$B,"&lt;="&amp;EOMONTH(R$10,0))
/_xlfn.UNIQUE(_xlfn._xlws.FILTER($F:$F,$E:$E=$J$4))
/IF($J$5="総計",1,$K448/10)
),0)</f>
        <v>0</v>
      </c>
      <c r="S448" s="48" cm="1">
        <f t="array" ref="S448">IFERROR(
IF(OR(S$10="",$I448=""),"",
SUMIFS(収穫記録!$P:$P,収穫記録!$D:$D,$J$1,収穫記録!$I:$I,$J$2,収穫記録!$J:$J,$J$3,収穫記録!$F:$F,$I448,収穫記録!$B:$B,"&gt;="&amp;S$10,収穫記録!$B:$B,"&lt;="&amp;EOMONTH(S$10,0))
/_xlfn.UNIQUE(_xlfn._xlws.FILTER($F:$F,$E:$E=$J$4))
/IF($J$5="総計",1,$K448/10)
),0)</f>
        <v>0</v>
      </c>
      <c r="T448" s="48" cm="1">
        <f t="array" ref="T448">IFERROR(
IF(OR(T$10="",$I448=""),"",
SUMIFS(収穫記録!$P:$P,収穫記録!$D:$D,$J$1,収穫記録!$I:$I,$J$2,収穫記録!$J:$J,$J$3,収穫記録!$F:$F,$I448,収穫記録!$B:$B,"&gt;="&amp;T$10,収穫記録!$B:$B,"&lt;="&amp;EOMONTH(T$10,0))
/_xlfn.UNIQUE(_xlfn._xlws.FILTER($F:$F,$E:$E=$J$4))
/IF($J$5="総計",1,$K448/10)
),0)</f>
        <v>0</v>
      </c>
      <c r="U448" s="48" cm="1">
        <f t="array" ref="U448">IFERROR(
IF(OR(U$10="",$I448=""),"",
SUMIFS(収穫記録!$P:$P,収穫記録!$D:$D,$J$1,収穫記録!$I:$I,$J$2,収穫記録!$J:$J,$J$3,収穫記録!$F:$F,$I448,収穫記録!$B:$B,"&gt;="&amp;U$10,収穫記録!$B:$B,"&lt;="&amp;EOMONTH(U$10,0))
/_xlfn.UNIQUE(_xlfn._xlws.FILTER($F:$F,$E:$E=$J$4))
/IF($J$5="総計",1,$K448/10)
),0)</f>
        <v>0</v>
      </c>
      <c r="V448" s="48" cm="1">
        <f t="array" ref="V448">IFERROR(
IF(OR(V$10="",$I448=""),"",
SUMIFS(収穫記録!$P:$P,収穫記録!$D:$D,$J$1,収穫記録!$I:$I,$J$2,収穫記録!$J:$J,$J$3,収穫記録!$F:$F,$I448,収穫記録!$B:$B,"&gt;="&amp;V$10,収穫記録!$B:$B,"&lt;="&amp;EOMONTH(V$10,0))
/_xlfn.UNIQUE(_xlfn._xlws.FILTER($F:$F,$E:$E=$J$4))
/IF($J$5="総計",1,$K448/10)
),0)</f>
        <v>0</v>
      </c>
      <c r="W448" s="48" cm="1">
        <f t="array" ref="W448">IFERROR(
IF(OR(W$10="",$I448=""),"",
SUMIFS(収穫記録!$P:$P,収穫記録!$D:$D,$J$1,収穫記録!$I:$I,$J$2,収穫記録!$J:$J,$J$3,収穫記録!$F:$F,$I448,収穫記録!$B:$B,"&gt;="&amp;W$10,収穫記録!$B:$B,"&lt;="&amp;EOMONTH(W$10,0))
/_xlfn.UNIQUE(_xlfn._xlws.FILTER($F:$F,$E:$E=$J$4))
/IF($J$5="総計",1,$K448/10)
),0)</f>
        <v>0</v>
      </c>
      <c r="X448" s="48" cm="1">
        <f t="array" ref="X448">IFERROR(
IF(OR(X$10="",$I448=""),"",
SUMIFS(収穫記録!$P:$P,収穫記録!$D:$D,$J$1,収穫記録!$I:$I,$J$2,収穫記録!$J:$J,$J$3,収穫記録!$F:$F,$I448,収穫記録!$B:$B,"&gt;="&amp;X$10,収穫記録!$B:$B,"&lt;="&amp;EOMONTH(X$10,0))
/_xlfn.UNIQUE(_xlfn._xlws.FILTER($F:$F,$E:$E=$J$4))
/IF($J$5="総計",1,$K448/10)
),0)</f>
        <v>0</v>
      </c>
    </row>
    <row r="449" spans="10:24">
      <c r="J449" s="13"/>
      <c r="K449" s="37"/>
      <c r="L449" s="46" t="str">
        <f t="shared" si="9"/>
        <v/>
      </c>
      <c r="M449" s="47" cm="1">
        <f t="array" ref="M449">IFERROR(
IF(OR(M$10="",$I449=""),"",
SUMIFS(収穫記録!$P:$P,収穫記録!$D:$D,$J$1,収穫記録!$I:$I,$J$2,収穫記録!$J:$J,$J$3,収穫記録!$F:$F,$I449,収穫記録!$B:$B,"&gt;="&amp;M$10,収穫記録!$B:$B,"&lt;="&amp;EOMONTH(M$10,0))
/_xlfn.UNIQUE(_xlfn._xlws.FILTER($F:$F,$E:$E=$J$4))
/IF($J$5="総計",1,$K449/10)
),0)</f>
        <v>0</v>
      </c>
      <c r="N449" s="48" cm="1">
        <f t="array" ref="N449">IFERROR(
IF(OR(N$10="",$I449=""),"",
SUMIFS(収穫記録!$P:$P,収穫記録!$D:$D,$J$1,収穫記録!$I:$I,$J$2,収穫記録!$J:$J,$J$3,収穫記録!$F:$F,$I449,収穫記録!$B:$B,"&gt;="&amp;N$10,収穫記録!$B:$B,"&lt;="&amp;EOMONTH(N$10,0))
/_xlfn.UNIQUE(_xlfn._xlws.FILTER($F:$F,$E:$E=$J$4))
/IF($J$5="総計",1,$K449/10)
),0)</f>
        <v>0</v>
      </c>
      <c r="O449" s="48" cm="1">
        <f t="array" ref="O449">IFERROR(
IF(OR(O$10="",$I449=""),"",
SUMIFS(収穫記録!$P:$P,収穫記録!$D:$D,$J$1,収穫記録!$I:$I,$J$2,収穫記録!$J:$J,$J$3,収穫記録!$F:$F,$I449,収穫記録!$B:$B,"&gt;="&amp;O$10,収穫記録!$B:$B,"&lt;="&amp;EOMONTH(O$10,0))
/_xlfn.UNIQUE(_xlfn._xlws.FILTER($F:$F,$E:$E=$J$4))
/IF($J$5="総計",1,$K449/10)
),0)</f>
        <v>0</v>
      </c>
      <c r="P449" s="48" cm="1">
        <f t="array" ref="P449">IFERROR(
IF(OR(P$10="",$I449=""),"",
SUMIFS(収穫記録!$P:$P,収穫記録!$D:$D,$J$1,収穫記録!$I:$I,$J$2,収穫記録!$J:$J,$J$3,収穫記録!$F:$F,$I449,収穫記録!$B:$B,"&gt;="&amp;P$10,収穫記録!$B:$B,"&lt;="&amp;EOMONTH(P$10,0))
/_xlfn.UNIQUE(_xlfn._xlws.FILTER($F:$F,$E:$E=$J$4))
/IF($J$5="総計",1,$K449/10)
),0)</f>
        <v>0</v>
      </c>
      <c r="Q449" s="48" cm="1">
        <f t="array" ref="Q449">IFERROR(
IF(OR(Q$10="",$I449=""),"",
SUMIFS(収穫記録!$P:$P,収穫記録!$D:$D,$J$1,収穫記録!$I:$I,$J$2,収穫記録!$J:$J,$J$3,収穫記録!$F:$F,$I449,収穫記録!$B:$B,"&gt;="&amp;Q$10,収穫記録!$B:$B,"&lt;="&amp;EOMONTH(Q$10,0))
/_xlfn.UNIQUE(_xlfn._xlws.FILTER($F:$F,$E:$E=$J$4))
/IF($J$5="総計",1,$K449/10)
),0)</f>
        <v>0</v>
      </c>
      <c r="R449" s="48" cm="1">
        <f t="array" ref="R449">IFERROR(
IF(OR(R$10="",$I449=""),"",
SUMIFS(収穫記録!$P:$P,収穫記録!$D:$D,$J$1,収穫記録!$I:$I,$J$2,収穫記録!$J:$J,$J$3,収穫記録!$F:$F,$I449,収穫記録!$B:$B,"&gt;="&amp;R$10,収穫記録!$B:$B,"&lt;="&amp;EOMONTH(R$10,0))
/_xlfn.UNIQUE(_xlfn._xlws.FILTER($F:$F,$E:$E=$J$4))
/IF($J$5="総計",1,$K449/10)
),0)</f>
        <v>0</v>
      </c>
      <c r="S449" s="48" cm="1">
        <f t="array" ref="S449">IFERROR(
IF(OR(S$10="",$I449=""),"",
SUMIFS(収穫記録!$P:$P,収穫記録!$D:$D,$J$1,収穫記録!$I:$I,$J$2,収穫記録!$J:$J,$J$3,収穫記録!$F:$F,$I449,収穫記録!$B:$B,"&gt;="&amp;S$10,収穫記録!$B:$B,"&lt;="&amp;EOMONTH(S$10,0))
/_xlfn.UNIQUE(_xlfn._xlws.FILTER($F:$F,$E:$E=$J$4))
/IF($J$5="総計",1,$K449/10)
),0)</f>
        <v>0</v>
      </c>
      <c r="T449" s="48" cm="1">
        <f t="array" ref="T449">IFERROR(
IF(OR(T$10="",$I449=""),"",
SUMIFS(収穫記録!$P:$P,収穫記録!$D:$D,$J$1,収穫記録!$I:$I,$J$2,収穫記録!$J:$J,$J$3,収穫記録!$F:$F,$I449,収穫記録!$B:$B,"&gt;="&amp;T$10,収穫記録!$B:$B,"&lt;="&amp;EOMONTH(T$10,0))
/_xlfn.UNIQUE(_xlfn._xlws.FILTER($F:$F,$E:$E=$J$4))
/IF($J$5="総計",1,$K449/10)
),0)</f>
        <v>0</v>
      </c>
      <c r="U449" s="48" cm="1">
        <f t="array" ref="U449">IFERROR(
IF(OR(U$10="",$I449=""),"",
SUMIFS(収穫記録!$P:$P,収穫記録!$D:$D,$J$1,収穫記録!$I:$I,$J$2,収穫記録!$J:$J,$J$3,収穫記録!$F:$F,$I449,収穫記録!$B:$B,"&gt;="&amp;U$10,収穫記録!$B:$B,"&lt;="&amp;EOMONTH(U$10,0))
/_xlfn.UNIQUE(_xlfn._xlws.FILTER($F:$F,$E:$E=$J$4))
/IF($J$5="総計",1,$K449/10)
),0)</f>
        <v>0</v>
      </c>
      <c r="V449" s="48" cm="1">
        <f t="array" ref="V449">IFERROR(
IF(OR(V$10="",$I449=""),"",
SUMIFS(収穫記録!$P:$P,収穫記録!$D:$D,$J$1,収穫記録!$I:$I,$J$2,収穫記録!$J:$J,$J$3,収穫記録!$F:$F,$I449,収穫記録!$B:$B,"&gt;="&amp;V$10,収穫記録!$B:$B,"&lt;="&amp;EOMONTH(V$10,0))
/_xlfn.UNIQUE(_xlfn._xlws.FILTER($F:$F,$E:$E=$J$4))
/IF($J$5="総計",1,$K449/10)
),0)</f>
        <v>0</v>
      </c>
      <c r="W449" s="48" cm="1">
        <f t="array" ref="W449">IFERROR(
IF(OR(W$10="",$I449=""),"",
SUMIFS(収穫記録!$P:$P,収穫記録!$D:$D,$J$1,収穫記録!$I:$I,$J$2,収穫記録!$J:$J,$J$3,収穫記録!$F:$F,$I449,収穫記録!$B:$B,"&gt;="&amp;W$10,収穫記録!$B:$B,"&lt;="&amp;EOMONTH(W$10,0))
/_xlfn.UNIQUE(_xlfn._xlws.FILTER($F:$F,$E:$E=$J$4))
/IF($J$5="総計",1,$K449/10)
),0)</f>
        <v>0</v>
      </c>
      <c r="X449" s="48" cm="1">
        <f t="array" ref="X449">IFERROR(
IF(OR(X$10="",$I449=""),"",
SUMIFS(収穫記録!$P:$P,収穫記録!$D:$D,$J$1,収穫記録!$I:$I,$J$2,収穫記録!$J:$J,$J$3,収穫記録!$F:$F,$I449,収穫記録!$B:$B,"&gt;="&amp;X$10,収穫記録!$B:$B,"&lt;="&amp;EOMONTH(X$10,0))
/_xlfn.UNIQUE(_xlfn._xlws.FILTER($F:$F,$E:$E=$J$4))
/IF($J$5="総計",1,$K449/10)
),0)</f>
        <v>0</v>
      </c>
    </row>
    <row r="450" spans="10:24">
      <c r="J450" s="13"/>
      <c r="K450" s="37"/>
      <c r="L450" s="46" t="str">
        <f t="shared" si="9"/>
        <v/>
      </c>
      <c r="M450" s="47" cm="1">
        <f t="array" ref="M450">IFERROR(
IF(OR(M$10="",$I450=""),"",
SUMIFS(収穫記録!$P:$P,収穫記録!$D:$D,$J$1,収穫記録!$I:$I,$J$2,収穫記録!$J:$J,$J$3,収穫記録!$F:$F,$I450,収穫記録!$B:$B,"&gt;="&amp;M$10,収穫記録!$B:$B,"&lt;="&amp;EOMONTH(M$10,0))
/_xlfn.UNIQUE(_xlfn._xlws.FILTER($F:$F,$E:$E=$J$4))
/IF($J$5="総計",1,$K450/10)
),0)</f>
        <v>0</v>
      </c>
      <c r="N450" s="48" cm="1">
        <f t="array" ref="N450">IFERROR(
IF(OR(N$10="",$I450=""),"",
SUMIFS(収穫記録!$P:$P,収穫記録!$D:$D,$J$1,収穫記録!$I:$I,$J$2,収穫記録!$J:$J,$J$3,収穫記録!$F:$F,$I450,収穫記録!$B:$B,"&gt;="&amp;N$10,収穫記録!$B:$B,"&lt;="&amp;EOMONTH(N$10,0))
/_xlfn.UNIQUE(_xlfn._xlws.FILTER($F:$F,$E:$E=$J$4))
/IF($J$5="総計",1,$K450/10)
),0)</f>
        <v>0</v>
      </c>
      <c r="O450" s="48" cm="1">
        <f t="array" ref="O450">IFERROR(
IF(OR(O$10="",$I450=""),"",
SUMIFS(収穫記録!$P:$P,収穫記録!$D:$D,$J$1,収穫記録!$I:$I,$J$2,収穫記録!$J:$J,$J$3,収穫記録!$F:$F,$I450,収穫記録!$B:$B,"&gt;="&amp;O$10,収穫記録!$B:$B,"&lt;="&amp;EOMONTH(O$10,0))
/_xlfn.UNIQUE(_xlfn._xlws.FILTER($F:$F,$E:$E=$J$4))
/IF($J$5="総計",1,$K450/10)
),0)</f>
        <v>0</v>
      </c>
      <c r="P450" s="48" cm="1">
        <f t="array" ref="P450">IFERROR(
IF(OR(P$10="",$I450=""),"",
SUMIFS(収穫記録!$P:$P,収穫記録!$D:$D,$J$1,収穫記録!$I:$I,$J$2,収穫記録!$J:$J,$J$3,収穫記録!$F:$F,$I450,収穫記録!$B:$B,"&gt;="&amp;P$10,収穫記録!$B:$B,"&lt;="&amp;EOMONTH(P$10,0))
/_xlfn.UNIQUE(_xlfn._xlws.FILTER($F:$F,$E:$E=$J$4))
/IF($J$5="総計",1,$K450/10)
),0)</f>
        <v>0</v>
      </c>
      <c r="Q450" s="48" cm="1">
        <f t="array" ref="Q450">IFERROR(
IF(OR(Q$10="",$I450=""),"",
SUMIFS(収穫記録!$P:$P,収穫記録!$D:$D,$J$1,収穫記録!$I:$I,$J$2,収穫記録!$J:$J,$J$3,収穫記録!$F:$F,$I450,収穫記録!$B:$B,"&gt;="&amp;Q$10,収穫記録!$B:$B,"&lt;="&amp;EOMONTH(Q$10,0))
/_xlfn.UNIQUE(_xlfn._xlws.FILTER($F:$F,$E:$E=$J$4))
/IF($J$5="総計",1,$K450/10)
),0)</f>
        <v>0</v>
      </c>
      <c r="R450" s="48" cm="1">
        <f t="array" ref="R450">IFERROR(
IF(OR(R$10="",$I450=""),"",
SUMIFS(収穫記録!$P:$P,収穫記録!$D:$D,$J$1,収穫記録!$I:$I,$J$2,収穫記録!$J:$J,$J$3,収穫記録!$F:$F,$I450,収穫記録!$B:$B,"&gt;="&amp;R$10,収穫記録!$B:$B,"&lt;="&amp;EOMONTH(R$10,0))
/_xlfn.UNIQUE(_xlfn._xlws.FILTER($F:$F,$E:$E=$J$4))
/IF($J$5="総計",1,$K450/10)
),0)</f>
        <v>0</v>
      </c>
      <c r="S450" s="48" cm="1">
        <f t="array" ref="S450">IFERROR(
IF(OR(S$10="",$I450=""),"",
SUMIFS(収穫記録!$P:$P,収穫記録!$D:$D,$J$1,収穫記録!$I:$I,$J$2,収穫記録!$J:$J,$J$3,収穫記録!$F:$F,$I450,収穫記録!$B:$B,"&gt;="&amp;S$10,収穫記録!$B:$B,"&lt;="&amp;EOMONTH(S$10,0))
/_xlfn.UNIQUE(_xlfn._xlws.FILTER($F:$F,$E:$E=$J$4))
/IF($J$5="総計",1,$K450/10)
),0)</f>
        <v>0</v>
      </c>
      <c r="T450" s="48" cm="1">
        <f t="array" ref="T450">IFERROR(
IF(OR(T$10="",$I450=""),"",
SUMIFS(収穫記録!$P:$P,収穫記録!$D:$D,$J$1,収穫記録!$I:$I,$J$2,収穫記録!$J:$J,$J$3,収穫記録!$F:$F,$I450,収穫記録!$B:$B,"&gt;="&amp;T$10,収穫記録!$B:$B,"&lt;="&amp;EOMONTH(T$10,0))
/_xlfn.UNIQUE(_xlfn._xlws.FILTER($F:$F,$E:$E=$J$4))
/IF($J$5="総計",1,$K450/10)
),0)</f>
        <v>0</v>
      </c>
      <c r="U450" s="48" cm="1">
        <f t="array" ref="U450">IFERROR(
IF(OR(U$10="",$I450=""),"",
SUMIFS(収穫記録!$P:$P,収穫記録!$D:$D,$J$1,収穫記録!$I:$I,$J$2,収穫記録!$J:$J,$J$3,収穫記録!$F:$F,$I450,収穫記録!$B:$B,"&gt;="&amp;U$10,収穫記録!$B:$B,"&lt;="&amp;EOMONTH(U$10,0))
/_xlfn.UNIQUE(_xlfn._xlws.FILTER($F:$F,$E:$E=$J$4))
/IF($J$5="総計",1,$K450/10)
),0)</f>
        <v>0</v>
      </c>
      <c r="V450" s="48" cm="1">
        <f t="array" ref="V450">IFERROR(
IF(OR(V$10="",$I450=""),"",
SUMIFS(収穫記録!$P:$P,収穫記録!$D:$D,$J$1,収穫記録!$I:$I,$J$2,収穫記録!$J:$J,$J$3,収穫記録!$F:$F,$I450,収穫記録!$B:$B,"&gt;="&amp;V$10,収穫記録!$B:$B,"&lt;="&amp;EOMONTH(V$10,0))
/_xlfn.UNIQUE(_xlfn._xlws.FILTER($F:$F,$E:$E=$J$4))
/IF($J$5="総計",1,$K450/10)
),0)</f>
        <v>0</v>
      </c>
      <c r="W450" s="48" cm="1">
        <f t="array" ref="W450">IFERROR(
IF(OR(W$10="",$I450=""),"",
SUMIFS(収穫記録!$P:$P,収穫記録!$D:$D,$J$1,収穫記録!$I:$I,$J$2,収穫記録!$J:$J,$J$3,収穫記録!$F:$F,$I450,収穫記録!$B:$B,"&gt;="&amp;W$10,収穫記録!$B:$B,"&lt;="&amp;EOMONTH(W$10,0))
/_xlfn.UNIQUE(_xlfn._xlws.FILTER($F:$F,$E:$E=$J$4))
/IF($J$5="総計",1,$K450/10)
),0)</f>
        <v>0</v>
      </c>
      <c r="X450" s="48" cm="1">
        <f t="array" ref="X450">IFERROR(
IF(OR(X$10="",$I450=""),"",
SUMIFS(収穫記録!$P:$P,収穫記録!$D:$D,$J$1,収穫記録!$I:$I,$J$2,収穫記録!$J:$J,$J$3,収穫記録!$F:$F,$I450,収穫記録!$B:$B,"&gt;="&amp;X$10,収穫記録!$B:$B,"&lt;="&amp;EOMONTH(X$10,0))
/_xlfn.UNIQUE(_xlfn._xlws.FILTER($F:$F,$E:$E=$J$4))
/IF($J$5="総計",1,$K450/10)
),0)</f>
        <v>0</v>
      </c>
    </row>
    <row r="451" spans="10:24">
      <c r="J451" s="13"/>
      <c r="K451" s="37"/>
      <c r="L451" s="46" t="str">
        <f t="shared" si="9"/>
        <v/>
      </c>
      <c r="M451" s="47" cm="1">
        <f t="array" ref="M451">IFERROR(
IF(OR(M$10="",$I451=""),"",
SUMIFS(収穫記録!$P:$P,収穫記録!$D:$D,$J$1,収穫記録!$I:$I,$J$2,収穫記録!$J:$J,$J$3,収穫記録!$F:$F,$I451,収穫記録!$B:$B,"&gt;="&amp;M$10,収穫記録!$B:$B,"&lt;="&amp;EOMONTH(M$10,0))
/_xlfn.UNIQUE(_xlfn._xlws.FILTER($F:$F,$E:$E=$J$4))
/IF($J$5="総計",1,$K451/10)
),0)</f>
        <v>0</v>
      </c>
      <c r="N451" s="48" cm="1">
        <f t="array" ref="N451">IFERROR(
IF(OR(N$10="",$I451=""),"",
SUMIFS(収穫記録!$P:$P,収穫記録!$D:$D,$J$1,収穫記録!$I:$I,$J$2,収穫記録!$J:$J,$J$3,収穫記録!$F:$F,$I451,収穫記録!$B:$B,"&gt;="&amp;N$10,収穫記録!$B:$B,"&lt;="&amp;EOMONTH(N$10,0))
/_xlfn.UNIQUE(_xlfn._xlws.FILTER($F:$F,$E:$E=$J$4))
/IF($J$5="総計",1,$K451/10)
),0)</f>
        <v>0</v>
      </c>
      <c r="O451" s="48" cm="1">
        <f t="array" ref="O451">IFERROR(
IF(OR(O$10="",$I451=""),"",
SUMIFS(収穫記録!$P:$P,収穫記録!$D:$D,$J$1,収穫記録!$I:$I,$J$2,収穫記録!$J:$J,$J$3,収穫記録!$F:$F,$I451,収穫記録!$B:$B,"&gt;="&amp;O$10,収穫記録!$B:$B,"&lt;="&amp;EOMONTH(O$10,0))
/_xlfn.UNIQUE(_xlfn._xlws.FILTER($F:$F,$E:$E=$J$4))
/IF($J$5="総計",1,$K451/10)
),0)</f>
        <v>0</v>
      </c>
      <c r="P451" s="48" cm="1">
        <f t="array" ref="P451">IFERROR(
IF(OR(P$10="",$I451=""),"",
SUMIFS(収穫記録!$P:$P,収穫記録!$D:$D,$J$1,収穫記録!$I:$I,$J$2,収穫記録!$J:$J,$J$3,収穫記録!$F:$F,$I451,収穫記録!$B:$B,"&gt;="&amp;P$10,収穫記録!$B:$B,"&lt;="&amp;EOMONTH(P$10,0))
/_xlfn.UNIQUE(_xlfn._xlws.FILTER($F:$F,$E:$E=$J$4))
/IF($J$5="総計",1,$K451/10)
),0)</f>
        <v>0</v>
      </c>
      <c r="Q451" s="48" cm="1">
        <f t="array" ref="Q451">IFERROR(
IF(OR(Q$10="",$I451=""),"",
SUMIFS(収穫記録!$P:$P,収穫記録!$D:$D,$J$1,収穫記録!$I:$I,$J$2,収穫記録!$J:$J,$J$3,収穫記録!$F:$F,$I451,収穫記録!$B:$B,"&gt;="&amp;Q$10,収穫記録!$B:$B,"&lt;="&amp;EOMONTH(Q$10,0))
/_xlfn.UNIQUE(_xlfn._xlws.FILTER($F:$F,$E:$E=$J$4))
/IF($J$5="総計",1,$K451/10)
),0)</f>
        <v>0</v>
      </c>
      <c r="R451" s="48" cm="1">
        <f t="array" ref="R451">IFERROR(
IF(OR(R$10="",$I451=""),"",
SUMIFS(収穫記録!$P:$P,収穫記録!$D:$D,$J$1,収穫記録!$I:$I,$J$2,収穫記録!$J:$J,$J$3,収穫記録!$F:$F,$I451,収穫記録!$B:$B,"&gt;="&amp;R$10,収穫記録!$B:$B,"&lt;="&amp;EOMONTH(R$10,0))
/_xlfn.UNIQUE(_xlfn._xlws.FILTER($F:$F,$E:$E=$J$4))
/IF($J$5="総計",1,$K451/10)
),0)</f>
        <v>0</v>
      </c>
      <c r="S451" s="48" cm="1">
        <f t="array" ref="S451">IFERROR(
IF(OR(S$10="",$I451=""),"",
SUMIFS(収穫記録!$P:$P,収穫記録!$D:$D,$J$1,収穫記録!$I:$I,$J$2,収穫記録!$J:$J,$J$3,収穫記録!$F:$F,$I451,収穫記録!$B:$B,"&gt;="&amp;S$10,収穫記録!$B:$B,"&lt;="&amp;EOMONTH(S$10,0))
/_xlfn.UNIQUE(_xlfn._xlws.FILTER($F:$F,$E:$E=$J$4))
/IF($J$5="総計",1,$K451/10)
),0)</f>
        <v>0</v>
      </c>
      <c r="T451" s="48" cm="1">
        <f t="array" ref="T451">IFERROR(
IF(OR(T$10="",$I451=""),"",
SUMIFS(収穫記録!$P:$P,収穫記録!$D:$D,$J$1,収穫記録!$I:$I,$J$2,収穫記録!$J:$J,$J$3,収穫記録!$F:$F,$I451,収穫記録!$B:$B,"&gt;="&amp;T$10,収穫記録!$B:$B,"&lt;="&amp;EOMONTH(T$10,0))
/_xlfn.UNIQUE(_xlfn._xlws.FILTER($F:$F,$E:$E=$J$4))
/IF($J$5="総計",1,$K451/10)
),0)</f>
        <v>0</v>
      </c>
      <c r="U451" s="48" cm="1">
        <f t="array" ref="U451">IFERROR(
IF(OR(U$10="",$I451=""),"",
SUMIFS(収穫記録!$P:$P,収穫記録!$D:$D,$J$1,収穫記録!$I:$I,$J$2,収穫記録!$J:$J,$J$3,収穫記録!$F:$F,$I451,収穫記録!$B:$B,"&gt;="&amp;U$10,収穫記録!$B:$B,"&lt;="&amp;EOMONTH(U$10,0))
/_xlfn.UNIQUE(_xlfn._xlws.FILTER($F:$F,$E:$E=$J$4))
/IF($J$5="総計",1,$K451/10)
),0)</f>
        <v>0</v>
      </c>
      <c r="V451" s="48" cm="1">
        <f t="array" ref="V451">IFERROR(
IF(OR(V$10="",$I451=""),"",
SUMIFS(収穫記録!$P:$P,収穫記録!$D:$D,$J$1,収穫記録!$I:$I,$J$2,収穫記録!$J:$J,$J$3,収穫記録!$F:$F,$I451,収穫記録!$B:$B,"&gt;="&amp;V$10,収穫記録!$B:$B,"&lt;="&amp;EOMONTH(V$10,0))
/_xlfn.UNIQUE(_xlfn._xlws.FILTER($F:$F,$E:$E=$J$4))
/IF($J$5="総計",1,$K451/10)
),0)</f>
        <v>0</v>
      </c>
      <c r="W451" s="48" cm="1">
        <f t="array" ref="W451">IFERROR(
IF(OR(W$10="",$I451=""),"",
SUMIFS(収穫記録!$P:$P,収穫記録!$D:$D,$J$1,収穫記録!$I:$I,$J$2,収穫記録!$J:$J,$J$3,収穫記録!$F:$F,$I451,収穫記録!$B:$B,"&gt;="&amp;W$10,収穫記録!$B:$B,"&lt;="&amp;EOMONTH(W$10,0))
/_xlfn.UNIQUE(_xlfn._xlws.FILTER($F:$F,$E:$E=$J$4))
/IF($J$5="総計",1,$K451/10)
),0)</f>
        <v>0</v>
      </c>
      <c r="X451" s="48" cm="1">
        <f t="array" ref="X451">IFERROR(
IF(OR(X$10="",$I451=""),"",
SUMIFS(収穫記録!$P:$P,収穫記録!$D:$D,$J$1,収穫記録!$I:$I,$J$2,収穫記録!$J:$J,$J$3,収穫記録!$F:$F,$I451,収穫記録!$B:$B,"&gt;="&amp;X$10,収穫記録!$B:$B,"&lt;="&amp;EOMONTH(X$10,0))
/_xlfn.UNIQUE(_xlfn._xlws.FILTER($F:$F,$E:$E=$J$4))
/IF($J$5="総計",1,$K451/10)
),0)</f>
        <v>0</v>
      </c>
    </row>
    <row r="452" spans="10:24">
      <c r="J452" s="13"/>
      <c r="K452" s="37"/>
      <c r="L452" s="46" t="str">
        <f t="shared" si="9"/>
        <v/>
      </c>
      <c r="M452" s="47" cm="1">
        <f t="array" ref="M452">IFERROR(
IF(OR(M$10="",$I452=""),"",
SUMIFS(収穫記録!$P:$P,収穫記録!$D:$D,$J$1,収穫記録!$I:$I,$J$2,収穫記録!$J:$J,$J$3,収穫記録!$F:$F,$I452,収穫記録!$B:$B,"&gt;="&amp;M$10,収穫記録!$B:$B,"&lt;="&amp;EOMONTH(M$10,0))
/_xlfn.UNIQUE(_xlfn._xlws.FILTER($F:$F,$E:$E=$J$4))
/IF($J$5="総計",1,$K452/10)
),0)</f>
        <v>0</v>
      </c>
      <c r="N452" s="48" cm="1">
        <f t="array" ref="N452">IFERROR(
IF(OR(N$10="",$I452=""),"",
SUMIFS(収穫記録!$P:$P,収穫記録!$D:$D,$J$1,収穫記録!$I:$I,$J$2,収穫記録!$J:$J,$J$3,収穫記録!$F:$F,$I452,収穫記録!$B:$B,"&gt;="&amp;N$10,収穫記録!$B:$B,"&lt;="&amp;EOMONTH(N$10,0))
/_xlfn.UNIQUE(_xlfn._xlws.FILTER($F:$F,$E:$E=$J$4))
/IF($J$5="総計",1,$K452/10)
),0)</f>
        <v>0</v>
      </c>
      <c r="O452" s="48" cm="1">
        <f t="array" ref="O452">IFERROR(
IF(OR(O$10="",$I452=""),"",
SUMIFS(収穫記録!$P:$P,収穫記録!$D:$D,$J$1,収穫記録!$I:$I,$J$2,収穫記録!$J:$J,$J$3,収穫記録!$F:$F,$I452,収穫記録!$B:$B,"&gt;="&amp;O$10,収穫記録!$B:$B,"&lt;="&amp;EOMONTH(O$10,0))
/_xlfn.UNIQUE(_xlfn._xlws.FILTER($F:$F,$E:$E=$J$4))
/IF($J$5="総計",1,$K452/10)
),0)</f>
        <v>0</v>
      </c>
      <c r="P452" s="48" cm="1">
        <f t="array" ref="P452">IFERROR(
IF(OR(P$10="",$I452=""),"",
SUMIFS(収穫記録!$P:$P,収穫記録!$D:$D,$J$1,収穫記録!$I:$I,$J$2,収穫記録!$J:$J,$J$3,収穫記録!$F:$F,$I452,収穫記録!$B:$B,"&gt;="&amp;P$10,収穫記録!$B:$B,"&lt;="&amp;EOMONTH(P$10,0))
/_xlfn.UNIQUE(_xlfn._xlws.FILTER($F:$F,$E:$E=$J$4))
/IF($J$5="総計",1,$K452/10)
),0)</f>
        <v>0</v>
      </c>
      <c r="Q452" s="48" cm="1">
        <f t="array" ref="Q452">IFERROR(
IF(OR(Q$10="",$I452=""),"",
SUMIFS(収穫記録!$P:$P,収穫記録!$D:$D,$J$1,収穫記録!$I:$I,$J$2,収穫記録!$J:$J,$J$3,収穫記録!$F:$F,$I452,収穫記録!$B:$B,"&gt;="&amp;Q$10,収穫記録!$B:$B,"&lt;="&amp;EOMONTH(Q$10,0))
/_xlfn.UNIQUE(_xlfn._xlws.FILTER($F:$F,$E:$E=$J$4))
/IF($J$5="総計",1,$K452/10)
),0)</f>
        <v>0</v>
      </c>
      <c r="R452" s="48" cm="1">
        <f t="array" ref="R452">IFERROR(
IF(OR(R$10="",$I452=""),"",
SUMIFS(収穫記録!$P:$P,収穫記録!$D:$D,$J$1,収穫記録!$I:$I,$J$2,収穫記録!$J:$J,$J$3,収穫記録!$F:$F,$I452,収穫記録!$B:$B,"&gt;="&amp;R$10,収穫記録!$B:$B,"&lt;="&amp;EOMONTH(R$10,0))
/_xlfn.UNIQUE(_xlfn._xlws.FILTER($F:$F,$E:$E=$J$4))
/IF($J$5="総計",1,$K452/10)
),0)</f>
        <v>0</v>
      </c>
      <c r="S452" s="48" cm="1">
        <f t="array" ref="S452">IFERROR(
IF(OR(S$10="",$I452=""),"",
SUMIFS(収穫記録!$P:$P,収穫記録!$D:$D,$J$1,収穫記録!$I:$I,$J$2,収穫記録!$J:$J,$J$3,収穫記録!$F:$F,$I452,収穫記録!$B:$B,"&gt;="&amp;S$10,収穫記録!$B:$B,"&lt;="&amp;EOMONTH(S$10,0))
/_xlfn.UNIQUE(_xlfn._xlws.FILTER($F:$F,$E:$E=$J$4))
/IF($J$5="総計",1,$K452/10)
),0)</f>
        <v>0</v>
      </c>
      <c r="T452" s="48" cm="1">
        <f t="array" ref="T452">IFERROR(
IF(OR(T$10="",$I452=""),"",
SUMIFS(収穫記録!$P:$P,収穫記録!$D:$D,$J$1,収穫記録!$I:$I,$J$2,収穫記録!$J:$J,$J$3,収穫記録!$F:$F,$I452,収穫記録!$B:$B,"&gt;="&amp;T$10,収穫記録!$B:$B,"&lt;="&amp;EOMONTH(T$10,0))
/_xlfn.UNIQUE(_xlfn._xlws.FILTER($F:$F,$E:$E=$J$4))
/IF($J$5="総計",1,$K452/10)
),0)</f>
        <v>0</v>
      </c>
      <c r="U452" s="48" cm="1">
        <f t="array" ref="U452">IFERROR(
IF(OR(U$10="",$I452=""),"",
SUMIFS(収穫記録!$P:$P,収穫記録!$D:$D,$J$1,収穫記録!$I:$I,$J$2,収穫記録!$J:$J,$J$3,収穫記録!$F:$F,$I452,収穫記録!$B:$B,"&gt;="&amp;U$10,収穫記録!$B:$B,"&lt;="&amp;EOMONTH(U$10,0))
/_xlfn.UNIQUE(_xlfn._xlws.FILTER($F:$F,$E:$E=$J$4))
/IF($J$5="総計",1,$K452/10)
),0)</f>
        <v>0</v>
      </c>
      <c r="V452" s="48" cm="1">
        <f t="array" ref="V452">IFERROR(
IF(OR(V$10="",$I452=""),"",
SUMIFS(収穫記録!$P:$P,収穫記録!$D:$D,$J$1,収穫記録!$I:$I,$J$2,収穫記録!$J:$J,$J$3,収穫記録!$F:$F,$I452,収穫記録!$B:$B,"&gt;="&amp;V$10,収穫記録!$B:$B,"&lt;="&amp;EOMONTH(V$10,0))
/_xlfn.UNIQUE(_xlfn._xlws.FILTER($F:$F,$E:$E=$J$4))
/IF($J$5="総計",1,$K452/10)
),0)</f>
        <v>0</v>
      </c>
      <c r="W452" s="48" cm="1">
        <f t="array" ref="W452">IFERROR(
IF(OR(W$10="",$I452=""),"",
SUMIFS(収穫記録!$P:$P,収穫記録!$D:$D,$J$1,収穫記録!$I:$I,$J$2,収穫記録!$J:$J,$J$3,収穫記録!$F:$F,$I452,収穫記録!$B:$B,"&gt;="&amp;W$10,収穫記録!$B:$B,"&lt;="&amp;EOMONTH(W$10,0))
/_xlfn.UNIQUE(_xlfn._xlws.FILTER($F:$F,$E:$E=$J$4))
/IF($J$5="総計",1,$K452/10)
),0)</f>
        <v>0</v>
      </c>
      <c r="X452" s="48" cm="1">
        <f t="array" ref="X452">IFERROR(
IF(OR(X$10="",$I452=""),"",
SUMIFS(収穫記録!$P:$P,収穫記録!$D:$D,$J$1,収穫記録!$I:$I,$J$2,収穫記録!$J:$J,$J$3,収穫記録!$F:$F,$I452,収穫記録!$B:$B,"&gt;="&amp;X$10,収穫記録!$B:$B,"&lt;="&amp;EOMONTH(X$10,0))
/_xlfn.UNIQUE(_xlfn._xlws.FILTER($F:$F,$E:$E=$J$4))
/IF($J$5="総計",1,$K452/10)
),0)</f>
        <v>0</v>
      </c>
    </row>
    <row r="453" spans="10:24">
      <c r="J453" s="13"/>
      <c r="K453" s="37"/>
      <c r="L453" s="46" t="str">
        <f t="shared" si="9"/>
        <v/>
      </c>
      <c r="M453" s="47" cm="1">
        <f t="array" ref="M453">IFERROR(
IF(OR(M$10="",$I453=""),"",
SUMIFS(収穫記録!$P:$P,収穫記録!$D:$D,$J$1,収穫記録!$I:$I,$J$2,収穫記録!$J:$J,$J$3,収穫記録!$F:$F,$I453,収穫記録!$B:$B,"&gt;="&amp;M$10,収穫記録!$B:$B,"&lt;="&amp;EOMONTH(M$10,0))
/_xlfn.UNIQUE(_xlfn._xlws.FILTER($F:$F,$E:$E=$J$4))
/IF($J$5="総計",1,$K453/10)
),0)</f>
        <v>0</v>
      </c>
      <c r="N453" s="48" cm="1">
        <f t="array" ref="N453">IFERROR(
IF(OR(N$10="",$I453=""),"",
SUMIFS(収穫記録!$P:$P,収穫記録!$D:$D,$J$1,収穫記録!$I:$I,$J$2,収穫記録!$J:$J,$J$3,収穫記録!$F:$F,$I453,収穫記録!$B:$B,"&gt;="&amp;N$10,収穫記録!$B:$B,"&lt;="&amp;EOMONTH(N$10,0))
/_xlfn.UNIQUE(_xlfn._xlws.FILTER($F:$F,$E:$E=$J$4))
/IF($J$5="総計",1,$K453/10)
),0)</f>
        <v>0</v>
      </c>
      <c r="O453" s="48" cm="1">
        <f t="array" ref="O453">IFERROR(
IF(OR(O$10="",$I453=""),"",
SUMIFS(収穫記録!$P:$P,収穫記録!$D:$D,$J$1,収穫記録!$I:$I,$J$2,収穫記録!$J:$J,$J$3,収穫記録!$F:$F,$I453,収穫記録!$B:$B,"&gt;="&amp;O$10,収穫記録!$B:$B,"&lt;="&amp;EOMONTH(O$10,0))
/_xlfn.UNIQUE(_xlfn._xlws.FILTER($F:$F,$E:$E=$J$4))
/IF($J$5="総計",1,$K453/10)
),0)</f>
        <v>0</v>
      </c>
      <c r="P453" s="48" cm="1">
        <f t="array" ref="P453">IFERROR(
IF(OR(P$10="",$I453=""),"",
SUMIFS(収穫記録!$P:$P,収穫記録!$D:$D,$J$1,収穫記録!$I:$I,$J$2,収穫記録!$J:$J,$J$3,収穫記録!$F:$F,$I453,収穫記録!$B:$B,"&gt;="&amp;P$10,収穫記録!$B:$B,"&lt;="&amp;EOMONTH(P$10,0))
/_xlfn.UNIQUE(_xlfn._xlws.FILTER($F:$F,$E:$E=$J$4))
/IF($J$5="総計",1,$K453/10)
),0)</f>
        <v>0</v>
      </c>
      <c r="Q453" s="48" cm="1">
        <f t="array" ref="Q453">IFERROR(
IF(OR(Q$10="",$I453=""),"",
SUMIFS(収穫記録!$P:$P,収穫記録!$D:$D,$J$1,収穫記録!$I:$I,$J$2,収穫記録!$J:$J,$J$3,収穫記録!$F:$F,$I453,収穫記録!$B:$B,"&gt;="&amp;Q$10,収穫記録!$B:$B,"&lt;="&amp;EOMONTH(Q$10,0))
/_xlfn.UNIQUE(_xlfn._xlws.FILTER($F:$F,$E:$E=$J$4))
/IF($J$5="総計",1,$K453/10)
),0)</f>
        <v>0</v>
      </c>
      <c r="R453" s="48" cm="1">
        <f t="array" ref="R453">IFERROR(
IF(OR(R$10="",$I453=""),"",
SUMIFS(収穫記録!$P:$P,収穫記録!$D:$D,$J$1,収穫記録!$I:$I,$J$2,収穫記録!$J:$J,$J$3,収穫記録!$F:$F,$I453,収穫記録!$B:$B,"&gt;="&amp;R$10,収穫記録!$B:$B,"&lt;="&amp;EOMONTH(R$10,0))
/_xlfn.UNIQUE(_xlfn._xlws.FILTER($F:$F,$E:$E=$J$4))
/IF($J$5="総計",1,$K453/10)
),0)</f>
        <v>0</v>
      </c>
      <c r="S453" s="48" cm="1">
        <f t="array" ref="S453">IFERROR(
IF(OR(S$10="",$I453=""),"",
SUMIFS(収穫記録!$P:$P,収穫記録!$D:$D,$J$1,収穫記録!$I:$I,$J$2,収穫記録!$J:$J,$J$3,収穫記録!$F:$F,$I453,収穫記録!$B:$B,"&gt;="&amp;S$10,収穫記録!$B:$B,"&lt;="&amp;EOMONTH(S$10,0))
/_xlfn.UNIQUE(_xlfn._xlws.FILTER($F:$F,$E:$E=$J$4))
/IF($J$5="総計",1,$K453/10)
),0)</f>
        <v>0</v>
      </c>
      <c r="T453" s="48" cm="1">
        <f t="array" ref="T453">IFERROR(
IF(OR(T$10="",$I453=""),"",
SUMIFS(収穫記録!$P:$P,収穫記録!$D:$D,$J$1,収穫記録!$I:$I,$J$2,収穫記録!$J:$J,$J$3,収穫記録!$F:$F,$I453,収穫記録!$B:$B,"&gt;="&amp;T$10,収穫記録!$B:$B,"&lt;="&amp;EOMONTH(T$10,0))
/_xlfn.UNIQUE(_xlfn._xlws.FILTER($F:$F,$E:$E=$J$4))
/IF($J$5="総計",1,$K453/10)
),0)</f>
        <v>0</v>
      </c>
      <c r="U453" s="48" cm="1">
        <f t="array" ref="U453">IFERROR(
IF(OR(U$10="",$I453=""),"",
SUMIFS(収穫記録!$P:$P,収穫記録!$D:$D,$J$1,収穫記録!$I:$I,$J$2,収穫記録!$J:$J,$J$3,収穫記録!$F:$F,$I453,収穫記録!$B:$B,"&gt;="&amp;U$10,収穫記録!$B:$B,"&lt;="&amp;EOMONTH(U$10,0))
/_xlfn.UNIQUE(_xlfn._xlws.FILTER($F:$F,$E:$E=$J$4))
/IF($J$5="総計",1,$K453/10)
),0)</f>
        <v>0</v>
      </c>
      <c r="V453" s="48" cm="1">
        <f t="array" ref="V453">IFERROR(
IF(OR(V$10="",$I453=""),"",
SUMIFS(収穫記録!$P:$P,収穫記録!$D:$D,$J$1,収穫記録!$I:$I,$J$2,収穫記録!$J:$J,$J$3,収穫記録!$F:$F,$I453,収穫記録!$B:$B,"&gt;="&amp;V$10,収穫記録!$B:$B,"&lt;="&amp;EOMONTH(V$10,0))
/_xlfn.UNIQUE(_xlfn._xlws.FILTER($F:$F,$E:$E=$J$4))
/IF($J$5="総計",1,$K453/10)
),0)</f>
        <v>0</v>
      </c>
      <c r="W453" s="48" cm="1">
        <f t="array" ref="W453">IFERROR(
IF(OR(W$10="",$I453=""),"",
SUMIFS(収穫記録!$P:$P,収穫記録!$D:$D,$J$1,収穫記録!$I:$I,$J$2,収穫記録!$J:$J,$J$3,収穫記録!$F:$F,$I453,収穫記録!$B:$B,"&gt;="&amp;W$10,収穫記録!$B:$B,"&lt;="&amp;EOMONTH(W$10,0))
/_xlfn.UNIQUE(_xlfn._xlws.FILTER($F:$F,$E:$E=$J$4))
/IF($J$5="総計",1,$K453/10)
),0)</f>
        <v>0</v>
      </c>
      <c r="X453" s="48" cm="1">
        <f t="array" ref="X453">IFERROR(
IF(OR(X$10="",$I453=""),"",
SUMIFS(収穫記録!$P:$P,収穫記録!$D:$D,$J$1,収穫記録!$I:$I,$J$2,収穫記録!$J:$J,$J$3,収穫記録!$F:$F,$I453,収穫記録!$B:$B,"&gt;="&amp;X$10,収穫記録!$B:$B,"&lt;="&amp;EOMONTH(X$10,0))
/_xlfn.UNIQUE(_xlfn._xlws.FILTER($F:$F,$E:$E=$J$4))
/IF($J$5="総計",1,$K453/10)
),0)</f>
        <v>0</v>
      </c>
    </row>
    <row r="454" spans="10:24">
      <c r="J454" s="13"/>
      <c r="K454" s="37"/>
      <c r="L454" s="46" t="str">
        <f t="shared" si="9"/>
        <v/>
      </c>
      <c r="M454" s="47" cm="1">
        <f t="array" ref="M454">IFERROR(
IF(OR(M$10="",$I454=""),"",
SUMIFS(収穫記録!$P:$P,収穫記録!$D:$D,$J$1,収穫記録!$I:$I,$J$2,収穫記録!$J:$J,$J$3,収穫記録!$F:$F,$I454,収穫記録!$B:$B,"&gt;="&amp;M$10,収穫記録!$B:$B,"&lt;="&amp;EOMONTH(M$10,0))
/_xlfn.UNIQUE(_xlfn._xlws.FILTER($F:$F,$E:$E=$J$4))
/IF($J$5="総計",1,$K454/10)
),0)</f>
        <v>0</v>
      </c>
      <c r="N454" s="48" cm="1">
        <f t="array" ref="N454">IFERROR(
IF(OR(N$10="",$I454=""),"",
SUMIFS(収穫記録!$P:$P,収穫記録!$D:$D,$J$1,収穫記録!$I:$I,$J$2,収穫記録!$J:$J,$J$3,収穫記録!$F:$F,$I454,収穫記録!$B:$B,"&gt;="&amp;N$10,収穫記録!$B:$B,"&lt;="&amp;EOMONTH(N$10,0))
/_xlfn.UNIQUE(_xlfn._xlws.FILTER($F:$F,$E:$E=$J$4))
/IF($J$5="総計",1,$K454/10)
),0)</f>
        <v>0</v>
      </c>
      <c r="O454" s="48" cm="1">
        <f t="array" ref="O454">IFERROR(
IF(OR(O$10="",$I454=""),"",
SUMIFS(収穫記録!$P:$P,収穫記録!$D:$D,$J$1,収穫記録!$I:$I,$J$2,収穫記録!$J:$J,$J$3,収穫記録!$F:$F,$I454,収穫記録!$B:$B,"&gt;="&amp;O$10,収穫記録!$B:$B,"&lt;="&amp;EOMONTH(O$10,0))
/_xlfn.UNIQUE(_xlfn._xlws.FILTER($F:$F,$E:$E=$J$4))
/IF($J$5="総計",1,$K454/10)
),0)</f>
        <v>0</v>
      </c>
      <c r="P454" s="48" cm="1">
        <f t="array" ref="P454">IFERROR(
IF(OR(P$10="",$I454=""),"",
SUMIFS(収穫記録!$P:$P,収穫記録!$D:$D,$J$1,収穫記録!$I:$I,$J$2,収穫記録!$J:$J,$J$3,収穫記録!$F:$F,$I454,収穫記録!$B:$B,"&gt;="&amp;P$10,収穫記録!$B:$B,"&lt;="&amp;EOMONTH(P$10,0))
/_xlfn.UNIQUE(_xlfn._xlws.FILTER($F:$F,$E:$E=$J$4))
/IF($J$5="総計",1,$K454/10)
),0)</f>
        <v>0</v>
      </c>
      <c r="Q454" s="48" cm="1">
        <f t="array" ref="Q454">IFERROR(
IF(OR(Q$10="",$I454=""),"",
SUMIFS(収穫記録!$P:$P,収穫記録!$D:$D,$J$1,収穫記録!$I:$I,$J$2,収穫記録!$J:$J,$J$3,収穫記録!$F:$F,$I454,収穫記録!$B:$B,"&gt;="&amp;Q$10,収穫記録!$B:$B,"&lt;="&amp;EOMONTH(Q$10,0))
/_xlfn.UNIQUE(_xlfn._xlws.FILTER($F:$F,$E:$E=$J$4))
/IF($J$5="総計",1,$K454/10)
),0)</f>
        <v>0</v>
      </c>
      <c r="R454" s="48" cm="1">
        <f t="array" ref="R454">IFERROR(
IF(OR(R$10="",$I454=""),"",
SUMIFS(収穫記録!$P:$P,収穫記録!$D:$D,$J$1,収穫記録!$I:$I,$J$2,収穫記録!$J:$J,$J$3,収穫記録!$F:$F,$I454,収穫記録!$B:$B,"&gt;="&amp;R$10,収穫記録!$B:$B,"&lt;="&amp;EOMONTH(R$10,0))
/_xlfn.UNIQUE(_xlfn._xlws.FILTER($F:$F,$E:$E=$J$4))
/IF($J$5="総計",1,$K454/10)
),0)</f>
        <v>0</v>
      </c>
      <c r="S454" s="48" cm="1">
        <f t="array" ref="S454">IFERROR(
IF(OR(S$10="",$I454=""),"",
SUMIFS(収穫記録!$P:$P,収穫記録!$D:$D,$J$1,収穫記録!$I:$I,$J$2,収穫記録!$J:$J,$J$3,収穫記録!$F:$F,$I454,収穫記録!$B:$B,"&gt;="&amp;S$10,収穫記録!$B:$B,"&lt;="&amp;EOMONTH(S$10,0))
/_xlfn.UNIQUE(_xlfn._xlws.FILTER($F:$F,$E:$E=$J$4))
/IF($J$5="総計",1,$K454/10)
),0)</f>
        <v>0</v>
      </c>
      <c r="T454" s="48" cm="1">
        <f t="array" ref="T454">IFERROR(
IF(OR(T$10="",$I454=""),"",
SUMIFS(収穫記録!$P:$P,収穫記録!$D:$D,$J$1,収穫記録!$I:$I,$J$2,収穫記録!$J:$J,$J$3,収穫記録!$F:$F,$I454,収穫記録!$B:$B,"&gt;="&amp;T$10,収穫記録!$B:$B,"&lt;="&amp;EOMONTH(T$10,0))
/_xlfn.UNIQUE(_xlfn._xlws.FILTER($F:$F,$E:$E=$J$4))
/IF($J$5="総計",1,$K454/10)
),0)</f>
        <v>0</v>
      </c>
      <c r="U454" s="48" cm="1">
        <f t="array" ref="U454">IFERROR(
IF(OR(U$10="",$I454=""),"",
SUMIFS(収穫記録!$P:$P,収穫記録!$D:$D,$J$1,収穫記録!$I:$I,$J$2,収穫記録!$J:$J,$J$3,収穫記録!$F:$F,$I454,収穫記録!$B:$B,"&gt;="&amp;U$10,収穫記録!$B:$B,"&lt;="&amp;EOMONTH(U$10,0))
/_xlfn.UNIQUE(_xlfn._xlws.FILTER($F:$F,$E:$E=$J$4))
/IF($J$5="総計",1,$K454/10)
),0)</f>
        <v>0</v>
      </c>
      <c r="V454" s="48" cm="1">
        <f t="array" ref="V454">IFERROR(
IF(OR(V$10="",$I454=""),"",
SUMIFS(収穫記録!$P:$P,収穫記録!$D:$D,$J$1,収穫記録!$I:$I,$J$2,収穫記録!$J:$J,$J$3,収穫記録!$F:$F,$I454,収穫記録!$B:$B,"&gt;="&amp;V$10,収穫記録!$B:$B,"&lt;="&amp;EOMONTH(V$10,0))
/_xlfn.UNIQUE(_xlfn._xlws.FILTER($F:$F,$E:$E=$J$4))
/IF($J$5="総計",1,$K454/10)
),0)</f>
        <v>0</v>
      </c>
      <c r="W454" s="48" cm="1">
        <f t="array" ref="W454">IFERROR(
IF(OR(W$10="",$I454=""),"",
SUMIFS(収穫記録!$P:$P,収穫記録!$D:$D,$J$1,収穫記録!$I:$I,$J$2,収穫記録!$J:$J,$J$3,収穫記録!$F:$F,$I454,収穫記録!$B:$B,"&gt;="&amp;W$10,収穫記録!$B:$B,"&lt;="&amp;EOMONTH(W$10,0))
/_xlfn.UNIQUE(_xlfn._xlws.FILTER($F:$F,$E:$E=$J$4))
/IF($J$5="総計",1,$K454/10)
),0)</f>
        <v>0</v>
      </c>
      <c r="X454" s="48" cm="1">
        <f t="array" ref="X454">IFERROR(
IF(OR(X$10="",$I454=""),"",
SUMIFS(収穫記録!$P:$P,収穫記録!$D:$D,$J$1,収穫記録!$I:$I,$J$2,収穫記録!$J:$J,$J$3,収穫記録!$F:$F,$I454,収穫記録!$B:$B,"&gt;="&amp;X$10,収穫記録!$B:$B,"&lt;="&amp;EOMONTH(X$10,0))
/_xlfn.UNIQUE(_xlfn._xlws.FILTER($F:$F,$E:$E=$J$4))
/IF($J$5="総計",1,$K454/10)
),0)</f>
        <v>0</v>
      </c>
    </row>
    <row r="455" spans="10:24">
      <c r="J455" s="13"/>
      <c r="K455" s="37"/>
      <c r="L455" s="46" t="str">
        <f t="shared" si="9"/>
        <v/>
      </c>
      <c r="M455" s="47" cm="1">
        <f t="array" ref="M455">IFERROR(
IF(OR(M$10="",$I455=""),"",
SUMIFS(収穫記録!$P:$P,収穫記録!$D:$D,$J$1,収穫記録!$I:$I,$J$2,収穫記録!$J:$J,$J$3,収穫記録!$F:$F,$I455,収穫記録!$B:$B,"&gt;="&amp;M$10,収穫記録!$B:$B,"&lt;="&amp;EOMONTH(M$10,0))
/_xlfn.UNIQUE(_xlfn._xlws.FILTER($F:$F,$E:$E=$J$4))
/IF($J$5="総計",1,$K455/10)
),0)</f>
        <v>0</v>
      </c>
      <c r="N455" s="48" cm="1">
        <f t="array" ref="N455">IFERROR(
IF(OR(N$10="",$I455=""),"",
SUMIFS(収穫記録!$P:$P,収穫記録!$D:$D,$J$1,収穫記録!$I:$I,$J$2,収穫記録!$J:$J,$J$3,収穫記録!$F:$F,$I455,収穫記録!$B:$B,"&gt;="&amp;N$10,収穫記録!$B:$B,"&lt;="&amp;EOMONTH(N$10,0))
/_xlfn.UNIQUE(_xlfn._xlws.FILTER($F:$F,$E:$E=$J$4))
/IF($J$5="総計",1,$K455/10)
),0)</f>
        <v>0</v>
      </c>
      <c r="O455" s="48" cm="1">
        <f t="array" ref="O455">IFERROR(
IF(OR(O$10="",$I455=""),"",
SUMIFS(収穫記録!$P:$P,収穫記録!$D:$D,$J$1,収穫記録!$I:$I,$J$2,収穫記録!$J:$J,$J$3,収穫記録!$F:$F,$I455,収穫記録!$B:$B,"&gt;="&amp;O$10,収穫記録!$B:$B,"&lt;="&amp;EOMONTH(O$10,0))
/_xlfn.UNIQUE(_xlfn._xlws.FILTER($F:$F,$E:$E=$J$4))
/IF($J$5="総計",1,$K455/10)
),0)</f>
        <v>0</v>
      </c>
      <c r="P455" s="48" cm="1">
        <f t="array" ref="P455">IFERROR(
IF(OR(P$10="",$I455=""),"",
SUMIFS(収穫記録!$P:$P,収穫記録!$D:$D,$J$1,収穫記録!$I:$I,$J$2,収穫記録!$J:$J,$J$3,収穫記録!$F:$F,$I455,収穫記録!$B:$B,"&gt;="&amp;P$10,収穫記録!$B:$B,"&lt;="&amp;EOMONTH(P$10,0))
/_xlfn.UNIQUE(_xlfn._xlws.FILTER($F:$F,$E:$E=$J$4))
/IF($J$5="総計",1,$K455/10)
),0)</f>
        <v>0</v>
      </c>
      <c r="Q455" s="48" cm="1">
        <f t="array" ref="Q455">IFERROR(
IF(OR(Q$10="",$I455=""),"",
SUMIFS(収穫記録!$P:$P,収穫記録!$D:$D,$J$1,収穫記録!$I:$I,$J$2,収穫記録!$J:$J,$J$3,収穫記録!$F:$F,$I455,収穫記録!$B:$B,"&gt;="&amp;Q$10,収穫記録!$B:$B,"&lt;="&amp;EOMONTH(Q$10,0))
/_xlfn.UNIQUE(_xlfn._xlws.FILTER($F:$F,$E:$E=$J$4))
/IF($J$5="総計",1,$K455/10)
),0)</f>
        <v>0</v>
      </c>
      <c r="R455" s="48" cm="1">
        <f t="array" ref="R455">IFERROR(
IF(OR(R$10="",$I455=""),"",
SUMIFS(収穫記録!$P:$P,収穫記録!$D:$D,$J$1,収穫記録!$I:$I,$J$2,収穫記録!$J:$J,$J$3,収穫記録!$F:$F,$I455,収穫記録!$B:$B,"&gt;="&amp;R$10,収穫記録!$B:$B,"&lt;="&amp;EOMONTH(R$10,0))
/_xlfn.UNIQUE(_xlfn._xlws.FILTER($F:$F,$E:$E=$J$4))
/IF($J$5="総計",1,$K455/10)
),0)</f>
        <v>0</v>
      </c>
      <c r="S455" s="48" cm="1">
        <f t="array" ref="S455">IFERROR(
IF(OR(S$10="",$I455=""),"",
SUMIFS(収穫記録!$P:$P,収穫記録!$D:$D,$J$1,収穫記録!$I:$I,$J$2,収穫記録!$J:$J,$J$3,収穫記録!$F:$F,$I455,収穫記録!$B:$B,"&gt;="&amp;S$10,収穫記録!$B:$B,"&lt;="&amp;EOMONTH(S$10,0))
/_xlfn.UNIQUE(_xlfn._xlws.FILTER($F:$F,$E:$E=$J$4))
/IF($J$5="総計",1,$K455/10)
),0)</f>
        <v>0</v>
      </c>
      <c r="T455" s="48" cm="1">
        <f t="array" ref="T455">IFERROR(
IF(OR(T$10="",$I455=""),"",
SUMIFS(収穫記録!$P:$P,収穫記録!$D:$D,$J$1,収穫記録!$I:$I,$J$2,収穫記録!$J:$J,$J$3,収穫記録!$F:$F,$I455,収穫記録!$B:$B,"&gt;="&amp;T$10,収穫記録!$B:$B,"&lt;="&amp;EOMONTH(T$10,0))
/_xlfn.UNIQUE(_xlfn._xlws.FILTER($F:$F,$E:$E=$J$4))
/IF($J$5="総計",1,$K455/10)
),0)</f>
        <v>0</v>
      </c>
      <c r="U455" s="48" cm="1">
        <f t="array" ref="U455">IFERROR(
IF(OR(U$10="",$I455=""),"",
SUMIFS(収穫記録!$P:$P,収穫記録!$D:$D,$J$1,収穫記録!$I:$I,$J$2,収穫記録!$J:$J,$J$3,収穫記録!$F:$F,$I455,収穫記録!$B:$B,"&gt;="&amp;U$10,収穫記録!$B:$B,"&lt;="&amp;EOMONTH(U$10,0))
/_xlfn.UNIQUE(_xlfn._xlws.FILTER($F:$F,$E:$E=$J$4))
/IF($J$5="総計",1,$K455/10)
),0)</f>
        <v>0</v>
      </c>
      <c r="V455" s="48" cm="1">
        <f t="array" ref="V455">IFERROR(
IF(OR(V$10="",$I455=""),"",
SUMIFS(収穫記録!$P:$P,収穫記録!$D:$D,$J$1,収穫記録!$I:$I,$J$2,収穫記録!$J:$J,$J$3,収穫記録!$F:$F,$I455,収穫記録!$B:$B,"&gt;="&amp;V$10,収穫記録!$B:$B,"&lt;="&amp;EOMONTH(V$10,0))
/_xlfn.UNIQUE(_xlfn._xlws.FILTER($F:$F,$E:$E=$J$4))
/IF($J$5="総計",1,$K455/10)
),0)</f>
        <v>0</v>
      </c>
      <c r="W455" s="48" cm="1">
        <f t="array" ref="W455">IFERROR(
IF(OR(W$10="",$I455=""),"",
SUMIFS(収穫記録!$P:$P,収穫記録!$D:$D,$J$1,収穫記録!$I:$I,$J$2,収穫記録!$J:$J,$J$3,収穫記録!$F:$F,$I455,収穫記録!$B:$B,"&gt;="&amp;W$10,収穫記録!$B:$B,"&lt;="&amp;EOMONTH(W$10,0))
/_xlfn.UNIQUE(_xlfn._xlws.FILTER($F:$F,$E:$E=$J$4))
/IF($J$5="総計",1,$K455/10)
),0)</f>
        <v>0</v>
      </c>
      <c r="X455" s="48" cm="1">
        <f t="array" ref="X455">IFERROR(
IF(OR(X$10="",$I455=""),"",
SUMIFS(収穫記録!$P:$P,収穫記録!$D:$D,$J$1,収穫記録!$I:$I,$J$2,収穫記録!$J:$J,$J$3,収穫記録!$F:$F,$I455,収穫記録!$B:$B,"&gt;="&amp;X$10,収穫記録!$B:$B,"&lt;="&amp;EOMONTH(X$10,0))
/_xlfn.UNIQUE(_xlfn._xlws.FILTER($F:$F,$E:$E=$J$4))
/IF($J$5="総計",1,$K455/10)
),0)</f>
        <v>0</v>
      </c>
    </row>
    <row r="456" spans="10:24">
      <c r="J456" s="13"/>
      <c r="K456" s="37"/>
      <c r="L456" s="46" t="str">
        <f t="shared" si="9"/>
        <v/>
      </c>
      <c r="M456" s="47" cm="1">
        <f t="array" ref="M456">IFERROR(
IF(OR(M$10="",$I456=""),"",
SUMIFS(収穫記録!$P:$P,収穫記録!$D:$D,$J$1,収穫記録!$I:$I,$J$2,収穫記録!$J:$J,$J$3,収穫記録!$F:$F,$I456,収穫記録!$B:$B,"&gt;="&amp;M$10,収穫記録!$B:$B,"&lt;="&amp;EOMONTH(M$10,0))
/_xlfn.UNIQUE(_xlfn._xlws.FILTER($F:$F,$E:$E=$J$4))
/IF($J$5="総計",1,$K456/10)
),0)</f>
        <v>0</v>
      </c>
      <c r="N456" s="48" cm="1">
        <f t="array" ref="N456">IFERROR(
IF(OR(N$10="",$I456=""),"",
SUMIFS(収穫記録!$P:$P,収穫記録!$D:$D,$J$1,収穫記録!$I:$I,$J$2,収穫記録!$J:$J,$J$3,収穫記録!$F:$F,$I456,収穫記録!$B:$B,"&gt;="&amp;N$10,収穫記録!$B:$B,"&lt;="&amp;EOMONTH(N$10,0))
/_xlfn.UNIQUE(_xlfn._xlws.FILTER($F:$F,$E:$E=$J$4))
/IF($J$5="総計",1,$K456/10)
),0)</f>
        <v>0</v>
      </c>
      <c r="O456" s="48" cm="1">
        <f t="array" ref="O456">IFERROR(
IF(OR(O$10="",$I456=""),"",
SUMIFS(収穫記録!$P:$P,収穫記録!$D:$D,$J$1,収穫記録!$I:$I,$J$2,収穫記録!$J:$J,$J$3,収穫記録!$F:$F,$I456,収穫記録!$B:$B,"&gt;="&amp;O$10,収穫記録!$B:$B,"&lt;="&amp;EOMONTH(O$10,0))
/_xlfn.UNIQUE(_xlfn._xlws.FILTER($F:$F,$E:$E=$J$4))
/IF($J$5="総計",1,$K456/10)
),0)</f>
        <v>0</v>
      </c>
      <c r="P456" s="48" cm="1">
        <f t="array" ref="P456">IFERROR(
IF(OR(P$10="",$I456=""),"",
SUMIFS(収穫記録!$P:$P,収穫記録!$D:$D,$J$1,収穫記録!$I:$I,$J$2,収穫記録!$J:$J,$J$3,収穫記録!$F:$F,$I456,収穫記録!$B:$B,"&gt;="&amp;P$10,収穫記録!$B:$B,"&lt;="&amp;EOMONTH(P$10,0))
/_xlfn.UNIQUE(_xlfn._xlws.FILTER($F:$F,$E:$E=$J$4))
/IF($J$5="総計",1,$K456/10)
),0)</f>
        <v>0</v>
      </c>
      <c r="Q456" s="48" cm="1">
        <f t="array" ref="Q456">IFERROR(
IF(OR(Q$10="",$I456=""),"",
SUMIFS(収穫記録!$P:$P,収穫記録!$D:$D,$J$1,収穫記録!$I:$I,$J$2,収穫記録!$J:$J,$J$3,収穫記録!$F:$F,$I456,収穫記録!$B:$B,"&gt;="&amp;Q$10,収穫記録!$B:$B,"&lt;="&amp;EOMONTH(Q$10,0))
/_xlfn.UNIQUE(_xlfn._xlws.FILTER($F:$F,$E:$E=$J$4))
/IF($J$5="総計",1,$K456/10)
),0)</f>
        <v>0</v>
      </c>
      <c r="R456" s="48" cm="1">
        <f t="array" ref="R456">IFERROR(
IF(OR(R$10="",$I456=""),"",
SUMIFS(収穫記録!$P:$P,収穫記録!$D:$D,$J$1,収穫記録!$I:$I,$J$2,収穫記録!$J:$J,$J$3,収穫記録!$F:$F,$I456,収穫記録!$B:$B,"&gt;="&amp;R$10,収穫記録!$B:$B,"&lt;="&amp;EOMONTH(R$10,0))
/_xlfn.UNIQUE(_xlfn._xlws.FILTER($F:$F,$E:$E=$J$4))
/IF($J$5="総計",1,$K456/10)
),0)</f>
        <v>0</v>
      </c>
      <c r="S456" s="48" cm="1">
        <f t="array" ref="S456">IFERROR(
IF(OR(S$10="",$I456=""),"",
SUMIFS(収穫記録!$P:$P,収穫記録!$D:$D,$J$1,収穫記録!$I:$I,$J$2,収穫記録!$J:$J,$J$3,収穫記録!$F:$F,$I456,収穫記録!$B:$B,"&gt;="&amp;S$10,収穫記録!$B:$B,"&lt;="&amp;EOMONTH(S$10,0))
/_xlfn.UNIQUE(_xlfn._xlws.FILTER($F:$F,$E:$E=$J$4))
/IF($J$5="総計",1,$K456/10)
),0)</f>
        <v>0</v>
      </c>
      <c r="T456" s="48" cm="1">
        <f t="array" ref="T456">IFERROR(
IF(OR(T$10="",$I456=""),"",
SUMIFS(収穫記録!$P:$P,収穫記録!$D:$D,$J$1,収穫記録!$I:$I,$J$2,収穫記録!$J:$J,$J$3,収穫記録!$F:$F,$I456,収穫記録!$B:$B,"&gt;="&amp;T$10,収穫記録!$B:$B,"&lt;="&amp;EOMONTH(T$10,0))
/_xlfn.UNIQUE(_xlfn._xlws.FILTER($F:$F,$E:$E=$J$4))
/IF($J$5="総計",1,$K456/10)
),0)</f>
        <v>0</v>
      </c>
      <c r="U456" s="48" cm="1">
        <f t="array" ref="U456">IFERROR(
IF(OR(U$10="",$I456=""),"",
SUMIFS(収穫記録!$P:$P,収穫記録!$D:$D,$J$1,収穫記録!$I:$I,$J$2,収穫記録!$J:$J,$J$3,収穫記録!$F:$F,$I456,収穫記録!$B:$B,"&gt;="&amp;U$10,収穫記録!$B:$B,"&lt;="&amp;EOMONTH(U$10,0))
/_xlfn.UNIQUE(_xlfn._xlws.FILTER($F:$F,$E:$E=$J$4))
/IF($J$5="総計",1,$K456/10)
),0)</f>
        <v>0</v>
      </c>
      <c r="V456" s="48" cm="1">
        <f t="array" ref="V456">IFERROR(
IF(OR(V$10="",$I456=""),"",
SUMIFS(収穫記録!$P:$P,収穫記録!$D:$D,$J$1,収穫記録!$I:$I,$J$2,収穫記録!$J:$J,$J$3,収穫記録!$F:$F,$I456,収穫記録!$B:$B,"&gt;="&amp;V$10,収穫記録!$B:$B,"&lt;="&amp;EOMONTH(V$10,0))
/_xlfn.UNIQUE(_xlfn._xlws.FILTER($F:$F,$E:$E=$J$4))
/IF($J$5="総計",1,$K456/10)
),0)</f>
        <v>0</v>
      </c>
      <c r="W456" s="48" cm="1">
        <f t="array" ref="W456">IFERROR(
IF(OR(W$10="",$I456=""),"",
SUMIFS(収穫記録!$P:$P,収穫記録!$D:$D,$J$1,収穫記録!$I:$I,$J$2,収穫記録!$J:$J,$J$3,収穫記録!$F:$F,$I456,収穫記録!$B:$B,"&gt;="&amp;W$10,収穫記録!$B:$B,"&lt;="&amp;EOMONTH(W$10,0))
/_xlfn.UNIQUE(_xlfn._xlws.FILTER($F:$F,$E:$E=$J$4))
/IF($J$5="総計",1,$K456/10)
),0)</f>
        <v>0</v>
      </c>
      <c r="X456" s="48" cm="1">
        <f t="array" ref="X456">IFERROR(
IF(OR(X$10="",$I456=""),"",
SUMIFS(収穫記録!$P:$P,収穫記録!$D:$D,$J$1,収穫記録!$I:$I,$J$2,収穫記録!$J:$J,$J$3,収穫記録!$F:$F,$I456,収穫記録!$B:$B,"&gt;="&amp;X$10,収穫記録!$B:$B,"&lt;="&amp;EOMONTH(X$10,0))
/_xlfn.UNIQUE(_xlfn._xlws.FILTER($F:$F,$E:$E=$J$4))
/IF($J$5="総計",1,$K456/10)
),0)</f>
        <v>0</v>
      </c>
    </row>
    <row r="457" spans="10:24">
      <c r="J457" s="13"/>
      <c r="K457" s="37"/>
      <c r="L457" s="46" t="str">
        <f t="shared" si="9"/>
        <v/>
      </c>
      <c r="M457" s="47" cm="1">
        <f t="array" ref="M457">IFERROR(
IF(OR(M$10="",$I457=""),"",
SUMIFS(収穫記録!$P:$P,収穫記録!$D:$D,$J$1,収穫記録!$I:$I,$J$2,収穫記録!$J:$J,$J$3,収穫記録!$F:$F,$I457,収穫記録!$B:$B,"&gt;="&amp;M$10,収穫記録!$B:$B,"&lt;="&amp;EOMONTH(M$10,0))
/_xlfn.UNIQUE(_xlfn._xlws.FILTER($F:$F,$E:$E=$J$4))
/IF($J$5="総計",1,$K457/10)
),0)</f>
        <v>0</v>
      </c>
      <c r="N457" s="48" cm="1">
        <f t="array" ref="N457">IFERROR(
IF(OR(N$10="",$I457=""),"",
SUMIFS(収穫記録!$P:$P,収穫記録!$D:$D,$J$1,収穫記録!$I:$I,$J$2,収穫記録!$J:$J,$J$3,収穫記録!$F:$F,$I457,収穫記録!$B:$B,"&gt;="&amp;N$10,収穫記録!$B:$B,"&lt;="&amp;EOMONTH(N$10,0))
/_xlfn.UNIQUE(_xlfn._xlws.FILTER($F:$F,$E:$E=$J$4))
/IF($J$5="総計",1,$K457/10)
),0)</f>
        <v>0</v>
      </c>
      <c r="O457" s="48" cm="1">
        <f t="array" ref="O457">IFERROR(
IF(OR(O$10="",$I457=""),"",
SUMIFS(収穫記録!$P:$P,収穫記録!$D:$D,$J$1,収穫記録!$I:$I,$J$2,収穫記録!$J:$J,$J$3,収穫記録!$F:$F,$I457,収穫記録!$B:$B,"&gt;="&amp;O$10,収穫記録!$B:$B,"&lt;="&amp;EOMONTH(O$10,0))
/_xlfn.UNIQUE(_xlfn._xlws.FILTER($F:$F,$E:$E=$J$4))
/IF($J$5="総計",1,$K457/10)
),0)</f>
        <v>0</v>
      </c>
      <c r="P457" s="48" cm="1">
        <f t="array" ref="P457">IFERROR(
IF(OR(P$10="",$I457=""),"",
SUMIFS(収穫記録!$P:$P,収穫記録!$D:$D,$J$1,収穫記録!$I:$I,$J$2,収穫記録!$J:$J,$J$3,収穫記録!$F:$F,$I457,収穫記録!$B:$B,"&gt;="&amp;P$10,収穫記録!$B:$B,"&lt;="&amp;EOMONTH(P$10,0))
/_xlfn.UNIQUE(_xlfn._xlws.FILTER($F:$F,$E:$E=$J$4))
/IF($J$5="総計",1,$K457/10)
),0)</f>
        <v>0</v>
      </c>
      <c r="Q457" s="48" cm="1">
        <f t="array" ref="Q457">IFERROR(
IF(OR(Q$10="",$I457=""),"",
SUMIFS(収穫記録!$P:$P,収穫記録!$D:$D,$J$1,収穫記録!$I:$I,$J$2,収穫記録!$J:$J,$J$3,収穫記録!$F:$F,$I457,収穫記録!$B:$B,"&gt;="&amp;Q$10,収穫記録!$B:$B,"&lt;="&amp;EOMONTH(Q$10,0))
/_xlfn.UNIQUE(_xlfn._xlws.FILTER($F:$F,$E:$E=$J$4))
/IF($J$5="総計",1,$K457/10)
),0)</f>
        <v>0</v>
      </c>
      <c r="R457" s="48" cm="1">
        <f t="array" ref="R457">IFERROR(
IF(OR(R$10="",$I457=""),"",
SUMIFS(収穫記録!$P:$P,収穫記録!$D:$D,$J$1,収穫記録!$I:$I,$J$2,収穫記録!$J:$J,$J$3,収穫記録!$F:$F,$I457,収穫記録!$B:$B,"&gt;="&amp;R$10,収穫記録!$B:$B,"&lt;="&amp;EOMONTH(R$10,0))
/_xlfn.UNIQUE(_xlfn._xlws.FILTER($F:$F,$E:$E=$J$4))
/IF($J$5="総計",1,$K457/10)
),0)</f>
        <v>0</v>
      </c>
      <c r="S457" s="48" cm="1">
        <f t="array" ref="S457">IFERROR(
IF(OR(S$10="",$I457=""),"",
SUMIFS(収穫記録!$P:$P,収穫記録!$D:$D,$J$1,収穫記録!$I:$I,$J$2,収穫記録!$J:$J,$J$3,収穫記録!$F:$F,$I457,収穫記録!$B:$B,"&gt;="&amp;S$10,収穫記録!$B:$B,"&lt;="&amp;EOMONTH(S$10,0))
/_xlfn.UNIQUE(_xlfn._xlws.FILTER($F:$F,$E:$E=$J$4))
/IF($J$5="総計",1,$K457/10)
),0)</f>
        <v>0</v>
      </c>
      <c r="T457" s="48" cm="1">
        <f t="array" ref="T457">IFERROR(
IF(OR(T$10="",$I457=""),"",
SUMIFS(収穫記録!$P:$P,収穫記録!$D:$D,$J$1,収穫記録!$I:$I,$J$2,収穫記録!$J:$J,$J$3,収穫記録!$F:$F,$I457,収穫記録!$B:$B,"&gt;="&amp;T$10,収穫記録!$B:$B,"&lt;="&amp;EOMONTH(T$10,0))
/_xlfn.UNIQUE(_xlfn._xlws.FILTER($F:$F,$E:$E=$J$4))
/IF($J$5="総計",1,$K457/10)
),0)</f>
        <v>0</v>
      </c>
      <c r="U457" s="48" cm="1">
        <f t="array" ref="U457">IFERROR(
IF(OR(U$10="",$I457=""),"",
SUMIFS(収穫記録!$P:$P,収穫記録!$D:$D,$J$1,収穫記録!$I:$I,$J$2,収穫記録!$J:$J,$J$3,収穫記録!$F:$F,$I457,収穫記録!$B:$B,"&gt;="&amp;U$10,収穫記録!$B:$B,"&lt;="&amp;EOMONTH(U$10,0))
/_xlfn.UNIQUE(_xlfn._xlws.FILTER($F:$F,$E:$E=$J$4))
/IF($J$5="総計",1,$K457/10)
),0)</f>
        <v>0</v>
      </c>
      <c r="V457" s="48" cm="1">
        <f t="array" ref="V457">IFERROR(
IF(OR(V$10="",$I457=""),"",
SUMIFS(収穫記録!$P:$P,収穫記録!$D:$D,$J$1,収穫記録!$I:$I,$J$2,収穫記録!$J:$J,$J$3,収穫記録!$F:$F,$I457,収穫記録!$B:$B,"&gt;="&amp;V$10,収穫記録!$B:$B,"&lt;="&amp;EOMONTH(V$10,0))
/_xlfn.UNIQUE(_xlfn._xlws.FILTER($F:$F,$E:$E=$J$4))
/IF($J$5="総計",1,$K457/10)
),0)</f>
        <v>0</v>
      </c>
      <c r="W457" s="48" cm="1">
        <f t="array" ref="W457">IFERROR(
IF(OR(W$10="",$I457=""),"",
SUMIFS(収穫記録!$P:$P,収穫記録!$D:$D,$J$1,収穫記録!$I:$I,$J$2,収穫記録!$J:$J,$J$3,収穫記録!$F:$F,$I457,収穫記録!$B:$B,"&gt;="&amp;W$10,収穫記録!$B:$B,"&lt;="&amp;EOMONTH(W$10,0))
/_xlfn.UNIQUE(_xlfn._xlws.FILTER($F:$F,$E:$E=$J$4))
/IF($J$5="総計",1,$K457/10)
),0)</f>
        <v>0</v>
      </c>
      <c r="X457" s="48" cm="1">
        <f t="array" ref="X457">IFERROR(
IF(OR(X$10="",$I457=""),"",
SUMIFS(収穫記録!$P:$P,収穫記録!$D:$D,$J$1,収穫記録!$I:$I,$J$2,収穫記録!$J:$J,$J$3,収穫記録!$F:$F,$I457,収穫記録!$B:$B,"&gt;="&amp;X$10,収穫記録!$B:$B,"&lt;="&amp;EOMONTH(X$10,0))
/_xlfn.UNIQUE(_xlfn._xlws.FILTER($F:$F,$E:$E=$J$4))
/IF($J$5="総計",1,$K457/10)
),0)</f>
        <v>0</v>
      </c>
    </row>
    <row r="458" spans="10:24">
      <c r="J458" s="13"/>
      <c r="K458" s="37"/>
      <c r="L458" s="46" t="str">
        <f t="shared" si="9"/>
        <v/>
      </c>
      <c r="M458" s="47" cm="1">
        <f t="array" ref="M458">IFERROR(
IF(OR(M$10="",$I458=""),"",
SUMIFS(収穫記録!$P:$P,収穫記録!$D:$D,$J$1,収穫記録!$I:$I,$J$2,収穫記録!$J:$J,$J$3,収穫記録!$F:$F,$I458,収穫記録!$B:$B,"&gt;="&amp;M$10,収穫記録!$B:$B,"&lt;="&amp;EOMONTH(M$10,0))
/_xlfn.UNIQUE(_xlfn._xlws.FILTER($F:$F,$E:$E=$J$4))
/IF($J$5="総計",1,$K458/10)
),0)</f>
        <v>0</v>
      </c>
      <c r="N458" s="48" cm="1">
        <f t="array" ref="N458">IFERROR(
IF(OR(N$10="",$I458=""),"",
SUMIFS(収穫記録!$P:$P,収穫記録!$D:$D,$J$1,収穫記録!$I:$I,$J$2,収穫記録!$J:$J,$J$3,収穫記録!$F:$F,$I458,収穫記録!$B:$B,"&gt;="&amp;N$10,収穫記録!$B:$B,"&lt;="&amp;EOMONTH(N$10,0))
/_xlfn.UNIQUE(_xlfn._xlws.FILTER($F:$F,$E:$E=$J$4))
/IF($J$5="総計",1,$K458/10)
),0)</f>
        <v>0</v>
      </c>
      <c r="O458" s="48" cm="1">
        <f t="array" ref="O458">IFERROR(
IF(OR(O$10="",$I458=""),"",
SUMIFS(収穫記録!$P:$P,収穫記録!$D:$D,$J$1,収穫記録!$I:$I,$J$2,収穫記録!$J:$J,$J$3,収穫記録!$F:$F,$I458,収穫記録!$B:$B,"&gt;="&amp;O$10,収穫記録!$B:$B,"&lt;="&amp;EOMONTH(O$10,0))
/_xlfn.UNIQUE(_xlfn._xlws.FILTER($F:$F,$E:$E=$J$4))
/IF($J$5="総計",1,$K458/10)
),0)</f>
        <v>0</v>
      </c>
      <c r="P458" s="48" cm="1">
        <f t="array" ref="P458">IFERROR(
IF(OR(P$10="",$I458=""),"",
SUMIFS(収穫記録!$P:$P,収穫記録!$D:$D,$J$1,収穫記録!$I:$I,$J$2,収穫記録!$J:$J,$J$3,収穫記録!$F:$F,$I458,収穫記録!$B:$B,"&gt;="&amp;P$10,収穫記録!$B:$B,"&lt;="&amp;EOMONTH(P$10,0))
/_xlfn.UNIQUE(_xlfn._xlws.FILTER($F:$F,$E:$E=$J$4))
/IF($J$5="総計",1,$K458/10)
),0)</f>
        <v>0</v>
      </c>
      <c r="Q458" s="48" cm="1">
        <f t="array" ref="Q458">IFERROR(
IF(OR(Q$10="",$I458=""),"",
SUMIFS(収穫記録!$P:$P,収穫記録!$D:$D,$J$1,収穫記録!$I:$I,$J$2,収穫記録!$J:$J,$J$3,収穫記録!$F:$F,$I458,収穫記録!$B:$B,"&gt;="&amp;Q$10,収穫記録!$B:$B,"&lt;="&amp;EOMONTH(Q$10,0))
/_xlfn.UNIQUE(_xlfn._xlws.FILTER($F:$F,$E:$E=$J$4))
/IF($J$5="総計",1,$K458/10)
),0)</f>
        <v>0</v>
      </c>
      <c r="R458" s="48" cm="1">
        <f t="array" ref="R458">IFERROR(
IF(OR(R$10="",$I458=""),"",
SUMIFS(収穫記録!$P:$P,収穫記録!$D:$D,$J$1,収穫記録!$I:$I,$J$2,収穫記録!$J:$J,$J$3,収穫記録!$F:$F,$I458,収穫記録!$B:$B,"&gt;="&amp;R$10,収穫記録!$B:$B,"&lt;="&amp;EOMONTH(R$10,0))
/_xlfn.UNIQUE(_xlfn._xlws.FILTER($F:$F,$E:$E=$J$4))
/IF($J$5="総計",1,$K458/10)
),0)</f>
        <v>0</v>
      </c>
      <c r="S458" s="48" cm="1">
        <f t="array" ref="S458">IFERROR(
IF(OR(S$10="",$I458=""),"",
SUMIFS(収穫記録!$P:$P,収穫記録!$D:$D,$J$1,収穫記録!$I:$I,$J$2,収穫記録!$J:$J,$J$3,収穫記録!$F:$F,$I458,収穫記録!$B:$B,"&gt;="&amp;S$10,収穫記録!$B:$B,"&lt;="&amp;EOMONTH(S$10,0))
/_xlfn.UNIQUE(_xlfn._xlws.FILTER($F:$F,$E:$E=$J$4))
/IF($J$5="総計",1,$K458/10)
),0)</f>
        <v>0</v>
      </c>
      <c r="T458" s="48" cm="1">
        <f t="array" ref="T458">IFERROR(
IF(OR(T$10="",$I458=""),"",
SUMIFS(収穫記録!$P:$P,収穫記録!$D:$D,$J$1,収穫記録!$I:$I,$J$2,収穫記録!$J:$J,$J$3,収穫記録!$F:$F,$I458,収穫記録!$B:$B,"&gt;="&amp;T$10,収穫記録!$B:$B,"&lt;="&amp;EOMONTH(T$10,0))
/_xlfn.UNIQUE(_xlfn._xlws.FILTER($F:$F,$E:$E=$J$4))
/IF($J$5="総計",1,$K458/10)
),0)</f>
        <v>0</v>
      </c>
      <c r="U458" s="48" cm="1">
        <f t="array" ref="U458">IFERROR(
IF(OR(U$10="",$I458=""),"",
SUMIFS(収穫記録!$P:$P,収穫記録!$D:$D,$J$1,収穫記録!$I:$I,$J$2,収穫記録!$J:$J,$J$3,収穫記録!$F:$F,$I458,収穫記録!$B:$B,"&gt;="&amp;U$10,収穫記録!$B:$B,"&lt;="&amp;EOMONTH(U$10,0))
/_xlfn.UNIQUE(_xlfn._xlws.FILTER($F:$F,$E:$E=$J$4))
/IF($J$5="総計",1,$K458/10)
),0)</f>
        <v>0</v>
      </c>
      <c r="V458" s="48" cm="1">
        <f t="array" ref="V458">IFERROR(
IF(OR(V$10="",$I458=""),"",
SUMIFS(収穫記録!$P:$P,収穫記録!$D:$D,$J$1,収穫記録!$I:$I,$J$2,収穫記録!$J:$J,$J$3,収穫記録!$F:$F,$I458,収穫記録!$B:$B,"&gt;="&amp;V$10,収穫記録!$B:$B,"&lt;="&amp;EOMONTH(V$10,0))
/_xlfn.UNIQUE(_xlfn._xlws.FILTER($F:$F,$E:$E=$J$4))
/IF($J$5="総計",1,$K458/10)
),0)</f>
        <v>0</v>
      </c>
      <c r="W458" s="48" cm="1">
        <f t="array" ref="W458">IFERROR(
IF(OR(W$10="",$I458=""),"",
SUMIFS(収穫記録!$P:$P,収穫記録!$D:$D,$J$1,収穫記録!$I:$I,$J$2,収穫記録!$J:$J,$J$3,収穫記録!$F:$F,$I458,収穫記録!$B:$B,"&gt;="&amp;W$10,収穫記録!$B:$B,"&lt;="&amp;EOMONTH(W$10,0))
/_xlfn.UNIQUE(_xlfn._xlws.FILTER($F:$F,$E:$E=$J$4))
/IF($J$5="総計",1,$K458/10)
),0)</f>
        <v>0</v>
      </c>
      <c r="X458" s="48" cm="1">
        <f t="array" ref="X458">IFERROR(
IF(OR(X$10="",$I458=""),"",
SUMIFS(収穫記録!$P:$P,収穫記録!$D:$D,$J$1,収穫記録!$I:$I,$J$2,収穫記録!$J:$J,$J$3,収穫記録!$F:$F,$I458,収穫記録!$B:$B,"&gt;="&amp;X$10,収穫記録!$B:$B,"&lt;="&amp;EOMONTH(X$10,0))
/_xlfn.UNIQUE(_xlfn._xlws.FILTER($F:$F,$E:$E=$J$4))
/IF($J$5="総計",1,$K458/10)
),0)</f>
        <v>0</v>
      </c>
    </row>
    <row r="459" spans="10:24">
      <c r="J459" s="13"/>
      <c r="K459" s="37"/>
      <c r="L459" s="46" t="str">
        <f t="shared" si="9"/>
        <v/>
      </c>
      <c r="M459" s="47" cm="1">
        <f t="array" ref="M459">IFERROR(
IF(OR(M$10="",$I459=""),"",
SUMIFS(収穫記録!$P:$P,収穫記録!$D:$D,$J$1,収穫記録!$I:$I,$J$2,収穫記録!$J:$J,$J$3,収穫記録!$F:$F,$I459,収穫記録!$B:$B,"&gt;="&amp;M$10,収穫記録!$B:$B,"&lt;="&amp;EOMONTH(M$10,0))
/_xlfn.UNIQUE(_xlfn._xlws.FILTER($F:$F,$E:$E=$J$4))
/IF($J$5="総計",1,$K459/10)
),0)</f>
        <v>0</v>
      </c>
      <c r="N459" s="48" cm="1">
        <f t="array" ref="N459">IFERROR(
IF(OR(N$10="",$I459=""),"",
SUMIFS(収穫記録!$P:$P,収穫記録!$D:$D,$J$1,収穫記録!$I:$I,$J$2,収穫記録!$J:$J,$J$3,収穫記録!$F:$F,$I459,収穫記録!$B:$B,"&gt;="&amp;N$10,収穫記録!$B:$B,"&lt;="&amp;EOMONTH(N$10,0))
/_xlfn.UNIQUE(_xlfn._xlws.FILTER($F:$F,$E:$E=$J$4))
/IF($J$5="総計",1,$K459/10)
),0)</f>
        <v>0</v>
      </c>
      <c r="O459" s="48" cm="1">
        <f t="array" ref="O459">IFERROR(
IF(OR(O$10="",$I459=""),"",
SUMIFS(収穫記録!$P:$P,収穫記録!$D:$D,$J$1,収穫記録!$I:$I,$J$2,収穫記録!$J:$J,$J$3,収穫記録!$F:$F,$I459,収穫記録!$B:$B,"&gt;="&amp;O$10,収穫記録!$B:$B,"&lt;="&amp;EOMONTH(O$10,0))
/_xlfn.UNIQUE(_xlfn._xlws.FILTER($F:$F,$E:$E=$J$4))
/IF($J$5="総計",1,$K459/10)
),0)</f>
        <v>0</v>
      </c>
      <c r="P459" s="48" cm="1">
        <f t="array" ref="P459">IFERROR(
IF(OR(P$10="",$I459=""),"",
SUMIFS(収穫記録!$P:$P,収穫記録!$D:$D,$J$1,収穫記録!$I:$I,$J$2,収穫記録!$J:$J,$J$3,収穫記録!$F:$F,$I459,収穫記録!$B:$B,"&gt;="&amp;P$10,収穫記録!$B:$B,"&lt;="&amp;EOMONTH(P$10,0))
/_xlfn.UNIQUE(_xlfn._xlws.FILTER($F:$F,$E:$E=$J$4))
/IF($J$5="総計",1,$K459/10)
),0)</f>
        <v>0</v>
      </c>
      <c r="Q459" s="48" cm="1">
        <f t="array" ref="Q459">IFERROR(
IF(OR(Q$10="",$I459=""),"",
SUMIFS(収穫記録!$P:$P,収穫記録!$D:$D,$J$1,収穫記録!$I:$I,$J$2,収穫記録!$J:$J,$J$3,収穫記録!$F:$F,$I459,収穫記録!$B:$B,"&gt;="&amp;Q$10,収穫記録!$B:$B,"&lt;="&amp;EOMONTH(Q$10,0))
/_xlfn.UNIQUE(_xlfn._xlws.FILTER($F:$F,$E:$E=$J$4))
/IF($J$5="総計",1,$K459/10)
),0)</f>
        <v>0</v>
      </c>
      <c r="R459" s="48" cm="1">
        <f t="array" ref="R459">IFERROR(
IF(OR(R$10="",$I459=""),"",
SUMIFS(収穫記録!$P:$P,収穫記録!$D:$D,$J$1,収穫記録!$I:$I,$J$2,収穫記録!$J:$J,$J$3,収穫記録!$F:$F,$I459,収穫記録!$B:$B,"&gt;="&amp;R$10,収穫記録!$B:$B,"&lt;="&amp;EOMONTH(R$10,0))
/_xlfn.UNIQUE(_xlfn._xlws.FILTER($F:$F,$E:$E=$J$4))
/IF($J$5="総計",1,$K459/10)
),0)</f>
        <v>0</v>
      </c>
      <c r="S459" s="48" cm="1">
        <f t="array" ref="S459">IFERROR(
IF(OR(S$10="",$I459=""),"",
SUMIFS(収穫記録!$P:$P,収穫記録!$D:$D,$J$1,収穫記録!$I:$I,$J$2,収穫記録!$J:$J,$J$3,収穫記録!$F:$F,$I459,収穫記録!$B:$B,"&gt;="&amp;S$10,収穫記録!$B:$B,"&lt;="&amp;EOMONTH(S$10,0))
/_xlfn.UNIQUE(_xlfn._xlws.FILTER($F:$F,$E:$E=$J$4))
/IF($J$5="総計",1,$K459/10)
),0)</f>
        <v>0</v>
      </c>
      <c r="T459" s="48" cm="1">
        <f t="array" ref="T459">IFERROR(
IF(OR(T$10="",$I459=""),"",
SUMIFS(収穫記録!$P:$P,収穫記録!$D:$D,$J$1,収穫記録!$I:$I,$J$2,収穫記録!$J:$J,$J$3,収穫記録!$F:$F,$I459,収穫記録!$B:$B,"&gt;="&amp;T$10,収穫記録!$B:$B,"&lt;="&amp;EOMONTH(T$10,0))
/_xlfn.UNIQUE(_xlfn._xlws.FILTER($F:$F,$E:$E=$J$4))
/IF($J$5="総計",1,$K459/10)
),0)</f>
        <v>0</v>
      </c>
      <c r="U459" s="48" cm="1">
        <f t="array" ref="U459">IFERROR(
IF(OR(U$10="",$I459=""),"",
SUMIFS(収穫記録!$P:$P,収穫記録!$D:$D,$J$1,収穫記録!$I:$I,$J$2,収穫記録!$J:$J,$J$3,収穫記録!$F:$F,$I459,収穫記録!$B:$B,"&gt;="&amp;U$10,収穫記録!$B:$B,"&lt;="&amp;EOMONTH(U$10,0))
/_xlfn.UNIQUE(_xlfn._xlws.FILTER($F:$F,$E:$E=$J$4))
/IF($J$5="総計",1,$K459/10)
),0)</f>
        <v>0</v>
      </c>
      <c r="V459" s="48" cm="1">
        <f t="array" ref="V459">IFERROR(
IF(OR(V$10="",$I459=""),"",
SUMIFS(収穫記録!$P:$P,収穫記録!$D:$D,$J$1,収穫記録!$I:$I,$J$2,収穫記録!$J:$J,$J$3,収穫記録!$F:$F,$I459,収穫記録!$B:$B,"&gt;="&amp;V$10,収穫記録!$B:$B,"&lt;="&amp;EOMONTH(V$10,0))
/_xlfn.UNIQUE(_xlfn._xlws.FILTER($F:$F,$E:$E=$J$4))
/IF($J$5="総計",1,$K459/10)
),0)</f>
        <v>0</v>
      </c>
      <c r="W459" s="48" cm="1">
        <f t="array" ref="W459">IFERROR(
IF(OR(W$10="",$I459=""),"",
SUMIFS(収穫記録!$P:$P,収穫記録!$D:$D,$J$1,収穫記録!$I:$I,$J$2,収穫記録!$J:$J,$J$3,収穫記録!$F:$F,$I459,収穫記録!$B:$B,"&gt;="&amp;W$10,収穫記録!$B:$B,"&lt;="&amp;EOMONTH(W$10,0))
/_xlfn.UNIQUE(_xlfn._xlws.FILTER($F:$F,$E:$E=$J$4))
/IF($J$5="総計",1,$K459/10)
),0)</f>
        <v>0</v>
      </c>
      <c r="X459" s="48" cm="1">
        <f t="array" ref="X459">IFERROR(
IF(OR(X$10="",$I459=""),"",
SUMIFS(収穫記録!$P:$P,収穫記録!$D:$D,$J$1,収穫記録!$I:$I,$J$2,収穫記録!$J:$J,$J$3,収穫記録!$F:$F,$I459,収穫記録!$B:$B,"&gt;="&amp;X$10,収穫記録!$B:$B,"&lt;="&amp;EOMONTH(X$10,0))
/_xlfn.UNIQUE(_xlfn._xlws.FILTER($F:$F,$E:$E=$J$4))
/IF($J$5="総計",1,$K459/10)
),0)</f>
        <v>0</v>
      </c>
    </row>
    <row r="460" spans="10:24">
      <c r="J460" s="13"/>
      <c r="K460" s="37"/>
      <c r="L460" s="46" t="str">
        <f t="shared" si="9"/>
        <v/>
      </c>
      <c r="M460" s="47" cm="1">
        <f t="array" ref="M460">IFERROR(
IF(OR(M$10="",$I460=""),"",
SUMIFS(収穫記録!$P:$P,収穫記録!$D:$D,$J$1,収穫記録!$I:$I,$J$2,収穫記録!$J:$J,$J$3,収穫記録!$F:$F,$I460,収穫記録!$B:$B,"&gt;="&amp;M$10,収穫記録!$B:$B,"&lt;="&amp;EOMONTH(M$10,0))
/_xlfn.UNIQUE(_xlfn._xlws.FILTER($F:$F,$E:$E=$J$4))
/IF($J$5="総計",1,$K460/10)
),0)</f>
        <v>0</v>
      </c>
      <c r="N460" s="48" cm="1">
        <f t="array" ref="N460">IFERROR(
IF(OR(N$10="",$I460=""),"",
SUMIFS(収穫記録!$P:$P,収穫記録!$D:$D,$J$1,収穫記録!$I:$I,$J$2,収穫記録!$J:$J,$J$3,収穫記録!$F:$F,$I460,収穫記録!$B:$B,"&gt;="&amp;N$10,収穫記録!$B:$B,"&lt;="&amp;EOMONTH(N$10,0))
/_xlfn.UNIQUE(_xlfn._xlws.FILTER($F:$F,$E:$E=$J$4))
/IF($J$5="総計",1,$K460/10)
),0)</f>
        <v>0</v>
      </c>
      <c r="O460" s="48" cm="1">
        <f t="array" ref="O460">IFERROR(
IF(OR(O$10="",$I460=""),"",
SUMIFS(収穫記録!$P:$P,収穫記録!$D:$D,$J$1,収穫記録!$I:$I,$J$2,収穫記録!$J:$J,$J$3,収穫記録!$F:$F,$I460,収穫記録!$B:$B,"&gt;="&amp;O$10,収穫記録!$B:$B,"&lt;="&amp;EOMONTH(O$10,0))
/_xlfn.UNIQUE(_xlfn._xlws.FILTER($F:$F,$E:$E=$J$4))
/IF($J$5="総計",1,$K460/10)
),0)</f>
        <v>0</v>
      </c>
      <c r="P460" s="48" cm="1">
        <f t="array" ref="P460">IFERROR(
IF(OR(P$10="",$I460=""),"",
SUMIFS(収穫記録!$P:$P,収穫記録!$D:$D,$J$1,収穫記録!$I:$I,$J$2,収穫記録!$J:$J,$J$3,収穫記録!$F:$F,$I460,収穫記録!$B:$B,"&gt;="&amp;P$10,収穫記録!$B:$B,"&lt;="&amp;EOMONTH(P$10,0))
/_xlfn.UNIQUE(_xlfn._xlws.FILTER($F:$F,$E:$E=$J$4))
/IF($J$5="総計",1,$K460/10)
),0)</f>
        <v>0</v>
      </c>
      <c r="Q460" s="48" cm="1">
        <f t="array" ref="Q460">IFERROR(
IF(OR(Q$10="",$I460=""),"",
SUMIFS(収穫記録!$P:$P,収穫記録!$D:$D,$J$1,収穫記録!$I:$I,$J$2,収穫記録!$J:$J,$J$3,収穫記録!$F:$F,$I460,収穫記録!$B:$B,"&gt;="&amp;Q$10,収穫記録!$B:$B,"&lt;="&amp;EOMONTH(Q$10,0))
/_xlfn.UNIQUE(_xlfn._xlws.FILTER($F:$F,$E:$E=$J$4))
/IF($J$5="総計",1,$K460/10)
),0)</f>
        <v>0</v>
      </c>
      <c r="R460" s="48" cm="1">
        <f t="array" ref="R460">IFERROR(
IF(OR(R$10="",$I460=""),"",
SUMIFS(収穫記録!$P:$P,収穫記録!$D:$D,$J$1,収穫記録!$I:$I,$J$2,収穫記録!$J:$J,$J$3,収穫記録!$F:$F,$I460,収穫記録!$B:$B,"&gt;="&amp;R$10,収穫記録!$B:$B,"&lt;="&amp;EOMONTH(R$10,0))
/_xlfn.UNIQUE(_xlfn._xlws.FILTER($F:$F,$E:$E=$J$4))
/IF($J$5="総計",1,$K460/10)
),0)</f>
        <v>0</v>
      </c>
      <c r="S460" s="48" cm="1">
        <f t="array" ref="S460">IFERROR(
IF(OR(S$10="",$I460=""),"",
SUMIFS(収穫記録!$P:$P,収穫記録!$D:$D,$J$1,収穫記録!$I:$I,$J$2,収穫記録!$J:$J,$J$3,収穫記録!$F:$F,$I460,収穫記録!$B:$B,"&gt;="&amp;S$10,収穫記録!$B:$B,"&lt;="&amp;EOMONTH(S$10,0))
/_xlfn.UNIQUE(_xlfn._xlws.FILTER($F:$F,$E:$E=$J$4))
/IF($J$5="総計",1,$K460/10)
),0)</f>
        <v>0</v>
      </c>
      <c r="T460" s="48" cm="1">
        <f t="array" ref="T460">IFERROR(
IF(OR(T$10="",$I460=""),"",
SUMIFS(収穫記録!$P:$P,収穫記録!$D:$D,$J$1,収穫記録!$I:$I,$J$2,収穫記録!$J:$J,$J$3,収穫記録!$F:$F,$I460,収穫記録!$B:$B,"&gt;="&amp;T$10,収穫記録!$B:$B,"&lt;="&amp;EOMONTH(T$10,0))
/_xlfn.UNIQUE(_xlfn._xlws.FILTER($F:$F,$E:$E=$J$4))
/IF($J$5="総計",1,$K460/10)
),0)</f>
        <v>0</v>
      </c>
      <c r="U460" s="48" cm="1">
        <f t="array" ref="U460">IFERROR(
IF(OR(U$10="",$I460=""),"",
SUMIFS(収穫記録!$P:$P,収穫記録!$D:$D,$J$1,収穫記録!$I:$I,$J$2,収穫記録!$J:$J,$J$3,収穫記録!$F:$F,$I460,収穫記録!$B:$B,"&gt;="&amp;U$10,収穫記録!$B:$B,"&lt;="&amp;EOMONTH(U$10,0))
/_xlfn.UNIQUE(_xlfn._xlws.FILTER($F:$F,$E:$E=$J$4))
/IF($J$5="総計",1,$K460/10)
),0)</f>
        <v>0</v>
      </c>
      <c r="V460" s="48" cm="1">
        <f t="array" ref="V460">IFERROR(
IF(OR(V$10="",$I460=""),"",
SUMIFS(収穫記録!$P:$P,収穫記録!$D:$D,$J$1,収穫記録!$I:$I,$J$2,収穫記録!$J:$J,$J$3,収穫記録!$F:$F,$I460,収穫記録!$B:$B,"&gt;="&amp;V$10,収穫記録!$B:$B,"&lt;="&amp;EOMONTH(V$10,0))
/_xlfn.UNIQUE(_xlfn._xlws.FILTER($F:$F,$E:$E=$J$4))
/IF($J$5="総計",1,$K460/10)
),0)</f>
        <v>0</v>
      </c>
      <c r="W460" s="48" cm="1">
        <f t="array" ref="W460">IFERROR(
IF(OR(W$10="",$I460=""),"",
SUMIFS(収穫記録!$P:$P,収穫記録!$D:$D,$J$1,収穫記録!$I:$I,$J$2,収穫記録!$J:$J,$J$3,収穫記録!$F:$F,$I460,収穫記録!$B:$B,"&gt;="&amp;W$10,収穫記録!$B:$B,"&lt;="&amp;EOMONTH(W$10,0))
/_xlfn.UNIQUE(_xlfn._xlws.FILTER($F:$F,$E:$E=$J$4))
/IF($J$5="総計",1,$K460/10)
),0)</f>
        <v>0</v>
      </c>
      <c r="X460" s="48" cm="1">
        <f t="array" ref="X460">IFERROR(
IF(OR(X$10="",$I460=""),"",
SUMIFS(収穫記録!$P:$P,収穫記録!$D:$D,$J$1,収穫記録!$I:$I,$J$2,収穫記録!$J:$J,$J$3,収穫記録!$F:$F,$I460,収穫記録!$B:$B,"&gt;="&amp;X$10,収穫記録!$B:$B,"&lt;="&amp;EOMONTH(X$10,0))
/_xlfn.UNIQUE(_xlfn._xlws.FILTER($F:$F,$E:$E=$J$4))
/IF($J$5="総計",1,$K460/10)
),0)</f>
        <v>0</v>
      </c>
    </row>
    <row r="461" spans="10:24">
      <c r="J461" s="13"/>
      <c r="K461" s="37"/>
      <c r="L461" s="46" t="str">
        <f t="shared" si="9"/>
        <v/>
      </c>
      <c r="M461" s="47" cm="1">
        <f t="array" ref="M461">IFERROR(
IF(OR(M$10="",$I461=""),"",
SUMIFS(収穫記録!$P:$P,収穫記録!$D:$D,$J$1,収穫記録!$I:$I,$J$2,収穫記録!$J:$J,$J$3,収穫記録!$F:$F,$I461,収穫記録!$B:$B,"&gt;="&amp;M$10,収穫記録!$B:$B,"&lt;="&amp;EOMONTH(M$10,0))
/_xlfn.UNIQUE(_xlfn._xlws.FILTER($F:$F,$E:$E=$J$4))
/IF($J$5="総計",1,$K461/10)
),0)</f>
        <v>0</v>
      </c>
      <c r="N461" s="48" cm="1">
        <f t="array" ref="N461">IFERROR(
IF(OR(N$10="",$I461=""),"",
SUMIFS(収穫記録!$P:$P,収穫記録!$D:$D,$J$1,収穫記録!$I:$I,$J$2,収穫記録!$J:$J,$J$3,収穫記録!$F:$F,$I461,収穫記録!$B:$B,"&gt;="&amp;N$10,収穫記録!$B:$B,"&lt;="&amp;EOMONTH(N$10,0))
/_xlfn.UNIQUE(_xlfn._xlws.FILTER($F:$F,$E:$E=$J$4))
/IF($J$5="総計",1,$K461/10)
),0)</f>
        <v>0</v>
      </c>
      <c r="O461" s="48" cm="1">
        <f t="array" ref="O461">IFERROR(
IF(OR(O$10="",$I461=""),"",
SUMIFS(収穫記録!$P:$P,収穫記録!$D:$D,$J$1,収穫記録!$I:$I,$J$2,収穫記録!$J:$J,$J$3,収穫記録!$F:$F,$I461,収穫記録!$B:$B,"&gt;="&amp;O$10,収穫記録!$B:$B,"&lt;="&amp;EOMONTH(O$10,0))
/_xlfn.UNIQUE(_xlfn._xlws.FILTER($F:$F,$E:$E=$J$4))
/IF($J$5="総計",1,$K461/10)
),0)</f>
        <v>0</v>
      </c>
      <c r="P461" s="48" cm="1">
        <f t="array" ref="P461">IFERROR(
IF(OR(P$10="",$I461=""),"",
SUMIFS(収穫記録!$P:$P,収穫記録!$D:$D,$J$1,収穫記録!$I:$I,$J$2,収穫記録!$J:$J,$J$3,収穫記録!$F:$F,$I461,収穫記録!$B:$B,"&gt;="&amp;P$10,収穫記録!$B:$B,"&lt;="&amp;EOMONTH(P$10,0))
/_xlfn.UNIQUE(_xlfn._xlws.FILTER($F:$F,$E:$E=$J$4))
/IF($J$5="総計",1,$K461/10)
),0)</f>
        <v>0</v>
      </c>
      <c r="Q461" s="48" cm="1">
        <f t="array" ref="Q461">IFERROR(
IF(OR(Q$10="",$I461=""),"",
SUMIFS(収穫記録!$P:$P,収穫記録!$D:$D,$J$1,収穫記録!$I:$I,$J$2,収穫記録!$J:$J,$J$3,収穫記録!$F:$F,$I461,収穫記録!$B:$B,"&gt;="&amp;Q$10,収穫記録!$B:$B,"&lt;="&amp;EOMONTH(Q$10,0))
/_xlfn.UNIQUE(_xlfn._xlws.FILTER($F:$F,$E:$E=$J$4))
/IF($J$5="総計",1,$K461/10)
),0)</f>
        <v>0</v>
      </c>
      <c r="R461" s="48" cm="1">
        <f t="array" ref="R461">IFERROR(
IF(OR(R$10="",$I461=""),"",
SUMIFS(収穫記録!$P:$P,収穫記録!$D:$D,$J$1,収穫記録!$I:$I,$J$2,収穫記録!$J:$J,$J$3,収穫記録!$F:$F,$I461,収穫記録!$B:$B,"&gt;="&amp;R$10,収穫記録!$B:$B,"&lt;="&amp;EOMONTH(R$10,0))
/_xlfn.UNIQUE(_xlfn._xlws.FILTER($F:$F,$E:$E=$J$4))
/IF($J$5="総計",1,$K461/10)
),0)</f>
        <v>0</v>
      </c>
      <c r="S461" s="48" cm="1">
        <f t="array" ref="S461">IFERROR(
IF(OR(S$10="",$I461=""),"",
SUMIFS(収穫記録!$P:$P,収穫記録!$D:$D,$J$1,収穫記録!$I:$I,$J$2,収穫記録!$J:$J,$J$3,収穫記録!$F:$F,$I461,収穫記録!$B:$B,"&gt;="&amp;S$10,収穫記録!$B:$B,"&lt;="&amp;EOMONTH(S$10,0))
/_xlfn.UNIQUE(_xlfn._xlws.FILTER($F:$F,$E:$E=$J$4))
/IF($J$5="総計",1,$K461/10)
),0)</f>
        <v>0</v>
      </c>
      <c r="T461" s="48" cm="1">
        <f t="array" ref="T461">IFERROR(
IF(OR(T$10="",$I461=""),"",
SUMIFS(収穫記録!$P:$P,収穫記録!$D:$D,$J$1,収穫記録!$I:$I,$J$2,収穫記録!$J:$J,$J$3,収穫記録!$F:$F,$I461,収穫記録!$B:$B,"&gt;="&amp;T$10,収穫記録!$B:$B,"&lt;="&amp;EOMONTH(T$10,0))
/_xlfn.UNIQUE(_xlfn._xlws.FILTER($F:$F,$E:$E=$J$4))
/IF($J$5="総計",1,$K461/10)
),0)</f>
        <v>0</v>
      </c>
      <c r="U461" s="48" cm="1">
        <f t="array" ref="U461">IFERROR(
IF(OR(U$10="",$I461=""),"",
SUMIFS(収穫記録!$P:$P,収穫記録!$D:$D,$J$1,収穫記録!$I:$I,$J$2,収穫記録!$J:$J,$J$3,収穫記録!$F:$F,$I461,収穫記録!$B:$B,"&gt;="&amp;U$10,収穫記録!$B:$B,"&lt;="&amp;EOMONTH(U$10,0))
/_xlfn.UNIQUE(_xlfn._xlws.FILTER($F:$F,$E:$E=$J$4))
/IF($J$5="総計",1,$K461/10)
),0)</f>
        <v>0</v>
      </c>
      <c r="V461" s="48" cm="1">
        <f t="array" ref="V461">IFERROR(
IF(OR(V$10="",$I461=""),"",
SUMIFS(収穫記録!$P:$P,収穫記録!$D:$D,$J$1,収穫記録!$I:$I,$J$2,収穫記録!$J:$J,$J$3,収穫記録!$F:$F,$I461,収穫記録!$B:$B,"&gt;="&amp;V$10,収穫記録!$B:$B,"&lt;="&amp;EOMONTH(V$10,0))
/_xlfn.UNIQUE(_xlfn._xlws.FILTER($F:$F,$E:$E=$J$4))
/IF($J$5="総計",1,$K461/10)
),0)</f>
        <v>0</v>
      </c>
      <c r="W461" s="48" cm="1">
        <f t="array" ref="W461">IFERROR(
IF(OR(W$10="",$I461=""),"",
SUMIFS(収穫記録!$P:$P,収穫記録!$D:$D,$J$1,収穫記録!$I:$I,$J$2,収穫記録!$J:$J,$J$3,収穫記録!$F:$F,$I461,収穫記録!$B:$B,"&gt;="&amp;W$10,収穫記録!$B:$B,"&lt;="&amp;EOMONTH(W$10,0))
/_xlfn.UNIQUE(_xlfn._xlws.FILTER($F:$F,$E:$E=$J$4))
/IF($J$5="総計",1,$K461/10)
),0)</f>
        <v>0</v>
      </c>
      <c r="X461" s="48" cm="1">
        <f t="array" ref="X461">IFERROR(
IF(OR(X$10="",$I461=""),"",
SUMIFS(収穫記録!$P:$P,収穫記録!$D:$D,$J$1,収穫記録!$I:$I,$J$2,収穫記録!$J:$J,$J$3,収穫記録!$F:$F,$I461,収穫記録!$B:$B,"&gt;="&amp;X$10,収穫記録!$B:$B,"&lt;="&amp;EOMONTH(X$10,0))
/_xlfn.UNIQUE(_xlfn._xlws.FILTER($F:$F,$E:$E=$J$4))
/IF($J$5="総計",1,$K461/10)
),0)</f>
        <v>0</v>
      </c>
    </row>
    <row r="462" spans="10:24">
      <c r="J462" s="13"/>
      <c r="K462" s="37"/>
      <c r="L462" s="46" t="str">
        <f t="shared" si="9"/>
        <v/>
      </c>
      <c r="M462" s="47" cm="1">
        <f t="array" ref="M462">IFERROR(
IF(OR(M$10="",$I462=""),"",
SUMIFS(収穫記録!$P:$P,収穫記録!$D:$D,$J$1,収穫記録!$I:$I,$J$2,収穫記録!$J:$J,$J$3,収穫記録!$F:$F,$I462,収穫記録!$B:$B,"&gt;="&amp;M$10,収穫記録!$B:$B,"&lt;="&amp;EOMONTH(M$10,0))
/_xlfn.UNIQUE(_xlfn._xlws.FILTER($F:$F,$E:$E=$J$4))
/IF($J$5="総計",1,$K462/10)
),0)</f>
        <v>0</v>
      </c>
      <c r="N462" s="48" cm="1">
        <f t="array" ref="N462">IFERROR(
IF(OR(N$10="",$I462=""),"",
SUMIFS(収穫記録!$P:$P,収穫記録!$D:$D,$J$1,収穫記録!$I:$I,$J$2,収穫記録!$J:$J,$J$3,収穫記録!$F:$F,$I462,収穫記録!$B:$B,"&gt;="&amp;N$10,収穫記録!$B:$B,"&lt;="&amp;EOMONTH(N$10,0))
/_xlfn.UNIQUE(_xlfn._xlws.FILTER($F:$F,$E:$E=$J$4))
/IF($J$5="総計",1,$K462/10)
),0)</f>
        <v>0</v>
      </c>
      <c r="O462" s="48" cm="1">
        <f t="array" ref="O462">IFERROR(
IF(OR(O$10="",$I462=""),"",
SUMIFS(収穫記録!$P:$P,収穫記録!$D:$D,$J$1,収穫記録!$I:$I,$J$2,収穫記録!$J:$J,$J$3,収穫記録!$F:$F,$I462,収穫記録!$B:$B,"&gt;="&amp;O$10,収穫記録!$B:$B,"&lt;="&amp;EOMONTH(O$10,0))
/_xlfn.UNIQUE(_xlfn._xlws.FILTER($F:$F,$E:$E=$J$4))
/IF($J$5="総計",1,$K462/10)
),0)</f>
        <v>0</v>
      </c>
      <c r="P462" s="48" cm="1">
        <f t="array" ref="P462">IFERROR(
IF(OR(P$10="",$I462=""),"",
SUMIFS(収穫記録!$P:$P,収穫記録!$D:$D,$J$1,収穫記録!$I:$I,$J$2,収穫記録!$J:$J,$J$3,収穫記録!$F:$F,$I462,収穫記録!$B:$B,"&gt;="&amp;P$10,収穫記録!$B:$B,"&lt;="&amp;EOMONTH(P$10,0))
/_xlfn.UNIQUE(_xlfn._xlws.FILTER($F:$F,$E:$E=$J$4))
/IF($J$5="総計",1,$K462/10)
),0)</f>
        <v>0</v>
      </c>
      <c r="Q462" s="48" cm="1">
        <f t="array" ref="Q462">IFERROR(
IF(OR(Q$10="",$I462=""),"",
SUMIFS(収穫記録!$P:$P,収穫記録!$D:$D,$J$1,収穫記録!$I:$I,$J$2,収穫記録!$J:$J,$J$3,収穫記録!$F:$F,$I462,収穫記録!$B:$B,"&gt;="&amp;Q$10,収穫記録!$B:$B,"&lt;="&amp;EOMONTH(Q$10,0))
/_xlfn.UNIQUE(_xlfn._xlws.FILTER($F:$F,$E:$E=$J$4))
/IF($J$5="総計",1,$K462/10)
),0)</f>
        <v>0</v>
      </c>
      <c r="R462" s="48" cm="1">
        <f t="array" ref="R462">IFERROR(
IF(OR(R$10="",$I462=""),"",
SUMIFS(収穫記録!$P:$P,収穫記録!$D:$D,$J$1,収穫記録!$I:$I,$J$2,収穫記録!$J:$J,$J$3,収穫記録!$F:$F,$I462,収穫記録!$B:$B,"&gt;="&amp;R$10,収穫記録!$B:$B,"&lt;="&amp;EOMONTH(R$10,0))
/_xlfn.UNIQUE(_xlfn._xlws.FILTER($F:$F,$E:$E=$J$4))
/IF($J$5="総計",1,$K462/10)
),0)</f>
        <v>0</v>
      </c>
      <c r="S462" s="48" cm="1">
        <f t="array" ref="S462">IFERROR(
IF(OR(S$10="",$I462=""),"",
SUMIFS(収穫記録!$P:$P,収穫記録!$D:$D,$J$1,収穫記録!$I:$I,$J$2,収穫記録!$J:$J,$J$3,収穫記録!$F:$F,$I462,収穫記録!$B:$B,"&gt;="&amp;S$10,収穫記録!$B:$B,"&lt;="&amp;EOMONTH(S$10,0))
/_xlfn.UNIQUE(_xlfn._xlws.FILTER($F:$F,$E:$E=$J$4))
/IF($J$5="総計",1,$K462/10)
),0)</f>
        <v>0</v>
      </c>
      <c r="T462" s="48" cm="1">
        <f t="array" ref="T462">IFERROR(
IF(OR(T$10="",$I462=""),"",
SUMIFS(収穫記録!$P:$P,収穫記録!$D:$D,$J$1,収穫記録!$I:$I,$J$2,収穫記録!$J:$J,$J$3,収穫記録!$F:$F,$I462,収穫記録!$B:$B,"&gt;="&amp;T$10,収穫記録!$B:$B,"&lt;="&amp;EOMONTH(T$10,0))
/_xlfn.UNIQUE(_xlfn._xlws.FILTER($F:$F,$E:$E=$J$4))
/IF($J$5="総計",1,$K462/10)
),0)</f>
        <v>0</v>
      </c>
      <c r="U462" s="48" cm="1">
        <f t="array" ref="U462">IFERROR(
IF(OR(U$10="",$I462=""),"",
SUMIFS(収穫記録!$P:$P,収穫記録!$D:$D,$J$1,収穫記録!$I:$I,$J$2,収穫記録!$J:$J,$J$3,収穫記録!$F:$F,$I462,収穫記録!$B:$B,"&gt;="&amp;U$10,収穫記録!$B:$B,"&lt;="&amp;EOMONTH(U$10,0))
/_xlfn.UNIQUE(_xlfn._xlws.FILTER($F:$F,$E:$E=$J$4))
/IF($J$5="総計",1,$K462/10)
),0)</f>
        <v>0</v>
      </c>
      <c r="V462" s="48" cm="1">
        <f t="array" ref="V462">IFERROR(
IF(OR(V$10="",$I462=""),"",
SUMIFS(収穫記録!$P:$P,収穫記録!$D:$D,$J$1,収穫記録!$I:$I,$J$2,収穫記録!$J:$J,$J$3,収穫記録!$F:$F,$I462,収穫記録!$B:$B,"&gt;="&amp;V$10,収穫記録!$B:$B,"&lt;="&amp;EOMONTH(V$10,0))
/_xlfn.UNIQUE(_xlfn._xlws.FILTER($F:$F,$E:$E=$J$4))
/IF($J$5="総計",1,$K462/10)
),0)</f>
        <v>0</v>
      </c>
      <c r="W462" s="48" cm="1">
        <f t="array" ref="W462">IFERROR(
IF(OR(W$10="",$I462=""),"",
SUMIFS(収穫記録!$P:$P,収穫記録!$D:$D,$J$1,収穫記録!$I:$I,$J$2,収穫記録!$J:$J,$J$3,収穫記録!$F:$F,$I462,収穫記録!$B:$B,"&gt;="&amp;W$10,収穫記録!$B:$B,"&lt;="&amp;EOMONTH(W$10,0))
/_xlfn.UNIQUE(_xlfn._xlws.FILTER($F:$F,$E:$E=$J$4))
/IF($J$5="総計",1,$K462/10)
),0)</f>
        <v>0</v>
      </c>
      <c r="X462" s="48" cm="1">
        <f t="array" ref="X462">IFERROR(
IF(OR(X$10="",$I462=""),"",
SUMIFS(収穫記録!$P:$P,収穫記録!$D:$D,$J$1,収穫記録!$I:$I,$J$2,収穫記録!$J:$J,$J$3,収穫記録!$F:$F,$I462,収穫記録!$B:$B,"&gt;="&amp;X$10,収穫記録!$B:$B,"&lt;="&amp;EOMONTH(X$10,0))
/_xlfn.UNIQUE(_xlfn._xlws.FILTER($F:$F,$E:$E=$J$4))
/IF($J$5="総計",1,$K462/10)
),0)</f>
        <v>0</v>
      </c>
    </row>
    <row r="463" spans="10:24">
      <c r="J463" s="13"/>
      <c r="K463" s="37"/>
      <c r="L463" s="46" t="str">
        <f t="shared" si="9"/>
        <v/>
      </c>
      <c r="M463" s="47" cm="1">
        <f t="array" ref="M463">IFERROR(
IF(OR(M$10="",$I463=""),"",
SUMIFS(収穫記録!$P:$P,収穫記録!$D:$D,$J$1,収穫記録!$I:$I,$J$2,収穫記録!$J:$J,$J$3,収穫記録!$F:$F,$I463,収穫記録!$B:$B,"&gt;="&amp;M$10,収穫記録!$B:$B,"&lt;="&amp;EOMONTH(M$10,0))
/_xlfn.UNIQUE(_xlfn._xlws.FILTER($F:$F,$E:$E=$J$4))
/IF($J$5="総計",1,$K463/10)
),0)</f>
        <v>0</v>
      </c>
      <c r="N463" s="48" cm="1">
        <f t="array" ref="N463">IFERROR(
IF(OR(N$10="",$I463=""),"",
SUMIFS(収穫記録!$P:$P,収穫記録!$D:$D,$J$1,収穫記録!$I:$I,$J$2,収穫記録!$J:$J,$J$3,収穫記録!$F:$F,$I463,収穫記録!$B:$B,"&gt;="&amp;N$10,収穫記録!$B:$B,"&lt;="&amp;EOMONTH(N$10,0))
/_xlfn.UNIQUE(_xlfn._xlws.FILTER($F:$F,$E:$E=$J$4))
/IF($J$5="総計",1,$K463/10)
),0)</f>
        <v>0</v>
      </c>
      <c r="O463" s="48" cm="1">
        <f t="array" ref="O463">IFERROR(
IF(OR(O$10="",$I463=""),"",
SUMIFS(収穫記録!$P:$P,収穫記録!$D:$D,$J$1,収穫記録!$I:$I,$J$2,収穫記録!$J:$J,$J$3,収穫記録!$F:$F,$I463,収穫記録!$B:$B,"&gt;="&amp;O$10,収穫記録!$B:$B,"&lt;="&amp;EOMONTH(O$10,0))
/_xlfn.UNIQUE(_xlfn._xlws.FILTER($F:$F,$E:$E=$J$4))
/IF($J$5="総計",1,$K463/10)
),0)</f>
        <v>0</v>
      </c>
      <c r="P463" s="48" cm="1">
        <f t="array" ref="P463">IFERROR(
IF(OR(P$10="",$I463=""),"",
SUMIFS(収穫記録!$P:$P,収穫記録!$D:$D,$J$1,収穫記録!$I:$I,$J$2,収穫記録!$J:$J,$J$3,収穫記録!$F:$F,$I463,収穫記録!$B:$B,"&gt;="&amp;P$10,収穫記録!$B:$B,"&lt;="&amp;EOMONTH(P$10,0))
/_xlfn.UNIQUE(_xlfn._xlws.FILTER($F:$F,$E:$E=$J$4))
/IF($J$5="総計",1,$K463/10)
),0)</f>
        <v>0</v>
      </c>
      <c r="Q463" s="48" cm="1">
        <f t="array" ref="Q463">IFERROR(
IF(OR(Q$10="",$I463=""),"",
SUMIFS(収穫記録!$P:$P,収穫記録!$D:$D,$J$1,収穫記録!$I:$I,$J$2,収穫記録!$J:$J,$J$3,収穫記録!$F:$F,$I463,収穫記録!$B:$B,"&gt;="&amp;Q$10,収穫記録!$B:$B,"&lt;="&amp;EOMONTH(Q$10,0))
/_xlfn.UNIQUE(_xlfn._xlws.FILTER($F:$F,$E:$E=$J$4))
/IF($J$5="総計",1,$K463/10)
),0)</f>
        <v>0</v>
      </c>
      <c r="R463" s="48" cm="1">
        <f t="array" ref="R463">IFERROR(
IF(OR(R$10="",$I463=""),"",
SUMIFS(収穫記録!$P:$P,収穫記録!$D:$D,$J$1,収穫記録!$I:$I,$J$2,収穫記録!$J:$J,$J$3,収穫記録!$F:$F,$I463,収穫記録!$B:$B,"&gt;="&amp;R$10,収穫記録!$B:$B,"&lt;="&amp;EOMONTH(R$10,0))
/_xlfn.UNIQUE(_xlfn._xlws.FILTER($F:$F,$E:$E=$J$4))
/IF($J$5="総計",1,$K463/10)
),0)</f>
        <v>0</v>
      </c>
      <c r="S463" s="48" cm="1">
        <f t="array" ref="S463">IFERROR(
IF(OR(S$10="",$I463=""),"",
SUMIFS(収穫記録!$P:$P,収穫記録!$D:$D,$J$1,収穫記録!$I:$I,$J$2,収穫記録!$J:$J,$J$3,収穫記録!$F:$F,$I463,収穫記録!$B:$B,"&gt;="&amp;S$10,収穫記録!$B:$B,"&lt;="&amp;EOMONTH(S$10,0))
/_xlfn.UNIQUE(_xlfn._xlws.FILTER($F:$F,$E:$E=$J$4))
/IF($J$5="総計",1,$K463/10)
),0)</f>
        <v>0</v>
      </c>
      <c r="T463" s="48" cm="1">
        <f t="array" ref="T463">IFERROR(
IF(OR(T$10="",$I463=""),"",
SUMIFS(収穫記録!$P:$P,収穫記録!$D:$D,$J$1,収穫記録!$I:$I,$J$2,収穫記録!$J:$J,$J$3,収穫記録!$F:$F,$I463,収穫記録!$B:$B,"&gt;="&amp;T$10,収穫記録!$B:$B,"&lt;="&amp;EOMONTH(T$10,0))
/_xlfn.UNIQUE(_xlfn._xlws.FILTER($F:$F,$E:$E=$J$4))
/IF($J$5="総計",1,$K463/10)
),0)</f>
        <v>0</v>
      </c>
      <c r="U463" s="48" cm="1">
        <f t="array" ref="U463">IFERROR(
IF(OR(U$10="",$I463=""),"",
SUMIFS(収穫記録!$P:$P,収穫記録!$D:$D,$J$1,収穫記録!$I:$I,$J$2,収穫記録!$J:$J,$J$3,収穫記録!$F:$F,$I463,収穫記録!$B:$B,"&gt;="&amp;U$10,収穫記録!$B:$B,"&lt;="&amp;EOMONTH(U$10,0))
/_xlfn.UNIQUE(_xlfn._xlws.FILTER($F:$F,$E:$E=$J$4))
/IF($J$5="総計",1,$K463/10)
),0)</f>
        <v>0</v>
      </c>
      <c r="V463" s="48" cm="1">
        <f t="array" ref="V463">IFERROR(
IF(OR(V$10="",$I463=""),"",
SUMIFS(収穫記録!$P:$P,収穫記録!$D:$D,$J$1,収穫記録!$I:$I,$J$2,収穫記録!$J:$J,$J$3,収穫記録!$F:$F,$I463,収穫記録!$B:$B,"&gt;="&amp;V$10,収穫記録!$B:$B,"&lt;="&amp;EOMONTH(V$10,0))
/_xlfn.UNIQUE(_xlfn._xlws.FILTER($F:$F,$E:$E=$J$4))
/IF($J$5="総計",1,$K463/10)
),0)</f>
        <v>0</v>
      </c>
      <c r="W463" s="48" cm="1">
        <f t="array" ref="W463">IFERROR(
IF(OR(W$10="",$I463=""),"",
SUMIFS(収穫記録!$P:$P,収穫記録!$D:$D,$J$1,収穫記録!$I:$I,$J$2,収穫記録!$J:$J,$J$3,収穫記録!$F:$F,$I463,収穫記録!$B:$B,"&gt;="&amp;W$10,収穫記録!$B:$B,"&lt;="&amp;EOMONTH(W$10,0))
/_xlfn.UNIQUE(_xlfn._xlws.FILTER($F:$F,$E:$E=$J$4))
/IF($J$5="総計",1,$K463/10)
),0)</f>
        <v>0</v>
      </c>
      <c r="X463" s="48" cm="1">
        <f t="array" ref="X463">IFERROR(
IF(OR(X$10="",$I463=""),"",
SUMIFS(収穫記録!$P:$P,収穫記録!$D:$D,$J$1,収穫記録!$I:$I,$J$2,収穫記録!$J:$J,$J$3,収穫記録!$F:$F,$I463,収穫記録!$B:$B,"&gt;="&amp;X$10,収穫記録!$B:$B,"&lt;="&amp;EOMONTH(X$10,0))
/_xlfn.UNIQUE(_xlfn._xlws.FILTER($F:$F,$E:$E=$J$4))
/IF($J$5="総計",1,$K463/10)
),0)</f>
        <v>0</v>
      </c>
    </row>
    <row r="464" spans="10:24">
      <c r="J464" s="13"/>
      <c r="K464" s="37"/>
      <c r="L464" s="46" t="str">
        <f t="shared" si="9"/>
        <v/>
      </c>
      <c r="M464" s="47" cm="1">
        <f t="array" ref="M464">IFERROR(
IF(OR(M$10="",$I464=""),"",
SUMIFS(収穫記録!$P:$P,収穫記録!$D:$D,$J$1,収穫記録!$I:$I,$J$2,収穫記録!$J:$J,$J$3,収穫記録!$F:$F,$I464,収穫記録!$B:$B,"&gt;="&amp;M$10,収穫記録!$B:$B,"&lt;="&amp;EOMONTH(M$10,0))
/_xlfn.UNIQUE(_xlfn._xlws.FILTER($F:$F,$E:$E=$J$4))
/IF($J$5="総計",1,$K464/10)
),0)</f>
        <v>0</v>
      </c>
      <c r="N464" s="48" cm="1">
        <f t="array" ref="N464">IFERROR(
IF(OR(N$10="",$I464=""),"",
SUMIFS(収穫記録!$P:$P,収穫記録!$D:$D,$J$1,収穫記録!$I:$I,$J$2,収穫記録!$J:$J,$J$3,収穫記録!$F:$F,$I464,収穫記録!$B:$B,"&gt;="&amp;N$10,収穫記録!$B:$B,"&lt;="&amp;EOMONTH(N$10,0))
/_xlfn.UNIQUE(_xlfn._xlws.FILTER($F:$F,$E:$E=$J$4))
/IF($J$5="総計",1,$K464/10)
),0)</f>
        <v>0</v>
      </c>
      <c r="O464" s="48" cm="1">
        <f t="array" ref="O464">IFERROR(
IF(OR(O$10="",$I464=""),"",
SUMIFS(収穫記録!$P:$P,収穫記録!$D:$D,$J$1,収穫記録!$I:$I,$J$2,収穫記録!$J:$J,$J$3,収穫記録!$F:$F,$I464,収穫記録!$B:$B,"&gt;="&amp;O$10,収穫記録!$B:$B,"&lt;="&amp;EOMONTH(O$10,0))
/_xlfn.UNIQUE(_xlfn._xlws.FILTER($F:$F,$E:$E=$J$4))
/IF($J$5="総計",1,$K464/10)
),0)</f>
        <v>0</v>
      </c>
      <c r="P464" s="48" cm="1">
        <f t="array" ref="P464">IFERROR(
IF(OR(P$10="",$I464=""),"",
SUMIFS(収穫記録!$P:$P,収穫記録!$D:$D,$J$1,収穫記録!$I:$I,$J$2,収穫記録!$J:$J,$J$3,収穫記録!$F:$F,$I464,収穫記録!$B:$B,"&gt;="&amp;P$10,収穫記録!$B:$B,"&lt;="&amp;EOMONTH(P$10,0))
/_xlfn.UNIQUE(_xlfn._xlws.FILTER($F:$F,$E:$E=$J$4))
/IF($J$5="総計",1,$K464/10)
),0)</f>
        <v>0</v>
      </c>
      <c r="Q464" s="48" cm="1">
        <f t="array" ref="Q464">IFERROR(
IF(OR(Q$10="",$I464=""),"",
SUMIFS(収穫記録!$P:$P,収穫記録!$D:$D,$J$1,収穫記録!$I:$I,$J$2,収穫記録!$J:$J,$J$3,収穫記録!$F:$F,$I464,収穫記録!$B:$B,"&gt;="&amp;Q$10,収穫記録!$B:$B,"&lt;="&amp;EOMONTH(Q$10,0))
/_xlfn.UNIQUE(_xlfn._xlws.FILTER($F:$F,$E:$E=$J$4))
/IF($J$5="総計",1,$K464/10)
),0)</f>
        <v>0</v>
      </c>
      <c r="R464" s="48" cm="1">
        <f t="array" ref="R464">IFERROR(
IF(OR(R$10="",$I464=""),"",
SUMIFS(収穫記録!$P:$P,収穫記録!$D:$D,$J$1,収穫記録!$I:$I,$J$2,収穫記録!$J:$J,$J$3,収穫記録!$F:$F,$I464,収穫記録!$B:$B,"&gt;="&amp;R$10,収穫記録!$B:$B,"&lt;="&amp;EOMONTH(R$10,0))
/_xlfn.UNIQUE(_xlfn._xlws.FILTER($F:$F,$E:$E=$J$4))
/IF($J$5="総計",1,$K464/10)
),0)</f>
        <v>0</v>
      </c>
      <c r="S464" s="48" cm="1">
        <f t="array" ref="S464">IFERROR(
IF(OR(S$10="",$I464=""),"",
SUMIFS(収穫記録!$P:$P,収穫記録!$D:$D,$J$1,収穫記録!$I:$I,$J$2,収穫記録!$J:$J,$J$3,収穫記録!$F:$F,$I464,収穫記録!$B:$B,"&gt;="&amp;S$10,収穫記録!$B:$B,"&lt;="&amp;EOMONTH(S$10,0))
/_xlfn.UNIQUE(_xlfn._xlws.FILTER($F:$F,$E:$E=$J$4))
/IF($J$5="総計",1,$K464/10)
),0)</f>
        <v>0</v>
      </c>
      <c r="T464" s="48" cm="1">
        <f t="array" ref="T464">IFERROR(
IF(OR(T$10="",$I464=""),"",
SUMIFS(収穫記録!$P:$P,収穫記録!$D:$D,$J$1,収穫記録!$I:$I,$J$2,収穫記録!$J:$J,$J$3,収穫記録!$F:$F,$I464,収穫記録!$B:$B,"&gt;="&amp;T$10,収穫記録!$B:$B,"&lt;="&amp;EOMONTH(T$10,0))
/_xlfn.UNIQUE(_xlfn._xlws.FILTER($F:$F,$E:$E=$J$4))
/IF($J$5="総計",1,$K464/10)
),0)</f>
        <v>0</v>
      </c>
      <c r="U464" s="48" cm="1">
        <f t="array" ref="U464">IFERROR(
IF(OR(U$10="",$I464=""),"",
SUMIFS(収穫記録!$P:$P,収穫記録!$D:$D,$J$1,収穫記録!$I:$I,$J$2,収穫記録!$J:$J,$J$3,収穫記録!$F:$F,$I464,収穫記録!$B:$B,"&gt;="&amp;U$10,収穫記録!$B:$B,"&lt;="&amp;EOMONTH(U$10,0))
/_xlfn.UNIQUE(_xlfn._xlws.FILTER($F:$F,$E:$E=$J$4))
/IF($J$5="総計",1,$K464/10)
),0)</f>
        <v>0</v>
      </c>
      <c r="V464" s="48" cm="1">
        <f t="array" ref="V464">IFERROR(
IF(OR(V$10="",$I464=""),"",
SUMIFS(収穫記録!$P:$P,収穫記録!$D:$D,$J$1,収穫記録!$I:$I,$J$2,収穫記録!$J:$J,$J$3,収穫記録!$F:$F,$I464,収穫記録!$B:$B,"&gt;="&amp;V$10,収穫記録!$B:$B,"&lt;="&amp;EOMONTH(V$10,0))
/_xlfn.UNIQUE(_xlfn._xlws.FILTER($F:$F,$E:$E=$J$4))
/IF($J$5="総計",1,$K464/10)
),0)</f>
        <v>0</v>
      </c>
      <c r="W464" s="48" cm="1">
        <f t="array" ref="W464">IFERROR(
IF(OR(W$10="",$I464=""),"",
SUMIFS(収穫記録!$P:$P,収穫記録!$D:$D,$J$1,収穫記録!$I:$I,$J$2,収穫記録!$J:$J,$J$3,収穫記録!$F:$F,$I464,収穫記録!$B:$B,"&gt;="&amp;W$10,収穫記録!$B:$B,"&lt;="&amp;EOMONTH(W$10,0))
/_xlfn.UNIQUE(_xlfn._xlws.FILTER($F:$F,$E:$E=$J$4))
/IF($J$5="総計",1,$K464/10)
),0)</f>
        <v>0</v>
      </c>
      <c r="X464" s="48" cm="1">
        <f t="array" ref="X464">IFERROR(
IF(OR(X$10="",$I464=""),"",
SUMIFS(収穫記録!$P:$P,収穫記録!$D:$D,$J$1,収穫記録!$I:$I,$J$2,収穫記録!$J:$J,$J$3,収穫記録!$F:$F,$I464,収穫記録!$B:$B,"&gt;="&amp;X$10,収穫記録!$B:$B,"&lt;="&amp;EOMONTH(X$10,0))
/_xlfn.UNIQUE(_xlfn._xlws.FILTER($F:$F,$E:$E=$J$4))
/IF($J$5="総計",1,$K464/10)
),0)</f>
        <v>0</v>
      </c>
    </row>
    <row r="465" spans="10:24">
      <c r="J465" s="13"/>
      <c r="K465" s="37"/>
      <c r="L465" s="46" t="str">
        <f t="shared" si="9"/>
        <v/>
      </c>
      <c r="M465" s="47" cm="1">
        <f t="array" ref="M465">IFERROR(
IF(OR(M$10="",$I465=""),"",
SUMIFS(収穫記録!$P:$P,収穫記録!$D:$D,$J$1,収穫記録!$I:$I,$J$2,収穫記録!$J:$J,$J$3,収穫記録!$F:$F,$I465,収穫記録!$B:$B,"&gt;="&amp;M$10,収穫記録!$B:$B,"&lt;="&amp;EOMONTH(M$10,0))
/_xlfn.UNIQUE(_xlfn._xlws.FILTER($F:$F,$E:$E=$J$4))
/IF($J$5="総計",1,$K465/10)
),0)</f>
        <v>0</v>
      </c>
      <c r="N465" s="48" cm="1">
        <f t="array" ref="N465">IFERROR(
IF(OR(N$10="",$I465=""),"",
SUMIFS(収穫記録!$P:$P,収穫記録!$D:$D,$J$1,収穫記録!$I:$I,$J$2,収穫記録!$J:$J,$J$3,収穫記録!$F:$F,$I465,収穫記録!$B:$B,"&gt;="&amp;N$10,収穫記録!$B:$B,"&lt;="&amp;EOMONTH(N$10,0))
/_xlfn.UNIQUE(_xlfn._xlws.FILTER($F:$F,$E:$E=$J$4))
/IF($J$5="総計",1,$K465/10)
),0)</f>
        <v>0</v>
      </c>
      <c r="O465" s="48" cm="1">
        <f t="array" ref="O465">IFERROR(
IF(OR(O$10="",$I465=""),"",
SUMIFS(収穫記録!$P:$P,収穫記録!$D:$D,$J$1,収穫記録!$I:$I,$J$2,収穫記録!$J:$J,$J$3,収穫記録!$F:$F,$I465,収穫記録!$B:$B,"&gt;="&amp;O$10,収穫記録!$B:$B,"&lt;="&amp;EOMONTH(O$10,0))
/_xlfn.UNIQUE(_xlfn._xlws.FILTER($F:$F,$E:$E=$J$4))
/IF($J$5="総計",1,$K465/10)
),0)</f>
        <v>0</v>
      </c>
      <c r="P465" s="48" cm="1">
        <f t="array" ref="P465">IFERROR(
IF(OR(P$10="",$I465=""),"",
SUMIFS(収穫記録!$P:$P,収穫記録!$D:$D,$J$1,収穫記録!$I:$I,$J$2,収穫記録!$J:$J,$J$3,収穫記録!$F:$F,$I465,収穫記録!$B:$B,"&gt;="&amp;P$10,収穫記録!$B:$B,"&lt;="&amp;EOMONTH(P$10,0))
/_xlfn.UNIQUE(_xlfn._xlws.FILTER($F:$F,$E:$E=$J$4))
/IF($J$5="総計",1,$K465/10)
),0)</f>
        <v>0</v>
      </c>
      <c r="Q465" s="48" cm="1">
        <f t="array" ref="Q465">IFERROR(
IF(OR(Q$10="",$I465=""),"",
SUMIFS(収穫記録!$P:$P,収穫記録!$D:$D,$J$1,収穫記録!$I:$I,$J$2,収穫記録!$J:$J,$J$3,収穫記録!$F:$F,$I465,収穫記録!$B:$B,"&gt;="&amp;Q$10,収穫記録!$B:$B,"&lt;="&amp;EOMONTH(Q$10,0))
/_xlfn.UNIQUE(_xlfn._xlws.FILTER($F:$F,$E:$E=$J$4))
/IF($J$5="総計",1,$K465/10)
),0)</f>
        <v>0</v>
      </c>
      <c r="R465" s="48" cm="1">
        <f t="array" ref="R465">IFERROR(
IF(OR(R$10="",$I465=""),"",
SUMIFS(収穫記録!$P:$P,収穫記録!$D:$D,$J$1,収穫記録!$I:$I,$J$2,収穫記録!$J:$J,$J$3,収穫記録!$F:$F,$I465,収穫記録!$B:$B,"&gt;="&amp;R$10,収穫記録!$B:$B,"&lt;="&amp;EOMONTH(R$10,0))
/_xlfn.UNIQUE(_xlfn._xlws.FILTER($F:$F,$E:$E=$J$4))
/IF($J$5="総計",1,$K465/10)
),0)</f>
        <v>0</v>
      </c>
      <c r="S465" s="48" cm="1">
        <f t="array" ref="S465">IFERROR(
IF(OR(S$10="",$I465=""),"",
SUMIFS(収穫記録!$P:$P,収穫記録!$D:$D,$J$1,収穫記録!$I:$I,$J$2,収穫記録!$J:$J,$J$3,収穫記録!$F:$F,$I465,収穫記録!$B:$B,"&gt;="&amp;S$10,収穫記録!$B:$B,"&lt;="&amp;EOMONTH(S$10,0))
/_xlfn.UNIQUE(_xlfn._xlws.FILTER($F:$F,$E:$E=$J$4))
/IF($J$5="総計",1,$K465/10)
),0)</f>
        <v>0</v>
      </c>
      <c r="T465" s="48" cm="1">
        <f t="array" ref="T465">IFERROR(
IF(OR(T$10="",$I465=""),"",
SUMIFS(収穫記録!$P:$P,収穫記録!$D:$D,$J$1,収穫記録!$I:$I,$J$2,収穫記録!$J:$J,$J$3,収穫記録!$F:$F,$I465,収穫記録!$B:$B,"&gt;="&amp;T$10,収穫記録!$B:$B,"&lt;="&amp;EOMONTH(T$10,0))
/_xlfn.UNIQUE(_xlfn._xlws.FILTER($F:$F,$E:$E=$J$4))
/IF($J$5="総計",1,$K465/10)
),0)</f>
        <v>0</v>
      </c>
      <c r="U465" s="48" cm="1">
        <f t="array" ref="U465">IFERROR(
IF(OR(U$10="",$I465=""),"",
SUMIFS(収穫記録!$P:$P,収穫記録!$D:$D,$J$1,収穫記録!$I:$I,$J$2,収穫記録!$J:$J,$J$3,収穫記録!$F:$F,$I465,収穫記録!$B:$B,"&gt;="&amp;U$10,収穫記録!$B:$B,"&lt;="&amp;EOMONTH(U$10,0))
/_xlfn.UNIQUE(_xlfn._xlws.FILTER($F:$F,$E:$E=$J$4))
/IF($J$5="総計",1,$K465/10)
),0)</f>
        <v>0</v>
      </c>
      <c r="V465" s="48" cm="1">
        <f t="array" ref="V465">IFERROR(
IF(OR(V$10="",$I465=""),"",
SUMIFS(収穫記録!$P:$P,収穫記録!$D:$D,$J$1,収穫記録!$I:$I,$J$2,収穫記録!$J:$J,$J$3,収穫記録!$F:$F,$I465,収穫記録!$B:$B,"&gt;="&amp;V$10,収穫記録!$B:$B,"&lt;="&amp;EOMONTH(V$10,0))
/_xlfn.UNIQUE(_xlfn._xlws.FILTER($F:$F,$E:$E=$J$4))
/IF($J$5="総計",1,$K465/10)
),0)</f>
        <v>0</v>
      </c>
      <c r="W465" s="48" cm="1">
        <f t="array" ref="W465">IFERROR(
IF(OR(W$10="",$I465=""),"",
SUMIFS(収穫記録!$P:$P,収穫記録!$D:$D,$J$1,収穫記録!$I:$I,$J$2,収穫記録!$J:$J,$J$3,収穫記録!$F:$F,$I465,収穫記録!$B:$B,"&gt;="&amp;W$10,収穫記録!$B:$B,"&lt;="&amp;EOMONTH(W$10,0))
/_xlfn.UNIQUE(_xlfn._xlws.FILTER($F:$F,$E:$E=$J$4))
/IF($J$5="総計",1,$K465/10)
),0)</f>
        <v>0</v>
      </c>
      <c r="X465" s="48" cm="1">
        <f t="array" ref="X465">IFERROR(
IF(OR(X$10="",$I465=""),"",
SUMIFS(収穫記録!$P:$P,収穫記録!$D:$D,$J$1,収穫記録!$I:$I,$J$2,収穫記録!$J:$J,$J$3,収穫記録!$F:$F,$I465,収穫記録!$B:$B,"&gt;="&amp;X$10,収穫記録!$B:$B,"&lt;="&amp;EOMONTH(X$10,0))
/_xlfn.UNIQUE(_xlfn._xlws.FILTER($F:$F,$E:$E=$J$4))
/IF($J$5="総計",1,$K465/10)
),0)</f>
        <v>0</v>
      </c>
    </row>
    <row r="466" spans="10:24">
      <c r="J466" s="13"/>
      <c r="K466" s="37"/>
      <c r="L466" s="46" t="str">
        <f t="shared" si="9"/>
        <v/>
      </c>
      <c r="M466" s="47" cm="1">
        <f t="array" ref="M466">IFERROR(
IF(OR(M$10="",$I466=""),"",
SUMIFS(収穫記録!$P:$P,収穫記録!$D:$D,$J$1,収穫記録!$I:$I,$J$2,収穫記録!$J:$J,$J$3,収穫記録!$F:$F,$I466,収穫記録!$B:$B,"&gt;="&amp;M$10,収穫記録!$B:$B,"&lt;="&amp;EOMONTH(M$10,0))
/_xlfn.UNIQUE(_xlfn._xlws.FILTER($F:$F,$E:$E=$J$4))
/IF($J$5="総計",1,$K466/10)
),0)</f>
        <v>0</v>
      </c>
      <c r="N466" s="48" cm="1">
        <f t="array" ref="N466">IFERROR(
IF(OR(N$10="",$I466=""),"",
SUMIFS(収穫記録!$P:$P,収穫記録!$D:$D,$J$1,収穫記録!$I:$I,$J$2,収穫記録!$J:$J,$J$3,収穫記録!$F:$F,$I466,収穫記録!$B:$B,"&gt;="&amp;N$10,収穫記録!$B:$B,"&lt;="&amp;EOMONTH(N$10,0))
/_xlfn.UNIQUE(_xlfn._xlws.FILTER($F:$F,$E:$E=$J$4))
/IF($J$5="総計",1,$K466/10)
),0)</f>
        <v>0</v>
      </c>
      <c r="O466" s="48" cm="1">
        <f t="array" ref="O466">IFERROR(
IF(OR(O$10="",$I466=""),"",
SUMIFS(収穫記録!$P:$P,収穫記録!$D:$D,$J$1,収穫記録!$I:$I,$J$2,収穫記録!$J:$J,$J$3,収穫記録!$F:$F,$I466,収穫記録!$B:$B,"&gt;="&amp;O$10,収穫記録!$B:$B,"&lt;="&amp;EOMONTH(O$10,0))
/_xlfn.UNIQUE(_xlfn._xlws.FILTER($F:$F,$E:$E=$J$4))
/IF($J$5="総計",1,$K466/10)
),0)</f>
        <v>0</v>
      </c>
      <c r="P466" s="48" cm="1">
        <f t="array" ref="P466">IFERROR(
IF(OR(P$10="",$I466=""),"",
SUMIFS(収穫記録!$P:$P,収穫記録!$D:$D,$J$1,収穫記録!$I:$I,$J$2,収穫記録!$J:$J,$J$3,収穫記録!$F:$F,$I466,収穫記録!$B:$B,"&gt;="&amp;P$10,収穫記録!$B:$B,"&lt;="&amp;EOMONTH(P$10,0))
/_xlfn.UNIQUE(_xlfn._xlws.FILTER($F:$F,$E:$E=$J$4))
/IF($J$5="総計",1,$K466/10)
),0)</f>
        <v>0</v>
      </c>
      <c r="Q466" s="48" cm="1">
        <f t="array" ref="Q466">IFERROR(
IF(OR(Q$10="",$I466=""),"",
SUMIFS(収穫記録!$P:$P,収穫記録!$D:$D,$J$1,収穫記録!$I:$I,$J$2,収穫記録!$J:$J,$J$3,収穫記録!$F:$F,$I466,収穫記録!$B:$B,"&gt;="&amp;Q$10,収穫記録!$B:$B,"&lt;="&amp;EOMONTH(Q$10,0))
/_xlfn.UNIQUE(_xlfn._xlws.FILTER($F:$F,$E:$E=$J$4))
/IF($J$5="総計",1,$K466/10)
),0)</f>
        <v>0</v>
      </c>
      <c r="R466" s="48" cm="1">
        <f t="array" ref="R466">IFERROR(
IF(OR(R$10="",$I466=""),"",
SUMIFS(収穫記録!$P:$P,収穫記録!$D:$D,$J$1,収穫記録!$I:$I,$J$2,収穫記録!$J:$J,$J$3,収穫記録!$F:$F,$I466,収穫記録!$B:$B,"&gt;="&amp;R$10,収穫記録!$B:$B,"&lt;="&amp;EOMONTH(R$10,0))
/_xlfn.UNIQUE(_xlfn._xlws.FILTER($F:$F,$E:$E=$J$4))
/IF($J$5="総計",1,$K466/10)
),0)</f>
        <v>0</v>
      </c>
      <c r="S466" s="48" cm="1">
        <f t="array" ref="S466">IFERROR(
IF(OR(S$10="",$I466=""),"",
SUMIFS(収穫記録!$P:$P,収穫記録!$D:$D,$J$1,収穫記録!$I:$I,$J$2,収穫記録!$J:$J,$J$3,収穫記録!$F:$F,$I466,収穫記録!$B:$B,"&gt;="&amp;S$10,収穫記録!$B:$B,"&lt;="&amp;EOMONTH(S$10,0))
/_xlfn.UNIQUE(_xlfn._xlws.FILTER($F:$F,$E:$E=$J$4))
/IF($J$5="総計",1,$K466/10)
),0)</f>
        <v>0</v>
      </c>
      <c r="T466" s="48" cm="1">
        <f t="array" ref="T466">IFERROR(
IF(OR(T$10="",$I466=""),"",
SUMIFS(収穫記録!$P:$P,収穫記録!$D:$D,$J$1,収穫記録!$I:$I,$J$2,収穫記録!$J:$J,$J$3,収穫記録!$F:$F,$I466,収穫記録!$B:$B,"&gt;="&amp;T$10,収穫記録!$B:$B,"&lt;="&amp;EOMONTH(T$10,0))
/_xlfn.UNIQUE(_xlfn._xlws.FILTER($F:$F,$E:$E=$J$4))
/IF($J$5="総計",1,$K466/10)
),0)</f>
        <v>0</v>
      </c>
      <c r="U466" s="48" cm="1">
        <f t="array" ref="U466">IFERROR(
IF(OR(U$10="",$I466=""),"",
SUMIFS(収穫記録!$P:$P,収穫記録!$D:$D,$J$1,収穫記録!$I:$I,$J$2,収穫記録!$J:$J,$J$3,収穫記録!$F:$F,$I466,収穫記録!$B:$B,"&gt;="&amp;U$10,収穫記録!$B:$B,"&lt;="&amp;EOMONTH(U$10,0))
/_xlfn.UNIQUE(_xlfn._xlws.FILTER($F:$F,$E:$E=$J$4))
/IF($J$5="総計",1,$K466/10)
),0)</f>
        <v>0</v>
      </c>
      <c r="V466" s="48" cm="1">
        <f t="array" ref="V466">IFERROR(
IF(OR(V$10="",$I466=""),"",
SUMIFS(収穫記録!$P:$P,収穫記録!$D:$D,$J$1,収穫記録!$I:$I,$J$2,収穫記録!$J:$J,$J$3,収穫記録!$F:$F,$I466,収穫記録!$B:$B,"&gt;="&amp;V$10,収穫記録!$B:$B,"&lt;="&amp;EOMONTH(V$10,0))
/_xlfn.UNIQUE(_xlfn._xlws.FILTER($F:$F,$E:$E=$J$4))
/IF($J$5="総計",1,$K466/10)
),0)</f>
        <v>0</v>
      </c>
      <c r="W466" s="48" cm="1">
        <f t="array" ref="W466">IFERROR(
IF(OR(W$10="",$I466=""),"",
SUMIFS(収穫記録!$P:$P,収穫記録!$D:$D,$J$1,収穫記録!$I:$I,$J$2,収穫記録!$J:$J,$J$3,収穫記録!$F:$F,$I466,収穫記録!$B:$B,"&gt;="&amp;W$10,収穫記録!$B:$B,"&lt;="&amp;EOMONTH(W$10,0))
/_xlfn.UNIQUE(_xlfn._xlws.FILTER($F:$F,$E:$E=$J$4))
/IF($J$5="総計",1,$K466/10)
),0)</f>
        <v>0</v>
      </c>
      <c r="X466" s="48" cm="1">
        <f t="array" ref="X466">IFERROR(
IF(OR(X$10="",$I466=""),"",
SUMIFS(収穫記録!$P:$P,収穫記録!$D:$D,$J$1,収穫記録!$I:$I,$J$2,収穫記録!$J:$J,$J$3,収穫記録!$F:$F,$I466,収穫記録!$B:$B,"&gt;="&amp;X$10,収穫記録!$B:$B,"&lt;="&amp;EOMONTH(X$10,0))
/_xlfn.UNIQUE(_xlfn._xlws.FILTER($F:$F,$E:$E=$J$4))
/IF($J$5="総計",1,$K466/10)
),0)</f>
        <v>0</v>
      </c>
    </row>
    <row r="467" spans="10:24">
      <c r="J467" s="13"/>
      <c r="K467" s="37"/>
      <c r="L467" s="46" t="str">
        <f t="shared" si="9"/>
        <v/>
      </c>
      <c r="M467" s="47" cm="1">
        <f t="array" ref="M467">IFERROR(
IF(OR(M$10="",$I467=""),"",
SUMIFS(収穫記録!$P:$P,収穫記録!$D:$D,$J$1,収穫記録!$I:$I,$J$2,収穫記録!$J:$J,$J$3,収穫記録!$F:$F,$I467,収穫記録!$B:$B,"&gt;="&amp;M$10,収穫記録!$B:$B,"&lt;="&amp;EOMONTH(M$10,0))
/_xlfn.UNIQUE(_xlfn._xlws.FILTER($F:$F,$E:$E=$J$4))
/IF($J$5="総計",1,$K467/10)
),0)</f>
        <v>0</v>
      </c>
      <c r="N467" s="48" cm="1">
        <f t="array" ref="N467">IFERROR(
IF(OR(N$10="",$I467=""),"",
SUMIFS(収穫記録!$P:$P,収穫記録!$D:$D,$J$1,収穫記録!$I:$I,$J$2,収穫記録!$J:$J,$J$3,収穫記録!$F:$F,$I467,収穫記録!$B:$B,"&gt;="&amp;N$10,収穫記録!$B:$B,"&lt;="&amp;EOMONTH(N$10,0))
/_xlfn.UNIQUE(_xlfn._xlws.FILTER($F:$F,$E:$E=$J$4))
/IF($J$5="総計",1,$K467/10)
),0)</f>
        <v>0</v>
      </c>
      <c r="O467" s="48" cm="1">
        <f t="array" ref="O467">IFERROR(
IF(OR(O$10="",$I467=""),"",
SUMIFS(収穫記録!$P:$P,収穫記録!$D:$D,$J$1,収穫記録!$I:$I,$J$2,収穫記録!$J:$J,$J$3,収穫記録!$F:$F,$I467,収穫記録!$B:$B,"&gt;="&amp;O$10,収穫記録!$B:$B,"&lt;="&amp;EOMONTH(O$10,0))
/_xlfn.UNIQUE(_xlfn._xlws.FILTER($F:$F,$E:$E=$J$4))
/IF($J$5="総計",1,$K467/10)
),0)</f>
        <v>0</v>
      </c>
      <c r="P467" s="48" cm="1">
        <f t="array" ref="P467">IFERROR(
IF(OR(P$10="",$I467=""),"",
SUMIFS(収穫記録!$P:$P,収穫記録!$D:$D,$J$1,収穫記録!$I:$I,$J$2,収穫記録!$J:$J,$J$3,収穫記録!$F:$F,$I467,収穫記録!$B:$B,"&gt;="&amp;P$10,収穫記録!$B:$B,"&lt;="&amp;EOMONTH(P$10,0))
/_xlfn.UNIQUE(_xlfn._xlws.FILTER($F:$F,$E:$E=$J$4))
/IF($J$5="総計",1,$K467/10)
),0)</f>
        <v>0</v>
      </c>
      <c r="Q467" s="48" cm="1">
        <f t="array" ref="Q467">IFERROR(
IF(OR(Q$10="",$I467=""),"",
SUMIFS(収穫記録!$P:$P,収穫記録!$D:$D,$J$1,収穫記録!$I:$I,$J$2,収穫記録!$J:$J,$J$3,収穫記録!$F:$F,$I467,収穫記録!$B:$B,"&gt;="&amp;Q$10,収穫記録!$B:$B,"&lt;="&amp;EOMONTH(Q$10,0))
/_xlfn.UNIQUE(_xlfn._xlws.FILTER($F:$F,$E:$E=$J$4))
/IF($J$5="総計",1,$K467/10)
),0)</f>
        <v>0</v>
      </c>
      <c r="R467" s="48" cm="1">
        <f t="array" ref="R467">IFERROR(
IF(OR(R$10="",$I467=""),"",
SUMIFS(収穫記録!$P:$P,収穫記録!$D:$D,$J$1,収穫記録!$I:$I,$J$2,収穫記録!$J:$J,$J$3,収穫記録!$F:$F,$I467,収穫記録!$B:$B,"&gt;="&amp;R$10,収穫記録!$B:$B,"&lt;="&amp;EOMONTH(R$10,0))
/_xlfn.UNIQUE(_xlfn._xlws.FILTER($F:$F,$E:$E=$J$4))
/IF($J$5="総計",1,$K467/10)
),0)</f>
        <v>0</v>
      </c>
      <c r="S467" s="48" cm="1">
        <f t="array" ref="S467">IFERROR(
IF(OR(S$10="",$I467=""),"",
SUMIFS(収穫記録!$P:$P,収穫記録!$D:$D,$J$1,収穫記録!$I:$I,$J$2,収穫記録!$J:$J,$J$3,収穫記録!$F:$F,$I467,収穫記録!$B:$B,"&gt;="&amp;S$10,収穫記録!$B:$B,"&lt;="&amp;EOMONTH(S$10,0))
/_xlfn.UNIQUE(_xlfn._xlws.FILTER($F:$F,$E:$E=$J$4))
/IF($J$5="総計",1,$K467/10)
),0)</f>
        <v>0</v>
      </c>
      <c r="T467" s="48" cm="1">
        <f t="array" ref="T467">IFERROR(
IF(OR(T$10="",$I467=""),"",
SUMIFS(収穫記録!$P:$P,収穫記録!$D:$D,$J$1,収穫記録!$I:$I,$J$2,収穫記録!$J:$J,$J$3,収穫記録!$F:$F,$I467,収穫記録!$B:$B,"&gt;="&amp;T$10,収穫記録!$B:$B,"&lt;="&amp;EOMONTH(T$10,0))
/_xlfn.UNIQUE(_xlfn._xlws.FILTER($F:$F,$E:$E=$J$4))
/IF($J$5="総計",1,$K467/10)
),0)</f>
        <v>0</v>
      </c>
      <c r="U467" s="48" cm="1">
        <f t="array" ref="U467">IFERROR(
IF(OR(U$10="",$I467=""),"",
SUMIFS(収穫記録!$P:$P,収穫記録!$D:$D,$J$1,収穫記録!$I:$I,$J$2,収穫記録!$J:$J,$J$3,収穫記録!$F:$F,$I467,収穫記録!$B:$B,"&gt;="&amp;U$10,収穫記録!$B:$B,"&lt;="&amp;EOMONTH(U$10,0))
/_xlfn.UNIQUE(_xlfn._xlws.FILTER($F:$F,$E:$E=$J$4))
/IF($J$5="総計",1,$K467/10)
),0)</f>
        <v>0</v>
      </c>
      <c r="V467" s="48" cm="1">
        <f t="array" ref="V467">IFERROR(
IF(OR(V$10="",$I467=""),"",
SUMIFS(収穫記録!$P:$P,収穫記録!$D:$D,$J$1,収穫記録!$I:$I,$J$2,収穫記録!$J:$J,$J$3,収穫記録!$F:$F,$I467,収穫記録!$B:$B,"&gt;="&amp;V$10,収穫記録!$B:$B,"&lt;="&amp;EOMONTH(V$10,0))
/_xlfn.UNIQUE(_xlfn._xlws.FILTER($F:$F,$E:$E=$J$4))
/IF($J$5="総計",1,$K467/10)
),0)</f>
        <v>0</v>
      </c>
      <c r="W467" s="48" cm="1">
        <f t="array" ref="W467">IFERROR(
IF(OR(W$10="",$I467=""),"",
SUMIFS(収穫記録!$P:$P,収穫記録!$D:$D,$J$1,収穫記録!$I:$I,$J$2,収穫記録!$J:$J,$J$3,収穫記録!$F:$F,$I467,収穫記録!$B:$B,"&gt;="&amp;W$10,収穫記録!$B:$B,"&lt;="&amp;EOMONTH(W$10,0))
/_xlfn.UNIQUE(_xlfn._xlws.FILTER($F:$F,$E:$E=$J$4))
/IF($J$5="総計",1,$K467/10)
),0)</f>
        <v>0</v>
      </c>
      <c r="X467" s="48" cm="1">
        <f t="array" ref="X467">IFERROR(
IF(OR(X$10="",$I467=""),"",
SUMIFS(収穫記録!$P:$P,収穫記録!$D:$D,$J$1,収穫記録!$I:$I,$J$2,収穫記録!$J:$J,$J$3,収穫記録!$F:$F,$I467,収穫記録!$B:$B,"&gt;="&amp;X$10,収穫記録!$B:$B,"&lt;="&amp;EOMONTH(X$10,0))
/_xlfn.UNIQUE(_xlfn._xlws.FILTER($F:$F,$E:$E=$J$4))
/IF($J$5="総計",1,$K467/10)
),0)</f>
        <v>0</v>
      </c>
    </row>
    <row r="468" spans="10:24">
      <c r="J468" s="13"/>
      <c r="K468" s="37"/>
      <c r="L468" s="46" t="str">
        <f t="shared" si="9"/>
        <v/>
      </c>
      <c r="M468" s="47" cm="1">
        <f t="array" ref="M468">IFERROR(
IF(OR(M$10="",$I468=""),"",
SUMIFS(収穫記録!$P:$P,収穫記録!$D:$D,$J$1,収穫記録!$I:$I,$J$2,収穫記録!$J:$J,$J$3,収穫記録!$F:$F,$I468,収穫記録!$B:$B,"&gt;="&amp;M$10,収穫記録!$B:$B,"&lt;="&amp;EOMONTH(M$10,0))
/_xlfn.UNIQUE(_xlfn._xlws.FILTER($F:$F,$E:$E=$J$4))
/IF($J$5="総計",1,$K468/10)
),0)</f>
        <v>0</v>
      </c>
      <c r="N468" s="48" cm="1">
        <f t="array" ref="N468">IFERROR(
IF(OR(N$10="",$I468=""),"",
SUMIFS(収穫記録!$P:$P,収穫記録!$D:$D,$J$1,収穫記録!$I:$I,$J$2,収穫記録!$J:$J,$J$3,収穫記録!$F:$F,$I468,収穫記録!$B:$B,"&gt;="&amp;N$10,収穫記録!$B:$B,"&lt;="&amp;EOMONTH(N$10,0))
/_xlfn.UNIQUE(_xlfn._xlws.FILTER($F:$F,$E:$E=$J$4))
/IF($J$5="総計",1,$K468/10)
),0)</f>
        <v>0</v>
      </c>
      <c r="O468" s="48" cm="1">
        <f t="array" ref="O468">IFERROR(
IF(OR(O$10="",$I468=""),"",
SUMIFS(収穫記録!$P:$P,収穫記録!$D:$D,$J$1,収穫記録!$I:$I,$J$2,収穫記録!$J:$J,$J$3,収穫記録!$F:$F,$I468,収穫記録!$B:$B,"&gt;="&amp;O$10,収穫記録!$B:$B,"&lt;="&amp;EOMONTH(O$10,0))
/_xlfn.UNIQUE(_xlfn._xlws.FILTER($F:$F,$E:$E=$J$4))
/IF($J$5="総計",1,$K468/10)
),0)</f>
        <v>0</v>
      </c>
      <c r="P468" s="48" cm="1">
        <f t="array" ref="P468">IFERROR(
IF(OR(P$10="",$I468=""),"",
SUMIFS(収穫記録!$P:$P,収穫記録!$D:$D,$J$1,収穫記録!$I:$I,$J$2,収穫記録!$J:$J,$J$3,収穫記録!$F:$F,$I468,収穫記録!$B:$B,"&gt;="&amp;P$10,収穫記録!$B:$B,"&lt;="&amp;EOMONTH(P$10,0))
/_xlfn.UNIQUE(_xlfn._xlws.FILTER($F:$F,$E:$E=$J$4))
/IF($J$5="総計",1,$K468/10)
),0)</f>
        <v>0</v>
      </c>
      <c r="Q468" s="48" cm="1">
        <f t="array" ref="Q468">IFERROR(
IF(OR(Q$10="",$I468=""),"",
SUMIFS(収穫記録!$P:$P,収穫記録!$D:$D,$J$1,収穫記録!$I:$I,$J$2,収穫記録!$J:$J,$J$3,収穫記録!$F:$F,$I468,収穫記録!$B:$B,"&gt;="&amp;Q$10,収穫記録!$B:$B,"&lt;="&amp;EOMONTH(Q$10,0))
/_xlfn.UNIQUE(_xlfn._xlws.FILTER($F:$F,$E:$E=$J$4))
/IF($J$5="総計",1,$K468/10)
),0)</f>
        <v>0</v>
      </c>
      <c r="R468" s="48" cm="1">
        <f t="array" ref="R468">IFERROR(
IF(OR(R$10="",$I468=""),"",
SUMIFS(収穫記録!$P:$P,収穫記録!$D:$D,$J$1,収穫記録!$I:$I,$J$2,収穫記録!$J:$J,$J$3,収穫記録!$F:$F,$I468,収穫記録!$B:$B,"&gt;="&amp;R$10,収穫記録!$B:$B,"&lt;="&amp;EOMONTH(R$10,0))
/_xlfn.UNIQUE(_xlfn._xlws.FILTER($F:$F,$E:$E=$J$4))
/IF($J$5="総計",1,$K468/10)
),0)</f>
        <v>0</v>
      </c>
      <c r="S468" s="48" cm="1">
        <f t="array" ref="S468">IFERROR(
IF(OR(S$10="",$I468=""),"",
SUMIFS(収穫記録!$P:$P,収穫記録!$D:$D,$J$1,収穫記録!$I:$I,$J$2,収穫記録!$J:$J,$J$3,収穫記録!$F:$F,$I468,収穫記録!$B:$B,"&gt;="&amp;S$10,収穫記録!$B:$B,"&lt;="&amp;EOMONTH(S$10,0))
/_xlfn.UNIQUE(_xlfn._xlws.FILTER($F:$F,$E:$E=$J$4))
/IF($J$5="総計",1,$K468/10)
),0)</f>
        <v>0</v>
      </c>
      <c r="T468" s="48" cm="1">
        <f t="array" ref="T468">IFERROR(
IF(OR(T$10="",$I468=""),"",
SUMIFS(収穫記録!$P:$P,収穫記録!$D:$D,$J$1,収穫記録!$I:$I,$J$2,収穫記録!$J:$J,$J$3,収穫記録!$F:$F,$I468,収穫記録!$B:$B,"&gt;="&amp;T$10,収穫記録!$B:$B,"&lt;="&amp;EOMONTH(T$10,0))
/_xlfn.UNIQUE(_xlfn._xlws.FILTER($F:$F,$E:$E=$J$4))
/IF($J$5="総計",1,$K468/10)
),0)</f>
        <v>0</v>
      </c>
      <c r="U468" s="48" cm="1">
        <f t="array" ref="U468">IFERROR(
IF(OR(U$10="",$I468=""),"",
SUMIFS(収穫記録!$P:$P,収穫記録!$D:$D,$J$1,収穫記録!$I:$I,$J$2,収穫記録!$J:$J,$J$3,収穫記録!$F:$F,$I468,収穫記録!$B:$B,"&gt;="&amp;U$10,収穫記録!$B:$B,"&lt;="&amp;EOMONTH(U$10,0))
/_xlfn.UNIQUE(_xlfn._xlws.FILTER($F:$F,$E:$E=$J$4))
/IF($J$5="総計",1,$K468/10)
),0)</f>
        <v>0</v>
      </c>
      <c r="V468" s="48" cm="1">
        <f t="array" ref="V468">IFERROR(
IF(OR(V$10="",$I468=""),"",
SUMIFS(収穫記録!$P:$P,収穫記録!$D:$D,$J$1,収穫記録!$I:$I,$J$2,収穫記録!$J:$J,$J$3,収穫記録!$F:$F,$I468,収穫記録!$B:$B,"&gt;="&amp;V$10,収穫記録!$B:$B,"&lt;="&amp;EOMONTH(V$10,0))
/_xlfn.UNIQUE(_xlfn._xlws.FILTER($F:$F,$E:$E=$J$4))
/IF($J$5="総計",1,$K468/10)
),0)</f>
        <v>0</v>
      </c>
      <c r="W468" s="48" cm="1">
        <f t="array" ref="W468">IFERROR(
IF(OR(W$10="",$I468=""),"",
SUMIFS(収穫記録!$P:$P,収穫記録!$D:$D,$J$1,収穫記録!$I:$I,$J$2,収穫記録!$J:$J,$J$3,収穫記録!$F:$F,$I468,収穫記録!$B:$B,"&gt;="&amp;W$10,収穫記録!$B:$B,"&lt;="&amp;EOMONTH(W$10,0))
/_xlfn.UNIQUE(_xlfn._xlws.FILTER($F:$F,$E:$E=$J$4))
/IF($J$5="総計",1,$K468/10)
),0)</f>
        <v>0</v>
      </c>
      <c r="X468" s="48" cm="1">
        <f t="array" ref="X468">IFERROR(
IF(OR(X$10="",$I468=""),"",
SUMIFS(収穫記録!$P:$P,収穫記録!$D:$D,$J$1,収穫記録!$I:$I,$J$2,収穫記録!$J:$J,$J$3,収穫記録!$F:$F,$I468,収穫記録!$B:$B,"&gt;="&amp;X$10,収穫記録!$B:$B,"&lt;="&amp;EOMONTH(X$10,0))
/_xlfn.UNIQUE(_xlfn._xlws.FILTER($F:$F,$E:$E=$J$4))
/IF($J$5="総計",1,$K468/10)
),0)</f>
        <v>0</v>
      </c>
    </row>
    <row r="469" spans="10:24">
      <c r="J469" s="13"/>
      <c r="K469" s="37"/>
      <c r="L469" s="46" t="str">
        <f t="shared" si="9"/>
        <v/>
      </c>
      <c r="M469" s="47" cm="1">
        <f t="array" ref="M469">IFERROR(
IF(OR(M$10="",$I469=""),"",
SUMIFS(収穫記録!$P:$P,収穫記録!$D:$D,$J$1,収穫記録!$I:$I,$J$2,収穫記録!$J:$J,$J$3,収穫記録!$F:$F,$I469,収穫記録!$B:$B,"&gt;="&amp;M$10,収穫記録!$B:$B,"&lt;="&amp;EOMONTH(M$10,0))
/_xlfn.UNIQUE(_xlfn._xlws.FILTER($F:$F,$E:$E=$J$4))
/IF($J$5="総計",1,$K469/10)
),0)</f>
        <v>0</v>
      </c>
      <c r="N469" s="48" cm="1">
        <f t="array" ref="N469">IFERROR(
IF(OR(N$10="",$I469=""),"",
SUMIFS(収穫記録!$P:$P,収穫記録!$D:$D,$J$1,収穫記録!$I:$I,$J$2,収穫記録!$J:$J,$J$3,収穫記録!$F:$F,$I469,収穫記録!$B:$B,"&gt;="&amp;N$10,収穫記録!$B:$B,"&lt;="&amp;EOMONTH(N$10,0))
/_xlfn.UNIQUE(_xlfn._xlws.FILTER($F:$F,$E:$E=$J$4))
/IF($J$5="総計",1,$K469/10)
),0)</f>
        <v>0</v>
      </c>
      <c r="O469" s="48" cm="1">
        <f t="array" ref="O469">IFERROR(
IF(OR(O$10="",$I469=""),"",
SUMIFS(収穫記録!$P:$P,収穫記録!$D:$D,$J$1,収穫記録!$I:$I,$J$2,収穫記録!$J:$J,$J$3,収穫記録!$F:$F,$I469,収穫記録!$B:$B,"&gt;="&amp;O$10,収穫記録!$B:$B,"&lt;="&amp;EOMONTH(O$10,0))
/_xlfn.UNIQUE(_xlfn._xlws.FILTER($F:$F,$E:$E=$J$4))
/IF($J$5="総計",1,$K469/10)
),0)</f>
        <v>0</v>
      </c>
      <c r="P469" s="48" cm="1">
        <f t="array" ref="P469">IFERROR(
IF(OR(P$10="",$I469=""),"",
SUMIFS(収穫記録!$P:$P,収穫記録!$D:$D,$J$1,収穫記録!$I:$I,$J$2,収穫記録!$J:$J,$J$3,収穫記録!$F:$F,$I469,収穫記録!$B:$B,"&gt;="&amp;P$10,収穫記録!$B:$B,"&lt;="&amp;EOMONTH(P$10,0))
/_xlfn.UNIQUE(_xlfn._xlws.FILTER($F:$F,$E:$E=$J$4))
/IF($J$5="総計",1,$K469/10)
),0)</f>
        <v>0</v>
      </c>
      <c r="Q469" s="48" cm="1">
        <f t="array" ref="Q469">IFERROR(
IF(OR(Q$10="",$I469=""),"",
SUMIFS(収穫記録!$P:$P,収穫記録!$D:$D,$J$1,収穫記録!$I:$I,$J$2,収穫記録!$J:$J,$J$3,収穫記録!$F:$F,$I469,収穫記録!$B:$B,"&gt;="&amp;Q$10,収穫記録!$B:$B,"&lt;="&amp;EOMONTH(Q$10,0))
/_xlfn.UNIQUE(_xlfn._xlws.FILTER($F:$F,$E:$E=$J$4))
/IF($J$5="総計",1,$K469/10)
),0)</f>
        <v>0</v>
      </c>
      <c r="R469" s="48" cm="1">
        <f t="array" ref="R469">IFERROR(
IF(OR(R$10="",$I469=""),"",
SUMIFS(収穫記録!$P:$P,収穫記録!$D:$D,$J$1,収穫記録!$I:$I,$J$2,収穫記録!$J:$J,$J$3,収穫記録!$F:$F,$I469,収穫記録!$B:$B,"&gt;="&amp;R$10,収穫記録!$B:$B,"&lt;="&amp;EOMONTH(R$10,0))
/_xlfn.UNIQUE(_xlfn._xlws.FILTER($F:$F,$E:$E=$J$4))
/IF($J$5="総計",1,$K469/10)
),0)</f>
        <v>0</v>
      </c>
      <c r="S469" s="48" cm="1">
        <f t="array" ref="S469">IFERROR(
IF(OR(S$10="",$I469=""),"",
SUMIFS(収穫記録!$P:$P,収穫記録!$D:$D,$J$1,収穫記録!$I:$I,$J$2,収穫記録!$J:$J,$J$3,収穫記録!$F:$F,$I469,収穫記録!$B:$B,"&gt;="&amp;S$10,収穫記録!$B:$B,"&lt;="&amp;EOMONTH(S$10,0))
/_xlfn.UNIQUE(_xlfn._xlws.FILTER($F:$F,$E:$E=$J$4))
/IF($J$5="総計",1,$K469/10)
),0)</f>
        <v>0</v>
      </c>
      <c r="T469" s="48" cm="1">
        <f t="array" ref="T469">IFERROR(
IF(OR(T$10="",$I469=""),"",
SUMIFS(収穫記録!$P:$P,収穫記録!$D:$D,$J$1,収穫記録!$I:$I,$J$2,収穫記録!$J:$J,$J$3,収穫記録!$F:$F,$I469,収穫記録!$B:$B,"&gt;="&amp;T$10,収穫記録!$B:$B,"&lt;="&amp;EOMONTH(T$10,0))
/_xlfn.UNIQUE(_xlfn._xlws.FILTER($F:$F,$E:$E=$J$4))
/IF($J$5="総計",1,$K469/10)
),0)</f>
        <v>0</v>
      </c>
      <c r="U469" s="48" cm="1">
        <f t="array" ref="U469">IFERROR(
IF(OR(U$10="",$I469=""),"",
SUMIFS(収穫記録!$P:$P,収穫記録!$D:$D,$J$1,収穫記録!$I:$I,$J$2,収穫記録!$J:$J,$J$3,収穫記録!$F:$F,$I469,収穫記録!$B:$B,"&gt;="&amp;U$10,収穫記録!$B:$B,"&lt;="&amp;EOMONTH(U$10,0))
/_xlfn.UNIQUE(_xlfn._xlws.FILTER($F:$F,$E:$E=$J$4))
/IF($J$5="総計",1,$K469/10)
),0)</f>
        <v>0</v>
      </c>
      <c r="V469" s="48" cm="1">
        <f t="array" ref="V469">IFERROR(
IF(OR(V$10="",$I469=""),"",
SUMIFS(収穫記録!$P:$P,収穫記録!$D:$D,$J$1,収穫記録!$I:$I,$J$2,収穫記録!$J:$J,$J$3,収穫記録!$F:$F,$I469,収穫記録!$B:$B,"&gt;="&amp;V$10,収穫記録!$B:$B,"&lt;="&amp;EOMONTH(V$10,0))
/_xlfn.UNIQUE(_xlfn._xlws.FILTER($F:$F,$E:$E=$J$4))
/IF($J$5="総計",1,$K469/10)
),0)</f>
        <v>0</v>
      </c>
      <c r="W469" s="48" cm="1">
        <f t="array" ref="W469">IFERROR(
IF(OR(W$10="",$I469=""),"",
SUMIFS(収穫記録!$P:$P,収穫記録!$D:$D,$J$1,収穫記録!$I:$I,$J$2,収穫記録!$J:$J,$J$3,収穫記録!$F:$F,$I469,収穫記録!$B:$B,"&gt;="&amp;W$10,収穫記録!$B:$B,"&lt;="&amp;EOMONTH(W$10,0))
/_xlfn.UNIQUE(_xlfn._xlws.FILTER($F:$F,$E:$E=$J$4))
/IF($J$5="総計",1,$K469/10)
),0)</f>
        <v>0</v>
      </c>
      <c r="X469" s="48" cm="1">
        <f t="array" ref="X469">IFERROR(
IF(OR(X$10="",$I469=""),"",
SUMIFS(収穫記録!$P:$P,収穫記録!$D:$D,$J$1,収穫記録!$I:$I,$J$2,収穫記録!$J:$J,$J$3,収穫記録!$F:$F,$I469,収穫記録!$B:$B,"&gt;="&amp;X$10,収穫記録!$B:$B,"&lt;="&amp;EOMONTH(X$10,0))
/_xlfn.UNIQUE(_xlfn._xlws.FILTER($F:$F,$E:$E=$J$4))
/IF($J$5="総計",1,$K469/10)
),0)</f>
        <v>0</v>
      </c>
    </row>
    <row r="470" spans="10:24">
      <c r="J470" s="13"/>
      <c r="K470" s="37"/>
      <c r="L470" s="46" t="str">
        <f t="shared" si="9"/>
        <v/>
      </c>
      <c r="M470" s="47" cm="1">
        <f t="array" ref="M470">IFERROR(
IF(OR(M$10="",$I470=""),"",
SUMIFS(収穫記録!$P:$P,収穫記録!$D:$D,$J$1,収穫記録!$I:$I,$J$2,収穫記録!$J:$J,$J$3,収穫記録!$F:$F,$I470,収穫記録!$B:$B,"&gt;="&amp;M$10,収穫記録!$B:$B,"&lt;="&amp;EOMONTH(M$10,0))
/_xlfn.UNIQUE(_xlfn._xlws.FILTER($F:$F,$E:$E=$J$4))
/IF($J$5="総計",1,$K470/10)
),0)</f>
        <v>0</v>
      </c>
      <c r="N470" s="48" cm="1">
        <f t="array" ref="N470">IFERROR(
IF(OR(N$10="",$I470=""),"",
SUMIFS(収穫記録!$P:$P,収穫記録!$D:$D,$J$1,収穫記録!$I:$I,$J$2,収穫記録!$J:$J,$J$3,収穫記録!$F:$F,$I470,収穫記録!$B:$B,"&gt;="&amp;N$10,収穫記録!$B:$B,"&lt;="&amp;EOMONTH(N$10,0))
/_xlfn.UNIQUE(_xlfn._xlws.FILTER($F:$F,$E:$E=$J$4))
/IF($J$5="総計",1,$K470/10)
),0)</f>
        <v>0</v>
      </c>
      <c r="O470" s="48" cm="1">
        <f t="array" ref="O470">IFERROR(
IF(OR(O$10="",$I470=""),"",
SUMIFS(収穫記録!$P:$P,収穫記録!$D:$D,$J$1,収穫記録!$I:$I,$J$2,収穫記録!$J:$J,$J$3,収穫記録!$F:$F,$I470,収穫記録!$B:$B,"&gt;="&amp;O$10,収穫記録!$B:$B,"&lt;="&amp;EOMONTH(O$10,0))
/_xlfn.UNIQUE(_xlfn._xlws.FILTER($F:$F,$E:$E=$J$4))
/IF($J$5="総計",1,$K470/10)
),0)</f>
        <v>0</v>
      </c>
      <c r="P470" s="48" cm="1">
        <f t="array" ref="P470">IFERROR(
IF(OR(P$10="",$I470=""),"",
SUMIFS(収穫記録!$P:$P,収穫記録!$D:$D,$J$1,収穫記録!$I:$I,$J$2,収穫記録!$J:$J,$J$3,収穫記録!$F:$F,$I470,収穫記録!$B:$B,"&gt;="&amp;P$10,収穫記録!$B:$B,"&lt;="&amp;EOMONTH(P$10,0))
/_xlfn.UNIQUE(_xlfn._xlws.FILTER($F:$F,$E:$E=$J$4))
/IF($J$5="総計",1,$K470/10)
),0)</f>
        <v>0</v>
      </c>
      <c r="Q470" s="48" cm="1">
        <f t="array" ref="Q470">IFERROR(
IF(OR(Q$10="",$I470=""),"",
SUMIFS(収穫記録!$P:$P,収穫記録!$D:$D,$J$1,収穫記録!$I:$I,$J$2,収穫記録!$J:$J,$J$3,収穫記録!$F:$F,$I470,収穫記録!$B:$B,"&gt;="&amp;Q$10,収穫記録!$B:$B,"&lt;="&amp;EOMONTH(Q$10,0))
/_xlfn.UNIQUE(_xlfn._xlws.FILTER($F:$F,$E:$E=$J$4))
/IF($J$5="総計",1,$K470/10)
),0)</f>
        <v>0</v>
      </c>
      <c r="R470" s="48" cm="1">
        <f t="array" ref="R470">IFERROR(
IF(OR(R$10="",$I470=""),"",
SUMIFS(収穫記録!$P:$P,収穫記録!$D:$D,$J$1,収穫記録!$I:$I,$J$2,収穫記録!$J:$J,$J$3,収穫記録!$F:$F,$I470,収穫記録!$B:$B,"&gt;="&amp;R$10,収穫記録!$B:$B,"&lt;="&amp;EOMONTH(R$10,0))
/_xlfn.UNIQUE(_xlfn._xlws.FILTER($F:$F,$E:$E=$J$4))
/IF($J$5="総計",1,$K470/10)
),0)</f>
        <v>0</v>
      </c>
      <c r="S470" s="48" cm="1">
        <f t="array" ref="S470">IFERROR(
IF(OR(S$10="",$I470=""),"",
SUMIFS(収穫記録!$P:$P,収穫記録!$D:$D,$J$1,収穫記録!$I:$I,$J$2,収穫記録!$J:$J,$J$3,収穫記録!$F:$F,$I470,収穫記録!$B:$B,"&gt;="&amp;S$10,収穫記録!$B:$B,"&lt;="&amp;EOMONTH(S$10,0))
/_xlfn.UNIQUE(_xlfn._xlws.FILTER($F:$F,$E:$E=$J$4))
/IF($J$5="総計",1,$K470/10)
),0)</f>
        <v>0</v>
      </c>
      <c r="T470" s="48" cm="1">
        <f t="array" ref="T470">IFERROR(
IF(OR(T$10="",$I470=""),"",
SUMIFS(収穫記録!$P:$P,収穫記録!$D:$D,$J$1,収穫記録!$I:$I,$J$2,収穫記録!$J:$J,$J$3,収穫記録!$F:$F,$I470,収穫記録!$B:$B,"&gt;="&amp;T$10,収穫記録!$B:$B,"&lt;="&amp;EOMONTH(T$10,0))
/_xlfn.UNIQUE(_xlfn._xlws.FILTER($F:$F,$E:$E=$J$4))
/IF($J$5="総計",1,$K470/10)
),0)</f>
        <v>0</v>
      </c>
      <c r="U470" s="48" cm="1">
        <f t="array" ref="U470">IFERROR(
IF(OR(U$10="",$I470=""),"",
SUMIFS(収穫記録!$P:$P,収穫記録!$D:$D,$J$1,収穫記録!$I:$I,$J$2,収穫記録!$J:$J,$J$3,収穫記録!$F:$F,$I470,収穫記録!$B:$B,"&gt;="&amp;U$10,収穫記録!$B:$B,"&lt;="&amp;EOMONTH(U$10,0))
/_xlfn.UNIQUE(_xlfn._xlws.FILTER($F:$F,$E:$E=$J$4))
/IF($J$5="総計",1,$K470/10)
),0)</f>
        <v>0</v>
      </c>
      <c r="V470" s="48" cm="1">
        <f t="array" ref="V470">IFERROR(
IF(OR(V$10="",$I470=""),"",
SUMIFS(収穫記録!$P:$P,収穫記録!$D:$D,$J$1,収穫記録!$I:$I,$J$2,収穫記録!$J:$J,$J$3,収穫記録!$F:$F,$I470,収穫記録!$B:$B,"&gt;="&amp;V$10,収穫記録!$B:$B,"&lt;="&amp;EOMONTH(V$10,0))
/_xlfn.UNIQUE(_xlfn._xlws.FILTER($F:$F,$E:$E=$J$4))
/IF($J$5="総計",1,$K470/10)
),0)</f>
        <v>0</v>
      </c>
      <c r="W470" s="48" cm="1">
        <f t="array" ref="W470">IFERROR(
IF(OR(W$10="",$I470=""),"",
SUMIFS(収穫記録!$P:$P,収穫記録!$D:$D,$J$1,収穫記録!$I:$I,$J$2,収穫記録!$J:$J,$J$3,収穫記録!$F:$F,$I470,収穫記録!$B:$B,"&gt;="&amp;W$10,収穫記録!$B:$B,"&lt;="&amp;EOMONTH(W$10,0))
/_xlfn.UNIQUE(_xlfn._xlws.FILTER($F:$F,$E:$E=$J$4))
/IF($J$5="総計",1,$K470/10)
),0)</f>
        <v>0</v>
      </c>
      <c r="X470" s="48" cm="1">
        <f t="array" ref="X470">IFERROR(
IF(OR(X$10="",$I470=""),"",
SUMIFS(収穫記録!$P:$P,収穫記録!$D:$D,$J$1,収穫記録!$I:$I,$J$2,収穫記録!$J:$J,$J$3,収穫記録!$F:$F,$I470,収穫記録!$B:$B,"&gt;="&amp;X$10,収穫記録!$B:$B,"&lt;="&amp;EOMONTH(X$10,0))
/_xlfn.UNIQUE(_xlfn._xlws.FILTER($F:$F,$E:$E=$J$4))
/IF($J$5="総計",1,$K470/10)
),0)</f>
        <v>0</v>
      </c>
    </row>
    <row r="471" spans="10:24">
      <c r="J471" s="13"/>
      <c r="K471" s="37"/>
      <c r="L471" s="46" t="str">
        <f t="shared" si="9"/>
        <v/>
      </c>
      <c r="M471" s="47" cm="1">
        <f t="array" ref="M471">IFERROR(
IF(OR(M$10="",$I471=""),"",
SUMIFS(収穫記録!$P:$P,収穫記録!$D:$D,$J$1,収穫記録!$I:$I,$J$2,収穫記録!$J:$J,$J$3,収穫記録!$F:$F,$I471,収穫記録!$B:$B,"&gt;="&amp;M$10,収穫記録!$B:$B,"&lt;="&amp;EOMONTH(M$10,0))
/_xlfn.UNIQUE(_xlfn._xlws.FILTER($F:$F,$E:$E=$J$4))
/IF($J$5="総計",1,$K471/10)
),0)</f>
        <v>0</v>
      </c>
      <c r="N471" s="48" cm="1">
        <f t="array" ref="N471">IFERROR(
IF(OR(N$10="",$I471=""),"",
SUMIFS(収穫記録!$P:$P,収穫記録!$D:$D,$J$1,収穫記録!$I:$I,$J$2,収穫記録!$J:$J,$J$3,収穫記録!$F:$F,$I471,収穫記録!$B:$B,"&gt;="&amp;N$10,収穫記録!$B:$B,"&lt;="&amp;EOMONTH(N$10,0))
/_xlfn.UNIQUE(_xlfn._xlws.FILTER($F:$F,$E:$E=$J$4))
/IF($J$5="総計",1,$K471/10)
),0)</f>
        <v>0</v>
      </c>
      <c r="O471" s="48" cm="1">
        <f t="array" ref="O471">IFERROR(
IF(OR(O$10="",$I471=""),"",
SUMIFS(収穫記録!$P:$P,収穫記録!$D:$D,$J$1,収穫記録!$I:$I,$J$2,収穫記録!$J:$J,$J$3,収穫記録!$F:$F,$I471,収穫記録!$B:$B,"&gt;="&amp;O$10,収穫記録!$B:$B,"&lt;="&amp;EOMONTH(O$10,0))
/_xlfn.UNIQUE(_xlfn._xlws.FILTER($F:$F,$E:$E=$J$4))
/IF($J$5="総計",1,$K471/10)
),0)</f>
        <v>0</v>
      </c>
      <c r="P471" s="48" cm="1">
        <f t="array" ref="P471">IFERROR(
IF(OR(P$10="",$I471=""),"",
SUMIFS(収穫記録!$P:$P,収穫記録!$D:$D,$J$1,収穫記録!$I:$I,$J$2,収穫記録!$J:$J,$J$3,収穫記録!$F:$F,$I471,収穫記録!$B:$B,"&gt;="&amp;P$10,収穫記録!$B:$B,"&lt;="&amp;EOMONTH(P$10,0))
/_xlfn.UNIQUE(_xlfn._xlws.FILTER($F:$F,$E:$E=$J$4))
/IF($J$5="総計",1,$K471/10)
),0)</f>
        <v>0</v>
      </c>
      <c r="Q471" s="48" cm="1">
        <f t="array" ref="Q471">IFERROR(
IF(OR(Q$10="",$I471=""),"",
SUMIFS(収穫記録!$P:$P,収穫記録!$D:$D,$J$1,収穫記録!$I:$I,$J$2,収穫記録!$J:$J,$J$3,収穫記録!$F:$F,$I471,収穫記録!$B:$B,"&gt;="&amp;Q$10,収穫記録!$B:$B,"&lt;="&amp;EOMONTH(Q$10,0))
/_xlfn.UNIQUE(_xlfn._xlws.FILTER($F:$F,$E:$E=$J$4))
/IF($J$5="総計",1,$K471/10)
),0)</f>
        <v>0</v>
      </c>
      <c r="R471" s="48" cm="1">
        <f t="array" ref="R471">IFERROR(
IF(OR(R$10="",$I471=""),"",
SUMIFS(収穫記録!$P:$P,収穫記録!$D:$D,$J$1,収穫記録!$I:$I,$J$2,収穫記録!$J:$J,$J$3,収穫記録!$F:$F,$I471,収穫記録!$B:$B,"&gt;="&amp;R$10,収穫記録!$B:$B,"&lt;="&amp;EOMONTH(R$10,0))
/_xlfn.UNIQUE(_xlfn._xlws.FILTER($F:$F,$E:$E=$J$4))
/IF($J$5="総計",1,$K471/10)
),0)</f>
        <v>0</v>
      </c>
      <c r="S471" s="48" cm="1">
        <f t="array" ref="S471">IFERROR(
IF(OR(S$10="",$I471=""),"",
SUMIFS(収穫記録!$P:$P,収穫記録!$D:$D,$J$1,収穫記録!$I:$I,$J$2,収穫記録!$J:$J,$J$3,収穫記録!$F:$F,$I471,収穫記録!$B:$B,"&gt;="&amp;S$10,収穫記録!$B:$B,"&lt;="&amp;EOMONTH(S$10,0))
/_xlfn.UNIQUE(_xlfn._xlws.FILTER($F:$F,$E:$E=$J$4))
/IF($J$5="総計",1,$K471/10)
),0)</f>
        <v>0</v>
      </c>
      <c r="T471" s="48" cm="1">
        <f t="array" ref="T471">IFERROR(
IF(OR(T$10="",$I471=""),"",
SUMIFS(収穫記録!$P:$P,収穫記録!$D:$D,$J$1,収穫記録!$I:$I,$J$2,収穫記録!$J:$J,$J$3,収穫記録!$F:$F,$I471,収穫記録!$B:$B,"&gt;="&amp;T$10,収穫記録!$B:$B,"&lt;="&amp;EOMONTH(T$10,0))
/_xlfn.UNIQUE(_xlfn._xlws.FILTER($F:$F,$E:$E=$J$4))
/IF($J$5="総計",1,$K471/10)
),0)</f>
        <v>0</v>
      </c>
      <c r="U471" s="48" cm="1">
        <f t="array" ref="U471">IFERROR(
IF(OR(U$10="",$I471=""),"",
SUMIFS(収穫記録!$P:$P,収穫記録!$D:$D,$J$1,収穫記録!$I:$I,$J$2,収穫記録!$J:$J,$J$3,収穫記録!$F:$F,$I471,収穫記録!$B:$B,"&gt;="&amp;U$10,収穫記録!$B:$B,"&lt;="&amp;EOMONTH(U$10,0))
/_xlfn.UNIQUE(_xlfn._xlws.FILTER($F:$F,$E:$E=$J$4))
/IF($J$5="総計",1,$K471/10)
),0)</f>
        <v>0</v>
      </c>
      <c r="V471" s="48" cm="1">
        <f t="array" ref="V471">IFERROR(
IF(OR(V$10="",$I471=""),"",
SUMIFS(収穫記録!$P:$P,収穫記録!$D:$D,$J$1,収穫記録!$I:$I,$J$2,収穫記録!$J:$J,$J$3,収穫記録!$F:$F,$I471,収穫記録!$B:$B,"&gt;="&amp;V$10,収穫記録!$B:$B,"&lt;="&amp;EOMONTH(V$10,0))
/_xlfn.UNIQUE(_xlfn._xlws.FILTER($F:$F,$E:$E=$J$4))
/IF($J$5="総計",1,$K471/10)
),0)</f>
        <v>0</v>
      </c>
      <c r="W471" s="48" cm="1">
        <f t="array" ref="W471">IFERROR(
IF(OR(W$10="",$I471=""),"",
SUMIFS(収穫記録!$P:$P,収穫記録!$D:$D,$J$1,収穫記録!$I:$I,$J$2,収穫記録!$J:$J,$J$3,収穫記録!$F:$F,$I471,収穫記録!$B:$B,"&gt;="&amp;W$10,収穫記録!$B:$B,"&lt;="&amp;EOMONTH(W$10,0))
/_xlfn.UNIQUE(_xlfn._xlws.FILTER($F:$F,$E:$E=$J$4))
/IF($J$5="総計",1,$K471/10)
),0)</f>
        <v>0</v>
      </c>
      <c r="X471" s="48" cm="1">
        <f t="array" ref="X471">IFERROR(
IF(OR(X$10="",$I471=""),"",
SUMIFS(収穫記録!$P:$P,収穫記録!$D:$D,$J$1,収穫記録!$I:$I,$J$2,収穫記録!$J:$J,$J$3,収穫記録!$F:$F,$I471,収穫記録!$B:$B,"&gt;="&amp;X$10,収穫記録!$B:$B,"&lt;="&amp;EOMONTH(X$10,0))
/_xlfn.UNIQUE(_xlfn._xlws.FILTER($F:$F,$E:$E=$J$4))
/IF($J$5="総計",1,$K471/10)
),0)</f>
        <v>0</v>
      </c>
    </row>
    <row r="472" spans="10:24">
      <c r="J472" s="13"/>
      <c r="K472" s="37"/>
      <c r="L472" s="46" t="str">
        <f t="shared" si="9"/>
        <v/>
      </c>
      <c r="M472" s="47" cm="1">
        <f t="array" ref="M472">IFERROR(
IF(OR(M$10="",$I472=""),"",
SUMIFS(収穫記録!$P:$P,収穫記録!$D:$D,$J$1,収穫記録!$I:$I,$J$2,収穫記録!$J:$J,$J$3,収穫記録!$F:$F,$I472,収穫記録!$B:$B,"&gt;="&amp;M$10,収穫記録!$B:$B,"&lt;="&amp;EOMONTH(M$10,0))
/_xlfn.UNIQUE(_xlfn._xlws.FILTER($F:$F,$E:$E=$J$4))
/IF($J$5="総計",1,$K472/10)
),0)</f>
        <v>0</v>
      </c>
      <c r="N472" s="48" cm="1">
        <f t="array" ref="N472">IFERROR(
IF(OR(N$10="",$I472=""),"",
SUMIFS(収穫記録!$P:$P,収穫記録!$D:$D,$J$1,収穫記録!$I:$I,$J$2,収穫記録!$J:$J,$J$3,収穫記録!$F:$F,$I472,収穫記録!$B:$B,"&gt;="&amp;N$10,収穫記録!$B:$B,"&lt;="&amp;EOMONTH(N$10,0))
/_xlfn.UNIQUE(_xlfn._xlws.FILTER($F:$F,$E:$E=$J$4))
/IF($J$5="総計",1,$K472/10)
),0)</f>
        <v>0</v>
      </c>
      <c r="O472" s="48" cm="1">
        <f t="array" ref="O472">IFERROR(
IF(OR(O$10="",$I472=""),"",
SUMIFS(収穫記録!$P:$P,収穫記録!$D:$D,$J$1,収穫記録!$I:$I,$J$2,収穫記録!$J:$J,$J$3,収穫記録!$F:$F,$I472,収穫記録!$B:$B,"&gt;="&amp;O$10,収穫記録!$B:$B,"&lt;="&amp;EOMONTH(O$10,0))
/_xlfn.UNIQUE(_xlfn._xlws.FILTER($F:$F,$E:$E=$J$4))
/IF($J$5="総計",1,$K472/10)
),0)</f>
        <v>0</v>
      </c>
      <c r="P472" s="48" cm="1">
        <f t="array" ref="P472">IFERROR(
IF(OR(P$10="",$I472=""),"",
SUMIFS(収穫記録!$P:$P,収穫記録!$D:$D,$J$1,収穫記録!$I:$I,$J$2,収穫記録!$J:$J,$J$3,収穫記録!$F:$F,$I472,収穫記録!$B:$B,"&gt;="&amp;P$10,収穫記録!$B:$B,"&lt;="&amp;EOMONTH(P$10,0))
/_xlfn.UNIQUE(_xlfn._xlws.FILTER($F:$F,$E:$E=$J$4))
/IF($J$5="総計",1,$K472/10)
),0)</f>
        <v>0</v>
      </c>
      <c r="Q472" s="48" cm="1">
        <f t="array" ref="Q472">IFERROR(
IF(OR(Q$10="",$I472=""),"",
SUMIFS(収穫記録!$P:$P,収穫記録!$D:$D,$J$1,収穫記録!$I:$I,$J$2,収穫記録!$J:$J,$J$3,収穫記録!$F:$F,$I472,収穫記録!$B:$B,"&gt;="&amp;Q$10,収穫記録!$B:$B,"&lt;="&amp;EOMONTH(Q$10,0))
/_xlfn.UNIQUE(_xlfn._xlws.FILTER($F:$F,$E:$E=$J$4))
/IF($J$5="総計",1,$K472/10)
),0)</f>
        <v>0</v>
      </c>
      <c r="R472" s="48" cm="1">
        <f t="array" ref="R472">IFERROR(
IF(OR(R$10="",$I472=""),"",
SUMIFS(収穫記録!$P:$P,収穫記録!$D:$D,$J$1,収穫記録!$I:$I,$J$2,収穫記録!$J:$J,$J$3,収穫記録!$F:$F,$I472,収穫記録!$B:$B,"&gt;="&amp;R$10,収穫記録!$B:$B,"&lt;="&amp;EOMONTH(R$10,0))
/_xlfn.UNIQUE(_xlfn._xlws.FILTER($F:$F,$E:$E=$J$4))
/IF($J$5="総計",1,$K472/10)
),0)</f>
        <v>0</v>
      </c>
      <c r="S472" s="48" cm="1">
        <f t="array" ref="S472">IFERROR(
IF(OR(S$10="",$I472=""),"",
SUMIFS(収穫記録!$P:$P,収穫記録!$D:$D,$J$1,収穫記録!$I:$I,$J$2,収穫記録!$J:$J,$J$3,収穫記録!$F:$F,$I472,収穫記録!$B:$B,"&gt;="&amp;S$10,収穫記録!$B:$B,"&lt;="&amp;EOMONTH(S$10,0))
/_xlfn.UNIQUE(_xlfn._xlws.FILTER($F:$F,$E:$E=$J$4))
/IF($J$5="総計",1,$K472/10)
),0)</f>
        <v>0</v>
      </c>
      <c r="T472" s="48" cm="1">
        <f t="array" ref="T472">IFERROR(
IF(OR(T$10="",$I472=""),"",
SUMIFS(収穫記録!$P:$P,収穫記録!$D:$D,$J$1,収穫記録!$I:$I,$J$2,収穫記録!$J:$J,$J$3,収穫記録!$F:$F,$I472,収穫記録!$B:$B,"&gt;="&amp;T$10,収穫記録!$B:$B,"&lt;="&amp;EOMONTH(T$10,0))
/_xlfn.UNIQUE(_xlfn._xlws.FILTER($F:$F,$E:$E=$J$4))
/IF($J$5="総計",1,$K472/10)
),0)</f>
        <v>0</v>
      </c>
      <c r="U472" s="48" cm="1">
        <f t="array" ref="U472">IFERROR(
IF(OR(U$10="",$I472=""),"",
SUMIFS(収穫記録!$P:$P,収穫記録!$D:$D,$J$1,収穫記録!$I:$I,$J$2,収穫記録!$J:$J,$J$3,収穫記録!$F:$F,$I472,収穫記録!$B:$B,"&gt;="&amp;U$10,収穫記録!$B:$B,"&lt;="&amp;EOMONTH(U$10,0))
/_xlfn.UNIQUE(_xlfn._xlws.FILTER($F:$F,$E:$E=$J$4))
/IF($J$5="総計",1,$K472/10)
),0)</f>
        <v>0</v>
      </c>
      <c r="V472" s="48" cm="1">
        <f t="array" ref="V472">IFERROR(
IF(OR(V$10="",$I472=""),"",
SUMIFS(収穫記録!$P:$P,収穫記録!$D:$D,$J$1,収穫記録!$I:$I,$J$2,収穫記録!$J:$J,$J$3,収穫記録!$F:$F,$I472,収穫記録!$B:$B,"&gt;="&amp;V$10,収穫記録!$B:$B,"&lt;="&amp;EOMONTH(V$10,0))
/_xlfn.UNIQUE(_xlfn._xlws.FILTER($F:$F,$E:$E=$J$4))
/IF($J$5="総計",1,$K472/10)
),0)</f>
        <v>0</v>
      </c>
      <c r="W472" s="48" cm="1">
        <f t="array" ref="W472">IFERROR(
IF(OR(W$10="",$I472=""),"",
SUMIFS(収穫記録!$P:$P,収穫記録!$D:$D,$J$1,収穫記録!$I:$I,$J$2,収穫記録!$J:$J,$J$3,収穫記録!$F:$F,$I472,収穫記録!$B:$B,"&gt;="&amp;W$10,収穫記録!$B:$B,"&lt;="&amp;EOMONTH(W$10,0))
/_xlfn.UNIQUE(_xlfn._xlws.FILTER($F:$F,$E:$E=$J$4))
/IF($J$5="総計",1,$K472/10)
),0)</f>
        <v>0</v>
      </c>
      <c r="X472" s="48" cm="1">
        <f t="array" ref="X472">IFERROR(
IF(OR(X$10="",$I472=""),"",
SUMIFS(収穫記録!$P:$P,収穫記録!$D:$D,$J$1,収穫記録!$I:$I,$J$2,収穫記録!$J:$J,$J$3,収穫記録!$F:$F,$I472,収穫記録!$B:$B,"&gt;="&amp;X$10,収穫記録!$B:$B,"&lt;="&amp;EOMONTH(X$10,0))
/_xlfn.UNIQUE(_xlfn._xlws.FILTER($F:$F,$E:$E=$J$4))
/IF($J$5="総計",1,$K472/10)
),0)</f>
        <v>0</v>
      </c>
    </row>
    <row r="473" spans="10:24">
      <c r="J473" s="13"/>
      <c r="K473" s="37"/>
      <c r="L473" s="46" t="str">
        <f t="shared" si="9"/>
        <v/>
      </c>
      <c r="M473" s="47" cm="1">
        <f t="array" ref="M473">IFERROR(
IF(OR(M$10="",$I473=""),"",
SUMIFS(収穫記録!$P:$P,収穫記録!$D:$D,$J$1,収穫記録!$I:$I,$J$2,収穫記録!$J:$J,$J$3,収穫記録!$F:$F,$I473,収穫記録!$B:$B,"&gt;="&amp;M$10,収穫記録!$B:$B,"&lt;="&amp;EOMONTH(M$10,0))
/_xlfn.UNIQUE(_xlfn._xlws.FILTER($F:$F,$E:$E=$J$4))
/IF($J$5="総計",1,$K473/10)
),0)</f>
        <v>0</v>
      </c>
      <c r="N473" s="48" cm="1">
        <f t="array" ref="N473">IFERROR(
IF(OR(N$10="",$I473=""),"",
SUMIFS(収穫記録!$P:$P,収穫記録!$D:$D,$J$1,収穫記録!$I:$I,$J$2,収穫記録!$J:$J,$J$3,収穫記録!$F:$F,$I473,収穫記録!$B:$B,"&gt;="&amp;N$10,収穫記録!$B:$B,"&lt;="&amp;EOMONTH(N$10,0))
/_xlfn.UNIQUE(_xlfn._xlws.FILTER($F:$F,$E:$E=$J$4))
/IF($J$5="総計",1,$K473/10)
),0)</f>
        <v>0</v>
      </c>
      <c r="O473" s="48" cm="1">
        <f t="array" ref="O473">IFERROR(
IF(OR(O$10="",$I473=""),"",
SUMIFS(収穫記録!$P:$P,収穫記録!$D:$D,$J$1,収穫記録!$I:$I,$J$2,収穫記録!$J:$J,$J$3,収穫記録!$F:$F,$I473,収穫記録!$B:$B,"&gt;="&amp;O$10,収穫記録!$B:$B,"&lt;="&amp;EOMONTH(O$10,0))
/_xlfn.UNIQUE(_xlfn._xlws.FILTER($F:$F,$E:$E=$J$4))
/IF($J$5="総計",1,$K473/10)
),0)</f>
        <v>0</v>
      </c>
      <c r="P473" s="48" cm="1">
        <f t="array" ref="P473">IFERROR(
IF(OR(P$10="",$I473=""),"",
SUMIFS(収穫記録!$P:$P,収穫記録!$D:$D,$J$1,収穫記録!$I:$I,$J$2,収穫記録!$J:$J,$J$3,収穫記録!$F:$F,$I473,収穫記録!$B:$B,"&gt;="&amp;P$10,収穫記録!$B:$B,"&lt;="&amp;EOMONTH(P$10,0))
/_xlfn.UNIQUE(_xlfn._xlws.FILTER($F:$F,$E:$E=$J$4))
/IF($J$5="総計",1,$K473/10)
),0)</f>
        <v>0</v>
      </c>
      <c r="Q473" s="48" cm="1">
        <f t="array" ref="Q473">IFERROR(
IF(OR(Q$10="",$I473=""),"",
SUMIFS(収穫記録!$P:$P,収穫記録!$D:$D,$J$1,収穫記録!$I:$I,$J$2,収穫記録!$J:$J,$J$3,収穫記録!$F:$F,$I473,収穫記録!$B:$B,"&gt;="&amp;Q$10,収穫記録!$B:$B,"&lt;="&amp;EOMONTH(Q$10,0))
/_xlfn.UNIQUE(_xlfn._xlws.FILTER($F:$F,$E:$E=$J$4))
/IF($J$5="総計",1,$K473/10)
),0)</f>
        <v>0</v>
      </c>
      <c r="R473" s="48" cm="1">
        <f t="array" ref="R473">IFERROR(
IF(OR(R$10="",$I473=""),"",
SUMIFS(収穫記録!$P:$P,収穫記録!$D:$D,$J$1,収穫記録!$I:$I,$J$2,収穫記録!$J:$J,$J$3,収穫記録!$F:$F,$I473,収穫記録!$B:$B,"&gt;="&amp;R$10,収穫記録!$B:$B,"&lt;="&amp;EOMONTH(R$10,0))
/_xlfn.UNIQUE(_xlfn._xlws.FILTER($F:$F,$E:$E=$J$4))
/IF($J$5="総計",1,$K473/10)
),0)</f>
        <v>0</v>
      </c>
      <c r="S473" s="48" cm="1">
        <f t="array" ref="S473">IFERROR(
IF(OR(S$10="",$I473=""),"",
SUMIFS(収穫記録!$P:$P,収穫記録!$D:$D,$J$1,収穫記録!$I:$I,$J$2,収穫記録!$J:$J,$J$3,収穫記録!$F:$F,$I473,収穫記録!$B:$B,"&gt;="&amp;S$10,収穫記録!$B:$B,"&lt;="&amp;EOMONTH(S$10,0))
/_xlfn.UNIQUE(_xlfn._xlws.FILTER($F:$F,$E:$E=$J$4))
/IF($J$5="総計",1,$K473/10)
),0)</f>
        <v>0</v>
      </c>
      <c r="T473" s="48" cm="1">
        <f t="array" ref="T473">IFERROR(
IF(OR(T$10="",$I473=""),"",
SUMIFS(収穫記録!$P:$P,収穫記録!$D:$D,$J$1,収穫記録!$I:$I,$J$2,収穫記録!$J:$J,$J$3,収穫記録!$F:$F,$I473,収穫記録!$B:$B,"&gt;="&amp;T$10,収穫記録!$B:$B,"&lt;="&amp;EOMONTH(T$10,0))
/_xlfn.UNIQUE(_xlfn._xlws.FILTER($F:$F,$E:$E=$J$4))
/IF($J$5="総計",1,$K473/10)
),0)</f>
        <v>0</v>
      </c>
      <c r="U473" s="48" cm="1">
        <f t="array" ref="U473">IFERROR(
IF(OR(U$10="",$I473=""),"",
SUMIFS(収穫記録!$P:$P,収穫記録!$D:$D,$J$1,収穫記録!$I:$I,$J$2,収穫記録!$J:$J,$J$3,収穫記録!$F:$F,$I473,収穫記録!$B:$B,"&gt;="&amp;U$10,収穫記録!$B:$B,"&lt;="&amp;EOMONTH(U$10,0))
/_xlfn.UNIQUE(_xlfn._xlws.FILTER($F:$F,$E:$E=$J$4))
/IF($J$5="総計",1,$K473/10)
),0)</f>
        <v>0</v>
      </c>
      <c r="V473" s="48" cm="1">
        <f t="array" ref="V473">IFERROR(
IF(OR(V$10="",$I473=""),"",
SUMIFS(収穫記録!$P:$P,収穫記録!$D:$D,$J$1,収穫記録!$I:$I,$J$2,収穫記録!$J:$J,$J$3,収穫記録!$F:$F,$I473,収穫記録!$B:$B,"&gt;="&amp;V$10,収穫記録!$B:$B,"&lt;="&amp;EOMONTH(V$10,0))
/_xlfn.UNIQUE(_xlfn._xlws.FILTER($F:$F,$E:$E=$J$4))
/IF($J$5="総計",1,$K473/10)
),0)</f>
        <v>0</v>
      </c>
      <c r="W473" s="48" cm="1">
        <f t="array" ref="W473">IFERROR(
IF(OR(W$10="",$I473=""),"",
SUMIFS(収穫記録!$P:$P,収穫記録!$D:$D,$J$1,収穫記録!$I:$I,$J$2,収穫記録!$J:$J,$J$3,収穫記録!$F:$F,$I473,収穫記録!$B:$B,"&gt;="&amp;W$10,収穫記録!$B:$B,"&lt;="&amp;EOMONTH(W$10,0))
/_xlfn.UNIQUE(_xlfn._xlws.FILTER($F:$F,$E:$E=$J$4))
/IF($J$5="総計",1,$K473/10)
),0)</f>
        <v>0</v>
      </c>
      <c r="X473" s="48" cm="1">
        <f t="array" ref="X473">IFERROR(
IF(OR(X$10="",$I473=""),"",
SUMIFS(収穫記録!$P:$P,収穫記録!$D:$D,$J$1,収穫記録!$I:$I,$J$2,収穫記録!$J:$J,$J$3,収穫記録!$F:$F,$I473,収穫記録!$B:$B,"&gt;="&amp;X$10,収穫記録!$B:$B,"&lt;="&amp;EOMONTH(X$10,0))
/_xlfn.UNIQUE(_xlfn._xlws.FILTER($F:$F,$E:$E=$J$4))
/IF($J$5="総計",1,$K473/10)
),0)</f>
        <v>0</v>
      </c>
    </row>
    <row r="474" spans="10:24">
      <c r="J474" s="13"/>
      <c r="K474" s="37"/>
      <c r="L474" s="46" t="str">
        <f t="shared" si="9"/>
        <v/>
      </c>
      <c r="M474" s="47" cm="1">
        <f t="array" ref="M474">IFERROR(
IF(OR(M$10="",$I474=""),"",
SUMIFS(収穫記録!$P:$P,収穫記録!$D:$D,$J$1,収穫記録!$I:$I,$J$2,収穫記録!$J:$J,$J$3,収穫記録!$F:$F,$I474,収穫記録!$B:$B,"&gt;="&amp;M$10,収穫記録!$B:$B,"&lt;="&amp;EOMONTH(M$10,0))
/_xlfn.UNIQUE(_xlfn._xlws.FILTER($F:$F,$E:$E=$J$4))
/IF($J$5="総計",1,$K474/10)
),0)</f>
        <v>0</v>
      </c>
      <c r="N474" s="48" cm="1">
        <f t="array" ref="N474">IFERROR(
IF(OR(N$10="",$I474=""),"",
SUMIFS(収穫記録!$P:$P,収穫記録!$D:$D,$J$1,収穫記録!$I:$I,$J$2,収穫記録!$J:$J,$J$3,収穫記録!$F:$F,$I474,収穫記録!$B:$B,"&gt;="&amp;N$10,収穫記録!$B:$B,"&lt;="&amp;EOMONTH(N$10,0))
/_xlfn.UNIQUE(_xlfn._xlws.FILTER($F:$F,$E:$E=$J$4))
/IF($J$5="総計",1,$K474/10)
),0)</f>
        <v>0</v>
      </c>
      <c r="O474" s="48" cm="1">
        <f t="array" ref="O474">IFERROR(
IF(OR(O$10="",$I474=""),"",
SUMIFS(収穫記録!$P:$P,収穫記録!$D:$D,$J$1,収穫記録!$I:$I,$J$2,収穫記録!$J:$J,$J$3,収穫記録!$F:$F,$I474,収穫記録!$B:$B,"&gt;="&amp;O$10,収穫記録!$B:$B,"&lt;="&amp;EOMONTH(O$10,0))
/_xlfn.UNIQUE(_xlfn._xlws.FILTER($F:$F,$E:$E=$J$4))
/IF($J$5="総計",1,$K474/10)
),0)</f>
        <v>0</v>
      </c>
      <c r="P474" s="48" cm="1">
        <f t="array" ref="P474">IFERROR(
IF(OR(P$10="",$I474=""),"",
SUMIFS(収穫記録!$P:$P,収穫記録!$D:$D,$J$1,収穫記録!$I:$I,$J$2,収穫記録!$J:$J,$J$3,収穫記録!$F:$F,$I474,収穫記録!$B:$B,"&gt;="&amp;P$10,収穫記録!$B:$B,"&lt;="&amp;EOMONTH(P$10,0))
/_xlfn.UNIQUE(_xlfn._xlws.FILTER($F:$F,$E:$E=$J$4))
/IF($J$5="総計",1,$K474/10)
),0)</f>
        <v>0</v>
      </c>
      <c r="Q474" s="48" cm="1">
        <f t="array" ref="Q474">IFERROR(
IF(OR(Q$10="",$I474=""),"",
SUMIFS(収穫記録!$P:$P,収穫記録!$D:$D,$J$1,収穫記録!$I:$I,$J$2,収穫記録!$J:$J,$J$3,収穫記録!$F:$F,$I474,収穫記録!$B:$B,"&gt;="&amp;Q$10,収穫記録!$B:$B,"&lt;="&amp;EOMONTH(Q$10,0))
/_xlfn.UNIQUE(_xlfn._xlws.FILTER($F:$F,$E:$E=$J$4))
/IF($J$5="総計",1,$K474/10)
),0)</f>
        <v>0</v>
      </c>
      <c r="R474" s="48" cm="1">
        <f t="array" ref="R474">IFERROR(
IF(OR(R$10="",$I474=""),"",
SUMIFS(収穫記録!$P:$P,収穫記録!$D:$D,$J$1,収穫記録!$I:$I,$J$2,収穫記録!$J:$J,$J$3,収穫記録!$F:$F,$I474,収穫記録!$B:$B,"&gt;="&amp;R$10,収穫記録!$B:$B,"&lt;="&amp;EOMONTH(R$10,0))
/_xlfn.UNIQUE(_xlfn._xlws.FILTER($F:$F,$E:$E=$J$4))
/IF($J$5="総計",1,$K474/10)
),0)</f>
        <v>0</v>
      </c>
      <c r="S474" s="48" cm="1">
        <f t="array" ref="S474">IFERROR(
IF(OR(S$10="",$I474=""),"",
SUMIFS(収穫記録!$P:$P,収穫記録!$D:$D,$J$1,収穫記録!$I:$I,$J$2,収穫記録!$J:$J,$J$3,収穫記録!$F:$F,$I474,収穫記録!$B:$B,"&gt;="&amp;S$10,収穫記録!$B:$B,"&lt;="&amp;EOMONTH(S$10,0))
/_xlfn.UNIQUE(_xlfn._xlws.FILTER($F:$F,$E:$E=$J$4))
/IF($J$5="総計",1,$K474/10)
),0)</f>
        <v>0</v>
      </c>
      <c r="T474" s="48" cm="1">
        <f t="array" ref="T474">IFERROR(
IF(OR(T$10="",$I474=""),"",
SUMIFS(収穫記録!$P:$P,収穫記録!$D:$D,$J$1,収穫記録!$I:$I,$J$2,収穫記録!$J:$J,$J$3,収穫記録!$F:$F,$I474,収穫記録!$B:$B,"&gt;="&amp;T$10,収穫記録!$B:$B,"&lt;="&amp;EOMONTH(T$10,0))
/_xlfn.UNIQUE(_xlfn._xlws.FILTER($F:$F,$E:$E=$J$4))
/IF($J$5="総計",1,$K474/10)
),0)</f>
        <v>0</v>
      </c>
      <c r="U474" s="48" cm="1">
        <f t="array" ref="U474">IFERROR(
IF(OR(U$10="",$I474=""),"",
SUMIFS(収穫記録!$P:$P,収穫記録!$D:$D,$J$1,収穫記録!$I:$I,$J$2,収穫記録!$J:$J,$J$3,収穫記録!$F:$F,$I474,収穫記録!$B:$B,"&gt;="&amp;U$10,収穫記録!$B:$B,"&lt;="&amp;EOMONTH(U$10,0))
/_xlfn.UNIQUE(_xlfn._xlws.FILTER($F:$F,$E:$E=$J$4))
/IF($J$5="総計",1,$K474/10)
),0)</f>
        <v>0</v>
      </c>
      <c r="V474" s="48" cm="1">
        <f t="array" ref="V474">IFERROR(
IF(OR(V$10="",$I474=""),"",
SUMIFS(収穫記録!$P:$P,収穫記録!$D:$D,$J$1,収穫記録!$I:$I,$J$2,収穫記録!$J:$J,$J$3,収穫記録!$F:$F,$I474,収穫記録!$B:$B,"&gt;="&amp;V$10,収穫記録!$B:$B,"&lt;="&amp;EOMONTH(V$10,0))
/_xlfn.UNIQUE(_xlfn._xlws.FILTER($F:$F,$E:$E=$J$4))
/IF($J$5="総計",1,$K474/10)
),0)</f>
        <v>0</v>
      </c>
      <c r="W474" s="48" cm="1">
        <f t="array" ref="W474">IFERROR(
IF(OR(W$10="",$I474=""),"",
SUMIFS(収穫記録!$P:$P,収穫記録!$D:$D,$J$1,収穫記録!$I:$I,$J$2,収穫記録!$J:$J,$J$3,収穫記録!$F:$F,$I474,収穫記録!$B:$B,"&gt;="&amp;W$10,収穫記録!$B:$B,"&lt;="&amp;EOMONTH(W$10,0))
/_xlfn.UNIQUE(_xlfn._xlws.FILTER($F:$F,$E:$E=$J$4))
/IF($J$5="総計",1,$K474/10)
),0)</f>
        <v>0</v>
      </c>
      <c r="X474" s="48" cm="1">
        <f t="array" ref="X474">IFERROR(
IF(OR(X$10="",$I474=""),"",
SUMIFS(収穫記録!$P:$P,収穫記録!$D:$D,$J$1,収穫記録!$I:$I,$J$2,収穫記録!$J:$J,$J$3,収穫記録!$F:$F,$I474,収穫記録!$B:$B,"&gt;="&amp;X$10,収穫記録!$B:$B,"&lt;="&amp;EOMONTH(X$10,0))
/_xlfn.UNIQUE(_xlfn._xlws.FILTER($F:$F,$E:$E=$J$4))
/IF($J$5="総計",1,$K474/10)
),0)</f>
        <v>0</v>
      </c>
    </row>
    <row r="475" spans="10:24">
      <c r="J475" s="13"/>
      <c r="K475" s="37"/>
      <c r="L475" s="46" t="str">
        <f t="shared" si="9"/>
        <v/>
      </c>
      <c r="M475" s="47" cm="1">
        <f t="array" ref="M475">IFERROR(
IF(OR(M$10="",$I475=""),"",
SUMIFS(収穫記録!$P:$P,収穫記録!$D:$D,$J$1,収穫記録!$I:$I,$J$2,収穫記録!$J:$J,$J$3,収穫記録!$F:$F,$I475,収穫記録!$B:$B,"&gt;="&amp;M$10,収穫記録!$B:$B,"&lt;="&amp;EOMONTH(M$10,0))
/_xlfn.UNIQUE(_xlfn._xlws.FILTER($F:$F,$E:$E=$J$4))
/IF($J$5="総計",1,$K475/10)
),0)</f>
        <v>0</v>
      </c>
      <c r="N475" s="48" cm="1">
        <f t="array" ref="N475">IFERROR(
IF(OR(N$10="",$I475=""),"",
SUMIFS(収穫記録!$P:$P,収穫記録!$D:$D,$J$1,収穫記録!$I:$I,$J$2,収穫記録!$J:$J,$J$3,収穫記録!$F:$F,$I475,収穫記録!$B:$B,"&gt;="&amp;N$10,収穫記録!$B:$B,"&lt;="&amp;EOMONTH(N$10,0))
/_xlfn.UNIQUE(_xlfn._xlws.FILTER($F:$F,$E:$E=$J$4))
/IF($J$5="総計",1,$K475/10)
),0)</f>
        <v>0</v>
      </c>
      <c r="O475" s="48" cm="1">
        <f t="array" ref="O475">IFERROR(
IF(OR(O$10="",$I475=""),"",
SUMIFS(収穫記録!$P:$P,収穫記録!$D:$D,$J$1,収穫記録!$I:$I,$J$2,収穫記録!$J:$J,$J$3,収穫記録!$F:$F,$I475,収穫記録!$B:$B,"&gt;="&amp;O$10,収穫記録!$B:$B,"&lt;="&amp;EOMONTH(O$10,0))
/_xlfn.UNIQUE(_xlfn._xlws.FILTER($F:$F,$E:$E=$J$4))
/IF($J$5="総計",1,$K475/10)
),0)</f>
        <v>0</v>
      </c>
      <c r="P475" s="48" cm="1">
        <f t="array" ref="P475">IFERROR(
IF(OR(P$10="",$I475=""),"",
SUMIFS(収穫記録!$P:$P,収穫記録!$D:$D,$J$1,収穫記録!$I:$I,$J$2,収穫記録!$J:$J,$J$3,収穫記録!$F:$F,$I475,収穫記録!$B:$B,"&gt;="&amp;P$10,収穫記録!$B:$B,"&lt;="&amp;EOMONTH(P$10,0))
/_xlfn.UNIQUE(_xlfn._xlws.FILTER($F:$F,$E:$E=$J$4))
/IF($J$5="総計",1,$K475/10)
),0)</f>
        <v>0</v>
      </c>
      <c r="Q475" s="48" cm="1">
        <f t="array" ref="Q475">IFERROR(
IF(OR(Q$10="",$I475=""),"",
SUMIFS(収穫記録!$P:$P,収穫記録!$D:$D,$J$1,収穫記録!$I:$I,$J$2,収穫記録!$J:$J,$J$3,収穫記録!$F:$F,$I475,収穫記録!$B:$B,"&gt;="&amp;Q$10,収穫記録!$B:$B,"&lt;="&amp;EOMONTH(Q$10,0))
/_xlfn.UNIQUE(_xlfn._xlws.FILTER($F:$F,$E:$E=$J$4))
/IF($J$5="総計",1,$K475/10)
),0)</f>
        <v>0</v>
      </c>
      <c r="R475" s="48" cm="1">
        <f t="array" ref="R475">IFERROR(
IF(OR(R$10="",$I475=""),"",
SUMIFS(収穫記録!$P:$P,収穫記録!$D:$D,$J$1,収穫記録!$I:$I,$J$2,収穫記録!$J:$J,$J$3,収穫記録!$F:$F,$I475,収穫記録!$B:$B,"&gt;="&amp;R$10,収穫記録!$B:$B,"&lt;="&amp;EOMONTH(R$10,0))
/_xlfn.UNIQUE(_xlfn._xlws.FILTER($F:$F,$E:$E=$J$4))
/IF($J$5="総計",1,$K475/10)
),0)</f>
        <v>0</v>
      </c>
      <c r="S475" s="48" cm="1">
        <f t="array" ref="S475">IFERROR(
IF(OR(S$10="",$I475=""),"",
SUMIFS(収穫記録!$P:$P,収穫記録!$D:$D,$J$1,収穫記録!$I:$I,$J$2,収穫記録!$J:$J,$J$3,収穫記録!$F:$F,$I475,収穫記録!$B:$B,"&gt;="&amp;S$10,収穫記録!$B:$B,"&lt;="&amp;EOMONTH(S$10,0))
/_xlfn.UNIQUE(_xlfn._xlws.FILTER($F:$F,$E:$E=$J$4))
/IF($J$5="総計",1,$K475/10)
),0)</f>
        <v>0</v>
      </c>
      <c r="T475" s="48" cm="1">
        <f t="array" ref="T475">IFERROR(
IF(OR(T$10="",$I475=""),"",
SUMIFS(収穫記録!$P:$P,収穫記録!$D:$D,$J$1,収穫記録!$I:$I,$J$2,収穫記録!$J:$J,$J$3,収穫記録!$F:$F,$I475,収穫記録!$B:$B,"&gt;="&amp;T$10,収穫記録!$B:$B,"&lt;="&amp;EOMONTH(T$10,0))
/_xlfn.UNIQUE(_xlfn._xlws.FILTER($F:$F,$E:$E=$J$4))
/IF($J$5="総計",1,$K475/10)
),0)</f>
        <v>0</v>
      </c>
      <c r="U475" s="48" cm="1">
        <f t="array" ref="U475">IFERROR(
IF(OR(U$10="",$I475=""),"",
SUMIFS(収穫記録!$P:$P,収穫記録!$D:$D,$J$1,収穫記録!$I:$I,$J$2,収穫記録!$J:$J,$J$3,収穫記録!$F:$F,$I475,収穫記録!$B:$B,"&gt;="&amp;U$10,収穫記録!$B:$B,"&lt;="&amp;EOMONTH(U$10,0))
/_xlfn.UNIQUE(_xlfn._xlws.FILTER($F:$F,$E:$E=$J$4))
/IF($J$5="総計",1,$K475/10)
),0)</f>
        <v>0</v>
      </c>
      <c r="V475" s="48" cm="1">
        <f t="array" ref="V475">IFERROR(
IF(OR(V$10="",$I475=""),"",
SUMIFS(収穫記録!$P:$P,収穫記録!$D:$D,$J$1,収穫記録!$I:$I,$J$2,収穫記録!$J:$J,$J$3,収穫記録!$F:$F,$I475,収穫記録!$B:$B,"&gt;="&amp;V$10,収穫記録!$B:$B,"&lt;="&amp;EOMONTH(V$10,0))
/_xlfn.UNIQUE(_xlfn._xlws.FILTER($F:$F,$E:$E=$J$4))
/IF($J$5="総計",1,$K475/10)
),0)</f>
        <v>0</v>
      </c>
      <c r="W475" s="48" cm="1">
        <f t="array" ref="W475">IFERROR(
IF(OR(W$10="",$I475=""),"",
SUMIFS(収穫記録!$P:$P,収穫記録!$D:$D,$J$1,収穫記録!$I:$I,$J$2,収穫記録!$J:$J,$J$3,収穫記録!$F:$F,$I475,収穫記録!$B:$B,"&gt;="&amp;W$10,収穫記録!$B:$B,"&lt;="&amp;EOMONTH(W$10,0))
/_xlfn.UNIQUE(_xlfn._xlws.FILTER($F:$F,$E:$E=$J$4))
/IF($J$5="総計",1,$K475/10)
),0)</f>
        <v>0</v>
      </c>
      <c r="X475" s="48" cm="1">
        <f t="array" ref="X475">IFERROR(
IF(OR(X$10="",$I475=""),"",
SUMIFS(収穫記録!$P:$P,収穫記録!$D:$D,$J$1,収穫記録!$I:$I,$J$2,収穫記録!$J:$J,$J$3,収穫記録!$F:$F,$I475,収穫記録!$B:$B,"&gt;="&amp;X$10,収穫記録!$B:$B,"&lt;="&amp;EOMONTH(X$10,0))
/_xlfn.UNIQUE(_xlfn._xlws.FILTER($F:$F,$E:$E=$J$4))
/IF($J$5="総計",1,$K475/10)
),0)</f>
        <v>0</v>
      </c>
    </row>
    <row r="476" spans="10:24">
      <c r="J476" s="13"/>
      <c r="K476" s="37"/>
      <c r="L476" s="46" t="str">
        <f t="shared" si="9"/>
        <v/>
      </c>
      <c r="M476" s="47" cm="1">
        <f t="array" ref="M476">IFERROR(
IF(OR(M$10="",$I476=""),"",
SUMIFS(収穫記録!$P:$P,収穫記録!$D:$D,$J$1,収穫記録!$I:$I,$J$2,収穫記録!$J:$J,$J$3,収穫記録!$F:$F,$I476,収穫記録!$B:$B,"&gt;="&amp;M$10,収穫記録!$B:$B,"&lt;="&amp;EOMONTH(M$10,0))
/_xlfn.UNIQUE(_xlfn._xlws.FILTER($F:$F,$E:$E=$J$4))
/IF($J$5="総計",1,$K476/10)
),0)</f>
        <v>0</v>
      </c>
      <c r="N476" s="48" cm="1">
        <f t="array" ref="N476">IFERROR(
IF(OR(N$10="",$I476=""),"",
SUMIFS(収穫記録!$P:$P,収穫記録!$D:$D,$J$1,収穫記録!$I:$I,$J$2,収穫記録!$J:$J,$J$3,収穫記録!$F:$F,$I476,収穫記録!$B:$B,"&gt;="&amp;N$10,収穫記録!$B:$B,"&lt;="&amp;EOMONTH(N$10,0))
/_xlfn.UNIQUE(_xlfn._xlws.FILTER($F:$F,$E:$E=$J$4))
/IF($J$5="総計",1,$K476/10)
),0)</f>
        <v>0</v>
      </c>
      <c r="O476" s="48" cm="1">
        <f t="array" ref="O476">IFERROR(
IF(OR(O$10="",$I476=""),"",
SUMIFS(収穫記録!$P:$P,収穫記録!$D:$D,$J$1,収穫記録!$I:$I,$J$2,収穫記録!$J:$J,$J$3,収穫記録!$F:$F,$I476,収穫記録!$B:$B,"&gt;="&amp;O$10,収穫記録!$B:$B,"&lt;="&amp;EOMONTH(O$10,0))
/_xlfn.UNIQUE(_xlfn._xlws.FILTER($F:$F,$E:$E=$J$4))
/IF($J$5="総計",1,$K476/10)
),0)</f>
        <v>0</v>
      </c>
      <c r="P476" s="48" cm="1">
        <f t="array" ref="P476">IFERROR(
IF(OR(P$10="",$I476=""),"",
SUMIFS(収穫記録!$P:$P,収穫記録!$D:$D,$J$1,収穫記録!$I:$I,$J$2,収穫記録!$J:$J,$J$3,収穫記録!$F:$F,$I476,収穫記録!$B:$B,"&gt;="&amp;P$10,収穫記録!$B:$B,"&lt;="&amp;EOMONTH(P$10,0))
/_xlfn.UNIQUE(_xlfn._xlws.FILTER($F:$F,$E:$E=$J$4))
/IF($J$5="総計",1,$K476/10)
),0)</f>
        <v>0</v>
      </c>
      <c r="Q476" s="48" cm="1">
        <f t="array" ref="Q476">IFERROR(
IF(OR(Q$10="",$I476=""),"",
SUMIFS(収穫記録!$P:$P,収穫記録!$D:$D,$J$1,収穫記録!$I:$I,$J$2,収穫記録!$J:$J,$J$3,収穫記録!$F:$F,$I476,収穫記録!$B:$B,"&gt;="&amp;Q$10,収穫記録!$B:$B,"&lt;="&amp;EOMONTH(Q$10,0))
/_xlfn.UNIQUE(_xlfn._xlws.FILTER($F:$F,$E:$E=$J$4))
/IF($J$5="総計",1,$K476/10)
),0)</f>
        <v>0</v>
      </c>
      <c r="R476" s="48" cm="1">
        <f t="array" ref="R476">IFERROR(
IF(OR(R$10="",$I476=""),"",
SUMIFS(収穫記録!$P:$P,収穫記録!$D:$D,$J$1,収穫記録!$I:$I,$J$2,収穫記録!$J:$J,$J$3,収穫記録!$F:$F,$I476,収穫記録!$B:$B,"&gt;="&amp;R$10,収穫記録!$B:$B,"&lt;="&amp;EOMONTH(R$10,0))
/_xlfn.UNIQUE(_xlfn._xlws.FILTER($F:$F,$E:$E=$J$4))
/IF($J$5="総計",1,$K476/10)
),0)</f>
        <v>0</v>
      </c>
      <c r="S476" s="48" cm="1">
        <f t="array" ref="S476">IFERROR(
IF(OR(S$10="",$I476=""),"",
SUMIFS(収穫記録!$P:$P,収穫記録!$D:$D,$J$1,収穫記録!$I:$I,$J$2,収穫記録!$J:$J,$J$3,収穫記録!$F:$F,$I476,収穫記録!$B:$B,"&gt;="&amp;S$10,収穫記録!$B:$B,"&lt;="&amp;EOMONTH(S$10,0))
/_xlfn.UNIQUE(_xlfn._xlws.FILTER($F:$F,$E:$E=$J$4))
/IF($J$5="総計",1,$K476/10)
),0)</f>
        <v>0</v>
      </c>
      <c r="T476" s="48" cm="1">
        <f t="array" ref="T476">IFERROR(
IF(OR(T$10="",$I476=""),"",
SUMIFS(収穫記録!$P:$P,収穫記録!$D:$D,$J$1,収穫記録!$I:$I,$J$2,収穫記録!$J:$J,$J$3,収穫記録!$F:$F,$I476,収穫記録!$B:$B,"&gt;="&amp;T$10,収穫記録!$B:$B,"&lt;="&amp;EOMONTH(T$10,0))
/_xlfn.UNIQUE(_xlfn._xlws.FILTER($F:$F,$E:$E=$J$4))
/IF($J$5="総計",1,$K476/10)
),0)</f>
        <v>0</v>
      </c>
      <c r="U476" s="48" cm="1">
        <f t="array" ref="U476">IFERROR(
IF(OR(U$10="",$I476=""),"",
SUMIFS(収穫記録!$P:$P,収穫記録!$D:$D,$J$1,収穫記録!$I:$I,$J$2,収穫記録!$J:$J,$J$3,収穫記録!$F:$F,$I476,収穫記録!$B:$B,"&gt;="&amp;U$10,収穫記録!$B:$B,"&lt;="&amp;EOMONTH(U$10,0))
/_xlfn.UNIQUE(_xlfn._xlws.FILTER($F:$F,$E:$E=$J$4))
/IF($J$5="総計",1,$K476/10)
),0)</f>
        <v>0</v>
      </c>
      <c r="V476" s="48" cm="1">
        <f t="array" ref="V476">IFERROR(
IF(OR(V$10="",$I476=""),"",
SUMIFS(収穫記録!$P:$P,収穫記録!$D:$D,$J$1,収穫記録!$I:$I,$J$2,収穫記録!$J:$J,$J$3,収穫記録!$F:$F,$I476,収穫記録!$B:$B,"&gt;="&amp;V$10,収穫記録!$B:$B,"&lt;="&amp;EOMONTH(V$10,0))
/_xlfn.UNIQUE(_xlfn._xlws.FILTER($F:$F,$E:$E=$J$4))
/IF($J$5="総計",1,$K476/10)
),0)</f>
        <v>0</v>
      </c>
      <c r="W476" s="48" cm="1">
        <f t="array" ref="W476">IFERROR(
IF(OR(W$10="",$I476=""),"",
SUMIFS(収穫記録!$P:$P,収穫記録!$D:$D,$J$1,収穫記録!$I:$I,$J$2,収穫記録!$J:$J,$J$3,収穫記録!$F:$F,$I476,収穫記録!$B:$B,"&gt;="&amp;W$10,収穫記録!$B:$B,"&lt;="&amp;EOMONTH(W$10,0))
/_xlfn.UNIQUE(_xlfn._xlws.FILTER($F:$F,$E:$E=$J$4))
/IF($J$5="総計",1,$K476/10)
),0)</f>
        <v>0</v>
      </c>
      <c r="X476" s="48" cm="1">
        <f t="array" ref="X476">IFERROR(
IF(OR(X$10="",$I476=""),"",
SUMIFS(収穫記録!$P:$P,収穫記録!$D:$D,$J$1,収穫記録!$I:$I,$J$2,収穫記録!$J:$J,$J$3,収穫記録!$F:$F,$I476,収穫記録!$B:$B,"&gt;="&amp;X$10,収穫記録!$B:$B,"&lt;="&amp;EOMONTH(X$10,0))
/_xlfn.UNIQUE(_xlfn._xlws.FILTER($F:$F,$E:$E=$J$4))
/IF($J$5="総計",1,$K476/10)
),0)</f>
        <v>0</v>
      </c>
    </row>
    <row r="477" spans="10:24">
      <c r="J477" s="13"/>
      <c r="K477" s="37"/>
      <c r="L477" s="46" t="str">
        <f t="shared" si="9"/>
        <v/>
      </c>
      <c r="M477" s="47" cm="1">
        <f t="array" ref="M477">IFERROR(
IF(OR(M$10="",$I477=""),"",
SUMIFS(収穫記録!$P:$P,収穫記録!$D:$D,$J$1,収穫記録!$I:$I,$J$2,収穫記録!$J:$J,$J$3,収穫記録!$F:$F,$I477,収穫記録!$B:$B,"&gt;="&amp;M$10,収穫記録!$B:$B,"&lt;="&amp;EOMONTH(M$10,0))
/_xlfn.UNIQUE(_xlfn._xlws.FILTER($F:$F,$E:$E=$J$4))
/IF($J$5="総計",1,$K477/10)
),0)</f>
        <v>0</v>
      </c>
      <c r="N477" s="48" cm="1">
        <f t="array" ref="N477">IFERROR(
IF(OR(N$10="",$I477=""),"",
SUMIFS(収穫記録!$P:$P,収穫記録!$D:$D,$J$1,収穫記録!$I:$I,$J$2,収穫記録!$J:$J,$J$3,収穫記録!$F:$F,$I477,収穫記録!$B:$B,"&gt;="&amp;N$10,収穫記録!$B:$B,"&lt;="&amp;EOMONTH(N$10,0))
/_xlfn.UNIQUE(_xlfn._xlws.FILTER($F:$F,$E:$E=$J$4))
/IF($J$5="総計",1,$K477/10)
),0)</f>
        <v>0</v>
      </c>
      <c r="O477" s="48" cm="1">
        <f t="array" ref="O477">IFERROR(
IF(OR(O$10="",$I477=""),"",
SUMIFS(収穫記録!$P:$P,収穫記録!$D:$D,$J$1,収穫記録!$I:$I,$J$2,収穫記録!$J:$J,$J$3,収穫記録!$F:$F,$I477,収穫記録!$B:$B,"&gt;="&amp;O$10,収穫記録!$B:$B,"&lt;="&amp;EOMONTH(O$10,0))
/_xlfn.UNIQUE(_xlfn._xlws.FILTER($F:$F,$E:$E=$J$4))
/IF($J$5="総計",1,$K477/10)
),0)</f>
        <v>0</v>
      </c>
      <c r="P477" s="48" cm="1">
        <f t="array" ref="P477">IFERROR(
IF(OR(P$10="",$I477=""),"",
SUMIFS(収穫記録!$P:$P,収穫記録!$D:$D,$J$1,収穫記録!$I:$I,$J$2,収穫記録!$J:$J,$J$3,収穫記録!$F:$F,$I477,収穫記録!$B:$B,"&gt;="&amp;P$10,収穫記録!$B:$B,"&lt;="&amp;EOMONTH(P$10,0))
/_xlfn.UNIQUE(_xlfn._xlws.FILTER($F:$F,$E:$E=$J$4))
/IF($J$5="総計",1,$K477/10)
),0)</f>
        <v>0</v>
      </c>
      <c r="Q477" s="48" cm="1">
        <f t="array" ref="Q477">IFERROR(
IF(OR(Q$10="",$I477=""),"",
SUMIFS(収穫記録!$P:$P,収穫記録!$D:$D,$J$1,収穫記録!$I:$I,$J$2,収穫記録!$J:$J,$J$3,収穫記録!$F:$F,$I477,収穫記録!$B:$B,"&gt;="&amp;Q$10,収穫記録!$B:$B,"&lt;="&amp;EOMONTH(Q$10,0))
/_xlfn.UNIQUE(_xlfn._xlws.FILTER($F:$F,$E:$E=$J$4))
/IF($J$5="総計",1,$K477/10)
),0)</f>
        <v>0</v>
      </c>
      <c r="R477" s="48" cm="1">
        <f t="array" ref="R477">IFERROR(
IF(OR(R$10="",$I477=""),"",
SUMIFS(収穫記録!$P:$P,収穫記録!$D:$D,$J$1,収穫記録!$I:$I,$J$2,収穫記録!$J:$J,$J$3,収穫記録!$F:$F,$I477,収穫記録!$B:$B,"&gt;="&amp;R$10,収穫記録!$B:$B,"&lt;="&amp;EOMONTH(R$10,0))
/_xlfn.UNIQUE(_xlfn._xlws.FILTER($F:$F,$E:$E=$J$4))
/IF($J$5="総計",1,$K477/10)
),0)</f>
        <v>0</v>
      </c>
      <c r="S477" s="48" cm="1">
        <f t="array" ref="S477">IFERROR(
IF(OR(S$10="",$I477=""),"",
SUMIFS(収穫記録!$P:$P,収穫記録!$D:$D,$J$1,収穫記録!$I:$I,$J$2,収穫記録!$J:$J,$J$3,収穫記録!$F:$F,$I477,収穫記録!$B:$B,"&gt;="&amp;S$10,収穫記録!$B:$B,"&lt;="&amp;EOMONTH(S$10,0))
/_xlfn.UNIQUE(_xlfn._xlws.FILTER($F:$F,$E:$E=$J$4))
/IF($J$5="総計",1,$K477/10)
),0)</f>
        <v>0</v>
      </c>
      <c r="T477" s="48" cm="1">
        <f t="array" ref="T477">IFERROR(
IF(OR(T$10="",$I477=""),"",
SUMIFS(収穫記録!$P:$P,収穫記録!$D:$D,$J$1,収穫記録!$I:$I,$J$2,収穫記録!$J:$J,$J$3,収穫記録!$F:$F,$I477,収穫記録!$B:$B,"&gt;="&amp;T$10,収穫記録!$B:$B,"&lt;="&amp;EOMONTH(T$10,0))
/_xlfn.UNIQUE(_xlfn._xlws.FILTER($F:$F,$E:$E=$J$4))
/IF($J$5="総計",1,$K477/10)
),0)</f>
        <v>0</v>
      </c>
      <c r="U477" s="48" cm="1">
        <f t="array" ref="U477">IFERROR(
IF(OR(U$10="",$I477=""),"",
SUMIFS(収穫記録!$P:$P,収穫記録!$D:$D,$J$1,収穫記録!$I:$I,$J$2,収穫記録!$J:$J,$J$3,収穫記録!$F:$F,$I477,収穫記録!$B:$B,"&gt;="&amp;U$10,収穫記録!$B:$B,"&lt;="&amp;EOMONTH(U$10,0))
/_xlfn.UNIQUE(_xlfn._xlws.FILTER($F:$F,$E:$E=$J$4))
/IF($J$5="総計",1,$K477/10)
),0)</f>
        <v>0</v>
      </c>
      <c r="V477" s="48" cm="1">
        <f t="array" ref="V477">IFERROR(
IF(OR(V$10="",$I477=""),"",
SUMIFS(収穫記録!$P:$P,収穫記録!$D:$D,$J$1,収穫記録!$I:$I,$J$2,収穫記録!$J:$J,$J$3,収穫記録!$F:$F,$I477,収穫記録!$B:$B,"&gt;="&amp;V$10,収穫記録!$B:$B,"&lt;="&amp;EOMONTH(V$10,0))
/_xlfn.UNIQUE(_xlfn._xlws.FILTER($F:$F,$E:$E=$J$4))
/IF($J$5="総計",1,$K477/10)
),0)</f>
        <v>0</v>
      </c>
      <c r="W477" s="48" cm="1">
        <f t="array" ref="W477">IFERROR(
IF(OR(W$10="",$I477=""),"",
SUMIFS(収穫記録!$P:$P,収穫記録!$D:$D,$J$1,収穫記録!$I:$I,$J$2,収穫記録!$J:$J,$J$3,収穫記録!$F:$F,$I477,収穫記録!$B:$B,"&gt;="&amp;W$10,収穫記録!$B:$B,"&lt;="&amp;EOMONTH(W$10,0))
/_xlfn.UNIQUE(_xlfn._xlws.FILTER($F:$F,$E:$E=$J$4))
/IF($J$5="総計",1,$K477/10)
),0)</f>
        <v>0</v>
      </c>
      <c r="X477" s="48" cm="1">
        <f t="array" ref="X477">IFERROR(
IF(OR(X$10="",$I477=""),"",
SUMIFS(収穫記録!$P:$P,収穫記録!$D:$D,$J$1,収穫記録!$I:$I,$J$2,収穫記録!$J:$J,$J$3,収穫記録!$F:$F,$I477,収穫記録!$B:$B,"&gt;="&amp;X$10,収穫記録!$B:$B,"&lt;="&amp;EOMONTH(X$10,0))
/_xlfn.UNIQUE(_xlfn._xlws.FILTER($F:$F,$E:$E=$J$4))
/IF($J$5="総計",1,$K477/10)
),0)</f>
        <v>0</v>
      </c>
    </row>
    <row r="478" spans="10:24">
      <c r="J478" s="13"/>
      <c r="K478" s="37"/>
      <c r="L478" s="46" t="str">
        <f t="shared" si="9"/>
        <v/>
      </c>
      <c r="M478" s="47" cm="1">
        <f t="array" ref="M478">IFERROR(
IF(OR(M$10="",$I478=""),"",
SUMIFS(収穫記録!$P:$P,収穫記録!$D:$D,$J$1,収穫記録!$I:$I,$J$2,収穫記録!$J:$J,$J$3,収穫記録!$F:$F,$I478,収穫記録!$B:$B,"&gt;="&amp;M$10,収穫記録!$B:$B,"&lt;="&amp;EOMONTH(M$10,0))
/_xlfn.UNIQUE(_xlfn._xlws.FILTER($F:$F,$E:$E=$J$4))
/IF($J$5="総計",1,$K478/10)
),0)</f>
        <v>0</v>
      </c>
      <c r="N478" s="48" cm="1">
        <f t="array" ref="N478">IFERROR(
IF(OR(N$10="",$I478=""),"",
SUMIFS(収穫記録!$P:$P,収穫記録!$D:$D,$J$1,収穫記録!$I:$I,$J$2,収穫記録!$J:$J,$J$3,収穫記録!$F:$F,$I478,収穫記録!$B:$B,"&gt;="&amp;N$10,収穫記録!$B:$B,"&lt;="&amp;EOMONTH(N$10,0))
/_xlfn.UNIQUE(_xlfn._xlws.FILTER($F:$F,$E:$E=$J$4))
/IF($J$5="総計",1,$K478/10)
),0)</f>
        <v>0</v>
      </c>
      <c r="O478" s="48" cm="1">
        <f t="array" ref="O478">IFERROR(
IF(OR(O$10="",$I478=""),"",
SUMIFS(収穫記録!$P:$P,収穫記録!$D:$D,$J$1,収穫記録!$I:$I,$J$2,収穫記録!$J:$J,$J$3,収穫記録!$F:$F,$I478,収穫記録!$B:$B,"&gt;="&amp;O$10,収穫記録!$B:$B,"&lt;="&amp;EOMONTH(O$10,0))
/_xlfn.UNIQUE(_xlfn._xlws.FILTER($F:$F,$E:$E=$J$4))
/IF($J$5="総計",1,$K478/10)
),0)</f>
        <v>0</v>
      </c>
      <c r="P478" s="48" cm="1">
        <f t="array" ref="P478">IFERROR(
IF(OR(P$10="",$I478=""),"",
SUMIFS(収穫記録!$P:$P,収穫記録!$D:$D,$J$1,収穫記録!$I:$I,$J$2,収穫記録!$J:$J,$J$3,収穫記録!$F:$F,$I478,収穫記録!$B:$B,"&gt;="&amp;P$10,収穫記録!$B:$B,"&lt;="&amp;EOMONTH(P$10,0))
/_xlfn.UNIQUE(_xlfn._xlws.FILTER($F:$F,$E:$E=$J$4))
/IF($J$5="総計",1,$K478/10)
),0)</f>
        <v>0</v>
      </c>
      <c r="Q478" s="48" cm="1">
        <f t="array" ref="Q478">IFERROR(
IF(OR(Q$10="",$I478=""),"",
SUMIFS(収穫記録!$P:$P,収穫記録!$D:$D,$J$1,収穫記録!$I:$I,$J$2,収穫記録!$J:$J,$J$3,収穫記録!$F:$F,$I478,収穫記録!$B:$B,"&gt;="&amp;Q$10,収穫記録!$B:$B,"&lt;="&amp;EOMONTH(Q$10,0))
/_xlfn.UNIQUE(_xlfn._xlws.FILTER($F:$F,$E:$E=$J$4))
/IF($J$5="総計",1,$K478/10)
),0)</f>
        <v>0</v>
      </c>
      <c r="R478" s="48" cm="1">
        <f t="array" ref="R478">IFERROR(
IF(OR(R$10="",$I478=""),"",
SUMIFS(収穫記録!$P:$P,収穫記録!$D:$D,$J$1,収穫記録!$I:$I,$J$2,収穫記録!$J:$J,$J$3,収穫記録!$F:$F,$I478,収穫記録!$B:$B,"&gt;="&amp;R$10,収穫記録!$B:$B,"&lt;="&amp;EOMONTH(R$10,0))
/_xlfn.UNIQUE(_xlfn._xlws.FILTER($F:$F,$E:$E=$J$4))
/IF($J$5="総計",1,$K478/10)
),0)</f>
        <v>0</v>
      </c>
      <c r="S478" s="48" cm="1">
        <f t="array" ref="S478">IFERROR(
IF(OR(S$10="",$I478=""),"",
SUMIFS(収穫記録!$P:$P,収穫記録!$D:$D,$J$1,収穫記録!$I:$I,$J$2,収穫記録!$J:$J,$J$3,収穫記録!$F:$F,$I478,収穫記録!$B:$B,"&gt;="&amp;S$10,収穫記録!$B:$B,"&lt;="&amp;EOMONTH(S$10,0))
/_xlfn.UNIQUE(_xlfn._xlws.FILTER($F:$F,$E:$E=$J$4))
/IF($J$5="総計",1,$K478/10)
),0)</f>
        <v>0</v>
      </c>
      <c r="T478" s="48" cm="1">
        <f t="array" ref="T478">IFERROR(
IF(OR(T$10="",$I478=""),"",
SUMIFS(収穫記録!$P:$P,収穫記録!$D:$D,$J$1,収穫記録!$I:$I,$J$2,収穫記録!$J:$J,$J$3,収穫記録!$F:$F,$I478,収穫記録!$B:$B,"&gt;="&amp;T$10,収穫記録!$B:$B,"&lt;="&amp;EOMONTH(T$10,0))
/_xlfn.UNIQUE(_xlfn._xlws.FILTER($F:$F,$E:$E=$J$4))
/IF($J$5="総計",1,$K478/10)
),0)</f>
        <v>0</v>
      </c>
      <c r="U478" s="48" cm="1">
        <f t="array" ref="U478">IFERROR(
IF(OR(U$10="",$I478=""),"",
SUMIFS(収穫記録!$P:$P,収穫記録!$D:$D,$J$1,収穫記録!$I:$I,$J$2,収穫記録!$J:$J,$J$3,収穫記録!$F:$F,$I478,収穫記録!$B:$B,"&gt;="&amp;U$10,収穫記録!$B:$B,"&lt;="&amp;EOMONTH(U$10,0))
/_xlfn.UNIQUE(_xlfn._xlws.FILTER($F:$F,$E:$E=$J$4))
/IF($J$5="総計",1,$K478/10)
),0)</f>
        <v>0</v>
      </c>
      <c r="V478" s="48" cm="1">
        <f t="array" ref="V478">IFERROR(
IF(OR(V$10="",$I478=""),"",
SUMIFS(収穫記録!$P:$P,収穫記録!$D:$D,$J$1,収穫記録!$I:$I,$J$2,収穫記録!$J:$J,$J$3,収穫記録!$F:$F,$I478,収穫記録!$B:$B,"&gt;="&amp;V$10,収穫記録!$B:$B,"&lt;="&amp;EOMONTH(V$10,0))
/_xlfn.UNIQUE(_xlfn._xlws.FILTER($F:$F,$E:$E=$J$4))
/IF($J$5="総計",1,$K478/10)
),0)</f>
        <v>0</v>
      </c>
      <c r="W478" s="48" cm="1">
        <f t="array" ref="W478">IFERROR(
IF(OR(W$10="",$I478=""),"",
SUMIFS(収穫記録!$P:$P,収穫記録!$D:$D,$J$1,収穫記録!$I:$I,$J$2,収穫記録!$J:$J,$J$3,収穫記録!$F:$F,$I478,収穫記録!$B:$B,"&gt;="&amp;W$10,収穫記録!$B:$B,"&lt;="&amp;EOMONTH(W$10,0))
/_xlfn.UNIQUE(_xlfn._xlws.FILTER($F:$F,$E:$E=$J$4))
/IF($J$5="総計",1,$K478/10)
),0)</f>
        <v>0</v>
      </c>
      <c r="X478" s="48" cm="1">
        <f t="array" ref="X478">IFERROR(
IF(OR(X$10="",$I478=""),"",
SUMIFS(収穫記録!$P:$P,収穫記録!$D:$D,$J$1,収穫記録!$I:$I,$J$2,収穫記録!$J:$J,$J$3,収穫記録!$F:$F,$I478,収穫記録!$B:$B,"&gt;="&amp;X$10,収穫記録!$B:$B,"&lt;="&amp;EOMONTH(X$10,0))
/_xlfn.UNIQUE(_xlfn._xlws.FILTER($F:$F,$E:$E=$J$4))
/IF($J$5="総計",1,$K478/10)
),0)</f>
        <v>0</v>
      </c>
    </row>
    <row r="479" spans="10:24">
      <c r="J479" s="13"/>
      <c r="K479" s="37"/>
      <c r="L479" s="46" t="str">
        <f t="shared" si="9"/>
        <v/>
      </c>
      <c r="M479" s="47" cm="1">
        <f t="array" ref="M479">IFERROR(
IF(OR(M$10="",$I479=""),"",
SUMIFS(収穫記録!$P:$P,収穫記録!$D:$D,$J$1,収穫記録!$I:$I,$J$2,収穫記録!$J:$J,$J$3,収穫記録!$F:$F,$I479,収穫記録!$B:$B,"&gt;="&amp;M$10,収穫記録!$B:$B,"&lt;="&amp;EOMONTH(M$10,0))
/_xlfn.UNIQUE(_xlfn._xlws.FILTER($F:$F,$E:$E=$J$4))
/IF($J$5="総計",1,$K479/10)
),0)</f>
        <v>0</v>
      </c>
      <c r="N479" s="48" cm="1">
        <f t="array" ref="N479">IFERROR(
IF(OR(N$10="",$I479=""),"",
SUMIFS(収穫記録!$P:$P,収穫記録!$D:$D,$J$1,収穫記録!$I:$I,$J$2,収穫記録!$J:$J,$J$3,収穫記録!$F:$F,$I479,収穫記録!$B:$B,"&gt;="&amp;N$10,収穫記録!$B:$B,"&lt;="&amp;EOMONTH(N$10,0))
/_xlfn.UNIQUE(_xlfn._xlws.FILTER($F:$F,$E:$E=$J$4))
/IF($J$5="総計",1,$K479/10)
),0)</f>
        <v>0</v>
      </c>
      <c r="O479" s="48" cm="1">
        <f t="array" ref="O479">IFERROR(
IF(OR(O$10="",$I479=""),"",
SUMIFS(収穫記録!$P:$P,収穫記録!$D:$D,$J$1,収穫記録!$I:$I,$J$2,収穫記録!$J:$J,$J$3,収穫記録!$F:$F,$I479,収穫記録!$B:$B,"&gt;="&amp;O$10,収穫記録!$B:$B,"&lt;="&amp;EOMONTH(O$10,0))
/_xlfn.UNIQUE(_xlfn._xlws.FILTER($F:$F,$E:$E=$J$4))
/IF($J$5="総計",1,$K479/10)
),0)</f>
        <v>0</v>
      </c>
      <c r="P479" s="48" cm="1">
        <f t="array" ref="P479">IFERROR(
IF(OR(P$10="",$I479=""),"",
SUMIFS(収穫記録!$P:$P,収穫記録!$D:$D,$J$1,収穫記録!$I:$I,$J$2,収穫記録!$J:$J,$J$3,収穫記録!$F:$F,$I479,収穫記録!$B:$B,"&gt;="&amp;P$10,収穫記録!$B:$B,"&lt;="&amp;EOMONTH(P$10,0))
/_xlfn.UNIQUE(_xlfn._xlws.FILTER($F:$F,$E:$E=$J$4))
/IF($J$5="総計",1,$K479/10)
),0)</f>
        <v>0</v>
      </c>
      <c r="Q479" s="48" cm="1">
        <f t="array" ref="Q479">IFERROR(
IF(OR(Q$10="",$I479=""),"",
SUMIFS(収穫記録!$P:$P,収穫記録!$D:$D,$J$1,収穫記録!$I:$I,$J$2,収穫記録!$J:$J,$J$3,収穫記録!$F:$F,$I479,収穫記録!$B:$B,"&gt;="&amp;Q$10,収穫記録!$B:$B,"&lt;="&amp;EOMONTH(Q$10,0))
/_xlfn.UNIQUE(_xlfn._xlws.FILTER($F:$F,$E:$E=$J$4))
/IF($J$5="総計",1,$K479/10)
),0)</f>
        <v>0</v>
      </c>
      <c r="R479" s="48" cm="1">
        <f t="array" ref="R479">IFERROR(
IF(OR(R$10="",$I479=""),"",
SUMIFS(収穫記録!$P:$P,収穫記録!$D:$D,$J$1,収穫記録!$I:$I,$J$2,収穫記録!$J:$J,$J$3,収穫記録!$F:$F,$I479,収穫記録!$B:$B,"&gt;="&amp;R$10,収穫記録!$B:$B,"&lt;="&amp;EOMONTH(R$10,0))
/_xlfn.UNIQUE(_xlfn._xlws.FILTER($F:$F,$E:$E=$J$4))
/IF($J$5="総計",1,$K479/10)
),0)</f>
        <v>0</v>
      </c>
      <c r="S479" s="48" cm="1">
        <f t="array" ref="S479">IFERROR(
IF(OR(S$10="",$I479=""),"",
SUMIFS(収穫記録!$P:$P,収穫記録!$D:$D,$J$1,収穫記録!$I:$I,$J$2,収穫記録!$J:$J,$J$3,収穫記録!$F:$F,$I479,収穫記録!$B:$B,"&gt;="&amp;S$10,収穫記録!$B:$B,"&lt;="&amp;EOMONTH(S$10,0))
/_xlfn.UNIQUE(_xlfn._xlws.FILTER($F:$F,$E:$E=$J$4))
/IF($J$5="総計",1,$K479/10)
),0)</f>
        <v>0</v>
      </c>
      <c r="T479" s="48" cm="1">
        <f t="array" ref="T479">IFERROR(
IF(OR(T$10="",$I479=""),"",
SUMIFS(収穫記録!$P:$P,収穫記録!$D:$D,$J$1,収穫記録!$I:$I,$J$2,収穫記録!$J:$J,$J$3,収穫記録!$F:$F,$I479,収穫記録!$B:$B,"&gt;="&amp;T$10,収穫記録!$B:$B,"&lt;="&amp;EOMONTH(T$10,0))
/_xlfn.UNIQUE(_xlfn._xlws.FILTER($F:$F,$E:$E=$J$4))
/IF($J$5="総計",1,$K479/10)
),0)</f>
        <v>0</v>
      </c>
      <c r="U479" s="48" cm="1">
        <f t="array" ref="U479">IFERROR(
IF(OR(U$10="",$I479=""),"",
SUMIFS(収穫記録!$P:$P,収穫記録!$D:$D,$J$1,収穫記録!$I:$I,$J$2,収穫記録!$J:$J,$J$3,収穫記録!$F:$F,$I479,収穫記録!$B:$B,"&gt;="&amp;U$10,収穫記録!$B:$B,"&lt;="&amp;EOMONTH(U$10,0))
/_xlfn.UNIQUE(_xlfn._xlws.FILTER($F:$F,$E:$E=$J$4))
/IF($J$5="総計",1,$K479/10)
),0)</f>
        <v>0</v>
      </c>
      <c r="V479" s="48" cm="1">
        <f t="array" ref="V479">IFERROR(
IF(OR(V$10="",$I479=""),"",
SUMIFS(収穫記録!$P:$P,収穫記録!$D:$D,$J$1,収穫記録!$I:$I,$J$2,収穫記録!$J:$J,$J$3,収穫記録!$F:$F,$I479,収穫記録!$B:$B,"&gt;="&amp;V$10,収穫記録!$B:$B,"&lt;="&amp;EOMONTH(V$10,0))
/_xlfn.UNIQUE(_xlfn._xlws.FILTER($F:$F,$E:$E=$J$4))
/IF($J$5="総計",1,$K479/10)
),0)</f>
        <v>0</v>
      </c>
      <c r="W479" s="48" cm="1">
        <f t="array" ref="W479">IFERROR(
IF(OR(W$10="",$I479=""),"",
SUMIFS(収穫記録!$P:$P,収穫記録!$D:$D,$J$1,収穫記録!$I:$I,$J$2,収穫記録!$J:$J,$J$3,収穫記録!$F:$F,$I479,収穫記録!$B:$B,"&gt;="&amp;W$10,収穫記録!$B:$B,"&lt;="&amp;EOMONTH(W$10,0))
/_xlfn.UNIQUE(_xlfn._xlws.FILTER($F:$F,$E:$E=$J$4))
/IF($J$5="総計",1,$K479/10)
),0)</f>
        <v>0</v>
      </c>
      <c r="X479" s="48" cm="1">
        <f t="array" ref="X479">IFERROR(
IF(OR(X$10="",$I479=""),"",
SUMIFS(収穫記録!$P:$P,収穫記録!$D:$D,$J$1,収穫記録!$I:$I,$J$2,収穫記録!$J:$J,$J$3,収穫記録!$F:$F,$I479,収穫記録!$B:$B,"&gt;="&amp;X$10,収穫記録!$B:$B,"&lt;="&amp;EOMONTH(X$10,0))
/_xlfn.UNIQUE(_xlfn._xlws.FILTER($F:$F,$E:$E=$J$4))
/IF($J$5="総計",1,$K479/10)
),0)</f>
        <v>0</v>
      </c>
    </row>
    <row r="480" spans="10:24">
      <c r="J480" s="13"/>
      <c r="K480" s="37"/>
      <c r="L480" s="46" t="str">
        <f t="shared" si="9"/>
        <v/>
      </c>
      <c r="M480" s="47" cm="1">
        <f t="array" ref="M480">IFERROR(
IF(OR(M$10="",$I480=""),"",
SUMIFS(収穫記録!$P:$P,収穫記録!$D:$D,$J$1,収穫記録!$I:$I,$J$2,収穫記録!$J:$J,$J$3,収穫記録!$F:$F,$I480,収穫記録!$B:$B,"&gt;="&amp;M$10,収穫記録!$B:$B,"&lt;="&amp;EOMONTH(M$10,0))
/_xlfn.UNIQUE(_xlfn._xlws.FILTER($F:$F,$E:$E=$J$4))
/IF($J$5="総計",1,$K480/10)
),0)</f>
        <v>0</v>
      </c>
      <c r="N480" s="48" cm="1">
        <f t="array" ref="N480">IFERROR(
IF(OR(N$10="",$I480=""),"",
SUMIFS(収穫記録!$P:$P,収穫記録!$D:$D,$J$1,収穫記録!$I:$I,$J$2,収穫記録!$J:$J,$J$3,収穫記録!$F:$F,$I480,収穫記録!$B:$B,"&gt;="&amp;N$10,収穫記録!$B:$B,"&lt;="&amp;EOMONTH(N$10,0))
/_xlfn.UNIQUE(_xlfn._xlws.FILTER($F:$F,$E:$E=$J$4))
/IF($J$5="総計",1,$K480/10)
),0)</f>
        <v>0</v>
      </c>
      <c r="O480" s="48" cm="1">
        <f t="array" ref="O480">IFERROR(
IF(OR(O$10="",$I480=""),"",
SUMIFS(収穫記録!$P:$P,収穫記録!$D:$D,$J$1,収穫記録!$I:$I,$J$2,収穫記録!$J:$J,$J$3,収穫記録!$F:$F,$I480,収穫記録!$B:$B,"&gt;="&amp;O$10,収穫記録!$B:$B,"&lt;="&amp;EOMONTH(O$10,0))
/_xlfn.UNIQUE(_xlfn._xlws.FILTER($F:$F,$E:$E=$J$4))
/IF($J$5="総計",1,$K480/10)
),0)</f>
        <v>0</v>
      </c>
      <c r="P480" s="48" cm="1">
        <f t="array" ref="P480">IFERROR(
IF(OR(P$10="",$I480=""),"",
SUMIFS(収穫記録!$P:$P,収穫記録!$D:$D,$J$1,収穫記録!$I:$I,$J$2,収穫記録!$J:$J,$J$3,収穫記録!$F:$F,$I480,収穫記録!$B:$B,"&gt;="&amp;P$10,収穫記録!$B:$B,"&lt;="&amp;EOMONTH(P$10,0))
/_xlfn.UNIQUE(_xlfn._xlws.FILTER($F:$F,$E:$E=$J$4))
/IF($J$5="総計",1,$K480/10)
),0)</f>
        <v>0</v>
      </c>
      <c r="Q480" s="48" cm="1">
        <f t="array" ref="Q480">IFERROR(
IF(OR(Q$10="",$I480=""),"",
SUMIFS(収穫記録!$P:$P,収穫記録!$D:$D,$J$1,収穫記録!$I:$I,$J$2,収穫記録!$J:$J,$J$3,収穫記録!$F:$F,$I480,収穫記録!$B:$B,"&gt;="&amp;Q$10,収穫記録!$B:$B,"&lt;="&amp;EOMONTH(Q$10,0))
/_xlfn.UNIQUE(_xlfn._xlws.FILTER($F:$F,$E:$E=$J$4))
/IF($J$5="総計",1,$K480/10)
),0)</f>
        <v>0</v>
      </c>
      <c r="R480" s="48" cm="1">
        <f t="array" ref="R480">IFERROR(
IF(OR(R$10="",$I480=""),"",
SUMIFS(収穫記録!$P:$P,収穫記録!$D:$D,$J$1,収穫記録!$I:$I,$J$2,収穫記録!$J:$J,$J$3,収穫記録!$F:$F,$I480,収穫記録!$B:$B,"&gt;="&amp;R$10,収穫記録!$B:$B,"&lt;="&amp;EOMONTH(R$10,0))
/_xlfn.UNIQUE(_xlfn._xlws.FILTER($F:$F,$E:$E=$J$4))
/IF($J$5="総計",1,$K480/10)
),0)</f>
        <v>0</v>
      </c>
      <c r="S480" s="48" cm="1">
        <f t="array" ref="S480">IFERROR(
IF(OR(S$10="",$I480=""),"",
SUMIFS(収穫記録!$P:$P,収穫記録!$D:$D,$J$1,収穫記録!$I:$I,$J$2,収穫記録!$J:$J,$J$3,収穫記録!$F:$F,$I480,収穫記録!$B:$B,"&gt;="&amp;S$10,収穫記録!$B:$B,"&lt;="&amp;EOMONTH(S$10,0))
/_xlfn.UNIQUE(_xlfn._xlws.FILTER($F:$F,$E:$E=$J$4))
/IF($J$5="総計",1,$K480/10)
),0)</f>
        <v>0</v>
      </c>
      <c r="T480" s="48" cm="1">
        <f t="array" ref="T480">IFERROR(
IF(OR(T$10="",$I480=""),"",
SUMIFS(収穫記録!$P:$P,収穫記録!$D:$D,$J$1,収穫記録!$I:$I,$J$2,収穫記録!$J:$J,$J$3,収穫記録!$F:$F,$I480,収穫記録!$B:$B,"&gt;="&amp;T$10,収穫記録!$B:$B,"&lt;="&amp;EOMONTH(T$10,0))
/_xlfn.UNIQUE(_xlfn._xlws.FILTER($F:$F,$E:$E=$J$4))
/IF($J$5="総計",1,$K480/10)
),0)</f>
        <v>0</v>
      </c>
      <c r="U480" s="48" cm="1">
        <f t="array" ref="U480">IFERROR(
IF(OR(U$10="",$I480=""),"",
SUMIFS(収穫記録!$P:$P,収穫記録!$D:$D,$J$1,収穫記録!$I:$I,$J$2,収穫記録!$J:$J,$J$3,収穫記録!$F:$F,$I480,収穫記録!$B:$B,"&gt;="&amp;U$10,収穫記録!$B:$B,"&lt;="&amp;EOMONTH(U$10,0))
/_xlfn.UNIQUE(_xlfn._xlws.FILTER($F:$F,$E:$E=$J$4))
/IF($J$5="総計",1,$K480/10)
),0)</f>
        <v>0</v>
      </c>
      <c r="V480" s="48" cm="1">
        <f t="array" ref="V480">IFERROR(
IF(OR(V$10="",$I480=""),"",
SUMIFS(収穫記録!$P:$P,収穫記録!$D:$D,$J$1,収穫記録!$I:$I,$J$2,収穫記録!$J:$J,$J$3,収穫記録!$F:$F,$I480,収穫記録!$B:$B,"&gt;="&amp;V$10,収穫記録!$B:$B,"&lt;="&amp;EOMONTH(V$10,0))
/_xlfn.UNIQUE(_xlfn._xlws.FILTER($F:$F,$E:$E=$J$4))
/IF($J$5="総計",1,$K480/10)
),0)</f>
        <v>0</v>
      </c>
      <c r="W480" s="48" cm="1">
        <f t="array" ref="W480">IFERROR(
IF(OR(W$10="",$I480=""),"",
SUMIFS(収穫記録!$P:$P,収穫記録!$D:$D,$J$1,収穫記録!$I:$I,$J$2,収穫記録!$J:$J,$J$3,収穫記録!$F:$F,$I480,収穫記録!$B:$B,"&gt;="&amp;W$10,収穫記録!$B:$B,"&lt;="&amp;EOMONTH(W$10,0))
/_xlfn.UNIQUE(_xlfn._xlws.FILTER($F:$F,$E:$E=$J$4))
/IF($J$5="総計",1,$K480/10)
),0)</f>
        <v>0</v>
      </c>
      <c r="X480" s="48" cm="1">
        <f t="array" ref="X480">IFERROR(
IF(OR(X$10="",$I480=""),"",
SUMIFS(収穫記録!$P:$P,収穫記録!$D:$D,$J$1,収穫記録!$I:$I,$J$2,収穫記録!$J:$J,$J$3,収穫記録!$F:$F,$I480,収穫記録!$B:$B,"&gt;="&amp;X$10,収穫記録!$B:$B,"&lt;="&amp;EOMONTH(X$10,0))
/_xlfn.UNIQUE(_xlfn._xlws.FILTER($F:$F,$E:$E=$J$4))
/IF($J$5="総計",1,$K480/10)
),0)</f>
        <v>0</v>
      </c>
    </row>
    <row r="481" spans="10:24">
      <c r="J481" s="13"/>
      <c r="K481" s="37"/>
      <c r="L481" s="46" t="str">
        <f t="shared" si="9"/>
        <v/>
      </c>
      <c r="M481" s="47" cm="1">
        <f t="array" ref="M481">IFERROR(
IF(OR(M$10="",$I481=""),"",
SUMIFS(収穫記録!$P:$P,収穫記録!$D:$D,$J$1,収穫記録!$I:$I,$J$2,収穫記録!$J:$J,$J$3,収穫記録!$F:$F,$I481,収穫記録!$B:$B,"&gt;="&amp;M$10,収穫記録!$B:$B,"&lt;="&amp;EOMONTH(M$10,0))
/_xlfn.UNIQUE(_xlfn._xlws.FILTER($F:$F,$E:$E=$J$4))
/IF($J$5="総計",1,$K481/10)
),0)</f>
        <v>0</v>
      </c>
      <c r="N481" s="48" cm="1">
        <f t="array" ref="N481">IFERROR(
IF(OR(N$10="",$I481=""),"",
SUMIFS(収穫記録!$P:$P,収穫記録!$D:$D,$J$1,収穫記録!$I:$I,$J$2,収穫記録!$J:$J,$J$3,収穫記録!$F:$F,$I481,収穫記録!$B:$B,"&gt;="&amp;N$10,収穫記録!$B:$B,"&lt;="&amp;EOMONTH(N$10,0))
/_xlfn.UNIQUE(_xlfn._xlws.FILTER($F:$F,$E:$E=$J$4))
/IF($J$5="総計",1,$K481/10)
),0)</f>
        <v>0</v>
      </c>
      <c r="O481" s="48" cm="1">
        <f t="array" ref="O481">IFERROR(
IF(OR(O$10="",$I481=""),"",
SUMIFS(収穫記録!$P:$P,収穫記録!$D:$D,$J$1,収穫記録!$I:$I,$J$2,収穫記録!$J:$J,$J$3,収穫記録!$F:$F,$I481,収穫記録!$B:$B,"&gt;="&amp;O$10,収穫記録!$B:$B,"&lt;="&amp;EOMONTH(O$10,0))
/_xlfn.UNIQUE(_xlfn._xlws.FILTER($F:$F,$E:$E=$J$4))
/IF($J$5="総計",1,$K481/10)
),0)</f>
        <v>0</v>
      </c>
      <c r="P481" s="48" cm="1">
        <f t="array" ref="P481">IFERROR(
IF(OR(P$10="",$I481=""),"",
SUMIFS(収穫記録!$P:$P,収穫記録!$D:$D,$J$1,収穫記録!$I:$I,$J$2,収穫記録!$J:$J,$J$3,収穫記録!$F:$F,$I481,収穫記録!$B:$B,"&gt;="&amp;P$10,収穫記録!$B:$B,"&lt;="&amp;EOMONTH(P$10,0))
/_xlfn.UNIQUE(_xlfn._xlws.FILTER($F:$F,$E:$E=$J$4))
/IF($J$5="総計",1,$K481/10)
),0)</f>
        <v>0</v>
      </c>
      <c r="Q481" s="48" cm="1">
        <f t="array" ref="Q481">IFERROR(
IF(OR(Q$10="",$I481=""),"",
SUMIFS(収穫記録!$P:$P,収穫記録!$D:$D,$J$1,収穫記録!$I:$I,$J$2,収穫記録!$J:$J,$J$3,収穫記録!$F:$F,$I481,収穫記録!$B:$B,"&gt;="&amp;Q$10,収穫記録!$B:$B,"&lt;="&amp;EOMONTH(Q$10,0))
/_xlfn.UNIQUE(_xlfn._xlws.FILTER($F:$F,$E:$E=$J$4))
/IF($J$5="総計",1,$K481/10)
),0)</f>
        <v>0</v>
      </c>
      <c r="R481" s="48" cm="1">
        <f t="array" ref="R481">IFERROR(
IF(OR(R$10="",$I481=""),"",
SUMIFS(収穫記録!$P:$P,収穫記録!$D:$D,$J$1,収穫記録!$I:$I,$J$2,収穫記録!$J:$J,$J$3,収穫記録!$F:$F,$I481,収穫記録!$B:$B,"&gt;="&amp;R$10,収穫記録!$B:$B,"&lt;="&amp;EOMONTH(R$10,0))
/_xlfn.UNIQUE(_xlfn._xlws.FILTER($F:$F,$E:$E=$J$4))
/IF($J$5="総計",1,$K481/10)
),0)</f>
        <v>0</v>
      </c>
      <c r="S481" s="48" cm="1">
        <f t="array" ref="S481">IFERROR(
IF(OR(S$10="",$I481=""),"",
SUMIFS(収穫記録!$P:$P,収穫記録!$D:$D,$J$1,収穫記録!$I:$I,$J$2,収穫記録!$J:$J,$J$3,収穫記録!$F:$F,$I481,収穫記録!$B:$B,"&gt;="&amp;S$10,収穫記録!$B:$B,"&lt;="&amp;EOMONTH(S$10,0))
/_xlfn.UNIQUE(_xlfn._xlws.FILTER($F:$F,$E:$E=$J$4))
/IF($J$5="総計",1,$K481/10)
),0)</f>
        <v>0</v>
      </c>
      <c r="T481" s="48" cm="1">
        <f t="array" ref="T481">IFERROR(
IF(OR(T$10="",$I481=""),"",
SUMIFS(収穫記録!$P:$P,収穫記録!$D:$D,$J$1,収穫記録!$I:$I,$J$2,収穫記録!$J:$J,$J$3,収穫記録!$F:$F,$I481,収穫記録!$B:$B,"&gt;="&amp;T$10,収穫記録!$B:$B,"&lt;="&amp;EOMONTH(T$10,0))
/_xlfn.UNIQUE(_xlfn._xlws.FILTER($F:$F,$E:$E=$J$4))
/IF($J$5="総計",1,$K481/10)
),0)</f>
        <v>0</v>
      </c>
      <c r="U481" s="48" cm="1">
        <f t="array" ref="U481">IFERROR(
IF(OR(U$10="",$I481=""),"",
SUMIFS(収穫記録!$P:$P,収穫記録!$D:$D,$J$1,収穫記録!$I:$I,$J$2,収穫記録!$J:$J,$J$3,収穫記録!$F:$F,$I481,収穫記録!$B:$B,"&gt;="&amp;U$10,収穫記録!$B:$B,"&lt;="&amp;EOMONTH(U$10,0))
/_xlfn.UNIQUE(_xlfn._xlws.FILTER($F:$F,$E:$E=$J$4))
/IF($J$5="総計",1,$K481/10)
),0)</f>
        <v>0</v>
      </c>
      <c r="V481" s="48" cm="1">
        <f t="array" ref="V481">IFERROR(
IF(OR(V$10="",$I481=""),"",
SUMIFS(収穫記録!$P:$P,収穫記録!$D:$D,$J$1,収穫記録!$I:$I,$J$2,収穫記録!$J:$J,$J$3,収穫記録!$F:$F,$I481,収穫記録!$B:$B,"&gt;="&amp;V$10,収穫記録!$B:$B,"&lt;="&amp;EOMONTH(V$10,0))
/_xlfn.UNIQUE(_xlfn._xlws.FILTER($F:$F,$E:$E=$J$4))
/IF($J$5="総計",1,$K481/10)
),0)</f>
        <v>0</v>
      </c>
      <c r="W481" s="48" cm="1">
        <f t="array" ref="W481">IFERROR(
IF(OR(W$10="",$I481=""),"",
SUMIFS(収穫記録!$P:$P,収穫記録!$D:$D,$J$1,収穫記録!$I:$I,$J$2,収穫記録!$J:$J,$J$3,収穫記録!$F:$F,$I481,収穫記録!$B:$B,"&gt;="&amp;W$10,収穫記録!$B:$B,"&lt;="&amp;EOMONTH(W$10,0))
/_xlfn.UNIQUE(_xlfn._xlws.FILTER($F:$F,$E:$E=$J$4))
/IF($J$5="総計",1,$K481/10)
),0)</f>
        <v>0</v>
      </c>
      <c r="X481" s="48" cm="1">
        <f t="array" ref="X481">IFERROR(
IF(OR(X$10="",$I481=""),"",
SUMIFS(収穫記録!$P:$P,収穫記録!$D:$D,$J$1,収穫記録!$I:$I,$J$2,収穫記録!$J:$J,$J$3,収穫記録!$F:$F,$I481,収穫記録!$B:$B,"&gt;="&amp;X$10,収穫記録!$B:$B,"&lt;="&amp;EOMONTH(X$10,0))
/_xlfn.UNIQUE(_xlfn._xlws.FILTER($F:$F,$E:$E=$J$4))
/IF($J$5="総計",1,$K481/10)
),0)</f>
        <v>0</v>
      </c>
    </row>
    <row r="482" spans="10:24">
      <c r="J482" s="13"/>
      <c r="K482" s="37"/>
      <c r="L482" s="46" t="str">
        <f t="shared" si="9"/>
        <v/>
      </c>
      <c r="M482" s="47" cm="1">
        <f t="array" ref="M482">IFERROR(
IF(OR(M$10="",$I482=""),"",
SUMIFS(収穫記録!$P:$P,収穫記録!$D:$D,$J$1,収穫記録!$I:$I,$J$2,収穫記録!$J:$J,$J$3,収穫記録!$F:$F,$I482,収穫記録!$B:$B,"&gt;="&amp;M$10,収穫記録!$B:$B,"&lt;="&amp;EOMONTH(M$10,0))
/_xlfn.UNIQUE(_xlfn._xlws.FILTER($F:$F,$E:$E=$J$4))
/IF($J$5="総計",1,$K482/10)
),0)</f>
        <v>0</v>
      </c>
      <c r="N482" s="48" cm="1">
        <f t="array" ref="N482">IFERROR(
IF(OR(N$10="",$I482=""),"",
SUMIFS(収穫記録!$P:$P,収穫記録!$D:$D,$J$1,収穫記録!$I:$I,$J$2,収穫記録!$J:$J,$J$3,収穫記録!$F:$F,$I482,収穫記録!$B:$B,"&gt;="&amp;N$10,収穫記録!$B:$B,"&lt;="&amp;EOMONTH(N$10,0))
/_xlfn.UNIQUE(_xlfn._xlws.FILTER($F:$F,$E:$E=$J$4))
/IF($J$5="総計",1,$K482/10)
),0)</f>
        <v>0</v>
      </c>
      <c r="O482" s="48" cm="1">
        <f t="array" ref="O482">IFERROR(
IF(OR(O$10="",$I482=""),"",
SUMIFS(収穫記録!$P:$P,収穫記録!$D:$D,$J$1,収穫記録!$I:$I,$J$2,収穫記録!$J:$J,$J$3,収穫記録!$F:$F,$I482,収穫記録!$B:$B,"&gt;="&amp;O$10,収穫記録!$B:$B,"&lt;="&amp;EOMONTH(O$10,0))
/_xlfn.UNIQUE(_xlfn._xlws.FILTER($F:$F,$E:$E=$J$4))
/IF($J$5="総計",1,$K482/10)
),0)</f>
        <v>0</v>
      </c>
      <c r="P482" s="48" cm="1">
        <f t="array" ref="P482">IFERROR(
IF(OR(P$10="",$I482=""),"",
SUMIFS(収穫記録!$P:$P,収穫記録!$D:$D,$J$1,収穫記録!$I:$I,$J$2,収穫記録!$J:$J,$J$3,収穫記録!$F:$F,$I482,収穫記録!$B:$B,"&gt;="&amp;P$10,収穫記録!$B:$B,"&lt;="&amp;EOMONTH(P$10,0))
/_xlfn.UNIQUE(_xlfn._xlws.FILTER($F:$F,$E:$E=$J$4))
/IF($J$5="総計",1,$K482/10)
),0)</f>
        <v>0</v>
      </c>
      <c r="Q482" s="48" cm="1">
        <f t="array" ref="Q482">IFERROR(
IF(OR(Q$10="",$I482=""),"",
SUMIFS(収穫記録!$P:$P,収穫記録!$D:$D,$J$1,収穫記録!$I:$I,$J$2,収穫記録!$J:$J,$J$3,収穫記録!$F:$F,$I482,収穫記録!$B:$B,"&gt;="&amp;Q$10,収穫記録!$B:$B,"&lt;="&amp;EOMONTH(Q$10,0))
/_xlfn.UNIQUE(_xlfn._xlws.FILTER($F:$F,$E:$E=$J$4))
/IF($J$5="総計",1,$K482/10)
),0)</f>
        <v>0</v>
      </c>
      <c r="R482" s="48" cm="1">
        <f t="array" ref="R482">IFERROR(
IF(OR(R$10="",$I482=""),"",
SUMIFS(収穫記録!$P:$P,収穫記録!$D:$D,$J$1,収穫記録!$I:$I,$J$2,収穫記録!$J:$J,$J$3,収穫記録!$F:$F,$I482,収穫記録!$B:$B,"&gt;="&amp;R$10,収穫記録!$B:$B,"&lt;="&amp;EOMONTH(R$10,0))
/_xlfn.UNIQUE(_xlfn._xlws.FILTER($F:$F,$E:$E=$J$4))
/IF($J$5="総計",1,$K482/10)
),0)</f>
        <v>0</v>
      </c>
      <c r="S482" s="48" cm="1">
        <f t="array" ref="S482">IFERROR(
IF(OR(S$10="",$I482=""),"",
SUMIFS(収穫記録!$P:$P,収穫記録!$D:$D,$J$1,収穫記録!$I:$I,$J$2,収穫記録!$J:$J,$J$3,収穫記録!$F:$F,$I482,収穫記録!$B:$B,"&gt;="&amp;S$10,収穫記録!$B:$B,"&lt;="&amp;EOMONTH(S$10,0))
/_xlfn.UNIQUE(_xlfn._xlws.FILTER($F:$F,$E:$E=$J$4))
/IF($J$5="総計",1,$K482/10)
),0)</f>
        <v>0</v>
      </c>
      <c r="T482" s="48" cm="1">
        <f t="array" ref="T482">IFERROR(
IF(OR(T$10="",$I482=""),"",
SUMIFS(収穫記録!$P:$P,収穫記録!$D:$D,$J$1,収穫記録!$I:$I,$J$2,収穫記録!$J:$J,$J$3,収穫記録!$F:$F,$I482,収穫記録!$B:$B,"&gt;="&amp;T$10,収穫記録!$B:$B,"&lt;="&amp;EOMONTH(T$10,0))
/_xlfn.UNIQUE(_xlfn._xlws.FILTER($F:$F,$E:$E=$J$4))
/IF($J$5="総計",1,$K482/10)
),0)</f>
        <v>0</v>
      </c>
      <c r="U482" s="48" cm="1">
        <f t="array" ref="U482">IFERROR(
IF(OR(U$10="",$I482=""),"",
SUMIFS(収穫記録!$P:$P,収穫記録!$D:$D,$J$1,収穫記録!$I:$I,$J$2,収穫記録!$J:$J,$J$3,収穫記録!$F:$F,$I482,収穫記録!$B:$B,"&gt;="&amp;U$10,収穫記録!$B:$B,"&lt;="&amp;EOMONTH(U$10,0))
/_xlfn.UNIQUE(_xlfn._xlws.FILTER($F:$F,$E:$E=$J$4))
/IF($J$5="総計",1,$K482/10)
),0)</f>
        <v>0</v>
      </c>
      <c r="V482" s="48" cm="1">
        <f t="array" ref="V482">IFERROR(
IF(OR(V$10="",$I482=""),"",
SUMIFS(収穫記録!$P:$P,収穫記録!$D:$D,$J$1,収穫記録!$I:$I,$J$2,収穫記録!$J:$J,$J$3,収穫記録!$F:$F,$I482,収穫記録!$B:$B,"&gt;="&amp;V$10,収穫記録!$B:$B,"&lt;="&amp;EOMONTH(V$10,0))
/_xlfn.UNIQUE(_xlfn._xlws.FILTER($F:$F,$E:$E=$J$4))
/IF($J$5="総計",1,$K482/10)
),0)</f>
        <v>0</v>
      </c>
      <c r="W482" s="48" cm="1">
        <f t="array" ref="W482">IFERROR(
IF(OR(W$10="",$I482=""),"",
SUMIFS(収穫記録!$P:$P,収穫記録!$D:$D,$J$1,収穫記録!$I:$I,$J$2,収穫記録!$J:$J,$J$3,収穫記録!$F:$F,$I482,収穫記録!$B:$B,"&gt;="&amp;W$10,収穫記録!$B:$B,"&lt;="&amp;EOMONTH(W$10,0))
/_xlfn.UNIQUE(_xlfn._xlws.FILTER($F:$F,$E:$E=$J$4))
/IF($J$5="総計",1,$K482/10)
),0)</f>
        <v>0</v>
      </c>
      <c r="X482" s="48" cm="1">
        <f t="array" ref="X482">IFERROR(
IF(OR(X$10="",$I482=""),"",
SUMIFS(収穫記録!$P:$P,収穫記録!$D:$D,$J$1,収穫記録!$I:$I,$J$2,収穫記録!$J:$J,$J$3,収穫記録!$F:$F,$I482,収穫記録!$B:$B,"&gt;="&amp;X$10,収穫記録!$B:$B,"&lt;="&amp;EOMONTH(X$10,0))
/_xlfn.UNIQUE(_xlfn._xlws.FILTER($F:$F,$E:$E=$J$4))
/IF($J$5="総計",1,$K482/10)
),0)</f>
        <v>0</v>
      </c>
    </row>
    <row r="483" spans="10:24">
      <c r="J483" s="13"/>
      <c r="K483" s="37"/>
      <c r="L483" s="46" t="str">
        <f t="shared" si="9"/>
        <v/>
      </c>
      <c r="M483" s="47" cm="1">
        <f t="array" ref="M483">IFERROR(
IF(OR(M$10="",$I483=""),"",
SUMIFS(収穫記録!$P:$P,収穫記録!$D:$D,$J$1,収穫記録!$I:$I,$J$2,収穫記録!$J:$J,$J$3,収穫記録!$F:$F,$I483,収穫記録!$B:$B,"&gt;="&amp;M$10,収穫記録!$B:$B,"&lt;="&amp;EOMONTH(M$10,0))
/_xlfn.UNIQUE(_xlfn._xlws.FILTER($F:$F,$E:$E=$J$4))
/IF($J$5="総計",1,$K483/10)
),0)</f>
        <v>0</v>
      </c>
      <c r="N483" s="48" cm="1">
        <f t="array" ref="N483">IFERROR(
IF(OR(N$10="",$I483=""),"",
SUMIFS(収穫記録!$P:$P,収穫記録!$D:$D,$J$1,収穫記録!$I:$I,$J$2,収穫記録!$J:$J,$J$3,収穫記録!$F:$F,$I483,収穫記録!$B:$B,"&gt;="&amp;N$10,収穫記録!$B:$B,"&lt;="&amp;EOMONTH(N$10,0))
/_xlfn.UNIQUE(_xlfn._xlws.FILTER($F:$F,$E:$E=$J$4))
/IF($J$5="総計",1,$K483/10)
),0)</f>
        <v>0</v>
      </c>
      <c r="O483" s="48" cm="1">
        <f t="array" ref="O483">IFERROR(
IF(OR(O$10="",$I483=""),"",
SUMIFS(収穫記録!$P:$P,収穫記録!$D:$D,$J$1,収穫記録!$I:$I,$J$2,収穫記録!$J:$J,$J$3,収穫記録!$F:$F,$I483,収穫記録!$B:$B,"&gt;="&amp;O$10,収穫記録!$B:$B,"&lt;="&amp;EOMONTH(O$10,0))
/_xlfn.UNIQUE(_xlfn._xlws.FILTER($F:$F,$E:$E=$J$4))
/IF($J$5="総計",1,$K483/10)
),0)</f>
        <v>0</v>
      </c>
      <c r="P483" s="48" cm="1">
        <f t="array" ref="P483">IFERROR(
IF(OR(P$10="",$I483=""),"",
SUMIFS(収穫記録!$P:$P,収穫記録!$D:$D,$J$1,収穫記録!$I:$I,$J$2,収穫記録!$J:$J,$J$3,収穫記録!$F:$F,$I483,収穫記録!$B:$B,"&gt;="&amp;P$10,収穫記録!$B:$B,"&lt;="&amp;EOMONTH(P$10,0))
/_xlfn.UNIQUE(_xlfn._xlws.FILTER($F:$F,$E:$E=$J$4))
/IF($J$5="総計",1,$K483/10)
),0)</f>
        <v>0</v>
      </c>
      <c r="Q483" s="48" cm="1">
        <f t="array" ref="Q483">IFERROR(
IF(OR(Q$10="",$I483=""),"",
SUMIFS(収穫記録!$P:$P,収穫記録!$D:$D,$J$1,収穫記録!$I:$I,$J$2,収穫記録!$J:$J,$J$3,収穫記録!$F:$F,$I483,収穫記録!$B:$B,"&gt;="&amp;Q$10,収穫記録!$B:$B,"&lt;="&amp;EOMONTH(Q$10,0))
/_xlfn.UNIQUE(_xlfn._xlws.FILTER($F:$F,$E:$E=$J$4))
/IF($J$5="総計",1,$K483/10)
),0)</f>
        <v>0</v>
      </c>
      <c r="R483" s="48" cm="1">
        <f t="array" ref="R483">IFERROR(
IF(OR(R$10="",$I483=""),"",
SUMIFS(収穫記録!$P:$P,収穫記録!$D:$D,$J$1,収穫記録!$I:$I,$J$2,収穫記録!$J:$J,$J$3,収穫記録!$F:$F,$I483,収穫記録!$B:$B,"&gt;="&amp;R$10,収穫記録!$B:$B,"&lt;="&amp;EOMONTH(R$10,0))
/_xlfn.UNIQUE(_xlfn._xlws.FILTER($F:$F,$E:$E=$J$4))
/IF($J$5="総計",1,$K483/10)
),0)</f>
        <v>0</v>
      </c>
      <c r="S483" s="48" cm="1">
        <f t="array" ref="S483">IFERROR(
IF(OR(S$10="",$I483=""),"",
SUMIFS(収穫記録!$P:$P,収穫記録!$D:$D,$J$1,収穫記録!$I:$I,$J$2,収穫記録!$J:$J,$J$3,収穫記録!$F:$F,$I483,収穫記録!$B:$B,"&gt;="&amp;S$10,収穫記録!$B:$B,"&lt;="&amp;EOMONTH(S$10,0))
/_xlfn.UNIQUE(_xlfn._xlws.FILTER($F:$F,$E:$E=$J$4))
/IF($J$5="総計",1,$K483/10)
),0)</f>
        <v>0</v>
      </c>
      <c r="T483" s="48" cm="1">
        <f t="array" ref="T483">IFERROR(
IF(OR(T$10="",$I483=""),"",
SUMIFS(収穫記録!$P:$P,収穫記録!$D:$D,$J$1,収穫記録!$I:$I,$J$2,収穫記録!$J:$J,$J$3,収穫記録!$F:$F,$I483,収穫記録!$B:$B,"&gt;="&amp;T$10,収穫記録!$B:$B,"&lt;="&amp;EOMONTH(T$10,0))
/_xlfn.UNIQUE(_xlfn._xlws.FILTER($F:$F,$E:$E=$J$4))
/IF($J$5="総計",1,$K483/10)
),0)</f>
        <v>0</v>
      </c>
      <c r="U483" s="48" cm="1">
        <f t="array" ref="U483">IFERROR(
IF(OR(U$10="",$I483=""),"",
SUMIFS(収穫記録!$P:$P,収穫記録!$D:$D,$J$1,収穫記録!$I:$I,$J$2,収穫記録!$J:$J,$J$3,収穫記録!$F:$F,$I483,収穫記録!$B:$B,"&gt;="&amp;U$10,収穫記録!$B:$B,"&lt;="&amp;EOMONTH(U$10,0))
/_xlfn.UNIQUE(_xlfn._xlws.FILTER($F:$F,$E:$E=$J$4))
/IF($J$5="総計",1,$K483/10)
),0)</f>
        <v>0</v>
      </c>
      <c r="V483" s="48" cm="1">
        <f t="array" ref="V483">IFERROR(
IF(OR(V$10="",$I483=""),"",
SUMIFS(収穫記録!$P:$P,収穫記録!$D:$D,$J$1,収穫記録!$I:$I,$J$2,収穫記録!$J:$J,$J$3,収穫記録!$F:$F,$I483,収穫記録!$B:$B,"&gt;="&amp;V$10,収穫記録!$B:$B,"&lt;="&amp;EOMONTH(V$10,0))
/_xlfn.UNIQUE(_xlfn._xlws.FILTER($F:$F,$E:$E=$J$4))
/IF($J$5="総計",1,$K483/10)
),0)</f>
        <v>0</v>
      </c>
      <c r="W483" s="48" cm="1">
        <f t="array" ref="W483">IFERROR(
IF(OR(W$10="",$I483=""),"",
SUMIFS(収穫記録!$P:$P,収穫記録!$D:$D,$J$1,収穫記録!$I:$I,$J$2,収穫記録!$J:$J,$J$3,収穫記録!$F:$F,$I483,収穫記録!$B:$B,"&gt;="&amp;W$10,収穫記録!$B:$B,"&lt;="&amp;EOMONTH(W$10,0))
/_xlfn.UNIQUE(_xlfn._xlws.FILTER($F:$F,$E:$E=$J$4))
/IF($J$5="総計",1,$K483/10)
),0)</f>
        <v>0</v>
      </c>
      <c r="X483" s="48" cm="1">
        <f t="array" ref="X483">IFERROR(
IF(OR(X$10="",$I483=""),"",
SUMIFS(収穫記録!$P:$P,収穫記録!$D:$D,$J$1,収穫記録!$I:$I,$J$2,収穫記録!$J:$J,$J$3,収穫記録!$F:$F,$I483,収穫記録!$B:$B,"&gt;="&amp;X$10,収穫記録!$B:$B,"&lt;="&amp;EOMONTH(X$10,0))
/_xlfn.UNIQUE(_xlfn._xlws.FILTER($F:$F,$E:$E=$J$4))
/IF($J$5="総計",1,$K483/10)
),0)</f>
        <v>0</v>
      </c>
    </row>
    <row r="484" spans="10:24">
      <c r="J484" s="13"/>
      <c r="K484" s="37"/>
      <c r="L484" s="46" t="str">
        <f t="shared" si="9"/>
        <v/>
      </c>
      <c r="M484" s="47" cm="1">
        <f t="array" ref="M484">IFERROR(
IF(OR(M$10="",$I484=""),"",
SUMIFS(収穫記録!$P:$P,収穫記録!$D:$D,$J$1,収穫記録!$I:$I,$J$2,収穫記録!$J:$J,$J$3,収穫記録!$F:$F,$I484,収穫記録!$B:$B,"&gt;="&amp;M$10,収穫記録!$B:$B,"&lt;="&amp;EOMONTH(M$10,0))
/_xlfn.UNIQUE(_xlfn._xlws.FILTER($F:$F,$E:$E=$J$4))
/IF($J$5="総計",1,$K484/10)
),0)</f>
        <v>0</v>
      </c>
      <c r="N484" s="48" cm="1">
        <f t="array" ref="N484">IFERROR(
IF(OR(N$10="",$I484=""),"",
SUMIFS(収穫記録!$P:$P,収穫記録!$D:$D,$J$1,収穫記録!$I:$I,$J$2,収穫記録!$J:$J,$J$3,収穫記録!$F:$F,$I484,収穫記録!$B:$B,"&gt;="&amp;N$10,収穫記録!$B:$B,"&lt;="&amp;EOMONTH(N$10,0))
/_xlfn.UNIQUE(_xlfn._xlws.FILTER($F:$F,$E:$E=$J$4))
/IF($J$5="総計",1,$K484/10)
),0)</f>
        <v>0</v>
      </c>
      <c r="O484" s="48" cm="1">
        <f t="array" ref="O484">IFERROR(
IF(OR(O$10="",$I484=""),"",
SUMIFS(収穫記録!$P:$P,収穫記録!$D:$D,$J$1,収穫記録!$I:$I,$J$2,収穫記録!$J:$J,$J$3,収穫記録!$F:$F,$I484,収穫記録!$B:$B,"&gt;="&amp;O$10,収穫記録!$B:$B,"&lt;="&amp;EOMONTH(O$10,0))
/_xlfn.UNIQUE(_xlfn._xlws.FILTER($F:$F,$E:$E=$J$4))
/IF($J$5="総計",1,$K484/10)
),0)</f>
        <v>0</v>
      </c>
      <c r="P484" s="48" cm="1">
        <f t="array" ref="P484">IFERROR(
IF(OR(P$10="",$I484=""),"",
SUMIFS(収穫記録!$P:$P,収穫記録!$D:$D,$J$1,収穫記録!$I:$I,$J$2,収穫記録!$J:$J,$J$3,収穫記録!$F:$F,$I484,収穫記録!$B:$B,"&gt;="&amp;P$10,収穫記録!$B:$B,"&lt;="&amp;EOMONTH(P$10,0))
/_xlfn.UNIQUE(_xlfn._xlws.FILTER($F:$F,$E:$E=$J$4))
/IF($J$5="総計",1,$K484/10)
),0)</f>
        <v>0</v>
      </c>
      <c r="Q484" s="48" cm="1">
        <f t="array" ref="Q484">IFERROR(
IF(OR(Q$10="",$I484=""),"",
SUMIFS(収穫記録!$P:$P,収穫記録!$D:$D,$J$1,収穫記録!$I:$I,$J$2,収穫記録!$J:$J,$J$3,収穫記録!$F:$F,$I484,収穫記録!$B:$B,"&gt;="&amp;Q$10,収穫記録!$B:$B,"&lt;="&amp;EOMONTH(Q$10,0))
/_xlfn.UNIQUE(_xlfn._xlws.FILTER($F:$F,$E:$E=$J$4))
/IF($J$5="総計",1,$K484/10)
),0)</f>
        <v>0</v>
      </c>
      <c r="R484" s="48" cm="1">
        <f t="array" ref="R484">IFERROR(
IF(OR(R$10="",$I484=""),"",
SUMIFS(収穫記録!$P:$P,収穫記録!$D:$D,$J$1,収穫記録!$I:$I,$J$2,収穫記録!$J:$J,$J$3,収穫記録!$F:$F,$I484,収穫記録!$B:$B,"&gt;="&amp;R$10,収穫記録!$B:$B,"&lt;="&amp;EOMONTH(R$10,0))
/_xlfn.UNIQUE(_xlfn._xlws.FILTER($F:$F,$E:$E=$J$4))
/IF($J$5="総計",1,$K484/10)
),0)</f>
        <v>0</v>
      </c>
      <c r="S484" s="48" cm="1">
        <f t="array" ref="S484">IFERROR(
IF(OR(S$10="",$I484=""),"",
SUMIFS(収穫記録!$P:$P,収穫記録!$D:$D,$J$1,収穫記録!$I:$I,$J$2,収穫記録!$J:$J,$J$3,収穫記録!$F:$F,$I484,収穫記録!$B:$B,"&gt;="&amp;S$10,収穫記録!$B:$B,"&lt;="&amp;EOMONTH(S$10,0))
/_xlfn.UNIQUE(_xlfn._xlws.FILTER($F:$F,$E:$E=$J$4))
/IF($J$5="総計",1,$K484/10)
),0)</f>
        <v>0</v>
      </c>
      <c r="T484" s="48" cm="1">
        <f t="array" ref="T484">IFERROR(
IF(OR(T$10="",$I484=""),"",
SUMIFS(収穫記録!$P:$P,収穫記録!$D:$D,$J$1,収穫記録!$I:$I,$J$2,収穫記録!$J:$J,$J$3,収穫記録!$F:$F,$I484,収穫記録!$B:$B,"&gt;="&amp;T$10,収穫記録!$B:$B,"&lt;="&amp;EOMONTH(T$10,0))
/_xlfn.UNIQUE(_xlfn._xlws.FILTER($F:$F,$E:$E=$J$4))
/IF($J$5="総計",1,$K484/10)
),0)</f>
        <v>0</v>
      </c>
      <c r="U484" s="48" cm="1">
        <f t="array" ref="U484">IFERROR(
IF(OR(U$10="",$I484=""),"",
SUMIFS(収穫記録!$P:$P,収穫記録!$D:$D,$J$1,収穫記録!$I:$I,$J$2,収穫記録!$J:$J,$J$3,収穫記録!$F:$F,$I484,収穫記録!$B:$B,"&gt;="&amp;U$10,収穫記録!$B:$B,"&lt;="&amp;EOMONTH(U$10,0))
/_xlfn.UNIQUE(_xlfn._xlws.FILTER($F:$F,$E:$E=$J$4))
/IF($J$5="総計",1,$K484/10)
),0)</f>
        <v>0</v>
      </c>
      <c r="V484" s="48" cm="1">
        <f t="array" ref="V484">IFERROR(
IF(OR(V$10="",$I484=""),"",
SUMIFS(収穫記録!$P:$P,収穫記録!$D:$D,$J$1,収穫記録!$I:$I,$J$2,収穫記録!$J:$J,$J$3,収穫記録!$F:$F,$I484,収穫記録!$B:$B,"&gt;="&amp;V$10,収穫記録!$B:$B,"&lt;="&amp;EOMONTH(V$10,0))
/_xlfn.UNIQUE(_xlfn._xlws.FILTER($F:$F,$E:$E=$J$4))
/IF($J$5="総計",1,$K484/10)
),0)</f>
        <v>0</v>
      </c>
      <c r="W484" s="48" cm="1">
        <f t="array" ref="W484">IFERROR(
IF(OR(W$10="",$I484=""),"",
SUMIFS(収穫記録!$P:$P,収穫記録!$D:$D,$J$1,収穫記録!$I:$I,$J$2,収穫記録!$J:$J,$J$3,収穫記録!$F:$F,$I484,収穫記録!$B:$B,"&gt;="&amp;W$10,収穫記録!$B:$B,"&lt;="&amp;EOMONTH(W$10,0))
/_xlfn.UNIQUE(_xlfn._xlws.FILTER($F:$F,$E:$E=$J$4))
/IF($J$5="総計",1,$K484/10)
),0)</f>
        <v>0</v>
      </c>
      <c r="X484" s="48" cm="1">
        <f t="array" ref="X484">IFERROR(
IF(OR(X$10="",$I484=""),"",
SUMIFS(収穫記録!$P:$P,収穫記録!$D:$D,$J$1,収穫記録!$I:$I,$J$2,収穫記録!$J:$J,$J$3,収穫記録!$F:$F,$I484,収穫記録!$B:$B,"&gt;="&amp;X$10,収穫記録!$B:$B,"&lt;="&amp;EOMONTH(X$10,0))
/_xlfn.UNIQUE(_xlfn._xlws.FILTER($F:$F,$E:$E=$J$4))
/IF($J$5="総計",1,$K484/10)
),0)</f>
        <v>0</v>
      </c>
    </row>
    <row r="485" spans="10:24">
      <c r="J485" s="13"/>
      <c r="K485" s="37"/>
      <c r="L485" s="46" t="str">
        <f t="shared" si="9"/>
        <v/>
      </c>
      <c r="M485" s="47" cm="1">
        <f t="array" ref="M485">IFERROR(
IF(OR(M$10="",$I485=""),"",
SUMIFS(収穫記録!$P:$P,収穫記録!$D:$D,$J$1,収穫記録!$I:$I,$J$2,収穫記録!$J:$J,$J$3,収穫記録!$F:$F,$I485,収穫記録!$B:$B,"&gt;="&amp;M$10,収穫記録!$B:$B,"&lt;="&amp;EOMONTH(M$10,0))
/_xlfn.UNIQUE(_xlfn._xlws.FILTER($F:$F,$E:$E=$J$4))
/IF($J$5="総計",1,$K485/10)
),0)</f>
        <v>0</v>
      </c>
      <c r="N485" s="48" cm="1">
        <f t="array" ref="N485">IFERROR(
IF(OR(N$10="",$I485=""),"",
SUMIFS(収穫記録!$P:$P,収穫記録!$D:$D,$J$1,収穫記録!$I:$I,$J$2,収穫記録!$J:$J,$J$3,収穫記録!$F:$F,$I485,収穫記録!$B:$B,"&gt;="&amp;N$10,収穫記録!$B:$B,"&lt;="&amp;EOMONTH(N$10,0))
/_xlfn.UNIQUE(_xlfn._xlws.FILTER($F:$F,$E:$E=$J$4))
/IF($J$5="総計",1,$K485/10)
),0)</f>
        <v>0</v>
      </c>
      <c r="O485" s="48" cm="1">
        <f t="array" ref="O485">IFERROR(
IF(OR(O$10="",$I485=""),"",
SUMIFS(収穫記録!$P:$P,収穫記録!$D:$D,$J$1,収穫記録!$I:$I,$J$2,収穫記録!$J:$J,$J$3,収穫記録!$F:$F,$I485,収穫記録!$B:$B,"&gt;="&amp;O$10,収穫記録!$B:$B,"&lt;="&amp;EOMONTH(O$10,0))
/_xlfn.UNIQUE(_xlfn._xlws.FILTER($F:$F,$E:$E=$J$4))
/IF($J$5="総計",1,$K485/10)
),0)</f>
        <v>0</v>
      </c>
      <c r="P485" s="48" cm="1">
        <f t="array" ref="P485">IFERROR(
IF(OR(P$10="",$I485=""),"",
SUMIFS(収穫記録!$P:$P,収穫記録!$D:$D,$J$1,収穫記録!$I:$I,$J$2,収穫記録!$J:$J,$J$3,収穫記録!$F:$F,$I485,収穫記録!$B:$B,"&gt;="&amp;P$10,収穫記録!$B:$B,"&lt;="&amp;EOMONTH(P$10,0))
/_xlfn.UNIQUE(_xlfn._xlws.FILTER($F:$F,$E:$E=$J$4))
/IF($J$5="総計",1,$K485/10)
),0)</f>
        <v>0</v>
      </c>
      <c r="Q485" s="48" cm="1">
        <f t="array" ref="Q485">IFERROR(
IF(OR(Q$10="",$I485=""),"",
SUMIFS(収穫記録!$P:$P,収穫記録!$D:$D,$J$1,収穫記録!$I:$I,$J$2,収穫記録!$J:$J,$J$3,収穫記録!$F:$F,$I485,収穫記録!$B:$B,"&gt;="&amp;Q$10,収穫記録!$B:$B,"&lt;="&amp;EOMONTH(Q$10,0))
/_xlfn.UNIQUE(_xlfn._xlws.FILTER($F:$F,$E:$E=$J$4))
/IF($J$5="総計",1,$K485/10)
),0)</f>
        <v>0</v>
      </c>
      <c r="R485" s="48" cm="1">
        <f t="array" ref="R485">IFERROR(
IF(OR(R$10="",$I485=""),"",
SUMIFS(収穫記録!$P:$P,収穫記録!$D:$D,$J$1,収穫記録!$I:$I,$J$2,収穫記録!$J:$J,$J$3,収穫記録!$F:$F,$I485,収穫記録!$B:$B,"&gt;="&amp;R$10,収穫記録!$B:$B,"&lt;="&amp;EOMONTH(R$10,0))
/_xlfn.UNIQUE(_xlfn._xlws.FILTER($F:$F,$E:$E=$J$4))
/IF($J$5="総計",1,$K485/10)
),0)</f>
        <v>0</v>
      </c>
      <c r="S485" s="48" cm="1">
        <f t="array" ref="S485">IFERROR(
IF(OR(S$10="",$I485=""),"",
SUMIFS(収穫記録!$P:$P,収穫記録!$D:$D,$J$1,収穫記録!$I:$I,$J$2,収穫記録!$J:$J,$J$3,収穫記録!$F:$F,$I485,収穫記録!$B:$B,"&gt;="&amp;S$10,収穫記録!$B:$B,"&lt;="&amp;EOMONTH(S$10,0))
/_xlfn.UNIQUE(_xlfn._xlws.FILTER($F:$F,$E:$E=$J$4))
/IF($J$5="総計",1,$K485/10)
),0)</f>
        <v>0</v>
      </c>
      <c r="T485" s="48" cm="1">
        <f t="array" ref="T485">IFERROR(
IF(OR(T$10="",$I485=""),"",
SUMIFS(収穫記録!$P:$P,収穫記録!$D:$D,$J$1,収穫記録!$I:$I,$J$2,収穫記録!$J:$J,$J$3,収穫記録!$F:$F,$I485,収穫記録!$B:$B,"&gt;="&amp;T$10,収穫記録!$B:$B,"&lt;="&amp;EOMONTH(T$10,0))
/_xlfn.UNIQUE(_xlfn._xlws.FILTER($F:$F,$E:$E=$J$4))
/IF($J$5="総計",1,$K485/10)
),0)</f>
        <v>0</v>
      </c>
      <c r="U485" s="48" cm="1">
        <f t="array" ref="U485">IFERROR(
IF(OR(U$10="",$I485=""),"",
SUMIFS(収穫記録!$P:$P,収穫記録!$D:$D,$J$1,収穫記録!$I:$I,$J$2,収穫記録!$J:$J,$J$3,収穫記録!$F:$F,$I485,収穫記録!$B:$B,"&gt;="&amp;U$10,収穫記録!$B:$B,"&lt;="&amp;EOMONTH(U$10,0))
/_xlfn.UNIQUE(_xlfn._xlws.FILTER($F:$F,$E:$E=$J$4))
/IF($J$5="総計",1,$K485/10)
),0)</f>
        <v>0</v>
      </c>
      <c r="V485" s="48" cm="1">
        <f t="array" ref="V485">IFERROR(
IF(OR(V$10="",$I485=""),"",
SUMIFS(収穫記録!$P:$P,収穫記録!$D:$D,$J$1,収穫記録!$I:$I,$J$2,収穫記録!$J:$J,$J$3,収穫記録!$F:$F,$I485,収穫記録!$B:$B,"&gt;="&amp;V$10,収穫記録!$B:$B,"&lt;="&amp;EOMONTH(V$10,0))
/_xlfn.UNIQUE(_xlfn._xlws.FILTER($F:$F,$E:$E=$J$4))
/IF($J$5="総計",1,$K485/10)
),0)</f>
        <v>0</v>
      </c>
      <c r="W485" s="48" cm="1">
        <f t="array" ref="W485">IFERROR(
IF(OR(W$10="",$I485=""),"",
SUMIFS(収穫記録!$P:$P,収穫記録!$D:$D,$J$1,収穫記録!$I:$I,$J$2,収穫記録!$J:$J,$J$3,収穫記録!$F:$F,$I485,収穫記録!$B:$B,"&gt;="&amp;W$10,収穫記録!$B:$B,"&lt;="&amp;EOMONTH(W$10,0))
/_xlfn.UNIQUE(_xlfn._xlws.FILTER($F:$F,$E:$E=$J$4))
/IF($J$5="総計",1,$K485/10)
),0)</f>
        <v>0</v>
      </c>
      <c r="X485" s="48" cm="1">
        <f t="array" ref="X485">IFERROR(
IF(OR(X$10="",$I485=""),"",
SUMIFS(収穫記録!$P:$P,収穫記録!$D:$D,$J$1,収穫記録!$I:$I,$J$2,収穫記録!$J:$J,$J$3,収穫記録!$F:$F,$I485,収穫記録!$B:$B,"&gt;="&amp;X$10,収穫記録!$B:$B,"&lt;="&amp;EOMONTH(X$10,0))
/_xlfn.UNIQUE(_xlfn._xlws.FILTER($F:$F,$E:$E=$J$4))
/IF($J$5="総計",1,$K485/10)
),0)</f>
        <v>0</v>
      </c>
    </row>
    <row r="486" spans="10:24">
      <c r="J486" s="13"/>
      <c r="K486" s="37"/>
      <c r="L486" s="46" t="str">
        <f t="shared" si="9"/>
        <v/>
      </c>
      <c r="M486" s="47" cm="1">
        <f t="array" ref="M486">IFERROR(
IF(OR(M$10="",$I486=""),"",
SUMIFS(収穫記録!$P:$P,収穫記録!$D:$D,$J$1,収穫記録!$I:$I,$J$2,収穫記録!$J:$J,$J$3,収穫記録!$F:$F,$I486,収穫記録!$B:$B,"&gt;="&amp;M$10,収穫記録!$B:$B,"&lt;="&amp;EOMONTH(M$10,0))
/_xlfn.UNIQUE(_xlfn._xlws.FILTER($F:$F,$E:$E=$J$4))
/IF($J$5="総計",1,$K486/10)
),0)</f>
        <v>0</v>
      </c>
      <c r="N486" s="48" cm="1">
        <f t="array" ref="N486">IFERROR(
IF(OR(N$10="",$I486=""),"",
SUMIFS(収穫記録!$P:$P,収穫記録!$D:$D,$J$1,収穫記録!$I:$I,$J$2,収穫記録!$J:$J,$J$3,収穫記録!$F:$F,$I486,収穫記録!$B:$B,"&gt;="&amp;N$10,収穫記録!$B:$B,"&lt;="&amp;EOMONTH(N$10,0))
/_xlfn.UNIQUE(_xlfn._xlws.FILTER($F:$F,$E:$E=$J$4))
/IF($J$5="総計",1,$K486/10)
),0)</f>
        <v>0</v>
      </c>
      <c r="O486" s="48" cm="1">
        <f t="array" ref="O486">IFERROR(
IF(OR(O$10="",$I486=""),"",
SUMIFS(収穫記録!$P:$P,収穫記録!$D:$D,$J$1,収穫記録!$I:$I,$J$2,収穫記録!$J:$J,$J$3,収穫記録!$F:$F,$I486,収穫記録!$B:$B,"&gt;="&amp;O$10,収穫記録!$B:$B,"&lt;="&amp;EOMONTH(O$10,0))
/_xlfn.UNIQUE(_xlfn._xlws.FILTER($F:$F,$E:$E=$J$4))
/IF($J$5="総計",1,$K486/10)
),0)</f>
        <v>0</v>
      </c>
      <c r="P486" s="48" cm="1">
        <f t="array" ref="P486">IFERROR(
IF(OR(P$10="",$I486=""),"",
SUMIFS(収穫記録!$P:$P,収穫記録!$D:$D,$J$1,収穫記録!$I:$I,$J$2,収穫記録!$J:$J,$J$3,収穫記録!$F:$F,$I486,収穫記録!$B:$B,"&gt;="&amp;P$10,収穫記録!$B:$B,"&lt;="&amp;EOMONTH(P$10,0))
/_xlfn.UNIQUE(_xlfn._xlws.FILTER($F:$F,$E:$E=$J$4))
/IF($J$5="総計",1,$K486/10)
),0)</f>
        <v>0</v>
      </c>
      <c r="Q486" s="48" cm="1">
        <f t="array" ref="Q486">IFERROR(
IF(OR(Q$10="",$I486=""),"",
SUMIFS(収穫記録!$P:$P,収穫記録!$D:$D,$J$1,収穫記録!$I:$I,$J$2,収穫記録!$J:$J,$J$3,収穫記録!$F:$F,$I486,収穫記録!$B:$B,"&gt;="&amp;Q$10,収穫記録!$B:$B,"&lt;="&amp;EOMONTH(Q$10,0))
/_xlfn.UNIQUE(_xlfn._xlws.FILTER($F:$F,$E:$E=$J$4))
/IF($J$5="総計",1,$K486/10)
),0)</f>
        <v>0</v>
      </c>
      <c r="R486" s="48" cm="1">
        <f t="array" ref="R486">IFERROR(
IF(OR(R$10="",$I486=""),"",
SUMIFS(収穫記録!$P:$P,収穫記録!$D:$D,$J$1,収穫記録!$I:$I,$J$2,収穫記録!$J:$J,$J$3,収穫記録!$F:$F,$I486,収穫記録!$B:$B,"&gt;="&amp;R$10,収穫記録!$B:$B,"&lt;="&amp;EOMONTH(R$10,0))
/_xlfn.UNIQUE(_xlfn._xlws.FILTER($F:$F,$E:$E=$J$4))
/IF($J$5="総計",1,$K486/10)
),0)</f>
        <v>0</v>
      </c>
      <c r="S486" s="48" cm="1">
        <f t="array" ref="S486">IFERROR(
IF(OR(S$10="",$I486=""),"",
SUMIFS(収穫記録!$P:$P,収穫記録!$D:$D,$J$1,収穫記録!$I:$I,$J$2,収穫記録!$J:$J,$J$3,収穫記録!$F:$F,$I486,収穫記録!$B:$B,"&gt;="&amp;S$10,収穫記録!$B:$B,"&lt;="&amp;EOMONTH(S$10,0))
/_xlfn.UNIQUE(_xlfn._xlws.FILTER($F:$F,$E:$E=$J$4))
/IF($J$5="総計",1,$K486/10)
),0)</f>
        <v>0</v>
      </c>
      <c r="T486" s="48" cm="1">
        <f t="array" ref="T486">IFERROR(
IF(OR(T$10="",$I486=""),"",
SUMIFS(収穫記録!$P:$P,収穫記録!$D:$D,$J$1,収穫記録!$I:$I,$J$2,収穫記録!$J:$J,$J$3,収穫記録!$F:$F,$I486,収穫記録!$B:$B,"&gt;="&amp;T$10,収穫記録!$B:$B,"&lt;="&amp;EOMONTH(T$10,0))
/_xlfn.UNIQUE(_xlfn._xlws.FILTER($F:$F,$E:$E=$J$4))
/IF($J$5="総計",1,$K486/10)
),0)</f>
        <v>0</v>
      </c>
      <c r="U486" s="48" cm="1">
        <f t="array" ref="U486">IFERROR(
IF(OR(U$10="",$I486=""),"",
SUMIFS(収穫記録!$P:$P,収穫記録!$D:$D,$J$1,収穫記録!$I:$I,$J$2,収穫記録!$J:$J,$J$3,収穫記録!$F:$F,$I486,収穫記録!$B:$B,"&gt;="&amp;U$10,収穫記録!$B:$B,"&lt;="&amp;EOMONTH(U$10,0))
/_xlfn.UNIQUE(_xlfn._xlws.FILTER($F:$F,$E:$E=$J$4))
/IF($J$5="総計",1,$K486/10)
),0)</f>
        <v>0</v>
      </c>
      <c r="V486" s="48" cm="1">
        <f t="array" ref="V486">IFERROR(
IF(OR(V$10="",$I486=""),"",
SUMIFS(収穫記録!$P:$P,収穫記録!$D:$D,$J$1,収穫記録!$I:$I,$J$2,収穫記録!$J:$J,$J$3,収穫記録!$F:$F,$I486,収穫記録!$B:$B,"&gt;="&amp;V$10,収穫記録!$B:$B,"&lt;="&amp;EOMONTH(V$10,0))
/_xlfn.UNIQUE(_xlfn._xlws.FILTER($F:$F,$E:$E=$J$4))
/IF($J$5="総計",1,$K486/10)
),0)</f>
        <v>0</v>
      </c>
      <c r="W486" s="48" cm="1">
        <f t="array" ref="W486">IFERROR(
IF(OR(W$10="",$I486=""),"",
SUMIFS(収穫記録!$P:$P,収穫記録!$D:$D,$J$1,収穫記録!$I:$I,$J$2,収穫記録!$J:$J,$J$3,収穫記録!$F:$F,$I486,収穫記録!$B:$B,"&gt;="&amp;W$10,収穫記録!$B:$B,"&lt;="&amp;EOMONTH(W$10,0))
/_xlfn.UNIQUE(_xlfn._xlws.FILTER($F:$F,$E:$E=$J$4))
/IF($J$5="総計",1,$K486/10)
),0)</f>
        <v>0</v>
      </c>
      <c r="X486" s="48" cm="1">
        <f t="array" ref="X486">IFERROR(
IF(OR(X$10="",$I486=""),"",
SUMIFS(収穫記録!$P:$P,収穫記録!$D:$D,$J$1,収穫記録!$I:$I,$J$2,収穫記録!$J:$J,$J$3,収穫記録!$F:$F,$I486,収穫記録!$B:$B,"&gt;="&amp;X$10,収穫記録!$B:$B,"&lt;="&amp;EOMONTH(X$10,0))
/_xlfn.UNIQUE(_xlfn._xlws.FILTER($F:$F,$E:$E=$J$4))
/IF($J$5="総計",1,$K486/10)
),0)</f>
        <v>0</v>
      </c>
    </row>
    <row r="487" spans="10:24">
      <c r="J487" s="13"/>
      <c r="K487" s="37"/>
      <c r="L487" s="46" t="str">
        <f t="shared" si="9"/>
        <v/>
      </c>
      <c r="M487" s="47" cm="1">
        <f t="array" ref="M487">IFERROR(
IF(OR(M$10="",$I487=""),"",
SUMIFS(収穫記録!$P:$P,収穫記録!$D:$D,$J$1,収穫記録!$I:$I,$J$2,収穫記録!$J:$J,$J$3,収穫記録!$F:$F,$I487,収穫記録!$B:$B,"&gt;="&amp;M$10,収穫記録!$B:$B,"&lt;="&amp;EOMONTH(M$10,0))
/_xlfn.UNIQUE(_xlfn._xlws.FILTER($F:$F,$E:$E=$J$4))
/IF($J$5="総計",1,$K487/10)
),0)</f>
        <v>0</v>
      </c>
      <c r="N487" s="48" cm="1">
        <f t="array" ref="N487">IFERROR(
IF(OR(N$10="",$I487=""),"",
SUMIFS(収穫記録!$P:$P,収穫記録!$D:$D,$J$1,収穫記録!$I:$I,$J$2,収穫記録!$J:$J,$J$3,収穫記録!$F:$F,$I487,収穫記録!$B:$B,"&gt;="&amp;N$10,収穫記録!$B:$B,"&lt;="&amp;EOMONTH(N$10,0))
/_xlfn.UNIQUE(_xlfn._xlws.FILTER($F:$F,$E:$E=$J$4))
/IF($J$5="総計",1,$K487/10)
),0)</f>
        <v>0</v>
      </c>
      <c r="O487" s="48" cm="1">
        <f t="array" ref="O487">IFERROR(
IF(OR(O$10="",$I487=""),"",
SUMIFS(収穫記録!$P:$P,収穫記録!$D:$D,$J$1,収穫記録!$I:$I,$J$2,収穫記録!$J:$J,$J$3,収穫記録!$F:$F,$I487,収穫記録!$B:$B,"&gt;="&amp;O$10,収穫記録!$B:$B,"&lt;="&amp;EOMONTH(O$10,0))
/_xlfn.UNIQUE(_xlfn._xlws.FILTER($F:$F,$E:$E=$J$4))
/IF($J$5="総計",1,$K487/10)
),0)</f>
        <v>0</v>
      </c>
      <c r="P487" s="48" cm="1">
        <f t="array" ref="P487">IFERROR(
IF(OR(P$10="",$I487=""),"",
SUMIFS(収穫記録!$P:$P,収穫記録!$D:$D,$J$1,収穫記録!$I:$I,$J$2,収穫記録!$J:$J,$J$3,収穫記録!$F:$F,$I487,収穫記録!$B:$B,"&gt;="&amp;P$10,収穫記録!$B:$B,"&lt;="&amp;EOMONTH(P$10,0))
/_xlfn.UNIQUE(_xlfn._xlws.FILTER($F:$F,$E:$E=$J$4))
/IF($J$5="総計",1,$K487/10)
),0)</f>
        <v>0</v>
      </c>
      <c r="Q487" s="48" cm="1">
        <f t="array" ref="Q487">IFERROR(
IF(OR(Q$10="",$I487=""),"",
SUMIFS(収穫記録!$P:$P,収穫記録!$D:$D,$J$1,収穫記録!$I:$I,$J$2,収穫記録!$J:$J,$J$3,収穫記録!$F:$F,$I487,収穫記録!$B:$B,"&gt;="&amp;Q$10,収穫記録!$B:$B,"&lt;="&amp;EOMONTH(Q$10,0))
/_xlfn.UNIQUE(_xlfn._xlws.FILTER($F:$F,$E:$E=$J$4))
/IF($J$5="総計",1,$K487/10)
),0)</f>
        <v>0</v>
      </c>
      <c r="R487" s="48" cm="1">
        <f t="array" ref="R487">IFERROR(
IF(OR(R$10="",$I487=""),"",
SUMIFS(収穫記録!$P:$P,収穫記録!$D:$D,$J$1,収穫記録!$I:$I,$J$2,収穫記録!$J:$J,$J$3,収穫記録!$F:$F,$I487,収穫記録!$B:$B,"&gt;="&amp;R$10,収穫記録!$B:$B,"&lt;="&amp;EOMONTH(R$10,0))
/_xlfn.UNIQUE(_xlfn._xlws.FILTER($F:$F,$E:$E=$J$4))
/IF($J$5="総計",1,$K487/10)
),0)</f>
        <v>0</v>
      </c>
      <c r="S487" s="48" cm="1">
        <f t="array" ref="S487">IFERROR(
IF(OR(S$10="",$I487=""),"",
SUMIFS(収穫記録!$P:$P,収穫記録!$D:$D,$J$1,収穫記録!$I:$I,$J$2,収穫記録!$J:$J,$J$3,収穫記録!$F:$F,$I487,収穫記録!$B:$B,"&gt;="&amp;S$10,収穫記録!$B:$B,"&lt;="&amp;EOMONTH(S$10,0))
/_xlfn.UNIQUE(_xlfn._xlws.FILTER($F:$F,$E:$E=$J$4))
/IF($J$5="総計",1,$K487/10)
),0)</f>
        <v>0</v>
      </c>
      <c r="T487" s="48" cm="1">
        <f t="array" ref="T487">IFERROR(
IF(OR(T$10="",$I487=""),"",
SUMIFS(収穫記録!$P:$P,収穫記録!$D:$D,$J$1,収穫記録!$I:$I,$J$2,収穫記録!$J:$J,$J$3,収穫記録!$F:$F,$I487,収穫記録!$B:$B,"&gt;="&amp;T$10,収穫記録!$B:$B,"&lt;="&amp;EOMONTH(T$10,0))
/_xlfn.UNIQUE(_xlfn._xlws.FILTER($F:$F,$E:$E=$J$4))
/IF($J$5="総計",1,$K487/10)
),0)</f>
        <v>0</v>
      </c>
      <c r="U487" s="48" cm="1">
        <f t="array" ref="U487">IFERROR(
IF(OR(U$10="",$I487=""),"",
SUMIFS(収穫記録!$P:$P,収穫記録!$D:$D,$J$1,収穫記録!$I:$I,$J$2,収穫記録!$J:$J,$J$3,収穫記録!$F:$F,$I487,収穫記録!$B:$B,"&gt;="&amp;U$10,収穫記録!$B:$B,"&lt;="&amp;EOMONTH(U$10,0))
/_xlfn.UNIQUE(_xlfn._xlws.FILTER($F:$F,$E:$E=$J$4))
/IF($J$5="総計",1,$K487/10)
),0)</f>
        <v>0</v>
      </c>
      <c r="V487" s="48" cm="1">
        <f t="array" ref="V487">IFERROR(
IF(OR(V$10="",$I487=""),"",
SUMIFS(収穫記録!$P:$P,収穫記録!$D:$D,$J$1,収穫記録!$I:$I,$J$2,収穫記録!$J:$J,$J$3,収穫記録!$F:$F,$I487,収穫記録!$B:$B,"&gt;="&amp;V$10,収穫記録!$B:$B,"&lt;="&amp;EOMONTH(V$10,0))
/_xlfn.UNIQUE(_xlfn._xlws.FILTER($F:$F,$E:$E=$J$4))
/IF($J$5="総計",1,$K487/10)
),0)</f>
        <v>0</v>
      </c>
      <c r="W487" s="48" cm="1">
        <f t="array" ref="W487">IFERROR(
IF(OR(W$10="",$I487=""),"",
SUMIFS(収穫記録!$P:$P,収穫記録!$D:$D,$J$1,収穫記録!$I:$I,$J$2,収穫記録!$J:$J,$J$3,収穫記録!$F:$F,$I487,収穫記録!$B:$B,"&gt;="&amp;W$10,収穫記録!$B:$B,"&lt;="&amp;EOMONTH(W$10,0))
/_xlfn.UNIQUE(_xlfn._xlws.FILTER($F:$F,$E:$E=$J$4))
/IF($J$5="総計",1,$K487/10)
),0)</f>
        <v>0</v>
      </c>
      <c r="X487" s="48" cm="1">
        <f t="array" ref="X487">IFERROR(
IF(OR(X$10="",$I487=""),"",
SUMIFS(収穫記録!$P:$P,収穫記録!$D:$D,$J$1,収穫記録!$I:$I,$J$2,収穫記録!$J:$J,$J$3,収穫記録!$F:$F,$I487,収穫記録!$B:$B,"&gt;="&amp;X$10,収穫記録!$B:$B,"&lt;="&amp;EOMONTH(X$10,0))
/_xlfn.UNIQUE(_xlfn._xlws.FILTER($F:$F,$E:$E=$J$4))
/IF($J$5="総計",1,$K487/10)
),0)</f>
        <v>0</v>
      </c>
    </row>
    <row r="488" spans="10:24">
      <c r="J488" s="13"/>
      <c r="K488" s="37"/>
      <c r="L488" s="46" t="str">
        <f t="shared" si="9"/>
        <v/>
      </c>
      <c r="M488" s="47" cm="1">
        <f t="array" ref="M488">IFERROR(
IF(OR(M$10="",$I488=""),"",
SUMIFS(収穫記録!$P:$P,収穫記録!$D:$D,$J$1,収穫記録!$I:$I,$J$2,収穫記録!$J:$J,$J$3,収穫記録!$F:$F,$I488,収穫記録!$B:$B,"&gt;="&amp;M$10,収穫記録!$B:$B,"&lt;="&amp;EOMONTH(M$10,0))
/_xlfn.UNIQUE(_xlfn._xlws.FILTER($F:$F,$E:$E=$J$4))
/IF($J$5="総計",1,$K488/10)
),0)</f>
        <v>0</v>
      </c>
      <c r="N488" s="48" cm="1">
        <f t="array" ref="N488">IFERROR(
IF(OR(N$10="",$I488=""),"",
SUMIFS(収穫記録!$P:$P,収穫記録!$D:$D,$J$1,収穫記録!$I:$I,$J$2,収穫記録!$J:$J,$J$3,収穫記録!$F:$F,$I488,収穫記録!$B:$B,"&gt;="&amp;N$10,収穫記録!$B:$B,"&lt;="&amp;EOMONTH(N$10,0))
/_xlfn.UNIQUE(_xlfn._xlws.FILTER($F:$F,$E:$E=$J$4))
/IF($J$5="総計",1,$K488/10)
),0)</f>
        <v>0</v>
      </c>
      <c r="O488" s="48" cm="1">
        <f t="array" ref="O488">IFERROR(
IF(OR(O$10="",$I488=""),"",
SUMIFS(収穫記録!$P:$P,収穫記録!$D:$D,$J$1,収穫記録!$I:$I,$J$2,収穫記録!$J:$J,$J$3,収穫記録!$F:$F,$I488,収穫記録!$B:$B,"&gt;="&amp;O$10,収穫記録!$B:$B,"&lt;="&amp;EOMONTH(O$10,0))
/_xlfn.UNIQUE(_xlfn._xlws.FILTER($F:$F,$E:$E=$J$4))
/IF($J$5="総計",1,$K488/10)
),0)</f>
        <v>0</v>
      </c>
      <c r="P488" s="48" cm="1">
        <f t="array" ref="P488">IFERROR(
IF(OR(P$10="",$I488=""),"",
SUMIFS(収穫記録!$P:$P,収穫記録!$D:$D,$J$1,収穫記録!$I:$I,$J$2,収穫記録!$J:$J,$J$3,収穫記録!$F:$F,$I488,収穫記録!$B:$B,"&gt;="&amp;P$10,収穫記録!$B:$B,"&lt;="&amp;EOMONTH(P$10,0))
/_xlfn.UNIQUE(_xlfn._xlws.FILTER($F:$F,$E:$E=$J$4))
/IF($J$5="総計",1,$K488/10)
),0)</f>
        <v>0</v>
      </c>
      <c r="Q488" s="48" cm="1">
        <f t="array" ref="Q488">IFERROR(
IF(OR(Q$10="",$I488=""),"",
SUMIFS(収穫記録!$P:$P,収穫記録!$D:$D,$J$1,収穫記録!$I:$I,$J$2,収穫記録!$J:$J,$J$3,収穫記録!$F:$F,$I488,収穫記録!$B:$B,"&gt;="&amp;Q$10,収穫記録!$B:$B,"&lt;="&amp;EOMONTH(Q$10,0))
/_xlfn.UNIQUE(_xlfn._xlws.FILTER($F:$F,$E:$E=$J$4))
/IF($J$5="総計",1,$K488/10)
),0)</f>
        <v>0</v>
      </c>
      <c r="R488" s="48" cm="1">
        <f t="array" ref="R488">IFERROR(
IF(OR(R$10="",$I488=""),"",
SUMIFS(収穫記録!$P:$P,収穫記録!$D:$D,$J$1,収穫記録!$I:$I,$J$2,収穫記録!$J:$J,$J$3,収穫記録!$F:$F,$I488,収穫記録!$B:$B,"&gt;="&amp;R$10,収穫記録!$B:$B,"&lt;="&amp;EOMONTH(R$10,0))
/_xlfn.UNIQUE(_xlfn._xlws.FILTER($F:$F,$E:$E=$J$4))
/IF($J$5="総計",1,$K488/10)
),0)</f>
        <v>0</v>
      </c>
      <c r="S488" s="48" cm="1">
        <f t="array" ref="S488">IFERROR(
IF(OR(S$10="",$I488=""),"",
SUMIFS(収穫記録!$P:$P,収穫記録!$D:$D,$J$1,収穫記録!$I:$I,$J$2,収穫記録!$J:$J,$J$3,収穫記録!$F:$F,$I488,収穫記録!$B:$B,"&gt;="&amp;S$10,収穫記録!$B:$B,"&lt;="&amp;EOMONTH(S$10,0))
/_xlfn.UNIQUE(_xlfn._xlws.FILTER($F:$F,$E:$E=$J$4))
/IF($J$5="総計",1,$K488/10)
),0)</f>
        <v>0</v>
      </c>
      <c r="T488" s="48" cm="1">
        <f t="array" ref="T488">IFERROR(
IF(OR(T$10="",$I488=""),"",
SUMIFS(収穫記録!$P:$P,収穫記録!$D:$D,$J$1,収穫記録!$I:$I,$J$2,収穫記録!$J:$J,$J$3,収穫記録!$F:$F,$I488,収穫記録!$B:$B,"&gt;="&amp;T$10,収穫記録!$B:$B,"&lt;="&amp;EOMONTH(T$10,0))
/_xlfn.UNIQUE(_xlfn._xlws.FILTER($F:$F,$E:$E=$J$4))
/IF($J$5="総計",1,$K488/10)
),0)</f>
        <v>0</v>
      </c>
      <c r="U488" s="48" cm="1">
        <f t="array" ref="U488">IFERROR(
IF(OR(U$10="",$I488=""),"",
SUMIFS(収穫記録!$P:$P,収穫記録!$D:$D,$J$1,収穫記録!$I:$I,$J$2,収穫記録!$J:$J,$J$3,収穫記録!$F:$F,$I488,収穫記録!$B:$B,"&gt;="&amp;U$10,収穫記録!$B:$B,"&lt;="&amp;EOMONTH(U$10,0))
/_xlfn.UNIQUE(_xlfn._xlws.FILTER($F:$F,$E:$E=$J$4))
/IF($J$5="総計",1,$K488/10)
),0)</f>
        <v>0</v>
      </c>
      <c r="V488" s="48" cm="1">
        <f t="array" ref="V488">IFERROR(
IF(OR(V$10="",$I488=""),"",
SUMIFS(収穫記録!$P:$P,収穫記録!$D:$D,$J$1,収穫記録!$I:$I,$J$2,収穫記録!$J:$J,$J$3,収穫記録!$F:$F,$I488,収穫記録!$B:$B,"&gt;="&amp;V$10,収穫記録!$B:$B,"&lt;="&amp;EOMONTH(V$10,0))
/_xlfn.UNIQUE(_xlfn._xlws.FILTER($F:$F,$E:$E=$J$4))
/IF($J$5="総計",1,$K488/10)
),0)</f>
        <v>0</v>
      </c>
      <c r="W488" s="48" cm="1">
        <f t="array" ref="W488">IFERROR(
IF(OR(W$10="",$I488=""),"",
SUMIFS(収穫記録!$P:$P,収穫記録!$D:$D,$J$1,収穫記録!$I:$I,$J$2,収穫記録!$J:$J,$J$3,収穫記録!$F:$F,$I488,収穫記録!$B:$B,"&gt;="&amp;W$10,収穫記録!$B:$B,"&lt;="&amp;EOMONTH(W$10,0))
/_xlfn.UNIQUE(_xlfn._xlws.FILTER($F:$F,$E:$E=$J$4))
/IF($J$5="総計",1,$K488/10)
),0)</f>
        <v>0</v>
      </c>
      <c r="X488" s="48" cm="1">
        <f t="array" ref="X488">IFERROR(
IF(OR(X$10="",$I488=""),"",
SUMIFS(収穫記録!$P:$P,収穫記録!$D:$D,$J$1,収穫記録!$I:$I,$J$2,収穫記録!$J:$J,$J$3,収穫記録!$F:$F,$I488,収穫記録!$B:$B,"&gt;="&amp;X$10,収穫記録!$B:$B,"&lt;="&amp;EOMONTH(X$10,0))
/_xlfn.UNIQUE(_xlfn._xlws.FILTER($F:$F,$E:$E=$J$4))
/IF($J$5="総計",1,$K488/10)
),0)</f>
        <v>0</v>
      </c>
    </row>
    <row r="489" spans="10:24">
      <c r="J489" s="13"/>
      <c r="K489" s="37"/>
      <c r="L489" s="46" t="str">
        <f t="shared" si="9"/>
        <v/>
      </c>
      <c r="M489" s="47" cm="1">
        <f t="array" ref="M489">IFERROR(
IF(OR(M$10="",$I489=""),"",
SUMIFS(収穫記録!$P:$P,収穫記録!$D:$D,$J$1,収穫記録!$I:$I,$J$2,収穫記録!$J:$J,$J$3,収穫記録!$F:$F,$I489,収穫記録!$B:$B,"&gt;="&amp;M$10,収穫記録!$B:$B,"&lt;="&amp;EOMONTH(M$10,0))
/_xlfn.UNIQUE(_xlfn._xlws.FILTER($F:$F,$E:$E=$J$4))
/IF($J$5="総計",1,$K489/10)
),0)</f>
        <v>0</v>
      </c>
      <c r="N489" s="48" cm="1">
        <f t="array" ref="N489">IFERROR(
IF(OR(N$10="",$I489=""),"",
SUMIFS(収穫記録!$P:$P,収穫記録!$D:$D,$J$1,収穫記録!$I:$I,$J$2,収穫記録!$J:$J,$J$3,収穫記録!$F:$F,$I489,収穫記録!$B:$B,"&gt;="&amp;N$10,収穫記録!$B:$B,"&lt;="&amp;EOMONTH(N$10,0))
/_xlfn.UNIQUE(_xlfn._xlws.FILTER($F:$F,$E:$E=$J$4))
/IF($J$5="総計",1,$K489/10)
),0)</f>
        <v>0</v>
      </c>
      <c r="O489" s="48" cm="1">
        <f t="array" ref="O489">IFERROR(
IF(OR(O$10="",$I489=""),"",
SUMIFS(収穫記録!$P:$P,収穫記録!$D:$D,$J$1,収穫記録!$I:$I,$J$2,収穫記録!$J:$J,$J$3,収穫記録!$F:$F,$I489,収穫記録!$B:$B,"&gt;="&amp;O$10,収穫記録!$B:$B,"&lt;="&amp;EOMONTH(O$10,0))
/_xlfn.UNIQUE(_xlfn._xlws.FILTER($F:$F,$E:$E=$J$4))
/IF($J$5="総計",1,$K489/10)
),0)</f>
        <v>0</v>
      </c>
      <c r="P489" s="48" cm="1">
        <f t="array" ref="P489">IFERROR(
IF(OR(P$10="",$I489=""),"",
SUMIFS(収穫記録!$P:$P,収穫記録!$D:$D,$J$1,収穫記録!$I:$I,$J$2,収穫記録!$J:$J,$J$3,収穫記録!$F:$F,$I489,収穫記録!$B:$B,"&gt;="&amp;P$10,収穫記録!$B:$B,"&lt;="&amp;EOMONTH(P$10,0))
/_xlfn.UNIQUE(_xlfn._xlws.FILTER($F:$F,$E:$E=$J$4))
/IF($J$5="総計",1,$K489/10)
),0)</f>
        <v>0</v>
      </c>
      <c r="Q489" s="48" cm="1">
        <f t="array" ref="Q489">IFERROR(
IF(OR(Q$10="",$I489=""),"",
SUMIFS(収穫記録!$P:$P,収穫記録!$D:$D,$J$1,収穫記録!$I:$I,$J$2,収穫記録!$J:$J,$J$3,収穫記録!$F:$F,$I489,収穫記録!$B:$B,"&gt;="&amp;Q$10,収穫記録!$B:$B,"&lt;="&amp;EOMONTH(Q$10,0))
/_xlfn.UNIQUE(_xlfn._xlws.FILTER($F:$F,$E:$E=$J$4))
/IF($J$5="総計",1,$K489/10)
),0)</f>
        <v>0</v>
      </c>
      <c r="R489" s="48" cm="1">
        <f t="array" ref="R489">IFERROR(
IF(OR(R$10="",$I489=""),"",
SUMIFS(収穫記録!$P:$P,収穫記録!$D:$D,$J$1,収穫記録!$I:$I,$J$2,収穫記録!$J:$J,$J$3,収穫記録!$F:$F,$I489,収穫記録!$B:$B,"&gt;="&amp;R$10,収穫記録!$B:$B,"&lt;="&amp;EOMONTH(R$10,0))
/_xlfn.UNIQUE(_xlfn._xlws.FILTER($F:$F,$E:$E=$J$4))
/IF($J$5="総計",1,$K489/10)
),0)</f>
        <v>0</v>
      </c>
      <c r="S489" s="48" cm="1">
        <f t="array" ref="S489">IFERROR(
IF(OR(S$10="",$I489=""),"",
SUMIFS(収穫記録!$P:$P,収穫記録!$D:$D,$J$1,収穫記録!$I:$I,$J$2,収穫記録!$J:$J,$J$3,収穫記録!$F:$F,$I489,収穫記録!$B:$B,"&gt;="&amp;S$10,収穫記録!$B:$B,"&lt;="&amp;EOMONTH(S$10,0))
/_xlfn.UNIQUE(_xlfn._xlws.FILTER($F:$F,$E:$E=$J$4))
/IF($J$5="総計",1,$K489/10)
),0)</f>
        <v>0</v>
      </c>
      <c r="T489" s="48" cm="1">
        <f t="array" ref="T489">IFERROR(
IF(OR(T$10="",$I489=""),"",
SUMIFS(収穫記録!$P:$P,収穫記録!$D:$D,$J$1,収穫記録!$I:$I,$J$2,収穫記録!$J:$J,$J$3,収穫記録!$F:$F,$I489,収穫記録!$B:$B,"&gt;="&amp;T$10,収穫記録!$B:$B,"&lt;="&amp;EOMONTH(T$10,0))
/_xlfn.UNIQUE(_xlfn._xlws.FILTER($F:$F,$E:$E=$J$4))
/IF($J$5="総計",1,$K489/10)
),0)</f>
        <v>0</v>
      </c>
      <c r="U489" s="48" cm="1">
        <f t="array" ref="U489">IFERROR(
IF(OR(U$10="",$I489=""),"",
SUMIFS(収穫記録!$P:$P,収穫記録!$D:$D,$J$1,収穫記録!$I:$I,$J$2,収穫記録!$J:$J,$J$3,収穫記録!$F:$F,$I489,収穫記録!$B:$B,"&gt;="&amp;U$10,収穫記録!$B:$B,"&lt;="&amp;EOMONTH(U$10,0))
/_xlfn.UNIQUE(_xlfn._xlws.FILTER($F:$F,$E:$E=$J$4))
/IF($J$5="総計",1,$K489/10)
),0)</f>
        <v>0</v>
      </c>
      <c r="V489" s="48" cm="1">
        <f t="array" ref="V489">IFERROR(
IF(OR(V$10="",$I489=""),"",
SUMIFS(収穫記録!$P:$P,収穫記録!$D:$D,$J$1,収穫記録!$I:$I,$J$2,収穫記録!$J:$J,$J$3,収穫記録!$F:$F,$I489,収穫記録!$B:$B,"&gt;="&amp;V$10,収穫記録!$B:$B,"&lt;="&amp;EOMONTH(V$10,0))
/_xlfn.UNIQUE(_xlfn._xlws.FILTER($F:$F,$E:$E=$J$4))
/IF($J$5="総計",1,$K489/10)
),0)</f>
        <v>0</v>
      </c>
      <c r="W489" s="48" cm="1">
        <f t="array" ref="W489">IFERROR(
IF(OR(W$10="",$I489=""),"",
SUMIFS(収穫記録!$P:$P,収穫記録!$D:$D,$J$1,収穫記録!$I:$I,$J$2,収穫記録!$J:$J,$J$3,収穫記録!$F:$F,$I489,収穫記録!$B:$B,"&gt;="&amp;W$10,収穫記録!$B:$B,"&lt;="&amp;EOMONTH(W$10,0))
/_xlfn.UNIQUE(_xlfn._xlws.FILTER($F:$F,$E:$E=$J$4))
/IF($J$5="総計",1,$K489/10)
),0)</f>
        <v>0</v>
      </c>
      <c r="X489" s="48" cm="1">
        <f t="array" ref="X489">IFERROR(
IF(OR(X$10="",$I489=""),"",
SUMIFS(収穫記録!$P:$P,収穫記録!$D:$D,$J$1,収穫記録!$I:$I,$J$2,収穫記録!$J:$J,$J$3,収穫記録!$F:$F,$I489,収穫記録!$B:$B,"&gt;="&amp;X$10,収穫記録!$B:$B,"&lt;="&amp;EOMONTH(X$10,0))
/_xlfn.UNIQUE(_xlfn._xlws.FILTER($F:$F,$E:$E=$J$4))
/IF($J$5="総計",1,$K489/10)
),0)</f>
        <v>0</v>
      </c>
    </row>
    <row r="490" spans="10:24">
      <c r="J490" s="13"/>
      <c r="K490" s="37"/>
      <c r="L490" s="46" t="str">
        <f t="shared" si="9"/>
        <v/>
      </c>
      <c r="M490" s="47" cm="1">
        <f t="array" ref="M490">IFERROR(
IF(OR(M$10="",$I490=""),"",
SUMIFS(収穫記録!$P:$P,収穫記録!$D:$D,$J$1,収穫記録!$I:$I,$J$2,収穫記録!$J:$J,$J$3,収穫記録!$F:$F,$I490,収穫記録!$B:$B,"&gt;="&amp;M$10,収穫記録!$B:$B,"&lt;="&amp;EOMONTH(M$10,0))
/_xlfn.UNIQUE(_xlfn._xlws.FILTER($F:$F,$E:$E=$J$4))
/IF($J$5="総計",1,$K490/10)
),0)</f>
        <v>0</v>
      </c>
      <c r="N490" s="48" cm="1">
        <f t="array" ref="N490">IFERROR(
IF(OR(N$10="",$I490=""),"",
SUMIFS(収穫記録!$P:$P,収穫記録!$D:$D,$J$1,収穫記録!$I:$I,$J$2,収穫記録!$J:$J,$J$3,収穫記録!$F:$F,$I490,収穫記録!$B:$B,"&gt;="&amp;N$10,収穫記録!$B:$B,"&lt;="&amp;EOMONTH(N$10,0))
/_xlfn.UNIQUE(_xlfn._xlws.FILTER($F:$F,$E:$E=$J$4))
/IF($J$5="総計",1,$K490/10)
),0)</f>
        <v>0</v>
      </c>
      <c r="O490" s="48" cm="1">
        <f t="array" ref="O490">IFERROR(
IF(OR(O$10="",$I490=""),"",
SUMIFS(収穫記録!$P:$P,収穫記録!$D:$D,$J$1,収穫記録!$I:$I,$J$2,収穫記録!$J:$J,$J$3,収穫記録!$F:$F,$I490,収穫記録!$B:$B,"&gt;="&amp;O$10,収穫記録!$B:$B,"&lt;="&amp;EOMONTH(O$10,0))
/_xlfn.UNIQUE(_xlfn._xlws.FILTER($F:$F,$E:$E=$J$4))
/IF($J$5="総計",1,$K490/10)
),0)</f>
        <v>0</v>
      </c>
      <c r="P490" s="48" cm="1">
        <f t="array" ref="P490">IFERROR(
IF(OR(P$10="",$I490=""),"",
SUMIFS(収穫記録!$P:$P,収穫記録!$D:$D,$J$1,収穫記録!$I:$I,$J$2,収穫記録!$J:$J,$J$3,収穫記録!$F:$F,$I490,収穫記録!$B:$B,"&gt;="&amp;P$10,収穫記録!$B:$B,"&lt;="&amp;EOMONTH(P$10,0))
/_xlfn.UNIQUE(_xlfn._xlws.FILTER($F:$F,$E:$E=$J$4))
/IF($J$5="総計",1,$K490/10)
),0)</f>
        <v>0</v>
      </c>
      <c r="Q490" s="48" cm="1">
        <f t="array" ref="Q490">IFERROR(
IF(OR(Q$10="",$I490=""),"",
SUMIFS(収穫記録!$P:$P,収穫記録!$D:$D,$J$1,収穫記録!$I:$I,$J$2,収穫記録!$J:$J,$J$3,収穫記録!$F:$F,$I490,収穫記録!$B:$B,"&gt;="&amp;Q$10,収穫記録!$B:$B,"&lt;="&amp;EOMONTH(Q$10,0))
/_xlfn.UNIQUE(_xlfn._xlws.FILTER($F:$F,$E:$E=$J$4))
/IF($J$5="総計",1,$K490/10)
),0)</f>
        <v>0</v>
      </c>
      <c r="R490" s="48" cm="1">
        <f t="array" ref="R490">IFERROR(
IF(OR(R$10="",$I490=""),"",
SUMIFS(収穫記録!$P:$P,収穫記録!$D:$D,$J$1,収穫記録!$I:$I,$J$2,収穫記録!$J:$J,$J$3,収穫記録!$F:$F,$I490,収穫記録!$B:$B,"&gt;="&amp;R$10,収穫記録!$B:$B,"&lt;="&amp;EOMONTH(R$10,0))
/_xlfn.UNIQUE(_xlfn._xlws.FILTER($F:$F,$E:$E=$J$4))
/IF($J$5="総計",1,$K490/10)
),0)</f>
        <v>0</v>
      </c>
      <c r="S490" s="48" cm="1">
        <f t="array" ref="S490">IFERROR(
IF(OR(S$10="",$I490=""),"",
SUMIFS(収穫記録!$P:$P,収穫記録!$D:$D,$J$1,収穫記録!$I:$I,$J$2,収穫記録!$J:$J,$J$3,収穫記録!$F:$F,$I490,収穫記録!$B:$B,"&gt;="&amp;S$10,収穫記録!$B:$B,"&lt;="&amp;EOMONTH(S$10,0))
/_xlfn.UNIQUE(_xlfn._xlws.FILTER($F:$F,$E:$E=$J$4))
/IF($J$5="総計",1,$K490/10)
),0)</f>
        <v>0</v>
      </c>
      <c r="T490" s="48" cm="1">
        <f t="array" ref="T490">IFERROR(
IF(OR(T$10="",$I490=""),"",
SUMIFS(収穫記録!$P:$P,収穫記録!$D:$D,$J$1,収穫記録!$I:$I,$J$2,収穫記録!$J:$J,$J$3,収穫記録!$F:$F,$I490,収穫記録!$B:$B,"&gt;="&amp;T$10,収穫記録!$B:$B,"&lt;="&amp;EOMONTH(T$10,0))
/_xlfn.UNIQUE(_xlfn._xlws.FILTER($F:$F,$E:$E=$J$4))
/IF($J$5="総計",1,$K490/10)
),0)</f>
        <v>0</v>
      </c>
      <c r="U490" s="48" cm="1">
        <f t="array" ref="U490">IFERROR(
IF(OR(U$10="",$I490=""),"",
SUMIFS(収穫記録!$P:$P,収穫記録!$D:$D,$J$1,収穫記録!$I:$I,$J$2,収穫記録!$J:$J,$J$3,収穫記録!$F:$F,$I490,収穫記録!$B:$B,"&gt;="&amp;U$10,収穫記録!$B:$B,"&lt;="&amp;EOMONTH(U$10,0))
/_xlfn.UNIQUE(_xlfn._xlws.FILTER($F:$F,$E:$E=$J$4))
/IF($J$5="総計",1,$K490/10)
),0)</f>
        <v>0</v>
      </c>
      <c r="V490" s="48" cm="1">
        <f t="array" ref="V490">IFERROR(
IF(OR(V$10="",$I490=""),"",
SUMIFS(収穫記録!$P:$P,収穫記録!$D:$D,$J$1,収穫記録!$I:$I,$J$2,収穫記録!$J:$J,$J$3,収穫記録!$F:$F,$I490,収穫記録!$B:$B,"&gt;="&amp;V$10,収穫記録!$B:$B,"&lt;="&amp;EOMONTH(V$10,0))
/_xlfn.UNIQUE(_xlfn._xlws.FILTER($F:$F,$E:$E=$J$4))
/IF($J$5="総計",1,$K490/10)
),0)</f>
        <v>0</v>
      </c>
      <c r="W490" s="48" cm="1">
        <f t="array" ref="W490">IFERROR(
IF(OR(W$10="",$I490=""),"",
SUMIFS(収穫記録!$P:$P,収穫記録!$D:$D,$J$1,収穫記録!$I:$I,$J$2,収穫記録!$J:$J,$J$3,収穫記録!$F:$F,$I490,収穫記録!$B:$B,"&gt;="&amp;W$10,収穫記録!$B:$B,"&lt;="&amp;EOMONTH(W$10,0))
/_xlfn.UNIQUE(_xlfn._xlws.FILTER($F:$F,$E:$E=$J$4))
/IF($J$5="総計",1,$K490/10)
),0)</f>
        <v>0</v>
      </c>
      <c r="X490" s="48" cm="1">
        <f t="array" ref="X490">IFERROR(
IF(OR(X$10="",$I490=""),"",
SUMIFS(収穫記録!$P:$P,収穫記録!$D:$D,$J$1,収穫記録!$I:$I,$J$2,収穫記録!$J:$J,$J$3,収穫記録!$F:$F,$I490,収穫記録!$B:$B,"&gt;="&amp;X$10,収穫記録!$B:$B,"&lt;="&amp;EOMONTH(X$10,0))
/_xlfn.UNIQUE(_xlfn._xlws.FILTER($F:$F,$E:$E=$J$4))
/IF($J$5="総計",1,$K490/10)
),0)</f>
        <v>0</v>
      </c>
    </row>
    <row r="491" spans="10:24">
      <c r="J491" s="13"/>
      <c r="K491" s="37"/>
      <c r="L491" s="46" t="str">
        <f t="shared" si="9"/>
        <v/>
      </c>
      <c r="M491" s="47" cm="1">
        <f t="array" ref="M491">IFERROR(
IF(OR(M$10="",$I491=""),"",
SUMIFS(収穫記録!$P:$P,収穫記録!$D:$D,$J$1,収穫記録!$I:$I,$J$2,収穫記録!$J:$J,$J$3,収穫記録!$F:$F,$I491,収穫記録!$B:$B,"&gt;="&amp;M$10,収穫記録!$B:$B,"&lt;="&amp;EOMONTH(M$10,0))
/_xlfn.UNIQUE(_xlfn._xlws.FILTER($F:$F,$E:$E=$J$4))
/IF($J$5="総計",1,$K491/10)
),0)</f>
        <v>0</v>
      </c>
      <c r="N491" s="48" cm="1">
        <f t="array" ref="N491">IFERROR(
IF(OR(N$10="",$I491=""),"",
SUMIFS(収穫記録!$P:$P,収穫記録!$D:$D,$J$1,収穫記録!$I:$I,$J$2,収穫記録!$J:$J,$J$3,収穫記録!$F:$F,$I491,収穫記録!$B:$B,"&gt;="&amp;N$10,収穫記録!$B:$B,"&lt;="&amp;EOMONTH(N$10,0))
/_xlfn.UNIQUE(_xlfn._xlws.FILTER($F:$F,$E:$E=$J$4))
/IF($J$5="総計",1,$K491/10)
),0)</f>
        <v>0</v>
      </c>
      <c r="O491" s="48" cm="1">
        <f t="array" ref="O491">IFERROR(
IF(OR(O$10="",$I491=""),"",
SUMIFS(収穫記録!$P:$P,収穫記録!$D:$D,$J$1,収穫記録!$I:$I,$J$2,収穫記録!$J:$J,$J$3,収穫記録!$F:$F,$I491,収穫記録!$B:$B,"&gt;="&amp;O$10,収穫記録!$B:$B,"&lt;="&amp;EOMONTH(O$10,0))
/_xlfn.UNIQUE(_xlfn._xlws.FILTER($F:$F,$E:$E=$J$4))
/IF($J$5="総計",1,$K491/10)
),0)</f>
        <v>0</v>
      </c>
      <c r="P491" s="48" cm="1">
        <f t="array" ref="P491">IFERROR(
IF(OR(P$10="",$I491=""),"",
SUMIFS(収穫記録!$P:$P,収穫記録!$D:$D,$J$1,収穫記録!$I:$I,$J$2,収穫記録!$J:$J,$J$3,収穫記録!$F:$F,$I491,収穫記録!$B:$B,"&gt;="&amp;P$10,収穫記録!$B:$B,"&lt;="&amp;EOMONTH(P$10,0))
/_xlfn.UNIQUE(_xlfn._xlws.FILTER($F:$F,$E:$E=$J$4))
/IF($J$5="総計",1,$K491/10)
),0)</f>
        <v>0</v>
      </c>
      <c r="Q491" s="48" cm="1">
        <f t="array" ref="Q491">IFERROR(
IF(OR(Q$10="",$I491=""),"",
SUMIFS(収穫記録!$P:$P,収穫記録!$D:$D,$J$1,収穫記録!$I:$I,$J$2,収穫記録!$J:$J,$J$3,収穫記録!$F:$F,$I491,収穫記録!$B:$B,"&gt;="&amp;Q$10,収穫記録!$B:$B,"&lt;="&amp;EOMONTH(Q$10,0))
/_xlfn.UNIQUE(_xlfn._xlws.FILTER($F:$F,$E:$E=$J$4))
/IF($J$5="総計",1,$K491/10)
),0)</f>
        <v>0</v>
      </c>
      <c r="R491" s="48" cm="1">
        <f t="array" ref="R491">IFERROR(
IF(OR(R$10="",$I491=""),"",
SUMIFS(収穫記録!$P:$P,収穫記録!$D:$D,$J$1,収穫記録!$I:$I,$J$2,収穫記録!$J:$J,$J$3,収穫記録!$F:$F,$I491,収穫記録!$B:$B,"&gt;="&amp;R$10,収穫記録!$B:$B,"&lt;="&amp;EOMONTH(R$10,0))
/_xlfn.UNIQUE(_xlfn._xlws.FILTER($F:$F,$E:$E=$J$4))
/IF($J$5="総計",1,$K491/10)
),0)</f>
        <v>0</v>
      </c>
      <c r="S491" s="48" cm="1">
        <f t="array" ref="S491">IFERROR(
IF(OR(S$10="",$I491=""),"",
SUMIFS(収穫記録!$P:$P,収穫記録!$D:$D,$J$1,収穫記録!$I:$I,$J$2,収穫記録!$J:$J,$J$3,収穫記録!$F:$F,$I491,収穫記録!$B:$B,"&gt;="&amp;S$10,収穫記録!$B:$B,"&lt;="&amp;EOMONTH(S$10,0))
/_xlfn.UNIQUE(_xlfn._xlws.FILTER($F:$F,$E:$E=$J$4))
/IF($J$5="総計",1,$K491/10)
),0)</f>
        <v>0</v>
      </c>
      <c r="T491" s="48" cm="1">
        <f t="array" ref="T491">IFERROR(
IF(OR(T$10="",$I491=""),"",
SUMIFS(収穫記録!$P:$P,収穫記録!$D:$D,$J$1,収穫記録!$I:$I,$J$2,収穫記録!$J:$J,$J$3,収穫記録!$F:$F,$I491,収穫記録!$B:$B,"&gt;="&amp;T$10,収穫記録!$B:$B,"&lt;="&amp;EOMONTH(T$10,0))
/_xlfn.UNIQUE(_xlfn._xlws.FILTER($F:$F,$E:$E=$J$4))
/IF($J$5="総計",1,$K491/10)
),0)</f>
        <v>0</v>
      </c>
      <c r="U491" s="48" cm="1">
        <f t="array" ref="U491">IFERROR(
IF(OR(U$10="",$I491=""),"",
SUMIFS(収穫記録!$P:$P,収穫記録!$D:$D,$J$1,収穫記録!$I:$I,$J$2,収穫記録!$J:$J,$J$3,収穫記録!$F:$F,$I491,収穫記録!$B:$B,"&gt;="&amp;U$10,収穫記録!$B:$B,"&lt;="&amp;EOMONTH(U$10,0))
/_xlfn.UNIQUE(_xlfn._xlws.FILTER($F:$F,$E:$E=$J$4))
/IF($J$5="総計",1,$K491/10)
),0)</f>
        <v>0</v>
      </c>
      <c r="V491" s="48" cm="1">
        <f t="array" ref="V491">IFERROR(
IF(OR(V$10="",$I491=""),"",
SUMIFS(収穫記録!$P:$P,収穫記録!$D:$D,$J$1,収穫記録!$I:$I,$J$2,収穫記録!$J:$J,$J$3,収穫記録!$F:$F,$I491,収穫記録!$B:$B,"&gt;="&amp;V$10,収穫記録!$B:$B,"&lt;="&amp;EOMONTH(V$10,0))
/_xlfn.UNIQUE(_xlfn._xlws.FILTER($F:$F,$E:$E=$J$4))
/IF($J$5="総計",1,$K491/10)
),0)</f>
        <v>0</v>
      </c>
      <c r="W491" s="48" cm="1">
        <f t="array" ref="W491">IFERROR(
IF(OR(W$10="",$I491=""),"",
SUMIFS(収穫記録!$P:$P,収穫記録!$D:$D,$J$1,収穫記録!$I:$I,$J$2,収穫記録!$J:$J,$J$3,収穫記録!$F:$F,$I491,収穫記録!$B:$B,"&gt;="&amp;W$10,収穫記録!$B:$B,"&lt;="&amp;EOMONTH(W$10,0))
/_xlfn.UNIQUE(_xlfn._xlws.FILTER($F:$F,$E:$E=$J$4))
/IF($J$5="総計",1,$K491/10)
),0)</f>
        <v>0</v>
      </c>
      <c r="X491" s="48" cm="1">
        <f t="array" ref="X491">IFERROR(
IF(OR(X$10="",$I491=""),"",
SUMIFS(収穫記録!$P:$P,収穫記録!$D:$D,$J$1,収穫記録!$I:$I,$J$2,収穫記録!$J:$J,$J$3,収穫記録!$F:$F,$I491,収穫記録!$B:$B,"&gt;="&amp;X$10,収穫記録!$B:$B,"&lt;="&amp;EOMONTH(X$10,0))
/_xlfn.UNIQUE(_xlfn._xlws.FILTER($F:$F,$E:$E=$J$4))
/IF($J$5="総計",1,$K491/10)
),0)</f>
        <v>0</v>
      </c>
    </row>
    <row r="492" spans="10:24">
      <c r="J492" s="13"/>
      <c r="K492" s="37"/>
      <c r="L492" s="46" t="str">
        <f t="shared" si="9"/>
        <v/>
      </c>
      <c r="M492" s="47" cm="1">
        <f t="array" ref="M492">IFERROR(
IF(OR(M$10="",$I492=""),"",
SUMIFS(収穫記録!$P:$P,収穫記録!$D:$D,$J$1,収穫記録!$I:$I,$J$2,収穫記録!$J:$J,$J$3,収穫記録!$F:$F,$I492,収穫記録!$B:$B,"&gt;="&amp;M$10,収穫記録!$B:$B,"&lt;="&amp;EOMONTH(M$10,0))
/_xlfn.UNIQUE(_xlfn._xlws.FILTER($F:$F,$E:$E=$J$4))
/IF($J$5="総計",1,$K492/10)
),0)</f>
        <v>0</v>
      </c>
      <c r="N492" s="48" cm="1">
        <f t="array" ref="N492">IFERROR(
IF(OR(N$10="",$I492=""),"",
SUMIFS(収穫記録!$P:$P,収穫記録!$D:$D,$J$1,収穫記録!$I:$I,$J$2,収穫記録!$J:$J,$J$3,収穫記録!$F:$F,$I492,収穫記録!$B:$B,"&gt;="&amp;N$10,収穫記録!$B:$B,"&lt;="&amp;EOMONTH(N$10,0))
/_xlfn.UNIQUE(_xlfn._xlws.FILTER($F:$F,$E:$E=$J$4))
/IF($J$5="総計",1,$K492/10)
),0)</f>
        <v>0</v>
      </c>
      <c r="O492" s="48" cm="1">
        <f t="array" ref="O492">IFERROR(
IF(OR(O$10="",$I492=""),"",
SUMIFS(収穫記録!$P:$P,収穫記録!$D:$D,$J$1,収穫記録!$I:$I,$J$2,収穫記録!$J:$J,$J$3,収穫記録!$F:$F,$I492,収穫記録!$B:$B,"&gt;="&amp;O$10,収穫記録!$B:$B,"&lt;="&amp;EOMONTH(O$10,0))
/_xlfn.UNIQUE(_xlfn._xlws.FILTER($F:$F,$E:$E=$J$4))
/IF($J$5="総計",1,$K492/10)
),0)</f>
        <v>0</v>
      </c>
      <c r="P492" s="48" cm="1">
        <f t="array" ref="P492">IFERROR(
IF(OR(P$10="",$I492=""),"",
SUMIFS(収穫記録!$P:$P,収穫記録!$D:$D,$J$1,収穫記録!$I:$I,$J$2,収穫記録!$J:$J,$J$3,収穫記録!$F:$F,$I492,収穫記録!$B:$B,"&gt;="&amp;P$10,収穫記録!$B:$B,"&lt;="&amp;EOMONTH(P$10,0))
/_xlfn.UNIQUE(_xlfn._xlws.FILTER($F:$F,$E:$E=$J$4))
/IF($J$5="総計",1,$K492/10)
),0)</f>
        <v>0</v>
      </c>
      <c r="Q492" s="48" cm="1">
        <f t="array" ref="Q492">IFERROR(
IF(OR(Q$10="",$I492=""),"",
SUMIFS(収穫記録!$P:$P,収穫記録!$D:$D,$J$1,収穫記録!$I:$I,$J$2,収穫記録!$J:$J,$J$3,収穫記録!$F:$F,$I492,収穫記録!$B:$B,"&gt;="&amp;Q$10,収穫記録!$B:$B,"&lt;="&amp;EOMONTH(Q$10,0))
/_xlfn.UNIQUE(_xlfn._xlws.FILTER($F:$F,$E:$E=$J$4))
/IF($J$5="総計",1,$K492/10)
),0)</f>
        <v>0</v>
      </c>
      <c r="R492" s="48" cm="1">
        <f t="array" ref="R492">IFERROR(
IF(OR(R$10="",$I492=""),"",
SUMIFS(収穫記録!$P:$P,収穫記録!$D:$D,$J$1,収穫記録!$I:$I,$J$2,収穫記録!$J:$J,$J$3,収穫記録!$F:$F,$I492,収穫記録!$B:$B,"&gt;="&amp;R$10,収穫記録!$B:$B,"&lt;="&amp;EOMONTH(R$10,0))
/_xlfn.UNIQUE(_xlfn._xlws.FILTER($F:$F,$E:$E=$J$4))
/IF($J$5="総計",1,$K492/10)
),0)</f>
        <v>0</v>
      </c>
      <c r="S492" s="48" cm="1">
        <f t="array" ref="S492">IFERROR(
IF(OR(S$10="",$I492=""),"",
SUMIFS(収穫記録!$P:$P,収穫記録!$D:$D,$J$1,収穫記録!$I:$I,$J$2,収穫記録!$J:$J,$J$3,収穫記録!$F:$F,$I492,収穫記録!$B:$B,"&gt;="&amp;S$10,収穫記録!$B:$B,"&lt;="&amp;EOMONTH(S$10,0))
/_xlfn.UNIQUE(_xlfn._xlws.FILTER($F:$F,$E:$E=$J$4))
/IF($J$5="総計",1,$K492/10)
),0)</f>
        <v>0</v>
      </c>
      <c r="T492" s="48" cm="1">
        <f t="array" ref="T492">IFERROR(
IF(OR(T$10="",$I492=""),"",
SUMIFS(収穫記録!$P:$P,収穫記録!$D:$D,$J$1,収穫記録!$I:$I,$J$2,収穫記録!$J:$J,$J$3,収穫記録!$F:$F,$I492,収穫記録!$B:$B,"&gt;="&amp;T$10,収穫記録!$B:$B,"&lt;="&amp;EOMONTH(T$10,0))
/_xlfn.UNIQUE(_xlfn._xlws.FILTER($F:$F,$E:$E=$J$4))
/IF($J$5="総計",1,$K492/10)
),0)</f>
        <v>0</v>
      </c>
      <c r="U492" s="48" cm="1">
        <f t="array" ref="U492">IFERROR(
IF(OR(U$10="",$I492=""),"",
SUMIFS(収穫記録!$P:$P,収穫記録!$D:$D,$J$1,収穫記録!$I:$I,$J$2,収穫記録!$J:$J,$J$3,収穫記録!$F:$F,$I492,収穫記録!$B:$B,"&gt;="&amp;U$10,収穫記録!$B:$B,"&lt;="&amp;EOMONTH(U$10,0))
/_xlfn.UNIQUE(_xlfn._xlws.FILTER($F:$F,$E:$E=$J$4))
/IF($J$5="総計",1,$K492/10)
),0)</f>
        <v>0</v>
      </c>
      <c r="V492" s="48" cm="1">
        <f t="array" ref="V492">IFERROR(
IF(OR(V$10="",$I492=""),"",
SUMIFS(収穫記録!$P:$P,収穫記録!$D:$D,$J$1,収穫記録!$I:$I,$J$2,収穫記録!$J:$J,$J$3,収穫記録!$F:$F,$I492,収穫記録!$B:$B,"&gt;="&amp;V$10,収穫記録!$B:$B,"&lt;="&amp;EOMONTH(V$10,0))
/_xlfn.UNIQUE(_xlfn._xlws.FILTER($F:$F,$E:$E=$J$4))
/IF($J$5="総計",1,$K492/10)
),0)</f>
        <v>0</v>
      </c>
      <c r="W492" s="48" cm="1">
        <f t="array" ref="W492">IFERROR(
IF(OR(W$10="",$I492=""),"",
SUMIFS(収穫記録!$P:$P,収穫記録!$D:$D,$J$1,収穫記録!$I:$I,$J$2,収穫記録!$J:$J,$J$3,収穫記録!$F:$F,$I492,収穫記録!$B:$B,"&gt;="&amp;W$10,収穫記録!$B:$B,"&lt;="&amp;EOMONTH(W$10,0))
/_xlfn.UNIQUE(_xlfn._xlws.FILTER($F:$F,$E:$E=$J$4))
/IF($J$5="総計",1,$K492/10)
),0)</f>
        <v>0</v>
      </c>
      <c r="X492" s="48" cm="1">
        <f t="array" ref="X492">IFERROR(
IF(OR(X$10="",$I492=""),"",
SUMIFS(収穫記録!$P:$P,収穫記録!$D:$D,$J$1,収穫記録!$I:$I,$J$2,収穫記録!$J:$J,$J$3,収穫記録!$F:$F,$I492,収穫記録!$B:$B,"&gt;="&amp;X$10,収穫記録!$B:$B,"&lt;="&amp;EOMONTH(X$10,0))
/_xlfn.UNIQUE(_xlfn._xlws.FILTER($F:$F,$E:$E=$J$4))
/IF($J$5="総計",1,$K492/10)
),0)</f>
        <v>0</v>
      </c>
    </row>
    <row r="493" spans="10:24">
      <c r="J493" s="13"/>
      <c r="K493" s="37"/>
      <c r="L493" s="46" t="str">
        <f t="shared" si="9"/>
        <v/>
      </c>
      <c r="M493" s="47" cm="1">
        <f t="array" ref="M493">IFERROR(
IF(OR(M$10="",$I493=""),"",
SUMIFS(収穫記録!$P:$P,収穫記録!$D:$D,$J$1,収穫記録!$I:$I,$J$2,収穫記録!$J:$J,$J$3,収穫記録!$F:$F,$I493,収穫記録!$B:$B,"&gt;="&amp;M$10,収穫記録!$B:$B,"&lt;="&amp;EOMONTH(M$10,0))
/_xlfn.UNIQUE(_xlfn._xlws.FILTER($F:$F,$E:$E=$J$4))
/IF($J$5="総計",1,$K493/10)
),0)</f>
        <v>0</v>
      </c>
      <c r="N493" s="48" cm="1">
        <f t="array" ref="N493">IFERROR(
IF(OR(N$10="",$I493=""),"",
SUMIFS(収穫記録!$P:$P,収穫記録!$D:$D,$J$1,収穫記録!$I:$I,$J$2,収穫記録!$J:$J,$J$3,収穫記録!$F:$F,$I493,収穫記録!$B:$B,"&gt;="&amp;N$10,収穫記録!$B:$B,"&lt;="&amp;EOMONTH(N$10,0))
/_xlfn.UNIQUE(_xlfn._xlws.FILTER($F:$F,$E:$E=$J$4))
/IF($J$5="総計",1,$K493/10)
),0)</f>
        <v>0</v>
      </c>
      <c r="O493" s="48" cm="1">
        <f t="array" ref="O493">IFERROR(
IF(OR(O$10="",$I493=""),"",
SUMIFS(収穫記録!$P:$P,収穫記録!$D:$D,$J$1,収穫記録!$I:$I,$J$2,収穫記録!$J:$J,$J$3,収穫記録!$F:$F,$I493,収穫記録!$B:$B,"&gt;="&amp;O$10,収穫記録!$B:$B,"&lt;="&amp;EOMONTH(O$10,0))
/_xlfn.UNIQUE(_xlfn._xlws.FILTER($F:$F,$E:$E=$J$4))
/IF($J$5="総計",1,$K493/10)
),0)</f>
        <v>0</v>
      </c>
      <c r="P493" s="48" cm="1">
        <f t="array" ref="P493">IFERROR(
IF(OR(P$10="",$I493=""),"",
SUMIFS(収穫記録!$P:$P,収穫記録!$D:$D,$J$1,収穫記録!$I:$I,$J$2,収穫記録!$J:$J,$J$3,収穫記録!$F:$F,$I493,収穫記録!$B:$B,"&gt;="&amp;P$10,収穫記録!$B:$B,"&lt;="&amp;EOMONTH(P$10,0))
/_xlfn.UNIQUE(_xlfn._xlws.FILTER($F:$F,$E:$E=$J$4))
/IF($J$5="総計",1,$K493/10)
),0)</f>
        <v>0</v>
      </c>
      <c r="Q493" s="48" cm="1">
        <f t="array" ref="Q493">IFERROR(
IF(OR(Q$10="",$I493=""),"",
SUMIFS(収穫記録!$P:$P,収穫記録!$D:$D,$J$1,収穫記録!$I:$I,$J$2,収穫記録!$J:$J,$J$3,収穫記録!$F:$F,$I493,収穫記録!$B:$B,"&gt;="&amp;Q$10,収穫記録!$B:$B,"&lt;="&amp;EOMONTH(Q$10,0))
/_xlfn.UNIQUE(_xlfn._xlws.FILTER($F:$F,$E:$E=$J$4))
/IF($J$5="総計",1,$K493/10)
),0)</f>
        <v>0</v>
      </c>
      <c r="R493" s="48" cm="1">
        <f t="array" ref="R493">IFERROR(
IF(OR(R$10="",$I493=""),"",
SUMIFS(収穫記録!$P:$P,収穫記録!$D:$D,$J$1,収穫記録!$I:$I,$J$2,収穫記録!$J:$J,$J$3,収穫記録!$F:$F,$I493,収穫記録!$B:$B,"&gt;="&amp;R$10,収穫記録!$B:$B,"&lt;="&amp;EOMONTH(R$10,0))
/_xlfn.UNIQUE(_xlfn._xlws.FILTER($F:$F,$E:$E=$J$4))
/IF($J$5="総計",1,$K493/10)
),0)</f>
        <v>0</v>
      </c>
      <c r="S493" s="48" cm="1">
        <f t="array" ref="S493">IFERROR(
IF(OR(S$10="",$I493=""),"",
SUMIFS(収穫記録!$P:$P,収穫記録!$D:$D,$J$1,収穫記録!$I:$I,$J$2,収穫記録!$J:$J,$J$3,収穫記録!$F:$F,$I493,収穫記録!$B:$B,"&gt;="&amp;S$10,収穫記録!$B:$B,"&lt;="&amp;EOMONTH(S$10,0))
/_xlfn.UNIQUE(_xlfn._xlws.FILTER($F:$F,$E:$E=$J$4))
/IF($J$5="総計",1,$K493/10)
),0)</f>
        <v>0</v>
      </c>
      <c r="T493" s="48" cm="1">
        <f t="array" ref="T493">IFERROR(
IF(OR(T$10="",$I493=""),"",
SUMIFS(収穫記録!$P:$P,収穫記録!$D:$D,$J$1,収穫記録!$I:$I,$J$2,収穫記録!$J:$J,$J$3,収穫記録!$F:$F,$I493,収穫記録!$B:$B,"&gt;="&amp;T$10,収穫記録!$B:$B,"&lt;="&amp;EOMONTH(T$10,0))
/_xlfn.UNIQUE(_xlfn._xlws.FILTER($F:$F,$E:$E=$J$4))
/IF($J$5="総計",1,$K493/10)
),0)</f>
        <v>0</v>
      </c>
      <c r="U493" s="48" cm="1">
        <f t="array" ref="U493">IFERROR(
IF(OR(U$10="",$I493=""),"",
SUMIFS(収穫記録!$P:$P,収穫記録!$D:$D,$J$1,収穫記録!$I:$I,$J$2,収穫記録!$J:$J,$J$3,収穫記録!$F:$F,$I493,収穫記録!$B:$B,"&gt;="&amp;U$10,収穫記録!$B:$B,"&lt;="&amp;EOMONTH(U$10,0))
/_xlfn.UNIQUE(_xlfn._xlws.FILTER($F:$F,$E:$E=$J$4))
/IF($J$5="総計",1,$K493/10)
),0)</f>
        <v>0</v>
      </c>
      <c r="V493" s="48" cm="1">
        <f t="array" ref="V493">IFERROR(
IF(OR(V$10="",$I493=""),"",
SUMIFS(収穫記録!$P:$P,収穫記録!$D:$D,$J$1,収穫記録!$I:$I,$J$2,収穫記録!$J:$J,$J$3,収穫記録!$F:$F,$I493,収穫記録!$B:$B,"&gt;="&amp;V$10,収穫記録!$B:$B,"&lt;="&amp;EOMONTH(V$10,0))
/_xlfn.UNIQUE(_xlfn._xlws.FILTER($F:$F,$E:$E=$J$4))
/IF($J$5="総計",1,$K493/10)
),0)</f>
        <v>0</v>
      </c>
      <c r="W493" s="48" cm="1">
        <f t="array" ref="W493">IFERROR(
IF(OR(W$10="",$I493=""),"",
SUMIFS(収穫記録!$P:$P,収穫記録!$D:$D,$J$1,収穫記録!$I:$I,$J$2,収穫記録!$J:$J,$J$3,収穫記録!$F:$F,$I493,収穫記録!$B:$B,"&gt;="&amp;W$10,収穫記録!$B:$B,"&lt;="&amp;EOMONTH(W$10,0))
/_xlfn.UNIQUE(_xlfn._xlws.FILTER($F:$F,$E:$E=$J$4))
/IF($J$5="総計",1,$K493/10)
),0)</f>
        <v>0</v>
      </c>
      <c r="X493" s="48" cm="1">
        <f t="array" ref="X493">IFERROR(
IF(OR(X$10="",$I493=""),"",
SUMIFS(収穫記録!$P:$P,収穫記録!$D:$D,$J$1,収穫記録!$I:$I,$J$2,収穫記録!$J:$J,$J$3,収穫記録!$F:$F,$I493,収穫記録!$B:$B,"&gt;="&amp;X$10,収穫記録!$B:$B,"&lt;="&amp;EOMONTH(X$10,0))
/_xlfn.UNIQUE(_xlfn._xlws.FILTER($F:$F,$E:$E=$J$4))
/IF($J$5="総計",1,$K493/10)
),0)</f>
        <v>0</v>
      </c>
    </row>
    <row r="494" spans="10:24">
      <c r="J494" s="13"/>
      <c r="K494" s="37"/>
      <c r="L494" s="46" t="str">
        <f t="shared" si="9"/>
        <v/>
      </c>
      <c r="M494" s="47" cm="1">
        <f t="array" ref="M494">IFERROR(
IF(OR(M$10="",$I494=""),"",
SUMIFS(収穫記録!$P:$P,収穫記録!$D:$D,$J$1,収穫記録!$I:$I,$J$2,収穫記録!$J:$J,$J$3,収穫記録!$F:$F,$I494,収穫記録!$B:$B,"&gt;="&amp;M$10,収穫記録!$B:$B,"&lt;="&amp;EOMONTH(M$10,0))
/_xlfn.UNIQUE(_xlfn._xlws.FILTER($F:$F,$E:$E=$J$4))
/IF($J$5="総計",1,$K494/10)
),0)</f>
        <v>0</v>
      </c>
      <c r="N494" s="48" cm="1">
        <f t="array" ref="N494">IFERROR(
IF(OR(N$10="",$I494=""),"",
SUMIFS(収穫記録!$P:$P,収穫記録!$D:$D,$J$1,収穫記録!$I:$I,$J$2,収穫記録!$J:$J,$J$3,収穫記録!$F:$F,$I494,収穫記録!$B:$B,"&gt;="&amp;N$10,収穫記録!$B:$B,"&lt;="&amp;EOMONTH(N$10,0))
/_xlfn.UNIQUE(_xlfn._xlws.FILTER($F:$F,$E:$E=$J$4))
/IF($J$5="総計",1,$K494/10)
),0)</f>
        <v>0</v>
      </c>
      <c r="O494" s="48" cm="1">
        <f t="array" ref="O494">IFERROR(
IF(OR(O$10="",$I494=""),"",
SUMIFS(収穫記録!$P:$P,収穫記録!$D:$D,$J$1,収穫記録!$I:$I,$J$2,収穫記録!$J:$J,$J$3,収穫記録!$F:$F,$I494,収穫記録!$B:$B,"&gt;="&amp;O$10,収穫記録!$B:$B,"&lt;="&amp;EOMONTH(O$10,0))
/_xlfn.UNIQUE(_xlfn._xlws.FILTER($F:$F,$E:$E=$J$4))
/IF($J$5="総計",1,$K494/10)
),0)</f>
        <v>0</v>
      </c>
      <c r="P494" s="48" cm="1">
        <f t="array" ref="P494">IFERROR(
IF(OR(P$10="",$I494=""),"",
SUMIFS(収穫記録!$P:$P,収穫記録!$D:$D,$J$1,収穫記録!$I:$I,$J$2,収穫記録!$J:$J,$J$3,収穫記録!$F:$F,$I494,収穫記録!$B:$B,"&gt;="&amp;P$10,収穫記録!$B:$B,"&lt;="&amp;EOMONTH(P$10,0))
/_xlfn.UNIQUE(_xlfn._xlws.FILTER($F:$F,$E:$E=$J$4))
/IF($J$5="総計",1,$K494/10)
),0)</f>
        <v>0</v>
      </c>
      <c r="Q494" s="48" cm="1">
        <f t="array" ref="Q494">IFERROR(
IF(OR(Q$10="",$I494=""),"",
SUMIFS(収穫記録!$P:$P,収穫記録!$D:$D,$J$1,収穫記録!$I:$I,$J$2,収穫記録!$J:$J,$J$3,収穫記録!$F:$F,$I494,収穫記録!$B:$B,"&gt;="&amp;Q$10,収穫記録!$B:$B,"&lt;="&amp;EOMONTH(Q$10,0))
/_xlfn.UNIQUE(_xlfn._xlws.FILTER($F:$F,$E:$E=$J$4))
/IF($J$5="総計",1,$K494/10)
),0)</f>
        <v>0</v>
      </c>
      <c r="R494" s="48" cm="1">
        <f t="array" ref="R494">IFERROR(
IF(OR(R$10="",$I494=""),"",
SUMIFS(収穫記録!$P:$P,収穫記録!$D:$D,$J$1,収穫記録!$I:$I,$J$2,収穫記録!$J:$J,$J$3,収穫記録!$F:$F,$I494,収穫記録!$B:$B,"&gt;="&amp;R$10,収穫記録!$B:$B,"&lt;="&amp;EOMONTH(R$10,0))
/_xlfn.UNIQUE(_xlfn._xlws.FILTER($F:$F,$E:$E=$J$4))
/IF($J$5="総計",1,$K494/10)
),0)</f>
        <v>0</v>
      </c>
      <c r="S494" s="48" cm="1">
        <f t="array" ref="S494">IFERROR(
IF(OR(S$10="",$I494=""),"",
SUMIFS(収穫記録!$P:$P,収穫記録!$D:$D,$J$1,収穫記録!$I:$I,$J$2,収穫記録!$J:$J,$J$3,収穫記録!$F:$F,$I494,収穫記録!$B:$B,"&gt;="&amp;S$10,収穫記録!$B:$B,"&lt;="&amp;EOMONTH(S$10,0))
/_xlfn.UNIQUE(_xlfn._xlws.FILTER($F:$F,$E:$E=$J$4))
/IF($J$5="総計",1,$K494/10)
),0)</f>
        <v>0</v>
      </c>
      <c r="T494" s="48" cm="1">
        <f t="array" ref="T494">IFERROR(
IF(OR(T$10="",$I494=""),"",
SUMIFS(収穫記録!$P:$P,収穫記録!$D:$D,$J$1,収穫記録!$I:$I,$J$2,収穫記録!$J:$J,$J$3,収穫記録!$F:$F,$I494,収穫記録!$B:$B,"&gt;="&amp;T$10,収穫記録!$B:$B,"&lt;="&amp;EOMONTH(T$10,0))
/_xlfn.UNIQUE(_xlfn._xlws.FILTER($F:$F,$E:$E=$J$4))
/IF($J$5="総計",1,$K494/10)
),0)</f>
        <v>0</v>
      </c>
      <c r="U494" s="48" cm="1">
        <f t="array" ref="U494">IFERROR(
IF(OR(U$10="",$I494=""),"",
SUMIFS(収穫記録!$P:$P,収穫記録!$D:$D,$J$1,収穫記録!$I:$I,$J$2,収穫記録!$J:$J,$J$3,収穫記録!$F:$F,$I494,収穫記録!$B:$B,"&gt;="&amp;U$10,収穫記録!$B:$B,"&lt;="&amp;EOMONTH(U$10,0))
/_xlfn.UNIQUE(_xlfn._xlws.FILTER($F:$F,$E:$E=$J$4))
/IF($J$5="総計",1,$K494/10)
),0)</f>
        <v>0</v>
      </c>
      <c r="V494" s="48" cm="1">
        <f t="array" ref="V494">IFERROR(
IF(OR(V$10="",$I494=""),"",
SUMIFS(収穫記録!$P:$P,収穫記録!$D:$D,$J$1,収穫記録!$I:$I,$J$2,収穫記録!$J:$J,$J$3,収穫記録!$F:$F,$I494,収穫記録!$B:$B,"&gt;="&amp;V$10,収穫記録!$B:$B,"&lt;="&amp;EOMONTH(V$10,0))
/_xlfn.UNIQUE(_xlfn._xlws.FILTER($F:$F,$E:$E=$J$4))
/IF($J$5="総計",1,$K494/10)
),0)</f>
        <v>0</v>
      </c>
      <c r="W494" s="48" cm="1">
        <f t="array" ref="W494">IFERROR(
IF(OR(W$10="",$I494=""),"",
SUMIFS(収穫記録!$P:$P,収穫記録!$D:$D,$J$1,収穫記録!$I:$I,$J$2,収穫記録!$J:$J,$J$3,収穫記録!$F:$F,$I494,収穫記録!$B:$B,"&gt;="&amp;W$10,収穫記録!$B:$B,"&lt;="&amp;EOMONTH(W$10,0))
/_xlfn.UNIQUE(_xlfn._xlws.FILTER($F:$F,$E:$E=$J$4))
/IF($J$5="総計",1,$K494/10)
),0)</f>
        <v>0</v>
      </c>
      <c r="X494" s="48" cm="1">
        <f t="array" ref="X494">IFERROR(
IF(OR(X$10="",$I494=""),"",
SUMIFS(収穫記録!$P:$P,収穫記録!$D:$D,$J$1,収穫記録!$I:$I,$J$2,収穫記録!$J:$J,$J$3,収穫記録!$F:$F,$I494,収穫記録!$B:$B,"&gt;="&amp;X$10,収穫記録!$B:$B,"&lt;="&amp;EOMONTH(X$10,0))
/_xlfn.UNIQUE(_xlfn._xlws.FILTER($F:$F,$E:$E=$J$4))
/IF($J$5="総計",1,$K494/10)
),0)</f>
        <v>0</v>
      </c>
    </row>
    <row r="495" spans="10:24">
      <c r="J495" s="13"/>
      <c r="K495" s="37"/>
      <c r="L495" s="46" t="str">
        <f t="shared" si="9"/>
        <v/>
      </c>
      <c r="M495" s="47" cm="1">
        <f t="array" ref="M495">IFERROR(
IF(OR(M$10="",$I495=""),"",
SUMIFS(収穫記録!$P:$P,収穫記録!$D:$D,$J$1,収穫記録!$I:$I,$J$2,収穫記録!$J:$J,$J$3,収穫記録!$F:$F,$I495,収穫記録!$B:$B,"&gt;="&amp;M$10,収穫記録!$B:$B,"&lt;="&amp;EOMONTH(M$10,0))
/_xlfn.UNIQUE(_xlfn._xlws.FILTER($F:$F,$E:$E=$J$4))
/IF($J$5="総計",1,$K495/10)
),0)</f>
        <v>0</v>
      </c>
      <c r="N495" s="48" cm="1">
        <f t="array" ref="N495">IFERROR(
IF(OR(N$10="",$I495=""),"",
SUMIFS(収穫記録!$P:$P,収穫記録!$D:$D,$J$1,収穫記録!$I:$I,$J$2,収穫記録!$J:$J,$J$3,収穫記録!$F:$F,$I495,収穫記録!$B:$B,"&gt;="&amp;N$10,収穫記録!$B:$B,"&lt;="&amp;EOMONTH(N$10,0))
/_xlfn.UNIQUE(_xlfn._xlws.FILTER($F:$F,$E:$E=$J$4))
/IF($J$5="総計",1,$K495/10)
),0)</f>
        <v>0</v>
      </c>
      <c r="O495" s="48" cm="1">
        <f t="array" ref="O495">IFERROR(
IF(OR(O$10="",$I495=""),"",
SUMIFS(収穫記録!$P:$P,収穫記録!$D:$D,$J$1,収穫記録!$I:$I,$J$2,収穫記録!$J:$J,$J$3,収穫記録!$F:$F,$I495,収穫記録!$B:$B,"&gt;="&amp;O$10,収穫記録!$B:$B,"&lt;="&amp;EOMONTH(O$10,0))
/_xlfn.UNIQUE(_xlfn._xlws.FILTER($F:$F,$E:$E=$J$4))
/IF($J$5="総計",1,$K495/10)
),0)</f>
        <v>0</v>
      </c>
      <c r="P495" s="48" cm="1">
        <f t="array" ref="P495">IFERROR(
IF(OR(P$10="",$I495=""),"",
SUMIFS(収穫記録!$P:$P,収穫記録!$D:$D,$J$1,収穫記録!$I:$I,$J$2,収穫記録!$J:$J,$J$3,収穫記録!$F:$F,$I495,収穫記録!$B:$B,"&gt;="&amp;P$10,収穫記録!$B:$B,"&lt;="&amp;EOMONTH(P$10,0))
/_xlfn.UNIQUE(_xlfn._xlws.FILTER($F:$F,$E:$E=$J$4))
/IF($J$5="総計",1,$K495/10)
),0)</f>
        <v>0</v>
      </c>
      <c r="Q495" s="48" cm="1">
        <f t="array" ref="Q495">IFERROR(
IF(OR(Q$10="",$I495=""),"",
SUMIFS(収穫記録!$P:$P,収穫記録!$D:$D,$J$1,収穫記録!$I:$I,$J$2,収穫記録!$J:$J,$J$3,収穫記録!$F:$F,$I495,収穫記録!$B:$B,"&gt;="&amp;Q$10,収穫記録!$B:$B,"&lt;="&amp;EOMONTH(Q$10,0))
/_xlfn.UNIQUE(_xlfn._xlws.FILTER($F:$F,$E:$E=$J$4))
/IF($J$5="総計",1,$K495/10)
),0)</f>
        <v>0</v>
      </c>
      <c r="R495" s="48" cm="1">
        <f t="array" ref="R495">IFERROR(
IF(OR(R$10="",$I495=""),"",
SUMIFS(収穫記録!$P:$P,収穫記録!$D:$D,$J$1,収穫記録!$I:$I,$J$2,収穫記録!$J:$J,$J$3,収穫記録!$F:$F,$I495,収穫記録!$B:$B,"&gt;="&amp;R$10,収穫記録!$B:$B,"&lt;="&amp;EOMONTH(R$10,0))
/_xlfn.UNIQUE(_xlfn._xlws.FILTER($F:$F,$E:$E=$J$4))
/IF($J$5="総計",1,$K495/10)
),0)</f>
        <v>0</v>
      </c>
      <c r="S495" s="48" cm="1">
        <f t="array" ref="S495">IFERROR(
IF(OR(S$10="",$I495=""),"",
SUMIFS(収穫記録!$P:$P,収穫記録!$D:$D,$J$1,収穫記録!$I:$I,$J$2,収穫記録!$J:$J,$J$3,収穫記録!$F:$F,$I495,収穫記録!$B:$B,"&gt;="&amp;S$10,収穫記録!$B:$B,"&lt;="&amp;EOMONTH(S$10,0))
/_xlfn.UNIQUE(_xlfn._xlws.FILTER($F:$F,$E:$E=$J$4))
/IF($J$5="総計",1,$K495/10)
),0)</f>
        <v>0</v>
      </c>
      <c r="T495" s="48" cm="1">
        <f t="array" ref="T495">IFERROR(
IF(OR(T$10="",$I495=""),"",
SUMIFS(収穫記録!$P:$P,収穫記録!$D:$D,$J$1,収穫記録!$I:$I,$J$2,収穫記録!$J:$J,$J$3,収穫記録!$F:$F,$I495,収穫記録!$B:$B,"&gt;="&amp;T$10,収穫記録!$B:$B,"&lt;="&amp;EOMONTH(T$10,0))
/_xlfn.UNIQUE(_xlfn._xlws.FILTER($F:$F,$E:$E=$J$4))
/IF($J$5="総計",1,$K495/10)
),0)</f>
        <v>0</v>
      </c>
      <c r="U495" s="48" cm="1">
        <f t="array" ref="U495">IFERROR(
IF(OR(U$10="",$I495=""),"",
SUMIFS(収穫記録!$P:$P,収穫記録!$D:$D,$J$1,収穫記録!$I:$I,$J$2,収穫記録!$J:$J,$J$3,収穫記録!$F:$F,$I495,収穫記録!$B:$B,"&gt;="&amp;U$10,収穫記録!$B:$B,"&lt;="&amp;EOMONTH(U$10,0))
/_xlfn.UNIQUE(_xlfn._xlws.FILTER($F:$F,$E:$E=$J$4))
/IF($J$5="総計",1,$K495/10)
),0)</f>
        <v>0</v>
      </c>
      <c r="V495" s="48" cm="1">
        <f t="array" ref="V495">IFERROR(
IF(OR(V$10="",$I495=""),"",
SUMIFS(収穫記録!$P:$P,収穫記録!$D:$D,$J$1,収穫記録!$I:$I,$J$2,収穫記録!$J:$J,$J$3,収穫記録!$F:$F,$I495,収穫記録!$B:$B,"&gt;="&amp;V$10,収穫記録!$B:$B,"&lt;="&amp;EOMONTH(V$10,0))
/_xlfn.UNIQUE(_xlfn._xlws.FILTER($F:$F,$E:$E=$J$4))
/IF($J$5="総計",1,$K495/10)
),0)</f>
        <v>0</v>
      </c>
      <c r="W495" s="48" cm="1">
        <f t="array" ref="W495">IFERROR(
IF(OR(W$10="",$I495=""),"",
SUMIFS(収穫記録!$P:$P,収穫記録!$D:$D,$J$1,収穫記録!$I:$I,$J$2,収穫記録!$J:$J,$J$3,収穫記録!$F:$F,$I495,収穫記録!$B:$B,"&gt;="&amp;W$10,収穫記録!$B:$B,"&lt;="&amp;EOMONTH(W$10,0))
/_xlfn.UNIQUE(_xlfn._xlws.FILTER($F:$F,$E:$E=$J$4))
/IF($J$5="総計",1,$K495/10)
),0)</f>
        <v>0</v>
      </c>
      <c r="X495" s="48" cm="1">
        <f t="array" ref="X495">IFERROR(
IF(OR(X$10="",$I495=""),"",
SUMIFS(収穫記録!$P:$P,収穫記録!$D:$D,$J$1,収穫記録!$I:$I,$J$2,収穫記録!$J:$J,$J$3,収穫記録!$F:$F,$I495,収穫記録!$B:$B,"&gt;="&amp;X$10,収穫記録!$B:$B,"&lt;="&amp;EOMONTH(X$10,0))
/_xlfn.UNIQUE(_xlfn._xlws.FILTER($F:$F,$E:$E=$J$4))
/IF($J$5="総計",1,$K495/10)
),0)</f>
        <v>0</v>
      </c>
    </row>
    <row r="496" spans="10:24">
      <c r="J496" s="13"/>
      <c r="K496" s="37"/>
      <c r="L496" s="46" t="str">
        <f t="shared" ref="L496:L512" si="10">IF(I496="","",
SUM(M496:X496)
)</f>
        <v/>
      </c>
      <c r="M496" s="47" cm="1">
        <f t="array" ref="M496">IFERROR(
IF(OR(M$10="",$I496=""),"",
SUMIFS(収穫記録!$P:$P,収穫記録!$D:$D,$J$1,収穫記録!$I:$I,$J$2,収穫記録!$J:$J,$J$3,収穫記録!$F:$F,$I496,収穫記録!$B:$B,"&gt;="&amp;M$10,収穫記録!$B:$B,"&lt;="&amp;EOMONTH(M$10,0))
/_xlfn.UNIQUE(_xlfn._xlws.FILTER($F:$F,$E:$E=$J$4))
/IF($J$5="総計",1,$K496/10)
),0)</f>
        <v>0</v>
      </c>
      <c r="N496" s="48" cm="1">
        <f t="array" ref="N496">IFERROR(
IF(OR(N$10="",$I496=""),"",
SUMIFS(収穫記録!$P:$P,収穫記録!$D:$D,$J$1,収穫記録!$I:$I,$J$2,収穫記録!$J:$J,$J$3,収穫記録!$F:$F,$I496,収穫記録!$B:$B,"&gt;="&amp;N$10,収穫記録!$B:$B,"&lt;="&amp;EOMONTH(N$10,0))
/_xlfn.UNIQUE(_xlfn._xlws.FILTER($F:$F,$E:$E=$J$4))
/IF($J$5="総計",1,$K496/10)
),0)</f>
        <v>0</v>
      </c>
      <c r="O496" s="48" cm="1">
        <f t="array" ref="O496">IFERROR(
IF(OR(O$10="",$I496=""),"",
SUMIFS(収穫記録!$P:$P,収穫記録!$D:$D,$J$1,収穫記録!$I:$I,$J$2,収穫記録!$J:$J,$J$3,収穫記録!$F:$F,$I496,収穫記録!$B:$B,"&gt;="&amp;O$10,収穫記録!$B:$B,"&lt;="&amp;EOMONTH(O$10,0))
/_xlfn.UNIQUE(_xlfn._xlws.FILTER($F:$F,$E:$E=$J$4))
/IF($J$5="総計",1,$K496/10)
),0)</f>
        <v>0</v>
      </c>
      <c r="P496" s="48" cm="1">
        <f t="array" ref="P496">IFERROR(
IF(OR(P$10="",$I496=""),"",
SUMIFS(収穫記録!$P:$P,収穫記録!$D:$D,$J$1,収穫記録!$I:$I,$J$2,収穫記録!$J:$J,$J$3,収穫記録!$F:$F,$I496,収穫記録!$B:$B,"&gt;="&amp;P$10,収穫記録!$B:$B,"&lt;="&amp;EOMONTH(P$10,0))
/_xlfn.UNIQUE(_xlfn._xlws.FILTER($F:$F,$E:$E=$J$4))
/IF($J$5="総計",1,$K496/10)
),0)</f>
        <v>0</v>
      </c>
      <c r="Q496" s="48" cm="1">
        <f t="array" ref="Q496">IFERROR(
IF(OR(Q$10="",$I496=""),"",
SUMIFS(収穫記録!$P:$P,収穫記録!$D:$D,$J$1,収穫記録!$I:$I,$J$2,収穫記録!$J:$J,$J$3,収穫記録!$F:$F,$I496,収穫記録!$B:$B,"&gt;="&amp;Q$10,収穫記録!$B:$B,"&lt;="&amp;EOMONTH(Q$10,0))
/_xlfn.UNIQUE(_xlfn._xlws.FILTER($F:$F,$E:$E=$J$4))
/IF($J$5="総計",1,$K496/10)
),0)</f>
        <v>0</v>
      </c>
      <c r="R496" s="48" cm="1">
        <f t="array" ref="R496">IFERROR(
IF(OR(R$10="",$I496=""),"",
SUMIFS(収穫記録!$P:$P,収穫記録!$D:$D,$J$1,収穫記録!$I:$I,$J$2,収穫記録!$J:$J,$J$3,収穫記録!$F:$F,$I496,収穫記録!$B:$B,"&gt;="&amp;R$10,収穫記録!$B:$B,"&lt;="&amp;EOMONTH(R$10,0))
/_xlfn.UNIQUE(_xlfn._xlws.FILTER($F:$F,$E:$E=$J$4))
/IF($J$5="総計",1,$K496/10)
),0)</f>
        <v>0</v>
      </c>
      <c r="S496" s="48" cm="1">
        <f t="array" ref="S496">IFERROR(
IF(OR(S$10="",$I496=""),"",
SUMIFS(収穫記録!$P:$P,収穫記録!$D:$D,$J$1,収穫記録!$I:$I,$J$2,収穫記録!$J:$J,$J$3,収穫記録!$F:$F,$I496,収穫記録!$B:$B,"&gt;="&amp;S$10,収穫記録!$B:$B,"&lt;="&amp;EOMONTH(S$10,0))
/_xlfn.UNIQUE(_xlfn._xlws.FILTER($F:$F,$E:$E=$J$4))
/IF($J$5="総計",1,$K496/10)
),0)</f>
        <v>0</v>
      </c>
      <c r="T496" s="48" cm="1">
        <f t="array" ref="T496">IFERROR(
IF(OR(T$10="",$I496=""),"",
SUMIFS(収穫記録!$P:$P,収穫記録!$D:$D,$J$1,収穫記録!$I:$I,$J$2,収穫記録!$J:$J,$J$3,収穫記録!$F:$F,$I496,収穫記録!$B:$B,"&gt;="&amp;T$10,収穫記録!$B:$B,"&lt;="&amp;EOMONTH(T$10,0))
/_xlfn.UNIQUE(_xlfn._xlws.FILTER($F:$F,$E:$E=$J$4))
/IF($J$5="総計",1,$K496/10)
),0)</f>
        <v>0</v>
      </c>
      <c r="U496" s="48" cm="1">
        <f t="array" ref="U496">IFERROR(
IF(OR(U$10="",$I496=""),"",
SUMIFS(収穫記録!$P:$P,収穫記録!$D:$D,$J$1,収穫記録!$I:$I,$J$2,収穫記録!$J:$J,$J$3,収穫記録!$F:$F,$I496,収穫記録!$B:$B,"&gt;="&amp;U$10,収穫記録!$B:$B,"&lt;="&amp;EOMONTH(U$10,0))
/_xlfn.UNIQUE(_xlfn._xlws.FILTER($F:$F,$E:$E=$J$4))
/IF($J$5="総計",1,$K496/10)
),0)</f>
        <v>0</v>
      </c>
      <c r="V496" s="48" cm="1">
        <f t="array" ref="V496">IFERROR(
IF(OR(V$10="",$I496=""),"",
SUMIFS(収穫記録!$P:$P,収穫記録!$D:$D,$J$1,収穫記録!$I:$I,$J$2,収穫記録!$J:$J,$J$3,収穫記録!$F:$F,$I496,収穫記録!$B:$B,"&gt;="&amp;V$10,収穫記録!$B:$B,"&lt;="&amp;EOMONTH(V$10,0))
/_xlfn.UNIQUE(_xlfn._xlws.FILTER($F:$F,$E:$E=$J$4))
/IF($J$5="総計",1,$K496/10)
),0)</f>
        <v>0</v>
      </c>
      <c r="W496" s="48" cm="1">
        <f t="array" ref="W496">IFERROR(
IF(OR(W$10="",$I496=""),"",
SUMIFS(収穫記録!$P:$P,収穫記録!$D:$D,$J$1,収穫記録!$I:$I,$J$2,収穫記録!$J:$J,$J$3,収穫記録!$F:$F,$I496,収穫記録!$B:$B,"&gt;="&amp;W$10,収穫記録!$B:$B,"&lt;="&amp;EOMONTH(W$10,0))
/_xlfn.UNIQUE(_xlfn._xlws.FILTER($F:$F,$E:$E=$J$4))
/IF($J$5="総計",1,$K496/10)
),0)</f>
        <v>0</v>
      </c>
      <c r="X496" s="48" cm="1">
        <f t="array" ref="X496">IFERROR(
IF(OR(X$10="",$I496=""),"",
SUMIFS(収穫記録!$P:$P,収穫記録!$D:$D,$J$1,収穫記録!$I:$I,$J$2,収穫記録!$J:$J,$J$3,収穫記録!$F:$F,$I496,収穫記録!$B:$B,"&gt;="&amp;X$10,収穫記録!$B:$B,"&lt;="&amp;EOMONTH(X$10,0))
/_xlfn.UNIQUE(_xlfn._xlws.FILTER($F:$F,$E:$E=$J$4))
/IF($J$5="総計",1,$K496/10)
),0)</f>
        <v>0</v>
      </c>
    </row>
    <row r="497" spans="10:24">
      <c r="J497" s="13"/>
      <c r="K497" s="37"/>
      <c r="L497" s="46" t="str">
        <f t="shared" si="10"/>
        <v/>
      </c>
      <c r="M497" s="47" cm="1">
        <f t="array" ref="M497">IFERROR(
IF(OR(M$10="",$I497=""),"",
SUMIFS(収穫記録!$P:$P,収穫記録!$D:$D,$J$1,収穫記録!$I:$I,$J$2,収穫記録!$J:$J,$J$3,収穫記録!$F:$F,$I497,収穫記録!$B:$B,"&gt;="&amp;M$10,収穫記録!$B:$B,"&lt;="&amp;EOMONTH(M$10,0))
/_xlfn.UNIQUE(_xlfn._xlws.FILTER($F:$F,$E:$E=$J$4))
/IF($J$5="総計",1,$K497/10)
),0)</f>
        <v>0</v>
      </c>
      <c r="N497" s="48" cm="1">
        <f t="array" ref="N497">IFERROR(
IF(OR(N$10="",$I497=""),"",
SUMIFS(収穫記録!$P:$P,収穫記録!$D:$D,$J$1,収穫記録!$I:$I,$J$2,収穫記録!$J:$J,$J$3,収穫記録!$F:$F,$I497,収穫記録!$B:$B,"&gt;="&amp;N$10,収穫記録!$B:$B,"&lt;="&amp;EOMONTH(N$10,0))
/_xlfn.UNIQUE(_xlfn._xlws.FILTER($F:$F,$E:$E=$J$4))
/IF($J$5="総計",1,$K497/10)
),0)</f>
        <v>0</v>
      </c>
      <c r="O497" s="48" cm="1">
        <f t="array" ref="O497">IFERROR(
IF(OR(O$10="",$I497=""),"",
SUMIFS(収穫記録!$P:$P,収穫記録!$D:$D,$J$1,収穫記録!$I:$I,$J$2,収穫記録!$J:$J,$J$3,収穫記録!$F:$F,$I497,収穫記録!$B:$B,"&gt;="&amp;O$10,収穫記録!$B:$B,"&lt;="&amp;EOMONTH(O$10,0))
/_xlfn.UNIQUE(_xlfn._xlws.FILTER($F:$F,$E:$E=$J$4))
/IF($J$5="総計",1,$K497/10)
),0)</f>
        <v>0</v>
      </c>
      <c r="P497" s="48" cm="1">
        <f t="array" ref="P497">IFERROR(
IF(OR(P$10="",$I497=""),"",
SUMIFS(収穫記録!$P:$P,収穫記録!$D:$D,$J$1,収穫記録!$I:$I,$J$2,収穫記録!$J:$J,$J$3,収穫記録!$F:$F,$I497,収穫記録!$B:$B,"&gt;="&amp;P$10,収穫記録!$B:$B,"&lt;="&amp;EOMONTH(P$10,0))
/_xlfn.UNIQUE(_xlfn._xlws.FILTER($F:$F,$E:$E=$J$4))
/IF($J$5="総計",1,$K497/10)
),0)</f>
        <v>0</v>
      </c>
      <c r="Q497" s="48" cm="1">
        <f t="array" ref="Q497">IFERROR(
IF(OR(Q$10="",$I497=""),"",
SUMIFS(収穫記録!$P:$P,収穫記録!$D:$D,$J$1,収穫記録!$I:$I,$J$2,収穫記録!$J:$J,$J$3,収穫記録!$F:$F,$I497,収穫記録!$B:$B,"&gt;="&amp;Q$10,収穫記録!$B:$B,"&lt;="&amp;EOMONTH(Q$10,0))
/_xlfn.UNIQUE(_xlfn._xlws.FILTER($F:$F,$E:$E=$J$4))
/IF($J$5="総計",1,$K497/10)
),0)</f>
        <v>0</v>
      </c>
      <c r="R497" s="48" cm="1">
        <f t="array" ref="R497">IFERROR(
IF(OR(R$10="",$I497=""),"",
SUMIFS(収穫記録!$P:$P,収穫記録!$D:$D,$J$1,収穫記録!$I:$I,$J$2,収穫記録!$J:$J,$J$3,収穫記録!$F:$F,$I497,収穫記録!$B:$B,"&gt;="&amp;R$10,収穫記録!$B:$B,"&lt;="&amp;EOMONTH(R$10,0))
/_xlfn.UNIQUE(_xlfn._xlws.FILTER($F:$F,$E:$E=$J$4))
/IF($J$5="総計",1,$K497/10)
),0)</f>
        <v>0</v>
      </c>
      <c r="S497" s="48" cm="1">
        <f t="array" ref="S497">IFERROR(
IF(OR(S$10="",$I497=""),"",
SUMIFS(収穫記録!$P:$P,収穫記録!$D:$D,$J$1,収穫記録!$I:$I,$J$2,収穫記録!$J:$J,$J$3,収穫記録!$F:$F,$I497,収穫記録!$B:$B,"&gt;="&amp;S$10,収穫記録!$B:$B,"&lt;="&amp;EOMONTH(S$10,0))
/_xlfn.UNIQUE(_xlfn._xlws.FILTER($F:$F,$E:$E=$J$4))
/IF($J$5="総計",1,$K497/10)
),0)</f>
        <v>0</v>
      </c>
      <c r="T497" s="48" cm="1">
        <f t="array" ref="T497">IFERROR(
IF(OR(T$10="",$I497=""),"",
SUMIFS(収穫記録!$P:$P,収穫記録!$D:$D,$J$1,収穫記録!$I:$I,$J$2,収穫記録!$J:$J,$J$3,収穫記録!$F:$F,$I497,収穫記録!$B:$B,"&gt;="&amp;T$10,収穫記録!$B:$B,"&lt;="&amp;EOMONTH(T$10,0))
/_xlfn.UNIQUE(_xlfn._xlws.FILTER($F:$F,$E:$E=$J$4))
/IF($J$5="総計",1,$K497/10)
),0)</f>
        <v>0</v>
      </c>
      <c r="U497" s="48" cm="1">
        <f t="array" ref="U497">IFERROR(
IF(OR(U$10="",$I497=""),"",
SUMIFS(収穫記録!$P:$P,収穫記録!$D:$D,$J$1,収穫記録!$I:$I,$J$2,収穫記録!$J:$J,$J$3,収穫記録!$F:$F,$I497,収穫記録!$B:$B,"&gt;="&amp;U$10,収穫記録!$B:$B,"&lt;="&amp;EOMONTH(U$10,0))
/_xlfn.UNIQUE(_xlfn._xlws.FILTER($F:$F,$E:$E=$J$4))
/IF($J$5="総計",1,$K497/10)
),0)</f>
        <v>0</v>
      </c>
      <c r="V497" s="48" cm="1">
        <f t="array" ref="V497">IFERROR(
IF(OR(V$10="",$I497=""),"",
SUMIFS(収穫記録!$P:$P,収穫記録!$D:$D,$J$1,収穫記録!$I:$I,$J$2,収穫記録!$J:$J,$J$3,収穫記録!$F:$F,$I497,収穫記録!$B:$B,"&gt;="&amp;V$10,収穫記録!$B:$B,"&lt;="&amp;EOMONTH(V$10,0))
/_xlfn.UNIQUE(_xlfn._xlws.FILTER($F:$F,$E:$E=$J$4))
/IF($J$5="総計",1,$K497/10)
),0)</f>
        <v>0</v>
      </c>
      <c r="W497" s="48" cm="1">
        <f t="array" ref="W497">IFERROR(
IF(OR(W$10="",$I497=""),"",
SUMIFS(収穫記録!$P:$P,収穫記録!$D:$D,$J$1,収穫記録!$I:$I,$J$2,収穫記録!$J:$J,$J$3,収穫記録!$F:$F,$I497,収穫記録!$B:$B,"&gt;="&amp;W$10,収穫記録!$B:$B,"&lt;="&amp;EOMONTH(W$10,0))
/_xlfn.UNIQUE(_xlfn._xlws.FILTER($F:$F,$E:$E=$J$4))
/IF($J$5="総計",1,$K497/10)
),0)</f>
        <v>0</v>
      </c>
      <c r="X497" s="48" cm="1">
        <f t="array" ref="X497">IFERROR(
IF(OR(X$10="",$I497=""),"",
SUMIFS(収穫記録!$P:$P,収穫記録!$D:$D,$J$1,収穫記録!$I:$I,$J$2,収穫記録!$J:$J,$J$3,収穫記録!$F:$F,$I497,収穫記録!$B:$B,"&gt;="&amp;X$10,収穫記録!$B:$B,"&lt;="&amp;EOMONTH(X$10,0))
/_xlfn.UNIQUE(_xlfn._xlws.FILTER($F:$F,$E:$E=$J$4))
/IF($J$5="総計",1,$K497/10)
),0)</f>
        <v>0</v>
      </c>
    </row>
    <row r="498" spans="10:24">
      <c r="J498" s="13"/>
      <c r="K498" s="37"/>
      <c r="L498" s="46" t="str">
        <f t="shared" si="10"/>
        <v/>
      </c>
      <c r="M498" s="47" cm="1">
        <f t="array" ref="M498">IFERROR(
IF(OR(M$10="",$I498=""),"",
SUMIFS(収穫記録!$P:$P,収穫記録!$D:$D,$J$1,収穫記録!$I:$I,$J$2,収穫記録!$J:$J,$J$3,収穫記録!$F:$F,$I498,収穫記録!$B:$B,"&gt;="&amp;M$10,収穫記録!$B:$B,"&lt;="&amp;EOMONTH(M$10,0))
/_xlfn.UNIQUE(_xlfn._xlws.FILTER($F:$F,$E:$E=$J$4))
/IF($J$5="総計",1,$K498/10)
),0)</f>
        <v>0</v>
      </c>
      <c r="N498" s="48" cm="1">
        <f t="array" ref="N498">IFERROR(
IF(OR(N$10="",$I498=""),"",
SUMIFS(収穫記録!$P:$P,収穫記録!$D:$D,$J$1,収穫記録!$I:$I,$J$2,収穫記録!$J:$J,$J$3,収穫記録!$F:$F,$I498,収穫記録!$B:$B,"&gt;="&amp;N$10,収穫記録!$B:$B,"&lt;="&amp;EOMONTH(N$10,0))
/_xlfn.UNIQUE(_xlfn._xlws.FILTER($F:$F,$E:$E=$J$4))
/IF($J$5="総計",1,$K498/10)
),0)</f>
        <v>0</v>
      </c>
      <c r="O498" s="48" cm="1">
        <f t="array" ref="O498">IFERROR(
IF(OR(O$10="",$I498=""),"",
SUMIFS(収穫記録!$P:$P,収穫記録!$D:$D,$J$1,収穫記録!$I:$I,$J$2,収穫記録!$J:$J,$J$3,収穫記録!$F:$F,$I498,収穫記録!$B:$B,"&gt;="&amp;O$10,収穫記録!$B:$B,"&lt;="&amp;EOMONTH(O$10,0))
/_xlfn.UNIQUE(_xlfn._xlws.FILTER($F:$F,$E:$E=$J$4))
/IF($J$5="総計",1,$K498/10)
),0)</f>
        <v>0</v>
      </c>
      <c r="P498" s="48" cm="1">
        <f t="array" ref="P498">IFERROR(
IF(OR(P$10="",$I498=""),"",
SUMIFS(収穫記録!$P:$P,収穫記録!$D:$D,$J$1,収穫記録!$I:$I,$J$2,収穫記録!$J:$J,$J$3,収穫記録!$F:$F,$I498,収穫記録!$B:$B,"&gt;="&amp;P$10,収穫記録!$B:$B,"&lt;="&amp;EOMONTH(P$10,0))
/_xlfn.UNIQUE(_xlfn._xlws.FILTER($F:$F,$E:$E=$J$4))
/IF($J$5="総計",1,$K498/10)
),0)</f>
        <v>0</v>
      </c>
      <c r="Q498" s="48" cm="1">
        <f t="array" ref="Q498">IFERROR(
IF(OR(Q$10="",$I498=""),"",
SUMIFS(収穫記録!$P:$P,収穫記録!$D:$D,$J$1,収穫記録!$I:$I,$J$2,収穫記録!$J:$J,$J$3,収穫記録!$F:$F,$I498,収穫記録!$B:$B,"&gt;="&amp;Q$10,収穫記録!$B:$B,"&lt;="&amp;EOMONTH(Q$10,0))
/_xlfn.UNIQUE(_xlfn._xlws.FILTER($F:$F,$E:$E=$J$4))
/IF($J$5="総計",1,$K498/10)
),0)</f>
        <v>0</v>
      </c>
      <c r="R498" s="48" cm="1">
        <f t="array" ref="R498">IFERROR(
IF(OR(R$10="",$I498=""),"",
SUMIFS(収穫記録!$P:$P,収穫記録!$D:$D,$J$1,収穫記録!$I:$I,$J$2,収穫記録!$J:$J,$J$3,収穫記録!$F:$F,$I498,収穫記録!$B:$B,"&gt;="&amp;R$10,収穫記録!$B:$B,"&lt;="&amp;EOMONTH(R$10,0))
/_xlfn.UNIQUE(_xlfn._xlws.FILTER($F:$F,$E:$E=$J$4))
/IF($J$5="総計",1,$K498/10)
),0)</f>
        <v>0</v>
      </c>
      <c r="S498" s="48" cm="1">
        <f t="array" ref="S498">IFERROR(
IF(OR(S$10="",$I498=""),"",
SUMIFS(収穫記録!$P:$P,収穫記録!$D:$D,$J$1,収穫記録!$I:$I,$J$2,収穫記録!$J:$J,$J$3,収穫記録!$F:$F,$I498,収穫記録!$B:$B,"&gt;="&amp;S$10,収穫記録!$B:$B,"&lt;="&amp;EOMONTH(S$10,0))
/_xlfn.UNIQUE(_xlfn._xlws.FILTER($F:$F,$E:$E=$J$4))
/IF($J$5="総計",1,$K498/10)
),0)</f>
        <v>0</v>
      </c>
      <c r="T498" s="48" cm="1">
        <f t="array" ref="T498">IFERROR(
IF(OR(T$10="",$I498=""),"",
SUMIFS(収穫記録!$P:$P,収穫記録!$D:$D,$J$1,収穫記録!$I:$I,$J$2,収穫記録!$J:$J,$J$3,収穫記録!$F:$F,$I498,収穫記録!$B:$B,"&gt;="&amp;T$10,収穫記録!$B:$B,"&lt;="&amp;EOMONTH(T$10,0))
/_xlfn.UNIQUE(_xlfn._xlws.FILTER($F:$F,$E:$E=$J$4))
/IF($J$5="総計",1,$K498/10)
),0)</f>
        <v>0</v>
      </c>
      <c r="U498" s="48" cm="1">
        <f t="array" ref="U498">IFERROR(
IF(OR(U$10="",$I498=""),"",
SUMIFS(収穫記録!$P:$P,収穫記録!$D:$D,$J$1,収穫記録!$I:$I,$J$2,収穫記録!$J:$J,$J$3,収穫記録!$F:$F,$I498,収穫記録!$B:$B,"&gt;="&amp;U$10,収穫記録!$B:$B,"&lt;="&amp;EOMONTH(U$10,0))
/_xlfn.UNIQUE(_xlfn._xlws.FILTER($F:$F,$E:$E=$J$4))
/IF($J$5="総計",1,$K498/10)
),0)</f>
        <v>0</v>
      </c>
      <c r="V498" s="48" cm="1">
        <f t="array" ref="V498">IFERROR(
IF(OR(V$10="",$I498=""),"",
SUMIFS(収穫記録!$P:$P,収穫記録!$D:$D,$J$1,収穫記録!$I:$I,$J$2,収穫記録!$J:$J,$J$3,収穫記録!$F:$F,$I498,収穫記録!$B:$B,"&gt;="&amp;V$10,収穫記録!$B:$B,"&lt;="&amp;EOMONTH(V$10,0))
/_xlfn.UNIQUE(_xlfn._xlws.FILTER($F:$F,$E:$E=$J$4))
/IF($J$5="総計",1,$K498/10)
),0)</f>
        <v>0</v>
      </c>
      <c r="W498" s="48" cm="1">
        <f t="array" ref="W498">IFERROR(
IF(OR(W$10="",$I498=""),"",
SUMIFS(収穫記録!$P:$P,収穫記録!$D:$D,$J$1,収穫記録!$I:$I,$J$2,収穫記録!$J:$J,$J$3,収穫記録!$F:$F,$I498,収穫記録!$B:$B,"&gt;="&amp;W$10,収穫記録!$B:$B,"&lt;="&amp;EOMONTH(W$10,0))
/_xlfn.UNIQUE(_xlfn._xlws.FILTER($F:$F,$E:$E=$J$4))
/IF($J$5="総計",1,$K498/10)
),0)</f>
        <v>0</v>
      </c>
      <c r="X498" s="48" cm="1">
        <f t="array" ref="X498">IFERROR(
IF(OR(X$10="",$I498=""),"",
SUMIFS(収穫記録!$P:$P,収穫記録!$D:$D,$J$1,収穫記録!$I:$I,$J$2,収穫記録!$J:$J,$J$3,収穫記録!$F:$F,$I498,収穫記録!$B:$B,"&gt;="&amp;X$10,収穫記録!$B:$B,"&lt;="&amp;EOMONTH(X$10,0))
/_xlfn.UNIQUE(_xlfn._xlws.FILTER($F:$F,$E:$E=$J$4))
/IF($J$5="総計",1,$K498/10)
),0)</f>
        <v>0</v>
      </c>
    </row>
    <row r="499" spans="10:24">
      <c r="J499" s="13"/>
      <c r="K499" s="37"/>
      <c r="L499" s="46" t="str">
        <f t="shared" si="10"/>
        <v/>
      </c>
      <c r="M499" s="47" cm="1">
        <f t="array" ref="M499">IFERROR(
IF(OR(M$10="",$I499=""),"",
SUMIFS(収穫記録!$P:$P,収穫記録!$D:$D,$J$1,収穫記録!$I:$I,$J$2,収穫記録!$J:$J,$J$3,収穫記録!$F:$F,$I499,収穫記録!$B:$B,"&gt;="&amp;M$10,収穫記録!$B:$B,"&lt;="&amp;EOMONTH(M$10,0))
/_xlfn.UNIQUE(_xlfn._xlws.FILTER($F:$F,$E:$E=$J$4))
/IF($J$5="総計",1,$K499/10)
),0)</f>
        <v>0</v>
      </c>
      <c r="N499" s="48" cm="1">
        <f t="array" ref="N499">IFERROR(
IF(OR(N$10="",$I499=""),"",
SUMIFS(収穫記録!$P:$P,収穫記録!$D:$D,$J$1,収穫記録!$I:$I,$J$2,収穫記録!$J:$J,$J$3,収穫記録!$F:$F,$I499,収穫記録!$B:$B,"&gt;="&amp;N$10,収穫記録!$B:$B,"&lt;="&amp;EOMONTH(N$10,0))
/_xlfn.UNIQUE(_xlfn._xlws.FILTER($F:$F,$E:$E=$J$4))
/IF($J$5="総計",1,$K499/10)
),0)</f>
        <v>0</v>
      </c>
      <c r="O499" s="48" cm="1">
        <f t="array" ref="O499">IFERROR(
IF(OR(O$10="",$I499=""),"",
SUMIFS(収穫記録!$P:$P,収穫記録!$D:$D,$J$1,収穫記録!$I:$I,$J$2,収穫記録!$J:$J,$J$3,収穫記録!$F:$F,$I499,収穫記録!$B:$B,"&gt;="&amp;O$10,収穫記録!$B:$B,"&lt;="&amp;EOMONTH(O$10,0))
/_xlfn.UNIQUE(_xlfn._xlws.FILTER($F:$F,$E:$E=$J$4))
/IF($J$5="総計",1,$K499/10)
),0)</f>
        <v>0</v>
      </c>
      <c r="P499" s="48" cm="1">
        <f t="array" ref="P499">IFERROR(
IF(OR(P$10="",$I499=""),"",
SUMIFS(収穫記録!$P:$P,収穫記録!$D:$D,$J$1,収穫記録!$I:$I,$J$2,収穫記録!$J:$J,$J$3,収穫記録!$F:$F,$I499,収穫記録!$B:$B,"&gt;="&amp;P$10,収穫記録!$B:$B,"&lt;="&amp;EOMONTH(P$10,0))
/_xlfn.UNIQUE(_xlfn._xlws.FILTER($F:$F,$E:$E=$J$4))
/IF($J$5="総計",1,$K499/10)
),0)</f>
        <v>0</v>
      </c>
      <c r="Q499" s="48" cm="1">
        <f t="array" ref="Q499">IFERROR(
IF(OR(Q$10="",$I499=""),"",
SUMIFS(収穫記録!$P:$P,収穫記録!$D:$D,$J$1,収穫記録!$I:$I,$J$2,収穫記録!$J:$J,$J$3,収穫記録!$F:$F,$I499,収穫記録!$B:$B,"&gt;="&amp;Q$10,収穫記録!$B:$B,"&lt;="&amp;EOMONTH(Q$10,0))
/_xlfn.UNIQUE(_xlfn._xlws.FILTER($F:$F,$E:$E=$J$4))
/IF($J$5="総計",1,$K499/10)
),0)</f>
        <v>0</v>
      </c>
      <c r="R499" s="48" cm="1">
        <f t="array" ref="R499">IFERROR(
IF(OR(R$10="",$I499=""),"",
SUMIFS(収穫記録!$P:$P,収穫記録!$D:$D,$J$1,収穫記録!$I:$I,$J$2,収穫記録!$J:$J,$J$3,収穫記録!$F:$F,$I499,収穫記録!$B:$B,"&gt;="&amp;R$10,収穫記録!$B:$B,"&lt;="&amp;EOMONTH(R$10,0))
/_xlfn.UNIQUE(_xlfn._xlws.FILTER($F:$F,$E:$E=$J$4))
/IF($J$5="総計",1,$K499/10)
),0)</f>
        <v>0</v>
      </c>
      <c r="S499" s="48" cm="1">
        <f t="array" ref="S499">IFERROR(
IF(OR(S$10="",$I499=""),"",
SUMIFS(収穫記録!$P:$P,収穫記録!$D:$D,$J$1,収穫記録!$I:$I,$J$2,収穫記録!$J:$J,$J$3,収穫記録!$F:$F,$I499,収穫記録!$B:$B,"&gt;="&amp;S$10,収穫記録!$B:$B,"&lt;="&amp;EOMONTH(S$10,0))
/_xlfn.UNIQUE(_xlfn._xlws.FILTER($F:$F,$E:$E=$J$4))
/IF($J$5="総計",1,$K499/10)
),0)</f>
        <v>0</v>
      </c>
      <c r="T499" s="48" cm="1">
        <f t="array" ref="T499">IFERROR(
IF(OR(T$10="",$I499=""),"",
SUMIFS(収穫記録!$P:$P,収穫記録!$D:$D,$J$1,収穫記録!$I:$I,$J$2,収穫記録!$J:$J,$J$3,収穫記録!$F:$F,$I499,収穫記録!$B:$B,"&gt;="&amp;T$10,収穫記録!$B:$B,"&lt;="&amp;EOMONTH(T$10,0))
/_xlfn.UNIQUE(_xlfn._xlws.FILTER($F:$F,$E:$E=$J$4))
/IF($J$5="総計",1,$K499/10)
),0)</f>
        <v>0</v>
      </c>
      <c r="U499" s="48" cm="1">
        <f t="array" ref="U499">IFERROR(
IF(OR(U$10="",$I499=""),"",
SUMIFS(収穫記録!$P:$P,収穫記録!$D:$D,$J$1,収穫記録!$I:$I,$J$2,収穫記録!$J:$J,$J$3,収穫記録!$F:$F,$I499,収穫記録!$B:$B,"&gt;="&amp;U$10,収穫記録!$B:$B,"&lt;="&amp;EOMONTH(U$10,0))
/_xlfn.UNIQUE(_xlfn._xlws.FILTER($F:$F,$E:$E=$J$4))
/IF($J$5="総計",1,$K499/10)
),0)</f>
        <v>0</v>
      </c>
      <c r="V499" s="48" cm="1">
        <f t="array" ref="V499">IFERROR(
IF(OR(V$10="",$I499=""),"",
SUMIFS(収穫記録!$P:$P,収穫記録!$D:$D,$J$1,収穫記録!$I:$I,$J$2,収穫記録!$J:$J,$J$3,収穫記録!$F:$F,$I499,収穫記録!$B:$B,"&gt;="&amp;V$10,収穫記録!$B:$B,"&lt;="&amp;EOMONTH(V$10,0))
/_xlfn.UNIQUE(_xlfn._xlws.FILTER($F:$F,$E:$E=$J$4))
/IF($J$5="総計",1,$K499/10)
),0)</f>
        <v>0</v>
      </c>
      <c r="W499" s="48" cm="1">
        <f t="array" ref="W499">IFERROR(
IF(OR(W$10="",$I499=""),"",
SUMIFS(収穫記録!$P:$P,収穫記録!$D:$D,$J$1,収穫記録!$I:$I,$J$2,収穫記録!$J:$J,$J$3,収穫記録!$F:$F,$I499,収穫記録!$B:$B,"&gt;="&amp;W$10,収穫記録!$B:$B,"&lt;="&amp;EOMONTH(W$10,0))
/_xlfn.UNIQUE(_xlfn._xlws.FILTER($F:$F,$E:$E=$J$4))
/IF($J$5="総計",1,$K499/10)
),0)</f>
        <v>0</v>
      </c>
      <c r="X499" s="48" cm="1">
        <f t="array" ref="X499">IFERROR(
IF(OR(X$10="",$I499=""),"",
SUMIFS(収穫記録!$P:$P,収穫記録!$D:$D,$J$1,収穫記録!$I:$I,$J$2,収穫記録!$J:$J,$J$3,収穫記録!$F:$F,$I499,収穫記録!$B:$B,"&gt;="&amp;X$10,収穫記録!$B:$B,"&lt;="&amp;EOMONTH(X$10,0))
/_xlfn.UNIQUE(_xlfn._xlws.FILTER($F:$F,$E:$E=$J$4))
/IF($J$5="総計",1,$K499/10)
),0)</f>
        <v>0</v>
      </c>
    </row>
    <row r="500" spans="10:24">
      <c r="J500" s="13"/>
      <c r="K500" s="37"/>
      <c r="L500" s="46" t="str">
        <f t="shared" si="10"/>
        <v/>
      </c>
      <c r="M500" s="47" cm="1">
        <f t="array" ref="M500">IFERROR(
IF(OR(M$10="",$I500=""),"",
SUMIFS(収穫記録!$P:$P,収穫記録!$D:$D,$J$1,収穫記録!$I:$I,$J$2,収穫記録!$J:$J,$J$3,収穫記録!$F:$F,$I500,収穫記録!$B:$B,"&gt;="&amp;M$10,収穫記録!$B:$B,"&lt;="&amp;EOMONTH(M$10,0))
/_xlfn.UNIQUE(_xlfn._xlws.FILTER($F:$F,$E:$E=$J$4))
/IF($J$5="総計",1,$K500/10)
),0)</f>
        <v>0</v>
      </c>
      <c r="N500" s="48" cm="1">
        <f t="array" ref="N500">IFERROR(
IF(OR(N$10="",$I500=""),"",
SUMIFS(収穫記録!$P:$P,収穫記録!$D:$D,$J$1,収穫記録!$I:$I,$J$2,収穫記録!$J:$J,$J$3,収穫記録!$F:$F,$I500,収穫記録!$B:$B,"&gt;="&amp;N$10,収穫記録!$B:$B,"&lt;="&amp;EOMONTH(N$10,0))
/_xlfn.UNIQUE(_xlfn._xlws.FILTER($F:$F,$E:$E=$J$4))
/IF($J$5="総計",1,$K500/10)
),0)</f>
        <v>0</v>
      </c>
      <c r="O500" s="48" cm="1">
        <f t="array" ref="O500">IFERROR(
IF(OR(O$10="",$I500=""),"",
SUMIFS(収穫記録!$P:$P,収穫記録!$D:$D,$J$1,収穫記録!$I:$I,$J$2,収穫記録!$J:$J,$J$3,収穫記録!$F:$F,$I500,収穫記録!$B:$B,"&gt;="&amp;O$10,収穫記録!$B:$B,"&lt;="&amp;EOMONTH(O$10,0))
/_xlfn.UNIQUE(_xlfn._xlws.FILTER($F:$F,$E:$E=$J$4))
/IF($J$5="総計",1,$K500/10)
),0)</f>
        <v>0</v>
      </c>
      <c r="P500" s="48" cm="1">
        <f t="array" ref="P500">IFERROR(
IF(OR(P$10="",$I500=""),"",
SUMIFS(収穫記録!$P:$P,収穫記録!$D:$D,$J$1,収穫記録!$I:$I,$J$2,収穫記録!$J:$J,$J$3,収穫記録!$F:$F,$I500,収穫記録!$B:$B,"&gt;="&amp;P$10,収穫記録!$B:$B,"&lt;="&amp;EOMONTH(P$10,0))
/_xlfn.UNIQUE(_xlfn._xlws.FILTER($F:$F,$E:$E=$J$4))
/IF($J$5="総計",1,$K500/10)
),0)</f>
        <v>0</v>
      </c>
      <c r="Q500" s="48" cm="1">
        <f t="array" ref="Q500">IFERROR(
IF(OR(Q$10="",$I500=""),"",
SUMIFS(収穫記録!$P:$P,収穫記録!$D:$D,$J$1,収穫記録!$I:$I,$J$2,収穫記録!$J:$J,$J$3,収穫記録!$F:$F,$I500,収穫記録!$B:$B,"&gt;="&amp;Q$10,収穫記録!$B:$B,"&lt;="&amp;EOMONTH(Q$10,0))
/_xlfn.UNIQUE(_xlfn._xlws.FILTER($F:$F,$E:$E=$J$4))
/IF($J$5="総計",1,$K500/10)
),0)</f>
        <v>0</v>
      </c>
      <c r="R500" s="48" cm="1">
        <f t="array" ref="R500">IFERROR(
IF(OR(R$10="",$I500=""),"",
SUMIFS(収穫記録!$P:$P,収穫記録!$D:$D,$J$1,収穫記録!$I:$I,$J$2,収穫記録!$J:$J,$J$3,収穫記録!$F:$F,$I500,収穫記録!$B:$B,"&gt;="&amp;R$10,収穫記録!$B:$B,"&lt;="&amp;EOMONTH(R$10,0))
/_xlfn.UNIQUE(_xlfn._xlws.FILTER($F:$F,$E:$E=$J$4))
/IF($J$5="総計",1,$K500/10)
),0)</f>
        <v>0</v>
      </c>
      <c r="S500" s="48" cm="1">
        <f t="array" ref="S500">IFERROR(
IF(OR(S$10="",$I500=""),"",
SUMIFS(収穫記録!$P:$P,収穫記録!$D:$D,$J$1,収穫記録!$I:$I,$J$2,収穫記録!$J:$J,$J$3,収穫記録!$F:$F,$I500,収穫記録!$B:$B,"&gt;="&amp;S$10,収穫記録!$B:$B,"&lt;="&amp;EOMONTH(S$10,0))
/_xlfn.UNIQUE(_xlfn._xlws.FILTER($F:$F,$E:$E=$J$4))
/IF($J$5="総計",1,$K500/10)
),0)</f>
        <v>0</v>
      </c>
      <c r="T500" s="48" cm="1">
        <f t="array" ref="T500">IFERROR(
IF(OR(T$10="",$I500=""),"",
SUMIFS(収穫記録!$P:$P,収穫記録!$D:$D,$J$1,収穫記録!$I:$I,$J$2,収穫記録!$J:$J,$J$3,収穫記録!$F:$F,$I500,収穫記録!$B:$B,"&gt;="&amp;T$10,収穫記録!$B:$B,"&lt;="&amp;EOMONTH(T$10,0))
/_xlfn.UNIQUE(_xlfn._xlws.FILTER($F:$F,$E:$E=$J$4))
/IF($J$5="総計",1,$K500/10)
),0)</f>
        <v>0</v>
      </c>
      <c r="U500" s="48" cm="1">
        <f t="array" ref="U500">IFERROR(
IF(OR(U$10="",$I500=""),"",
SUMIFS(収穫記録!$P:$P,収穫記録!$D:$D,$J$1,収穫記録!$I:$I,$J$2,収穫記録!$J:$J,$J$3,収穫記録!$F:$F,$I500,収穫記録!$B:$B,"&gt;="&amp;U$10,収穫記録!$B:$B,"&lt;="&amp;EOMONTH(U$10,0))
/_xlfn.UNIQUE(_xlfn._xlws.FILTER($F:$F,$E:$E=$J$4))
/IF($J$5="総計",1,$K500/10)
),0)</f>
        <v>0</v>
      </c>
      <c r="V500" s="48" cm="1">
        <f t="array" ref="V500">IFERROR(
IF(OR(V$10="",$I500=""),"",
SUMIFS(収穫記録!$P:$P,収穫記録!$D:$D,$J$1,収穫記録!$I:$I,$J$2,収穫記録!$J:$J,$J$3,収穫記録!$F:$F,$I500,収穫記録!$B:$B,"&gt;="&amp;V$10,収穫記録!$B:$B,"&lt;="&amp;EOMONTH(V$10,0))
/_xlfn.UNIQUE(_xlfn._xlws.FILTER($F:$F,$E:$E=$J$4))
/IF($J$5="総計",1,$K500/10)
),0)</f>
        <v>0</v>
      </c>
      <c r="W500" s="48" cm="1">
        <f t="array" ref="W500">IFERROR(
IF(OR(W$10="",$I500=""),"",
SUMIFS(収穫記録!$P:$P,収穫記録!$D:$D,$J$1,収穫記録!$I:$I,$J$2,収穫記録!$J:$J,$J$3,収穫記録!$F:$F,$I500,収穫記録!$B:$B,"&gt;="&amp;W$10,収穫記録!$B:$B,"&lt;="&amp;EOMONTH(W$10,0))
/_xlfn.UNIQUE(_xlfn._xlws.FILTER($F:$F,$E:$E=$J$4))
/IF($J$5="総計",1,$K500/10)
),0)</f>
        <v>0</v>
      </c>
      <c r="X500" s="48" cm="1">
        <f t="array" ref="X500">IFERROR(
IF(OR(X$10="",$I500=""),"",
SUMIFS(収穫記録!$P:$P,収穫記録!$D:$D,$J$1,収穫記録!$I:$I,$J$2,収穫記録!$J:$J,$J$3,収穫記録!$F:$F,$I500,収穫記録!$B:$B,"&gt;="&amp;X$10,収穫記録!$B:$B,"&lt;="&amp;EOMONTH(X$10,0))
/_xlfn.UNIQUE(_xlfn._xlws.FILTER($F:$F,$E:$E=$J$4))
/IF($J$5="総計",1,$K500/10)
),0)</f>
        <v>0</v>
      </c>
    </row>
    <row r="501" spans="10:24">
      <c r="J501" s="13"/>
      <c r="K501" s="37"/>
      <c r="L501" s="46" t="str">
        <f t="shared" si="10"/>
        <v/>
      </c>
      <c r="M501" s="47" cm="1">
        <f t="array" ref="M501">IFERROR(
IF(OR(M$10="",$I501=""),"",
SUMIFS(収穫記録!$P:$P,収穫記録!$D:$D,$J$1,収穫記録!$I:$I,$J$2,収穫記録!$J:$J,$J$3,収穫記録!$F:$F,$I501,収穫記録!$B:$B,"&gt;="&amp;M$10,収穫記録!$B:$B,"&lt;="&amp;EOMONTH(M$10,0))
/_xlfn.UNIQUE(_xlfn._xlws.FILTER($F:$F,$E:$E=$J$4))
/IF($J$5="総計",1,$K501/10)
),0)</f>
        <v>0</v>
      </c>
      <c r="N501" s="48" cm="1">
        <f t="array" ref="N501">IFERROR(
IF(OR(N$10="",$I501=""),"",
SUMIFS(収穫記録!$P:$P,収穫記録!$D:$D,$J$1,収穫記録!$I:$I,$J$2,収穫記録!$J:$J,$J$3,収穫記録!$F:$F,$I501,収穫記録!$B:$B,"&gt;="&amp;N$10,収穫記録!$B:$B,"&lt;="&amp;EOMONTH(N$10,0))
/_xlfn.UNIQUE(_xlfn._xlws.FILTER($F:$F,$E:$E=$J$4))
/IF($J$5="総計",1,$K501/10)
),0)</f>
        <v>0</v>
      </c>
      <c r="O501" s="48" cm="1">
        <f t="array" ref="O501">IFERROR(
IF(OR(O$10="",$I501=""),"",
SUMIFS(収穫記録!$P:$P,収穫記録!$D:$D,$J$1,収穫記録!$I:$I,$J$2,収穫記録!$J:$J,$J$3,収穫記録!$F:$F,$I501,収穫記録!$B:$B,"&gt;="&amp;O$10,収穫記録!$B:$B,"&lt;="&amp;EOMONTH(O$10,0))
/_xlfn.UNIQUE(_xlfn._xlws.FILTER($F:$F,$E:$E=$J$4))
/IF($J$5="総計",1,$K501/10)
),0)</f>
        <v>0</v>
      </c>
      <c r="P501" s="48" cm="1">
        <f t="array" ref="P501">IFERROR(
IF(OR(P$10="",$I501=""),"",
SUMIFS(収穫記録!$P:$P,収穫記録!$D:$D,$J$1,収穫記録!$I:$I,$J$2,収穫記録!$J:$J,$J$3,収穫記録!$F:$F,$I501,収穫記録!$B:$B,"&gt;="&amp;P$10,収穫記録!$B:$B,"&lt;="&amp;EOMONTH(P$10,0))
/_xlfn.UNIQUE(_xlfn._xlws.FILTER($F:$F,$E:$E=$J$4))
/IF($J$5="総計",1,$K501/10)
),0)</f>
        <v>0</v>
      </c>
      <c r="Q501" s="48" cm="1">
        <f t="array" ref="Q501">IFERROR(
IF(OR(Q$10="",$I501=""),"",
SUMIFS(収穫記録!$P:$P,収穫記録!$D:$D,$J$1,収穫記録!$I:$I,$J$2,収穫記録!$J:$J,$J$3,収穫記録!$F:$F,$I501,収穫記録!$B:$B,"&gt;="&amp;Q$10,収穫記録!$B:$B,"&lt;="&amp;EOMONTH(Q$10,0))
/_xlfn.UNIQUE(_xlfn._xlws.FILTER($F:$F,$E:$E=$J$4))
/IF($J$5="総計",1,$K501/10)
),0)</f>
        <v>0</v>
      </c>
      <c r="R501" s="48" cm="1">
        <f t="array" ref="R501">IFERROR(
IF(OR(R$10="",$I501=""),"",
SUMIFS(収穫記録!$P:$P,収穫記録!$D:$D,$J$1,収穫記録!$I:$I,$J$2,収穫記録!$J:$J,$J$3,収穫記録!$F:$F,$I501,収穫記録!$B:$B,"&gt;="&amp;R$10,収穫記録!$B:$B,"&lt;="&amp;EOMONTH(R$10,0))
/_xlfn.UNIQUE(_xlfn._xlws.FILTER($F:$F,$E:$E=$J$4))
/IF($J$5="総計",1,$K501/10)
),0)</f>
        <v>0</v>
      </c>
      <c r="S501" s="48" cm="1">
        <f t="array" ref="S501">IFERROR(
IF(OR(S$10="",$I501=""),"",
SUMIFS(収穫記録!$P:$P,収穫記録!$D:$D,$J$1,収穫記録!$I:$I,$J$2,収穫記録!$J:$J,$J$3,収穫記録!$F:$F,$I501,収穫記録!$B:$B,"&gt;="&amp;S$10,収穫記録!$B:$B,"&lt;="&amp;EOMONTH(S$10,0))
/_xlfn.UNIQUE(_xlfn._xlws.FILTER($F:$F,$E:$E=$J$4))
/IF($J$5="総計",1,$K501/10)
),0)</f>
        <v>0</v>
      </c>
      <c r="T501" s="48" cm="1">
        <f t="array" ref="T501">IFERROR(
IF(OR(T$10="",$I501=""),"",
SUMIFS(収穫記録!$P:$P,収穫記録!$D:$D,$J$1,収穫記録!$I:$I,$J$2,収穫記録!$J:$J,$J$3,収穫記録!$F:$F,$I501,収穫記録!$B:$B,"&gt;="&amp;T$10,収穫記録!$B:$B,"&lt;="&amp;EOMONTH(T$10,0))
/_xlfn.UNIQUE(_xlfn._xlws.FILTER($F:$F,$E:$E=$J$4))
/IF($J$5="総計",1,$K501/10)
),0)</f>
        <v>0</v>
      </c>
      <c r="U501" s="48" cm="1">
        <f t="array" ref="U501">IFERROR(
IF(OR(U$10="",$I501=""),"",
SUMIFS(収穫記録!$P:$P,収穫記録!$D:$D,$J$1,収穫記録!$I:$I,$J$2,収穫記録!$J:$J,$J$3,収穫記録!$F:$F,$I501,収穫記録!$B:$B,"&gt;="&amp;U$10,収穫記録!$B:$B,"&lt;="&amp;EOMONTH(U$10,0))
/_xlfn.UNIQUE(_xlfn._xlws.FILTER($F:$F,$E:$E=$J$4))
/IF($J$5="総計",1,$K501/10)
),0)</f>
        <v>0</v>
      </c>
      <c r="V501" s="48" cm="1">
        <f t="array" ref="V501">IFERROR(
IF(OR(V$10="",$I501=""),"",
SUMIFS(収穫記録!$P:$P,収穫記録!$D:$D,$J$1,収穫記録!$I:$I,$J$2,収穫記録!$J:$J,$J$3,収穫記録!$F:$F,$I501,収穫記録!$B:$B,"&gt;="&amp;V$10,収穫記録!$B:$B,"&lt;="&amp;EOMONTH(V$10,0))
/_xlfn.UNIQUE(_xlfn._xlws.FILTER($F:$F,$E:$E=$J$4))
/IF($J$5="総計",1,$K501/10)
),0)</f>
        <v>0</v>
      </c>
      <c r="W501" s="48" cm="1">
        <f t="array" ref="W501">IFERROR(
IF(OR(W$10="",$I501=""),"",
SUMIFS(収穫記録!$P:$P,収穫記録!$D:$D,$J$1,収穫記録!$I:$I,$J$2,収穫記録!$J:$J,$J$3,収穫記録!$F:$F,$I501,収穫記録!$B:$B,"&gt;="&amp;W$10,収穫記録!$B:$B,"&lt;="&amp;EOMONTH(W$10,0))
/_xlfn.UNIQUE(_xlfn._xlws.FILTER($F:$F,$E:$E=$J$4))
/IF($J$5="総計",1,$K501/10)
),0)</f>
        <v>0</v>
      </c>
      <c r="X501" s="48" cm="1">
        <f t="array" ref="X501">IFERROR(
IF(OR(X$10="",$I501=""),"",
SUMIFS(収穫記録!$P:$P,収穫記録!$D:$D,$J$1,収穫記録!$I:$I,$J$2,収穫記録!$J:$J,$J$3,収穫記録!$F:$F,$I501,収穫記録!$B:$B,"&gt;="&amp;X$10,収穫記録!$B:$B,"&lt;="&amp;EOMONTH(X$10,0))
/_xlfn.UNIQUE(_xlfn._xlws.FILTER($F:$F,$E:$E=$J$4))
/IF($J$5="総計",1,$K501/10)
),0)</f>
        <v>0</v>
      </c>
    </row>
    <row r="502" spans="10:24">
      <c r="J502" s="13"/>
      <c r="K502" s="37"/>
      <c r="L502" s="46" t="str">
        <f t="shared" si="10"/>
        <v/>
      </c>
      <c r="M502" s="47" cm="1">
        <f t="array" ref="M502">IFERROR(
IF(OR(M$10="",$I502=""),"",
SUMIFS(収穫記録!$P:$P,収穫記録!$D:$D,$J$1,収穫記録!$I:$I,$J$2,収穫記録!$J:$J,$J$3,収穫記録!$F:$F,$I502,収穫記録!$B:$B,"&gt;="&amp;M$10,収穫記録!$B:$B,"&lt;="&amp;EOMONTH(M$10,0))
/_xlfn.UNIQUE(_xlfn._xlws.FILTER($F:$F,$E:$E=$J$4))
/IF($J$5="総計",1,$K502/10)
),0)</f>
        <v>0</v>
      </c>
      <c r="N502" s="48" cm="1">
        <f t="array" ref="N502">IFERROR(
IF(OR(N$10="",$I502=""),"",
SUMIFS(収穫記録!$P:$P,収穫記録!$D:$D,$J$1,収穫記録!$I:$I,$J$2,収穫記録!$J:$J,$J$3,収穫記録!$F:$F,$I502,収穫記録!$B:$B,"&gt;="&amp;N$10,収穫記録!$B:$B,"&lt;="&amp;EOMONTH(N$10,0))
/_xlfn.UNIQUE(_xlfn._xlws.FILTER($F:$F,$E:$E=$J$4))
/IF($J$5="総計",1,$K502/10)
),0)</f>
        <v>0</v>
      </c>
      <c r="O502" s="48" cm="1">
        <f t="array" ref="O502">IFERROR(
IF(OR(O$10="",$I502=""),"",
SUMIFS(収穫記録!$P:$P,収穫記録!$D:$D,$J$1,収穫記録!$I:$I,$J$2,収穫記録!$J:$J,$J$3,収穫記録!$F:$F,$I502,収穫記録!$B:$B,"&gt;="&amp;O$10,収穫記録!$B:$B,"&lt;="&amp;EOMONTH(O$10,0))
/_xlfn.UNIQUE(_xlfn._xlws.FILTER($F:$F,$E:$E=$J$4))
/IF($J$5="総計",1,$K502/10)
),0)</f>
        <v>0</v>
      </c>
      <c r="P502" s="48" cm="1">
        <f t="array" ref="P502">IFERROR(
IF(OR(P$10="",$I502=""),"",
SUMIFS(収穫記録!$P:$P,収穫記録!$D:$D,$J$1,収穫記録!$I:$I,$J$2,収穫記録!$J:$J,$J$3,収穫記録!$F:$F,$I502,収穫記録!$B:$B,"&gt;="&amp;P$10,収穫記録!$B:$B,"&lt;="&amp;EOMONTH(P$10,0))
/_xlfn.UNIQUE(_xlfn._xlws.FILTER($F:$F,$E:$E=$J$4))
/IF($J$5="総計",1,$K502/10)
),0)</f>
        <v>0</v>
      </c>
      <c r="Q502" s="48" cm="1">
        <f t="array" ref="Q502">IFERROR(
IF(OR(Q$10="",$I502=""),"",
SUMIFS(収穫記録!$P:$P,収穫記録!$D:$D,$J$1,収穫記録!$I:$I,$J$2,収穫記録!$J:$J,$J$3,収穫記録!$F:$F,$I502,収穫記録!$B:$B,"&gt;="&amp;Q$10,収穫記録!$B:$B,"&lt;="&amp;EOMONTH(Q$10,0))
/_xlfn.UNIQUE(_xlfn._xlws.FILTER($F:$F,$E:$E=$J$4))
/IF($J$5="総計",1,$K502/10)
),0)</f>
        <v>0</v>
      </c>
      <c r="R502" s="48" cm="1">
        <f t="array" ref="R502">IFERROR(
IF(OR(R$10="",$I502=""),"",
SUMIFS(収穫記録!$P:$P,収穫記録!$D:$D,$J$1,収穫記録!$I:$I,$J$2,収穫記録!$J:$J,$J$3,収穫記録!$F:$F,$I502,収穫記録!$B:$B,"&gt;="&amp;R$10,収穫記録!$B:$B,"&lt;="&amp;EOMONTH(R$10,0))
/_xlfn.UNIQUE(_xlfn._xlws.FILTER($F:$F,$E:$E=$J$4))
/IF($J$5="総計",1,$K502/10)
),0)</f>
        <v>0</v>
      </c>
      <c r="S502" s="48" cm="1">
        <f t="array" ref="S502">IFERROR(
IF(OR(S$10="",$I502=""),"",
SUMIFS(収穫記録!$P:$P,収穫記録!$D:$D,$J$1,収穫記録!$I:$I,$J$2,収穫記録!$J:$J,$J$3,収穫記録!$F:$F,$I502,収穫記録!$B:$B,"&gt;="&amp;S$10,収穫記録!$B:$B,"&lt;="&amp;EOMONTH(S$10,0))
/_xlfn.UNIQUE(_xlfn._xlws.FILTER($F:$F,$E:$E=$J$4))
/IF($J$5="総計",1,$K502/10)
),0)</f>
        <v>0</v>
      </c>
      <c r="T502" s="48" cm="1">
        <f t="array" ref="T502">IFERROR(
IF(OR(T$10="",$I502=""),"",
SUMIFS(収穫記録!$P:$P,収穫記録!$D:$D,$J$1,収穫記録!$I:$I,$J$2,収穫記録!$J:$J,$J$3,収穫記録!$F:$F,$I502,収穫記録!$B:$B,"&gt;="&amp;T$10,収穫記録!$B:$B,"&lt;="&amp;EOMONTH(T$10,0))
/_xlfn.UNIQUE(_xlfn._xlws.FILTER($F:$F,$E:$E=$J$4))
/IF($J$5="総計",1,$K502/10)
),0)</f>
        <v>0</v>
      </c>
      <c r="U502" s="48" cm="1">
        <f t="array" ref="U502">IFERROR(
IF(OR(U$10="",$I502=""),"",
SUMIFS(収穫記録!$P:$P,収穫記録!$D:$D,$J$1,収穫記録!$I:$I,$J$2,収穫記録!$J:$J,$J$3,収穫記録!$F:$F,$I502,収穫記録!$B:$B,"&gt;="&amp;U$10,収穫記録!$B:$B,"&lt;="&amp;EOMONTH(U$10,0))
/_xlfn.UNIQUE(_xlfn._xlws.FILTER($F:$F,$E:$E=$J$4))
/IF($J$5="総計",1,$K502/10)
),0)</f>
        <v>0</v>
      </c>
      <c r="V502" s="48" cm="1">
        <f t="array" ref="V502">IFERROR(
IF(OR(V$10="",$I502=""),"",
SUMIFS(収穫記録!$P:$P,収穫記録!$D:$D,$J$1,収穫記録!$I:$I,$J$2,収穫記録!$J:$J,$J$3,収穫記録!$F:$F,$I502,収穫記録!$B:$B,"&gt;="&amp;V$10,収穫記録!$B:$B,"&lt;="&amp;EOMONTH(V$10,0))
/_xlfn.UNIQUE(_xlfn._xlws.FILTER($F:$F,$E:$E=$J$4))
/IF($J$5="総計",1,$K502/10)
),0)</f>
        <v>0</v>
      </c>
      <c r="W502" s="48" cm="1">
        <f t="array" ref="W502">IFERROR(
IF(OR(W$10="",$I502=""),"",
SUMIFS(収穫記録!$P:$P,収穫記録!$D:$D,$J$1,収穫記録!$I:$I,$J$2,収穫記録!$J:$J,$J$3,収穫記録!$F:$F,$I502,収穫記録!$B:$B,"&gt;="&amp;W$10,収穫記録!$B:$B,"&lt;="&amp;EOMONTH(W$10,0))
/_xlfn.UNIQUE(_xlfn._xlws.FILTER($F:$F,$E:$E=$J$4))
/IF($J$5="総計",1,$K502/10)
),0)</f>
        <v>0</v>
      </c>
      <c r="X502" s="48" cm="1">
        <f t="array" ref="X502">IFERROR(
IF(OR(X$10="",$I502=""),"",
SUMIFS(収穫記録!$P:$P,収穫記録!$D:$D,$J$1,収穫記録!$I:$I,$J$2,収穫記録!$J:$J,$J$3,収穫記録!$F:$F,$I502,収穫記録!$B:$B,"&gt;="&amp;X$10,収穫記録!$B:$B,"&lt;="&amp;EOMONTH(X$10,0))
/_xlfn.UNIQUE(_xlfn._xlws.FILTER($F:$F,$E:$E=$J$4))
/IF($J$5="総計",1,$K502/10)
),0)</f>
        <v>0</v>
      </c>
    </row>
    <row r="503" spans="10:24">
      <c r="J503" s="13"/>
      <c r="K503" s="37"/>
      <c r="L503" s="46" t="str">
        <f t="shared" si="10"/>
        <v/>
      </c>
      <c r="M503" s="47" cm="1">
        <f t="array" ref="M503">IFERROR(
IF(OR(M$10="",$I503=""),"",
SUMIFS(収穫記録!$P:$P,収穫記録!$D:$D,$J$1,収穫記録!$I:$I,$J$2,収穫記録!$J:$J,$J$3,収穫記録!$F:$F,$I503,収穫記録!$B:$B,"&gt;="&amp;M$10,収穫記録!$B:$B,"&lt;="&amp;EOMONTH(M$10,0))
/_xlfn.UNIQUE(_xlfn._xlws.FILTER($F:$F,$E:$E=$J$4))
/IF($J$5="総計",1,$K503/10)
),0)</f>
        <v>0</v>
      </c>
      <c r="N503" s="48" cm="1">
        <f t="array" ref="N503">IFERROR(
IF(OR(N$10="",$I503=""),"",
SUMIFS(収穫記録!$P:$P,収穫記録!$D:$D,$J$1,収穫記録!$I:$I,$J$2,収穫記録!$J:$J,$J$3,収穫記録!$F:$F,$I503,収穫記録!$B:$B,"&gt;="&amp;N$10,収穫記録!$B:$B,"&lt;="&amp;EOMONTH(N$10,0))
/_xlfn.UNIQUE(_xlfn._xlws.FILTER($F:$F,$E:$E=$J$4))
/IF($J$5="総計",1,$K503/10)
),0)</f>
        <v>0</v>
      </c>
      <c r="O503" s="48" cm="1">
        <f t="array" ref="O503">IFERROR(
IF(OR(O$10="",$I503=""),"",
SUMIFS(収穫記録!$P:$P,収穫記録!$D:$D,$J$1,収穫記録!$I:$I,$J$2,収穫記録!$J:$J,$J$3,収穫記録!$F:$F,$I503,収穫記録!$B:$B,"&gt;="&amp;O$10,収穫記録!$B:$B,"&lt;="&amp;EOMONTH(O$10,0))
/_xlfn.UNIQUE(_xlfn._xlws.FILTER($F:$F,$E:$E=$J$4))
/IF($J$5="総計",1,$K503/10)
),0)</f>
        <v>0</v>
      </c>
      <c r="P503" s="48" cm="1">
        <f t="array" ref="P503">IFERROR(
IF(OR(P$10="",$I503=""),"",
SUMIFS(収穫記録!$P:$P,収穫記録!$D:$D,$J$1,収穫記録!$I:$I,$J$2,収穫記録!$J:$J,$J$3,収穫記録!$F:$F,$I503,収穫記録!$B:$B,"&gt;="&amp;P$10,収穫記録!$B:$B,"&lt;="&amp;EOMONTH(P$10,0))
/_xlfn.UNIQUE(_xlfn._xlws.FILTER($F:$F,$E:$E=$J$4))
/IF($J$5="総計",1,$K503/10)
),0)</f>
        <v>0</v>
      </c>
      <c r="Q503" s="48" cm="1">
        <f t="array" ref="Q503">IFERROR(
IF(OR(Q$10="",$I503=""),"",
SUMIFS(収穫記録!$P:$P,収穫記録!$D:$D,$J$1,収穫記録!$I:$I,$J$2,収穫記録!$J:$J,$J$3,収穫記録!$F:$F,$I503,収穫記録!$B:$B,"&gt;="&amp;Q$10,収穫記録!$B:$B,"&lt;="&amp;EOMONTH(Q$10,0))
/_xlfn.UNIQUE(_xlfn._xlws.FILTER($F:$F,$E:$E=$J$4))
/IF($J$5="総計",1,$K503/10)
),0)</f>
        <v>0</v>
      </c>
      <c r="R503" s="48" cm="1">
        <f t="array" ref="R503">IFERROR(
IF(OR(R$10="",$I503=""),"",
SUMIFS(収穫記録!$P:$P,収穫記録!$D:$D,$J$1,収穫記録!$I:$I,$J$2,収穫記録!$J:$J,$J$3,収穫記録!$F:$F,$I503,収穫記録!$B:$B,"&gt;="&amp;R$10,収穫記録!$B:$B,"&lt;="&amp;EOMONTH(R$10,0))
/_xlfn.UNIQUE(_xlfn._xlws.FILTER($F:$F,$E:$E=$J$4))
/IF($J$5="総計",1,$K503/10)
),0)</f>
        <v>0</v>
      </c>
      <c r="S503" s="48" cm="1">
        <f t="array" ref="S503">IFERROR(
IF(OR(S$10="",$I503=""),"",
SUMIFS(収穫記録!$P:$P,収穫記録!$D:$D,$J$1,収穫記録!$I:$I,$J$2,収穫記録!$J:$J,$J$3,収穫記録!$F:$F,$I503,収穫記録!$B:$B,"&gt;="&amp;S$10,収穫記録!$B:$B,"&lt;="&amp;EOMONTH(S$10,0))
/_xlfn.UNIQUE(_xlfn._xlws.FILTER($F:$F,$E:$E=$J$4))
/IF($J$5="総計",1,$K503/10)
),0)</f>
        <v>0</v>
      </c>
      <c r="T503" s="48" cm="1">
        <f t="array" ref="T503">IFERROR(
IF(OR(T$10="",$I503=""),"",
SUMIFS(収穫記録!$P:$P,収穫記録!$D:$D,$J$1,収穫記録!$I:$I,$J$2,収穫記録!$J:$J,$J$3,収穫記録!$F:$F,$I503,収穫記録!$B:$B,"&gt;="&amp;T$10,収穫記録!$B:$B,"&lt;="&amp;EOMONTH(T$10,0))
/_xlfn.UNIQUE(_xlfn._xlws.FILTER($F:$F,$E:$E=$J$4))
/IF($J$5="総計",1,$K503/10)
),0)</f>
        <v>0</v>
      </c>
      <c r="U503" s="48" cm="1">
        <f t="array" ref="U503">IFERROR(
IF(OR(U$10="",$I503=""),"",
SUMIFS(収穫記録!$P:$P,収穫記録!$D:$D,$J$1,収穫記録!$I:$I,$J$2,収穫記録!$J:$J,$J$3,収穫記録!$F:$F,$I503,収穫記録!$B:$B,"&gt;="&amp;U$10,収穫記録!$B:$B,"&lt;="&amp;EOMONTH(U$10,0))
/_xlfn.UNIQUE(_xlfn._xlws.FILTER($F:$F,$E:$E=$J$4))
/IF($J$5="総計",1,$K503/10)
),0)</f>
        <v>0</v>
      </c>
      <c r="V503" s="48" cm="1">
        <f t="array" ref="V503">IFERROR(
IF(OR(V$10="",$I503=""),"",
SUMIFS(収穫記録!$P:$P,収穫記録!$D:$D,$J$1,収穫記録!$I:$I,$J$2,収穫記録!$J:$J,$J$3,収穫記録!$F:$F,$I503,収穫記録!$B:$B,"&gt;="&amp;V$10,収穫記録!$B:$B,"&lt;="&amp;EOMONTH(V$10,0))
/_xlfn.UNIQUE(_xlfn._xlws.FILTER($F:$F,$E:$E=$J$4))
/IF($J$5="総計",1,$K503/10)
),0)</f>
        <v>0</v>
      </c>
      <c r="W503" s="48" cm="1">
        <f t="array" ref="W503">IFERROR(
IF(OR(W$10="",$I503=""),"",
SUMIFS(収穫記録!$P:$P,収穫記録!$D:$D,$J$1,収穫記録!$I:$I,$J$2,収穫記録!$J:$J,$J$3,収穫記録!$F:$F,$I503,収穫記録!$B:$B,"&gt;="&amp;W$10,収穫記録!$B:$B,"&lt;="&amp;EOMONTH(W$10,0))
/_xlfn.UNIQUE(_xlfn._xlws.FILTER($F:$F,$E:$E=$J$4))
/IF($J$5="総計",1,$K503/10)
),0)</f>
        <v>0</v>
      </c>
      <c r="X503" s="48" cm="1">
        <f t="array" ref="X503">IFERROR(
IF(OR(X$10="",$I503=""),"",
SUMIFS(収穫記録!$P:$P,収穫記録!$D:$D,$J$1,収穫記録!$I:$I,$J$2,収穫記録!$J:$J,$J$3,収穫記録!$F:$F,$I503,収穫記録!$B:$B,"&gt;="&amp;X$10,収穫記録!$B:$B,"&lt;="&amp;EOMONTH(X$10,0))
/_xlfn.UNIQUE(_xlfn._xlws.FILTER($F:$F,$E:$E=$J$4))
/IF($J$5="総計",1,$K503/10)
),0)</f>
        <v>0</v>
      </c>
    </row>
    <row r="504" spans="10:24">
      <c r="J504" s="13"/>
      <c r="K504" s="37"/>
      <c r="L504" s="46" t="str">
        <f t="shared" si="10"/>
        <v/>
      </c>
      <c r="M504" s="47" cm="1">
        <f t="array" ref="M504">IFERROR(
IF(OR(M$10="",$I504=""),"",
SUMIFS(収穫記録!$P:$P,収穫記録!$D:$D,$J$1,収穫記録!$I:$I,$J$2,収穫記録!$J:$J,$J$3,収穫記録!$F:$F,$I504,収穫記録!$B:$B,"&gt;="&amp;M$10,収穫記録!$B:$B,"&lt;="&amp;EOMONTH(M$10,0))
/_xlfn.UNIQUE(_xlfn._xlws.FILTER($F:$F,$E:$E=$J$4))
/IF($J$5="総計",1,$K504/10)
),0)</f>
        <v>0</v>
      </c>
      <c r="N504" s="48" cm="1">
        <f t="array" ref="N504">IFERROR(
IF(OR(N$10="",$I504=""),"",
SUMIFS(収穫記録!$P:$P,収穫記録!$D:$D,$J$1,収穫記録!$I:$I,$J$2,収穫記録!$J:$J,$J$3,収穫記録!$F:$F,$I504,収穫記録!$B:$B,"&gt;="&amp;N$10,収穫記録!$B:$B,"&lt;="&amp;EOMONTH(N$10,0))
/_xlfn.UNIQUE(_xlfn._xlws.FILTER($F:$F,$E:$E=$J$4))
/IF($J$5="総計",1,$K504/10)
),0)</f>
        <v>0</v>
      </c>
      <c r="O504" s="48" cm="1">
        <f t="array" ref="O504">IFERROR(
IF(OR(O$10="",$I504=""),"",
SUMIFS(収穫記録!$P:$P,収穫記録!$D:$D,$J$1,収穫記録!$I:$I,$J$2,収穫記録!$J:$J,$J$3,収穫記録!$F:$F,$I504,収穫記録!$B:$B,"&gt;="&amp;O$10,収穫記録!$B:$B,"&lt;="&amp;EOMONTH(O$10,0))
/_xlfn.UNIQUE(_xlfn._xlws.FILTER($F:$F,$E:$E=$J$4))
/IF($J$5="総計",1,$K504/10)
),0)</f>
        <v>0</v>
      </c>
      <c r="P504" s="48" cm="1">
        <f t="array" ref="P504">IFERROR(
IF(OR(P$10="",$I504=""),"",
SUMIFS(収穫記録!$P:$P,収穫記録!$D:$D,$J$1,収穫記録!$I:$I,$J$2,収穫記録!$J:$J,$J$3,収穫記録!$F:$F,$I504,収穫記録!$B:$B,"&gt;="&amp;P$10,収穫記録!$B:$B,"&lt;="&amp;EOMONTH(P$10,0))
/_xlfn.UNIQUE(_xlfn._xlws.FILTER($F:$F,$E:$E=$J$4))
/IF($J$5="総計",1,$K504/10)
),0)</f>
        <v>0</v>
      </c>
      <c r="Q504" s="48" cm="1">
        <f t="array" ref="Q504">IFERROR(
IF(OR(Q$10="",$I504=""),"",
SUMIFS(収穫記録!$P:$P,収穫記録!$D:$D,$J$1,収穫記録!$I:$I,$J$2,収穫記録!$J:$J,$J$3,収穫記録!$F:$F,$I504,収穫記録!$B:$B,"&gt;="&amp;Q$10,収穫記録!$B:$B,"&lt;="&amp;EOMONTH(Q$10,0))
/_xlfn.UNIQUE(_xlfn._xlws.FILTER($F:$F,$E:$E=$J$4))
/IF($J$5="総計",1,$K504/10)
),0)</f>
        <v>0</v>
      </c>
      <c r="R504" s="48" cm="1">
        <f t="array" ref="R504">IFERROR(
IF(OR(R$10="",$I504=""),"",
SUMIFS(収穫記録!$P:$P,収穫記録!$D:$D,$J$1,収穫記録!$I:$I,$J$2,収穫記録!$J:$J,$J$3,収穫記録!$F:$F,$I504,収穫記録!$B:$B,"&gt;="&amp;R$10,収穫記録!$B:$B,"&lt;="&amp;EOMONTH(R$10,0))
/_xlfn.UNIQUE(_xlfn._xlws.FILTER($F:$F,$E:$E=$J$4))
/IF($J$5="総計",1,$K504/10)
),0)</f>
        <v>0</v>
      </c>
      <c r="S504" s="48" cm="1">
        <f t="array" ref="S504">IFERROR(
IF(OR(S$10="",$I504=""),"",
SUMIFS(収穫記録!$P:$P,収穫記録!$D:$D,$J$1,収穫記録!$I:$I,$J$2,収穫記録!$J:$J,$J$3,収穫記録!$F:$F,$I504,収穫記録!$B:$B,"&gt;="&amp;S$10,収穫記録!$B:$B,"&lt;="&amp;EOMONTH(S$10,0))
/_xlfn.UNIQUE(_xlfn._xlws.FILTER($F:$F,$E:$E=$J$4))
/IF($J$5="総計",1,$K504/10)
),0)</f>
        <v>0</v>
      </c>
      <c r="T504" s="48" cm="1">
        <f t="array" ref="T504">IFERROR(
IF(OR(T$10="",$I504=""),"",
SUMIFS(収穫記録!$P:$P,収穫記録!$D:$D,$J$1,収穫記録!$I:$I,$J$2,収穫記録!$J:$J,$J$3,収穫記録!$F:$F,$I504,収穫記録!$B:$B,"&gt;="&amp;T$10,収穫記録!$B:$B,"&lt;="&amp;EOMONTH(T$10,0))
/_xlfn.UNIQUE(_xlfn._xlws.FILTER($F:$F,$E:$E=$J$4))
/IF($J$5="総計",1,$K504/10)
),0)</f>
        <v>0</v>
      </c>
      <c r="U504" s="48" cm="1">
        <f t="array" ref="U504">IFERROR(
IF(OR(U$10="",$I504=""),"",
SUMIFS(収穫記録!$P:$P,収穫記録!$D:$D,$J$1,収穫記録!$I:$I,$J$2,収穫記録!$J:$J,$J$3,収穫記録!$F:$F,$I504,収穫記録!$B:$B,"&gt;="&amp;U$10,収穫記録!$B:$B,"&lt;="&amp;EOMONTH(U$10,0))
/_xlfn.UNIQUE(_xlfn._xlws.FILTER($F:$F,$E:$E=$J$4))
/IF($J$5="総計",1,$K504/10)
),0)</f>
        <v>0</v>
      </c>
      <c r="V504" s="48" cm="1">
        <f t="array" ref="V504">IFERROR(
IF(OR(V$10="",$I504=""),"",
SUMIFS(収穫記録!$P:$P,収穫記録!$D:$D,$J$1,収穫記録!$I:$I,$J$2,収穫記録!$J:$J,$J$3,収穫記録!$F:$F,$I504,収穫記録!$B:$B,"&gt;="&amp;V$10,収穫記録!$B:$B,"&lt;="&amp;EOMONTH(V$10,0))
/_xlfn.UNIQUE(_xlfn._xlws.FILTER($F:$F,$E:$E=$J$4))
/IF($J$5="総計",1,$K504/10)
),0)</f>
        <v>0</v>
      </c>
      <c r="W504" s="48" cm="1">
        <f t="array" ref="W504">IFERROR(
IF(OR(W$10="",$I504=""),"",
SUMIFS(収穫記録!$P:$P,収穫記録!$D:$D,$J$1,収穫記録!$I:$I,$J$2,収穫記録!$J:$J,$J$3,収穫記録!$F:$F,$I504,収穫記録!$B:$B,"&gt;="&amp;W$10,収穫記録!$B:$B,"&lt;="&amp;EOMONTH(W$10,0))
/_xlfn.UNIQUE(_xlfn._xlws.FILTER($F:$F,$E:$E=$J$4))
/IF($J$5="総計",1,$K504/10)
),0)</f>
        <v>0</v>
      </c>
      <c r="X504" s="48" cm="1">
        <f t="array" ref="X504">IFERROR(
IF(OR(X$10="",$I504=""),"",
SUMIFS(収穫記録!$P:$P,収穫記録!$D:$D,$J$1,収穫記録!$I:$I,$J$2,収穫記録!$J:$J,$J$3,収穫記録!$F:$F,$I504,収穫記録!$B:$B,"&gt;="&amp;X$10,収穫記録!$B:$B,"&lt;="&amp;EOMONTH(X$10,0))
/_xlfn.UNIQUE(_xlfn._xlws.FILTER($F:$F,$E:$E=$J$4))
/IF($J$5="総計",1,$K504/10)
),0)</f>
        <v>0</v>
      </c>
    </row>
    <row r="505" spans="10:24">
      <c r="J505" s="13"/>
      <c r="K505" s="37"/>
      <c r="L505" s="46" t="str">
        <f t="shared" si="10"/>
        <v/>
      </c>
      <c r="M505" s="47" cm="1">
        <f t="array" ref="M505">IFERROR(
IF(OR(M$10="",$I505=""),"",
SUMIFS(収穫記録!$P:$P,収穫記録!$D:$D,$J$1,収穫記録!$I:$I,$J$2,収穫記録!$J:$J,$J$3,収穫記録!$F:$F,$I505,収穫記録!$B:$B,"&gt;="&amp;M$10,収穫記録!$B:$B,"&lt;="&amp;EOMONTH(M$10,0))
/_xlfn.UNIQUE(_xlfn._xlws.FILTER($F:$F,$E:$E=$J$4))
/IF($J$5="総計",1,$K505/10)
),0)</f>
        <v>0</v>
      </c>
      <c r="N505" s="48" cm="1">
        <f t="array" ref="N505">IFERROR(
IF(OR(N$10="",$I505=""),"",
SUMIFS(収穫記録!$P:$P,収穫記録!$D:$D,$J$1,収穫記録!$I:$I,$J$2,収穫記録!$J:$J,$J$3,収穫記録!$F:$F,$I505,収穫記録!$B:$B,"&gt;="&amp;N$10,収穫記録!$B:$B,"&lt;="&amp;EOMONTH(N$10,0))
/_xlfn.UNIQUE(_xlfn._xlws.FILTER($F:$F,$E:$E=$J$4))
/IF($J$5="総計",1,$K505/10)
),0)</f>
        <v>0</v>
      </c>
      <c r="O505" s="48" cm="1">
        <f t="array" ref="O505">IFERROR(
IF(OR(O$10="",$I505=""),"",
SUMIFS(収穫記録!$P:$P,収穫記録!$D:$D,$J$1,収穫記録!$I:$I,$J$2,収穫記録!$J:$J,$J$3,収穫記録!$F:$F,$I505,収穫記録!$B:$B,"&gt;="&amp;O$10,収穫記録!$B:$B,"&lt;="&amp;EOMONTH(O$10,0))
/_xlfn.UNIQUE(_xlfn._xlws.FILTER($F:$F,$E:$E=$J$4))
/IF($J$5="総計",1,$K505/10)
),0)</f>
        <v>0</v>
      </c>
      <c r="P505" s="48" cm="1">
        <f t="array" ref="P505">IFERROR(
IF(OR(P$10="",$I505=""),"",
SUMIFS(収穫記録!$P:$P,収穫記録!$D:$D,$J$1,収穫記録!$I:$I,$J$2,収穫記録!$J:$J,$J$3,収穫記録!$F:$F,$I505,収穫記録!$B:$B,"&gt;="&amp;P$10,収穫記録!$B:$B,"&lt;="&amp;EOMONTH(P$10,0))
/_xlfn.UNIQUE(_xlfn._xlws.FILTER($F:$F,$E:$E=$J$4))
/IF($J$5="総計",1,$K505/10)
),0)</f>
        <v>0</v>
      </c>
      <c r="Q505" s="48" cm="1">
        <f t="array" ref="Q505">IFERROR(
IF(OR(Q$10="",$I505=""),"",
SUMIFS(収穫記録!$P:$P,収穫記録!$D:$D,$J$1,収穫記録!$I:$I,$J$2,収穫記録!$J:$J,$J$3,収穫記録!$F:$F,$I505,収穫記録!$B:$B,"&gt;="&amp;Q$10,収穫記録!$B:$B,"&lt;="&amp;EOMONTH(Q$10,0))
/_xlfn.UNIQUE(_xlfn._xlws.FILTER($F:$F,$E:$E=$J$4))
/IF($J$5="総計",1,$K505/10)
),0)</f>
        <v>0</v>
      </c>
      <c r="R505" s="48" cm="1">
        <f t="array" ref="R505">IFERROR(
IF(OR(R$10="",$I505=""),"",
SUMIFS(収穫記録!$P:$P,収穫記録!$D:$D,$J$1,収穫記録!$I:$I,$J$2,収穫記録!$J:$J,$J$3,収穫記録!$F:$F,$I505,収穫記録!$B:$B,"&gt;="&amp;R$10,収穫記録!$B:$B,"&lt;="&amp;EOMONTH(R$10,0))
/_xlfn.UNIQUE(_xlfn._xlws.FILTER($F:$F,$E:$E=$J$4))
/IF($J$5="総計",1,$K505/10)
),0)</f>
        <v>0</v>
      </c>
      <c r="S505" s="48" cm="1">
        <f t="array" ref="S505">IFERROR(
IF(OR(S$10="",$I505=""),"",
SUMIFS(収穫記録!$P:$P,収穫記録!$D:$D,$J$1,収穫記録!$I:$I,$J$2,収穫記録!$J:$J,$J$3,収穫記録!$F:$F,$I505,収穫記録!$B:$B,"&gt;="&amp;S$10,収穫記録!$B:$B,"&lt;="&amp;EOMONTH(S$10,0))
/_xlfn.UNIQUE(_xlfn._xlws.FILTER($F:$F,$E:$E=$J$4))
/IF($J$5="総計",1,$K505/10)
),0)</f>
        <v>0</v>
      </c>
      <c r="T505" s="48" cm="1">
        <f t="array" ref="T505">IFERROR(
IF(OR(T$10="",$I505=""),"",
SUMIFS(収穫記録!$P:$P,収穫記録!$D:$D,$J$1,収穫記録!$I:$I,$J$2,収穫記録!$J:$J,$J$3,収穫記録!$F:$F,$I505,収穫記録!$B:$B,"&gt;="&amp;T$10,収穫記録!$B:$B,"&lt;="&amp;EOMONTH(T$10,0))
/_xlfn.UNIQUE(_xlfn._xlws.FILTER($F:$F,$E:$E=$J$4))
/IF($J$5="総計",1,$K505/10)
),0)</f>
        <v>0</v>
      </c>
      <c r="U505" s="48" cm="1">
        <f t="array" ref="U505">IFERROR(
IF(OR(U$10="",$I505=""),"",
SUMIFS(収穫記録!$P:$P,収穫記録!$D:$D,$J$1,収穫記録!$I:$I,$J$2,収穫記録!$J:$J,$J$3,収穫記録!$F:$F,$I505,収穫記録!$B:$B,"&gt;="&amp;U$10,収穫記録!$B:$B,"&lt;="&amp;EOMONTH(U$10,0))
/_xlfn.UNIQUE(_xlfn._xlws.FILTER($F:$F,$E:$E=$J$4))
/IF($J$5="総計",1,$K505/10)
),0)</f>
        <v>0</v>
      </c>
      <c r="V505" s="48" cm="1">
        <f t="array" ref="V505">IFERROR(
IF(OR(V$10="",$I505=""),"",
SUMIFS(収穫記録!$P:$P,収穫記録!$D:$D,$J$1,収穫記録!$I:$I,$J$2,収穫記録!$J:$J,$J$3,収穫記録!$F:$F,$I505,収穫記録!$B:$B,"&gt;="&amp;V$10,収穫記録!$B:$B,"&lt;="&amp;EOMONTH(V$10,0))
/_xlfn.UNIQUE(_xlfn._xlws.FILTER($F:$F,$E:$E=$J$4))
/IF($J$5="総計",1,$K505/10)
),0)</f>
        <v>0</v>
      </c>
      <c r="W505" s="48" cm="1">
        <f t="array" ref="W505">IFERROR(
IF(OR(W$10="",$I505=""),"",
SUMIFS(収穫記録!$P:$P,収穫記録!$D:$D,$J$1,収穫記録!$I:$I,$J$2,収穫記録!$J:$J,$J$3,収穫記録!$F:$F,$I505,収穫記録!$B:$B,"&gt;="&amp;W$10,収穫記録!$B:$B,"&lt;="&amp;EOMONTH(W$10,0))
/_xlfn.UNIQUE(_xlfn._xlws.FILTER($F:$F,$E:$E=$J$4))
/IF($J$5="総計",1,$K505/10)
),0)</f>
        <v>0</v>
      </c>
      <c r="X505" s="48" cm="1">
        <f t="array" ref="X505">IFERROR(
IF(OR(X$10="",$I505=""),"",
SUMIFS(収穫記録!$P:$P,収穫記録!$D:$D,$J$1,収穫記録!$I:$I,$J$2,収穫記録!$J:$J,$J$3,収穫記録!$F:$F,$I505,収穫記録!$B:$B,"&gt;="&amp;X$10,収穫記録!$B:$B,"&lt;="&amp;EOMONTH(X$10,0))
/_xlfn.UNIQUE(_xlfn._xlws.FILTER($F:$F,$E:$E=$J$4))
/IF($J$5="総計",1,$K505/10)
),0)</f>
        <v>0</v>
      </c>
    </row>
    <row r="506" spans="10:24">
      <c r="J506" s="13"/>
      <c r="K506" s="37"/>
      <c r="L506" s="46" t="str">
        <f t="shared" si="10"/>
        <v/>
      </c>
      <c r="M506" s="47" cm="1">
        <f t="array" ref="M506">IFERROR(
IF(OR(M$10="",$I506=""),"",
SUMIFS(収穫記録!$P:$P,収穫記録!$D:$D,$J$1,収穫記録!$I:$I,$J$2,収穫記録!$J:$J,$J$3,収穫記録!$F:$F,$I506,収穫記録!$B:$B,"&gt;="&amp;M$10,収穫記録!$B:$B,"&lt;="&amp;EOMONTH(M$10,0))
/_xlfn.UNIQUE(_xlfn._xlws.FILTER($F:$F,$E:$E=$J$4))
/IF($J$5="総計",1,$K506/10)
),0)</f>
        <v>0</v>
      </c>
      <c r="N506" s="48" cm="1">
        <f t="array" ref="N506">IFERROR(
IF(OR(N$10="",$I506=""),"",
SUMIFS(収穫記録!$P:$P,収穫記録!$D:$D,$J$1,収穫記録!$I:$I,$J$2,収穫記録!$J:$J,$J$3,収穫記録!$F:$F,$I506,収穫記録!$B:$B,"&gt;="&amp;N$10,収穫記録!$B:$B,"&lt;="&amp;EOMONTH(N$10,0))
/_xlfn.UNIQUE(_xlfn._xlws.FILTER($F:$F,$E:$E=$J$4))
/IF($J$5="総計",1,$K506/10)
),0)</f>
        <v>0</v>
      </c>
      <c r="O506" s="48" cm="1">
        <f t="array" ref="O506">IFERROR(
IF(OR(O$10="",$I506=""),"",
SUMIFS(収穫記録!$P:$P,収穫記録!$D:$D,$J$1,収穫記録!$I:$I,$J$2,収穫記録!$J:$J,$J$3,収穫記録!$F:$F,$I506,収穫記録!$B:$B,"&gt;="&amp;O$10,収穫記録!$B:$B,"&lt;="&amp;EOMONTH(O$10,0))
/_xlfn.UNIQUE(_xlfn._xlws.FILTER($F:$F,$E:$E=$J$4))
/IF($J$5="総計",1,$K506/10)
),0)</f>
        <v>0</v>
      </c>
      <c r="P506" s="48" cm="1">
        <f t="array" ref="P506">IFERROR(
IF(OR(P$10="",$I506=""),"",
SUMIFS(収穫記録!$P:$P,収穫記録!$D:$D,$J$1,収穫記録!$I:$I,$J$2,収穫記録!$J:$J,$J$3,収穫記録!$F:$F,$I506,収穫記録!$B:$B,"&gt;="&amp;P$10,収穫記録!$B:$B,"&lt;="&amp;EOMONTH(P$10,0))
/_xlfn.UNIQUE(_xlfn._xlws.FILTER($F:$F,$E:$E=$J$4))
/IF($J$5="総計",1,$K506/10)
),0)</f>
        <v>0</v>
      </c>
      <c r="Q506" s="48" cm="1">
        <f t="array" ref="Q506">IFERROR(
IF(OR(Q$10="",$I506=""),"",
SUMIFS(収穫記録!$P:$P,収穫記録!$D:$D,$J$1,収穫記録!$I:$I,$J$2,収穫記録!$J:$J,$J$3,収穫記録!$F:$F,$I506,収穫記録!$B:$B,"&gt;="&amp;Q$10,収穫記録!$B:$B,"&lt;="&amp;EOMONTH(Q$10,0))
/_xlfn.UNIQUE(_xlfn._xlws.FILTER($F:$F,$E:$E=$J$4))
/IF($J$5="総計",1,$K506/10)
),0)</f>
        <v>0</v>
      </c>
      <c r="R506" s="48" cm="1">
        <f t="array" ref="R506">IFERROR(
IF(OR(R$10="",$I506=""),"",
SUMIFS(収穫記録!$P:$P,収穫記録!$D:$D,$J$1,収穫記録!$I:$I,$J$2,収穫記録!$J:$J,$J$3,収穫記録!$F:$F,$I506,収穫記録!$B:$B,"&gt;="&amp;R$10,収穫記録!$B:$B,"&lt;="&amp;EOMONTH(R$10,0))
/_xlfn.UNIQUE(_xlfn._xlws.FILTER($F:$F,$E:$E=$J$4))
/IF($J$5="総計",1,$K506/10)
),0)</f>
        <v>0</v>
      </c>
      <c r="S506" s="48" cm="1">
        <f t="array" ref="S506">IFERROR(
IF(OR(S$10="",$I506=""),"",
SUMIFS(収穫記録!$P:$P,収穫記録!$D:$D,$J$1,収穫記録!$I:$I,$J$2,収穫記録!$J:$J,$J$3,収穫記録!$F:$F,$I506,収穫記録!$B:$B,"&gt;="&amp;S$10,収穫記録!$B:$B,"&lt;="&amp;EOMONTH(S$10,0))
/_xlfn.UNIQUE(_xlfn._xlws.FILTER($F:$F,$E:$E=$J$4))
/IF($J$5="総計",1,$K506/10)
),0)</f>
        <v>0</v>
      </c>
      <c r="T506" s="48" cm="1">
        <f t="array" ref="T506">IFERROR(
IF(OR(T$10="",$I506=""),"",
SUMIFS(収穫記録!$P:$P,収穫記録!$D:$D,$J$1,収穫記録!$I:$I,$J$2,収穫記録!$J:$J,$J$3,収穫記録!$F:$F,$I506,収穫記録!$B:$B,"&gt;="&amp;T$10,収穫記録!$B:$B,"&lt;="&amp;EOMONTH(T$10,0))
/_xlfn.UNIQUE(_xlfn._xlws.FILTER($F:$F,$E:$E=$J$4))
/IF($J$5="総計",1,$K506/10)
),0)</f>
        <v>0</v>
      </c>
      <c r="U506" s="48" cm="1">
        <f t="array" ref="U506">IFERROR(
IF(OR(U$10="",$I506=""),"",
SUMIFS(収穫記録!$P:$P,収穫記録!$D:$D,$J$1,収穫記録!$I:$I,$J$2,収穫記録!$J:$J,$J$3,収穫記録!$F:$F,$I506,収穫記録!$B:$B,"&gt;="&amp;U$10,収穫記録!$B:$B,"&lt;="&amp;EOMONTH(U$10,0))
/_xlfn.UNIQUE(_xlfn._xlws.FILTER($F:$F,$E:$E=$J$4))
/IF($J$5="総計",1,$K506/10)
),0)</f>
        <v>0</v>
      </c>
      <c r="V506" s="48" cm="1">
        <f t="array" ref="V506">IFERROR(
IF(OR(V$10="",$I506=""),"",
SUMIFS(収穫記録!$P:$P,収穫記録!$D:$D,$J$1,収穫記録!$I:$I,$J$2,収穫記録!$J:$J,$J$3,収穫記録!$F:$F,$I506,収穫記録!$B:$B,"&gt;="&amp;V$10,収穫記録!$B:$B,"&lt;="&amp;EOMONTH(V$10,0))
/_xlfn.UNIQUE(_xlfn._xlws.FILTER($F:$F,$E:$E=$J$4))
/IF($J$5="総計",1,$K506/10)
),0)</f>
        <v>0</v>
      </c>
      <c r="W506" s="48" cm="1">
        <f t="array" ref="W506">IFERROR(
IF(OR(W$10="",$I506=""),"",
SUMIFS(収穫記録!$P:$P,収穫記録!$D:$D,$J$1,収穫記録!$I:$I,$J$2,収穫記録!$J:$J,$J$3,収穫記録!$F:$F,$I506,収穫記録!$B:$B,"&gt;="&amp;W$10,収穫記録!$B:$B,"&lt;="&amp;EOMONTH(W$10,0))
/_xlfn.UNIQUE(_xlfn._xlws.FILTER($F:$F,$E:$E=$J$4))
/IF($J$5="総計",1,$K506/10)
),0)</f>
        <v>0</v>
      </c>
      <c r="X506" s="48" cm="1">
        <f t="array" ref="X506">IFERROR(
IF(OR(X$10="",$I506=""),"",
SUMIFS(収穫記録!$P:$P,収穫記録!$D:$D,$J$1,収穫記録!$I:$I,$J$2,収穫記録!$J:$J,$J$3,収穫記録!$F:$F,$I506,収穫記録!$B:$B,"&gt;="&amp;X$10,収穫記録!$B:$B,"&lt;="&amp;EOMONTH(X$10,0))
/_xlfn.UNIQUE(_xlfn._xlws.FILTER($F:$F,$E:$E=$J$4))
/IF($J$5="総計",1,$K506/10)
),0)</f>
        <v>0</v>
      </c>
    </row>
    <row r="507" spans="10:24">
      <c r="J507" s="13"/>
      <c r="K507" s="37"/>
      <c r="L507" s="46" t="str">
        <f t="shared" si="10"/>
        <v/>
      </c>
      <c r="M507" s="47" cm="1">
        <f t="array" ref="M507">IFERROR(
IF(OR(M$10="",$I507=""),"",
SUMIFS(収穫記録!$P:$P,収穫記録!$D:$D,$J$1,収穫記録!$I:$I,$J$2,収穫記録!$J:$J,$J$3,収穫記録!$F:$F,$I507,収穫記録!$B:$B,"&gt;="&amp;M$10,収穫記録!$B:$B,"&lt;="&amp;EOMONTH(M$10,0))
/_xlfn.UNIQUE(_xlfn._xlws.FILTER($F:$F,$E:$E=$J$4))
/IF($J$5="総計",1,$K507/10)
),0)</f>
        <v>0</v>
      </c>
      <c r="N507" s="48" cm="1">
        <f t="array" ref="N507">IFERROR(
IF(OR(N$10="",$I507=""),"",
SUMIFS(収穫記録!$P:$P,収穫記録!$D:$D,$J$1,収穫記録!$I:$I,$J$2,収穫記録!$J:$J,$J$3,収穫記録!$F:$F,$I507,収穫記録!$B:$B,"&gt;="&amp;N$10,収穫記録!$B:$B,"&lt;="&amp;EOMONTH(N$10,0))
/_xlfn.UNIQUE(_xlfn._xlws.FILTER($F:$F,$E:$E=$J$4))
/IF($J$5="総計",1,$K507/10)
),0)</f>
        <v>0</v>
      </c>
      <c r="O507" s="48" cm="1">
        <f t="array" ref="O507">IFERROR(
IF(OR(O$10="",$I507=""),"",
SUMIFS(収穫記録!$P:$P,収穫記録!$D:$D,$J$1,収穫記録!$I:$I,$J$2,収穫記録!$J:$J,$J$3,収穫記録!$F:$F,$I507,収穫記録!$B:$B,"&gt;="&amp;O$10,収穫記録!$B:$B,"&lt;="&amp;EOMONTH(O$10,0))
/_xlfn.UNIQUE(_xlfn._xlws.FILTER($F:$F,$E:$E=$J$4))
/IF($J$5="総計",1,$K507/10)
),0)</f>
        <v>0</v>
      </c>
      <c r="P507" s="48" cm="1">
        <f t="array" ref="P507">IFERROR(
IF(OR(P$10="",$I507=""),"",
SUMIFS(収穫記録!$P:$P,収穫記録!$D:$D,$J$1,収穫記録!$I:$I,$J$2,収穫記録!$J:$J,$J$3,収穫記録!$F:$F,$I507,収穫記録!$B:$B,"&gt;="&amp;P$10,収穫記録!$B:$B,"&lt;="&amp;EOMONTH(P$10,0))
/_xlfn.UNIQUE(_xlfn._xlws.FILTER($F:$F,$E:$E=$J$4))
/IF($J$5="総計",1,$K507/10)
),0)</f>
        <v>0</v>
      </c>
      <c r="Q507" s="48" cm="1">
        <f t="array" ref="Q507">IFERROR(
IF(OR(Q$10="",$I507=""),"",
SUMIFS(収穫記録!$P:$P,収穫記録!$D:$D,$J$1,収穫記録!$I:$I,$J$2,収穫記録!$J:$J,$J$3,収穫記録!$F:$F,$I507,収穫記録!$B:$B,"&gt;="&amp;Q$10,収穫記録!$B:$B,"&lt;="&amp;EOMONTH(Q$10,0))
/_xlfn.UNIQUE(_xlfn._xlws.FILTER($F:$F,$E:$E=$J$4))
/IF($J$5="総計",1,$K507/10)
),0)</f>
        <v>0</v>
      </c>
      <c r="R507" s="48" cm="1">
        <f t="array" ref="R507">IFERROR(
IF(OR(R$10="",$I507=""),"",
SUMIFS(収穫記録!$P:$P,収穫記録!$D:$D,$J$1,収穫記録!$I:$I,$J$2,収穫記録!$J:$J,$J$3,収穫記録!$F:$F,$I507,収穫記録!$B:$B,"&gt;="&amp;R$10,収穫記録!$B:$B,"&lt;="&amp;EOMONTH(R$10,0))
/_xlfn.UNIQUE(_xlfn._xlws.FILTER($F:$F,$E:$E=$J$4))
/IF($J$5="総計",1,$K507/10)
),0)</f>
        <v>0</v>
      </c>
      <c r="S507" s="48" cm="1">
        <f t="array" ref="S507">IFERROR(
IF(OR(S$10="",$I507=""),"",
SUMIFS(収穫記録!$P:$P,収穫記録!$D:$D,$J$1,収穫記録!$I:$I,$J$2,収穫記録!$J:$J,$J$3,収穫記録!$F:$F,$I507,収穫記録!$B:$B,"&gt;="&amp;S$10,収穫記録!$B:$B,"&lt;="&amp;EOMONTH(S$10,0))
/_xlfn.UNIQUE(_xlfn._xlws.FILTER($F:$F,$E:$E=$J$4))
/IF($J$5="総計",1,$K507/10)
),0)</f>
        <v>0</v>
      </c>
      <c r="T507" s="48" cm="1">
        <f t="array" ref="T507">IFERROR(
IF(OR(T$10="",$I507=""),"",
SUMIFS(収穫記録!$P:$P,収穫記録!$D:$D,$J$1,収穫記録!$I:$I,$J$2,収穫記録!$J:$J,$J$3,収穫記録!$F:$F,$I507,収穫記録!$B:$B,"&gt;="&amp;T$10,収穫記録!$B:$B,"&lt;="&amp;EOMONTH(T$10,0))
/_xlfn.UNIQUE(_xlfn._xlws.FILTER($F:$F,$E:$E=$J$4))
/IF($J$5="総計",1,$K507/10)
),0)</f>
        <v>0</v>
      </c>
      <c r="U507" s="48" cm="1">
        <f t="array" ref="U507">IFERROR(
IF(OR(U$10="",$I507=""),"",
SUMIFS(収穫記録!$P:$P,収穫記録!$D:$D,$J$1,収穫記録!$I:$I,$J$2,収穫記録!$J:$J,$J$3,収穫記録!$F:$F,$I507,収穫記録!$B:$B,"&gt;="&amp;U$10,収穫記録!$B:$B,"&lt;="&amp;EOMONTH(U$10,0))
/_xlfn.UNIQUE(_xlfn._xlws.FILTER($F:$F,$E:$E=$J$4))
/IF($J$5="総計",1,$K507/10)
),0)</f>
        <v>0</v>
      </c>
      <c r="V507" s="48" cm="1">
        <f t="array" ref="V507">IFERROR(
IF(OR(V$10="",$I507=""),"",
SUMIFS(収穫記録!$P:$P,収穫記録!$D:$D,$J$1,収穫記録!$I:$I,$J$2,収穫記録!$J:$J,$J$3,収穫記録!$F:$F,$I507,収穫記録!$B:$B,"&gt;="&amp;V$10,収穫記録!$B:$B,"&lt;="&amp;EOMONTH(V$10,0))
/_xlfn.UNIQUE(_xlfn._xlws.FILTER($F:$F,$E:$E=$J$4))
/IF($J$5="総計",1,$K507/10)
),0)</f>
        <v>0</v>
      </c>
      <c r="W507" s="48" cm="1">
        <f t="array" ref="W507">IFERROR(
IF(OR(W$10="",$I507=""),"",
SUMIFS(収穫記録!$P:$P,収穫記録!$D:$D,$J$1,収穫記録!$I:$I,$J$2,収穫記録!$J:$J,$J$3,収穫記録!$F:$F,$I507,収穫記録!$B:$B,"&gt;="&amp;W$10,収穫記録!$B:$B,"&lt;="&amp;EOMONTH(W$10,0))
/_xlfn.UNIQUE(_xlfn._xlws.FILTER($F:$F,$E:$E=$J$4))
/IF($J$5="総計",1,$K507/10)
),0)</f>
        <v>0</v>
      </c>
      <c r="X507" s="48" cm="1">
        <f t="array" ref="X507">IFERROR(
IF(OR(X$10="",$I507=""),"",
SUMIFS(収穫記録!$P:$P,収穫記録!$D:$D,$J$1,収穫記録!$I:$I,$J$2,収穫記録!$J:$J,$J$3,収穫記録!$F:$F,$I507,収穫記録!$B:$B,"&gt;="&amp;X$10,収穫記録!$B:$B,"&lt;="&amp;EOMONTH(X$10,0))
/_xlfn.UNIQUE(_xlfn._xlws.FILTER($F:$F,$E:$E=$J$4))
/IF($J$5="総計",1,$K507/10)
),0)</f>
        <v>0</v>
      </c>
    </row>
    <row r="508" spans="10:24">
      <c r="J508" s="13"/>
      <c r="K508" s="37"/>
      <c r="L508" s="46" t="str">
        <f t="shared" si="10"/>
        <v/>
      </c>
      <c r="M508" s="47" cm="1">
        <f t="array" ref="M508">IFERROR(
IF(OR(M$10="",$I508=""),"",
SUMIFS(収穫記録!$P:$P,収穫記録!$D:$D,$J$1,収穫記録!$I:$I,$J$2,収穫記録!$J:$J,$J$3,収穫記録!$F:$F,$I508,収穫記録!$B:$B,"&gt;="&amp;M$10,収穫記録!$B:$B,"&lt;="&amp;EOMONTH(M$10,0))
/_xlfn.UNIQUE(_xlfn._xlws.FILTER($F:$F,$E:$E=$J$4))
/IF($J$5="総計",1,$K508/10)
),0)</f>
        <v>0</v>
      </c>
      <c r="N508" s="48" cm="1">
        <f t="array" ref="N508">IFERROR(
IF(OR(N$10="",$I508=""),"",
SUMIFS(収穫記録!$P:$P,収穫記録!$D:$D,$J$1,収穫記録!$I:$I,$J$2,収穫記録!$J:$J,$J$3,収穫記録!$F:$F,$I508,収穫記録!$B:$B,"&gt;="&amp;N$10,収穫記録!$B:$B,"&lt;="&amp;EOMONTH(N$10,0))
/_xlfn.UNIQUE(_xlfn._xlws.FILTER($F:$F,$E:$E=$J$4))
/IF($J$5="総計",1,$K508/10)
),0)</f>
        <v>0</v>
      </c>
      <c r="O508" s="48" cm="1">
        <f t="array" ref="O508">IFERROR(
IF(OR(O$10="",$I508=""),"",
SUMIFS(収穫記録!$P:$P,収穫記録!$D:$D,$J$1,収穫記録!$I:$I,$J$2,収穫記録!$J:$J,$J$3,収穫記録!$F:$F,$I508,収穫記録!$B:$B,"&gt;="&amp;O$10,収穫記録!$B:$B,"&lt;="&amp;EOMONTH(O$10,0))
/_xlfn.UNIQUE(_xlfn._xlws.FILTER($F:$F,$E:$E=$J$4))
/IF($J$5="総計",1,$K508/10)
),0)</f>
        <v>0</v>
      </c>
      <c r="P508" s="48" cm="1">
        <f t="array" ref="P508">IFERROR(
IF(OR(P$10="",$I508=""),"",
SUMIFS(収穫記録!$P:$P,収穫記録!$D:$D,$J$1,収穫記録!$I:$I,$J$2,収穫記録!$J:$J,$J$3,収穫記録!$F:$F,$I508,収穫記録!$B:$B,"&gt;="&amp;P$10,収穫記録!$B:$B,"&lt;="&amp;EOMONTH(P$10,0))
/_xlfn.UNIQUE(_xlfn._xlws.FILTER($F:$F,$E:$E=$J$4))
/IF($J$5="総計",1,$K508/10)
),0)</f>
        <v>0</v>
      </c>
      <c r="Q508" s="48" cm="1">
        <f t="array" ref="Q508">IFERROR(
IF(OR(Q$10="",$I508=""),"",
SUMIFS(収穫記録!$P:$P,収穫記録!$D:$D,$J$1,収穫記録!$I:$I,$J$2,収穫記録!$J:$J,$J$3,収穫記録!$F:$F,$I508,収穫記録!$B:$B,"&gt;="&amp;Q$10,収穫記録!$B:$B,"&lt;="&amp;EOMONTH(Q$10,0))
/_xlfn.UNIQUE(_xlfn._xlws.FILTER($F:$F,$E:$E=$J$4))
/IF($J$5="総計",1,$K508/10)
),0)</f>
        <v>0</v>
      </c>
      <c r="R508" s="48" cm="1">
        <f t="array" ref="R508">IFERROR(
IF(OR(R$10="",$I508=""),"",
SUMIFS(収穫記録!$P:$P,収穫記録!$D:$D,$J$1,収穫記録!$I:$I,$J$2,収穫記録!$J:$J,$J$3,収穫記録!$F:$F,$I508,収穫記録!$B:$B,"&gt;="&amp;R$10,収穫記録!$B:$B,"&lt;="&amp;EOMONTH(R$10,0))
/_xlfn.UNIQUE(_xlfn._xlws.FILTER($F:$F,$E:$E=$J$4))
/IF($J$5="総計",1,$K508/10)
),0)</f>
        <v>0</v>
      </c>
      <c r="S508" s="48" cm="1">
        <f t="array" ref="S508">IFERROR(
IF(OR(S$10="",$I508=""),"",
SUMIFS(収穫記録!$P:$P,収穫記録!$D:$D,$J$1,収穫記録!$I:$I,$J$2,収穫記録!$J:$J,$J$3,収穫記録!$F:$F,$I508,収穫記録!$B:$B,"&gt;="&amp;S$10,収穫記録!$B:$B,"&lt;="&amp;EOMONTH(S$10,0))
/_xlfn.UNIQUE(_xlfn._xlws.FILTER($F:$F,$E:$E=$J$4))
/IF($J$5="総計",1,$K508/10)
),0)</f>
        <v>0</v>
      </c>
      <c r="T508" s="48" cm="1">
        <f t="array" ref="T508">IFERROR(
IF(OR(T$10="",$I508=""),"",
SUMIFS(収穫記録!$P:$P,収穫記録!$D:$D,$J$1,収穫記録!$I:$I,$J$2,収穫記録!$J:$J,$J$3,収穫記録!$F:$F,$I508,収穫記録!$B:$B,"&gt;="&amp;T$10,収穫記録!$B:$B,"&lt;="&amp;EOMONTH(T$10,0))
/_xlfn.UNIQUE(_xlfn._xlws.FILTER($F:$F,$E:$E=$J$4))
/IF($J$5="総計",1,$K508/10)
),0)</f>
        <v>0</v>
      </c>
      <c r="U508" s="48" cm="1">
        <f t="array" ref="U508">IFERROR(
IF(OR(U$10="",$I508=""),"",
SUMIFS(収穫記録!$P:$P,収穫記録!$D:$D,$J$1,収穫記録!$I:$I,$J$2,収穫記録!$J:$J,$J$3,収穫記録!$F:$F,$I508,収穫記録!$B:$B,"&gt;="&amp;U$10,収穫記録!$B:$B,"&lt;="&amp;EOMONTH(U$10,0))
/_xlfn.UNIQUE(_xlfn._xlws.FILTER($F:$F,$E:$E=$J$4))
/IF($J$5="総計",1,$K508/10)
),0)</f>
        <v>0</v>
      </c>
      <c r="V508" s="48" cm="1">
        <f t="array" ref="V508">IFERROR(
IF(OR(V$10="",$I508=""),"",
SUMIFS(収穫記録!$P:$P,収穫記録!$D:$D,$J$1,収穫記録!$I:$I,$J$2,収穫記録!$J:$J,$J$3,収穫記録!$F:$F,$I508,収穫記録!$B:$B,"&gt;="&amp;V$10,収穫記録!$B:$B,"&lt;="&amp;EOMONTH(V$10,0))
/_xlfn.UNIQUE(_xlfn._xlws.FILTER($F:$F,$E:$E=$J$4))
/IF($J$5="総計",1,$K508/10)
),0)</f>
        <v>0</v>
      </c>
      <c r="W508" s="48" cm="1">
        <f t="array" ref="W508">IFERROR(
IF(OR(W$10="",$I508=""),"",
SUMIFS(収穫記録!$P:$P,収穫記録!$D:$D,$J$1,収穫記録!$I:$I,$J$2,収穫記録!$J:$J,$J$3,収穫記録!$F:$F,$I508,収穫記録!$B:$B,"&gt;="&amp;W$10,収穫記録!$B:$B,"&lt;="&amp;EOMONTH(W$10,0))
/_xlfn.UNIQUE(_xlfn._xlws.FILTER($F:$F,$E:$E=$J$4))
/IF($J$5="総計",1,$K508/10)
),0)</f>
        <v>0</v>
      </c>
      <c r="X508" s="48" cm="1">
        <f t="array" ref="X508">IFERROR(
IF(OR(X$10="",$I508=""),"",
SUMIFS(収穫記録!$P:$P,収穫記録!$D:$D,$J$1,収穫記録!$I:$I,$J$2,収穫記録!$J:$J,$J$3,収穫記録!$F:$F,$I508,収穫記録!$B:$B,"&gt;="&amp;X$10,収穫記録!$B:$B,"&lt;="&amp;EOMONTH(X$10,0))
/_xlfn.UNIQUE(_xlfn._xlws.FILTER($F:$F,$E:$E=$J$4))
/IF($J$5="総計",1,$K508/10)
),0)</f>
        <v>0</v>
      </c>
    </row>
    <row r="509" spans="10:24">
      <c r="J509" s="13"/>
      <c r="K509" s="37"/>
      <c r="L509" s="46" t="str">
        <f t="shared" si="10"/>
        <v/>
      </c>
      <c r="M509" s="47" cm="1">
        <f t="array" ref="M509">IFERROR(
IF(OR(M$10="",$I509=""),"",
SUMIFS(収穫記録!$P:$P,収穫記録!$D:$D,$J$1,収穫記録!$I:$I,$J$2,収穫記録!$J:$J,$J$3,収穫記録!$F:$F,$I509,収穫記録!$B:$B,"&gt;="&amp;M$10,収穫記録!$B:$B,"&lt;="&amp;EOMONTH(M$10,0))
/_xlfn.UNIQUE(_xlfn._xlws.FILTER($F:$F,$E:$E=$J$4))
/IF($J$5="総計",1,$K509/10)
),0)</f>
        <v>0</v>
      </c>
      <c r="N509" s="48" cm="1">
        <f t="array" ref="N509">IFERROR(
IF(OR(N$10="",$I509=""),"",
SUMIFS(収穫記録!$P:$P,収穫記録!$D:$D,$J$1,収穫記録!$I:$I,$J$2,収穫記録!$J:$J,$J$3,収穫記録!$F:$F,$I509,収穫記録!$B:$B,"&gt;="&amp;N$10,収穫記録!$B:$B,"&lt;="&amp;EOMONTH(N$10,0))
/_xlfn.UNIQUE(_xlfn._xlws.FILTER($F:$F,$E:$E=$J$4))
/IF($J$5="総計",1,$K509/10)
),0)</f>
        <v>0</v>
      </c>
      <c r="O509" s="48" cm="1">
        <f t="array" ref="O509">IFERROR(
IF(OR(O$10="",$I509=""),"",
SUMIFS(収穫記録!$P:$P,収穫記録!$D:$D,$J$1,収穫記録!$I:$I,$J$2,収穫記録!$J:$J,$J$3,収穫記録!$F:$F,$I509,収穫記録!$B:$B,"&gt;="&amp;O$10,収穫記録!$B:$B,"&lt;="&amp;EOMONTH(O$10,0))
/_xlfn.UNIQUE(_xlfn._xlws.FILTER($F:$F,$E:$E=$J$4))
/IF($J$5="総計",1,$K509/10)
),0)</f>
        <v>0</v>
      </c>
      <c r="P509" s="48" cm="1">
        <f t="array" ref="P509">IFERROR(
IF(OR(P$10="",$I509=""),"",
SUMIFS(収穫記録!$P:$P,収穫記録!$D:$D,$J$1,収穫記録!$I:$I,$J$2,収穫記録!$J:$J,$J$3,収穫記録!$F:$F,$I509,収穫記録!$B:$B,"&gt;="&amp;P$10,収穫記録!$B:$B,"&lt;="&amp;EOMONTH(P$10,0))
/_xlfn.UNIQUE(_xlfn._xlws.FILTER($F:$F,$E:$E=$J$4))
/IF($J$5="総計",1,$K509/10)
),0)</f>
        <v>0</v>
      </c>
      <c r="Q509" s="48" cm="1">
        <f t="array" ref="Q509">IFERROR(
IF(OR(Q$10="",$I509=""),"",
SUMIFS(収穫記録!$P:$P,収穫記録!$D:$D,$J$1,収穫記録!$I:$I,$J$2,収穫記録!$J:$J,$J$3,収穫記録!$F:$F,$I509,収穫記録!$B:$B,"&gt;="&amp;Q$10,収穫記録!$B:$B,"&lt;="&amp;EOMONTH(Q$10,0))
/_xlfn.UNIQUE(_xlfn._xlws.FILTER($F:$F,$E:$E=$J$4))
/IF($J$5="総計",1,$K509/10)
),0)</f>
        <v>0</v>
      </c>
      <c r="R509" s="48" cm="1">
        <f t="array" ref="R509">IFERROR(
IF(OR(R$10="",$I509=""),"",
SUMIFS(収穫記録!$P:$P,収穫記録!$D:$D,$J$1,収穫記録!$I:$I,$J$2,収穫記録!$J:$J,$J$3,収穫記録!$F:$F,$I509,収穫記録!$B:$B,"&gt;="&amp;R$10,収穫記録!$B:$B,"&lt;="&amp;EOMONTH(R$10,0))
/_xlfn.UNIQUE(_xlfn._xlws.FILTER($F:$F,$E:$E=$J$4))
/IF($J$5="総計",1,$K509/10)
),0)</f>
        <v>0</v>
      </c>
      <c r="S509" s="48" cm="1">
        <f t="array" ref="S509">IFERROR(
IF(OR(S$10="",$I509=""),"",
SUMIFS(収穫記録!$P:$P,収穫記録!$D:$D,$J$1,収穫記録!$I:$I,$J$2,収穫記録!$J:$J,$J$3,収穫記録!$F:$F,$I509,収穫記録!$B:$B,"&gt;="&amp;S$10,収穫記録!$B:$B,"&lt;="&amp;EOMONTH(S$10,0))
/_xlfn.UNIQUE(_xlfn._xlws.FILTER($F:$F,$E:$E=$J$4))
/IF($J$5="総計",1,$K509/10)
),0)</f>
        <v>0</v>
      </c>
      <c r="T509" s="48" cm="1">
        <f t="array" ref="T509">IFERROR(
IF(OR(T$10="",$I509=""),"",
SUMIFS(収穫記録!$P:$P,収穫記録!$D:$D,$J$1,収穫記録!$I:$I,$J$2,収穫記録!$J:$J,$J$3,収穫記録!$F:$F,$I509,収穫記録!$B:$B,"&gt;="&amp;T$10,収穫記録!$B:$B,"&lt;="&amp;EOMONTH(T$10,0))
/_xlfn.UNIQUE(_xlfn._xlws.FILTER($F:$F,$E:$E=$J$4))
/IF($J$5="総計",1,$K509/10)
),0)</f>
        <v>0</v>
      </c>
      <c r="U509" s="48" cm="1">
        <f t="array" ref="U509">IFERROR(
IF(OR(U$10="",$I509=""),"",
SUMIFS(収穫記録!$P:$P,収穫記録!$D:$D,$J$1,収穫記録!$I:$I,$J$2,収穫記録!$J:$J,$J$3,収穫記録!$F:$F,$I509,収穫記録!$B:$B,"&gt;="&amp;U$10,収穫記録!$B:$B,"&lt;="&amp;EOMONTH(U$10,0))
/_xlfn.UNIQUE(_xlfn._xlws.FILTER($F:$F,$E:$E=$J$4))
/IF($J$5="総計",1,$K509/10)
),0)</f>
        <v>0</v>
      </c>
      <c r="V509" s="48" cm="1">
        <f t="array" ref="V509">IFERROR(
IF(OR(V$10="",$I509=""),"",
SUMIFS(収穫記録!$P:$P,収穫記録!$D:$D,$J$1,収穫記録!$I:$I,$J$2,収穫記録!$J:$J,$J$3,収穫記録!$F:$F,$I509,収穫記録!$B:$B,"&gt;="&amp;V$10,収穫記録!$B:$B,"&lt;="&amp;EOMONTH(V$10,0))
/_xlfn.UNIQUE(_xlfn._xlws.FILTER($F:$F,$E:$E=$J$4))
/IF($J$5="総計",1,$K509/10)
),0)</f>
        <v>0</v>
      </c>
      <c r="W509" s="48" cm="1">
        <f t="array" ref="W509">IFERROR(
IF(OR(W$10="",$I509=""),"",
SUMIFS(収穫記録!$P:$P,収穫記録!$D:$D,$J$1,収穫記録!$I:$I,$J$2,収穫記録!$J:$J,$J$3,収穫記録!$F:$F,$I509,収穫記録!$B:$B,"&gt;="&amp;W$10,収穫記録!$B:$B,"&lt;="&amp;EOMONTH(W$10,0))
/_xlfn.UNIQUE(_xlfn._xlws.FILTER($F:$F,$E:$E=$J$4))
/IF($J$5="総計",1,$K509/10)
),0)</f>
        <v>0</v>
      </c>
      <c r="X509" s="48" cm="1">
        <f t="array" ref="X509">IFERROR(
IF(OR(X$10="",$I509=""),"",
SUMIFS(収穫記録!$P:$P,収穫記録!$D:$D,$J$1,収穫記録!$I:$I,$J$2,収穫記録!$J:$J,$J$3,収穫記録!$F:$F,$I509,収穫記録!$B:$B,"&gt;="&amp;X$10,収穫記録!$B:$B,"&lt;="&amp;EOMONTH(X$10,0))
/_xlfn.UNIQUE(_xlfn._xlws.FILTER($F:$F,$E:$E=$J$4))
/IF($J$5="総計",1,$K509/10)
),0)</f>
        <v>0</v>
      </c>
    </row>
    <row r="510" spans="10:24">
      <c r="J510" s="13"/>
      <c r="K510" s="37"/>
      <c r="L510" s="46" t="str">
        <f t="shared" si="10"/>
        <v/>
      </c>
      <c r="M510" s="47" cm="1">
        <f t="array" ref="M510">IFERROR(
IF(OR(M$10="",$I510=""),"",
SUMIFS(収穫記録!$P:$P,収穫記録!$D:$D,$J$1,収穫記録!$I:$I,$J$2,収穫記録!$J:$J,$J$3,収穫記録!$F:$F,$I510,収穫記録!$B:$B,"&gt;="&amp;M$10,収穫記録!$B:$B,"&lt;="&amp;EOMONTH(M$10,0))
/_xlfn.UNIQUE(_xlfn._xlws.FILTER($F:$F,$E:$E=$J$4))
/IF($J$5="総計",1,$K510/10)
),0)</f>
        <v>0</v>
      </c>
      <c r="N510" s="48" cm="1">
        <f t="array" ref="N510">IFERROR(
IF(OR(N$10="",$I510=""),"",
SUMIFS(収穫記録!$P:$P,収穫記録!$D:$D,$J$1,収穫記録!$I:$I,$J$2,収穫記録!$J:$J,$J$3,収穫記録!$F:$F,$I510,収穫記録!$B:$B,"&gt;="&amp;N$10,収穫記録!$B:$B,"&lt;="&amp;EOMONTH(N$10,0))
/_xlfn.UNIQUE(_xlfn._xlws.FILTER($F:$F,$E:$E=$J$4))
/IF($J$5="総計",1,$K510/10)
),0)</f>
        <v>0</v>
      </c>
      <c r="O510" s="48" cm="1">
        <f t="array" ref="O510">IFERROR(
IF(OR(O$10="",$I510=""),"",
SUMIFS(収穫記録!$P:$P,収穫記録!$D:$D,$J$1,収穫記録!$I:$I,$J$2,収穫記録!$J:$J,$J$3,収穫記録!$F:$F,$I510,収穫記録!$B:$B,"&gt;="&amp;O$10,収穫記録!$B:$B,"&lt;="&amp;EOMONTH(O$10,0))
/_xlfn.UNIQUE(_xlfn._xlws.FILTER($F:$F,$E:$E=$J$4))
/IF($J$5="総計",1,$K510/10)
),0)</f>
        <v>0</v>
      </c>
      <c r="P510" s="48" cm="1">
        <f t="array" ref="P510">IFERROR(
IF(OR(P$10="",$I510=""),"",
SUMIFS(収穫記録!$P:$P,収穫記録!$D:$D,$J$1,収穫記録!$I:$I,$J$2,収穫記録!$J:$J,$J$3,収穫記録!$F:$F,$I510,収穫記録!$B:$B,"&gt;="&amp;P$10,収穫記録!$B:$B,"&lt;="&amp;EOMONTH(P$10,0))
/_xlfn.UNIQUE(_xlfn._xlws.FILTER($F:$F,$E:$E=$J$4))
/IF($J$5="総計",1,$K510/10)
),0)</f>
        <v>0</v>
      </c>
      <c r="Q510" s="48" cm="1">
        <f t="array" ref="Q510">IFERROR(
IF(OR(Q$10="",$I510=""),"",
SUMIFS(収穫記録!$P:$P,収穫記録!$D:$D,$J$1,収穫記録!$I:$I,$J$2,収穫記録!$J:$J,$J$3,収穫記録!$F:$F,$I510,収穫記録!$B:$B,"&gt;="&amp;Q$10,収穫記録!$B:$B,"&lt;="&amp;EOMONTH(Q$10,0))
/_xlfn.UNIQUE(_xlfn._xlws.FILTER($F:$F,$E:$E=$J$4))
/IF($J$5="総計",1,$K510/10)
),0)</f>
        <v>0</v>
      </c>
      <c r="R510" s="48" cm="1">
        <f t="array" ref="R510">IFERROR(
IF(OR(R$10="",$I510=""),"",
SUMIFS(収穫記録!$P:$P,収穫記録!$D:$D,$J$1,収穫記録!$I:$I,$J$2,収穫記録!$J:$J,$J$3,収穫記録!$F:$F,$I510,収穫記録!$B:$B,"&gt;="&amp;R$10,収穫記録!$B:$B,"&lt;="&amp;EOMONTH(R$10,0))
/_xlfn.UNIQUE(_xlfn._xlws.FILTER($F:$F,$E:$E=$J$4))
/IF($J$5="総計",1,$K510/10)
),0)</f>
        <v>0</v>
      </c>
      <c r="S510" s="48" cm="1">
        <f t="array" ref="S510">IFERROR(
IF(OR(S$10="",$I510=""),"",
SUMIFS(収穫記録!$P:$P,収穫記録!$D:$D,$J$1,収穫記録!$I:$I,$J$2,収穫記録!$J:$J,$J$3,収穫記録!$F:$F,$I510,収穫記録!$B:$B,"&gt;="&amp;S$10,収穫記録!$B:$B,"&lt;="&amp;EOMONTH(S$10,0))
/_xlfn.UNIQUE(_xlfn._xlws.FILTER($F:$F,$E:$E=$J$4))
/IF($J$5="総計",1,$K510/10)
),0)</f>
        <v>0</v>
      </c>
      <c r="T510" s="48" cm="1">
        <f t="array" ref="T510">IFERROR(
IF(OR(T$10="",$I510=""),"",
SUMIFS(収穫記録!$P:$P,収穫記録!$D:$D,$J$1,収穫記録!$I:$I,$J$2,収穫記録!$J:$J,$J$3,収穫記録!$F:$F,$I510,収穫記録!$B:$B,"&gt;="&amp;T$10,収穫記録!$B:$B,"&lt;="&amp;EOMONTH(T$10,0))
/_xlfn.UNIQUE(_xlfn._xlws.FILTER($F:$F,$E:$E=$J$4))
/IF($J$5="総計",1,$K510/10)
),0)</f>
        <v>0</v>
      </c>
      <c r="U510" s="48" cm="1">
        <f t="array" ref="U510">IFERROR(
IF(OR(U$10="",$I510=""),"",
SUMIFS(収穫記録!$P:$P,収穫記録!$D:$D,$J$1,収穫記録!$I:$I,$J$2,収穫記録!$J:$J,$J$3,収穫記録!$F:$F,$I510,収穫記録!$B:$B,"&gt;="&amp;U$10,収穫記録!$B:$B,"&lt;="&amp;EOMONTH(U$10,0))
/_xlfn.UNIQUE(_xlfn._xlws.FILTER($F:$F,$E:$E=$J$4))
/IF($J$5="総計",1,$K510/10)
),0)</f>
        <v>0</v>
      </c>
      <c r="V510" s="48" cm="1">
        <f t="array" ref="V510">IFERROR(
IF(OR(V$10="",$I510=""),"",
SUMIFS(収穫記録!$P:$P,収穫記録!$D:$D,$J$1,収穫記録!$I:$I,$J$2,収穫記録!$J:$J,$J$3,収穫記録!$F:$F,$I510,収穫記録!$B:$B,"&gt;="&amp;V$10,収穫記録!$B:$B,"&lt;="&amp;EOMONTH(V$10,0))
/_xlfn.UNIQUE(_xlfn._xlws.FILTER($F:$F,$E:$E=$J$4))
/IF($J$5="総計",1,$K510/10)
),0)</f>
        <v>0</v>
      </c>
      <c r="W510" s="48" cm="1">
        <f t="array" ref="W510">IFERROR(
IF(OR(W$10="",$I510=""),"",
SUMIFS(収穫記録!$P:$P,収穫記録!$D:$D,$J$1,収穫記録!$I:$I,$J$2,収穫記録!$J:$J,$J$3,収穫記録!$F:$F,$I510,収穫記録!$B:$B,"&gt;="&amp;W$10,収穫記録!$B:$B,"&lt;="&amp;EOMONTH(W$10,0))
/_xlfn.UNIQUE(_xlfn._xlws.FILTER($F:$F,$E:$E=$J$4))
/IF($J$5="総計",1,$K510/10)
),0)</f>
        <v>0</v>
      </c>
      <c r="X510" s="48" cm="1">
        <f t="array" ref="X510">IFERROR(
IF(OR(X$10="",$I510=""),"",
SUMIFS(収穫記録!$P:$P,収穫記録!$D:$D,$J$1,収穫記録!$I:$I,$J$2,収穫記録!$J:$J,$J$3,収穫記録!$F:$F,$I510,収穫記録!$B:$B,"&gt;="&amp;X$10,収穫記録!$B:$B,"&lt;="&amp;EOMONTH(X$10,0))
/_xlfn.UNIQUE(_xlfn._xlws.FILTER($F:$F,$E:$E=$J$4))
/IF($J$5="総計",1,$K510/10)
),0)</f>
        <v>0</v>
      </c>
    </row>
    <row r="511" spans="10:24">
      <c r="J511" s="13"/>
      <c r="K511" s="37"/>
      <c r="L511" s="46" t="str">
        <f t="shared" si="10"/>
        <v/>
      </c>
      <c r="M511" s="47" cm="1">
        <f t="array" ref="M511">IFERROR(
IF(OR(M$10="",$I511=""),"",
SUMIFS(収穫記録!$P:$P,収穫記録!$D:$D,$J$1,収穫記録!$I:$I,$J$2,収穫記録!$J:$J,$J$3,収穫記録!$F:$F,$I511,収穫記録!$B:$B,"&gt;="&amp;M$10,収穫記録!$B:$B,"&lt;="&amp;EOMONTH(M$10,0))
/_xlfn.UNIQUE(_xlfn._xlws.FILTER($F:$F,$E:$E=$J$4))
/IF($J$5="総計",1,$K511/10)
),0)</f>
        <v>0</v>
      </c>
      <c r="N511" s="48" cm="1">
        <f t="array" ref="N511">IFERROR(
IF(OR(N$10="",$I511=""),"",
SUMIFS(収穫記録!$P:$P,収穫記録!$D:$D,$J$1,収穫記録!$I:$I,$J$2,収穫記録!$J:$J,$J$3,収穫記録!$F:$F,$I511,収穫記録!$B:$B,"&gt;="&amp;N$10,収穫記録!$B:$B,"&lt;="&amp;EOMONTH(N$10,0))
/_xlfn.UNIQUE(_xlfn._xlws.FILTER($F:$F,$E:$E=$J$4))
/IF($J$5="総計",1,$K511/10)
),0)</f>
        <v>0</v>
      </c>
      <c r="O511" s="48" cm="1">
        <f t="array" ref="O511">IFERROR(
IF(OR(O$10="",$I511=""),"",
SUMIFS(収穫記録!$P:$P,収穫記録!$D:$D,$J$1,収穫記録!$I:$I,$J$2,収穫記録!$J:$J,$J$3,収穫記録!$F:$F,$I511,収穫記録!$B:$B,"&gt;="&amp;O$10,収穫記録!$B:$B,"&lt;="&amp;EOMONTH(O$10,0))
/_xlfn.UNIQUE(_xlfn._xlws.FILTER($F:$F,$E:$E=$J$4))
/IF($J$5="総計",1,$K511/10)
),0)</f>
        <v>0</v>
      </c>
      <c r="P511" s="48" cm="1">
        <f t="array" ref="P511">IFERROR(
IF(OR(P$10="",$I511=""),"",
SUMIFS(収穫記録!$P:$P,収穫記録!$D:$D,$J$1,収穫記録!$I:$I,$J$2,収穫記録!$J:$J,$J$3,収穫記録!$F:$F,$I511,収穫記録!$B:$B,"&gt;="&amp;P$10,収穫記録!$B:$B,"&lt;="&amp;EOMONTH(P$10,0))
/_xlfn.UNIQUE(_xlfn._xlws.FILTER($F:$F,$E:$E=$J$4))
/IF($J$5="総計",1,$K511/10)
),0)</f>
        <v>0</v>
      </c>
      <c r="Q511" s="48" cm="1">
        <f t="array" ref="Q511">IFERROR(
IF(OR(Q$10="",$I511=""),"",
SUMIFS(収穫記録!$P:$P,収穫記録!$D:$D,$J$1,収穫記録!$I:$I,$J$2,収穫記録!$J:$J,$J$3,収穫記録!$F:$F,$I511,収穫記録!$B:$B,"&gt;="&amp;Q$10,収穫記録!$B:$B,"&lt;="&amp;EOMONTH(Q$10,0))
/_xlfn.UNIQUE(_xlfn._xlws.FILTER($F:$F,$E:$E=$J$4))
/IF($J$5="総計",1,$K511/10)
),0)</f>
        <v>0</v>
      </c>
      <c r="R511" s="48" cm="1">
        <f t="array" ref="R511">IFERROR(
IF(OR(R$10="",$I511=""),"",
SUMIFS(収穫記録!$P:$P,収穫記録!$D:$D,$J$1,収穫記録!$I:$I,$J$2,収穫記録!$J:$J,$J$3,収穫記録!$F:$F,$I511,収穫記録!$B:$B,"&gt;="&amp;R$10,収穫記録!$B:$B,"&lt;="&amp;EOMONTH(R$10,0))
/_xlfn.UNIQUE(_xlfn._xlws.FILTER($F:$F,$E:$E=$J$4))
/IF($J$5="総計",1,$K511/10)
),0)</f>
        <v>0</v>
      </c>
      <c r="S511" s="48" cm="1">
        <f t="array" ref="S511">IFERROR(
IF(OR(S$10="",$I511=""),"",
SUMIFS(収穫記録!$P:$P,収穫記録!$D:$D,$J$1,収穫記録!$I:$I,$J$2,収穫記録!$J:$J,$J$3,収穫記録!$F:$F,$I511,収穫記録!$B:$B,"&gt;="&amp;S$10,収穫記録!$B:$B,"&lt;="&amp;EOMONTH(S$10,0))
/_xlfn.UNIQUE(_xlfn._xlws.FILTER($F:$F,$E:$E=$J$4))
/IF($J$5="総計",1,$K511/10)
),0)</f>
        <v>0</v>
      </c>
      <c r="T511" s="48" cm="1">
        <f t="array" ref="T511">IFERROR(
IF(OR(T$10="",$I511=""),"",
SUMIFS(収穫記録!$P:$P,収穫記録!$D:$D,$J$1,収穫記録!$I:$I,$J$2,収穫記録!$J:$J,$J$3,収穫記録!$F:$F,$I511,収穫記録!$B:$B,"&gt;="&amp;T$10,収穫記録!$B:$B,"&lt;="&amp;EOMONTH(T$10,0))
/_xlfn.UNIQUE(_xlfn._xlws.FILTER($F:$F,$E:$E=$J$4))
/IF($J$5="総計",1,$K511/10)
),0)</f>
        <v>0</v>
      </c>
      <c r="U511" s="48" cm="1">
        <f t="array" ref="U511">IFERROR(
IF(OR(U$10="",$I511=""),"",
SUMIFS(収穫記録!$P:$P,収穫記録!$D:$D,$J$1,収穫記録!$I:$I,$J$2,収穫記録!$J:$J,$J$3,収穫記録!$F:$F,$I511,収穫記録!$B:$B,"&gt;="&amp;U$10,収穫記録!$B:$B,"&lt;="&amp;EOMONTH(U$10,0))
/_xlfn.UNIQUE(_xlfn._xlws.FILTER($F:$F,$E:$E=$J$4))
/IF($J$5="総計",1,$K511/10)
),0)</f>
        <v>0</v>
      </c>
      <c r="V511" s="48" cm="1">
        <f t="array" ref="V511">IFERROR(
IF(OR(V$10="",$I511=""),"",
SUMIFS(収穫記録!$P:$P,収穫記録!$D:$D,$J$1,収穫記録!$I:$I,$J$2,収穫記録!$J:$J,$J$3,収穫記録!$F:$F,$I511,収穫記録!$B:$B,"&gt;="&amp;V$10,収穫記録!$B:$B,"&lt;="&amp;EOMONTH(V$10,0))
/_xlfn.UNIQUE(_xlfn._xlws.FILTER($F:$F,$E:$E=$J$4))
/IF($J$5="総計",1,$K511/10)
),0)</f>
        <v>0</v>
      </c>
      <c r="W511" s="48" cm="1">
        <f t="array" ref="W511">IFERROR(
IF(OR(W$10="",$I511=""),"",
SUMIFS(収穫記録!$P:$P,収穫記録!$D:$D,$J$1,収穫記録!$I:$I,$J$2,収穫記録!$J:$J,$J$3,収穫記録!$F:$F,$I511,収穫記録!$B:$B,"&gt;="&amp;W$10,収穫記録!$B:$B,"&lt;="&amp;EOMONTH(W$10,0))
/_xlfn.UNIQUE(_xlfn._xlws.FILTER($F:$F,$E:$E=$J$4))
/IF($J$5="総計",1,$K511/10)
),0)</f>
        <v>0</v>
      </c>
      <c r="X511" s="48" cm="1">
        <f t="array" ref="X511">IFERROR(
IF(OR(X$10="",$I511=""),"",
SUMIFS(収穫記録!$P:$P,収穫記録!$D:$D,$J$1,収穫記録!$I:$I,$J$2,収穫記録!$J:$J,$J$3,収穫記録!$F:$F,$I511,収穫記録!$B:$B,"&gt;="&amp;X$10,収穫記録!$B:$B,"&lt;="&amp;EOMONTH(X$10,0))
/_xlfn.UNIQUE(_xlfn._xlws.FILTER($F:$F,$E:$E=$J$4))
/IF($J$5="総計",1,$K511/10)
),0)</f>
        <v>0</v>
      </c>
    </row>
    <row r="512" spans="10:24" ht="19.5" thickBot="1">
      <c r="J512" s="14"/>
      <c r="K512" s="38"/>
      <c r="L512" s="49" t="str">
        <f t="shared" si="10"/>
        <v/>
      </c>
      <c r="M512" s="50" cm="1">
        <f t="array" ref="M512">IFERROR(
IF(OR(M$10="",$I512=""),"",
SUMIFS(収穫記録!$P:$P,収穫記録!$D:$D,$J$1,収穫記録!$I:$I,$J$2,収穫記録!$J:$J,$J$3,収穫記録!$F:$F,$I512,収穫記録!$B:$B,"&gt;="&amp;M$10,収穫記録!$B:$B,"&lt;="&amp;EOMONTH(M$10,0))
/_xlfn.UNIQUE(_xlfn._xlws.FILTER($F:$F,$E:$E=$J$4))
/IF($J$5="総計",1,$K512/10)
),0)</f>
        <v>0</v>
      </c>
      <c r="N512" s="51" cm="1">
        <f t="array" ref="N512">IFERROR(
IF(OR(N$10="",$I512=""),"",
SUMIFS(収穫記録!$P:$P,収穫記録!$D:$D,$J$1,収穫記録!$I:$I,$J$2,収穫記録!$J:$J,$J$3,収穫記録!$F:$F,$I512,収穫記録!$B:$B,"&gt;="&amp;N$10,収穫記録!$B:$B,"&lt;="&amp;EOMONTH(N$10,0))
/_xlfn.UNIQUE(_xlfn._xlws.FILTER($F:$F,$E:$E=$J$4))
/IF($J$5="総計",1,$K512/10)
),0)</f>
        <v>0</v>
      </c>
      <c r="O512" s="51" cm="1">
        <f t="array" ref="O512">IFERROR(
IF(OR(O$10="",$I512=""),"",
SUMIFS(収穫記録!$P:$P,収穫記録!$D:$D,$J$1,収穫記録!$I:$I,$J$2,収穫記録!$J:$J,$J$3,収穫記録!$F:$F,$I512,収穫記録!$B:$B,"&gt;="&amp;O$10,収穫記録!$B:$B,"&lt;="&amp;EOMONTH(O$10,0))
/_xlfn.UNIQUE(_xlfn._xlws.FILTER($F:$F,$E:$E=$J$4))
/IF($J$5="総計",1,$K512/10)
),0)</f>
        <v>0</v>
      </c>
      <c r="P512" s="51" cm="1">
        <f t="array" ref="P512">IFERROR(
IF(OR(P$10="",$I512=""),"",
SUMIFS(収穫記録!$P:$P,収穫記録!$D:$D,$J$1,収穫記録!$I:$I,$J$2,収穫記録!$J:$J,$J$3,収穫記録!$F:$F,$I512,収穫記録!$B:$B,"&gt;="&amp;P$10,収穫記録!$B:$B,"&lt;="&amp;EOMONTH(P$10,0))
/_xlfn.UNIQUE(_xlfn._xlws.FILTER($F:$F,$E:$E=$J$4))
/IF($J$5="総計",1,$K512/10)
),0)</f>
        <v>0</v>
      </c>
      <c r="Q512" s="51" cm="1">
        <f t="array" ref="Q512">IFERROR(
IF(OR(Q$10="",$I512=""),"",
SUMIFS(収穫記録!$P:$P,収穫記録!$D:$D,$J$1,収穫記録!$I:$I,$J$2,収穫記録!$J:$J,$J$3,収穫記録!$F:$F,$I512,収穫記録!$B:$B,"&gt;="&amp;Q$10,収穫記録!$B:$B,"&lt;="&amp;EOMONTH(Q$10,0))
/_xlfn.UNIQUE(_xlfn._xlws.FILTER($F:$F,$E:$E=$J$4))
/IF($J$5="総計",1,$K512/10)
),0)</f>
        <v>0</v>
      </c>
      <c r="R512" s="51" cm="1">
        <f t="array" ref="R512">IFERROR(
IF(OR(R$10="",$I512=""),"",
SUMIFS(収穫記録!$P:$P,収穫記録!$D:$D,$J$1,収穫記録!$I:$I,$J$2,収穫記録!$J:$J,$J$3,収穫記録!$F:$F,$I512,収穫記録!$B:$B,"&gt;="&amp;R$10,収穫記録!$B:$B,"&lt;="&amp;EOMONTH(R$10,0))
/_xlfn.UNIQUE(_xlfn._xlws.FILTER($F:$F,$E:$E=$J$4))
/IF($J$5="総計",1,$K512/10)
),0)</f>
        <v>0</v>
      </c>
      <c r="S512" s="51" cm="1">
        <f t="array" ref="S512">IFERROR(
IF(OR(S$10="",$I512=""),"",
SUMIFS(収穫記録!$P:$P,収穫記録!$D:$D,$J$1,収穫記録!$I:$I,$J$2,収穫記録!$J:$J,$J$3,収穫記録!$F:$F,$I512,収穫記録!$B:$B,"&gt;="&amp;S$10,収穫記録!$B:$B,"&lt;="&amp;EOMONTH(S$10,0))
/_xlfn.UNIQUE(_xlfn._xlws.FILTER($F:$F,$E:$E=$J$4))
/IF($J$5="総計",1,$K512/10)
),0)</f>
        <v>0</v>
      </c>
      <c r="T512" s="51" cm="1">
        <f t="array" ref="T512">IFERROR(
IF(OR(T$10="",$I512=""),"",
SUMIFS(収穫記録!$P:$P,収穫記録!$D:$D,$J$1,収穫記録!$I:$I,$J$2,収穫記録!$J:$J,$J$3,収穫記録!$F:$F,$I512,収穫記録!$B:$B,"&gt;="&amp;T$10,収穫記録!$B:$B,"&lt;="&amp;EOMONTH(T$10,0))
/_xlfn.UNIQUE(_xlfn._xlws.FILTER($F:$F,$E:$E=$J$4))
/IF($J$5="総計",1,$K512/10)
),0)</f>
        <v>0</v>
      </c>
      <c r="U512" s="51" cm="1">
        <f t="array" ref="U512">IFERROR(
IF(OR(U$10="",$I512=""),"",
SUMIFS(収穫記録!$P:$P,収穫記録!$D:$D,$J$1,収穫記録!$I:$I,$J$2,収穫記録!$J:$J,$J$3,収穫記録!$F:$F,$I512,収穫記録!$B:$B,"&gt;="&amp;U$10,収穫記録!$B:$B,"&lt;="&amp;EOMONTH(U$10,0))
/_xlfn.UNIQUE(_xlfn._xlws.FILTER($F:$F,$E:$E=$J$4))
/IF($J$5="総計",1,$K512/10)
),0)</f>
        <v>0</v>
      </c>
      <c r="V512" s="51" cm="1">
        <f t="array" ref="V512">IFERROR(
IF(OR(V$10="",$I512=""),"",
SUMIFS(収穫記録!$P:$P,収穫記録!$D:$D,$J$1,収穫記録!$I:$I,$J$2,収穫記録!$J:$J,$J$3,収穫記録!$F:$F,$I512,収穫記録!$B:$B,"&gt;="&amp;V$10,収穫記録!$B:$B,"&lt;="&amp;EOMONTH(V$10,0))
/_xlfn.UNIQUE(_xlfn._xlws.FILTER($F:$F,$E:$E=$J$4))
/IF($J$5="総計",1,$K512/10)
),0)</f>
        <v>0</v>
      </c>
      <c r="W512" s="51" cm="1">
        <f t="array" ref="W512">IFERROR(
IF(OR(W$10="",$I512=""),"",
SUMIFS(収穫記録!$P:$P,収穫記録!$D:$D,$J$1,収穫記録!$I:$I,$J$2,収穫記録!$J:$J,$J$3,収穫記録!$F:$F,$I512,収穫記録!$B:$B,"&gt;="&amp;W$10,収穫記録!$B:$B,"&lt;="&amp;EOMONTH(W$10,0))
/_xlfn.UNIQUE(_xlfn._xlws.FILTER($F:$F,$E:$E=$J$4))
/IF($J$5="総計",1,$K512/10)
),0)</f>
        <v>0</v>
      </c>
      <c r="X512" s="51" cm="1">
        <f t="array" ref="X512">IFERROR(
IF(OR(X$10="",$I512=""),"",
SUMIFS(収穫記録!$P:$P,収穫記録!$D:$D,$J$1,収穫記録!$I:$I,$J$2,収穫記録!$J:$J,$J$3,収穫記録!$F:$F,$I512,収穫記録!$B:$B,"&gt;="&amp;X$10,収穫記録!$B:$B,"&lt;="&amp;EOMONTH(X$10,0))
/_xlfn.UNIQUE(_xlfn._xlws.FILTER($F:$F,$E:$E=$J$4))
/IF($J$5="総計",1,$K512/10)
),0)</f>
        <v>0</v>
      </c>
    </row>
    <row r="513" spans="9:9" ht="19.5" thickTop="1">
      <c r="I513" t="s">
        <v>31</v>
      </c>
    </row>
  </sheetData>
  <sheetProtection sheet="1" objects="1" scenarios="1"/>
  <protectedRanges>
    <protectedRange sqref="J1:J7" name="範囲1"/>
  </protectedRanges>
  <phoneticPr fontId="3"/>
  <conditionalFormatting sqref="J13:J512">
    <cfRule type="expression" dxfId="8" priority="1">
      <formula>LEFT(J13,1)="※"</formula>
    </cfRule>
  </conditionalFormatting>
  <conditionalFormatting sqref="L12:X512">
    <cfRule type="cellIs" dxfId="7" priority="2" operator="equal">
      <formula>0</formula>
    </cfRule>
  </conditionalFormatting>
  <dataValidations count="7">
    <dataValidation type="list" allowBlank="1" showInputMessage="1" showErrorMessage="1" sqref="J6" xr:uid="{44AA879F-B24C-45CA-ABEE-5C0EBF521ED4}">
      <formula1>$G:$G</formula1>
    </dataValidation>
    <dataValidation type="list" allowBlank="1" showInputMessage="1" showErrorMessage="1" sqref="J7" xr:uid="{21394820-942E-4ED6-8CB4-23CED9724037}">
      <formula1>$H:$H</formula1>
    </dataValidation>
    <dataValidation type="list" allowBlank="1" showInputMessage="1" showErrorMessage="1" sqref="J2" xr:uid="{8B79A7C6-2A9E-4B60-B7DD-1EB2ED28BB13}">
      <formula1>$C:$C</formula1>
    </dataValidation>
    <dataValidation type="list" allowBlank="1" showInputMessage="1" showErrorMessage="1" sqref="J1" xr:uid="{3CBC8189-C50A-4012-8AB7-EE4CBCE15DEB}">
      <formula1>$B:$B</formula1>
    </dataValidation>
    <dataValidation type="list" allowBlank="1" showInputMessage="1" showErrorMessage="1" sqref="J4" xr:uid="{C5162951-3A17-4214-8D80-9DFD646A2A08}">
      <formula1>$E:$E</formula1>
    </dataValidation>
    <dataValidation type="list" allowBlank="1" showInputMessage="1" showErrorMessage="1" sqref="J3" xr:uid="{5EC55E0F-2E0E-459B-B950-B9A2274927F1}">
      <formula1>$D:$D</formula1>
    </dataValidation>
    <dataValidation type="list" allowBlank="1" showInputMessage="1" showErrorMessage="1" sqref="J5" xr:uid="{EE7E0269-6265-485D-9580-7E715339829A}">
      <formula1>"総計,10aあたり"</formula1>
    </dataValidation>
  </dataValidations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3937-97E3-43E6-9815-20F5C3EC7C9B}">
  <sheetPr>
    <tabColor theme="9" tint="-0.499984740745262"/>
  </sheetPr>
  <dimension ref="A1:X513"/>
  <sheetViews>
    <sheetView workbookViewId="0">
      <pane xSplit="12" ySplit="12" topLeftCell="M13" activePane="bottomRight" state="frozen"/>
      <selection activeCell="H1" sqref="H1"/>
      <selection pane="topRight" activeCell="K1" sqref="K1"/>
      <selection pane="bottomLeft" activeCell="H13" sqref="H13"/>
      <selection pane="bottomRight" activeCell="J1" sqref="J1"/>
    </sheetView>
  </sheetViews>
  <sheetFormatPr defaultRowHeight="18.75"/>
  <cols>
    <col min="1" max="1" width="9" hidden="1" customWidth="1"/>
    <col min="2" max="2" width="7.375" hidden="1" customWidth="1"/>
    <col min="3" max="3" width="23.5" hidden="1" customWidth="1"/>
    <col min="4" max="6" width="7.375" hidden="1" customWidth="1"/>
    <col min="7" max="8" width="8.875" style="23" hidden="1" customWidth="1"/>
    <col min="9" max="9" width="15" bestFit="1" customWidth="1"/>
    <col min="10" max="10" width="22.875" customWidth="1"/>
    <col min="11" max="11" width="9" bestFit="1" customWidth="1"/>
    <col min="12" max="24" width="11.25" customWidth="1"/>
  </cols>
  <sheetData>
    <row r="1" spans="1:24">
      <c r="A1" t="s">
        <v>29</v>
      </c>
      <c r="B1" t="s">
        <v>15</v>
      </c>
      <c r="C1" t="s">
        <v>15</v>
      </c>
      <c r="D1" t="s">
        <v>15</v>
      </c>
      <c r="E1" t="s">
        <v>15</v>
      </c>
      <c r="F1" t="e" cm="1">
        <f t="array" ref="F1:F2">VALUE(MID(_xlfn._xlws.FILTER(E:E,E:E&lt;&gt;""),FIND("（",_xlfn._xlws.FILTER(E:E,E:E&lt;&gt;""))+1,FIND("kg）",_xlfn._xlws.FILTER(E:E,E:E&lt;&gt;""))-FIND("（",_xlfn._xlws.FILTER(E:E,E:E&lt;&gt;""))-1))</f>
        <v>#VALUE!</v>
      </c>
      <c r="G1" s="23" t="s">
        <v>15</v>
      </c>
      <c r="H1" s="24" t="s">
        <v>17</v>
      </c>
      <c r="I1" t="s">
        <v>10</v>
      </c>
      <c r="J1" s="3" t="s">
        <v>15</v>
      </c>
      <c r="K1" s="7"/>
    </row>
    <row r="2" spans="1:24">
      <c r="A2" cm="1">
        <f t="array" ref="A2">COUNTA(_xlfn.UNIQUE(_xlfn._xlws.FILTER(収穫記録!F:F,(収穫記録!F:F&lt;&gt;"圃場ID")*(収穫記録!F:F&lt;&gt;"")*(収穫記録!D:D=J1)*(収穫記録!I:I=J2)*(収穫記録!J:J=J3)*(収穫記録!B:B&gt;=J6)*(収穫記録!B:B&lt;=J7))))</f>
        <v>1</v>
      </c>
      <c r="B2" t="e" cm="1" vm="1">
        <f t="array" ref="B2">_xlfn._xlws.SORT(_xlfn.UNIQUE(_xlfn._xlws.FILTER(収穫記録!D:D,(収穫記録!D:D&lt;&gt;"作付名")*(収穫記録!D:D&lt;&gt;""))))</f>
        <v>#VALUE!</v>
      </c>
      <c r="C2" t="e" cm="1" vm="1">
        <f t="array" ref="C2">_xlfn.UNIQUE(_xlfn._xlws.FILTER(収穫記録!I:I,(収穫記録!I:I&lt;&gt;"計測タイミング")*(収穫記録!I:I&lt;&gt;"")*(収穫記録!D:D=J1)))</f>
        <v>#VALUE!</v>
      </c>
      <c r="D2" t="e" cm="1" vm="1">
        <f t="array" ref="D2">_xlfn.UNIQUE(_xlfn._xlws.FILTER(収穫記録!J:J,(収穫記録!J:J&lt;&gt;"品質・規格")*(収穫記録!J:J&lt;&gt;"")*(収穫記録!D:D=J1)*(収穫記録!I:I=J2)))</f>
        <v>#VALUE!</v>
      </c>
      <c r="E2" t="s">
        <v>16</v>
      </c>
      <c r="F2">
        <v>1</v>
      </c>
      <c r="G2" s="23" t="e" cm="1">
        <f t="array" ref="G2">_xlfn.SEQUENCE(((J9+7-WEEKDAY(J9,1))-(J8-WEEKDAY(J8,2))+1)/7,1,J8-WEEKDAY(J8,2),7)</f>
        <v>#VALUE!</v>
      </c>
      <c r="H2" s="23" t="e" cm="1">
        <f t="array" ref="H2">_xlfn._xlws.FILTER(
_xlfn.SEQUENCE(((J9+7-WEEKDAY(J9,1))-(J8-WEEKDAY(J8,2))+1)/7,1,J8-WEEKDAY(J8,2),7)+6,
(_xlfn.SEQUENCE(((J9+7-WEEKDAY(J9,1))-(J8-WEEKDAY(J8,2))+1)/7,1,J8-WEEKDAY(J8,2),7)+6&gt;J6)*
(_xlfn.SEQUENCE(((J9+7-WEEKDAY(J9,1))-(J8-WEEKDAY(J8,2))+1)/7,1,J8-WEEKDAY(J8,2),7)+6&lt;J6+12*7))</f>
        <v>#VALUE!</v>
      </c>
      <c r="I2" t="s">
        <v>24</v>
      </c>
      <c r="J2" s="3" t="s">
        <v>15</v>
      </c>
      <c r="K2" s="7" t="str">
        <f>IF(COUNTIF(C:C,J2)&gt;0,"","◀ 計測タイミングを選択し直してください")</f>
        <v/>
      </c>
    </row>
    <row r="3" spans="1:24">
      <c r="E3" t="str" cm="1">
        <f t="array" ref="E3">IFERROR(_xlfn.UNIQUE(
_xlfn._xlws.FILTER(収穫記録!L:L,収穫記録!D:D=J1)
&amp;"（"&amp;
TEXT(
_xlfn._xlws.FILTER(収穫記録!M:M,収穫記録!D:D=J1)/
_xlfn._xlws.FILTER(収穫記録!K:K,収穫記録!D:D=J1),
"#,##0")
&amp;"kg）"
),"")</f>
        <v/>
      </c>
      <c r="I3" t="s">
        <v>11</v>
      </c>
      <c r="J3" s="3" t="s">
        <v>15</v>
      </c>
      <c r="K3" s="7" t="str">
        <f>IF(COUNTIF(D:D,J3)&gt;0,"","◀ 品質・規格を選択し直してください")</f>
        <v/>
      </c>
    </row>
    <row r="4" spans="1:24">
      <c r="I4" t="s">
        <v>12</v>
      </c>
      <c r="J4" s="3" t="s">
        <v>16</v>
      </c>
      <c r="K4" s="7" t="str">
        <f>IF(COUNTIF(E:E,J4)&gt;0,"","◀ 集計単位を選択し直してください")</f>
        <v/>
      </c>
    </row>
    <row r="5" spans="1:24">
      <c r="I5" t="s">
        <v>33</v>
      </c>
      <c r="J5" s="3" t="s">
        <v>34</v>
      </c>
      <c r="K5" s="7" t="str">
        <f ca="1">IF(COUNTIF(J13:J512,"※"&amp;"*")*(J5="10aあたり")&gt;0,"◀ 「※」の圃場は作付面積＝0のため、10aあたりの収穫量を集計できません。","")</f>
        <v/>
      </c>
    </row>
    <row r="6" spans="1:24">
      <c r="I6" t="s">
        <v>13</v>
      </c>
      <c r="J6" s="25" t="s">
        <v>15</v>
      </c>
      <c r="K6" s="7" t="str">
        <f>IF(COUNTIF(G:G,J6)=0,"◀ 集計開始日を選択し直してください",
IF(J6&gt;J7,"◀ 集計開始日は集計終了日より前の日付を設定してください","")
)</f>
        <v/>
      </c>
    </row>
    <row r="7" spans="1:24">
      <c r="I7" t="s">
        <v>14</v>
      </c>
      <c r="J7" s="25" t="s">
        <v>17</v>
      </c>
      <c r="K7" s="7" t="str">
        <f>IFERROR(IF(COUNTIF(H:H,J7)=0,"◀ 集計終了日を選択し直してください",
IF(COUNT(I13)=0,"◀ 集計期間に収穫記録がありませんでした。集計期間を選択し直してください",
IF(J7-J6&gt;12*7+1,"◀ 集計期間が12週間以内になるように、集計終了日を設定してください","")
)),"")</f>
        <v>◀ 集計期間に収穫記録がありませんでした。集計期間を選択し直してください</v>
      </c>
    </row>
    <row r="8" spans="1:24">
      <c r="I8" t="s">
        <v>22</v>
      </c>
      <c r="J8" s="4" t="str" cm="1">
        <f t="array" ref="J8">IFERROR(MIN(_xlfn._xlws.FILTER(収穫記録!B:B,(収穫記録!D:D=J1)*(収穫記録!I:I=J2)*(収穫記録!J:J=J3))),"エラー")</f>
        <v>エラー</v>
      </c>
      <c r="K8" s="7" t="str">
        <f ca="1">IF(COUNTIF(J13:J512,"※"&amp;"*")&gt;0,"▼ 「※」の圃場は作付面積＝0のため、作付面積のある圃場と一緒に収穫記録を行った場合、収穫量＝0と記録されています。","")</f>
        <v/>
      </c>
    </row>
    <row r="9" spans="1:24" ht="19.5" thickBot="1">
      <c r="I9" t="s">
        <v>23</v>
      </c>
      <c r="J9" s="4" t="str" cm="1">
        <f t="array" ref="J9">IFERROR(MAX(_xlfn._xlws.FILTER(収穫記録!B:B,(収穫記録!D:D=J1)*(収穫記録!I:I=J2)*(収穫記録!J:J=J3))),"エラー")</f>
        <v>エラー</v>
      </c>
      <c r="K9" s="7" t="str">
        <f>IF(A2&gt;500,"▼ 集計対象となる圃場が500件を超えています。集計期間を絞り込んでください。もしくは、圃場を絞り込んで収穫記録を出力したデータを利用してください。","")</f>
        <v/>
      </c>
    </row>
    <row r="10" spans="1:24" ht="19.5" thickTop="1">
      <c r="J10" s="9"/>
      <c r="K10" s="34" t="s">
        <v>32</v>
      </c>
      <c r="L10" s="65" t="s">
        <v>18</v>
      </c>
      <c r="M10" s="19" t="e">
        <f>IF($J7-$J6&gt;12*7+1,"エラー",
IF($J7&gt;$J6+7*(COLUMN()-13),$J6+7*(COLUMN()-13),"")
)</f>
        <v>#VALUE!</v>
      </c>
      <c r="N10" s="20" t="e">
        <f t="shared" ref="N10:X10" si="0">IF($J7-$J6&gt;12*7+1,"エラー",
IF($J7&gt;$J6+7*(COLUMN()-13),$J6+7*(COLUMN()-13),"")
)</f>
        <v>#VALUE!</v>
      </c>
      <c r="O10" s="20" t="e">
        <f t="shared" si="0"/>
        <v>#VALUE!</v>
      </c>
      <c r="P10" s="20" t="e">
        <f t="shared" si="0"/>
        <v>#VALUE!</v>
      </c>
      <c r="Q10" s="20" t="e">
        <f t="shared" si="0"/>
        <v>#VALUE!</v>
      </c>
      <c r="R10" s="20" t="e">
        <f t="shared" si="0"/>
        <v>#VALUE!</v>
      </c>
      <c r="S10" s="20" t="e">
        <f t="shared" si="0"/>
        <v>#VALUE!</v>
      </c>
      <c r="T10" s="20" t="e">
        <f t="shared" si="0"/>
        <v>#VALUE!</v>
      </c>
      <c r="U10" s="20" t="e">
        <f t="shared" si="0"/>
        <v>#VALUE!</v>
      </c>
      <c r="V10" s="20" t="e">
        <f t="shared" si="0"/>
        <v>#VALUE!</v>
      </c>
      <c r="W10" s="20" t="e">
        <f t="shared" si="0"/>
        <v>#VALUE!</v>
      </c>
      <c r="X10" s="20" t="e">
        <f t="shared" si="0"/>
        <v>#VALUE!</v>
      </c>
    </row>
    <row r="11" spans="1:24" ht="19.5" thickBot="1">
      <c r="J11" s="10"/>
      <c r="K11" s="35"/>
      <c r="L11" s="8" t="s">
        <v>19</v>
      </c>
      <c r="M11" s="21" t="e">
        <f>M10</f>
        <v>#VALUE!</v>
      </c>
      <c r="N11" s="22" t="e">
        <f t="shared" ref="N11:X11" si="1">N10</f>
        <v>#VALUE!</v>
      </c>
      <c r="O11" s="22" t="e">
        <f t="shared" si="1"/>
        <v>#VALUE!</v>
      </c>
      <c r="P11" s="22" t="e">
        <f t="shared" si="1"/>
        <v>#VALUE!</v>
      </c>
      <c r="Q11" s="22" t="e">
        <f t="shared" si="1"/>
        <v>#VALUE!</v>
      </c>
      <c r="R11" s="22" t="e">
        <f t="shared" si="1"/>
        <v>#VALUE!</v>
      </c>
      <c r="S11" s="22" t="e">
        <f t="shared" si="1"/>
        <v>#VALUE!</v>
      </c>
      <c r="T11" s="22" t="e">
        <f t="shared" si="1"/>
        <v>#VALUE!</v>
      </c>
      <c r="U11" s="22" t="e">
        <f t="shared" si="1"/>
        <v>#VALUE!</v>
      </c>
      <c r="V11" s="22" t="e">
        <f t="shared" si="1"/>
        <v>#VALUE!</v>
      </c>
      <c r="W11" s="22" t="e">
        <f t="shared" si="1"/>
        <v>#VALUE!</v>
      </c>
      <c r="X11" s="22" t="e">
        <f t="shared" si="1"/>
        <v>#VALUE!</v>
      </c>
    </row>
    <row r="12" spans="1:24" ht="20.25" thickTop="1" thickBot="1">
      <c r="I12" t="s">
        <v>21</v>
      </c>
      <c r="J12" s="11" t="s">
        <v>20</v>
      </c>
      <c r="K12" s="39" t="e" vm="2">
        <f ca="1">SUM(_xlfn.ANCHORARRAY(K13))</f>
        <v>#VALUE!</v>
      </c>
      <c r="L12" s="53" cm="1">
        <f t="array" aca="1" ref="L12" ca="1">IFERROR(
SUMIFS(収穫記録!$P:$P,収穫記録!$D:$D,$J$1,収穫記録!$I:$I,$J$2,収穫記録!$J:$J,$J$3)
/_xlfn.UNIQUE(_xlfn._xlws.FILTER($F:$F,$E:$E=$J$4))
/IF($J$5="総計",1,K12/10),0)</f>
        <v>0</v>
      </c>
      <c r="M12" s="41" cm="1">
        <f t="array" ref="M12">IFERROR(
IF(M$10="","",
SUMIFS(収穫記録!$P:$P,収穫記録!$D:$D,$J$1,収穫記録!$I:$I,$J$2,収穫記録!$J:$J,$J$3,収穫記録!$B:$B,"&gt;="&amp;M$10,収穫記録!$B:$B,"&lt;="&amp;M$10+6)
/_xlfn.UNIQUE(_xlfn._xlws.FILTER($F:$F,$E:$E=$J$4))
/IF($J$5="総計",1,SUMIFS($K13:$K512,M13:M512,"&lt;&gt;"&amp;0,M13:M512,"&lt;&gt;")*1/10)
),0)</f>
        <v>0</v>
      </c>
      <c r="N12" s="42" cm="1">
        <f t="array" ref="N12">IFERROR(
IF(N$10="","",
SUMIFS(収穫記録!$P:$P,収穫記録!$D:$D,$J$1,収穫記録!$I:$I,$J$2,収穫記録!$J:$J,$J$3,収穫記録!$B:$B,"&gt;="&amp;N$10,収穫記録!$B:$B,"&lt;="&amp;N$10+6)
/_xlfn.UNIQUE(_xlfn._xlws.FILTER($F:$F,$E:$E=$J$4))
/IF($J$5="総計",1,SUMIFS($K13:$K512,N13:N512,"&lt;&gt;"&amp;0,N13:N512,"&lt;&gt;")*1/10)
),0)</f>
        <v>0</v>
      </c>
      <c r="O12" s="42" cm="1">
        <f t="array" ref="O12">IFERROR(
IF(O$10="","",
SUMIFS(収穫記録!$P:$P,収穫記録!$D:$D,$J$1,収穫記録!$I:$I,$J$2,収穫記録!$J:$J,$J$3,収穫記録!$B:$B,"&gt;="&amp;O$10,収穫記録!$B:$B,"&lt;="&amp;O$10+6)
/_xlfn.UNIQUE(_xlfn._xlws.FILTER($F:$F,$E:$E=$J$4))
/IF($J$5="総計",1,SUMIFS($K13:$K512,O13:O512,"&lt;&gt;"&amp;0,O13:O512,"&lt;&gt;")*1/10)
),0)</f>
        <v>0</v>
      </c>
      <c r="P12" s="42" cm="1">
        <f t="array" ref="P12">IFERROR(
IF(P$10="","",
SUMIFS(収穫記録!$P:$P,収穫記録!$D:$D,$J$1,収穫記録!$I:$I,$J$2,収穫記録!$J:$J,$J$3,収穫記録!$B:$B,"&gt;="&amp;P$10,収穫記録!$B:$B,"&lt;="&amp;P$10+6)
/_xlfn.UNIQUE(_xlfn._xlws.FILTER($F:$F,$E:$E=$J$4))
/IF($J$5="総計",1,SUMIFS($K13:$K512,P13:P512,"&lt;&gt;"&amp;0,P13:P512,"&lt;&gt;")*1/10)
),0)</f>
        <v>0</v>
      </c>
      <c r="Q12" s="42" cm="1">
        <f t="array" ref="Q12">IFERROR(
IF(Q$10="","",
SUMIFS(収穫記録!$P:$P,収穫記録!$D:$D,$J$1,収穫記録!$I:$I,$J$2,収穫記録!$J:$J,$J$3,収穫記録!$B:$B,"&gt;="&amp;Q$10,収穫記録!$B:$B,"&lt;="&amp;Q$10+6)
/_xlfn.UNIQUE(_xlfn._xlws.FILTER($F:$F,$E:$E=$J$4))
/IF($J$5="総計",1,SUMIFS($K13:$K512,Q13:Q512,"&lt;&gt;"&amp;0,Q13:Q512,"&lt;&gt;")*1/10)
),0)</f>
        <v>0</v>
      </c>
      <c r="R12" s="42" cm="1">
        <f t="array" ref="R12">IFERROR(
IF(R$10="","",
SUMIFS(収穫記録!$P:$P,収穫記録!$D:$D,$J$1,収穫記録!$I:$I,$J$2,収穫記録!$J:$J,$J$3,収穫記録!$B:$B,"&gt;="&amp;R$10,収穫記録!$B:$B,"&lt;="&amp;R$10+6)
/_xlfn.UNIQUE(_xlfn._xlws.FILTER($F:$F,$E:$E=$J$4))
/IF($J$5="総計",1,SUMIFS($K13:$K512,R13:R512,"&lt;&gt;"&amp;0,R13:R512,"&lt;&gt;")*1/10)
),0)</f>
        <v>0</v>
      </c>
      <c r="S12" s="42" cm="1">
        <f t="array" ref="S12">IFERROR(
IF(S$10="","",
SUMIFS(収穫記録!$P:$P,収穫記録!$D:$D,$J$1,収穫記録!$I:$I,$J$2,収穫記録!$J:$J,$J$3,収穫記録!$B:$B,"&gt;="&amp;S$10,収穫記録!$B:$B,"&lt;="&amp;S$10+6)
/_xlfn.UNIQUE(_xlfn._xlws.FILTER($F:$F,$E:$E=$J$4))
/IF($J$5="総計",1,SUMIFS($K13:$K512,S13:S512,"&lt;&gt;"&amp;0,S13:S512,"&lt;&gt;")*1/10)
),0)</f>
        <v>0</v>
      </c>
      <c r="T12" s="42" cm="1">
        <f t="array" ref="T12">IFERROR(
IF(T$10="","",
SUMIFS(収穫記録!$P:$P,収穫記録!$D:$D,$J$1,収穫記録!$I:$I,$J$2,収穫記録!$J:$J,$J$3,収穫記録!$B:$B,"&gt;="&amp;T$10,収穫記録!$B:$B,"&lt;="&amp;T$10+6)
/_xlfn.UNIQUE(_xlfn._xlws.FILTER($F:$F,$E:$E=$J$4))
/IF($J$5="総計",1,SUMIFS($K13:$K512,T13:T512,"&lt;&gt;"&amp;0,T13:T512,"&lt;&gt;")*1/10)
),0)</f>
        <v>0</v>
      </c>
      <c r="U12" s="42" cm="1">
        <f t="array" ref="U12">IFERROR(
IF(U$10="","",
SUMIFS(収穫記録!$P:$P,収穫記録!$D:$D,$J$1,収穫記録!$I:$I,$J$2,収穫記録!$J:$J,$J$3,収穫記録!$B:$B,"&gt;="&amp;U$10,収穫記録!$B:$B,"&lt;="&amp;U$10+6)
/_xlfn.UNIQUE(_xlfn._xlws.FILTER($F:$F,$E:$E=$J$4))
/IF($J$5="総計",1,SUMIFS($K13:$K512,U13:U512,"&lt;&gt;"&amp;0,U13:U512,"&lt;&gt;")*1/10)
),0)</f>
        <v>0</v>
      </c>
      <c r="V12" s="42" cm="1">
        <f t="array" ref="V12">IFERROR(
IF(V$10="","",
SUMIFS(収穫記録!$P:$P,収穫記録!$D:$D,$J$1,収穫記録!$I:$I,$J$2,収穫記録!$J:$J,$J$3,収穫記録!$B:$B,"&gt;="&amp;V$10,収穫記録!$B:$B,"&lt;="&amp;V$10+6)
/_xlfn.UNIQUE(_xlfn._xlws.FILTER($F:$F,$E:$E=$J$4))
/IF($J$5="総計",1,SUMIFS($K13:$K512,V13:V512,"&lt;&gt;"&amp;0,V13:V512,"&lt;&gt;")*1/10)
),0)</f>
        <v>0</v>
      </c>
      <c r="W12" s="42" cm="1">
        <f t="array" ref="W12">IFERROR(
IF(W$10="","",
SUMIFS(収穫記録!$P:$P,収穫記録!$D:$D,$J$1,収穫記録!$I:$I,$J$2,収穫記録!$J:$J,$J$3,収穫記録!$B:$B,"&gt;="&amp;W$10,収穫記録!$B:$B,"&lt;="&amp;W$10+6)
/_xlfn.UNIQUE(_xlfn._xlws.FILTER($F:$F,$E:$E=$J$4))
/IF($J$5="総計",1,SUMIFS($K13:$K512,W13:W512,"&lt;&gt;"&amp;0,W13:W512,"&lt;&gt;")*1/10)
),0)</f>
        <v>0</v>
      </c>
      <c r="X12" s="52" cm="1">
        <f t="array" ref="X12">IFERROR(
IF(X$10="","",
SUMIFS(収穫記録!$P:$P,収穫記録!$D:$D,$J$1,収穫記録!$I:$I,$J$2,収穫記録!$J:$J,$J$3,収穫記録!$B:$B,"&gt;="&amp;X$10,収穫記録!$B:$B,"&lt;="&amp;X$10+6)
/_xlfn.UNIQUE(_xlfn._xlws.FILTER($F:$F,$E:$E=$J$4))
/IF($J$5="総計",1,SUMIFS($K13:$K512,X13:X512,"&lt;&gt;"&amp;0,X13:X512,"&lt;&gt;")*1/10)
),0)</f>
        <v>0</v>
      </c>
    </row>
    <row r="13" spans="1:24" ht="19.5" thickTop="1">
      <c r="I13" t="e" cm="1" vm="1">
        <f t="array" ref="I13">_xlfn.UNIQUE(_xlfn._xlws.FILTER(収穫記録!F:F,(収穫記録!F:F&lt;&gt;"圃場ID")*(収穫記録!F:F&lt;&gt;"")*(収穫記録!D:D=J1)*(収穫記録!I:I=J2)*(収穫記録!J:J=J3)*(収穫記録!B:B&gt;=J6)*(収穫記録!B:B&lt;=J7)))</f>
        <v>#VALUE!</v>
      </c>
      <c r="J13" s="12" t="e" cm="1" vm="2">
        <f t="array" aca="1" ref="J13" ca="1">IF(INDIRECT("K13:K"&amp;12+A2)=0,"※","　")&amp;
IF(INDIRECT("I13:I"&amp;12+A2)="","",VLOOKUP(INDIRECT("I13:I"&amp;12+A2),収穫記録!F:G,2,FALSE))</f>
        <v>#VALUE!</v>
      </c>
      <c r="K13" s="36" t="e" cm="1" vm="2">
        <f t="array" aca="1" ref="K13" ca="1">IF(INDIRECT("I13:I"&amp;12+A2)="","",VLOOKUP(INDIRECT("I13:I"&amp;12+A2),収穫記録!F:H,3,FALSE))</f>
        <v>#VALUE!</v>
      </c>
      <c r="L13" s="43" t="e" vm="2">
        <f>IF(I13="","",
SUM(M13:X13)
)</f>
        <v>#VALUE!</v>
      </c>
      <c r="M13" s="44" cm="1">
        <f t="array" ref="M13">IFERROR(
IF(OR(M$10="",$I13=""),"",
SUMIFS(収穫記録!$P:$P,収穫記録!$D:$D,$J$1,収穫記録!$I:$I,$J$2,収穫記録!$J:$J,$J$3,収穫記録!$F:$F,$I13,収穫記録!$B:$B,"&gt;="&amp;M$10,収穫記録!$B:$B,"&lt;="&amp;M$10+6)
/_xlfn.UNIQUE(_xlfn._xlws.FILTER($F:$F,$E:$E=$J$4))
/IF($J$5="総計",1,$K13/10)
),0)</f>
        <v>0</v>
      </c>
      <c r="N13" s="45" cm="1">
        <f t="array" ref="N13">IFERROR(
IF(OR(N$10="",$I13=""),"",
SUMIFS(収穫記録!$P:$P,収穫記録!$D:$D,$J$1,収穫記録!$I:$I,$J$2,収穫記録!$J:$J,$J$3,収穫記録!$F:$F,$I13,収穫記録!$B:$B,"&gt;="&amp;N$10,収穫記録!$B:$B,"&lt;="&amp;N$10+6)
/_xlfn.UNIQUE(_xlfn._xlws.FILTER($F:$F,$E:$E=$J$4))
/IF($J$5="総計",1,$K13/10)
),0)</f>
        <v>0</v>
      </c>
      <c r="O13" s="45" cm="1">
        <f t="array" ref="O13">IFERROR(
IF(OR(O$10="",$I13=""),"",
SUMIFS(収穫記録!$P:$P,収穫記録!$D:$D,$J$1,収穫記録!$I:$I,$J$2,収穫記録!$J:$J,$J$3,収穫記録!$F:$F,$I13,収穫記録!$B:$B,"&gt;="&amp;O$10,収穫記録!$B:$B,"&lt;="&amp;O$10+6)
/_xlfn.UNIQUE(_xlfn._xlws.FILTER($F:$F,$E:$E=$J$4))
/IF($J$5="総計",1,$K13/10)
),0)</f>
        <v>0</v>
      </c>
      <c r="P13" s="45" cm="1">
        <f t="array" ref="P13">IFERROR(
IF(OR(P$10="",$I13=""),"",
SUMIFS(収穫記録!$P:$P,収穫記録!$D:$D,$J$1,収穫記録!$I:$I,$J$2,収穫記録!$J:$J,$J$3,収穫記録!$F:$F,$I13,収穫記録!$B:$B,"&gt;="&amp;P$10,収穫記録!$B:$B,"&lt;="&amp;P$10+6)
/_xlfn.UNIQUE(_xlfn._xlws.FILTER($F:$F,$E:$E=$J$4))
/IF($J$5="総計",1,$K13/10)
),0)</f>
        <v>0</v>
      </c>
      <c r="Q13" s="45" cm="1">
        <f t="array" ref="Q13">IFERROR(
IF(OR(Q$10="",$I13=""),"",
SUMIFS(収穫記録!$P:$P,収穫記録!$D:$D,$J$1,収穫記録!$I:$I,$J$2,収穫記録!$J:$J,$J$3,収穫記録!$F:$F,$I13,収穫記録!$B:$B,"&gt;="&amp;Q$10,収穫記録!$B:$B,"&lt;="&amp;Q$10+6)
/_xlfn.UNIQUE(_xlfn._xlws.FILTER($F:$F,$E:$E=$J$4))
/IF($J$5="総計",1,$K13/10)
),0)</f>
        <v>0</v>
      </c>
      <c r="R13" s="45" cm="1">
        <f t="array" ref="R13">IFERROR(
IF(OR(R$10="",$I13=""),"",
SUMIFS(収穫記録!$P:$P,収穫記録!$D:$D,$J$1,収穫記録!$I:$I,$J$2,収穫記録!$J:$J,$J$3,収穫記録!$F:$F,$I13,収穫記録!$B:$B,"&gt;="&amp;R$10,収穫記録!$B:$B,"&lt;="&amp;R$10+6)
/_xlfn.UNIQUE(_xlfn._xlws.FILTER($F:$F,$E:$E=$J$4))
/IF($J$5="総計",1,$K13/10)
),0)</f>
        <v>0</v>
      </c>
      <c r="S13" s="45" cm="1">
        <f t="array" ref="S13">IFERROR(
IF(OR(S$10="",$I13=""),"",
SUMIFS(収穫記録!$P:$P,収穫記録!$D:$D,$J$1,収穫記録!$I:$I,$J$2,収穫記録!$J:$J,$J$3,収穫記録!$F:$F,$I13,収穫記録!$B:$B,"&gt;="&amp;S$10,収穫記録!$B:$B,"&lt;="&amp;S$10+6)
/_xlfn.UNIQUE(_xlfn._xlws.FILTER($F:$F,$E:$E=$J$4))
/IF($J$5="総計",1,$K13/10)
),0)</f>
        <v>0</v>
      </c>
      <c r="T13" s="45" cm="1">
        <f t="array" ref="T13">IFERROR(
IF(OR(T$10="",$I13=""),"",
SUMIFS(収穫記録!$P:$P,収穫記録!$D:$D,$J$1,収穫記録!$I:$I,$J$2,収穫記録!$J:$J,$J$3,収穫記録!$F:$F,$I13,収穫記録!$B:$B,"&gt;="&amp;T$10,収穫記録!$B:$B,"&lt;="&amp;T$10+6)
/_xlfn.UNIQUE(_xlfn._xlws.FILTER($F:$F,$E:$E=$J$4))
/IF($J$5="総計",1,$K13/10)
),0)</f>
        <v>0</v>
      </c>
      <c r="U13" s="45" cm="1">
        <f t="array" ref="U13">IFERROR(
IF(OR(U$10="",$I13=""),"",
SUMIFS(収穫記録!$P:$P,収穫記録!$D:$D,$J$1,収穫記録!$I:$I,$J$2,収穫記録!$J:$J,$J$3,収穫記録!$F:$F,$I13,収穫記録!$B:$B,"&gt;="&amp;U$10,収穫記録!$B:$B,"&lt;="&amp;U$10+6)
/_xlfn.UNIQUE(_xlfn._xlws.FILTER($F:$F,$E:$E=$J$4))
/IF($J$5="総計",1,$K13/10)
),0)</f>
        <v>0</v>
      </c>
      <c r="V13" s="45" cm="1">
        <f t="array" ref="V13">IFERROR(
IF(OR(V$10="",$I13=""),"",
SUMIFS(収穫記録!$P:$P,収穫記録!$D:$D,$J$1,収穫記録!$I:$I,$J$2,収穫記録!$J:$J,$J$3,収穫記録!$F:$F,$I13,収穫記録!$B:$B,"&gt;="&amp;V$10,収穫記録!$B:$B,"&lt;="&amp;V$10+6)
/_xlfn.UNIQUE(_xlfn._xlws.FILTER($F:$F,$E:$E=$J$4))
/IF($J$5="総計",1,$K13/10)
),0)</f>
        <v>0</v>
      </c>
      <c r="W13" s="45" cm="1">
        <f t="array" ref="W13">IFERROR(
IF(OR(W$10="",$I13=""),"",
SUMIFS(収穫記録!$P:$P,収穫記録!$D:$D,$J$1,収穫記録!$I:$I,$J$2,収穫記録!$J:$J,$J$3,収穫記録!$F:$F,$I13,収穫記録!$B:$B,"&gt;="&amp;W$10,収穫記録!$B:$B,"&lt;="&amp;W$10+6)
/_xlfn.UNIQUE(_xlfn._xlws.FILTER($F:$F,$E:$E=$J$4))
/IF($J$5="総計",1,$K13/10)
),0)</f>
        <v>0</v>
      </c>
      <c r="X13" s="45" cm="1">
        <f t="array" ref="X13">IFERROR(
IF(OR(X$10="",$I13=""),"",
SUMIFS(収穫記録!$P:$P,収穫記録!$D:$D,$J$1,収穫記録!$I:$I,$J$2,収穫記録!$J:$J,$J$3,収穫記録!$F:$F,$I13,収穫記録!$B:$B,"&gt;="&amp;X$10,収穫記録!$B:$B,"&lt;="&amp;X$10+6)
/_xlfn.UNIQUE(_xlfn._xlws.FILTER($F:$F,$E:$E=$J$4))
/IF($J$5="総計",1,$K13/10)
),0)</f>
        <v>0</v>
      </c>
    </row>
    <row r="14" spans="1:24">
      <c r="J14" s="13"/>
      <c r="K14" s="37"/>
      <c r="L14" s="46" t="str">
        <f t="shared" ref="L14:L77" si="2">IF(I14="","",
SUM(M14:X14)
)</f>
        <v/>
      </c>
      <c r="M14" s="47" cm="1">
        <f t="array" ref="M14">IFERROR(
IF(OR(M$10="",$I14=""),"",
SUMIFS(収穫記録!$P:$P,収穫記録!$D:$D,$J$1,収穫記録!$I:$I,$J$2,収穫記録!$J:$J,$J$3,収穫記録!$F:$F,$I14,収穫記録!$B:$B,"&gt;="&amp;M$10,収穫記録!$B:$B,"&lt;="&amp;M$10+6)
/_xlfn.UNIQUE(_xlfn._xlws.FILTER($F:$F,$E:$E=$J$4))
/IF($J$5="総計",1,$K14/10)
),0)</f>
        <v>0</v>
      </c>
      <c r="N14" s="48" cm="1">
        <f t="array" ref="N14">IFERROR(
IF(OR(N$10="",$I14=""),"",
SUMIFS(収穫記録!$P:$P,収穫記録!$D:$D,$J$1,収穫記録!$I:$I,$J$2,収穫記録!$J:$J,$J$3,収穫記録!$F:$F,$I14,収穫記録!$B:$B,"&gt;="&amp;N$10,収穫記録!$B:$B,"&lt;="&amp;N$10+6)
/_xlfn.UNIQUE(_xlfn._xlws.FILTER($F:$F,$E:$E=$J$4))
/IF($J$5="総計",1,$K14/10)
),0)</f>
        <v>0</v>
      </c>
      <c r="O14" s="48" cm="1">
        <f t="array" ref="O14">IFERROR(
IF(OR(O$10="",$I14=""),"",
SUMIFS(収穫記録!$P:$P,収穫記録!$D:$D,$J$1,収穫記録!$I:$I,$J$2,収穫記録!$J:$J,$J$3,収穫記録!$F:$F,$I14,収穫記録!$B:$B,"&gt;="&amp;O$10,収穫記録!$B:$B,"&lt;="&amp;O$10+6)
/_xlfn.UNIQUE(_xlfn._xlws.FILTER($F:$F,$E:$E=$J$4))
/IF($J$5="総計",1,$K14/10)
),0)</f>
        <v>0</v>
      </c>
      <c r="P14" s="48" cm="1">
        <f t="array" ref="P14">IFERROR(
IF(OR(P$10="",$I14=""),"",
SUMIFS(収穫記録!$P:$P,収穫記録!$D:$D,$J$1,収穫記録!$I:$I,$J$2,収穫記録!$J:$J,$J$3,収穫記録!$F:$F,$I14,収穫記録!$B:$B,"&gt;="&amp;P$10,収穫記録!$B:$B,"&lt;="&amp;P$10+6)
/_xlfn.UNIQUE(_xlfn._xlws.FILTER($F:$F,$E:$E=$J$4))
/IF($J$5="総計",1,$K14/10)
),0)</f>
        <v>0</v>
      </c>
      <c r="Q14" s="48" cm="1">
        <f t="array" ref="Q14">IFERROR(
IF(OR(Q$10="",$I14=""),"",
SUMIFS(収穫記録!$P:$P,収穫記録!$D:$D,$J$1,収穫記録!$I:$I,$J$2,収穫記録!$J:$J,$J$3,収穫記録!$F:$F,$I14,収穫記録!$B:$B,"&gt;="&amp;Q$10,収穫記録!$B:$B,"&lt;="&amp;Q$10+6)
/_xlfn.UNIQUE(_xlfn._xlws.FILTER($F:$F,$E:$E=$J$4))
/IF($J$5="総計",1,$K14/10)
),0)</f>
        <v>0</v>
      </c>
      <c r="R14" s="48" cm="1">
        <f t="array" ref="R14">IFERROR(
IF(OR(R$10="",$I14=""),"",
SUMIFS(収穫記録!$P:$P,収穫記録!$D:$D,$J$1,収穫記録!$I:$I,$J$2,収穫記録!$J:$J,$J$3,収穫記録!$F:$F,$I14,収穫記録!$B:$B,"&gt;="&amp;R$10,収穫記録!$B:$B,"&lt;="&amp;R$10+6)
/_xlfn.UNIQUE(_xlfn._xlws.FILTER($F:$F,$E:$E=$J$4))
/IF($J$5="総計",1,$K14/10)
),0)</f>
        <v>0</v>
      </c>
      <c r="S14" s="48" cm="1">
        <f t="array" ref="S14">IFERROR(
IF(OR(S$10="",$I14=""),"",
SUMIFS(収穫記録!$P:$P,収穫記録!$D:$D,$J$1,収穫記録!$I:$I,$J$2,収穫記録!$J:$J,$J$3,収穫記録!$F:$F,$I14,収穫記録!$B:$B,"&gt;="&amp;S$10,収穫記録!$B:$B,"&lt;="&amp;S$10+6)
/_xlfn.UNIQUE(_xlfn._xlws.FILTER($F:$F,$E:$E=$J$4))
/IF($J$5="総計",1,$K14/10)
),0)</f>
        <v>0</v>
      </c>
      <c r="T14" s="48" cm="1">
        <f t="array" ref="T14">IFERROR(
IF(OR(T$10="",$I14=""),"",
SUMIFS(収穫記録!$P:$P,収穫記録!$D:$D,$J$1,収穫記録!$I:$I,$J$2,収穫記録!$J:$J,$J$3,収穫記録!$F:$F,$I14,収穫記録!$B:$B,"&gt;="&amp;T$10,収穫記録!$B:$B,"&lt;="&amp;T$10+6)
/_xlfn.UNIQUE(_xlfn._xlws.FILTER($F:$F,$E:$E=$J$4))
/IF($J$5="総計",1,$K14/10)
),0)</f>
        <v>0</v>
      </c>
      <c r="U14" s="48" cm="1">
        <f t="array" ref="U14">IFERROR(
IF(OR(U$10="",$I14=""),"",
SUMIFS(収穫記録!$P:$P,収穫記録!$D:$D,$J$1,収穫記録!$I:$I,$J$2,収穫記録!$J:$J,$J$3,収穫記録!$F:$F,$I14,収穫記録!$B:$B,"&gt;="&amp;U$10,収穫記録!$B:$B,"&lt;="&amp;U$10+6)
/_xlfn.UNIQUE(_xlfn._xlws.FILTER($F:$F,$E:$E=$J$4))
/IF($J$5="総計",1,$K14/10)
),0)</f>
        <v>0</v>
      </c>
      <c r="V14" s="48" cm="1">
        <f t="array" ref="V14">IFERROR(
IF(OR(V$10="",$I14=""),"",
SUMIFS(収穫記録!$P:$P,収穫記録!$D:$D,$J$1,収穫記録!$I:$I,$J$2,収穫記録!$J:$J,$J$3,収穫記録!$F:$F,$I14,収穫記録!$B:$B,"&gt;="&amp;V$10,収穫記録!$B:$B,"&lt;="&amp;V$10+6)
/_xlfn.UNIQUE(_xlfn._xlws.FILTER($F:$F,$E:$E=$J$4))
/IF($J$5="総計",1,$K14/10)
),0)</f>
        <v>0</v>
      </c>
      <c r="W14" s="48" cm="1">
        <f t="array" ref="W14">IFERROR(
IF(OR(W$10="",$I14=""),"",
SUMIFS(収穫記録!$P:$P,収穫記録!$D:$D,$J$1,収穫記録!$I:$I,$J$2,収穫記録!$J:$J,$J$3,収穫記録!$F:$F,$I14,収穫記録!$B:$B,"&gt;="&amp;W$10,収穫記録!$B:$B,"&lt;="&amp;W$10+6)
/_xlfn.UNIQUE(_xlfn._xlws.FILTER($F:$F,$E:$E=$J$4))
/IF($J$5="総計",1,$K14/10)
),0)</f>
        <v>0</v>
      </c>
      <c r="X14" s="48" cm="1">
        <f t="array" ref="X14">IFERROR(
IF(OR(X$10="",$I14=""),"",
SUMIFS(収穫記録!$P:$P,収穫記録!$D:$D,$J$1,収穫記録!$I:$I,$J$2,収穫記録!$J:$J,$J$3,収穫記録!$F:$F,$I14,収穫記録!$B:$B,"&gt;="&amp;X$10,収穫記録!$B:$B,"&lt;="&amp;X$10+6)
/_xlfn.UNIQUE(_xlfn._xlws.FILTER($F:$F,$E:$E=$J$4))
/IF($J$5="総計",1,$K14/10)
),0)</f>
        <v>0</v>
      </c>
    </row>
    <row r="15" spans="1:24">
      <c r="J15" s="13"/>
      <c r="K15" s="37"/>
      <c r="L15" s="46" t="str">
        <f t="shared" si="2"/>
        <v/>
      </c>
      <c r="M15" s="47" cm="1">
        <f t="array" ref="M15">IFERROR(
IF(OR(M$10="",$I15=""),"",
SUMIFS(収穫記録!$P:$P,収穫記録!$D:$D,$J$1,収穫記録!$I:$I,$J$2,収穫記録!$J:$J,$J$3,収穫記録!$F:$F,$I15,収穫記録!$B:$B,"&gt;="&amp;M$10,収穫記録!$B:$B,"&lt;="&amp;M$10+6)
/_xlfn.UNIQUE(_xlfn._xlws.FILTER($F:$F,$E:$E=$J$4))
/IF($J$5="総計",1,$K15/10)
),0)</f>
        <v>0</v>
      </c>
      <c r="N15" s="48" cm="1">
        <f t="array" ref="N15">IFERROR(
IF(OR(N$10="",$I15=""),"",
SUMIFS(収穫記録!$P:$P,収穫記録!$D:$D,$J$1,収穫記録!$I:$I,$J$2,収穫記録!$J:$J,$J$3,収穫記録!$F:$F,$I15,収穫記録!$B:$B,"&gt;="&amp;N$10,収穫記録!$B:$B,"&lt;="&amp;N$10+6)
/_xlfn.UNIQUE(_xlfn._xlws.FILTER($F:$F,$E:$E=$J$4))
/IF($J$5="総計",1,$K15/10)
),0)</f>
        <v>0</v>
      </c>
      <c r="O15" s="48" cm="1">
        <f t="array" ref="O15">IFERROR(
IF(OR(O$10="",$I15=""),"",
SUMIFS(収穫記録!$P:$P,収穫記録!$D:$D,$J$1,収穫記録!$I:$I,$J$2,収穫記録!$J:$J,$J$3,収穫記録!$F:$F,$I15,収穫記録!$B:$B,"&gt;="&amp;O$10,収穫記録!$B:$B,"&lt;="&amp;O$10+6)
/_xlfn.UNIQUE(_xlfn._xlws.FILTER($F:$F,$E:$E=$J$4))
/IF($J$5="総計",1,$K15/10)
),0)</f>
        <v>0</v>
      </c>
      <c r="P15" s="48" cm="1">
        <f t="array" ref="P15">IFERROR(
IF(OR(P$10="",$I15=""),"",
SUMIFS(収穫記録!$P:$P,収穫記録!$D:$D,$J$1,収穫記録!$I:$I,$J$2,収穫記録!$J:$J,$J$3,収穫記録!$F:$F,$I15,収穫記録!$B:$B,"&gt;="&amp;P$10,収穫記録!$B:$B,"&lt;="&amp;P$10+6)
/_xlfn.UNIQUE(_xlfn._xlws.FILTER($F:$F,$E:$E=$J$4))
/IF($J$5="総計",1,$K15/10)
),0)</f>
        <v>0</v>
      </c>
      <c r="Q15" s="48" cm="1">
        <f t="array" ref="Q15">IFERROR(
IF(OR(Q$10="",$I15=""),"",
SUMIFS(収穫記録!$P:$P,収穫記録!$D:$D,$J$1,収穫記録!$I:$I,$J$2,収穫記録!$J:$J,$J$3,収穫記録!$F:$F,$I15,収穫記録!$B:$B,"&gt;="&amp;Q$10,収穫記録!$B:$B,"&lt;="&amp;Q$10+6)
/_xlfn.UNIQUE(_xlfn._xlws.FILTER($F:$F,$E:$E=$J$4))
/IF($J$5="総計",1,$K15/10)
),0)</f>
        <v>0</v>
      </c>
      <c r="R15" s="48" cm="1">
        <f t="array" ref="R15">IFERROR(
IF(OR(R$10="",$I15=""),"",
SUMIFS(収穫記録!$P:$P,収穫記録!$D:$D,$J$1,収穫記録!$I:$I,$J$2,収穫記録!$J:$J,$J$3,収穫記録!$F:$F,$I15,収穫記録!$B:$B,"&gt;="&amp;R$10,収穫記録!$B:$B,"&lt;="&amp;R$10+6)
/_xlfn.UNIQUE(_xlfn._xlws.FILTER($F:$F,$E:$E=$J$4))
/IF($J$5="総計",1,$K15/10)
),0)</f>
        <v>0</v>
      </c>
      <c r="S15" s="48" cm="1">
        <f t="array" ref="S15">IFERROR(
IF(OR(S$10="",$I15=""),"",
SUMIFS(収穫記録!$P:$P,収穫記録!$D:$D,$J$1,収穫記録!$I:$I,$J$2,収穫記録!$J:$J,$J$3,収穫記録!$F:$F,$I15,収穫記録!$B:$B,"&gt;="&amp;S$10,収穫記録!$B:$B,"&lt;="&amp;S$10+6)
/_xlfn.UNIQUE(_xlfn._xlws.FILTER($F:$F,$E:$E=$J$4))
/IF($J$5="総計",1,$K15/10)
),0)</f>
        <v>0</v>
      </c>
      <c r="T15" s="48" cm="1">
        <f t="array" ref="T15">IFERROR(
IF(OR(T$10="",$I15=""),"",
SUMIFS(収穫記録!$P:$P,収穫記録!$D:$D,$J$1,収穫記録!$I:$I,$J$2,収穫記録!$J:$J,$J$3,収穫記録!$F:$F,$I15,収穫記録!$B:$B,"&gt;="&amp;T$10,収穫記録!$B:$B,"&lt;="&amp;T$10+6)
/_xlfn.UNIQUE(_xlfn._xlws.FILTER($F:$F,$E:$E=$J$4))
/IF($J$5="総計",1,$K15/10)
),0)</f>
        <v>0</v>
      </c>
      <c r="U15" s="48" cm="1">
        <f t="array" ref="U15">IFERROR(
IF(OR(U$10="",$I15=""),"",
SUMIFS(収穫記録!$P:$P,収穫記録!$D:$D,$J$1,収穫記録!$I:$I,$J$2,収穫記録!$J:$J,$J$3,収穫記録!$F:$F,$I15,収穫記録!$B:$B,"&gt;="&amp;U$10,収穫記録!$B:$B,"&lt;="&amp;U$10+6)
/_xlfn.UNIQUE(_xlfn._xlws.FILTER($F:$F,$E:$E=$J$4))
/IF($J$5="総計",1,$K15/10)
),0)</f>
        <v>0</v>
      </c>
      <c r="V15" s="48" cm="1">
        <f t="array" ref="V15">IFERROR(
IF(OR(V$10="",$I15=""),"",
SUMIFS(収穫記録!$P:$P,収穫記録!$D:$D,$J$1,収穫記録!$I:$I,$J$2,収穫記録!$J:$J,$J$3,収穫記録!$F:$F,$I15,収穫記録!$B:$B,"&gt;="&amp;V$10,収穫記録!$B:$B,"&lt;="&amp;V$10+6)
/_xlfn.UNIQUE(_xlfn._xlws.FILTER($F:$F,$E:$E=$J$4))
/IF($J$5="総計",1,$K15/10)
),0)</f>
        <v>0</v>
      </c>
      <c r="W15" s="48" cm="1">
        <f t="array" ref="W15">IFERROR(
IF(OR(W$10="",$I15=""),"",
SUMIFS(収穫記録!$P:$P,収穫記録!$D:$D,$J$1,収穫記録!$I:$I,$J$2,収穫記録!$J:$J,$J$3,収穫記録!$F:$F,$I15,収穫記録!$B:$B,"&gt;="&amp;W$10,収穫記録!$B:$B,"&lt;="&amp;W$10+6)
/_xlfn.UNIQUE(_xlfn._xlws.FILTER($F:$F,$E:$E=$J$4))
/IF($J$5="総計",1,$K15/10)
),0)</f>
        <v>0</v>
      </c>
      <c r="X15" s="48" cm="1">
        <f t="array" ref="X15">IFERROR(
IF(OR(X$10="",$I15=""),"",
SUMIFS(収穫記録!$P:$P,収穫記録!$D:$D,$J$1,収穫記録!$I:$I,$J$2,収穫記録!$J:$J,$J$3,収穫記録!$F:$F,$I15,収穫記録!$B:$B,"&gt;="&amp;X$10,収穫記録!$B:$B,"&lt;="&amp;X$10+6)
/_xlfn.UNIQUE(_xlfn._xlws.FILTER($F:$F,$E:$E=$J$4))
/IF($J$5="総計",1,$K15/10)
),0)</f>
        <v>0</v>
      </c>
    </row>
    <row r="16" spans="1:24">
      <c r="J16" s="13"/>
      <c r="K16" s="37"/>
      <c r="L16" s="46" t="str">
        <f t="shared" si="2"/>
        <v/>
      </c>
      <c r="M16" s="47" cm="1">
        <f t="array" ref="M16">IFERROR(
IF(OR(M$10="",$I16=""),"",
SUMIFS(収穫記録!$P:$P,収穫記録!$D:$D,$J$1,収穫記録!$I:$I,$J$2,収穫記録!$J:$J,$J$3,収穫記録!$F:$F,$I16,収穫記録!$B:$B,"&gt;="&amp;M$10,収穫記録!$B:$B,"&lt;="&amp;M$10+6)
/_xlfn.UNIQUE(_xlfn._xlws.FILTER($F:$F,$E:$E=$J$4))
/IF($J$5="総計",1,$K16/10)
),0)</f>
        <v>0</v>
      </c>
      <c r="N16" s="48" cm="1">
        <f t="array" ref="N16">IFERROR(
IF(OR(N$10="",$I16=""),"",
SUMIFS(収穫記録!$P:$P,収穫記録!$D:$D,$J$1,収穫記録!$I:$I,$J$2,収穫記録!$J:$J,$J$3,収穫記録!$F:$F,$I16,収穫記録!$B:$B,"&gt;="&amp;N$10,収穫記録!$B:$B,"&lt;="&amp;N$10+6)
/_xlfn.UNIQUE(_xlfn._xlws.FILTER($F:$F,$E:$E=$J$4))
/IF($J$5="総計",1,$K16/10)
),0)</f>
        <v>0</v>
      </c>
      <c r="O16" s="48" cm="1">
        <f t="array" ref="O16">IFERROR(
IF(OR(O$10="",$I16=""),"",
SUMIFS(収穫記録!$P:$P,収穫記録!$D:$D,$J$1,収穫記録!$I:$I,$J$2,収穫記録!$J:$J,$J$3,収穫記録!$F:$F,$I16,収穫記録!$B:$B,"&gt;="&amp;O$10,収穫記録!$B:$B,"&lt;="&amp;O$10+6)
/_xlfn.UNIQUE(_xlfn._xlws.FILTER($F:$F,$E:$E=$J$4))
/IF($J$5="総計",1,$K16/10)
),0)</f>
        <v>0</v>
      </c>
      <c r="P16" s="48" cm="1">
        <f t="array" ref="P16">IFERROR(
IF(OR(P$10="",$I16=""),"",
SUMIFS(収穫記録!$P:$P,収穫記録!$D:$D,$J$1,収穫記録!$I:$I,$J$2,収穫記録!$J:$J,$J$3,収穫記録!$F:$F,$I16,収穫記録!$B:$B,"&gt;="&amp;P$10,収穫記録!$B:$B,"&lt;="&amp;P$10+6)
/_xlfn.UNIQUE(_xlfn._xlws.FILTER($F:$F,$E:$E=$J$4))
/IF($J$5="総計",1,$K16/10)
),0)</f>
        <v>0</v>
      </c>
      <c r="Q16" s="48" cm="1">
        <f t="array" ref="Q16">IFERROR(
IF(OR(Q$10="",$I16=""),"",
SUMIFS(収穫記録!$P:$P,収穫記録!$D:$D,$J$1,収穫記録!$I:$I,$J$2,収穫記録!$J:$J,$J$3,収穫記録!$F:$F,$I16,収穫記録!$B:$B,"&gt;="&amp;Q$10,収穫記録!$B:$B,"&lt;="&amp;Q$10+6)
/_xlfn.UNIQUE(_xlfn._xlws.FILTER($F:$F,$E:$E=$J$4))
/IF($J$5="総計",1,$K16/10)
),0)</f>
        <v>0</v>
      </c>
      <c r="R16" s="48" cm="1">
        <f t="array" ref="R16">IFERROR(
IF(OR(R$10="",$I16=""),"",
SUMIFS(収穫記録!$P:$P,収穫記録!$D:$D,$J$1,収穫記録!$I:$I,$J$2,収穫記録!$J:$J,$J$3,収穫記録!$F:$F,$I16,収穫記録!$B:$B,"&gt;="&amp;R$10,収穫記録!$B:$B,"&lt;="&amp;R$10+6)
/_xlfn.UNIQUE(_xlfn._xlws.FILTER($F:$F,$E:$E=$J$4))
/IF($J$5="総計",1,$K16/10)
),0)</f>
        <v>0</v>
      </c>
      <c r="S16" s="48" cm="1">
        <f t="array" ref="S16">IFERROR(
IF(OR(S$10="",$I16=""),"",
SUMIFS(収穫記録!$P:$P,収穫記録!$D:$D,$J$1,収穫記録!$I:$I,$J$2,収穫記録!$J:$J,$J$3,収穫記録!$F:$F,$I16,収穫記録!$B:$B,"&gt;="&amp;S$10,収穫記録!$B:$B,"&lt;="&amp;S$10+6)
/_xlfn.UNIQUE(_xlfn._xlws.FILTER($F:$F,$E:$E=$J$4))
/IF($J$5="総計",1,$K16/10)
),0)</f>
        <v>0</v>
      </c>
      <c r="T16" s="48" cm="1">
        <f t="array" ref="T16">IFERROR(
IF(OR(T$10="",$I16=""),"",
SUMIFS(収穫記録!$P:$P,収穫記録!$D:$D,$J$1,収穫記録!$I:$I,$J$2,収穫記録!$J:$J,$J$3,収穫記録!$F:$F,$I16,収穫記録!$B:$B,"&gt;="&amp;T$10,収穫記録!$B:$B,"&lt;="&amp;T$10+6)
/_xlfn.UNIQUE(_xlfn._xlws.FILTER($F:$F,$E:$E=$J$4))
/IF($J$5="総計",1,$K16/10)
),0)</f>
        <v>0</v>
      </c>
      <c r="U16" s="48" cm="1">
        <f t="array" ref="U16">IFERROR(
IF(OR(U$10="",$I16=""),"",
SUMIFS(収穫記録!$P:$P,収穫記録!$D:$D,$J$1,収穫記録!$I:$I,$J$2,収穫記録!$J:$J,$J$3,収穫記録!$F:$F,$I16,収穫記録!$B:$B,"&gt;="&amp;U$10,収穫記録!$B:$B,"&lt;="&amp;U$10+6)
/_xlfn.UNIQUE(_xlfn._xlws.FILTER($F:$F,$E:$E=$J$4))
/IF($J$5="総計",1,$K16/10)
),0)</f>
        <v>0</v>
      </c>
      <c r="V16" s="48" cm="1">
        <f t="array" ref="V16">IFERROR(
IF(OR(V$10="",$I16=""),"",
SUMIFS(収穫記録!$P:$P,収穫記録!$D:$D,$J$1,収穫記録!$I:$I,$J$2,収穫記録!$J:$J,$J$3,収穫記録!$F:$F,$I16,収穫記録!$B:$B,"&gt;="&amp;V$10,収穫記録!$B:$B,"&lt;="&amp;V$10+6)
/_xlfn.UNIQUE(_xlfn._xlws.FILTER($F:$F,$E:$E=$J$4))
/IF($J$5="総計",1,$K16/10)
),0)</f>
        <v>0</v>
      </c>
      <c r="W16" s="48" cm="1">
        <f t="array" ref="W16">IFERROR(
IF(OR(W$10="",$I16=""),"",
SUMIFS(収穫記録!$P:$P,収穫記録!$D:$D,$J$1,収穫記録!$I:$I,$J$2,収穫記録!$J:$J,$J$3,収穫記録!$F:$F,$I16,収穫記録!$B:$B,"&gt;="&amp;W$10,収穫記録!$B:$B,"&lt;="&amp;W$10+6)
/_xlfn.UNIQUE(_xlfn._xlws.FILTER($F:$F,$E:$E=$J$4))
/IF($J$5="総計",1,$K16/10)
),0)</f>
        <v>0</v>
      </c>
      <c r="X16" s="48" cm="1">
        <f t="array" ref="X16">IFERROR(
IF(OR(X$10="",$I16=""),"",
SUMIFS(収穫記録!$P:$P,収穫記録!$D:$D,$J$1,収穫記録!$I:$I,$J$2,収穫記録!$J:$J,$J$3,収穫記録!$F:$F,$I16,収穫記録!$B:$B,"&gt;="&amp;X$10,収穫記録!$B:$B,"&lt;="&amp;X$10+6)
/_xlfn.UNIQUE(_xlfn._xlws.FILTER($F:$F,$E:$E=$J$4))
/IF($J$5="総計",1,$K16/10)
),0)</f>
        <v>0</v>
      </c>
    </row>
    <row r="17" spans="10:24">
      <c r="J17" s="13"/>
      <c r="K17" s="37"/>
      <c r="L17" s="46" t="str">
        <f t="shared" si="2"/>
        <v/>
      </c>
      <c r="M17" s="47" cm="1">
        <f t="array" ref="M17">IFERROR(
IF(OR(M$10="",$I17=""),"",
SUMIFS(収穫記録!$P:$P,収穫記録!$D:$D,$J$1,収穫記録!$I:$I,$J$2,収穫記録!$J:$J,$J$3,収穫記録!$F:$F,$I17,収穫記録!$B:$B,"&gt;="&amp;M$10,収穫記録!$B:$B,"&lt;="&amp;M$10+6)
/_xlfn.UNIQUE(_xlfn._xlws.FILTER($F:$F,$E:$E=$J$4))
/IF($J$5="総計",1,$K17/10)
),0)</f>
        <v>0</v>
      </c>
      <c r="N17" s="48" cm="1">
        <f t="array" ref="N17">IFERROR(
IF(OR(N$10="",$I17=""),"",
SUMIFS(収穫記録!$P:$P,収穫記録!$D:$D,$J$1,収穫記録!$I:$I,$J$2,収穫記録!$J:$J,$J$3,収穫記録!$F:$F,$I17,収穫記録!$B:$B,"&gt;="&amp;N$10,収穫記録!$B:$B,"&lt;="&amp;N$10+6)
/_xlfn.UNIQUE(_xlfn._xlws.FILTER($F:$F,$E:$E=$J$4))
/IF($J$5="総計",1,$K17/10)
),0)</f>
        <v>0</v>
      </c>
      <c r="O17" s="48" cm="1">
        <f t="array" ref="O17">IFERROR(
IF(OR(O$10="",$I17=""),"",
SUMIFS(収穫記録!$P:$P,収穫記録!$D:$D,$J$1,収穫記録!$I:$I,$J$2,収穫記録!$J:$J,$J$3,収穫記録!$F:$F,$I17,収穫記録!$B:$B,"&gt;="&amp;O$10,収穫記録!$B:$B,"&lt;="&amp;O$10+6)
/_xlfn.UNIQUE(_xlfn._xlws.FILTER($F:$F,$E:$E=$J$4))
/IF($J$5="総計",1,$K17/10)
),0)</f>
        <v>0</v>
      </c>
      <c r="P17" s="48" cm="1">
        <f t="array" ref="P17">IFERROR(
IF(OR(P$10="",$I17=""),"",
SUMIFS(収穫記録!$P:$P,収穫記録!$D:$D,$J$1,収穫記録!$I:$I,$J$2,収穫記録!$J:$J,$J$3,収穫記録!$F:$F,$I17,収穫記録!$B:$B,"&gt;="&amp;P$10,収穫記録!$B:$B,"&lt;="&amp;P$10+6)
/_xlfn.UNIQUE(_xlfn._xlws.FILTER($F:$F,$E:$E=$J$4))
/IF($J$5="総計",1,$K17/10)
),0)</f>
        <v>0</v>
      </c>
      <c r="Q17" s="48" cm="1">
        <f t="array" ref="Q17">IFERROR(
IF(OR(Q$10="",$I17=""),"",
SUMIFS(収穫記録!$P:$P,収穫記録!$D:$D,$J$1,収穫記録!$I:$I,$J$2,収穫記録!$J:$J,$J$3,収穫記録!$F:$F,$I17,収穫記録!$B:$B,"&gt;="&amp;Q$10,収穫記録!$B:$B,"&lt;="&amp;Q$10+6)
/_xlfn.UNIQUE(_xlfn._xlws.FILTER($F:$F,$E:$E=$J$4))
/IF($J$5="総計",1,$K17/10)
),0)</f>
        <v>0</v>
      </c>
      <c r="R17" s="48" cm="1">
        <f t="array" ref="R17">IFERROR(
IF(OR(R$10="",$I17=""),"",
SUMIFS(収穫記録!$P:$P,収穫記録!$D:$D,$J$1,収穫記録!$I:$I,$J$2,収穫記録!$J:$J,$J$3,収穫記録!$F:$F,$I17,収穫記録!$B:$B,"&gt;="&amp;R$10,収穫記録!$B:$B,"&lt;="&amp;R$10+6)
/_xlfn.UNIQUE(_xlfn._xlws.FILTER($F:$F,$E:$E=$J$4))
/IF($J$5="総計",1,$K17/10)
),0)</f>
        <v>0</v>
      </c>
      <c r="S17" s="48" cm="1">
        <f t="array" ref="S17">IFERROR(
IF(OR(S$10="",$I17=""),"",
SUMIFS(収穫記録!$P:$P,収穫記録!$D:$D,$J$1,収穫記録!$I:$I,$J$2,収穫記録!$J:$J,$J$3,収穫記録!$F:$F,$I17,収穫記録!$B:$B,"&gt;="&amp;S$10,収穫記録!$B:$B,"&lt;="&amp;S$10+6)
/_xlfn.UNIQUE(_xlfn._xlws.FILTER($F:$F,$E:$E=$J$4))
/IF($J$5="総計",1,$K17/10)
),0)</f>
        <v>0</v>
      </c>
      <c r="T17" s="48" cm="1">
        <f t="array" ref="T17">IFERROR(
IF(OR(T$10="",$I17=""),"",
SUMIFS(収穫記録!$P:$P,収穫記録!$D:$D,$J$1,収穫記録!$I:$I,$J$2,収穫記録!$J:$J,$J$3,収穫記録!$F:$F,$I17,収穫記録!$B:$B,"&gt;="&amp;T$10,収穫記録!$B:$B,"&lt;="&amp;T$10+6)
/_xlfn.UNIQUE(_xlfn._xlws.FILTER($F:$F,$E:$E=$J$4))
/IF($J$5="総計",1,$K17/10)
),0)</f>
        <v>0</v>
      </c>
      <c r="U17" s="48" cm="1">
        <f t="array" ref="U17">IFERROR(
IF(OR(U$10="",$I17=""),"",
SUMIFS(収穫記録!$P:$P,収穫記録!$D:$D,$J$1,収穫記録!$I:$I,$J$2,収穫記録!$J:$J,$J$3,収穫記録!$F:$F,$I17,収穫記録!$B:$B,"&gt;="&amp;U$10,収穫記録!$B:$B,"&lt;="&amp;U$10+6)
/_xlfn.UNIQUE(_xlfn._xlws.FILTER($F:$F,$E:$E=$J$4))
/IF($J$5="総計",1,$K17/10)
),0)</f>
        <v>0</v>
      </c>
      <c r="V17" s="48" cm="1">
        <f t="array" ref="V17">IFERROR(
IF(OR(V$10="",$I17=""),"",
SUMIFS(収穫記録!$P:$P,収穫記録!$D:$D,$J$1,収穫記録!$I:$I,$J$2,収穫記録!$J:$J,$J$3,収穫記録!$F:$F,$I17,収穫記録!$B:$B,"&gt;="&amp;V$10,収穫記録!$B:$B,"&lt;="&amp;V$10+6)
/_xlfn.UNIQUE(_xlfn._xlws.FILTER($F:$F,$E:$E=$J$4))
/IF($J$5="総計",1,$K17/10)
),0)</f>
        <v>0</v>
      </c>
      <c r="W17" s="48" cm="1">
        <f t="array" ref="W17">IFERROR(
IF(OR(W$10="",$I17=""),"",
SUMIFS(収穫記録!$P:$P,収穫記録!$D:$D,$J$1,収穫記録!$I:$I,$J$2,収穫記録!$J:$J,$J$3,収穫記録!$F:$F,$I17,収穫記録!$B:$B,"&gt;="&amp;W$10,収穫記録!$B:$B,"&lt;="&amp;W$10+6)
/_xlfn.UNIQUE(_xlfn._xlws.FILTER($F:$F,$E:$E=$J$4))
/IF($J$5="総計",1,$K17/10)
),0)</f>
        <v>0</v>
      </c>
      <c r="X17" s="48" cm="1">
        <f t="array" ref="X17">IFERROR(
IF(OR(X$10="",$I17=""),"",
SUMIFS(収穫記録!$P:$P,収穫記録!$D:$D,$J$1,収穫記録!$I:$I,$J$2,収穫記録!$J:$J,$J$3,収穫記録!$F:$F,$I17,収穫記録!$B:$B,"&gt;="&amp;X$10,収穫記録!$B:$B,"&lt;="&amp;X$10+6)
/_xlfn.UNIQUE(_xlfn._xlws.FILTER($F:$F,$E:$E=$J$4))
/IF($J$5="総計",1,$K17/10)
),0)</f>
        <v>0</v>
      </c>
    </row>
    <row r="18" spans="10:24">
      <c r="J18" s="13"/>
      <c r="K18" s="37"/>
      <c r="L18" s="46" t="str">
        <f t="shared" si="2"/>
        <v/>
      </c>
      <c r="M18" s="47" cm="1">
        <f t="array" ref="M18">IFERROR(
IF(OR(M$10="",$I18=""),"",
SUMIFS(収穫記録!$P:$P,収穫記録!$D:$D,$J$1,収穫記録!$I:$I,$J$2,収穫記録!$J:$J,$J$3,収穫記録!$F:$F,$I18,収穫記録!$B:$B,"&gt;="&amp;M$10,収穫記録!$B:$B,"&lt;="&amp;M$10+6)
/_xlfn.UNIQUE(_xlfn._xlws.FILTER($F:$F,$E:$E=$J$4))
/IF($J$5="総計",1,$K18/10)
),0)</f>
        <v>0</v>
      </c>
      <c r="N18" s="48" cm="1">
        <f t="array" ref="N18">IFERROR(
IF(OR(N$10="",$I18=""),"",
SUMIFS(収穫記録!$P:$P,収穫記録!$D:$D,$J$1,収穫記録!$I:$I,$J$2,収穫記録!$J:$J,$J$3,収穫記録!$F:$F,$I18,収穫記録!$B:$B,"&gt;="&amp;N$10,収穫記録!$B:$B,"&lt;="&amp;N$10+6)
/_xlfn.UNIQUE(_xlfn._xlws.FILTER($F:$F,$E:$E=$J$4))
/IF($J$5="総計",1,$K18/10)
),0)</f>
        <v>0</v>
      </c>
      <c r="O18" s="48" cm="1">
        <f t="array" ref="O18">IFERROR(
IF(OR(O$10="",$I18=""),"",
SUMIFS(収穫記録!$P:$P,収穫記録!$D:$D,$J$1,収穫記録!$I:$I,$J$2,収穫記録!$J:$J,$J$3,収穫記録!$F:$F,$I18,収穫記録!$B:$B,"&gt;="&amp;O$10,収穫記録!$B:$B,"&lt;="&amp;O$10+6)
/_xlfn.UNIQUE(_xlfn._xlws.FILTER($F:$F,$E:$E=$J$4))
/IF($J$5="総計",1,$K18/10)
),0)</f>
        <v>0</v>
      </c>
      <c r="P18" s="48" cm="1">
        <f t="array" ref="P18">IFERROR(
IF(OR(P$10="",$I18=""),"",
SUMIFS(収穫記録!$P:$P,収穫記録!$D:$D,$J$1,収穫記録!$I:$I,$J$2,収穫記録!$J:$J,$J$3,収穫記録!$F:$F,$I18,収穫記録!$B:$B,"&gt;="&amp;P$10,収穫記録!$B:$B,"&lt;="&amp;P$10+6)
/_xlfn.UNIQUE(_xlfn._xlws.FILTER($F:$F,$E:$E=$J$4))
/IF($J$5="総計",1,$K18/10)
),0)</f>
        <v>0</v>
      </c>
      <c r="Q18" s="48" cm="1">
        <f t="array" ref="Q18">IFERROR(
IF(OR(Q$10="",$I18=""),"",
SUMIFS(収穫記録!$P:$P,収穫記録!$D:$D,$J$1,収穫記録!$I:$I,$J$2,収穫記録!$J:$J,$J$3,収穫記録!$F:$F,$I18,収穫記録!$B:$B,"&gt;="&amp;Q$10,収穫記録!$B:$B,"&lt;="&amp;Q$10+6)
/_xlfn.UNIQUE(_xlfn._xlws.FILTER($F:$F,$E:$E=$J$4))
/IF($J$5="総計",1,$K18/10)
),0)</f>
        <v>0</v>
      </c>
      <c r="R18" s="48" cm="1">
        <f t="array" ref="R18">IFERROR(
IF(OR(R$10="",$I18=""),"",
SUMIFS(収穫記録!$P:$P,収穫記録!$D:$D,$J$1,収穫記録!$I:$I,$J$2,収穫記録!$J:$J,$J$3,収穫記録!$F:$F,$I18,収穫記録!$B:$B,"&gt;="&amp;R$10,収穫記録!$B:$B,"&lt;="&amp;R$10+6)
/_xlfn.UNIQUE(_xlfn._xlws.FILTER($F:$F,$E:$E=$J$4))
/IF($J$5="総計",1,$K18/10)
),0)</f>
        <v>0</v>
      </c>
      <c r="S18" s="48" cm="1">
        <f t="array" ref="S18">IFERROR(
IF(OR(S$10="",$I18=""),"",
SUMIFS(収穫記録!$P:$P,収穫記録!$D:$D,$J$1,収穫記録!$I:$I,$J$2,収穫記録!$J:$J,$J$3,収穫記録!$F:$F,$I18,収穫記録!$B:$B,"&gt;="&amp;S$10,収穫記録!$B:$B,"&lt;="&amp;S$10+6)
/_xlfn.UNIQUE(_xlfn._xlws.FILTER($F:$F,$E:$E=$J$4))
/IF($J$5="総計",1,$K18/10)
),0)</f>
        <v>0</v>
      </c>
      <c r="T18" s="48" cm="1">
        <f t="array" ref="T18">IFERROR(
IF(OR(T$10="",$I18=""),"",
SUMIFS(収穫記録!$P:$P,収穫記録!$D:$D,$J$1,収穫記録!$I:$I,$J$2,収穫記録!$J:$J,$J$3,収穫記録!$F:$F,$I18,収穫記録!$B:$B,"&gt;="&amp;T$10,収穫記録!$B:$B,"&lt;="&amp;T$10+6)
/_xlfn.UNIQUE(_xlfn._xlws.FILTER($F:$F,$E:$E=$J$4))
/IF($J$5="総計",1,$K18/10)
),0)</f>
        <v>0</v>
      </c>
      <c r="U18" s="48" cm="1">
        <f t="array" ref="U18">IFERROR(
IF(OR(U$10="",$I18=""),"",
SUMIFS(収穫記録!$P:$P,収穫記録!$D:$D,$J$1,収穫記録!$I:$I,$J$2,収穫記録!$J:$J,$J$3,収穫記録!$F:$F,$I18,収穫記録!$B:$B,"&gt;="&amp;U$10,収穫記録!$B:$B,"&lt;="&amp;U$10+6)
/_xlfn.UNIQUE(_xlfn._xlws.FILTER($F:$F,$E:$E=$J$4))
/IF($J$5="総計",1,$K18/10)
),0)</f>
        <v>0</v>
      </c>
      <c r="V18" s="48" cm="1">
        <f t="array" ref="V18">IFERROR(
IF(OR(V$10="",$I18=""),"",
SUMIFS(収穫記録!$P:$P,収穫記録!$D:$D,$J$1,収穫記録!$I:$I,$J$2,収穫記録!$J:$J,$J$3,収穫記録!$F:$F,$I18,収穫記録!$B:$B,"&gt;="&amp;V$10,収穫記録!$B:$B,"&lt;="&amp;V$10+6)
/_xlfn.UNIQUE(_xlfn._xlws.FILTER($F:$F,$E:$E=$J$4))
/IF($J$5="総計",1,$K18/10)
),0)</f>
        <v>0</v>
      </c>
      <c r="W18" s="48" cm="1">
        <f t="array" ref="W18">IFERROR(
IF(OR(W$10="",$I18=""),"",
SUMIFS(収穫記録!$P:$P,収穫記録!$D:$D,$J$1,収穫記録!$I:$I,$J$2,収穫記録!$J:$J,$J$3,収穫記録!$F:$F,$I18,収穫記録!$B:$B,"&gt;="&amp;W$10,収穫記録!$B:$B,"&lt;="&amp;W$10+6)
/_xlfn.UNIQUE(_xlfn._xlws.FILTER($F:$F,$E:$E=$J$4))
/IF($J$5="総計",1,$K18/10)
),0)</f>
        <v>0</v>
      </c>
      <c r="X18" s="48" cm="1">
        <f t="array" ref="X18">IFERROR(
IF(OR(X$10="",$I18=""),"",
SUMIFS(収穫記録!$P:$P,収穫記録!$D:$D,$J$1,収穫記録!$I:$I,$J$2,収穫記録!$J:$J,$J$3,収穫記録!$F:$F,$I18,収穫記録!$B:$B,"&gt;="&amp;X$10,収穫記録!$B:$B,"&lt;="&amp;X$10+6)
/_xlfn.UNIQUE(_xlfn._xlws.FILTER($F:$F,$E:$E=$J$4))
/IF($J$5="総計",1,$K18/10)
),0)</f>
        <v>0</v>
      </c>
    </row>
    <row r="19" spans="10:24">
      <c r="J19" s="13"/>
      <c r="K19" s="37"/>
      <c r="L19" s="46" t="str">
        <f t="shared" si="2"/>
        <v/>
      </c>
      <c r="M19" s="47" cm="1">
        <f t="array" ref="M19">IFERROR(
IF(OR(M$10="",$I19=""),"",
SUMIFS(収穫記録!$P:$P,収穫記録!$D:$D,$J$1,収穫記録!$I:$I,$J$2,収穫記録!$J:$J,$J$3,収穫記録!$F:$F,$I19,収穫記録!$B:$B,"&gt;="&amp;M$10,収穫記録!$B:$B,"&lt;="&amp;M$10+6)
/_xlfn.UNIQUE(_xlfn._xlws.FILTER($F:$F,$E:$E=$J$4))
/IF($J$5="総計",1,$K19/10)
),0)</f>
        <v>0</v>
      </c>
      <c r="N19" s="48" cm="1">
        <f t="array" ref="N19">IFERROR(
IF(OR(N$10="",$I19=""),"",
SUMIFS(収穫記録!$P:$P,収穫記録!$D:$D,$J$1,収穫記録!$I:$I,$J$2,収穫記録!$J:$J,$J$3,収穫記録!$F:$F,$I19,収穫記録!$B:$B,"&gt;="&amp;N$10,収穫記録!$B:$B,"&lt;="&amp;N$10+6)
/_xlfn.UNIQUE(_xlfn._xlws.FILTER($F:$F,$E:$E=$J$4))
/IF($J$5="総計",1,$K19/10)
),0)</f>
        <v>0</v>
      </c>
      <c r="O19" s="48" cm="1">
        <f t="array" ref="O19">IFERROR(
IF(OR(O$10="",$I19=""),"",
SUMIFS(収穫記録!$P:$P,収穫記録!$D:$D,$J$1,収穫記録!$I:$I,$J$2,収穫記録!$J:$J,$J$3,収穫記録!$F:$F,$I19,収穫記録!$B:$B,"&gt;="&amp;O$10,収穫記録!$B:$B,"&lt;="&amp;O$10+6)
/_xlfn.UNIQUE(_xlfn._xlws.FILTER($F:$F,$E:$E=$J$4))
/IF($J$5="総計",1,$K19/10)
),0)</f>
        <v>0</v>
      </c>
      <c r="P19" s="48" cm="1">
        <f t="array" ref="P19">IFERROR(
IF(OR(P$10="",$I19=""),"",
SUMIFS(収穫記録!$P:$P,収穫記録!$D:$D,$J$1,収穫記録!$I:$I,$J$2,収穫記録!$J:$J,$J$3,収穫記録!$F:$F,$I19,収穫記録!$B:$B,"&gt;="&amp;P$10,収穫記録!$B:$B,"&lt;="&amp;P$10+6)
/_xlfn.UNIQUE(_xlfn._xlws.FILTER($F:$F,$E:$E=$J$4))
/IF($J$5="総計",1,$K19/10)
),0)</f>
        <v>0</v>
      </c>
      <c r="Q19" s="48" cm="1">
        <f t="array" ref="Q19">IFERROR(
IF(OR(Q$10="",$I19=""),"",
SUMIFS(収穫記録!$P:$P,収穫記録!$D:$D,$J$1,収穫記録!$I:$I,$J$2,収穫記録!$J:$J,$J$3,収穫記録!$F:$F,$I19,収穫記録!$B:$B,"&gt;="&amp;Q$10,収穫記録!$B:$B,"&lt;="&amp;Q$10+6)
/_xlfn.UNIQUE(_xlfn._xlws.FILTER($F:$F,$E:$E=$J$4))
/IF($J$5="総計",1,$K19/10)
),0)</f>
        <v>0</v>
      </c>
      <c r="R19" s="48" cm="1">
        <f t="array" ref="R19">IFERROR(
IF(OR(R$10="",$I19=""),"",
SUMIFS(収穫記録!$P:$P,収穫記録!$D:$D,$J$1,収穫記録!$I:$I,$J$2,収穫記録!$J:$J,$J$3,収穫記録!$F:$F,$I19,収穫記録!$B:$B,"&gt;="&amp;R$10,収穫記録!$B:$B,"&lt;="&amp;R$10+6)
/_xlfn.UNIQUE(_xlfn._xlws.FILTER($F:$F,$E:$E=$J$4))
/IF($J$5="総計",1,$K19/10)
),0)</f>
        <v>0</v>
      </c>
      <c r="S19" s="48" cm="1">
        <f t="array" ref="S19">IFERROR(
IF(OR(S$10="",$I19=""),"",
SUMIFS(収穫記録!$P:$P,収穫記録!$D:$D,$J$1,収穫記録!$I:$I,$J$2,収穫記録!$J:$J,$J$3,収穫記録!$F:$F,$I19,収穫記録!$B:$B,"&gt;="&amp;S$10,収穫記録!$B:$B,"&lt;="&amp;S$10+6)
/_xlfn.UNIQUE(_xlfn._xlws.FILTER($F:$F,$E:$E=$J$4))
/IF($J$5="総計",1,$K19/10)
),0)</f>
        <v>0</v>
      </c>
      <c r="T19" s="48" cm="1">
        <f t="array" ref="T19">IFERROR(
IF(OR(T$10="",$I19=""),"",
SUMIFS(収穫記録!$P:$P,収穫記録!$D:$D,$J$1,収穫記録!$I:$I,$J$2,収穫記録!$J:$J,$J$3,収穫記録!$F:$F,$I19,収穫記録!$B:$B,"&gt;="&amp;T$10,収穫記録!$B:$B,"&lt;="&amp;T$10+6)
/_xlfn.UNIQUE(_xlfn._xlws.FILTER($F:$F,$E:$E=$J$4))
/IF($J$5="総計",1,$K19/10)
),0)</f>
        <v>0</v>
      </c>
      <c r="U19" s="48" cm="1">
        <f t="array" ref="U19">IFERROR(
IF(OR(U$10="",$I19=""),"",
SUMIFS(収穫記録!$P:$P,収穫記録!$D:$D,$J$1,収穫記録!$I:$I,$J$2,収穫記録!$J:$J,$J$3,収穫記録!$F:$F,$I19,収穫記録!$B:$B,"&gt;="&amp;U$10,収穫記録!$B:$B,"&lt;="&amp;U$10+6)
/_xlfn.UNIQUE(_xlfn._xlws.FILTER($F:$F,$E:$E=$J$4))
/IF($J$5="総計",1,$K19/10)
),0)</f>
        <v>0</v>
      </c>
      <c r="V19" s="48" cm="1">
        <f t="array" ref="V19">IFERROR(
IF(OR(V$10="",$I19=""),"",
SUMIFS(収穫記録!$P:$P,収穫記録!$D:$D,$J$1,収穫記録!$I:$I,$J$2,収穫記録!$J:$J,$J$3,収穫記録!$F:$F,$I19,収穫記録!$B:$B,"&gt;="&amp;V$10,収穫記録!$B:$B,"&lt;="&amp;V$10+6)
/_xlfn.UNIQUE(_xlfn._xlws.FILTER($F:$F,$E:$E=$J$4))
/IF($J$5="総計",1,$K19/10)
),0)</f>
        <v>0</v>
      </c>
      <c r="W19" s="48" cm="1">
        <f t="array" ref="W19">IFERROR(
IF(OR(W$10="",$I19=""),"",
SUMIFS(収穫記録!$P:$P,収穫記録!$D:$D,$J$1,収穫記録!$I:$I,$J$2,収穫記録!$J:$J,$J$3,収穫記録!$F:$F,$I19,収穫記録!$B:$B,"&gt;="&amp;W$10,収穫記録!$B:$B,"&lt;="&amp;W$10+6)
/_xlfn.UNIQUE(_xlfn._xlws.FILTER($F:$F,$E:$E=$J$4))
/IF($J$5="総計",1,$K19/10)
),0)</f>
        <v>0</v>
      </c>
      <c r="X19" s="48" cm="1">
        <f t="array" ref="X19">IFERROR(
IF(OR(X$10="",$I19=""),"",
SUMIFS(収穫記録!$P:$P,収穫記録!$D:$D,$J$1,収穫記録!$I:$I,$J$2,収穫記録!$J:$J,$J$3,収穫記録!$F:$F,$I19,収穫記録!$B:$B,"&gt;="&amp;X$10,収穫記録!$B:$B,"&lt;="&amp;X$10+6)
/_xlfn.UNIQUE(_xlfn._xlws.FILTER($F:$F,$E:$E=$J$4))
/IF($J$5="総計",1,$K19/10)
),0)</f>
        <v>0</v>
      </c>
    </row>
    <row r="20" spans="10:24">
      <c r="J20" s="13"/>
      <c r="K20" s="37"/>
      <c r="L20" s="46" t="str">
        <f t="shared" si="2"/>
        <v/>
      </c>
      <c r="M20" s="47" cm="1">
        <f t="array" ref="M20">IFERROR(
IF(OR(M$10="",$I20=""),"",
SUMIFS(収穫記録!$P:$P,収穫記録!$D:$D,$J$1,収穫記録!$I:$I,$J$2,収穫記録!$J:$J,$J$3,収穫記録!$F:$F,$I20,収穫記録!$B:$B,"&gt;="&amp;M$10,収穫記録!$B:$B,"&lt;="&amp;M$10+6)
/_xlfn.UNIQUE(_xlfn._xlws.FILTER($F:$F,$E:$E=$J$4))
/IF($J$5="総計",1,$K20/10)
),0)</f>
        <v>0</v>
      </c>
      <c r="N20" s="48" cm="1">
        <f t="array" ref="N20">IFERROR(
IF(OR(N$10="",$I20=""),"",
SUMIFS(収穫記録!$P:$P,収穫記録!$D:$D,$J$1,収穫記録!$I:$I,$J$2,収穫記録!$J:$J,$J$3,収穫記録!$F:$F,$I20,収穫記録!$B:$B,"&gt;="&amp;N$10,収穫記録!$B:$B,"&lt;="&amp;N$10+6)
/_xlfn.UNIQUE(_xlfn._xlws.FILTER($F:$F,$E:$E=$J$4))
/IF($J$5="総計",1,$K20/10)
),0)</f>
        <v>0</v>
      </c>
      <c r="O20" s="48" cm="1">
        <f t="array" ref="O20">IFERROR(
IF(OR(O$10="",$I20=""),"",
SUMIFS(収穫記録!$P:$P,収穫記録!$D:$D,$J$1,収穫記録!$I:$I,$J$2,収穫記録!$J:$J,$J$3,収穫記録!$F:$F,$I20,収穫記録!$B:$B,"&gt;="&amp;O$10,収穫記録!$B:$B,"&lt;="&amp;O$10+6)
/_xlfn.UNIQUE(_xlfn._xlws.FILTER($F:$F,$E:$E=$J$4))
/IF($J$5="総計",1,$K20/10)
),0)</f>
        <v>0</v>
      </c>
      <c r="P20" s="48" cm="1">
        <f t="array" ref="P20">IFERROR(
IF(OR(P$10="",$I20=""),"",
SUMIFS(収穫記録!$P:$P,収穫記録!$D:$D,$J$1,収穫記録!$I:$I,$J$2,収穫記録!$J:$J,$J$3,収穫記録!$F:$F,$I20,収穫記録!$B:$B,"&gt;="&amp;P$10,収穫記録!$B:$B,"&lt;="&amp;P$10+6)
/_xlfn.UNIQUE(_xlfn._xlws.FILTER($F:$F,$E:$E=$J$4))
/IF($J$5="総計",1,$K20/10)
),0)</f>
        <v>0</v>
      </c>
      <c r="Q20" s="48" cm="1">
        <f t="array" ref="Q20">IFERROR(
IF(OR(Q$10="",$I20=""),"",
SUMIFS(収穫記録!$P:$P,収穫記録!$D:$D,$J$1,収穫記録!$I:$I,$J$2,収穫記録!$J:$J,$J$3,収穫記録!$F:$F,$I20,収穫記録!$B:$B,"&gt;="&amp;Q$10,収穫記録!$B:$B,"&lt;="&amp;Q$10+6)
/_xlfn.UNIQUE(_xlfn._xlws.FILTER($F:$F,$E:$E=$J$4))
/IF($J$5="総計",1,$K20/10)
),0)</f>
        <v>0</v>
      </c>
      <c r="R20" s="48" cm="1">
        <f t="array" ref="R20">IFERROR(
IF(OR(R$10="",$I20=""),"",
SUMIFS(収穫記録!$P:$P,収穫記録!$D:$D,$J$1,収穫記録!$I:$I,$J$2,収穫記録!$J:$J,$J$3,収穫記録!$F:$F,$I20,収穫記録!$B:$B,"&gt;="&amp;R$10,収穫記録!$B:$B,"&lt;="&amp;R$10+6)
/_xlfn.UNIQUE(_xlfn._xlws.FILTER($F:$F,$E:$E=$J$4))
/IF($J$5="総計",1,$K20/10)
),0)</f>
        <v>0</v>
      </c>
      <c r="S20" s="48" cm="1">
        <f t="array" ref="S20">IFERROR(
IF(OR(S$10="",$I20=""),"",
SUMIFS(収穫記録!$P:$P,収穫記録!$D:$D,$J$1,収穫記録!$I:$I,$J$2,収穫記録!$J:$J,$J$3,収穫記録!$F:$F,$I20,収穫記録!$B:$B,"&gt;="&amp;S$10,収穫記録!$B:$B,"&lt;="&amp;S$10+6)
/_xlfn.UNIQUE(_xlfn._xlws.FILTER($F:$F,$E:$E=$J$4))
/IF($J$5="総計",1,$K20/10)
),0)</f>
        <v>0</v>
      </c>
      <c r="T20" s="48" cm="1">
        <f t="array" ref="T20">IFERROR(
IF(OR(T$10="",$I20=""),"",
SUMIFS(収穫記録!$P:$P,収穫記録!$D:$D,$J$1,収穫記録!$I:$I,$J$2,収穫記録!$J:$J,$J$3,収穫記録!$F:$F,$I20,収穫記録!$B:$B,"&gt;="&amp;T$10,収穫記録!$B:$B,"&lt;="&amp;T$10+6)
/_xlfn.UNIQUE(_xlfn._xlws.FILTER($F:$F,$E:$E=$J$4))
/IF($J$5="総計",1,$K20/10)
),0)</f>
        <v>0</v>
      </c>
      <c r="U20" s="48" cm="1">
        <f t="array" ref="U20">IFERROR(
IF(OR(U$10="",$I20=""),"",
SUMIFS(収穫記録!$P:$P,収穫記録!$D:$D,$J$1,収穫記録!$I:$I,$J$2,収穫記録!$J:$J,$J$3,収穫記録!$F:$F,$I20,収穫記録!$B:$B,"&gt;="&amp;U$10,収穫記録!$B:$B,"&lt;="&amp;U$10+6)
/_xlfn.UNIQUE(_xlfn._xlws.FILTER($F:$F,$E:$E=$J$4))
/IF($J$5="総計",1,$K20/10)
),0)</f>
        <v>0</v>
      </c>
      <c r="V20" s="48" cm="1">
        <f t="array" ref="V20">IFERROR(
IF(OR(V$10="",$I20=""),"",
SUMIFS(収穫記録!$P:$P,収穫記録!$D:$D,$J$1,収穫記録!$I:$I,$J$2,収穫記録!$J:$J,$J$3,収穫記録!$F:$F,$I20,収穫記録!$B:$B,"&gt;="&amp;V$10,収穫記録!$B:$B,"&lt;="&amp;V$10+6)
/_xlfn.UNIQUE(_xlfn._xlws.FILTER($F:$F,$E:$E=$J$4))
/IF($J$5="総計",1,$K20/10)
),0)</f>
        <v>0</v>
      </c>
      <c r="W20" s="48" cm="1">
        <f t="array" ref="W20">IFERROR(
IF(OR(W$10="",$I20=""),"",
SUMIFS(収穫記録!$P:$P,収穫記録!$D:$D,$J$1,収穫記録!$I:$I,$J$2,収穫記録!$J:$J,$J$3,収穫記録!$F:$F,$I20,収穫記録!$B:$B,"&gt;="&amp;W$10,収穫記録!$B:$B,"&lt;="&amp;W$10+6)
/_xlfn.UNIQUE(_xlfn._xlws.FILTER($F:$F,$E:$E=$J$4))
/IF($J$5="総計",1,$K20/10)
),0)</f>
        <v>0</v>
      </c>
      <c r="X20" s="48" cm="1">
        <f t="array" ref="X20">IFERROR(
IF(OR(X$10="",$I20=""),"",
SUMIFS(収穫記録!$P:$P,収穫記録!$D:$D,$J$1,収穫記録!$I:$I,$J$2,収穫記録!$J:$J,$J$3,収穫記録!$F:$F,$I20,収穫記録!$B:$B,"&gt;="&amp;X$10,収穫記録!$B:$B,"&lt;="&amp;X$10+6)
/_xlfn.UNIQUE(_xlfn._xlws.FILTER($F:$F,$E:$E=$J$4))
/IF($J$5="総計",1,$K20/10)
),0)</f>
        <v>0</v>
      </c>
    </row>
    <row r="21" spans="10:24">
      <c r="J21" s="13"/>
      <c r="K21" s="37"/>
      <c r="L21" s="46" t="str">
        <f t="shared" si="2"/>
        <v/>
      </c>
      <c r="M21" s="47" cm="1">
        <f t="array" ref="M21">IFERROR(
IF(OR(M$10="",$I21=""),"",
SUMIFS(収穫記録!$P:$P,収穫記録!$D:$D,$J$1,収穫記録!$I:$I,$J$2,収穫記録!$J:$J,$J$3,収穫記録!$F:$F,$I21,収穫記録!$B:$B,"&gt;="&amp;M$10,収穫記録!$B:$B,"&lt;="&amp;M$10+6)
/_xlfn.UNIQUE(_xlfn._xlws.FILTER($F:$F,$E:$E=$J$4))
/IF($J$5="総計",1,$K21/10)
),0)</f>
        <v>0</v>
      </c>
      <c r="N21" s="48" cm="1">
        <f t="array" ref="N21">IFERROR(
IF(OR(N$10="",$I21=""),"",
SUMIFS(収穫記録!$P:$P,収穫記録!$D:$D,$J$1,収穫記録!$I:$I,$J$2,収穫記録!$J:$J,$J$3,収穫記録!$F:$F,$I21,収穫記録!$B:$B,"&gt;="&amp;N$10,収穫記録!$B:$B,"&lt;="&amp;N$10+6)
/_xlfn.UNIQUE(_xlfn._xlws.FILTER($F:$F,$E:$E=$J$4))
/IF($J$5="総計",1,$K21/10)
),0)</f>
        <v>0</v>
      </c>
      <c r="O21" s="48" cm="1">
        <f t="array" ref="O21">IFERROR(
IF(OR(O$10="",$I21=""),"",
SUMIFS(収穫記録!$P:$P,収穫記録!$D:$D,$J$1,収穫記録!$I:$I,$J$2,収穫記録!$J:$J,$J$3,収穫記録!$F:$F,$I21,収穫記録!$B:$B,"&gt;="&amp;O$10,収穫記録!$B:$B,"&lt;="&amp;O$10+6)
/_xlfn.UNIQUE(_xlfn._xlws.FILTER($F:$F,$E:$E=$J$4))
/IF($J$5="総計",1,$K21/10)
),0)</f>
        <v>0</v>
      </c>
      <c r="P21" s="48" cm="1">
        <f t="array" ref="P21">IFERROR(
IF(OR(P$10="",$I21=""),"",
SUMIFS(収穫記録!$P:$P,収穫記録!$D:$D,$J$1,収穫記録!$I:$I,$J$2,収穫記録!$J:$J,$J$3,収穫記録!$F:$F,$I21,収穫記録!$B:$B,"&gt;="&amp;P$10,収穫記録!$B:$B,"&lt;="&amp;P$10+6)
/_xlfn.UNIQUE(_xlfn._xlws.FILTER($F:$F,$E:$E=$J$4))
/IF($J$5="総計",1,$K21/10)
),0)</f>
        <v>0</v>
      </c>
      <c r="Q21" s="48" cm="1">
        <f t="array" ref="Q21">IFERROR(
IF(OR(Q$10="",$I21=""),"",
SUMIFS(収穫記録!$P:$P,収穫記録!$D:$D,$J$1,収穫記録!$I:$I,$J$2,収穫記録!$J:$J,$J$3,収穫記録!$F:$F,$I21,収穫記録!$B:$B,"&gt;="&amp;Q$10,収穫記録!$B:$B,"&lt;="&amp;Q$10+6)
/_xlfn.UNIQUE(_xlfn._xlws.FILTER($F:$F,$E:$E=$J$4))
/IF($J$5="総計",1,$K21/10)
),0)</f>
        <v>0</v>
      </c>
      <c r="R21" s="48" cm="1">
        <f t="array" ref="R21">IFERROR(
IF(OR(R$10="",$I21=""),"",
SUMIFS(収穫記録!$P:$P,収穫記録!$D:$D,$J$1,収穫記録!$I:$I,$J$2,収穫記録!$J:$J,$J$3,収穫記録!$F:$F,$I21,収穫記録!$B:$B,"&gt;="&amp;R$10,収穫記録!$B:$B,"&lt;="&amp;R$10+6)
/_xlfn.UNIQUE(_xlfn._xlws.FILTER($F:$F,$E:$E=$J$4))
/IF($J$5="総計",1,$K21/10)
),0)</f>
        <v>0</v>
      </c>
      <c r="S21" s="48" cm="1">
        <f t="array" ref="S21">IFERROR(
IF(OR(S$10="",$I21=""),"",
SUMIFS(収穫記録!$P:$P,収穫記録!$D:$D,$J$1,収穫記録!$I:$I,$J$2,収穫記録!$J:$J,$J$3,収穫記録!$F:$F,$I21,収穫記録!$B:$B,"&gt;="&amp;S$10,収穫記録!$B:$B,"&lt;="&amp;S$10+6)
/_xlfn.UNIQUE(_xlfn._xlws.FILTER($F:$F,$E:$E=$J$4))
/IF($J$5="総計",1,$K21/10)
),0)</f>
        <v>0</v>
      </c>
      <c r="T21" s="48" cm="1">
        <f t="array" ref="T21">IFERROR(
IF(OR(T$10="",$I21=""),"",
SUMIFS(収穫記録!$P:$P,収穫記録!$D:$D,$J$1,収穫記録!$I:$I,$J$2,収穫記録!$J:$J,$J$3,収穫記録!$F:$F,$I21,収穫記録!$B:$B,"&gt;="&amp;T$10,収穫記録!$B:$B,"&lt;="&amp;T$10+6)
/_xlfn.UNIQUE(_xlfn._xlws.FILTER($F:$F,$E:$E=$J$4))
/IF($J$5="総計",1,$K21/10)
),0)</f>
        <v>0</v>
      </c>
      <c r="U21" s="48" cm="1">
        <f t="array" ref="U21">IFERROR(
IF(OR(U$10="",$I21=""),"",
SUMIFS(収穫記録!$P:$P,収穫記録!$D:$D,$J$1,収穫記録!$I:$I,$J$2,収穫記録!$J:$J,$J$3,収穫記録!$F:$F,$I21,収穫記録!$B:$B,"&gt;="&amp;U$10,収穫記録!$B:$B,"&lt;="&amp;U$10+6)
/_xlfn.UNIQUE(_xlfn._xlws.FILTER($F:$F,$E:$E=$J$4))
/IF($J$5="総計",1,$K21/10)
),0)</f>
        <v>0</v>
      </c>
      <c r="V21" s="48" cm="1">
        <f t="array" ref="V21">IFERROR(
IF(OR(V$10="",$I21=""),"",
SUMIFS(収穫記録!$P:$P,収穫記録!$D:$D,$J$1,収穫記録!$I:$I,$J$2,収穫記録!$J:$J,$J$3,収穫記録!$F:$F,$I21,収穫記録!$B:$B,"&gt;="&amp;V$10,収穫記録!$B:$B,"&lt;="&amp;V$10+6)
/_xlfn.UNIQUE(_xlfn._xlws.FILTER($F:$F,$E:$E=$J$4))
/IF($J$5="総計",1,$K21/10)
),0)</f>
        <v>0</v>
      </c>
      <c r="W21" s="48" cm="1">
        <f t="array" ref="W21">IFERROR(
IF(OR(W$10="",$I21=""),"",
SUMIFS(収穫記録!$P:$P,収穫記録!$D:$D,$J$1,収穫記録!$I:$I,$J$2,収穫記録!$J:$J,$J$3,収穫記録!$F:$F,$I21,収穫記録!$B:$B,"&gt;="&amp;W$10,収穫記録!$B:$B,"&lt;="&amp;W$10+6)
/_xlfn.UNIQUE(_xlfn._xlws.FILTER($F:$F,$E:$E=$J$4))
/IF($J$5="総計",1,$K21/10)
),0)</f>
        <v>0</v>
      </c>
      <c r="X21" s="48" cm="1">
        <f t="array" ref="X21">IFERROR(
IF(OR(X$10="",$I21=""),"",
SUMIFS(収穫記録!$P:$P,収穫記録!$D:$D,$J$1,収穫記録!$I:$I,$J$2,収穫記録!$J:$J,$J$3,収穫記録!$F:$F,$I21,収穫記録!$B:$B,"&gt;="&amp;X$10,収穫記録!$B:$B,"&lt;="&amp;X$10+6)
/_xlfn.UNIQUE(_xlfn._xlws.FILTER($F:$F,$E:$E=$J$4))
/IF($J$5="総計",1,$K21/10)
),0)</f>
        <v>0</v>
      </c>
    </row>
    <row r="22" spans="10:24">
      <c r="J22" s="13"/>
      <c r="K22" s="37"/>
      <c r="L22" s="46" t="str">
        <f t="shared" si="2"/>
        <v/>
      </c>
      <c r="M22" s="47" cm="1">
        <f t="array" ref="M22">IFERROR(
IF(OR(M$10="",$I22=""),"",
SUMIFS(収穫記録!$P:$P,収穫記録!$D:$D,$J$1,収穫記録!$I:$I,$J$2,収穫記録!$J:$J,$J$3,収穫記録!$F:$F,$I22,収穫記録!$B:$B,"&gt;="&amp;M$10,収穫記録!$B:$B,"&lt;="&amp;M$10+6)
/_xlfn.UNIQUE(_xlfn._xlws.FILTER($F:$F,$E:$E=$J$4))
/IF($J$5="総計",1,$K22/10)
),0)</f>
        <v>0</v>
      </c>
      <c r="N22" s="48" cm="1">
        <f t="array" ref="N22">IFERROR(
IF(OR(N$10="",$I22=""),"",
SUMIFS(収穫記録!$P:$P,収穫記録!$D:$D,$J$1,収穫記録!$I:$I,$J$2,収穫記録!$J:$J,$J$3,収穫記録!$F:$F,$I22,収穫記録!$B:$B,"&gt;="&amp;N$10,収穫記録!$B:$B,"&lt;="&amp;N$10+6)
/_xlfn.UNIQUE(_xlfn._xlws.FILTER($F:$F,$E:$E=$J$4))
/IF($J$5="総計",1,$K22/10)
),0)</f>
        <v>0</v>
      </c>
      <c r="O22" s="48" cm="1">
        <f t="array" ref="O22">IFERROR(
IF(OR(O$10="",$I22=""),"",
SUMIFS(収穫記録!$P:$P,収穫記録!$D:$D,$J$1,収穫記録!$I:$I,$J$2,収穫記録!$J:$J,$J$3,収穫記録!$F:$F,$I22,収穫記録!$B:$B,"&gt;="&amp;O$10,収穫記録!$B:$B,"&lt;="&amp;O$10+6)
/_xlfn.UNIQUE(_xlfn._xlws.FILTER($F:$F,$E:$E=$J$4))
/IF($J$5="総計",1,$K22/10)
),0)</f>
        <v>0</v>
      </c>
      <c r="P22" s="48" cm="1">
        <f t="array" ref="P22">IFERROR(
IF(OR(P$10="",$I22=""),"",
SUMIFS(収穫記録!$P:$P,収穫記録!$D:$D,$J$1,収穫記録!$I:$I,$J$2,収穫記録!$J:$J,$J$3,収穫記録!$F:$F,$I22,収穫記録!$B:$B,"&gt;="&amp;P$10,収穫記録!$B:$B,"&lt;="&amp;P$10+6)
/_xlfn.UNIQUE(_xlfn._xlws.FILTER($F:$F,$E:$E=$J$4))
/IF($J$5="総計",1,$K22/10)
),0)</f>
        <v>0</v>
      </c>
      <c r="Q22" s="48" cm="1">
        <f t="array" ref="Q22">IFERROR(
IF(OR(Q$10="",$I22=""),"",
SUMIFS(収穫記録!$P:$P,収穫記録!$D:$D,$J$1,収穫記録!$I:$I,$J$2,収穫記録!$J:$J,$J$3,収穫記録!$F:$F,$I22,収穫記録!$B:$B,"&gt;="&amp;Q$10,収穫記録!$B:$B,"&lt;="&amp;Q$10+6)
/_xlfn.UNIQUE(_xlfn._xlws.FILTER($F:$F,$E:$E=$J$4))
/IF($J$5="総計",1,$K22/10)
),0)</f>
        <v>0</v>
      </c>
      <c r="R22" s="48" cm="1">
        <f t="array" ref="R22">IFERROR(
IF(OR(R$10="",$I22=""),"",
SUMIFS(収穫記録!$P:$P,収穫記録!$D:$D,$J$1,収穫記録!$I:$I,$J$2,収穫記録!$J:$J,$J$3,収穫記録!$F:$F,$I22,収穫記録!$B:$B,"&gt;="&amp;R$10,収穫記録!$B:$B,"&lt;="&amp;R$10+6)
/_xlfn.UNIQUE(_xlfn._xlws.FILTER($F:$F,$E:$E=$J$4))
/IF($J$5="総計",1,$K22/10)
),0)</f>
        <v>0</v>
      </c>
      <c r="S22" s="48" cm="1">
        <f t="array" ref="S22">IFERROR(
IF(OR(S$10="",$I22=""),"",
SUMIFS(収穫記録!$P:$P,収穫記録!$D:$D,$J$1,収穫記録!$I:$I,$J$2,収穫記録!$J:$J,$J$3,収穫記録!$F:$F,$I22,収穫記録!$B:$B,"&gt;="&amp;S$10,収穫記録!$B:$B,"&lt;="&amp;S$10+6)
/_xlfn.UNIQUE(_xlfn._xlws.FILTER($F:$F,$E:$E=$J$4))
/IF($J$5="総計",1,$K22/10)
),0)</f>
        <v>0</v>
      </c>
      <c r="T22" s="48" cm="1">
        <f t="array" ref="T22">IFERROR(
IF(OR(T$10="",$I22=""),"",
SUMIFS(収穫記録!$P:$P,収穫記録!$D:$D,$J$1,収穫記録!$I:$I,$J$2,収穫記録!$J:$J,$J$3,収穫記録!$F:$F,$I22,収穫記録!$B:$B,"&gt;="&amp;T$10,収穫記録!$B:$B,"&lt;="&amp;T$10+6)
/_xlfn.UNIQUE(_xlfn._xlws.FILTER($F:$F,$E:$E=$J$4))
/IF($J$5="総計",1,$K22/10)
),0)</f>
        <v>0</v>
      </c>
      <c r="U22" s="48" cm="1">
        <f t="array" ref="U22">IFERROR(
IF(OR(U$10="",$I22=""),"",
SUMIFS(収穫記録!$P:$P,収穫記録!$D:$D,$J$1,収穫記録!$I:$I,$J$2,収穫記録!$J:$J,$J$3,収穫記録!$F:$F,$I22,収穫記録!$B:$B,"&gt;="&amp;U$10,収穫記録!$B:$B,"&lt;="&amp;U$10+6)
/_xlfn.UNIQUE(_xlfn._xlws.FILTER($F:$F,$E:$E=$J$4))
/IF($J$5="総計",1,$K22/10)
),0)</f>
        <v>0</v>
      </c>
      <c r="V22" s="48" cm="1">
        <f t="array" ref="V22">IFERROR(
IF(OR(V$10="",$I22=""),"",
SUMIFS(収穫記録!$P:$P,収穫記録!$D:$D,$J$1,収穫記録!$I:$I,$J$2,収穫記録!$J:$J,$J$3,収穫記録!$F:$F,$I22,収穫記録!$B:$B,"&gt;="&amp;V$10,収穫記録!$B:$B,"&lt;="&amp;V$10+6)
/_xlfn.UNIQUE(_xlfn._xlws.FILTER($F:$F,$E:$E=$J$4))
/IF($J$5="総計",1,$K22/10)
),0)</f>
        <v>0</v>
      </c>
      <c r="W22" s="48" cm="1">
        <f t="array" ref="W22">IFERROR(
IF(OR(W$10="",$I22=""),"",
SUMIFS(収穫記録!$P:$P,収穫記録!$D:$D,$J$1,収穫記録!$I:$I,$J$2,収穫記録!$J:$J,$J$3,収穫記録!$F:$F,$I22,収穫記録!$B:$B,"&gt;="&amp;W$10,収穫記録!$B:$B,"&lt;="&amp;W$10+6)
/_xlfn.UNIQUE(_xlfn._xlws.FILTER($F:$F,$E:$E=$J$4))
/IF($J$5="総計",1,$K22/10)
),0)</f>
        <v>0</v>
      </c>
      <c r="X22" s="48" cm="1">
        <f t="array" ref="X22">IFERROR(
IF(OR(X$10="",$I22=""),"",
SUMIFS(収穫記録!$P:$P,収穫記録!$D:$D,$J$1,収穫記録!$I:$I,$J$2,収穫記録!$J:$J,$J$3,収穫記録!$F:$F,$I22,収穫記録!$B:$B,"&gt;="&amp;X$10,収穫記録!$B:$B,"&lt;="&amp;X$10+6)
/_xlfn.UNIQUE(_xlfn._xlws.FILTER($F:$F,$E:$E=$J$4))
/IF($J$5="総計",1,$K22/10)
),0)</f>
        <v>0</v>
      </c>
    </row>
    <row r="23" spans="10:24">
      <c r="J23" s="13"/>
      <c r="K23" s="37"/>
      <c r="L23" s="46" t="str">
        <f t="shared" si="2"/>
        <v/>
      </c>
      <c r="M23" s="47" cm="1">
        <f t="array" ref="M23">IFERROR(
IF(OR(M$10="",$I23=""),"",
SUMIFS(収穫記録!$P:$P,収穫記録!$D:$D,$J$1,収穫記録!$I:$I,$J$2,収穫記録!$J:$J,$J$3,収穫記録!$F:$F,$I23,収穫記録!$B:$B,"&gt;="&amp;M$10,収穫記録!$B:$B,"&lt;="&amp;M$10+6)
/_xlfn.UNIQUE(_xlfn._xlws.FILTER($F:$F,$E:$E=$J$4))
/IF($J$5="総計",1,$K23/10)
),0)</f>
        <v>0</v>
      </c>
      <c r="N23" s="48" cm="1">
        <f t="array" ref="N23">IFERROR(
IF(OR(N$10="",$I23=""),"",
SUMIFS(収穫記録!$P:$P,収穫記録!$D:$D,$J$1,収穫記録!$I:$I,$J$2,収穫記録!$J:$J,$J$3,収穫記録!$F:$F,$I23,収穫記録!$B:$B,"&gt;="&amp;N$10,収穫記録!$B:$B,"&lt;="&amp;N$10+6)
/_xlfn.UNIQUE(_xlfn._xlws.FILTER($F:$F,$E:$E=$J$4))
/IF($J$5="総計",1,$K23/10)
),0)</f>
        <v>0</v>
      </c>
      <c r="O23" s="48" cm="1">
        <f t="array" ref="O23">IFERROR(
IF(OR(O$10="",$I23=""),"",
SUMIFS(収穫記録!$P:$P,収穫記録!$D:$D,$J$1,収穫記録!$I:$I,$J$2,収穫記録!$J:$J,$J$3,収穫記録!$F:$F,$I23,収穫記録!$B:$B,"&gt;="&amp;O$10,収穫記録!$B:$B,"&lt;="&amp;O$10+6)
/_xlfn.UNIQUE(_xlfn._xlws.FILTER($F:$F,$E:$E=$J$4))
/IF($J$5="総計",1,$K23/10)
),0)</f>
        <v>0</v>
      </c>
      <c r="P23" s="48" cm="1">
        <f t="array" ref="P23">IFERROR(
IF(OR(P$10="",$I23=""),"",
SUMIFS(収穫記録!$P:$P,収穫記録!$D:$D,$J$1,収穫記録!$I:$I,$J$2,収穫記録!$J:$J,$J$3,収穫記録!$F:$F,$I23,収穫記録!$B:$B,"&gt;="&amp;P$10,収穫記録!$B:$B,"&lt;="&amp;P$10+6)
/_xlfn.UNIQUE(_xlfn._xlws.FILTER($F:$F,$E:$E=$J$4))
/IF($J$5="総計",1,$K23/10)
),0)</f>
        <v>0</v>
      </c>
      <c r="Q23" s="48" cm="1">
        <f t="array" ref="Q23">IFERROR(
IF(OR(Q$10="",$I23=""),"",
SUMIFS(収穫記録!$P:$P,収穫記録!$D:$D,$J$1,収穫記録!$I:$I,$J$2,収穫記録!$J:$J,$J$3,収穫記録!$F:$F,$I23,収穫記録!$B:$B,"&gt;="&amp;Q$10,収穫記録!$B:$B,"&lt;="&amp;Q$10+6)
/_xlfn.UNIQUE(_xlfn._xlws.FILTER($F:$F,$E:$E=$J$4))
/IF($J$5="総計",1,$K23/10)
),0)</f>
        <v>0</v>
      </c>
      <c r="R23" s="48" cm="1">
        <f t="array" ref="R23">IFERROR(
IF(OR(R$10="",$I23=""),"",
SUMIFS(収穫記録!$P:$P,収穫記録!$D:$D,$J$1,収穫記録!$I:$I,$J$2,収穫記録!$J:$J,$J$3,収穫記録!$F:$F,$I23,収穫記録!$B:$B,"&gt;="&amp;R$10,収穫記録!$B:$B,"&lt;="&amp;R$10+6)
/_xlfn.UNIQUE(_xlfn._xlws.FILTER($F:$F,$E:$E=$J$4))
/IF($J$5="総計",1,$K23/10)
),0)</f>
        <v>0</v>
      </c>
      <c r="S23" s="48" cm="1">
        <f t="array" ref="S23">IFERROR(
IF(OR(S$10="",$I23=""),"",
SUMIFS(収穫記録!$P:$P,収穫記録!$D:$D,$J$1,収穫記録!$I:$I,$J$2,収穫記録!$J:$J,$J$3,収穫記録!$F:$F,$I23,収穫記録!$B:$B,"&gt;="&amp;S$10,収穫記録!$B:$B,"&lt;="&amp;S$10+6)
/_xlfn.UNIQUE(_xlfn._xlws.FILTER($F:$F,$E:$E=$J$4))
/IF($J$5="総計",1,$K23/10)
),0)</f>
        <v>0</v>
      </c>
      <c r="T23" s="48" cm="1">
        <f t="array" ref="T23">IFERROR(
IF(OR(T$10="",$I23=""),"",
SUMIFS(収穫記録!$P:$P,収穫記録!$D:$D,$J$1,収穫記録!$I:$I,$J$2,収穫記録!$J:$J,$J$3,収穫記録!$F:$F,$I23,収穫記録!$B:$B,"&gt;="&amp;T$10,収穫記録!$B:$B,"&lt;="&amp;T$10+6)
/_xlfn.UNIQUE(_xlfn._xlws.FILTER($F:$F,$E:$E=$J$4))
/IF($J$5="総計",1,$K23/10)
),0)</f>
        <v>0</v>
      </c>
      <c r="U23" s="48" cm="1">
        <f t="array" ref="U23">IFERROR(
IF(OR(U$10="",$I23=""),"",
SUMIFS(収穫記録!$P:$P,収穫記録!$D:$D,$J$1,収穫記録!$I:$I,$J$2,収穫記録!$J:$J,$J$3,収穫記録!$F:$F,$I23,収穫記録!$B:$B,"&gt;="&amp;U$10,収穫記録!$B:$B,"&lt;="&amp;U$10+6)
/_xlfn.UNIQUE(_xlfn._xlws.FILTER($F:$F,$E:$E=$J$4))
/IF($J$5="総計",1,$K23/10)
),0)</f>
        <v>0</v>
      </c>
      <c r="V23" s="48" cm="1">
        <f t="array" ref="V23">IFERROR(
IF(OR(V$10="",$I23=""),"",
SUMIFS(収穫記録!$P:$P,収穫記録!$D:$D,$J$1,収穫記録!$I:$I,$J$2,収穫記録!$J:$J,$J$3,収穫記録!$F:$F,$I23,収穫記録!$B:$B,"&gt;="&amp;V$10,収穫記録!$B:$B,"&lt;="&amp;V$10+6)
/_xlfn.UNIQUE(_xlfn._xlws.FILTER($F:$F,$E:$E=$J$4))
/IF($J$5="総計",1,$K23/10)
),0)</f>
        <v>0</v>
      </c>
      <c r="W23" s="48" cm="1">
        <f t="array" ref="W23">IFERROR(
IF(OR(W$10="",$I23=""),"",
SUMIFS(収穫記録!$P:$P,収穫記録!$D:$D,$J$1,収穫記録!$I:$I,$J$2,収穫記録!$J:$J,$J$3,収穫記録!$F:$F,$I23,収穫記録!$B:$B,"&gt;="&amp;W$10,収穫記録!$B:$B,"&lt;="&amp;W$10+6)
/_xlfn.UNIQUE(_xlfn._xlws.FILTER($F:$F,$E:$E=$J$4))
/IF($J$5="総計",1,$K23/10)
),0)</f>
        <v>0</v>
      </c>
      <c r="X23" s="48" cm="1">
        <f t="array" ref="X23">IFERROR(
IF(OR(X$10="",$I23=""),"",
SUMIFS(収穫記録!$P:$P,収穫記録!$D:$D,$J$1,収穫記録!$I:$I,$J$2,収穫記録!$J:$J,$J$3,収穫記録!$F:$F,$I23,収穫記録!$B:$B,"&gt;="&amp;X$10,収穫記録!$B:$B,"&lt;="&amp;X$10+6)
/_xlfn.UNIQUE(_xlfn._xlws.FILTER($F:$F,$E:$E=$J$4))
/IF($J$5="総計",1,$K23/10)
),0)</f>
        <v>0</v>
      </c>
    </row>
    <row r="24" spans="10:24">
      <c r="J24" s="13"/>
      <c r="K24" s="37"/>
      <c r="L24" s="46" t="str">
        <f t="shared" si="2"/>
        <v/>
      </c>
      <c r="M24" s="47" cm="1">
        <f t="array" ref="M24">IFERROR(
IF(OR(M$10="",$I24=""),"",
SUMIFS(収穫記録!$P:$P,収穫記録!$D:$D,$J$1,収穫記録!$I:$I,$J$2,収穫記録!$J:$J,$J$3,収穫記録!$F:$F,$I24,収穫記録!$B:$B,"&gt;="&amp;M$10,収穫記録!$B:$B,"&lt;="&amp;M$10+6)
/_xlfn.UNIQUE(_xlfn._xlws.FILTER($F:$F,$E:$E=$J$4))
/IF($J$5="総計",1,$K24/10)
),0)</f>
        <v>0</v>
      </c>
      <c r="N24" s="48" cm="1">
        <f t="array" ref="N24">IFERROR(
IF(OR(N$10="",$I24=""),"",
SUMIFS(収穫記録!$P:$P,収穫記録!$D:$D,$J$1,収穫記録!$I:$I,$J$2,収穫記録!$J:$J,$J$3,収穫記録!$F:$F,$I24,収穫記録!$B:$B,"&gt;="&amp;N$10,収穫記録!$B:$B,"&lt;="&amp;N$10+6)
/_xlfn.UNIQUE(_xlfn._xlws.FILTER($F:$F,$E:$E=$J$4))
/IF($J$5="総計",1,$K24/10)
),0)</f>
        <v>0</v>
      </c>
      <c r="O24" s="48" cm="1">
        <f t="array" ref="O24">IFERROR(
IF(OR(O$10="",$I24=""),"",
SUMIFS(収穫記録!$P:$P,収穫記録!$D:$D,$J$1,収穫記録!$I:$I,$J$2,収穫記録!$J:$J,$J$3,収穫記録!$F:$F,$I24,収穫記録!$B:$B,"&gt;="&amp;O$10,収穫記録!$B:$B,"&lt;="&amp;O$10+6)
/_xlfn.UNIQUE(_xlfn._xlws.FILTER($F:$F,$E:$E=$J$4))
/IF($J$5="総計",1,$K24/10)
),0)</f>
        <v>0</v>
      </c>
      <c r="P24" s="48" cm="1">
        <f t="array" ref="P24">IFERROR(
IF(OR(P$10="",$I24=""),"",
SUMIFS(収穫記録!$P:$P,収穫記録!$D:$D,$J$1,収穫記録!$I:$I,$J$2,収穫記録!$J:$J,$J$3,収穫記録!$F:$F,$I24,収穫記録!$B:$B,"&gt;="&amp;P$10,収穫記録!$B:$B,"&lt;="&amp;P$10+6)
/_xlfn.UNIQUE(_xlfn._xlws.FILTER($F:$F,$E:$E=$J$4))
/IF($J$5="総計",1,$K24/10)
),0)</f>
        <v>0</v>
      </c>
      <c r="Q24" s="48" cm="1">
        <f t="array" ref="Q24">IFERROR(
IF(OR(Q$10="",$I24=""),"",
SUMIFS(収穫記録!$P:$P,収穫記録!$D:$D,$J$1,収穫記録!$I:$I,$J$2,収穫記録!$J:$J,$J$3,収穫記録!$F:$F,$I24,収穫記録!$B:$B,"&gt;="&amp;Q$10,収穫記録!$B:$B,"&lt;="&amp;Q$10+6)
/_xlfn.UNIQUE(_xlfn._xlws.FILTER($F:$F,$E:$E=$J$4))
/IF($J$5="総計",1,$K24/10)
),0)</f>
        <v>0</v>
      </c>
      <c r="R24" s="48" cm="1">
        <f t="array" ref="R24">IFERROR(
IF(OR(R$10="",$I24=""),"",
SUMIFS(収穫記録!$P:$P,収穫記録!$D:$D,$J$1,収穫記録!$I:$I,$J$2,収穫記録!$J:$J,$J$3,収穫記録!$F:$F,$I24,収穫記録!$B:$B,"&gt;="&amp;R$10,収穫記録!$B:$B,"&lt;="&amp;R$10+6)
/_xlfn.UNIQUE(_xlfn._xlws.FILTER($F:$F,$E:$E=$J$4))
/IF($J$5="総計",1,$K24/10)
),0)</f>
        <v>0</v>
      </c>
      <c r="S24" s="48" cm="1">
        <f t="array" ref="S24">IFERROR(
IF(OR(S$10="",$I24=""),"",
SUMIFS(収穫記録!$P:$P,収穫記録!$D:$D,$J$1,収穫記録!$I:$I,$J$2,収穫記録!$J:$J,$J$3,収穫記録!$F:$F,$I24,収穫記録!$B:$B,"&gt;="&amp;S$10,収穫記録!$B:$B,"&lt;="&amp;S$10+6)
/_xlfn.UNIQUE(_xlfn._xlws.FILTER($F:$F,$E:$E=$J$4))
/IF($J$5="総計",1,$K24/10)
),0)</f>
        <v>0</v>
      </c>
      <c r="T24" s="48" cm="1">
        <f t="array" ref="T24">IFERROR(
IF(OR(T$10="",$I24=""),"",
SUMIFS(収穫記録!$P:$P,収穫記録!$D:$D,$J$1,収穫記録!$I:$I,$J$2,収穫記録!$J:$J,$J$3,収穫記録!$F:$F,$I24,収穫記録!$B:$B,"&gt;="&amp;T$10,収穫記録!$B:$B,"&lt;="&amp;T$10+6)
/_xlfn.UNIQUE(_xlfn._xlws.FILTER($F:$F,$E:$E=$J$4))
/IF($J$5="総計",1,$K24/10)
),0)</f>
        <v>0</v>
      </c>
      <c r="U24" s="48" cm="1">
        <f t="array" ref="U24">IFERROR(
IF(OR(U$10="",$I24=""),"",
SUMIFS(収穫記録!$P:$P,収穫記録!$D:$D,$J$1,収穫記録!$I:$I,$J$2,収穫記録!$J:$J,$J$3,収穫記録!$F:$F,$I24,収穫記録!$B:$B,"&gt;="&amp;U$10,収穫記録!$B:$B,"&lt;="&amp;U$10+6)
/_xlfn.UNIQUE(_xlfn._xlws.FILTER($F:$F,$E:$E=$J$4))
/IF($J$5="総計",1,$K24/10)
),0)</f>
        <v>0</v>
      </c>
      <c r="V24" s="48" cm="1">
        <f t="array" ref="V24">IFERROR(
IF(OR(V$10="",$I24=""),"",
SUMIFS(収穫記録!$P:$P,収穫記録!$D:$D,$J$1,収穫記録!$I:$I,$J$2,収穫記録!$J:$J,$J$3,収穫記録!$F:$F,$I24,収穫記録!$B:$B,"&gt;="&amp;V$10,収穫記録!$B:$B,"&lt;="&amp;V$10+6)
/_xlfn.UNIQUE(_xlfn._xlws.FILTER($F:$F,$E:$E=$J$4))
/IF($J$5="総計",1,$K24/10)
),0)</f>
        <v>0</v>
      </c>
      <c r="W24" s="48" cm="1">
        <f t="array" ref="W24">IFERROR(
IF(OR(W$10="",$I24=""),"",
SUMIFS(収穫記録!$P:$P,収穫記録!$D:$D,$J$1,収穫記録!$I:$I,$J$2,収穫記録!$J:$J,$J$3,収穫記録!$F:$F,$I24,収穫記録!$B:$B,"&gt;="&amp;W$10,収穫記録!$B:$B,"&lt;="&amp;W$10+6)
/_xlfn.UNIQUE(_xlfn._xlws.FILTER($F:$F,$E:$E=$J$4))
/IF($J$5="総計",1,$K24/10)
),0)</f>
        <v>0</v>
      </c>
      <c r="X24" s="48" cm="1">
        <f t="array" ref="X24">IFERROR(
IF(OR(X$10="",$I24=""),"",
SUMIFS(収穫記録!$P:$P,収穫記録!$D:$D,$J$1,収穫記録!$I:$I,$J$2,収穫記録!$J:$J,$J$3,収穫記録!$F:$F,$I24,収穫記録!$B:$B,"&gt;="&amp;X$10,収穫記録!$B:$B,"&lt;="&amp;X$10+6)
/_xlfn.UNIQUE(_xlfn._xlws.FILTER($F:$F,$E:$E=$J$4))
/IF($J$5="総計",1,$K24/10)
),0)</f>
        <v>0</v>
      </c>
    </row>
    <row r="25" spans="10:24">
      <c r="J25" s="13"/>
      <c r="K25" s="37"/>
      <c r="L25" s="46" t="str">
        <f t="shared" si="2"/>
        <v/>
      </c>
      <c r="M25" s="47" cm="1">
        <f t="array" ref="M25">IFERROR(
IF(OR(M$10="",$I25=""),"",
SUMIFS(収穫記録!$P:$P,収穫記録!$D:$D,$J$1,収穫記録!$I:$I,$J$2,収穫記録!$J:$J,$J$3,収穫記録!$F:$F,$I25,収穫記録!$B:$B,"&gt;="&amp;M$10,収穫記録!$B:$B,"&lt;="&amp;M$10+6)
/_xlfn.UNIQUE(_xlfn._xlws.FILTER($F:$F,$E:$E=$J$4))
/IF($J$5="総計",1,$K25/10)
),0)</f>
        <v>0</v>
      </c>
      <c r="N25" s="48" cm="1">
        <f t="array" ref="N25">IFERROR(
IF(OR(N$10="",$I25=""),"",
SUMIFS(収穫記録!$P:$P,収穫記録!$D:$D,$J$1,収穫記録!$I:$I,$J$2,収穫記録!$J:$J,$J$3,収穫記録!$F:$F,$I25,収穫記録!$B:$B,"&gt;="&amp;N$10,収穫記録!$B:$B,"&lt;="&amp;N$10+6)
/_xlfn.UNIQUE(_xlfn._xlws.FILTER($F:$F,$E:$E=$J$4))
/IF($J$5="総計",1,$K25/10)
),0)</f>
        <v>0</v>
      </c>
      <c r="O25" s="48" cm="1">
        <f t="array" ref="O25">IFERROR(
IF(OR(O$10="",$I25=""),"",
SUMIFS(収穫記録!$P:$P,収穫記録!$D:$D,$J$1,収穫記録!$I:$I,$J$2,収穫記録!$J:$J,$J$3,収穫記録!$F:$F,$I25,収穫記録!$B:$B,"&gt;="&amp;O$10,収穫記録!$B:$B,"&lt;="&amp;O$10+6)
/_xlfn.UNIQUE(_xlfn._xlws.FILTER($F:$F,$E:$E=$J$4))
/IF($J$5="総計",1,$K25/10)
),0)</f>
        <v>0</v>
      </c>
      <c r="P25" s="48" cm="1">
        <f t="array" ref="P25">IFERROR(
IF(OR(P$10="",$I25=""),"",
SUMIFS(収穫記録!$P:$P,収穫記録!$D:$D,$J$1,収穫記録!$I:$I,$J$2,収穫記録!$J:$J,$J$3,収穫記録!$F:$F,$I25,収穫記録!$B:$B,"&gt;="&amp;P$10,収穫記録!$B:$B,"&lt;="&amp;P$10+6)
/_xlfn.UNIQUE(_xlfn._xlws.FILTER($F:$F,$E:$E=$J$4))
/IF($J$5="総計",1,$K25/10)
),0)</f>
        <v>0</v>
      </c>
      <c r="Q25" s="48" cm="1">
        <f t="array" ref="Q25">IFERROR(
IF(OR(Q$10="",$I25=""),"",
SUMIFS(収穫記録!$P:$P,収穫記録!$D:$D,$J$1,収穫記録!$I:$I,$J$2,収穫記録!$J:$J,$J$3,収穫記録!$F:$F,$I25,収穫記録!$B:$B,"&gt;="&amp;Q$10,収穫記録!$B:$B,"&lt;="&amp;Q$10+6)
/_xlfn.UNIQUE(_xlfn._xlws.FILTER($F:$F,$E:$E=$J$4))
/IF($J$5="総計",1,$K25/10)
),0)</f>
        <v>0</v>
      </c>
      <c r="R25" s="48" cm="1">
        <f t="array" ref="R25">IFERROR(
IF(OR(R$10="",$I25=""),"",
SUMIFS(収穫記録!$P:$P,収穫記録!$D:$D,$J$1,収穫記録!$I:$I,$J$2,収穫記録!$J:$J,$J$3,収穫記録!$F:$F,$I25,収穫記録!$B:$B,"&gt;="&amp;R$10,収穫記録!$B:$B,"&lt;="&amp;R$10+6)
/_xlfn.UNIQUE(_xlfn._xlws.FILTER($F:$F,$E:$E=$J$4))
/IF($J$5="総計",1,$K25/10)
),0)</f>
        <v>0</v>
      </c>
      <c r="S25" s="48" cm="1">
        <f t="array" ref="S25">IFERROR(
IF(OR(S$10="",$I25=""),"",
SUMIFS(収穫記録!$P:$P,収穫記録!$D:$D,$J$1,収穫記録!$I:$I,$J$2,収穫記録!$J:$J,$J$3,収穫記録!$F:$F,$I25,収穫記録!$B:$B,"&gt;="&amp;S$10,収穫記録!$B:$B,"&lt;="&amp;S$10+6)
/_xlfn.UNIQUE(_xlfn._xlws.FILTER($F:$F,$E:$E=$J$4))
/IF($J$5="総計",1,$K25/10)
),0)</f>
        <v>0</v>
      </c>
      <c r="T25" s="48" cm="1">
        <f t="array" ref="T25">IFERROR(
IF(OR(T$10="",$I25=""),"",
SUMIFS(収穫記録!$P:$P,収穫記録!$D:$D,$J$1,収穫記録!$I:$I,$J$2,収穫記録!$J:$J,$J$3,収穫記録!$F:$F,$I25,収穫記録!$B:$B,"&gt;="&amp;T$10,収穫記録!$B:$B,"&lt;="&amp;T$10+6)
/_xlfn.UNIQUE(_xlfn._xlws.FILTER($F:$F,$E:$E=$J$4))
/IF($J$5="総計",1,$K25/10)
),0)</f>
        <v>0</v>
      </c>
      <c r="U25" s="48" cm="1">
        <f t="array" ref="U25">IFERROR(
IF(OR(U$10="",$I25=""),"",
SUMIFS(収穫記録!$P:$P,収穫記録!$D:$D,$J$1,収穫記録!$I:$I,$J$2,収穫記録!$J:$J,$J$3,収穫記録!$F:$F,$I25,収穫記録!$B:$B,"&gt;="&amp;U$10,収穫記録!$B:$B,"&lt;="&amp;U$10+6)
/_xlfn.UNIQUE(_xlfn._xlws.FILTER($F:$F,$E:$E=$J$4))
/IF($J$5="総計",1,$K25/10)
),0)</f>
        <v>0</v>
      </c>
      <c r="V25" s="48" cm="1">
        <f t="array" ref="V25">IFERROR(
IF(OR(V$10="",$I25=""),"",
SUMIFS(収穫記録!$P:$P,収穫記録!$D:$D,$J$1,収穫記録!$I:$I,$J$2,収穫記録!$J:$J,$J$3,収穫記録!$F:$F,$I25,収穫記録!$B:$B,"&gt;="&amp;V$10,収穫記録!$B:$B,"&lt;="&amp;V$10+6)
/_xlfn.UNIQUE(_xlfn._xlws.FILTER($F:$F,$E:$E=$J$4))
/IF($J$5="総計",1,$K25/10)
),0)</f>
        <v>0</v>
      </c>
      <c r="W25" s="48" cm="1">
        <f t="array" ref="W25">IFERROR(
IF(OR(W$10="",$I25=""),"",
SUMIFS(収穫記録!$P:$P,収穫記録!$D:$D,$J$1,収穫記録!$I:$I,$J$2,収穫記録!$J:$J,$J$3,収穫記録!$F:$F,$I25,収穫記録!$B:$B,"&gt;="&amp;W$10,収穫記録!$B:$B,"&lt;="&amp;W$10+6)
/_xlfn.UNIQUE(_xlfn._xlws.FILTER($F:$F,$E:$E=$J$4))
/IF($J$5="総計",1,$K25/10)
),0)</f>
        <v>0</v>
      </c>
      <c r="X25" s="48" cm="1">
        <f t="array" ref="X25">IFERROR(
IF(OR(X$10="",$I25=""),"",
SUMIFS(収穫記録!$P:$P,収穫記録!$D:$D,$J$1,収穫記録!$I:$I,$J$2,収穫記録!$J:$J,$J$3,収穫記録!$F:$F,$I25,収穫記録!$B:$B,"&gt;="&amp;X$10,収穫記録!$B:$B,"&lt;="&amp;X$10+6)
/_xlfn.UNIQUE(_xlfn._xlws.FILTER($F:$F,$E:$E=$J$4))
/IF($J$5="総計",1,$K25/10)
),0)</f>
        <v>0</v>
      </c>
    </row>
    <row r="26" spans="10:24">
      <c r="J26" s="13"/>
      <c r="K26" s="37"/>
      <c r="L26" s="46" t="str">
        <f t="shared" si="2"/>
        <v/>
      </c>
      <c r="M26" s="47" cm="1">
        <f t="array" ref="M26">IFERROR(
IF(OR(M$10="",$I26=""),"",
SUMIFS(収穫記録!$P:$P,収穫記録!$D:$D,$J$1,収穫記録!$I:$I,$J$2,収穫記録!$J:$J,$J$3,収穫記録!$F:$F,$I26,収穫記録!$B:$B,"&gt;="&amp;M$10,収穫記録!$B:$B,"&lt;="&amp;M$10+6)
/_xlfn.UNIQUE(_xlfn._xlws.FILTER($F:$F,$E:$E=$J$4))
/IF($J$5="総計",1,$K26/10)
),0)</f>
        <v>0</v>
      </c>
      <c r="N26" s="48" cm="1">
        <f t="array" ref="N26">IFERROR(
IF(OR(N$10="",$I26=""),"",
SUMIFS(収穫記録!$P:$P,収穫記録!$D:$D,$J$1,収穫記録!$I:$I,$J$2,収穫記録!$J:$J,$J$3,収穫記録!$F:$F,$I26,収穫記録!$B:$B,"&gt;="&amp;N$10,収穫記録!$B:$B,"&lt;="&amp;N$10+6)
/_xlfn.UNIQUE(_xlfn._xlws.FILTER($F:$F,$E:$E=$J$4))
/IF($J$5="総計",1,$K26/10)
),0)</f>
        <v>0</v>
      </c>
      <c r="O26" s="48" cm="1">
        <f t="array" ref="O26">IFERROR(
IF(OR(O$10="",$I26=""),"",
SUMIFS(収穫記録!$P:$P,収穫記録!$D:$D,$J$1,収穫記録!$I:$I,$J$2,収穫記録!$J:$J,$J$3,収穫記録!$F:$F,$I26,収穫記録!$B:$B,"&gt;="&amp;O$10,収穫記録!$B:$B,"&lt;="&amp;O$10+6)
/_xlfn.UNIQUE(_xlfn._xlws.FILTER($F:$F,$E:$E=$J$4))
/IF($J$5="総計",1,$K26/10)
),0)</f>
        <v>0</v>
      </c>
      <c r="P26" s="48" cm="1">
        <f t="array" ref="P26">IFERROR(
IF(OR(P$10="",$I26=""),"",
SUMIFS(収穫記録!$P:$P,収穫記録!$D:$D,$J$1,収穫記録!$I:$I,$J$2,収穫記録!$J:$J,$J$3,収穫記録!$F:$F,$I26,収穫記録!$B:$B,"&gt;="&amp;P$10,収穫記録!$B:$B,"&lt;="&amp;P$10+6)
/_xlfn.UNIQUE(_xlfn._xlws.FILTER($F:$F,$E:$E=$J$4))
/IF($J$5="総計",1,$K26/10)
),0)</f>
        <v>0</v>
      </c>
      <c r="Q26" s="48" cm="1">
        <f t="array" ref="Q26">IFERROR(
IF(OR(Q$10="",$I26=""),"",
SUMIFS(収穫記録!$P:$P,収穫記録!$D:$D,$J$1,収穫記録!$I:$I,$J$2,収穫記録!$J:$J,$J$3,収穫記録!$F:$F,$I26,収穫記録!$B:$B,"&gt;="&amp;Q$10,収穫記録!$B:$B,"&lt;="&amp;Q$10+6)
/_xlfn.UNIQUE(_xlfn._xlws.FILTER($F:$F,$E:$E=$J$4))
/IF($J$5="総計",1,$K26/10)
),0)</f>
        <v>0</v>
      </c>
      <c r="R26" s="48" cm="1">
        <f t="array" ref="R26">IFERROR(
IF(OR(R$10="",$I26=""),"",
SUMIFS(収穫記録!$P:$P,収穫記録!$D:$D,$J$1,収穫記録!$I:$I,$J$2,収穫記録!$J:$J,$J$3,収穫記録!$F:$F,$I26,収穫記録!$B:$B,"&gt;="&amp;R$10,収穫記録!$B:$B,"&lt;="&amp;R$10+6)
/_xlfn.UNIQUE(_xlfn._xlws.FILTER($F:$F,$E:$E=$J$4))
/IF($J$5="総計",1,$K26/10)
),0)</f>
        <v>0</v>
      </c>
      <c r="S26" s="48" cm="1">
        <f t="array" ref="S26">IFERROR(
IF(OR(S$10="",$I26=""),"",
SUMIFS(収穫記録!$P:$P,収穫記録!$D:$D,$J$1,収穫記録!$I:$I,$J$2,収穫記録!$J:$J,$J$3,収穫記録!$F:$F,$I26,収穫記録!$B:$B,"&gt;="&amp;S$10,収穫記録!$B:$B,"&lt;="&amp;S$10+6)
/_xlfn.UNIQUE(_xlfn._xlws.FILTER($F:$F,$E:$E=$J$4))
/IF($J$5="総計",1,$K26/10)
),0)</f>
        <v>0</v>
      </c>
      <c r="T26" s="48" cm="1">
        <f t="array" ref="T26">IFERROR(
IF(OR(T$10="",$I26=""),"",
SUMIFS(収穫記録!$P:$P,収穫記録!$D:$D,$J$1,収穫記録!$I:$I,$J$2,収穫記録!$J:$J,$J$3,収穫記録!$F:$F,$I26,収穫記録!$B:$B,"&gt;="&amp;T$10,収穫記録!$B:$B,"&lt;="&amp;T$10+6)
/_xlfn.UNIQUE(_xlfn._xlws.FILTER($F:$F,$E:$E=$J$4))
/IF($J$5="総計",1,$K26/10)
),0)</f>
        <v>0</v>
      </c>
      <c r="U26" s="48" cm="1">
        <f t="array" ref="U26">IFERROR(
IF(OR(U$10="",$I26=""),"",
SUMIFS(収穫記録!$P:$P,収穫記録!$D:$D,$J$1,収穫記録!$I:$I,$J$2,収穫記録!$J:$J,$J$3,収穫記録!$F:$F,$I26,収穫記録!$B:$B,"&gt;="&amp;U$10,収穫記録!$B:$B,"&lt;="&amp;U$10+6)
/_xlfn.UNIQUE(_xlfn._xlws.FILTER($F:$F,$E:$E=$J$4))
/IF($J$5="総計",1,$K26/10)
),0)</f>
        <v>0</v>
      </c>
      <c r="V26" s="48" cm="1">
        <f t="array" ref="V26">IFERROR(
IF(OR(V$10="",$I26=""),"",
SUMIFS(収穫記録!$P:$P,収穫記録!$D:$D,$J$1,収穫記録!$I:$I,$J$2,収穫記録!$J:$J,$J$3,収穫記録!$F:$F,$I26,収穫記録!$B:$B,"&gt;="&amp;V$10,収穫記録!$B:$B,"&lt;="&amp;V$10+6)
/_xlfn.UNIQUE(_xlfn._xlws.FILTER($F:$F,$E:$E=$J$4))
/IF($J$5="総計",1,$K26/10)
),0)</f>
        <v>0</v>
      </c>
      <c r="W26" s="48" cm="1">
        <f t="array" ref="W26">IFERROR(
IF(OR(W$10="",$I26=""),"",
SUMIFS(収穫記録!$P:$P,収穫記録!$D:$D,$J$1,収穫記録!$I:$I,$J$2,収穫記録!$J:$J,$J$3,収穫記録!$F:$F,$I26,収穫記録!$B:$B,"&gt;="&amp;W$10,収穫記録!$B:$B,"&lt;="&amp;W$10+6)
/_xlfn.UNIQUE(_xlfn._xlws.FILTER($F:$F,$E:$E=$J$4))
/IF($J$5="総計",1,$K26/10)
),0)</f>
        <v>0</v>
      </c>
      <c r="X26" s="48" cm="1">
        <f t="array" ref="X26">IFERROR(
IF(OR(X$10="",$I26=""),"",
SUMIFS(収穫記録!$P:$P,収穫記録!$D:$D,$J$1,収穫記録!$I:$I,$J$2,収穫記録!$J:$J,$J$3,収穫記録!$F:$F,$I26,収穫記録!$B:$B,"&gt;="&amp;X$10,収穫記録!$B:$B,"&lt;="&amp;X$10+6)
/_xlfn.UNIQUE(_xlfn._xlws.FILTER($F:$F,$E:$E=$J$4))
/IF($J$5="総計",1,$K26/10)
),0)</f>
        <v>0</v>
      </c>
    </row>
    <row r="27" spans="10:24">
      <c r="J27" s="13"/>
      <c r="K27" s="37"/>
      <c r="L27" s="46" t="str">
        <f t="shared" si="2"/>
        <v/>
      </c>
      <c r="M27" s="47" cm="1">
        <f t="array" ref="M27">IFERROR(
IF(OR(M$10="",$I27=""),"",
SUMIFS(収穫記録!$P:$P,収穫記録!$D:$D,$J$1,収穫記録!$I:$I,$J$2,収穫記録!$J:$J,$J$3,収穫記録!$F:$F,$I27,収穫記録!$B:$B,"&gt;="&amp;M$10,収穫記録!$B:$B,"&lt;="&amp;M$10+6)
/_xlfn.UNIQUE(_xlfn._xlws.FILTER($F:$F,$E:$E=$J$4))
/IF($J$5="総計",1,$K27/10)
),0)</f>
        <v>0</v>
      </c>
      <c r="N27" s="48" cm="1">
        <f t="array" ref="N27">IFERROR(
IF(OR(N$10="",$I27=""),"",
SUMIFS(収穫記録!$P:$P,収穫記録!$D:$D,$J$1,収穫記録!$I:$I,$J$2,収穫記録!$J:$J,$J$3,収穫記録!$F:$F,$I27,収穫記録!$B:$B,"&gt;="&amp;N$10,収穫記録!$B:$B,"&lt;="&amp;N$10+6)
/_xlfn.UNIQUE(_xlfn._xlws.FILTER($F:$F,$E:$E=$J$4))
/IF($J$5="総計",1,$K27/10)
),0)</f>
        <v>0</v>
      </c>
      <c r="O27" s="48" cm="1">
        <f t="array" ref="O27">IFERROR(
IF(OR(O$10="",$I27=""),"",
SUMIFS(収穫記録!$P:$P,収穫記録!$D:$D,$J$1,収穫記録!$I:$I,$J$2,収穫記録!$J:$J,$J$3,収穫記録!$F:$F,$I27,収穫記録!$B:$B,"&gt;="&amp;O$10,収穫記録!$B:$B,"&lt;="&amp;O$10+6)
/_xlfn.UNIQUE(_xlfn._xlws.FILTER($F:$F,$E:$E=$J$4))
/IF($J$5="総計",1,$K27/10)
),0)</f>
        <v>0</v>
      </c>
      <c r="P27" s="48" cm="1">
        <f t="array" ref="P27">IFERROR(
IF(OR(P$10="",$I27=""),"",
SUMIFS(収穫記録!$P:$P,収穫記録!$D:$D,$J$1,収穫記録!$I:$I,$J$2,収穫記録!$J:$J,$J$3,収穫記録!$F:$F,$I27,収穫記録!$B:$B,"&gt;="&amp;P$10,収穫記録!$B:$B,"&lt;="&amp;P$10+6)
/_xlfn.UNIQUE(_xlfn._xlws.FILTER($F:$F,$E:$E=$J$4))
/IF($J$5="総計",1,$K27/10)
),0)</f>
        <v>0</v>
      </c>
      <c r="Q27" s="48" cm="1">
        <f t="array" ref="Q27">IFERROR(
IF(OR(Q$10="",$I27=""),"",
SUMIFS(収穫記録!$P:$P,収穫記録!$D:$D,$J$1,収穫記録!$I:$I,$J$2,収穫記録!$J:$J,$J$3,収穫記録!$F:$F,$I27,収穫記録!$B:$B,"&gt;="&amp;Q$10,収穫記録!$B:$B,"&lt;="&amp;Q$10+6)
/_xlfn.UNIQUE(_xlfn._xlws.FILTER($F:$F,$E:$E=$J$4))
/IF($J$5="総計",1,$K27/10)
),0)</f>
        <v>0</v>
      </c>
      <c r="R27" s="48" cm="1">
        <f t="array" ref="R27">IFERROR(
IF(OR(R$10="",$I27=""),"",
SUMIFS(収穫記録!$P:$P,収穫記録!$D:$D,$J$1,収穫記録!$I:$I,$J$2,収穫記録!$J:$J,$J$3,収穫記録!$F:$F,$I27,収穫記録!$B:$B,"&gt;="&amp;R$10,収穫記録!$B:$B,"&lt;="&amp;R$10+6)
/_xlfn.UNIQUE(_xlfn._xlws.FILTER($F:$F,$E:$E=$J$4))
/IF($J$5="総計",1,$K27/10)
),0)</f>
        <v>0</v>
      </c>
      <c r="S27" s="48" cm="1">
        <f t="array" ref="S27">IFERROR(
IF(OR(S$10="",$I27=""),"",
SUMIFS(収穫記録!$P:$P,収穫記録!$D:$D,$J$1,収穫記録!$I:$I,$J$2,収穫記録!$J:$J,$J$3,収穫記録!$F:$F,$I27,収穫記録!$B:$B,"&gt;="&amp;S$10,収穫記録!$B:$B,"&lt;="&amp;S$10+6)
/_xlfn.UNIQUE(_xlfn._xlws.FILTER($F:$F,$E:$E=$J$4))
/IF($J$5="総計",1,$K27/10)
),0)</f>
        <v>0</v>
      </c>
      <c r="T27" s="48" cm="1">
        <f t="array" ref="T27">IFERROR(
IF(OR(T$10="",$I27=""),"",
SUMIFS(収穫記録!$P:$P,収穫記録!$D:$D,$J$1,収穫記録!$I:$I,$J$2,収穫記録!$J:$J,$J$3,収穫記録!$F:$F,$I27,収穫記録!$B:$B,"&gt;="&amp;T$10,収穫記録!$B:$B,"&lt;="&amp;T$10+6)
/_xlfn.UNIQUE(_xlfn._xlws.FILTER($F:$F,$E:$E=$J$4))
/IF($J$5="総計",1,$K27/10)
),0)</f>
        <v>0</v>
      </c>
      <c r="U27" s="48" cm="1">
        <f t="array" ref="U27">IFERROR(
IF(OR(U$10="",$I27=""),"",
SUMIFS(収穫記録!$P:$P,収穫記録!$D:$D,$J$1,収穫記録!$I:$I,$J$2,収穫記録!$J:$J,$J$3,収穫記録!$F:$F,$I27,収穫記録!$B:$B,"&gt;="&amp;U$10,収穫記録!$B:$B,"&lt;="&amp;U$10+6)
/_xlfn.UNIQUE(_xlfn._xlws.FILTER($F:$F,$E:$E=$J$4))
/IF($J$5="総計",1,$K27/10)
),0)</f>
        <v>0</v>
      </c>
      <c r="V27" s="48" cm="1">
        <f t="array" ref="V27">IFERROR(
IF(OR(V$10="",$I27=""),"",
SUMIFS(収穫記録!$P:$P,収穫記録!$D:$D,$J$1,収穫記録!$I:$I,$J$2,収穫記録!$J:$J,$J$3,収穫記録!$F:$F,$I27,収穫記録!$B:$B,"&gt;="&amp;V$10,収穫記録!$B:$B,"&lt;="&amp;V$10+6)
/_xlfn.UNIQUE(_xlfn._xlws.FILTER($F:$F,$E:$E=$J$4))
/IF($J$5="総計",1,$K27/10)
),0)</f>
        <v>0</v>
      </c>
      <c r="W27" s="48" cm="1">
        <f t="array" ref="W27">IFERROR(
IF(OR(W$10="",$I27=""),"",
SUMIFS(収穫記録!$P:$P,収穫記録!$D:$D,$J$1,収穫記録!$I:$I,$J$2,収穫記録!$J:$J,$J$3,収穫記録!$F:$F,$I27,収穫記録!$B:$B,"&gt;="&amp;W$10,収穫記録!$B:$B,"&lt;="&amp;W$10+6)
/_xlfn.UNIQUE(_xlfn._xlws.FILTER($F:$F,$E:$E=$J$4))
/IF($J$5="総計",1,$K27/10)
),0)</f>
        <v>0</v>
      </c>
      <c r="X27" s="48" cm="1">
        <f t="array" ref="X27">IFERROR(
IF(OR(X$10="",$I27=""),"",
SUMIFS(収穫記録!$P:$P,収穫記録!$D:$D,$J$1,収穫記録!$I:$I,$J$2,収穫記録!$J:$J,$J$3,収穫記録!$F:$F,$I27,収穫記録!$B:$B,"&gt;="&amp;X$10,収穫記録!$B:$B,"&lt;="&amp;X$10+6)
/_xlfn.UNIQUE(_xlfn._xlws.FILTER($F:$F,$E:$E=$J$4))
/IF($J$5="総計",1,$K27/10)
),0)</f>
        <v>0</v>
      </c>
    </row>
    <row r="28" spans="10:24">
      <c r="J28" s="13"/>
      <c r="K28" s="37"/>
      <c r="L28" s="46" t="str">
        <f t="shared" si="2"/>
        <v/>
      </c>
      <c r="M28" s="47" cm="1">
        <f t="array" ref="M28">IFERROR(
IF(OR(M$10="",$I28=""),"",
SUMIFS(収穫記録!$P:$P,収穫記録!$D:$D,$J$1,収穫記録!$I:$I,$J$2,収穫記録!$J:$J,$J$3,収穫記録!$F:$F,$I28,収穫記録!$B:$B,"&gt;="&amp;M$10,収穫記録!$B:$B,"&lt;="&amp;M$10+6)
/_xlfn.UNIQUE(_xlfn._xlws.FILTER($F:$F,$E:$E=$J$4))
/IF($J$5="総計",1,$K28/10)
),0)</f>
        <v>0</v>
      </c>
      <c r="N28" s="48" cm="1">
        <f t="array" ref="N28">IFERROR(
IF(OR(N$10="",$I28=""),"",
SUMIFS(収穫記録!$P:$P,収穫記録!$D:$D,$J$1,収穫記録!$I:$I,$J$2,収穫記録!$J:$J,$J$3,収穫記録!$F:$F,$I28,収穫記録!$B:$B,"&gt;="&amp;N$10,収穫記録!$B:$B,"&lt;="&amp;N$10+6)
/_xlfn.UNIQUE(_xlfn._xlws.FILTER($F:$F,$E:$E=$J$4))
/IF($J$5="総計",1,$K28/10)
),0)</f>
        <v>0</v>
      </c>
      <c r="O28" s="48" cm="1">
        <f t="array" ref="O28">IFERROR(
IF(OR(O$10="",$I28=""),"",
SUMIFS(収穫記録!$P:$P,収穫記録!$D:$D,$J$1,収穫記録!$I:$I,$J$2,収穫記録!$J:$J,$J$3,収穫記録!$F:$F,$I28,収穫記録!$B:$B,"&gt;="&amp;O$10,収穫記録!$B:$B,"&lt;="&amp;O$10+6)
/_xlfn.UNIQUE(_xlfn._xlws.FILTER($F:$F,$E:$E=$J$4))
/IF($J$5="総計",1,$K28/10)
),0)</f>
        <v>0</v>
      </c>
      <c r="P28" s="48" cm="1">
        <f t="array" ref="P28">IFERROR(
IF(OR(P$10="",$I28=""),"",
SUMIFS(収穫記録!$P:$P,収穫記録!$D:$D,$J$1,収穫記録!$I:$I,$J$2,収穫記録!$J:$J,$J$3,収穫記録!$F:$F,$I28,収穫記録!$B:$B,"&gt;="&amp;P$10,収穫記録!$B:$B,"&lt;="&amp;P$10+6)
/_xlfn.UNIQUE(_xlfn._xlws.FILTER($F:$F,$E:$E=$J$4))
/IF($J$5="総計",1,$K28/10)
),0)</f>
        <v>0</v>
      </c>
      <c r="Q28" s="48" cm="1">
        <f t="array" ref="Q28">IFERROR(
IF(OR(Q$10="",$I28=""),"",
SUMIFS(収穫記録!$P:$P,収穫記録!$D:$D,$J$1,収穫記録!$I:$I,$J$2,収穫記録!$J:$J,$J$3,収穫記録!$F:$F,$I28,収穫記録!$B:$B,"&gt;="&amp;Q$10,収穫記録!$B:$B,"&lt;="&amp;Q$10+6)
/_xlfn.UNIQUE(_xlfn._xlws.FILTER($F:$F,$E:$E=$J$4))
/IF($J$5="総計",1,$K28/10)
),0)</f>
        <v>0</v>
      </c>
      <c r="R28" s="48" cm="1">
        <f t="array" ref="R28">IFERROR(
IF(OR(R$10="",$I28=""),"",
SUMIFS(収穫記録!$P:$P,収穫記録!$D:$D,$J$1,収穫記録!$I:$I,$J$2,収穫記録!$J:$J,$J$3,収穫記録!$F:$F,$I28,収穫記録!$B:$B,"&gt;="&amp;R$10,収穫記録!$B:$B,"&lt;="&amp;R$10+6)
/_xlfn.UNIQUE(_xlfn._xlws.FILTER($F:$F,$E:$E=$J$4))
/IF($J$5="総計",1,$K28/10)
),0)</f>
        <v>0</v>
      </c>
      <c r="S28" s="48" cm="1">
        <f t="array" ref="S28">IFERROR(
IF(OR(S$10="",$I28=""),"",
SUMIFS(収穫記録!$P:$P,収穫記録!$D:$D,$J$1,収穫記録!$I:$I,$J$2,収穫記録!$J:$J,$J$3,収穫記録!$F:$F,$I28,収穫記録!$B:$B,"&gt;="&amp;S$10,収穫記録!$B:$B,"&lt;="&amp;S$10+6)
/_xlfn.UNIQUE(_xlfn._xlws.FILTER($F:$F,$E:$E=$J$4))
/IF($J$5="総計",1,$K28/10)
),0)</f>
        <v>0</v>
      </c>
      <c r="T28" s="48" cm="1">
        <f t="array" ref="T28">IFERROR(
IF(OR(T$10="",$I28=""),"",
SUMIFS(収穫記録!$P:$P,収穫記録!$D:$D,$J$1,収穫記録!$I:$I,$J$2,収穫記録!$J:$J,$J$3,収穫記録!$F:$F,$I28,収穫記録!$B:$B,"&gt;="&amp;T$10,収穫記録!$B:$B,"&lt;="&amp;T$10+6)
/_xlfn.UNIQUE(_xlfn._xlws.FILTER($F:$F,$E:$E=$J$4))
/IF($J$5="総計",1,$K28/10)
),0)</f>
        <v>0</v>
      </c>
      <c r="U28" s="48" cm="1">
        <f t="array" ref="U28">IFERROR(
IF(OR(U$10="",$I28=""),"",
SUMIFS(収穫記録!$P:$P,収穫記録!$D:$D,$J$1,収穫記録!$I:$I,$J$2,収穫記録!$J:$J,$J$3,収穫記録!$F:$F,$I28,収穫記録!$B:$B,"&gt;="&amp;U$10,収穫記録!$B:$B,"&lt;="&amp;U$10+6)
/_xlfn.UNIQUE(_xlfn._xlws.FILTER($F:$F,$E:$E=$J$4))
/IF($J$5="総計",1,$K28/10)
),0)</f>
        <v>0</v>
      </c>
      <c r="V28" s="48" cm="1">
        <f t="array" ref="V28">IFERROR(
IF(OR(V$10="",$I28=""),"",
SUMIFS(収穫記録!$P:$P,収穫記録!$D:$D,$J$1,収穫記録!$I:$I,$J$2,収穫記録!$J:$J,$J$3,収穫記録!$F:$F,$I28,収穫記録!$B:$B,"&gt;="&amp;V$10,収穫記録!$B:$B,"&lt;="&amp;V$10+6)
/_xlfn.UNIQUE(_xlfn._xlws.FILTER($F:$F,$E:$E=$J$4))
/IF($J$5="総計",1,$K28/10)
),0)</f>
        <v>0</v>
      </c>
      <c r="W28" s="48" cm="1">
        <f t="array" ref="W28">IFERROR(
IF(OR(W$10="",$I28=""),"",
SUMIFS(収穫記録!$P:$P,収穫記録!$D:$D,$J$1,収穫記録!$I:$I,$J$2,収穫記録!$J:$J,$J$3,収穫記録!$F:$F,$I28,収穫記録!$B:$B,"&gt;="&amp;W$10,収穫記録!$B:$B,"&lt;="&amp;W$10+6)
/_xlfn.UNIQUE(_xlfn._xlws.FILTER($F:$F,$E:$E=$J$4))
/IF($J$5="総計",1,$K28/10)
),0)</f>
        <v>0</v>
      </c>
      <c r="X28" s="48" cm="1">
        <f t="array" ref="X28">IFERROR(
IF(OR(X$10="",$I28=""),"",
SUMIFS(収穫記録!$P:$P,収穫記録!$D:$D,$J$1,収穫記録!$I:$I,$J$2,収穫記録!$J:$J,$J$3,収穫記録!$F:$F,$I28,収穫記録!$B:$B,"&gt;="&amp;X$10,収穫記録!$B:$B,"&lt;="&amp;X$10+6)
/_xlfn.UNIQUE(_xlfn._xlws.FILTER($F:$F,$E:$E=$J$4))
/IF($J$5="総計",1,$K28/10)
),0)</f>
        <v>0</v>
      </c>
    </row>
    <row r="29" spans="10:24">
      <c r="J29" s="13"/>
      <c r="K29" s="37"/>
      <c r="L29" s="46" t="str">
        <f t="shared" si="2"/>
        <v/>
      </c>
      <c r="M29" s="47" cm="1">
        <f t="array" ref="M29">IFERROR(
IF(OR(M$10="",$I29=""),"",
SUMIFS(収穫記録!$P:$P,収穫記録!$D:$D,$J$1,収穫記録!$I:$I,$J$2,収穫記録!$J:$J,$J$3,収穫記録!$F:$F,$I29,収穫記録!$B:$B,"&gt;="&amp;M$10,収穫記録!$B:$B,"&lt;="&amp;M$10+6)
/_xlfn.UNIQUE(_xlfn._xlws.FILTER($F:$F,$E:$E=$J$4))
/IF($J$5="総計",1,$K29/10)
),0)</f>
        <v>0</v>
      </c>
      <c r="N29" s="48" cm="1">
        <f t="array" ref="N29">IFERROR(
IF(OR(N$10="",$I29=""),"",
SUMIFS(収穫記録!$P:$P,収穫記録!$D:$D,$J$1,収穫記録!$I:$I,$J$2,収穫記録!$J:$J,$J$3,収穫記録!$F:$F,$I29,収穫記録!$B:$B,"&gt;="&amp;N$10,収穫記録!$B:$B,"&lt;="&amp;N$10+6)
/_xlfn.UNIQUE(_xlfn._xlws.FILTER($F:$F,$E:$E=$J$4))
/IF($J$5="総計",1,$K29/10)
),0)</f>
        <v>0</v>
      </c>
      <c r="O29" s="48" cm="1">
        <f t="array" ref="O29">IFERROR(
IF(OR(O$10="",$I29=""),"",
SUMIFS(収穫記録!$P:$P,収穫記録!$D:$D,$J$1,収穫記録!$I:$I,$J$2,収穫記録!$J:$J,$J$3,収穫記録!$F:$F,$I29,収穫記録!$B:$B,"&gt;="&amp;O$10,収穫記録!$B:$B,"&lt;="&amp;O$10+6)
/_xlfn.UNIQUE(_xlfn._xlws.FILTER($F:$F,$E:$E=$J$4))
/IF($J$5="総計",1,$K29/10)
),0)</f>
        <v>0</v>
      </c>
      <c r="P29" s="48" cm="1">
        <f t="array" ref="P29">IFERROR(
IF(OR(P$10="",$I29=""),"",
SUMIFS(収穫記録!$P:$P,収穫記録!$D:$D,$J$1,収穫記録!$I:$I,$J$2,収穫記録!$J:$J,$J$3,収穫記録!$F:$F,$I29,収穫記録!$B:$B,"&gt;="&amp;P$10,収穫記録!$B:$B,"&lt;="&amp;P$10+6)
/_xlfn.UNIQUE(_xlfn._xlws.FILTER($F:$F,$E:$E=$J$4))
/IF($J$5="総計",1,$K29/10)
),0)</f>
        <v>0</v>
      </c>
      <c r="Q29" s="48" cm="1">
        <f t="array" ref="Q29">IFERROR(
IF(OR(Q$10="",$I29=""),"",
SUMIFS(収穫記録!$P:$P,収穫記録!$D:$D,$J$1,収穫記録!$I:$I,$J$2,収穫記録!$J:$J,$J$3,収穫記録!$F:$F,$I29,収穫記録!$B:$B,"&gt;="&amp;Q$10,収穫記録!$B:$B,"&lt;="&amp;Q$10+6)
/_xlfn.UNIQUE(_xlfn._xlws.FILTER($F:$F,$E:$E=$J$4))
/IF($J$5="総計",1,$K29/10)
),0)</f>
        <v>0</v>
      </c>
      <c r="R29" s="48" cm="1">
        <f t="array" ref="R29">IFERROR(
IF(OR(R$10="",$I29=""),"",
SUMIFS(収穫記録!$P:$P,収穫記録!$D:$D,$J$1,収穫記録!$I:$I,$J$2,収穫記録!$J:$J,$J$3,収穫記録!$F:$F,$I29,収穫記録!$B:$B,"&gt;="&amp;R$10,収穫記録!$B:$B,"&lt;="&amp;R$10+6)
/_xlfn.UNIQUE(_xlfn._xlws.FILTER($F:$F,$E:$E=$J$4))
/IF($J$5="総計",1,$K29/10)
),0)</f>
        <v>0</v>
      </c>
      <c r="S29" s="48" cm="1">
        <f t="array" ref="S29">IFERROR(
IF(OR(S$10="",$I29=""),"",
SUMIFS(収穫記録!$P:$P,収穫記録!$D:$D,$J$1,収穫記録!$I:$I,$J$2,収穫記録!$J:$J,$J$3,収穫記録!$F:$F,$I29,収穫記録!$B:$B,"&gt;="&amp;S$10,収穫記録!$B:$B,"&lt;="&amp;S$10+6)
/_xlfn.UNIQUE(_xlfn._xlws.FILTER($F:$F,$E:$E=$J$4))
/IF($J$5="総計",1,$K29/10)
),0)</f>
        <v>0</v>
      </c>
      <c r="T29" s="48" cm="1">
        <f t="array" ref="T29">IFERROR(
IF(OR(T$10="",$I29=""),"",
SUMIFS(収穫記録!$P:$P,収穫記録!$D:$D,$J$1,収穫記録!$I:$I,$J$2,収穫記録!$J:$J,$J$3,収穫記録!$F:$F,$I29,収穫記録!$B:$B,"&gt;="&amp;T$10,収穫記録!$B:$B,"&lt;="&amp;T$10+6)
/_xlfn.UNIQUE(_xlfn._xlws.FILTER($F:$F,$E:$E=$J$4))
/IF($J$5="総計",1,$K29/10)
),0)</f>
        <v>0</v>
      </c>
      <c r="U29" s="48" cm="1">
        <f t="array" ref="U29">IFERROR(
IF(OR(U$10="",$I29=""),"",
SUMIFS(収穫記録!$P:$P,収穫記録!$D:$D,$J$1,収穫記録!$I:$I,$J$2,収穫記録!$J:$J,$J$3,収穫記録!$F:$F,$I29,収穫記録!$B:$B,"&gt;="&amp;U$10,収穫記録!$B:$B,"&lt;="&amp;U$10+6)
/_xlfn.UNIQUE(_xlfn._xlws.FILTER($F:$F,$E:$E=$J$4))
/IF($J$5="総計",1,$K29/10)
),0)</f>
        <v>0</v>
      </c>
      <c r="V29" s="48" cm="1">
        <f t="array" ref="V29">IFERROR(
IF(OR(V$10="",$I29=""),"",
SUMIFS(収穫記録!$P:$P,収穫記録!$D:$D,$J$1,収穫記録!$I:$I,$J$2,収穫記録!$J:$J,$J$3,収穫記録!$F:$F,$I29,収穫記録!$B:$B,"&gt;="&amp;V$10,収穫記録!$B:$B,"&lt;="&amp;V$10+6)
/_xlfn.UNIQUE(_xlfn._xlws.FILTER($F:$F,$E:$E=$J$4))
/IF($J$5="総計",1,$K29/10)
),0)</f>
        <v>0</v>
      </c>
      <c r="W29" s="48" cm="1">
        <f t="array" ref="W29">IFERROR(
IF(OR(W$10="",$I29=""),"",
SUMIFS(収穫記録!$P:$P,収穫記録!$D:$D,$J$1,収穫記録!$I:$I,$J$2,収穫記録!$J:$J,$J$3,収穫記録!$F:$F,$I29,収穫記録!$B:$B,"&gt;="&amp;W$10,収穫記録!$B:$B,"&lt;="&amp;W$10+6)
/_xlfn.UNIQUE(_xlfn._xlws.FILTER($F:$F,$E:$E=$J$4))
/IF($J$5="総計",1,$K29/10)
),0)</f>
        <v>0</v>
      </c>
      <c r="X29" s="48" cm="1">
        <f t="array" ref="X29">IFERROR(
IF(OR(X$10="",$I29=""),"",
SUMIFS(収穫記録!$P:$P,収穫記録!$D:$D,$J$1,収穫記録!$I:$I,$J$2,収穫記録!$J:$J,$J$3,収穫記録!$F:$F,$I29,収穫記録!$B:$B,"&gt;="&amp;X$10,収穫記録!$B:$B,"&lt;="&amp;X$10+6)
/_xlfn.UNIQUE(_xlfn._xlws.FILTER($F:$F,$E:$E=$J$4))
/IF($J$5="総計",1,$K29/10)
),0)</f>
        <v>0</v>
      </c>
    </row>
    <row r="30" spans="10:24">
      <c r="J30" s="13"/>
      <c r="K30" s="37"/>
      <c r="L30" s="46" t="str">
        <f t="shared" si="2"/>
        <v/>
      </c>
      <c r="M30" s="47" cm="1">
        <f t="array" ref="M30">IFERROR(
IF(OR(M$10="",$I30=""),"",
SUMIFS(収穫記録!$P:$P,収穫記録!$D:$D,$J$1,収穫記録!$I:$I,$J$2,収穫記録!$J:$J,$J$3,収穫記録!$F:$F,$I30,収穫記録!$B:$B,"&gt;="&amp;M$10,収穫記録!$B:$B,"&lt;="&amp;M$10+6)
/_xlfn.UNIQUE(_xlfn._xlws.FILTER($F:$F,$E:$E=$J$4))
/IF($J$5="総計",1,$K30/10)
),0)</f>
        <v>0</v>
      </c>
      <c r="N30" s="48" cm="1">
        <f t="array" ref="N30">IFERROR(
IF(OR(N$10="",$I30=""),"",
SUMIFS(収穫記録!$P:$P,収穫記録!$D:$D,$J$1,収穫記録!$I:$I,$J$2,収穫記録!$J:$J,$J$3,収穫記録!$F:$F,$I30,収穫記録!$B:$B,"&gt;="&amp;N$10,収穫記録!$B:$B,"&lt;="&amp;N$10+6)
/_xlfn.UNIQUE(_xlfn._xlws.FILTER($F:$F,$E:$E=$J$4))
/IF($J$5="総計",1,$K30/10)
),0)</f>
        <v>0</v>
      </c>
      <c r="O30" s="48" cm="1">
        <f t="array" ref="O30">IFERROR(
IF(OR(O$10="",$I30=""),"",
SUMIFS(収穫記録!$P:$P,収穫記録!$D:$D,$J$1,収穫記録!$I:$I,$J$2,収穫記録!$J:$J,$J$3,収穫記録!$F:$F,$I30,収穫記録!$B:$B,"&gt;="&amp;O$10,収穫記録!$B:$B,"&lt;="&amp;O$10+6)
/_xlfn.UNIQUE(_xlfn._xlws.FILTER($F:$F,$E:$E=$J$4))
/IF($J$5="総計",1,$K30/10)
),0)</f>
        <v>0</v>
      </c>
      <c r="P30" s="48" cm="1">
        <f t="array" ref="P30">IFERROR(
IF(OR(P$10="",$I30=""),"",
SUMIFS(収穫記録!$P:$P,収穫記録!$D:$D,$J$1,収穫記録!$I:$I,$J$2,収穫記録!$J:$J,$J$3,収穫記録!$F:$F,$I30,収穫記録!$B:$B,"&gt;="&amp;P$10,収穫記録!$B:$B,"&lt;="&amp;P$10+6)
/_xlfn.UNIQUE(_xlfn._xlws.FILTER($F:$F,$E:$E=$J$4))
/IF($J$5="総計",1,$K30/10)
),0)</f>
        <v>0</v>
      </c>
      <c r="Q30" s="48" cm="1">
        <f t="array" ref="Q30">IFERROR(
IF(OR(Q$10="",$I30=""),"",
SUMIFS(収穫記録!$P:$P,収穫記録!$D:$D,$J$1,収穫記録!$I:$I,$J$2,収穫記録!$J:$J,$J$3,収穫記録!$F:$F,$I30,収穫記録!$B:$B,"&gt;="&amp;Q$10,収穫記録!$B:$B,"&lt;="&amp;Q$10+6)
/_xlfn.UNIQUE(_xlfn._xlws.FILTER($F:$F,$E:$E=$J$4))
/IF($J$5="総計",1,$K30/10)
),0)</f>
        <v>0</v>
      </c>
      <c r="R30" s="48" cm="1">
        <f t="array" ref="R30">IFERROR(
IF(OR(R$10="",$I30=""),"",
SUMIFS(収穫記録!$P:$P,収穫記録!$D:$D,$J$1,収穫記録!$I:$I,$J$2,収穫記録!$J:$J,$J$3,収穫記録!$F:$F,$I30,収穫記録!$B:$B,"&gt;="&amp;R$10,収穫記録!$B:$B,"&lt;="&amp;R$10+6)
/_xlfn.UNIQUE(_xlfn._xlws.FILTER($F:$F,$E:$E=$J$4))
/IF($J$5="総計",1,$K30/10)
),0)</f>
        <v>0</v>
      </c>
      <c r="S30" s="48" cm="1">
        <f t="array" ref="S30">IFERROR(
IF(OR(S$10="",$I30=""),"",
SUMIFS(収穫記録!$P:$P,収穫記録!$D:$D,$J$1,収穫記録!$I:$I,$J$2,収穫記録!$J:$J,$J$3,収穫記録!$F:$F,$I30,収穫記録!$B:$B,"&gt;="&amp;S$10,収穫記録!$B:$B,"&lt;="&amp;S$10+6)
/_xlfn.UNIQUE(_xlfn._xlws.FILTER($F:$F,$E:$E=$J$4))
/IF($J$5="総計",1,$K30/10)
),0)</f>
        <v>0</v>
      </c>
      <c r="T30" s="48" cm="1">
        <f t="array" ref="T30">IFERROR(
IF(OR(T$10="",$I30=""),"",
SUMIFS(収穫記録!$P:$P,収穫記録!$D:$D,$J$1,収穫記録!$I:$I,$J$2,収穫記録!$J:$J,$J$3,収穫記録!$F:$F,$I30,収穫記録!$B:$B,"&gt;="&amp;T$10,収穫記録!$B:$B,"&lt;="&amp;T$10+6)
/_xlfn.UNIQUE(_xlfn._xlws.FILTER($F:$F,$E:$E=$J$4))
/IF($J$5="総計",1,$K30/10)
),0)</f>
        <v>0</v>
      </c>
      <c r="U30" s="48" cm="1">
        <f t="array" ref="U30">IFERROR(
IF(OR(U$10="",$I30=""),"",
SUMIFS(収穫記録!$P:$P,収穫記録!$D:$D,$J$1,収穫記録!$I:$I,$J$2,収穫記録!$J:$J,$J$3,収穫記録!$F:$F,$I30,収穫記録!$B:$B,"&gt;="&amp;U$10,収穫記録!$B:$B,"&lt;="&amp;U$10+6)
/_xlfn.UNIQUE(_xlfn._xlws.FILTER($F:$F,$E:$E=$J$4))
/IF($J$5="総計",1,$K30/10)
),0)</f>
        <v>0</v>
      </c>
      <c r="V30" s="48" cm="1">
        <f t="array" ref="V30">IFERROR(
IF(OR(V$10="",$I30=""),"",
SUMIFS(収穫記録!$P:$P,収穫記録!$D:$D,$J$1,収穫記録!$I:$I,$J$2,収穫記録!$J:$J,$J$3,収穫記録!$F:$F,$I30,収穫記録!$B:$B,"&gt;="&amp;V$10,収穫記録!$B:$B,"&lt;="&amp;V$10+6)
/_xlfn.UNIQUE(_xlfn._xlws.FILTER($F:$F,$E:$E=$J$4))
/IF($J$5="総計",1,$K30/10)
),0)</f>
        <v>0</v>
      </c>
      <c r="W30" s="48" cm="1">
        <f t="array" ref="W30">IFERROR(
IF(OR(W$10="",$I30=""),"",
SUMIFS(収穫記録!$P:$P,収穫記録!$D:$D,$J$1,収穫記録!$I:$I,$J$2,収穫記録!$J:$J,$J$3,収穫記録!$F:$F,$I30,収穫記録!$B:$B,"&gt;="&amp;W$10,収穫記録!$B:$B,"&lt;="&amp;W$10+6)
/_xlfn.UNIQUE(_xlfn._xlws.FILTER($F:$F,$E:$E=$J$4))
/IF($J$5="総計",1,$K30/10)
),0)</f>
        <v>0</v>
      </c>
      <c r="X30" s="48" cm="1">
        <f t="array" ref="X30">IFERROR(
IF(OR(X$10="",$I30=""),"",
SUMIFS(収穫記録!$P:$P,収穫記録!$D:$D,$J$1,収穫記録!$I:$I,$J$2,収穫記録!$J:$J,$J$3,収穫記録!$F:$F,$I30,収穫記録!$B:$B,"&gt;="&amp;X$10,収穫記録!$B:$B,"&lt;="&amp;X$10+6)
/_xlfn.UNIQUE(_xlfn._xlws.FILTER($F:$F,$E:$E=$J$4))
/IF($J$5="総計",1,$K30/10)
),0)</f>
        <v>0</v>
      </c>
    </row>
    <row r="31" spans="10:24">
      <c r="J31" s="13"/>
      <c r="K31" s="37"/>
      <c r="L31" s="46" t="str">
        <f t="shared" si="2"/>
        <v/>
      </c>
      <c r="M31" s="47" cm="1">
        <f t="array" ref="M31">IFERROR(
IF(OR(M$10="",$I31=""),"",
SUMIFS(収穫記録!$P:$P,収穫記録!$D:$D,$J$1,収穫記録!$I:$I,$J$2,収穫記録!$J:$J,$J$3,収穫記録!$F:$F,$I31,収穫記録!$B:$B,"&gt;="&amp;M$10,収穫記録!$B:$B,"&lt;="&amp;M$10+6)
/_xlfn.UNIQUE(_xlfn._xlws.FILTER($F:$F,$E:$E=$J$4))
/IF($J$5="総計",1,$K31/10)
),0)</f>
        <v>0</v>
      </c>
      <c r="N31" s="48" cm="1">
        <f t="array" ref="N31">IFERROR(
IF(OR(N$10="",$I31=""),"",
SUMIFS(収穫記録!$P:$P,収穫記録!$D:$D,$J$1,収穫記録!$I:$I,$J$2,収穫記録!$J:$J,$J$3,収穫記録!$F:$F,$I31,収穫記録!$B:$B,"&gt;="&amp;N$10,収穫記録!$B:$B,"&lt;="&amp;N$10+6)
/_xlfn.UNIQUE(_xlfn._xlws.FILTER($F:$F,$E:$E=$J$4))
/IF($J$5="総計",1,$K31/10)
),0)</f>
        <v>0</v>
      </c>
      <c r="O31" s="48" cm="1">
        <f t="array" ref="O31">IFERROR(
IF(OR(O$10="",$I31=""),"",
SUMIFS(収穫記録!$P:$P,収穫記録!$D:$D,$J$1,収穫記録!$I:$I,$J$2,収穫記録!$J:$J,$J$3,収穫記録!$F:$F,$I31,収穫記録!$B:$B,"&gt;="&amp;O$10,収穫記録!$B:$B,"&lt;="&amp;O$10+6)
/_xlfn.UNIQUE(_xlfn._xlws.FILTER($F:$F,$E:$E=$J$4))
/IF($J$5="総計",1,$K31/10)
),0)</f>
        <v>0</v>
      </c>
      <c r="P31" s="48" cm="1">
        <f t="array" ref="P31">IFERROR(
IF(OR(P$10="",$I31=""),"",
SUMIFS(収穫記録!$P:$P,収穫記録!$D:$D,$J$1,収穫記録!$I:$I,$J$2,収穫記録!$J:$J,$J$3,収穫記録!$F:$F,$I31,収穫記録!$B:$B,"&gt;="&amp;P$10,収穫記録!$B:$B,"&lt;="&amp;P$10+6)
/_xlfn.UNIQUE(_xlfn._xlws.FILTER($F:$F,$E:$E=$J$4))
/IF($J$5="総計",1,$K31/10)
),0)</f>
        <v>0</v>
      </c>
      <c r="Q31" s="48" cm="1">
        <f t="array" ref="Q31">IFERROR(
IF(OR(Q$10="",$I31=""),"",
SUMIFS(収穫記録!$P:$P,収穫記録!$D:$D,$J$1,収穫記録!$I:$I,$J$2,収穫記録!$J:$J,$J$3,収穫記録!$F:$F,$I31,収穫記録!$B:$B,"&gt;="&amp;Q$10,収穫記録!$B:$B,"&lt;="&amp;Q$10+6)
/_xlfn.UNIQUE(_xlfn._xlws.FILTER($F:$F,$E:$E=$J$4))
/IF($J$5="総計",1,$K31/10)
),0)</f>
        <v>0</v>
      </c>
      <c r="R31" s="48" cm="1">
        <f t="array" ref="R31">IFERROR(
IF(OR(R$10="",$I31=""),"",
SUMIFS(収穫記録!$P:$P,収穫記録!$D:$D,$J$1,収穫記録!$I:$I,$J$2,収穫記録!$J:$J,$J$3,収穫記録!$F:$F,$I31,収穫記録!$B:$B,"&gt;="&amp;R$10,収穫記録!$B:$B,"&lt;="&amp;R$10+6)
/_xlfn.UNIQUE(_xlfn._xlws.FILTER($F:$F,$E:$E=$J$4))
/IF($J$5="総計",1,$K31/10)
),0)</f>
        <v>0</v>
      </c>
      <c r="S31" s="48" cm="1">
        <f t="array" ref="S31">IFERROR(
IF(OR(S$10="",$I31=""),"",
SUMIFS(収穫記録!$P:$P,収穫記録!$D:$D,$J$1,収穫記録!$I:$I,$J$2,収穫記録!$J:$J,$J$3,収穫記録!$F:$F,$I31,収穫記録!$B:$B,"&gt;="&amp;S$10,収穫記録!$B:$B,"&lt;="&amp;S$10+6)
/_xlfn.UNIQUE(_xlfn._xlws.FILTER($F:$F,$E:$E=$J$4))
/IF($J$5="総計",1,$K31/10)
),0)</f>
        <v>0</v>
      </c>
      <c r="T31" s="48" cm="1">
        <f t="array" ref="T31">IFERROR(
IF(OR(T$10="",$I31=""),"",
SUMIFS(収穫記録!$P:$P,収穫記録!$D:$D,$J$1,収穫記録!$I:$I,$J$2,収穫記録!$J:$J,$J$3,収穫記録!$F:$F,$I31,収穫記録!$B:$B,"&gt;="&amp;T$10,収穫記録!$B:$B,"&lt;="&amp;T$10+6)
/_xlfn.UNIQUE(_xlfn._xlws.FILTER($F:$F,$E:$E=$J$4))
/IF($J$5="総計",1,$K31/10)
),0)</f>
        <v>0</v>
      </c>
      <c r="U31" s="48" cm="1">
        <f t="array" ref="U31">IFERROR(
IF(OR(U$10="",$I31=""),"",
SUMIFS(収穫記録!$P:$P,収穫記録!$D:$D,$J$1,収穫記録!$I:$I,$J$2,収穫記録!$J:$J,$J$3,収穫記録!$F:$F,$I31,収穫記録!$B:$B,"&gt;="&amp;U$10,収穫記録!$B:$B,"&lt;="&amp;U$10+6)
/_xlfn.UNIQUE(_xlfn._xlws.FILTER($F:$F,$E:$E=$J$4))
/IF($J$5="総計",1,$K31/10)
),0)</f>
        <v>0</v>
      </c>
      <c r="V31" s="48" cm="1">
        <f t="array" ref="V31">IFERROR(
IF(OR(V$10="",$I31=""),"",
SUMIFS(収穫記録!$P:$P,収穫記録!$D:$D,$J$1,収穫記録!$I:$I,$J$2,収穫記録!$J:$J,$J$3,収穫記録!$F:$F,$I31,収穫記録!$B:$B,"&gt;="&amp;V$10,収穫記録!$B:$B,"&lt;="&amp;V$10+6)
/_xlfn.UNIQUE(_xlfn._xlws.FILTER($F:$F,$E:$E=$J$4))
/IF($J$5="総計",1,$K31/10)
),0)</f>
        <v>0</v>
      </c>
      <c r="W31" s="48" cm="1">
        <f t="array" ref="W31">IFERROR(
IF(OR(W$10="",$I31=""),"",
SUMIFS(収穫記録!$P:$P,収穫記録!$D:$D,$J$1,収穫記録!$I:$I,$J$2,収穫記録!$J:$J,$J$3,収穫記録!$F:$F,$I31,収穫記録!$B:$B,"&gt;="&amp;W$10,収穫記録!$B:$B,"&lt;="&amp;W$10+6)
/_xlfn.UNIQUE(_xlfn._xlws.FILTER($F:$F,$E:$E=$J$4))
/IF($J$5="総計",1,$K31/10)
),0)</f>
        <v>0</v>
      </c>
      <c r="X31" s="48" cm="1">
        <f t="array" ref="X31">IFERROR(
IF(OR(X$10="",$I31=""),"",
SUMIFS(収穫記録!$P:$P,収穫記録!$D:$D,$J$1,収穫記録!$I:$I,$J$2,収穫記録!$J:$J,$J$3,収穫記録!$F:$F,$I31,収穫記録!$B:$B,"&gt;="&amp;X$10,収穫記録!$B:$B,"&lt;="&amp;X$10+6)
/_xlfn.UNIQUE(_xlfn._xlws.FILTER($F:$F,$E:$E=$J$4))
/IF($J$5="総計",1,$K31/10)
),0)</f>
        <v>0</v>
      </c>
    </row>
    <row r="32" spans="10:24">
      <c r="J32" s="13"/>
      <c r="K32" s="37"/>
      <c r="L32" s="46" t="str">
        <f t="shared" si="2"/>
        <v/>
      </c>
      <c r="M32" s="47" cm="1">
        <f t="array" ref="M32">IFERROR(
IF(OR(M$10="",$I32=""),"",
SUMIFS(収穫記録!$P:$P,収穫記録!$D:$D,$J$1,収穫記録!$I:$I,$J$2,収穫記録!$J:$J,$J$3,収穫記録!$F:$F,$I32,収穫記録!$B:$B,"&gt;="&amp;M$10,収穫記録!$B:$B,"&lt;="&amp;M$10+6)
/_xlfn.UNIQUE(_xlfn._xlws.FILTER($F:$F,$E:$E=$J$4))
/IF($J$5="総計",1,$K32/10)
),0)</f>
        <v>0</v>
      </c>
      <c r="N32" s="48" cm="1">
        <f t="array" ref="N32">IFERROR(
IF(OR(N$10="",$I32=""),"",
SUMIFS(収穫記録!$P:$P,収穫記録!$D:$D,$J$1,収穫記録!$I:$I,$J$2,収穫記録!$J:$J,$J$3,収穫記録!$F:$F,$I32,収穫記録!$B:$B,"&gt;="&amp;N$10,収穫記録!$B:$B,"&lt;="&amp;N$10+6)
/_xlfn.UNIQUE(_xlfn._xlws.FILTER($F:$F,$E:$E=$J$4))
/IF($J$5="総計",1,$K32/10)
),0)</f>
        <v>0</v>
      </c>
      <c r="O32" s="48" cm="1">
        <f t="array" ref="O32">IFERROR(
IF(OR(O$10="",$I32=""),"",
SUMIFS(収穫記録!$P:$P,収穫記録!$D:$D,$J$1,収穫記録!$I:$I,$J$2,収穫記録!$J:$J,$J$3,収穫記録!$F:$F,$I32,収穫記録!$B:$B,"&gt;="&amp;O$10,収穫記録!$B:$B,"&lt;="&amp;O$10+6)
/_xlfn.UNIQUE(_xlfn._xlws.FILTER($F:$F,$E:$E=$J$4))
/IF($J$5="総計",1,$K32/10)
),0)</f>
        <v>0</v>
      </c>
      <c r="P32" s="48" cm="1">
        <f t="array" ref="P32">IFERROR(
IF(OR(P$10="",$I32=""),"",
SUMIFS(収穫記録!$P:$P,収穫記録!$D:$D,$J$1,収穫記録!$I:$I,$J$2,収穫記録!$J:$J,$J$3,収穫記録!$F:$F,$I32,収穫記録!$B:$B,"&gt;="&amp;P$10,収穫記録!$B:$B,"&lt;="&amp;P$10+6)
/_xlfn.UNIQUE(_xlfn._xlws.FILTER($F:$F,$E:$E=$J$4))
/IF($J$5="総計",1,$K32/10)
),0)</f>
        <v>0</v>
      </c>
      <c r="Q32" s="48" cm="1">
        <f t="array" ref="Q32">IFERROR(
IF(OR(Q$10="",$I32=""),"",
SUMIFS(収穫記録!$P:$P,収穫記録!$D:$D,$J$1,収穫記録!$I:$I,$J$2,収穫記録!$J:$J,$J$3,収穫記録!$F:$F,$I32,収穫記録!$B:$B,"&gt;="&amp;Q$10,収穫記録!$B:$B,"&lt;="&amp;Q$10+6)
/_xlfn.UNIQUE(_xlfn._xlws.FILTER($F:$F,$E:$E=$J$4))
/IF($J$5="総計",1,$K32/10)
),0)</f>
        <v>0</v>
      </c>
      <c r="R32" s="48" cm="1">
        <f t="array" ref="R32">IFERROR(
IF(OR(R$10="",$I32=""),"",
SUMIFS(収穫記録!$P:$P,収穫記録!$D:$D,$J$1,収穫記録!$I:$I,$J$2,収穫記録!$J:$J,$J$3,収穫記録!$F:$F,$I32,収穫記録!$B:$B,"&gt;="&amp;R$10,収穫記録!$B:$B,"&lt;="&amp;R$10+6)
/_xlfn.UNIQUE(_xlfn._xlws.FILTER($F:$F,$E:$E=$J$4))
/IF($J$5="総計",1,$K32/10)
),0)</f>
        <v>0</v>
      </c>
      <c r="S32" s="48" cm="1">
        <f t="array" ref="S32">IFERROR(
IF(OR(S$10="",$I32=""),"",
SUMIFS(収穫記録!$P:$P,収穫記録!$D:$D,$J$1,収穫記録!$I:$I,$J$2,収穫記録!$J:$J,$J$3,収穫記録!$F:$F,$I32,収穫記録!$B:$B,"&gt;="&amp;S$10,収穫記録!$B:$B,"&lt;="&amp;S$10+6)
/_xlfn.UNIQUE(_xlfn._xlws.FILTER($F:$F,$E:$E=$J$4))
/IF($J$5="総計",1,$K32/10)
),0)</f>
        <v>0</v>
      </c>
      <c r="T32" s="48" cm="1">
        <f t="array" ref="T32">IFERROR(
IF(OR(T$10="",$I32=""),"",
SUMIFS(収穫記録!$P:$P,収穫記録!$D:$D,$J$1,収穫記録!$I:$I,$J$2,収穫記録!$J:$J,$J$3,収穫記録!$F:$F,$I32,収穫記録!$B:$B,"&gt;="&amp;T$10,収穫記録!$B:$B,"&lt;="&amp;T$10+6)
/_xlfn.UNIQUE(_xlfn._xlws.FILTER($F:$F,$E:$E=$J$4))
/IF($J$5="総計",1,$K32/10)
),0)</f>
        <v>0</v>
      </c>
      <c r="U32" s="48" cm="1">
        <f t="array" ref="U32">IFERROR(
IF(OR(U$10="",$I32=""),"",
SUMIFS(収穫記録!$P:$P,収穫記録!$D:$D,$J$1,収穫記録!$I:$I,$J$2,収穫記録!$J:$J,$J$3,収穫記録!$F:$F,$I32,収穫記録!$B:$B,"&gt;="&amp;U$10,収穫記録!$B:$B,"&lt;="&amp;U$10+6)
/_xlfn.UNIQUE(_xlfn._xlws.FILTER($F:$F,$E:$E=$J$4))
/IF($J$5="総計",1,$K32/10)
),0)</f>
        <v>0</v>
      </c>
      <c r="V32" s="48" cm="1">
        <f t="array" ref="V32">IFERROR(
IF(OR(V$10="",$I32=""),"",
SUMIFS(収穫記録!$P:$P,収穫記録!$D:$D,$J$1,収穫記録!$I:$I,$J$2,収穫記録!$J:$J,$J$3,収穫記録!$F:$F,$I32,収穫記録!$B:$B,"&gt;="&amp;V$10,収穫記録!$B:$B,"&lt;="&amp;V$10+6)
/_xlfn.UNIQUE(_xlfn._xlws.FILTER($F:$F,$E:$E=$J$4))
/IF($J$5="総計",1,$K32/10)
),0)</f>
        <v>0</v>
      </c>
      <c r="W32" s="48" cm="1">
        <f t="array" ref="W32">IFERROR(
IF(OR(W$10="",$I32=""),"",
SUMIFS(収穫記録!$P:$P,収穫記録!$D:$D,$J$1,収穫記録!$I:$I,$J$2,収穫記録!$J:$J,$J$3,収穫記録!$F:$F,$I32,収穫記録!$B:$B,"&gt;="&amp;W$10,収穫記録!$B:$B,"&lt;="&amp;W$10+6)
/_xlfn.UNIQUE(_xlfn._xlws.FILTER($F:$F,$E:$E=$J$4))
/IF($J$5="総計",1,$K32/10)
),0)</f>
        <v>0</v>
      </c>
      <c r="X32" s="48" cm="1">
        <f t="array" ref="X32">IFERROR(
IF(OR(X$10="",$I32=""),"",
SUMIFS(収穫記録!$P:$P,収穫記録!$D:$D,$J$1,収穫記録!$I:$I,$J$2,収穫記録!$J:$J,$J$3,収穫記録!$F:$F,$I32,収穫記録!$B:$B,"&gt;="&amp;X$10,収穫記録!$B:$B,"&lt;="&amp;X$10+6)
/_xlfn.UNIQUE(_xlfn._xlws.FILTER($F:$F,$E:$E=$J$4))
/IF($J$5="総計",1,$K32/10)
),0)</f>
        <v>0</v>
      </c>
    </row>
    <row r="33" spans="10:24">
      <c r="J33" s="13"/>
      <c r="K33" s="37"/>
      <c r="L33" s="46" t="str">
        <f t="shared" si="2"/>
        <v/>
      </c>
      <c r="M33" s="47" cm="1">
        <f t="array" ref="M33">IFERROR(
IF(OR(M$10="",$I33=""),"",
SUMIFS(収穫記録!$P:$P,収穫記録!$D:$D,$J$1,収穫記録!$I:$I,$J$2,収穫記録!$J:$J,$J$3,収穫記録!$F:$F,$I33,収穫記録!$B:$B,"&gt;="&amp;M$10,収穫記録!$B:$B,"&lt;="&amp;M$10+6)
/_xlfn.UNIQUE(_xlfn._xlws.FILTER($F:$F,$E:$E=$J$4))
/IF($J$5="総計",1,$K33/10)
),0)</f>
        <v>0</v>
      </c>
      <c r="N33" s="48" cm="1">
        <f t="array" ref="N33">IFERROR(
IF(OR(N$10="",$I33=""),"",
SUMIFS(収穫記録!$P:$P,収穫記録!$D:$D,$J$1,収穫記録!$I:$I,$J$2,収穫記録!$J:$J,$J$3,収穫記録!$F:$F,$I33,収穫記録!$B:$B,"&gt;="&amp;N$10,収穫記録!$B:$B,"&lt;="&amp;N$10+6)
/_xlfn.UNIQUE(_xlfn._xlws.FILTER($F:$F,$E:$E=$J$4))
/IF($J$5="総計",1,$K33/10)
),0)</f>
        <v>0</v>
      </c>
      <c r="O33" s="48" cm="1">
        <f t="array" ref="O33">IFERROR(
IF(OR(O$10="",$I33=""),"",
SUMIFS(収穫記録!$P:$P,収穫記録!$D:$D,$J$1,収穫記録!$I:$I,$J$2,収穫記録!$J:$J,$J$3,収穫記録!$F:$F,$I33,収穫記録!$B:$B,"&gt;="&amp;O$10,収穫記録!$B:$B,"&lt;="&amp;O$10+6)
/_xlfn.UNIQUE(_xlfn._xlws.FILTER($F:$F,$E:$E=$J$4))
/IF($J$5="総計",1,$K33/10)
),0)</f>
        <v>0</v>
      </c>
      <c r="P33" s="48" cm="1">
        <f t="array" ref="P33">IFERROR(
IF(OR(P$10="",$I33=""),"",
SUMIFS(収穫記録!$P:$P,収穫記録!$D:$D,$J$1,収穫記録!$I:$I,$J$2,収穫記録!$J:$J,$J$3,収穫記録!$F:$F,$I33,収穫記録!$B:$B,"&gt;="&amp;P$10,収穫記録!$B:$B,"&lt;="&amp;P$10+6)
/_xlfn.UNIQUE(_xlfn._xlws.FILTER($F:$F,$E:$E=$J$4))
/IF($J$5="総計",1,$K33/10)
),0)</f>
        <v>0</v>
      </c>
      <c r="Q33" s="48" cm="1">
        <f t="array" ref="Q33">IFERROR(
IF(OR(Q$10="",$I33=""),"",
SUMIFS(収穫記録!$P:$P,収穫記録!$D:$D,$J$1,収穫記録!$I:$I,$J$2,収穫記録!$J:$J,$J$3,収穫記録!$F:$F,$I33,収穫記録!$B:$B,"&gt;="&amp;Q$10,収穫記録!$B:$B,"&lt;="&amp;Q$10+6)
/_xlfn.UNIQUE(_xlfn._xlws.FILTER($F:$F,$E:$E=$J$4))
/IF($J$5="総計",1,$K33/10)
),0)</f>
        <v>0</v>
      </c>
      <c r="R33" s="48" cm="1">
        <f t="array" ref="R33">IFERROR(
IF(OR(R$10="",$I33=""),"",
SUMIFS(収穫記録!$P:$P,収穫記録!$D:$D,$J$1,収穫記録!$I:$I,$J$2,収穫記録!$J:$J,$J$3,収穫記録!$F:$F,$I33,収穫記録!$B:$B,"&gt;="&amp;R$10,収穫記録!$B:$B,"&lt;="&amp;R$10+6)
/_xlfn.UNIQUE(_xlfn._xlws.FILTER($F:$F,$E:$E=$J$4))
/IF($J$5="総計",1,$K33/10)
),0)</f>
        <v>0</v>
      </c>
      <c r="S33" s="48" cm="1">
        <f t="array" ref="S33">IFERROR(
IF(OR(S$10="",$I33=""),"",
SUMIFS(収穫記録!$P:$P,収穫記録!$D:$D,$J$1,収穫記録!$I:$I,$J$2,収穫記録!$J:$J,$J$3,収穫記録!$F:$F,$I33,収穫記録!$B:$B,"&gt;="&amp;S$10,収穫記録!$B:$B,"&lt;="&amp;S$10+6)
/_xlfn.UNIQUE(_xlfn._xlws.FILTER($F:$F,$E:$E=$J$4))
/IF($J$5="総計",1,$K33/10)
),0)</f>
        <v>0</v>
      </c>
      <c r="T33" s="48" cm="1">
        <f t="array" ref="T33">IFERROR(
IF(OR(T$10="",$I33=""),"",
SUMIFS(収穫記録!$P:$P,収穫記録!$D:$D,$J$1,収穫記録!$I:$I,$J$2,収穫記録!$J:$J,$J$3,収穫記録!$F:$F,$I33,収穫記録!$B:$B,"&gt;="&amp;T$10,収穫記録!$B:$B,"&lt;="&amp;T$10+6)
/_xlfn.UNIQUE(_xlfn._xlws.FILTER($F:$F,$E:$E=$J$4))
/IF($J$5="総計",1,$K33/10)
),0)</f>
        <v>0</v>
      </c>
      <c r="U33" s="48" cm="1">
        <f t="array" ref="U33">IFERROR(
IF(OR(U$10="",$I33=""),"",
SUMIFS(収穫記録!$P:$P,収穫記録!$D:$D,$J$1,収穫記録!$I:$I,$J$2,収穫記録!$J:$J,$J$3,収穫記録!$F:$F,$I33,収穫記録!$B:$B,"&gt;="&amp;U$10,収穫記録!$B:$B,"&lt;="&amp;U$10+6)
/_xlfn.UNIQUE(_xlfn._xlws.FILTER($F:$F,$E:$E=$J$4))
/IF($J$5="総計",1,$K33/10)
),0)</f>
        <v>0</v>
      </c>
      <c r="V33" s="48" cm="1">
        <f t="array" ref="V33">IFERROR(
IF(OR(V$10="",$I33=""),"",
SUMIFS(収穫記録!$P:$P,収穫記録!$D:$D,$J$1,収穫記録!$I:$I,$J$2,収穫記録!$J:$J,$J$3,収穫記録!$F:$F,$I33,収穫記録!$B:$B,"&gt;="&amp;V$10,収穫記録!$B:$B,"&lt;="&amp;V$10+6)
/_xlfn.UNIQUE(_xlfn._xlws.FILTER($F:$F,$E:$E=$J$4))
/IF($J$5="総計",1,$K33/10)
),0)</f>
        <v>0</v>
      </c>
      <c r="W33" s="48" cm="1">
        <f t="array" ref="W33">IFERROR(
IF(OR(W$10="",$I33=""),"",
SUMIFS(収穫記録!$P:$P,収穫記録!$D:$D,$J$1,収穫記録!$I:$I,$J$2,収穫記録!$J:$J,$J$3,収穫記録!$F:$F,$I33,収穫記録!$B:$B,"&gt;="&amp;W$10,収穫記録!$B:$B,"&lt;="&amp;W$10+6)
/_xlfn.UNIQUE(_xlfn._xlws.FILTER($F:$F,$E:$E=$J$4))
/IF($J$5="総計",1,$K33/10)
),0)</f>
        <v>0</v>
      </c>
      <c r="X33" s="48" cm="1">
        <f t="array" ref="X33">IFERROR(
IF(OR(X$10="",$I33=""),"",
SUMIFS(収穫記録!$P:$P,収穫記録!$D:$D,$J$1,収穫記録!$I:$I,$J$2,収穫記録!$J:$J,$J$3,収穫記録!$F:$F,$I33,収穫記録!$B:$B,"&gt;="&amp;X$10,収穫記録!$B:$B,"&lt;="&amp;X$10+6)
/_xlfn.UNIQUE(_xlfn._xlws.FILTER($F:$F,$E:$E=$J$4))
/IF($J$5="総計",1,$K33/10)
),0)</f>
        <v>0</v>
      </c>
    </row>
    <row r="34" spans="10:24">
      <c r="J34" s="13"/>
      <c r="K34" s="37"/>
      <c r="L34" s="46" t="str">
        <f t="shared" si="2"/>
        <v/>
      </c>
      <c r="M34" s="47" cm="1">
        <f t="array" ref="M34">IFERROR(
IF(OR(M$10="",$I34=""),"",
SUMIFS(収穫記録!$P:$P,収穫記録!$D:$D,$J$1,収穫記録!$I:$I,$J$2,収穫記録!$J:$J,$J$3,収穫記録!$F:$F,$I34,収穫記録!$B:$B,"&gt;="&amp;M$10,収穫記録!$B:$B,"&lt;="&amp;M$10+6)
/_xlfn.UNIQUE(_xlfn._xlws.FILTER($F:$F,$E:$E=$J$4))
/IF($J$5="総計",1,$K34/10)
),0)</f>
        <v>0</v>
      </c>
      <c r="N34" s="48" cm="1">
        <f t="array" ref="N34">IFERROR(
IF(OR(N$10="",$I34=""),"",
SUMIFS(収穫記録!$P:$P,収穫記録!$D:$D,$J$1,収穫記録!$I:$I,$J$2,収穫記録!$J:$J,$J$3,収穫記録!$F:$F,$I34,収穫記録!$B:$B,"&gt;="&amp;N$10,収穫記録!$B:$B,"&lt;="&amp;N$10+6)
/_xlfn.UNIQUE(_xlfn._xlws.FILTER($F:$F,$E:$E=$J$4))
/IF($J$5="総計",1,$K34/10)
),0)</f>
        <v>0</v>
      </c>
      <c r="O34" s="48" cm="1">
        <f t="array" ref="O34">IFERROR(
IF(OR(O$10="",$I34=""),"",
SUMIFS(収穫記録!$P:$P,収穫記録!$D:$D,$J$1,収穫記録!$I:$I,$J$2,収穫記録!$J:$J,$J$3,収穫記録!$F:$F,$I34,収穫記録!$B:$B,"&gt;="&amp;O$10,収穫記録!$B:$B,"&lt;="&amp;O$10+6)
/_xlfn.UNIQUE(_xlfn._xlws.FILTER($F:$F,$E:$E=$J$4))
/IF($J$5="総計",1,$K34/10)
),0)</f>
        <v>0</v>
      </c>
      <c r="P34" s="48" cm="1">
        <f t="array" ref="P34">IFERROR(
IF(OR(P$10="",$I34=""),"",
SUMIFS(収穫記録!$P:$P,収穫記録!$D:$D,$J$1,収穫記録!$I:$I,$J$2,収穫記録!$J:$J,$J$3,収穫記録!$F:$F,$I34,収穫記録!$B:$B,"&gt;="&amp;P$10,収穫記録!$B:$B,"&lt;="&amp;P$10+6)
/_xlfn.UNIQUE(_xlfn._xlws.FILTER($F:$F,$E:$E=$J$4))
/IF($J$5="総計",1,$K34/10)
),0)</f>
        <v>0</v>
      </c>
      <c r="Q34" s="48" cm="1">
        <f t="array" ref="Q34">IFERROR(
IF(OR(Q$10="",$I34=""),"",
SUMIFS(収穫記録!$P:$P,収穫記録!$D:$D,$J$1,収穫記録!$I:$I,$J$2,収穫記録!$J:$J,$J$3,収穫記録!$F:$F,$I34,収穫記録!$B:$B,"&gt;="&amp;Q$10,収穫記録!$B:$B,"&lt;="&amp;Q$10+6)
/_xlfn.UNIQUE(_xlfn._xlws.FILTER($F:$F,$E:$E=$J$4))
/IF($J$5="総計",1,$K34/10)
),0)</f>
        <v>0</v>
      </c>
      <c r="R34" s="48" cm="1">
        <f t="array" ref="R34">IFERROR(
IF(OR(R$10="",$I34=""),"",
SUMIFS(収穫記録!$P:$P,収穫記録!$D:$D,$J$1,収穫記録!$I:$I,$J$2,収穫記録!$J:$J,$J$3,収穫記録!$F:$F,$I34,収穫記録!$B:$B,"&gt;="&amp;R$10,収穫記録!$B:$B,"&lt;="&amp;R$10+6)
/_xlfn.UNIQUE(_xlfn._xlws.FILTER($F:$F,$E:$E=$J$4))
/IF($J$5="総計",1,$K34/10)
),0)</f>
        <v>0</v>
      </c>
      <c r="S34" s="48" cm="1">
        <f t="array" ref="S34">IFERROR(
IF(OR(S$10="",$I34=""),"",
SUMIFS(収穫記録!$P:$P,収穫記録!$D:$D,$J$1,収穫記録!$I:$I,$J$2,収穫記録!$J:$J,$J$3,収穫記録!$F:$F,$I34,収穫記録!$B:$B,"&gt;="&amp;S$10,収穫記録!$B:$B,"&lt;="&amp;S$10+6)
/_xlfn.UNIQUE(_xlfn._xlws.FILTER($F:$F,$E:$E=$J$4))
/IF($J$5="総計",1,$K34/10)
),0)</f>
        <v>0</v>
      </c>
      <c r="T34" s="48" cm="1">
        <f t="array" ref="T34">IFERROR(
IF(OR(T$10="",$I34=""),"",
SUMIFS(収穫記録!$P:$P,収穫記録!$D:$D,$J$1,収穫記録!$I:$I,$J$2,収穫記録!$J:$J,$J$3,収穫記録!$F:$F,$I34,収穫記録!$B:$B,"&gt;="&amp;T$10,収穫記録!$B:$B,"&lt;="&amp;T$10+6)
/_xlfn.UNIQUE(_xlfn._xlws.FILTER($F:$F,$E:$E=$J$4))
/IF($J$5="総計",1,$K34/10)
),0)</f>
        <v>0</v>
      </c>
      <c r="U34" s="48" cm="1">
        <f t="array" ref="U34">IFERROR(
IF(OR(U$10="",$I34=""),"",
SUMIFS(収穫記録!$P:$P,収穫記録!$D:$D,$J$1,収穫記録!$I:$I,$J$2,収穫記録!$J:$J,$J$3,収穫記録!$F:$F,$I34,収穫記録!$B:$B,"&gt;="&amp;U$10,収穫記録!$B:$B,"&lt;="&amp;U$10+6)
/_xlfn.UNIQUE(_xlfn._xlws.FILTER($F:$F,$E:$E=$J$4))
/IF($J$5="総計",1,$K34/10)
),0)</f>
        <v>0</v>
      </c>
      <c r="V34" s="48" cm="1">
        <f t="array" ref="V34">IFERROR(
IF(OR(V$10="",$I34=""),"",
SUMIFS(収穫記録!$P:$P,収穫記録!$D:$D,$J$1,収穫記録!$I:$I,$J$2,収穫記録!$J:$J,$J$3,収穫記録!$F:$F,$I34,収穫記録!$B:$B,"&gt;="&amp;V$10,収穫記録!$B:$B,"&lt;="&amp;V$10+6)
/_xlfn.UNIQUE(_xlfn._xlws.FILTER($F:$F,$E:$E=$J$4))
/IF($J$5="総計",1,$K34/10)
),0)</f>
        <v>0</v>
      </c>
      <c r="W34" s="48" cm="1">
        <f t="array" ref="W34">IFERROR(
IF(OR(W$10="",$I34=""),"",
SUMIFS(収穫記録!$P:$P,収穫記録!$D:$D,$J$1,収穫記録!$I:$I,$J$2,収穫記録!$J:$J,$J$3,収穫記録!$F:$F,$I34,収穫記録!$B:$B,"&gt;="&amp;W$10,収穫記録!$B:$B,"&lt;="&amp;W$10+6)
/_xlfn.UNIQUE(_xlfn._xlws.FILTER($F:$F,$E:$E=$J$4))
/IF($J$5="総計",1,$K34/10)
),0)</f>
        <v>0</v>
      </c>
      <c r="X34" s="48" cm="1">
        <f t="array" ref="X34">IFERROR(
IF(OR(X$10="",$I34=""),"",
SUMIFS(収穫記録!$P:$P,収穫記録!$D:$D,$J$1,収穫記録!$I:$I,$J$2,収穫記録!$J:$J,$J$3,収穫記録!$F:$F,$I34,収穫記録!$B:$B,"&gt;="&amp;X$10,収穫記録!$B:$B,"&lt;="&amp;X$10+6)
/_xlfn.UNIQUE(_xlfn._xlws.FILTER($F:$F,$E:$E=$J$4))
/IF($J$5="総計",1,$K34/10)
),0)</f>
        <v>0</v>
      </c>
    </row>
    <row r="35" spans="10:24">
      <c r="J35" s="13"/>
      <c r="K35" s="37"/>
      <c r="L35" s="46" t="str">
        <f t="shared" si="2"/>
        <v/>
      </c>
      <c r="M35" s="47" cm="1">
        <f t="array" ref="M35">IFERROR(
IF(OR(M$10="",$I35=""),"",
SUMIFS(収穫記録!$P:$P,収穫記録!$D:$D,$J$1,収穫記録!$I:$I,$J$2,収穫記録!$J:$J,$J$3,収穫記録!$F:$F,$I35,収穫記録!$B:$B,"&gt;="&amp;M$10,収穫記録!$B:$B,"&lt;="&amp;M$10+6)
/_xlfn.UNIQUE(_xlfn._xlws.FILTER($F:$F,$E:$E=$J$4))
/IF($J$5="総計",1,$K35/10)
),0)</f>
        <v>0</v>
      </c>
      <c r="N35" s="48" cm="1">
        <f t="array" ref="N35">IFERROR(
IF(OR(N$10="",$I35=""),"",
SUMIFS(収穫記録!$P:$P,収穫記録!$D:$D,$J$1,収穫記録!$I:$I,$J$2,収穫記録!$J:$J,$J$3,収穫記録!$F:$F,$I35,収穫記録!$B:$B,"&gt;="&amp;N$10,収穫記録!$B:$B,"&lt;="&amp;N$10+6)
/_xlfn.UNIQUE(_xlfn._xlws.FILTER($F:$F,$E:$E=$J$4))
/IF($J$5="総計",1,$K35/10)
),0)</f>
        <v>0</v>
      </c>
      <c r="O35" s="48" cm="1">
        <f t="array" ref="O35">IFERROR(
IF(OR(O$10="",$I35=""),"",
SUMIFS(収穫記録!$P:$P,収穫記録!$D:$D,$J$1,収穫記録!$I:$I,$J$2,収穫記録!$J:$J,$J$3,収穫記録!$F:$F,$I35,収穫記録!$B:$B,"&gt;="&amp;O$10,収穫記録!$B:$B,"&lt;="&amp;O$10+6)
/_xlfn.UNIQUE(_xlfn._xlws.FILTER($F:$F,$E:$E=$J$4))
/IF($J$5="総計",1,$K35/10)
),0)</f>
        <v>0</v>
      </c>
      <c r="P35" s="48" cm="1">
        <f t="array" ref="P35">IFERROR(
IF(OR(P$10="",$I35=""),"",
SUMIFS(収穫記録!$P:$P,収穫記録!$D:$D,$J$1,収穫記録!$I:$I,$J$2,収穫記録!$J:$J,$J$3,収穫記録!$F:$F,$I35,収穫記録!$B:$B,"&gt;="&amp;P$10,収穫記録!$B:$B,"&lt;="&amp;P$10+6)
/_xlfn.UNIQUE(_xlfn._xlws.FILTER($F:$F,$E:$E=$J$4))
/IF($J$5="総計",1,$K35/10)
),0)</f>
        <v>0</v>
      </c>
      <c r="Q35" s="48" cm="1">
        <f t="array" ref="Q35">IFERROR(
IF(OR(Q$10="",$I35=""),"",
SUMIFS(収穫記録!$P:$P,収穫記録!$D:$D,$J$1,収穫記録!$I:$I,$J$2,収穫記録!$J:$J,$J$3,収穫記録!$F:$F,$I35,収穫記録!$B:$B,"&gt;="&amp;Q$10,収穫記録!$B:$B,"&lt;="&amp;Q$10+6)
/_xlfn.UNIQUE(_xlfn._xlws.FILTER($F:$F,$E:$E=$J$4))
/IF($J$5="総計",1,$K35/10)
),0)</f>
        <v>0</v>
      </c>
      <c r="R35" s="48" cm="1">
        <f t="array" ref="R35">IFERROR(
IF(OR(R$10="",$I35=""),"",
SUMIFS(収穫記録!$P:$P,収穫記録!$D:$D,$J$1,収穫記録!$I:$I,$J$2,収穫記録!$J:$J,$J$3,収穫記録!$F:$F,$I35,収穫記録!$B:$B,"&gt;="&amp;R$10,収穫記録!$B:$B,"&lt;="&amp;R$10+6)
/_xlfn.UNIQUE(_xlfn._xlws.FILTER($F:$F,$E:$E=$J$4))
/IF($J$5="総計",1,$K35/10)
),0)</f>
        <v>0</v>
      </c>
      <c r="S35" s="48" cm="1">
        <f t="array" ref="S35">IFERROR(
IF(OR(S$10="",$I35=""),"",
SUMIFS(収穫記録!$P:$P,収穫記録!$D:$D,$J$1,収穫記録!$I:$I,$J$2,収穫記録!$J:$J,$J$3,収穫記録!$F:$F,$I35,収穫記録!$B:$B,"&gt;="&amp;S$10,収穫記録!$B:$B,"&lt;="&amp;S$10+6)
/_xlfn.UNIQUE(_xlfn._xlws.FILTER($F:$F,$E:$E=$J$4))
/IF($J$5="総計",1,$K35/10)
),0)</f>
        <v>0</v>
      </c>
      <c r="T35" s="48" cm="1">
        <f t="array" ref="T35">IFERROR(
IF(OR(T$10="",$I35=""),"",
SUMIFS(収穫記録!$P:$P,収穫記録!$D:$D,$J$1,収穫記録!$I:$I,$J$2,収穫記録!$J:$J,$J$3,収穫記録!$F:$F,$I35,収穫記録!$B:$B,"&gt;="&amp;T$10,収穫記録!$B:$B,"&lt;="&amp;T$10+6)
/_xlfn.UNIQUE(_xlfn._xlws.FILTER($F:$F,$E:$E=$J$4))
/IF($J$5="総計",1,$K35/10)
),0)</f>
        <v>0</v>
      </c>
      <c r="U35" s="48" cm="1">
        <f t="array" ref="U35">IFERROR(
IF(OR(U$10="",$I35=""),"",
SUMIFS(収穫記録!$P:$P,収穫記録!$D:$D,$J$1,収穫記録!$I:$I,$J$2,収穫記録!$J:$J,$J$3,収穫記録!$F:$F,$I35,収穫記録!$B:$B,"&gt;="&amp;U$10,収穫記録!$B:$B,"&lt;="&amp;U$10+6)
/_xlfn.UNIQUE(_xlfn._xlws.FILTER($F:$F,$E:$E=$J$4))
/IF($J$5="総計",1,$K35/10)
),0)</f>
        <v>0</v>
      </c>
      <c r="V35" s="48" cm="1">
        <f t="array" ref="V35">IFERROR(
IF(OR(V$10="",$I35=""),"",
SUMIFS(収穫記録!$P:$P,収穫記録!$D:$D,$J$1,収穫記録!$I:$I,$J$2,収穫記録!$J:$J,$J$3,収穫記録!$F:$F,$I35,収穫記録!$B:$B,"&gt;="&amp;V$10,収穫記録!$B:$B,"&lt;="&amp;V$10+6)
/_xlfn.UNIQUE(_xlfn._xlws.FILTER($F:$F,$E:$E=$J$4))
/IF($J$5="総計",1,$K35/10)
),0)</f>
        <v>0</v>
      </c>
      <c r="W35" s="48" cm="1">
        <f t="array" ref="W35">IFERROR(
IF(OR(W$10="",$I35=""),"",
SUMIFS(収穫記録!$P:$P,収穫記録!$D:$D,$J$1,収穫記録!$I:$I,$J$2,収穫記録!$J:$J,$J$3,収穫記録!$F:$F,$I35,収穫記録!$B:$B,"&gt;="&amp;W$10,収穫記録!$B:$B,"&lt;="&amp;W$10+6)
/_xlfn.UNIQUE(_xlfn._xlws.FILTER($F:$F,$E:$E=$J$4))
/IF($J$5="総計",1,$K35/10)
),0)</f>
        <v>0</v>
      </c>
      <c r="X35" s="48" cm="1">
        <f t="array" ref="X35">IFERROR(
IF(OR(X$10="",$I35=""),"",
SUMIFS(収穫記録!$P:$P,収穫記録!$D:$D,$J$1,収穫記録!$I:$I,$J$2,収穫記録!$J:$J,$J$3,収穫記録!$F:$F,$I35,収穫記録!$B:$B,"&gt;="&amp;X$10,収穫記録!$B:$B,"&lt;="&amp;X$10+6)
/_xlfn.UNIQUE(_xlfn._xlws.FILTER($F:$F,$E:$E=$J$4))
/IF($J$5="総計",1,$K35/10)
),0)</f>
        <v>0</v>
      </c>
    </row>
    <row r="36" spans="10:24">
      <c r="J36" s="13"/>
      <c r="K36" s="37"/>
      <c r="L36" s="46" t="str">
        <f t="shared" si="2"/>
        <v/>
      </c>
      <c r="M36" s="47" cm="1">
        <f t="array" ref="M36">IFERROR(
IF(OR(M$10="",$I36=""),"",
SUMIFS(収穫記録!$P:$P,収穫記録!$D:$D,$J$1,収穫記録!$I:$I,$J$2,収穫記録!$J:$J,$J$3,収穫記録!$F:$F,$I36,収穫記録!$B:$B,"&gt;="&amp;M$10,収穫記録!$B:$B,"&lt;="&amp;M$10+6)
/_xlfn.UNIQUE(_xlfn._xlws.FILTER($F:$F,$E:$E=$J$4))
/IF($J$5="総計",1,$K36/10)
),0)</f>
        <v>0</v>
      </c>
      <c r="N36" s="48" cm="1">
        <f t="array" ref="N36">IFERROR(
IF(OR(N$10="",$I36=""),"",
SUMIFS(収穫記録!$P:$P,収穫記録!$D:$D,$J$1,収穫記録!$I:$I,$J$2,収穫記録!$J:$J,$J$3,収穫記録!$F:$F,$I36,収穫記録!$B:$B,"&gt;="&amp;N$10,収穫記録!$B:$B,"&lt;="&amp;N$10+6)
/_xlfn.UNIQUE(_xlfn._xlws.FILTER($F:$F,$E:$E=$J$4))
/IF($J$5="総計",1,$K36/10)
),0)</f>
        <v>0</v>
      </c>
      <c r="O36" s="48" cm="1">
        <f t="array" ref="O36">IFERROR(
IF(OR(O$10="",$I36=""),"",
SUMIFS(収穫記録!$P:$P,収穫記録!$D:$D,$J$1,収穫記録!$I:$I,$J$2,収穫記録!$J:$J,$J$3,収穫記録!$F:$F,$I36,収穫記録!$B:$B,"&gt;="&amp;O$10,収穫記録!$B:$B,"&lt;="&amp;O$10+6)
/_xlfn.UNIQUE(_xlfn._xlws.FILTER($F:$F,$E:$E=$J$4))
/IF($J$5="総計",1,$K36/10)
),0)</f>
        <v>0</v>
      </c>
      <c r="P36" s="48" cm="1">
        <f t="array" ref="P36">IFERROR(
IF(OR(P$10="",$I36=""),"",
SUMIFS(収穫記録!$P:$P,収穫記録!$D:$D,$J$1,収穫記録!$I:$I,$J$2,収穫記録!$J:$J,$J$3,収穫記録!$F:$F,$I36,収穫記録!$B:$B,"&gt;="&amp;P$10,収穫記録!$B:$B,"&lt;="&amp;P$10+6)
/_xlfn.UNIQUE(_xlfn._xlws.FILTER($F:$F,$E:$E=$J$4))
/IF($J$5="総計",1,$K36/10)
),0)</f>
        <v>0</v>
      </c>
      <c r="Q36" s="48" cm="1">
        <f t="array" ref="Q36">IFERROR(
IF(OR(Q$10="",$I36=""),"",
SUMIFS(収穫記録!$P:$P,収穫記録!$D:$D,$J$1,収穫記録!$I:$I,$J$2,収穫記録!$J:$J,$J$3,収穫記録!$F:$F,$I36,収穫記録!$B:$B,"&gt;="&amp;Q$10,収穫記録!$B:$B,"&lt;="&amp;Q$10+6)
/_xlfn.UNIQUE(_xlfn._xlws.FILTER($F:$F,$E:$E=$J$4))
/IF($J$5="総計",1,$K36/10)
),0)</f>
        <v>0</v>
      </c>
      <c r="R36" s="48" cm="1">
        <f t="array" ref="R36">IFERROR(
IF(OR(R$10="",$I36=""),"",
SUMIFS(収穫記録!$P:$P,収穫記録!$D:$D,$J$1,収穫記録!$I:$I,$J$2,収穫記録!$J:$J,$J$3,収穫記録!$F:$F,$I36,収穫記録!$B:$B,"&gt;="&amp;R$10,収穫記録!$B:$B,"&lt;="&amp;R$10+6)
/_xlfn.UNIQUE(_xlfn._xlws.FILTER($F:$F,$E:$E=$J$4))
/IF($J$5="総計",1,$K36/10)
),0)</f>
        <v>0</v>
      </c>
      <c r="S36" s="48" cm="1">
        <f t="array" ref="S36">IFERROR(
IF(OR(S$10="",$I36=""),"",
SUMIFS(収穫記録!$P:$P,収穫記録!$D:$D,$J$1,収穫記録!$I:$I,$J$2,収穫記録!$J:$J,$J$3,収穫記録!$F:$F,$I36,収穫記録!$B:$B,"&gt;="&amp;S$10,収穫記録!$B:$B,"&lt;="&amp;S$10+6)
/_xlfn.UNIQUE(_xlfn._xlws.FILTER($F:$F,$E:$E=$J$4))
/IF($J$5="総計",1,$K36/10)
),0)</f>
        <v>0</v>
      </c>
      <c r="T36" s="48" cm="1">
        <f t="array" ref="T36">IFERROR(
IF(OR(T$10="",$I36=""),"",
SUMIFS(収穫記録!$P:$P,収穫記録!$D:$D,$J$1,収穫記録!$I:$I,$J$2,収穫記録!$J:$J,$J$3,収穫記録!$F:$F,$I36,収穫記録!$B:$B,"&gt;="&amp;T$10,収穫記録!$B:$B,"&lt;="&amp;T$10+6)
/_xlfn.UNIQUE(_xlfn._xlws.FILTER($F:$F,$E:$E=$J$4))
/IF($J$5="総計",1,$K36/10)
),0)</f>
        <v>0</v>
      </c>
      <c r="U36" s="48" cm="1">
        <f t="array" ref="U36">IFERROR(
IF(OR(U$10="",$I36=""),"",
SUMIFS(収穫記録!$P:$P,収穫記録!$D:$D,$J$1,収穫記録!$I:$I,$J$2,収穫記録!$J:$J,$J$3,収穫記録!$F:$F,$I36,収穫記録!$B:$B,"&gt;="&amp;U$10,収穫記録!$B:$B,"&lt;="&amp;U$10+6)
/_xlfn.UNIQUE(_xlfn._xlws.FILTER($F:$F,$E:$E=$J$4))
/IF($J$5="総計",1,$K36/10)
),0)</f>
        <v>0</v>
      </c>
      <c r="V36" s="48" cm="1">
        <f t="array" ref="V36">IFERROR(
IF(OR(V$10="",$I36=""),"",
SUMIFS(収穫記録!$P:$P,収穫記録!$D:$D,$J$1,収穫記録!$I:$I,$J$2,収穫記録!$J:$J,$J$3,収穫記録!$F:$F,$I36,収穫記録!$B:$B,"&gt;="&amp;V$10,収穫記録!$B:$B,"&lt;="&amp;V$10+6)
/_xlfn.UNIQUE(_xlfn._xlws.FILTER($F:$F,$E:$E=$J$4))
/IF($J$5="総計",1,$K36/10)
),0)</f>
        <v>0</v>
      </c>
      <c r="W36" s="48" cm="1">
        <f t="array" ref="W36">IFERROR(
IF(OR(W$10="",$I36=""),"",
SUMIFS(収穫記録!$P:$P,収穫記録!$D:$D,$J$1,収穫記録!$I:$I,$J$2,収穫記録!$J:$J,$J$3,収穫記録!$F:$F,$I36,収穫記録!$B:$B,"&gt;="&amp;W$10,収穫記録!$B:$B,"&lt;="&amp;W$10+6)
/_xlfn.UNIQUE(_xlfn._xlws.FILTER($F:$F,$E:$E=$J$4))
/IF($J$5="総計",1,$K36/10)
),0)</f>
        <v>0</v>
      </c>
      <c r="X36" s="48" cm="1">
        <f t="array" ref="X36">IFERROR(
IF(OR(X$10="",$I36=""),"",
SUMIFS(収穫記録!$P:$P,収穫記録!$D:$D,$J$1,収穫記録!$I:$I,$J$2,収穫記録!$J:$J,$J$3,収穫記録!$F:$F,$I36,収穫記録!$B:$B,"&gt;="&amp;X$10,収穫記録!$B:$B,"&lt;="&amp;X$10+6)
/_xlfn.UNIQUE(_xlfn._xlws.FILTER($F:$F,$E:$E=$J$4))
/IF($J$5="総計",1,$K36/10)
),0)</f>
        <v>0</v>
      </c>
    </row>
    <row r="37" spans="10:24">
      <c r="J37" s="13"/>
      <c r="K37" s="37"/>
      <c r="L37" s="46" t="str">
        <f t="shared" si="2"/>
        <v/>
      </c>
      <c r="M37" s="47" cm="1">
        <f t="array" ref="M37">IFERROR(
IF(OR(M$10="",$I37=""),"",
SUMIFS(収穫記録!$P:$P,収穫記録!$D:$D,$J$1,収穫記録!$I:$I,$J$2,収穫記録!$J:$J,$J$3,収穫記録!$F:$F,$I37,収穫記録!$B:$B,"&gt;="&amp;M$10,収穫記録!$B:$B,"&lt;="&amp;M$10+6)
/_xlfn.UNIQUE(_xlfn._xlws.FILTER($F:$F,$E:$E=$J$4))
/IF($J$5="総計",1,$K37/10)
),0)</f>
        <v>0</v>
      </c>
      <c r="N37" s="48" cm="1">
        <f t="array" ref="N37">IFERROR(
IF(OR(N$10="",$I37=""),"",
SUMIFS(収穫記録!$P:$P,収穫記録!$D:$D,$J$1,収穫記録!$I:$I,$J$2,収穫記録!$J:$J,$J$3,収穫記録!$F:$F,$I37,収穫記録!$B:$B,"&gt;="&amp;N$10,収穫記録!$B:$B,"&lt;="&amp;N$10+6)
/_xlfn.UNIQUE(_xlfn._xlws.FILTER($F:$F,$E:$E=$J$4))
/IF($J$5="総計",1,$K37/10)
),0)</f>
        <v>0</v>
      </c>
      <c r="O37" s="48" cm="1">
        <f t="array" ref="O37">IFERROR(
IF(OR(O$10="",$I37=""),"",
SUMIFS(収穫記録!$P:$P,収穫記録!$D:$D,$J$1,収穫記録!$I:$I,$J$2,収穫記録!$J:$J,$J$3,収穫記録!$F:$F,$I37,収穫記録!$B:$B,"&gt;="&amp;O$10,収穫記録!$B:$B,"&lt;="&amp;O$10+6)
/_xlfn.UNIQUE(_xlfn._xlws.FILTER($F:$F,$E:$E=$J$4))
/IF($J$5="総計",1,$K37/10)
),0)</f>
        <v>0</v>
      </c>
      <c r="P37" s="48" cm="1">
        <f t="array" ref="P37">IFERROR(
IF(OR(P$10="",$I37=""),"",
SUMIFS(収穫記録!$P:$P,収穫記録!$D:$D,$J$1,収穫記録!$I:$I,$J$2,収穫記録!$J:$J,$J$3,収穫記録!$F:$F,$I37,収穫記録!$B:$B,"&gt;="&amp;P$10,収穫記録!$B:$B,"&lt;="&amp;P$10+6)
/_xlfn.UNIQUE(_xlfn._xlws.FILTER($F:$F,$E:$E=$J$4))
/IF($J$5="総計",1,$K37/10)
),0)</f>
        <v>0</v>
      </c>
      <c r="Q37" s="48" cm="1">
        <f t="array" ref="Q37">IFERROR(
IF(OR(Q$10="",$I37=""),"",
SUMIFS(収穫記録!$P:$P,収穫記録!$D:$D,$J$1,収穫記録!$I:$I,$J$2,収穫記録!$J:$J,$J$3,収穫記録!$F:$F,$I37,収穫記録!$B:$B,"&gt;="&amp;Q$10,収穫記録!$B:$B,"&lt;="&amp;Q$10+6)
/_xlfn.UNIQUE(_xlfn._xlws.FILTER($F:$F,$E:$E=$J$4))
/IF($J$5="総計",1,$K37/10)
),0)</f>
        <v>0</v>
      </c>
      <c r="R37" s="48" cm="1">
        <f t="array" ref="R37">IFERROR(
IF(OR(R$10="",$I37=""),"",
SUMIFS(収穫記録!$P:$P,収穫記録!$D:$D,$J$1,収穫記録!$I:$I,$J$2,収穫記録!$J:$J,$J$3,収穫記録!$F:$F,$I37,収穫記録!$B:$B,"&gt;="&amp;R$10,収穫記録!$B:$B,"&lt;="&amp;R$10+6)
/_xlfn.UNIQUE(_xlfn._xlws.FILTER($F:$F,$E:$E=$J$4))
/IF($J$5="総計",1,$K37/10)
),0)</f>
        <v>0</v>
      </c>
      <c r="S37" s="48" cm="1">
        <f t="array" ref="S37">IFERROR(
IF(OR(S$10="",$I37=""),"",
SUMIFS(収穫記録!$P:$P,収穫記録!$D:$D,$J$1,収穫記録!$I:$I,$J$2,収穫記録!$J:$J,$J$3,収穫記録!$F:$F,$I37,収穫記録!$B:$B,"&gt;="&amp;S$10,収穫記録!$B:$B,"&lt;="&amp;S$10+6)
/_xlfn.UNIQUE(_xlfn._xlws.FILTER($F:$F,$E:$E=$J$4))
/IF($J$5="総計",1,$K37/10)
),0)</f>
        <v>0</v>
      </c>
      <c r="T37" s="48" cm="1">
        <f t="array" ref="T37">IFERROR(
IF(OR(T$10="",$I37=""),"",
SUMIFS(収穫記録!$P:$P,収穫記録!$D:$D,$J$1,収穫記録!$I:$I,$J$2,収穫記録!$J:$J,$J$3,収穫記録!$F:$F,$I37,収穫記録!$B:$B,"&gt;="&amp;T$10,収穫記録!$B:$B,"&lt;="&amp;T$10+6)
/_xlfn.UNIQUE(_xlfn._xlws.FILTER($F:$F,$E:$E=$J$4))
/IF($J$5="総計",1,$K37/10)
),0)</f>
        <v>0</v>
      </c>
      <c r="U37" s="48" cm="1">
        <f t="array" ref="U37">IFERROR(
IF(OR(U$10="",$I37=""),"",
SUMIFS(収穫記録!$P:$P,収穫記録!$D:$D,$J$1,収穫記録!$I:$I,$J$2,収穫記録!$J:$J,$J$3,収穫記録!$F:$F,$I37,収穫記録!$B:$B,"&gt;="&amp;U$10,収穫記録!$B:$B,"&lt;="&amp;U$10+6)
/_xlfn.UNIQUE(_xlfn._xlws.FILTER($F:$F,$E:$E=$J$4))
/IF($J$5="総計",1,$K37/10)
),0)</f>
        <v>0</v>
      </c>
      <c r="V37" s="48" cm="1">
        <f t="array" ref="V37">IFERROR(
IF(OR(V$10="",$I37=""),"",
SUMIFS(収穫記録!$P:$P,収穫記録!$D:$D,$J$1,収穫記録!$I:$I,$J$2,収穫記録!$J:$J,$J$3,収穫記録!$F:$F,$I37,収穫記録!$B:$B,"&gt;="&amp;V$10,収穫記録!$B:$B,"&lt;="&amp;V$10+6)
/_xlfn.UNIQUE(_xlfn._xlws.FILTER($F:$F,$E:$E=$J$4))
/IF($J$5="総計",1,$K37/10)
),0)</f>
        <v>0</v>
      </c>
      <c r="W37" s="48" cm="1">
        <f t="array" ref="W37">IFERROR(
IF(OR(W$10="",$I37=""),"",
SUMIFS(収穫記録!$P:$P,収穫記録!$D:$D,$J$1,収穫記録!$I:$I,$J$2,収穫記録!$J:$J,$J$3,収穫記録!$F:$F,$I37,収穫記録!$B:$B,"&gt;="&amp;W$10,収穫記録!$B:$B,"&lt;="&amp;W$10+6)
/_xlfn.UNIQUE(_xlfn._xlws.FILTER($F:$F,$E:$E=$J$4))
/IF($J$5="総計",1,$K37/10)
),0)</f>
        <v>0</v>
      </c>
      <c r="X37" s="48" cm="1">
        <f t="array" ref="X37">IFERROR(
IF(OR(X$10="",$I37=""),"",
SUMIFS(収穫記録!$P:$P,収穫記録!$D:$D,$J$1,収穫記録!$I:$I,$J$2,収穫記録!$J:$J,$J$3,収穫記録!$F:$F,$I37,収穫記録!$B:$B,"&gt;="&amp;X$10,収穫記録!$B:$B,"&lt;="&amp;X$10+6)
/_xlfn.UNIQUE(_xlfn._xlws.FILTER($F:$F,$E:$E=$J$4))
/IF($J$5="総計",1,$K37/10)
),0)</f>
        <v>0</v>
      </c>
    </row>
    <row r="38" spans="10:24">
      <c r="J38" s="13"/>
      <c r="K38" s="37"/>
      <c r="L38" s="46" t="str">
        <f t="shared" si="2"/>
        <v/>
      </c>
      <c r="M38" s="47" cm="1">
        <f t="array" ref="M38">IFERROR(
IF(OR(M$10="",$I38=""),"",
SUMIFS(収穫記録!$P:$P,収穫記録!$D:$D,$J$1,収穫記録!$I:$I,$J$2,収穫記録!$J:$J,$J$3,収穫記録!$F:$F,$I38,収穫記録!$B:$B,"&gt;="&amp;M$10,収穫記録!$B:$B,"&lt;="&amp;M$10+6)
/_xlfn.UNIQUE(_xlfn._xlws.FILTER($F:$F,$E:$E=$J$4))
/IF($J$5="総計",1,$K38/10)
),0)</f>
        <v>0</v>
      </c>
      <c r="N38" s="48" cm="1">
        <f t="array" ref="N38">IFERROR(
IF(OR(N$10="",$I38=""),"",
SUMIFS(収穫記録!$P:$P,収穫記録!$D:$D,$J$1,収穫記録!$I:$I,$J$2,収穫記録!$J:$J,$J$3,収穫記録!$F:$F,$I38,収穫記録!$B:$B,"&gt;="&amp;N$10,収穫記録!$B:$B,"&lt;="&amp;N$10+6)
/_xlfn.UNIQUE(_xlfn._xlws.FILTER($F:$F,$E:$E=$J$4))
/IF($J$5="総計",1,$K38/10)
),0)</f>
        <v>0</v>
      </c>
      <c r="O38" s="48" cm="1">
        <f t="array" ref="O38">IFERROR(
IF(OR(O$10="",$I38=""),"",
SUMIFS(収穫記録!$P:$P,収穫記録!$D:$D,$J$1,収穫記録!$I:$I,$J$2,収穫記録!$J:$J,$J$3,収穫記録!$F:$F,$I38,収穫記録!$B:$B,"&gt;="&amp;O$10,収穫記録!$B:$B,"&lt;="&amp;O$10+6)
/_xlfn.UNIQUE(_xlfn._xlws.FILTER($F:$F,$E:$E=$J$4))
/IF($J$5="総計",1,$K38/10)
),0)</f>
        <v>0</v>
      </c>
      <c r="P38" s="48" cm="1">
        <f t="array" ref="P38">IFERROR(
IF(OR(P$10="",$I38=""),"",
SUMIFS(収穫記録!$P:$P,収穫記録!$D:$D,$J$1,収穫記録!$I:$I,$J$2,収穫記録!$J:$J,$J$3,収穫記録!$F:$F,$I38,収穫記録!$B:$B,"&gt;="&amp;P$10,収穫記録!$B:$B,"&lt;="&amp;P$10+6)
/_xlfn.UNIQUE(_xlfn._xlws.FILTER($F:$F,$E:$E=$J$4))
/IF($J$5="総計",1,$K38/10)
),0)</f>
        <v>0</v>
      </c>
      <c r="Q38" s="48" cm="1">
        <f t="array" ref="Q38">IFERROR(
IF(OR(Q$10="",$I38=""),"",
SUMIFS(収穫記録!$P:$P,収穫記録!$D:$D,$J$1,収穫記録!$I:$I,$J$2,収穫記録!$J:$J,$J$3,収穫記録!$F:$F,$I38,収穫記録!$B:$B,"&gt;="&amp;Q$10,収穫記録!$B:$B,"&lt;="&amp;Q$10+6)
/_xlfn.UNIQUE(_xlfn._xlws.FILTER($F:$F,$E:$E=$J$4))
/IF($J$5="総計",1,$K38/10)
),0)</f>
        <v>0</v>
      </c>
      <c r="R38" s="48" cm="1">
        <f t="array" ref="R38">IFERROR(
IF(OR(R$10="",$I38=""),"",
SUMIFS(収穫記録!$P:$P,収穫記録!$D:$D,$J$1,収穫記録!$I:$I,$J$2,収穫記録!$J:$J,$J$3,収穫記録!$F:$F,$I38,収穫記録!$B:$B,"&gt;="&amp;R$10,収穫記録!$B:$B,"&lt;="&amp;R$10+6)
/_xlfn.UNIQUE(_xlfn._xlws.FILTER($F:$F,$E:$E=$J$4))
/IF($J$5="総計",1,$K38/10)
),0)</f>
        <v>0</v>
      </c>
      <c r="S38" s="48" cm="1">
        <f t="array" ref="S38">IFERROR(
IF(OR(S$10="",$I38=""),"",
SUMIFS(収穫記録!$P:$P,収穫記録!$D:$D,$J$1,収穫記録!$I:$I,$J$2,収穫記録!$J:$J,$J$3,収穫記録!$F:$F,$I38,収穫記録!$B:$B,"&gt;="&amp;S$10,収穫記録!$B:$B,"&lt;="&amp;S$10+6)
/_xlfn.UNIQUE(_xlfn._xlws.FILTER($F:$F,$E:$E=$J$4))
/IF($J$5="総計",1,$K38/10)
),0)</f>
        <v>0</v>
      </c>
      <c r="T38" s="48" cm="1">
        <f t="array" ref="T38">IFERROR(
IF(OR(T$10="",$I38=""),"",
SUMIFS(収穫記録!$P:$P,収穫記録!$D:$D,$J$1,収穫記録!$I:$I,$J$2,収穫記録!$J:$J,$J$3,収穫記録!$F:$F,$I38,収穫記録!$B:$B,"&gt;="&amp;T$10,収穫記録!$B:$B,"&lt;="&amp;T$10+6)
/_xlfn.UNIQUE(_xlfn._xlws.FILTER($F:$F,$E:$E=$J$4))
/IF($J$5="総計",1,$K38/10)
),0)</f>
        <v>0</v>
      </c>
      <c r="U38" s="48" cm="1">
        <f t="array" ref="U38">IFERROR(
IF(OR(U$10="",$I38=""),"",
SUMIFS(収穫記録!$P:$P,収穫記録!$D:$D,$J$1,収穫記録!$I:$I,$J$2,収穫記録!$J:$J,$J$3,収穫記録!$F:$F,$I38,収穫記録!$B:$B,"&gt;="&amp;U$10,収穫記録!$B:$B,"&lt;="&amp;U$10+6)
/_xlfn.UNIQUE(_xlfn._xlws.FILTER($F:$F,$E:$E=$J$4))
/IF($J$5="総計",1,$K38/10)
),0)</f>
        <v>0</v>
      </c>
      <c r="V38" s="48" cm="1">
        <f t="array" ref="V38">IFERROR(
IF(OR(V$10="",$I38=""),"",
SUMIFS(収穫記録!$P:$P,収穫記録!$D:$D,$J$1,収穫記録!$I:$I,$J$2,収穫記録!$J:$J,$J$3,収穫記録!$F:$F,$I38,収穫記録!$B:$B,"&gt;="&amp;V$10,収穫記録!$B:$B,"&lt;="&amp;V$10+6)
/_xlfn.UNIQUE(_xlfn._xlws.FILTER($F:$F,$E:$E=$J$4))
/IF($J$5="総計",1,$K38/10)
),0)</f>
        <v>0</v>
      </c>
      <c r="W38" s="48" cm="1">
        <f t="array" ref="W38">IFERROR(
IF(OR(W$10="",$I38=""),"",
SUMIFS(収穫記録!$P:$P,収穫記録!$D:$D,$J$1,収穫記録!$I:$I,$J$2,収穫記録!$J:$J,$J$3,収穫記録!$F:$F,$I38,収穫記録!$B:$B,"&gt;="&amp;W$10,収穫記録!$B:$B,"&lt;="&amp;W$10+6)
/_xlfn.UNIQUE(_xlfn._xlws.FILTER($F:$F,$E:$E=$J$4))
/IF($J$5="総計",1,$K38/10)
),0)</f>
        <v>0</v>
      </c>
      <c r="X38" s="48" cm="1">
        <f t="array" ref="X38">IFERROR(
IF(OR(X$10="",$I38=""),"",
SUMIFS(収穫記録!$P:$P,収穫記録!$D:$D,$J$1,収穫記録!$I:$I,$J$2,収穫記録!$J:$J,$J$3,収穫記録!$F:$F,$I38,収穫記録!$B:$B,"&gt;="&amp;X$10,収穫記録!$B:$B,"&lt;="&amp;X$10+6)
/_xlfn.UNIQUE(_xlfn._xlws.FILTER($F:$F,$E:$E=$J$4))
/IF($J$5="総計",1,$K38/10)
),0)</f>
        <v>0</v>
      </c>
    </row>
    <row r="39" spans="10:24">
      <c r="J39" s="13"/>
      <c r="K39" s="37"/>
      <c r="L39" s="46" t="str">
        <f t="shared" si="2"/>
        <v/>
      </c>
      <c r="M39" s="47" cm="1">
        <f t="array" ref="M39">IFERROR(
IF(OR(M$10="",$I39=""),"",
SUMIFS(収穫記録!$P:$P,収穫記録!$D:$D,$J$1,収穫記録!$I:$I,$J$2,収穫記録!$J:$J,$J$3,収穫記録!$F:$F,$I39,収穫記録!$B:$B,"&gt;="&amp;M$10,収穫記録!$B:$B,"&lt;="&amp;M$10+6)
/_xlfn.UNIQUE(_xlfn._xlws.FILTER($F:$F,$E:$E=$J$4))
/IF($J$5="総計",1,$K39/10)
),0)</f>
        <v>0</v>
      </c>
      <c r="N39" s="48" cm="1">
        <f t="array" ref="N39">IFERROR(
IF(OR(N$10="",$I39=""),"",
SUMIFS(収穫記録!$P:$P,収穫記録!$D:$D,$J$1,収穫記録!$I:$I,$J$2,収穫記録!$J:$J,$J$3,収穫記録!$F:$F,$I39,収穫記録!$B:$B,"&gt;="&amp;N$10,収穫記録!$B:$B,"&lt;="&amp;N$10+6)
/_xlfn.UNIQUE(_xlfn._xlws.FILTER($F:$F,$E:$E=$J$4))
/IF($J$5="総計",1,$K39/10)
),0)</f>
        <v>0</v>
      </c>
      <c r="O39" s="48" cm="1">
        <f t="array" ref="O39">IFERROR(
IF(OR(O$10="",$I39=""),"",
SUMIFS(収穫記録!$P:$P,収穫記録!$D:$D,$J$1,収穫記録!$I:$I,$J$2,収穫記録!$J:$J,$J$3,収穫記録!$F:$F,$I39,収穫記録!$B:$B,"&gt;="&amp;O$10,収穫記録!$B:$B,"&lt;="&amp;O$10+6)
/_xlfn.UNIQUE(_xlfn._xlws.FILTER($F:$F,$E:$E=$J$4))
/IF($J$5="総計",1,$K39/10)
),0)</f>
        <v>0</v>
      </c>
      <c r="P39" s="48" cm="1">
        <f t="array" ref="P39">IFERROR(
IF(OR(P$10="",$I39=""),"",
SUMIFS(収穫記録!$P:$P,収穫記録!$D:$D,$J$1,収穫記録!$I:$I,$J$2,収穫記録!$J:$J,$J$3,収穫記録!$F:$F,$I39,収穫記録!$B:$B,"&gt;="&amp;P$10,収穫記録!$B:$B,"&lt;="&amp;P$10+6)
/_xlfn.UNIQUE(_xlfn._xlws.FILTER($F:$F,$E:$E=$J$4))
/IF($J$5="総計",1,$K39/10)
),0)</f>
        <v>0</v>
      </c>
      <c r="Q39" s="48" cm="1">
        <f t="array" ref="Q39">IFERROR(
IF(OR(Q$10="",$I39=""),"",
SUMIFS(収穫記録!$P:$P,収穫記録!$D:$D,$J$1,収穫記録!$I:$I,$J$2,収穫記録!$J:$J,$J$3,収穫記録!$F:$F,$I39,収穫記録!$B:$B,"&gt;="&amp;Q$10,収穫記録!$B:$B,"&lt;="&amp;Q$10+6)
/_xlfn.UNIQUE(_xlfn._xlws.FILTER($F:$F,$E:$E=$J$4))
/IF($J$5="総計",1,$K39/10)
),0)</f>
        <v>0</v>
      </c>
      <c r="R39" s="48" cm="1">
        <f t="array" ref="R39">IFERROR(
IF(OR(R$10="",$I39=""),"",
SUMIFS(収穫記録!$P:$P,収穫記録!$D:$D,$J$1,収穫記録!$I:$I,$J$2,収穫記録!$J:$J,$J$3,収穫記録!$F:$F,$I39,収穫記録!$B:$B,"&gt;="&amp;R$10,収穫記録!$B:$B,"&lt;="&amp;R$10+6)
/_xlfn.UNIQUE(_xlfn._xlws.FILTER($F:$F,$E:$E=$J$4))
/IF($J$5="総計",1,$K39/10)
),0)</f>
        <v>0</v>
      </c>
      <c r="S39" s="48" cm="1">
        <f t="array" ref="S39">IFERROR(
IF(OR(S$10="",$I39=""),"",
SUMIFS(収穫記録!$P:$P,収穫記録!$D:$D,$J$1,収穫記録!$I:$I,$J$2,収穫記録!$J:$J,$J$3,収穫記録!$F:$F,$I39,収穫記録!$B:$B,"&gt;="&amp;S$10,収穫記録!$B:$B,"&lt;="&amp;S$10+6)
/_xlfn.UNIQUE(_xlfn._xlws.FILTER($F:$F,$E:$E=$J$4))
/IF($J$5="総計",1,$K39/10)
),0)</f>
        <v>0</v>
      </c>
      <c r="T39" s="48" cm="1">
        <f t="array" ref="T39">IFERROR(
IF(OR(T$10="",$I39=""),"",
SUMIFS(収穫記録!$P:$P,収穫記録!$D:$D,$J$1,収穫記録!$I:$I,$J$2,収穫記録!$J:$J,$J$3,収穫記録!$F:$F,$I39,収穫記録!$B:$B,"&gt;="&amp;T$10,収穫記録!$B:$B,"&lt;="&amp;T$10+6)
/_xlfn.UNIQUE(_xlfn._xlws.FILTER($F:$F,$E:$E=$J$4))
/IF($J$5="総計",1,$K39/10)
),0)</f>
        <v>0</v>
      </c>
      <c r="U39" s="48" cm="1">
        <f t="array" ref="U39">IFERROR(
IF(OR(U$10="",$I39=""),"",
SUMIFS(収穫記録!$P:$P,収穫記録!$D:$D,$J$1,収穫記録!$I:$I,$J$2,収穫記録!$J:$J,$J$3,収穫記録!$F:$F,$I39,収穫記録!$B:$B,"&gt;="&amp;U$10,収穫記録!$B:$B,"&lt;="&amp;U$10+6)
/_xlfn.UNIQUE(_xlfn._xlws.FILTER($F:$F,$E:$E=$J$4))
/IF($J$5="総計",1,$K39/10)
),0)</f>
        <v>0</v>
      </c>
      <c r="V39" s="48" cm="1">
        <f t="array" ref="V39">IFERROR(
IF(OR(V$10="",$I39=""),"",
SUMIFS(収穫記録!$P:$P,収穫記録!$D:$D,$J$1,収穫記録!$I:$I,$J$2,収穫記録!$J:$J,$J$3,収穫記録!$F:$F,$I39,収穫記録!$B:$B,"&gt;="&amp;V$10,収穫記録!$B:$B,"&lt;="&amp;V$10+6)
/_xlfn.UNIQUE(_xlfn._xlws.FILTER($F:$F,$E:$E=$J$4))
/IF($J$5="総計",1,$K39/10)
),0)</f>
        <v>0</v>
      </c>
      <c r="W39" s="48" cm="1">
        <f t="array" ref="W39">IFERROR(
IF(OR(W$10="",$I39=""),"",
SUMIFS(収穫記録!$P:$P,収穫記録!$D:$D,$J$1,収穫記録!$I:$I,$J$2,収穫記録!$J:$J,$J$3,収穫記録!$F:$F,$I39,収穫記録!$B:$B,"&gt;="&amp;W$10,収穫記録!$B:$B,"&lt;="&amp;W$10+6)
/_xlfn.UNIQUE(_xlfn._xlws.FILTER($F:$F,$E:$E=$J$4))
/IF($J$5="総計",1,$K39/10)
),0)</f>
        <v>0</v>
      </c>
      <c r="X39" s="48" cm="1">
        <f t="array" ref="X39">IFERROR(
IF(OR(X$10="",$I39=""),"",
SUMIFS(収穫記録!$P:$P,収穫記録!$D:$D,$J$1,収穫記録!$I:$I,$J$2,収穫記録!$J:$J,$J$3,収穫記録!$F:$F,$I39,収穫記録!$B:$B,"&gt;="&amp;X$10,収穫記録!$B:$B,"&lt;="&amp;X$10+6)
/_xlfn.UNIQUE(_xlfn._xlws.FILTER($F:$F,$E:$E=$J$4))
/IF($J$5="総計",1,$K39/10)
),0)</f>
        <v>0</v>
      </c>
    </row>
    <row r="40" spans="10:24">
      <c r="J40" s="13"/>
      <c r="K40" s="37"/>
      <c r="L40" s="46" t="str">
        <f t="shared" si="2"/>
        <v/>
      </c>
      <c r="M40" s="47" cm="1">
        <f t="array" ref="M40">IFERROR(
IF(OR(M$10="",$I40=""),"",
SUMIFS(収穫記録!$P:$P,収穫記録!$D:$D,$J$1,収穫記録!$I:$I,$J$2,収穫記録!$J:$J,$J$3,収穫記録!$F:$F,$I40,収穫記録!$B:$B,"&gt;="&amp;M$10,収穫記録!$B:$B,"&lt;="&amp;M$10+6)
/_xlfn.UNIQUE(_xlfn._xlws.FILTER($F:$F,$E:$E=$J$4))
/IF($J$5="総計",1,$K40/10)
),0)</f>
        <v>0</v>
      </c>
      <c r="N40" s="48" cm="1">
        <f t="array" ref="N40">IFERROR(
IF(OR(N$10="",$I40=""),"",
SUMIFS(収穫記録!$P:$P,収穫記録!$D:$D,$J$1,収穫記録!$I:$I,$J$2,収穫記録!$J:$J,$J$3,収穫記録!$F:$F,$I40,収穫記録!$B:$B,"&gt;="&amp;N$10,収穫記録!$B:$B,"&lt;="&amp;N$10+6)
/_xlfn.UNIQUE(_xlfn._xlws.FILTER($F:$F,$E:$E=$J$4))
/IF($J$5="総計",1,$K40/10)
),0)</f>
        <v>0</v>
      </c>
      <c r="O40" s="48" cm="1">
        <f t="array" ref="O40">IFERROR(
IF(OR(O$10="",$I40=""),"",
SUMIFS(収穫記録!$P:$P,収穫記録!$D:$D,$J$1,収穫記録!$I:$I,$J$2,収穫記録!$J:$J,$J$3,収穫記録!$F:$F,$I40,収穫記録!$B:$B,"&gt;="&amp;O$10,収穫記録!$B:$B,"&lt;="&amp;O$10+6)
/_xlfn.UNIQUE(_xlfn._xlws.FILTER($F:$F,$E:$E=$J$4))
/IF($J$5="総計",1,$K40/10)
),0)</f>
        <v>0</v>
      </c>
      <c r="P40" s="48" cm="1">
        <f t="array" ref="P40">IFERROR(
IF(OR(P$10="",$I40=""),"",
SUMIFS(収穫記録!$P:$P,収穫記録!$D:$D,$J$1,収穫記録!$I:$I,$J$2,収穫記録!$J:$J,$J$3,収穫記録!$F:$F,$I40,収穫記録!$B:$B,"&gt;="&amp;P$10,収穫記録!$B:$B,"&lt;="&amp;P$10+6)
/_xlfn.UNIQUE(_xlfn._xlws.FILTER($F:$F,$E:$E=$J$4))
/IF($J$5="総計",1,$K40/10)
),0)</f>
        <v>0</v>
      </c>
      <c r="Q40" s="48" cm="1">
        <f t="array" ref="Q40">IFERROR(
IF(OR(Q$10="",$I40=""),"",
SUMIFS(収穫記録!$P:$P,収穫記録!$D:$D,$J$1,収穫記録!$I:$I,$J$2,収穫記録!$J:$J,$J$3,収穫記録!$F:$F,$I40,収穫記録!$B:$B,"&gt;="&amp;Q$10,収穫記録!$B:$B,"&lt;="&amp;Q$10+6)
/_xlfn.UNIQUE(_xlfn._xlws.FILTER($F:$F,$E:$E=$J$4))
/IF($J$5="総計",1,$K40/10)
),0)</f>
        <v>0</v>
      </c>
      <c r="R40" s="48" cm="1">
        <f t="array" ref="R40">IFERROR(
IF(OR(R$10="",$I40=""),"",
SUMIFS(収穫記録!$P:$P,収穫記録!$D:$D,$J$1,収穫記録!$I:$I,$J$2,収穫記録!$J:$J,$J$3,収穫記録!$F:$F,$I40,収穫記録!$B:$B,"&gt;="&amp;R$10,収穫記録!$B:$B,"&lt;="&amp;R$10+6)
/_xlfn.UNIQUE(_xlfn._xlws.FILTER($F:$F,$E:$E=$J$4))
/IF($J$5="総計",1,$K40/10)
),0)</f>
        <v>0</v>
      </c>
      <c r="S40" s="48" cm="1">
        <f t="array" ref="S40">IFERROR(
IF(OR(S$10="",$I40=""),"",
SUMIFS(収穫記録!$P:$P,収穫記録!$D:$D,$J$1,収穫記録!$I:$I,$J$2,収穫記録!$J:$J,$J$3,収穫記録!$F:$F,$I40,収穫記録!$B:$B,"&gt;="&amp;S$10,収穫記録!$B:$B,"&lt;="&amp;S$10+6)
/_xlfn.UNIQUE(_xlfn._xlws.FILTER($F:$F,$E:$E=$J$4))
/IF($J$5="総計",1,$K40/10)
),0)</f>
        <v>0</v>
      </c>
      <c r="T40" s="48" cm="1">
        <f t="array" ref="T40">IFERROR(
IF(OR(T$10="",$I40=""),"",
SUMIFS(収穫記録!$P:$P,収穫記録!$D:$D,$J$1,収穫記録!$I:$I,$J$2,収穫記録!$J:$J,$J$3,収穫記録!$F:$F,$I40,収穫記録!$B:$B,"&gt;="&amp;T$10,収穫記録!$B:$B,"&lt;="&amp;T$10+6)
/_xlfn.UNIQUE(_xlfn._xlws.FILTER($F:$F,$E:$E=$J$4))
/IF($J$5="総計",1,$K40/10)
),0)</f>
        <v>0</v>
      </c>
      <c r="U40" s="48" cm="1">
        <f t="array" ref="U40">IFERROR(
IF(OR(U$10="",$I40=""),"",
SUMIFS(収穫記録!$P:$P,収穫記録!$D:$D,$J$1,収穫記録!$I:$I,$J$2,収穫記録!$J:$J,$J$3,収穫記録!$F:$F,$I40,収穫記録!$B:$B,"&gt;="&amp;U$10,収穫記録!$B:$B,"&lt;="&amp;U$10+6)
/_xlfn.UNIQUE(_xlfn._xlws.FILTER($F:$F,$E:$E=$J$4))
/IF($J$5="総計",1,$K40/10)
),0)</f>
        <v>0</v>
      </c>
      <c r="V40" s="48" cm="1">
        <f t="array" ref="V40">IFERROR(
IF(OR(V$10="",$I40=""),"",
SUMIFS(収穫記録!$P:$P,収穫記録!$D:$D,$J$1,収穫記録!$I:$I,$J$2,収穫記録!$J:$J,$J$3,収穫記録!$F:$F,$I40,収穫記録!$B:$B,"&gt;="&amp;V$10,収穫記録!$B:$B,"&lt;="&amp;V$10+6)
/_xlfn.UNIQUE(_xlfn._xlws.FILTER($F:$F,$E:$E=$J$4))
/IF($J$5="総計",1,$K40/10)
),0)</f>
        <v>0</v>
      </c>
      <c r="W40" s="48" cm="1">
        <f t="array" ref="W40">IFERROR(
IF(OR(W$10="",$I40=""),"",
SUMIFS(収穫記録!$P:$P,収穫記録!$D:$D,$J$1,収穫記録!$I:$I,$J$2,収穫記録!$J:$J,$J$3,収穫記録!$F:$F,$I40,収穫記録!$B:$B,"&gt;="&amp;W$10,収穫記録!$B:$B,"&lt;="&amp;W$10+6)
/_xlfn.UNIQUE(_xlfn._xlws.FILTER($F:$F,$E:$E=$J$4))
/IF($J$5="総計",1,$K40/10)
),0)</f>
        <v>0</v>
      </c>
      <c r="X40" s="48" cm="1">
        <f t="array" ref="X40">IFERROR(
IF(OR(X$10="",$I40=""),"",
SUMIFS(収穫記録!$P:$P,収穫記録!$D:$D,$J$1,収穫記録!$I:$I,$J$2,収穫記録!$J:$J,$J$3,収穫記録!$F:$F,$I40,収穫記録!$B:$B,"&gt;="&amp;X$10,収穫記録!$B:$B,"&lt;="&amp;X$10+6)
/_xlfn.UNIQUE(_xlfn._xlws.FILTER($F:$F,$E:$E=$J$4))
/IF($J$5="総計",1,$K40/10)
),0)</f>
        <v>0</v>
      </c>
    </row>
    <row r="41" spans="10:24">
      <c r="J41" s="13"/>
      <c r="K41" s="37"/>
      <c r="L41" s="46" t="str">
        <f t="shared" si="2"/>
        <v/>
      </c>
      <c r="M41" s="47" cm="1">
        <f t="array" ref="M41">IFERROR(
IF(OR(M$10="",$I41=""),"",
SUMIFS(収穫記録!$P:$P,収穫記録!$D:$D,$J$1,収穫記録!$I:$I,$J$2,収穫記録!$J:$J,$J$3,収穫記録!$F:$F,$I41,収穫記録!$B:$B,"&gt;="&amp;M$10,収穫記録!$B:$B,"&lt;="&amp;M$10+6)
/_xlfn.UNIQUE(_xlfn._xlws.FILTER($F:$F,$E:$E=$J$4))
/IF($J$5="総計",1,$K41/10)
),0)</f>
        <v>0</v>
      </c>
      <c r="N41" s="48" cm="1">
        <f t="array" ref="N41">IFERROR(
IF(OR(N$10="",$I41=""),"",
SUMIFS(収穫記録!$P:$P,収穫記録!$D:$D,$J$1,収穫記録!$I:$I,$J$2,収穫記録!$J:$J,$J$3,収穫記録!$F:$F,$I41,収穫記録!$B:$B,"&gt;="&amp;N$10,収穫記録!$B:$B,"&lt;="&amp;N$10+6)
/_xlfn.UNIQUE(_xlfn._xlws.FILTER($F:$F,$E:$E=$J$4))
/IF($J$5="総計",1,$K41/10)
),0)</f>
        <v>0</v>
      </c>
      <c r="O41" s="48" cm="1">
        <f t="array" ref="O41">IFERROR(
IF(OR(O$10="",$I41=""),"",
SUMIFS(収穫記録!$P:$P,収穫記録!$D:$D,$J$1,収穫記録!$I:$I,$J$2,収穫記録!$J:$J,$J$3,収穫記録!$F:$F,$I41,収穫記録!$B:$B,"&gt;="&amp;O$10,収穫記録!$B:$B,"&lt;="&amp;O$10+6)
/_xlfn.UNIQUE(_xlfn._xlws.FILTER($F:$F,$E:$E=$J$4))
/IF($J$5="総計",1,$K41/10)
),0)</f>
        <v>0</v>
      </c>
      <c r="P41" s="48" cm="1">
        <f t="array" ref="P41">IFERROR(
IF(OR(P$10="",$I41=""),"",
SUMIFS(収穫記録!$P:$P,収穫記録!$D:$D,$J$1,収穫記録!$I:$I,$J$2,収穫記録!$J:$J,$J$3,収穫記録!$F:$F,$I41,収穫記録!$B:$B,"&gt;="&amp;P$10,収穫記録!$B:$B,"&lt;="&amp;P$10+6)
/_xlfn.UNIQUE(_xlfn._xlws.FILTER($F:$F,$E:$E=$J$4))
/IF($J$5="総計",1,$K41/10)
),0)</f>
        <v>0</v>
      </c>
      <c r="Q41" s="48" cm="1">
        <f t="array" ref="Q41">IFERROR(
IF(OR(Q$10="",$I41=""),"",
SUMIFS(収穫記録!$P:$P,収穫記録!$D:$D,$J$1,収穫記録!$I:$I,$J$2,収穫記録!$J:$J,$J$3,収穫記録!$F:$F,$I41,収穫記録!$B:$B,"&gt;="&amp;Q$10,収穫記録!$B:$B,"&lt;="&amp;Q$10+6)
/_xlfn.UNIQUE(_xlfn._xlws.FILTER($F:$F,$E:$E=$J$4))
/IF($J$5="総計",1,$K41/10)
),0)</f>
        <v>0</v>
      </c>
      <c r="R41" s="48" cm="1">
        <f t="array" ref="R41">IFERROR(
IF(OR(R$10="",$I41=""),"",
SUMIFS(収穫記録!$P:$P,収穫記録!$D:$D,$J$1,収穫記録!$I:$I,$J$2,収穫記録!$J:$J,$J$3,収穫記録!$F:$F,$I41,収穫記録!$B:$B,"&gt;="&amp;R$10,収穫記録!$B:$B,"&lt;="&amp;R$10+6)
/_xlfn.UNIQUE(_xlfn._xlws.FILTER($F:$F,$E:$E=$J$4))
/IF($J$5="総計",1,$K41/10)
),0)</f>
        <v>0</v>
      </c>
      <c r="S41" s="48" cm="1">
        <f t="array" ref="S41">IFERROR(
IF(OR(S$10="",$I41=""),"",
SUMIFS(収穫記録!$P:$P,収穫記録!$D:$D,$J$1,収穫記録!$I:$I,$J$2,収穫記録!$J:$J,$J$3,収穫記録!$F:$F,$I41,収穫記録!$B:$B,"&gt;="&amp;S$10,収穫記録!$B:$B,"&lt;="&amp;S$10+6)
/_xlfn.UNIQUE(_xlfn._xlws.FILTER($F:$F,$E:$E=$J$4))
/IF($J$5="総計",1,$K41/10)
),0)</f>
        <v>0</v>
      </c>
      <c r="T41" s="48" cm="1">
        <f t="array" ref="T41">IFERROR(
IF(OR(T$10="",$I41=""),"",
SUMIFS(収穫記録!$P:$P,収穫記録!$D:$D,$J$1,収穫記録!$I:$I,$J$2,収穫記録!$J:$J,$J$3,収穫記録!$F:$F,$I41,収穫記録!$B:$B,"&gt;="&amp;T$10,収穫記録!$B:$B,"&lt;="&amp;T$10+6)
/_xlfn.UNIQUE(_xlfn._xlws.FILTER($F:$F,$E:$E=$J$4))
/IF($J$5="総計",1,$K41/10)
),0)</f>
        <v>0</v>
      </c>
      <c r="U41" s="48" cm="1">
        <f t="array" ref="U41">IFERROR(
IF(OR(U$10="",$I41=""),"",
SUMIFS(収穫記録!$P:$P,収穫記録!$D:$D,$J$1,収穫記録!$I:$I,$J$2,収穫記録!$J:$J,$J$3,収穫記録!$F:$F,$I41,収穫記録!$B:$B,"&gt;="&amp;U$10,収穫記録!$B:$B,"&lt;="&amp;U$10+6)
/_xlfn.UNIQUE(_xlfn._xlws.FILTER($F:$F,$E:$E=$J$4))
/IF($J$5="総計",1,$K41/10)
),0)</f>
        <v>0</v>
      </c>
      <c r="V41" s="48" cm="1">
        <f t="array" ref="V41">IFERROR(
IF(OR(V$10="",$I41=""),"",
SUMIFS(収穫記録!$P:$P,収穫記録!$D:$D,$J$1,収穫記録!$I:$I,$J$2,収穫記録!$J:$J,$J$3,収穫記録!$F:$F,$I41,収穫記録!$B:$B,"&gt;="&amp;V$10,収穫記録!$B:$B,"&lt;="&amp;V$10+6)
/_xlfn.UNIQUE(_xlfn._xlws.FILTER($F:$F,$E:$E=$J$4))
/IF($J$5="総計",1,$K41/10)
),0)</f>
        <v>0</v>
      </c>
      <c r="W41" s="48" cm="1">
        <f t="array" ref="W41">IFERROR(
IF(OR(W$10="",$I41=""),"",
SUMIFS(収穫記録!$P:$P,収穫記録!$D:$D,$J$1,収穫記録!$I:$I,$J$2,収穫記録!$J:$J,$J$3,収穫記録!$F:$F,$I41,収穫記録!$B:$B,"&gt;="&amp;W$10,収穫記録!$B:$B,"&lt;="&amp;W$10+6)
/_xlfn.UNIQUE(_xlfn._xlws.FILTER($F:$F,$E:$E=$J$4))
/IF($J$5="総計",1,$K41/10)
),0)</f>
        <v>0</v>
      </c>
      <c r="X41" s="48" cm="1">
        <f t="array" ref="X41">IFERROR(
IF(OR(X$10="",$I41=""),"",
SUMIFS(収穫記録!$P:$P,収穫記録!$D:$D,$J$1,収穫記録!$I:$I,$J$2,収穫記録!$J:$J,$J$3,収穫記録!$F:$F,$I41,収穫記録!$B:$B,"&gt;="&amp;X$10,収穫記録!$B:$B,"&lt;="&amp;X$10+6)
/_xlfn.UNIQUE(_xlfn._xlws.FILTER($F:$F,$E:$E=$J$4))
/IF($J$5="総計",1,$K41/10)
),0)</f>
        <v>0</v>
      </c>
    </row>
    <row r="42" spans="10:24">
      <c r="J42" s="13"/>
      <c r="K42" s="37"/>
      <c r="L42" s="46" t="str">
        <f t="shared" si="2"/>
        <v/>
      </c>
      <c r="M42" s="47" cm="1">
        <f t="array" ref="M42">IFERROR(
IF(OR(M$10="",$I42=""),"",
SUMIFS(収穫記録!$P:$P,収穫記録!$D:$D,$J$1,収穫記録!$I:$I,$J$2,収穫記録!$J:$J,$J$3,収穫記録!$F:$F,$I42,収穫記録!$B:$B,"&gt;="&amp;M$10,収穫記録!$B:$B,"&lt;="&amp;M$10+6)
/_xlfn.UNIQUE(_xlfn._xlws.FILTER($F:$F,$E:$E=$J$4))
/IF($J$5="総計",1,$K42/10)
),0)</f>
        <v>0</v>
      </c>
      <c r="N42" s="48" cm="1">
        <f t="array" ref="N42">IFERROR(
IF(OR(N$10="",$I42=""),"",
SUMIFS(収穫記録!$P:$P,収穫記録!$D:$D,$J$1,収穫記録!$I:$I,$J$2,収穫記録!$J:$J,$J$3,収穫記録!$F:$F,$I42,収穫記録!$B:$B,"&gt;="&amp;N$10,収穫記録!$B:$B,"&lt;="&amp;N$10+6)
/_xlfn.UNIQUE(_xlfn._xlws.FILTER($F:$F,$E:$E=$J$4))
/IF($J$5="総計",1,$K42/10)
),0)</f>
        <v>0</v>
      </c>
      <c r="O42" s="48" cm="1">
        <f t="array" ref="O42">IFERROR(
IF(OR(O$10="",$I42=""),"",
SUMIFS(収穫記録!$P:$P,収穫記録!$D:$D,$J$1,収穫記録!$I:$I,$J$2,収穫記録!$J:$J,$J$3,収穫記録!$F:$F,$I42,収穫記録!$B:$B,"&gt;="&amp;O$10,収穫記録!$B:$B,"&lt;="&amp;O$10+6)
/_xlfn.UNIQUE(_xlfn._xlws.FILTER($F:$F,$E:$E=$J$4))
/IF($J$5="総計",1,$K42/10)
),0)</f>
        <v>0</v>
      </c>
      <c r="P42" s="48" cm="1">
        <f t="array" ref="P42">IFERROR(
IF(OR(P$10="",$I42=""),"",
SUMIFS(収穫記録!$P:$P,収穫記録!$D:$D,$J$1,収穫記録!$I:$I,$J$2,収穫記録!$J:$J,$J$3,収穫記録!$F:$F,$I42,収穫記録!$B:$B,"&gt;="&amp;P$10,収穫記録!$B:$B,"&lt;="&amp;P$10+6)
/_xlfn.UNIQUE(_xlfn._xlws.FILTER($F:$F,$E:$E=$J$4))
/IF($J$5="総計",1,$K42/10)
),0)</f>
        <v>0</v>
      </c>
      <c r="Q42" s="48" cm="1">
        <f t="array" ref="Q42">IFERROR(
IF(OR(Q$10="",$I42=""),"",
SUMIFS(収穫記録!$P:$P,収穫記録!$D:$D,$J$1,収穫記録!$I:$I,$J$2,収穫記録!$J:$J,$J$3,収穫記録!$F:$F,$I42,収穫記録!$B:$B,"&gt;="&amp;Q$10,収穫記録!$B:$B,"&lt;="&amp;Q$10+6)
/_xlfn.UNIQUE(_xlfn._xlws.FILTER($F:$F,$E:$E=$J$4))
/IF($J$5="総計",1,$K42/10)
),0)</f>
        <v>0</v>
      </c>
      <c r="R42" s="48" cm="1">
        <f t="array" ref="R42">IFERROR(
IF(OR(R$10="",$I42=""),"",
SUMIFS(収穫記録!$P:$P,収穫記録!$D:$D,$J$1,収穫記録!$I:$I,$J$2,収穫記録!$J:$J,$J$3,収穫記録!$F:$F,$I42,収穫記録!$B:$B,"&gt;="&amp;R$10,収穫記録!$B:$B,"&lt;="&amp;R$10+6)
/_xlfn.UNIQUE(_xlfn._xlws.FILTER($F:$F,$E:$E=$J$4))
/IF($J$5="総計",1,$K42/10)
),0)</f>
        <v>0</v>
      </c>
      <c r="S42" s="48" cm="1">
        <f t="array" ref="S42">IFERROR(
IF(OR(S$10="",$I42=""),"",
SUMIFS(収穫記録!$P:$P,収穫記録!$D:$D,$J$1,収穫記録!$I:$I,$J$2,収穫記録!$J:$J,$J$3,収穫記録!$F:$F,$I42,収穫記録!$B:$B,"&gt;="&amp;S$10,収穫記録!$B:$B,"&lt;="&amp;S$10+6)
/_xlfn.UNIQUE(_xlfn._xlws.FILTER($F:$F,$E:$E=$J$4))
/IF($J$5="総計",1,$K42/10)
),0)</f>
        <v>0</v>
      </c>
      <c r="T42" s="48" cm="1">
        <f t="array" ref="T42">IFERROR(
IF(OR(T$10="",$I42=""),"",
SUMIFS(収穫記録!$P:$P,収穫記録!$D:$D,$J$1,収穫記録!$I:$I,$J$2,収穫記録!$J:$J,$J$3,収穫記録!$F:$F,$I42,収穫記録!$B:$B,"&gt;="&amp;T$10,収穫記録!$B:$B,"&lt;="&amp;T$10+6)
/_xlfn.UNIQUE(_xlfn._xlws.FILTER($F:$F,$E:$E=$J$4))
/IF($J$5="総計",1,$K42/10)
),0)</f>
        <v>0</v>
      </c>
      <c r="U42" s="48" cm="1">
        <f t="array" ref="U42">IFERROR(
IF(OR(U$10="",$I42=""),"",
SUMIFS(収穫記録!$P:$P,収穫記録!$D:$D,$J$1,収穫記録!$I:$I,$J$2,収穫記録!$J:$J,$J$3,収穫記録!$F:$F,$I42,収穫記録!$B:$B,"&gt;="&amp;U$10,収穫記録!$B:$B,"&lt;="&amp;U$10+6)
/_xlfn.UNIQUE(_xlfn._xlws.FILTER($F:$F,$E:$E=$J$4))
/IF($J$5="総計",1,$K42/10)
),0)</f>
        <v>0</v>
      </c>
      <c r="V42" s="48" cm="1">
        <f t="array" ref="V42">IFERROR(
IF(OR(V$10="",$I42=""),"",
SUMIFS(収穫記録!$P:$P,収穫記録!$D:$D,$J$1,収穫記録!$I:$I,$J$2,収穫記録!$J:$J,$J$3,収穫記録!$F:$F,$I42,収穫記録!$B:$B,"&gt;="&amp;V$10,収穫記録!$B:$B,"&lt;="&amp;V$10+6)
/_xlfn.UNIQUE(_xlfn._xlws.FILTER($F:$F,$E:$E=$J$4))
/IF($J$5="総計",1,$K42/10)
),0)</f>
        <v>0</v>
      </c>
      <c r="W42" s="48" cm="1">
        <f t="array" ref="W42">IFERROR(
IF(OR(W$10="",$I42=""),"",
SUMIFS(収穫記録!$P:$P,収穫記録!$D:$D,$J$1,収穫記録!$I:$I,$J$2,収穫記録!$J:$J,$J$3,収穫記録!$F:$F,$I42,収穫記録!$B:$B,"&gt;="&amp;W$10,収穫記録!$B:$B,"&lt;="&amp;W$10+6)
/_xlfn.UNIQUE(_xlfn._xlws.FILTER($F:$F,$E:$E=$J$4))
/IF($J$5="総計",1,$K42/10)
),0)</f>
        <v>0</v>
      </c>
      <c r="X42" s="48" cm="1">
        <f t="array" ref="X42">IFERROR(
IF(OR(X$10="",$I42=""),"",
SUMIFS(収穫記録!$P:$P,収穫記録!$D:$D,$J$1,収穫記録!$I:$I,$J$2,収穫記録!$J:$J,$J$3,収穫記録!$F:$F,$I42,収穫記録!$B:$B,"&gt;="&amp;X$10,収穫記録!$B:$B,"&lt;="&amp;X$10+6)
/_xlfn.UNIQUE(_xlfn._xlws.FILTER($F:$F,$E:$E=$J$4))
/IF($J$5="総計",1,$K42/10)
),0)</f>
        <v>0</v>
      </c>
    </row>
    <row r="43" spans="10:24">
      <c r="J43" s="13"/>
      <c r="K43" s="37"/>
      <c r="L43" s="46" t="str">
        <f t="shared" si="2"/>
        <v/>
      </c>
      <c r="M43" s="47" cm="1">
        <f t="array" ref="M43">IFERROR(
IF(OR(M$10="",$I43=""),"",
SUMIFS(収穫記録!$P:$P,収穫記録!$D:$D,$J$1,収穫記録!$I:$I,$J$2,収穫記録!$J:$J,$J$3,収穫記録!$F:$F,$I43,収穫記録!$B:$B,"&gt;="&amp;M$10,収穫記録!$B:$B,"&lt;="&amp;M$10+6)
/_xlfn.UNIQUE(_xlfn._xlws.FILTER($F:$F,$E:$E=$J$4))
/IF($J$5="総計",1,$K43/10)
),0)</f>
        <v>0</v>
      </c>
      <c r="N43" s="48" cm="1">
        <f t="array" ref="N43">IFERROR(
IF(OR(N$10="",$I43=""),"",
SUMIFS(収穫記録!$P:$P,収穫記録!$D:$D,$J$1,収穫記録!$I:$I,$J$2,収穫記録!$J:$J,$J$3,収穫記録!$F:$F,$I43,収穫記録!$B:$B,"&gt;="&amp;N$10,収穫記録!$B:$B,"&lt;="&amp;N$10+6)
/_xlfn.UNIQUE(_xlfn._xlws.FILTER($F:$F,$E:$E=$J$4))
/IF($J$5="総計",1,$K43/10)
),0)</f>
        <v>0</v>
      </c>
      <c r="O43" s="48" cm="1">
        <f t="array" ref="O43">IFERROR(
IF(OR(O$10="",$I43=""),"",
SUMIFS(収穫記録!$P:$P,収穫記録!$D:$D,$J$1,収穫記録!$I:$I,$J$2,収穫記録!$J:$J,$J$3,収穫記録!$F:$F,$I43,収穫記録!$B:$B,"&gt;="&amp;O$10,収穫記録!$B:$B,"&lt;="&amp;O$10+6)
/_xlfn.UNIQUE(_xlfn._xlws.FILTER($F:$F,$E:$E=$J$4))
/IF($J$5="総計",1,$K43/10)
),0)</f>
        <v>0</v>
      </c>
      <c r="P43" s="48" cm="1">
        <f t="array" ref="P43">IFERROR(
IF(OR(P$10="",$I43=""),"",
SUMIFS(収穫記録!$P:$P,収穫記録!$D:$D,$J$1,収穫記録!$I:$I,$J$2,収穫記録!$J:$J,$J$3,収穫記録!$F:$F,$I43,収穫記録!$B:$B,"&gt;="&amp;P$10,収穫記録!$B:$B,"&lt;="&amp;P$10+6)
/_xlfn.UNIQUE(_xlfn._xlws.FILTER($F:$F,$E:$E=$J$4))
/IF($J$5="総計",1,$K43/10)
),0)</f>
        <v>0</v>
      </c>
      <c r="Q43" s="48" cm="1">
        <f t="array" ref="Q43">IFERROR(
IF(OR(Q$10="",$I43=""),"",
SUMIFS(収穫記録!$P:$P,収穫記録!$D:$D,$J$1,収穫記録!$I:$I,$J$2,収穫記録!$J:$J,$J$3,収穫記録!$F:$F,$I43,収穫記録!$B:$B,"&gt;="&amp;Q$10,収穫記録!$B:$B,"&lt;="&amp;Q$10+6)
/_xlfn.UNIQUE(_xlfn._xlws.FILTER($F:$F,$E:$E=$J$4))
/IF($J$5="総計",1,$K43/10)
),0)</f>
        <v>0</v>
      </c>
      <c r="R43" s="48" cm="1">
        <f t="array" ref="R43">IFERROR(
IF(OR(R$10="",$I43=""),"",
SUMIFS(収穫記録!$P:$P,収穫記録!$D:$D,$J$1,収穫記録!$I:$I,$J$2,収穫記録!$J:$J,$J$3,収穫記録!$F:$F,$I43,収穫記録!$B:$B,"&gt;="&amp;R$10,収穫記録!$B:$B,"&lt;="&amp;R$10+6)
/_xlfn.UNIQUE(_xlfn._xlws.FILTER($F:$F,$E:$E=$J$4))
/IF($J$5="総計",1,$K43/10)
),0)</f>
        <v>0</v>
      </c>
      <c r="S43" s="48" cm="1">
        <f t="array" ref="S43">IFERROR(
IF(OR(S$10="",$I43=""),"",
SUMIFS(収穫記録!$P:$P,収穫記録!$D:$D,$J$1,収穫記録!$I:$I,$J$2,収穫記録!$J:$J,$J$3,収穫記録!$F:$F,$I43,収穫記録!$B:$B,"&gt;="&amp;S$10,収穫記録!$B:$B,"&lt;="&amp;S$10+6)
/_xlfn.UNIQUE(_xlfn._xlws.FILTER($F:$F,$E:$E=$J$4))
/IF($J$5="総計",1,$K43/10)
),0)</f>
        <v>0</v>
      </c>
      <c r="T43" s="48" cm="1">
        <f t="array" ref="T43">IFERROR(
IF(OR(T$10="",$I43=""),"",
SUMIFS(収穫記録!$P:$P,収穫記録!$D:$D,$J$1,収穫記録!$I:$I,$J$2,収穫記録!$J:$J,$J$3,収穫記録!$F:$F,$I43,収穫記録!$B:$B,"&gt;="&amp;T$10,収穫記録!$B:$B,"&lt;="&amp;T$10+6)
/_xlfn.UNIQUE(_xlfn._xlws.FILTER($F:$F,$E:$E=$J$4))
/IF($J$5="総計",1,$K43/10)
),0)</f>
        <v>0</v>
      </c>
      <c r="U43" s="48" cm="1">
        <f t="array" ref="U43">IFERROR(
IF(OR(U$10="",$I43=""),"",
SUMIFS(収穫記録!$P:$P,収穫記録!$D:$D,$J$1,収穫記録!$I:$I,$J$2,収穫記録!$J:$J,$J$3,収穫記録!$F:$F,$I43,収穫記録!$B:$B,"&gt;="&amp;U$10,収穫記録!$B:$B,"&lt;="&amp;U$10+6)
/_xlfn.UNIQUE(_xlfn._xlws.FILTER($F:$F,$E:$E=$J$4))
/IF($J$5="総計",1,$K43/10)
),0)</f>
        <v>0</v>
      </c>
      <c r="V43" s="48" cm="1">
        <f t="array" ref="V43">IFERROR(
IF(OR(V$10="",$I43=""),"",
SUMIFS(収穫記録!$P:$P,収穫記録!$D:$D,$J$1,収穫記録!$I:$I,$J$2,収穫記録!$J:$J,$J$3,収穫記録!$F:$F,$I43,収穫記録!$B:$B,"&gt;="&amp;V$10,収穫記録!$B:$B,"&lt;="&amp;V$10+6)
/_xlfn.UNIQUE(_xlfn._xlws.FILTER($F:$F,$E:$E=$J$4))
/IF($J$5="総計",1,$K43/10)
),0)</f>
        <v>0</v>
      </c>
      <c r="W43" s="48" cm="1">
        <f t="array" ref="W43">IFERROR(
IF(OR(W$10="",$I43=""),"",
SUMIFS(収穫記録!$P:$P,収穫記録!$D:$D,$J$1,収穫記録!$I:$I,$J$2,収穫記録!$J:$J,$J$3,収穫記録!$F:$F,$I43,収穫記録!$B:$B,"&gt;="&amp;W$10,収穫記録!$B:$B,"&lt;="&amp;W$10+6)
/_xlfn.UNIQUE(_xlfn._xlws.FILTER($F:$F,$E:$E=$J$4))
/IF($J$5="総計",1,$K43/10)
),0)</f>
        <v>0</v>
      </c>
      <c r="X43" s="48" cm="1">
        <f t="array" ref="X43">IFERROR(
IF(OR(X$10="",$I43=""),"",
SUMIFS(収穫記録!$P:$P,収穫記録!$D:$D,$J$1,収穫記録!$I:$I,$J$2,収穫記録!$J:$J,$J$3,収穫記録!$F:$F,$I43,収穫記録!$B:$B,"&gt;="&amp;X$10,収穫記録!$B:$B,"&lt;="&amp;X$10+6)
/_xlfn.UNIQUE(_xlfn._xlws.FILTER($F:$F,$E:$E=$J$4))
/IF($J$5="総計",1,$K43/10)
),0)</f>
        <v>0</v>
      </c>
    </row>
    <row r="44" spans="10:24">
      <c r="J44" s="13"/>
      <c r="K44" s="37"/>
      <c r="L44" s="46" t="str">
        <f t="shared" si="2"/>
        <v/>
      </c>
      <c r="M44" s="47" cm="1">
        <f t="array" ref="M44">IFERROR(
IF(OR(M$10="",$I44=""),"",
SUMIFS(収穫記録!$P:$P,収穫記録!$D:$D,$J$1,収穫記録!$I:$I,$J$2,収穫記録!$J:$J,$J$3,収穫記録!$F:$F,$I44,収穫記録!$B:$B,"&gt;="&amp;M$10,収穫記録!$B:$B,"&lt;="&amp;M$10+6)
/_xlfn.UNIQUE(_xlfn._xlws.FILTER($F:$F,$E:$E=$J$4))
/IF($J$5="総計",1,$K44/10)
),0)</f>
        <v>0</v>
      </c>
      <c r="N44" s="48" cm="1">
        <f t="array" ref="N44">IFERROR(
IF(OR(N$10="",$I44=""),"",
SUMIFS(収穫記録!$P:$P,収穫記録!$D:$D,$J$1,収穫記録!$I:$I,$J$2,収穫記録!$J:$J,$J$3,収穫記録!$F:$F,$I44,収穫記録!$B:$B,"&gt;="&amp;N$10,収穫記録!$B:$B,"&lt;="&amp;N$10+6)
/_xlfn.UNIQUE(_xlfn._xlws.FILTER($F:$F,$E:$E=$J$4))
/IF($J$5="総計",1,$K44/10)
),0)</f>
        <v>0</v>
      </c>
      <c r="O44" s="48" cm="1">
        <f t="array" ref="O44">IFERROR(
IF(OR(O$10="",$I44=""),"",
SUMIFS(収穫記録!$P:$P,収穫記録!$D:$D,$J$1,収穫記録!$I:$I,$J$2,収穫記録!$J:$J,$J$3,収穫記録!$F:$F,$I44,収穫記録!$B:$B,"&gt;="&amp;O$10,収穫記録!$B:$B,"&lt;="&amp;O$10+6)
/_xlfn.UNIQUE(_xlfn._xlws.FILTER($F:$F,$E:$E=$J$4))
/IF($J$5="総計",1,$K44/10)
),0)</f>
        <v>0</v>
      </c>
      <c r="P44" s="48" cm="1">
        <f t="array" ref="P44">IFERROR(
IF(OR(P$10="",$I44=""),"",
SUMIFS(収穫記録!$P:$P,収穫記録!$D:$D,$J$1,収穫記録!$I:$I,$J$2,収穫記録!$J:$J,$J$3,収穫記録!$F:$F,$I44,収穫記録!$B:$B,"&gt;="&amp;P$10,収穫記録!$B:$B,"&lt;="&amp;P$10+6)
/_xlfn.UNIQUE(_xlfn._xlws.FILTER($F:$F,$E:$E=$J$4))
/IF($J$5="総計",1,$K44/10)
),0)</f>
        <v>0</v>
      </c>
      <c r="Q44" s="48" cm="1">
        <f t="array" ref="Q44">IFERROR(
IF(OR(Q$10="",$I44=""),"",
SUMIFS(収穫記録!$P:$P,収穫記録!$D:$D,$J$1,収穫記録!$I:$I,$J$2,収穫記録!$J:$J,$J$3,収穫記録!$F:$F,$I44,収穫記録!$B:$B,"&gt;="&amp;Q$10,収穫記録!$B:$B,"&lt;="&amp;Q$10+6)
/_xlfn.UNIQUE(_xlfn._xlws.FILTER($F:$F,$E:$E=$J$4))
/IF($J$5="総計",1,$K44/10)
),0)</f>
        <v>0</v>
      </c>
      <c r="R44" s="48" cm="1">
        <f t="array" ref="R44">IFERROR(
IF(OR(R$10="",$I44=""),"",
SUMIFS(収穫記録!$P:$P,収穫記録!$D:$D,$J$1,収穫記録!$I:$I,$J$2,収穫記録!$J:$J,$J$3,収穫記録!$F:$F,$I44,収穫記録!$B:$B,"&gt;="&amp;R$10,収穫記録!$B:$B,"&lt;="&amp;R$10+6)
/_xlfn.UNIQUE(_xlfn._xlws.FILTER($F:$F,$E:$E=$J$4))
/IF($J$5="総計",1,$K44/10)
),0)</f>
        <v>0</v>
      </c>
      <c r="S44" s="48" cm="1">
        <f t="array" ref="S44">IFERROR(
IF(OR(S$10="",$I44=""),"",
SUMIFS(収穫記録!$P:$P,収穫記録!$D:$D,$J$1,収穫記録!$I:$I,$J$2,収穫記録!$J:$J,$J$3,収穫記録!$F:$F,$I44,収穫記録!$B:$B,"&gt;="&amp;S$10,収穫記録!$B:$B,"&lt;="&amp;S$10+6)
/_xlfn.UNIQUE(_xlfn._xlws.FILTER($F:$F,$E:$E=$J$4))
/IF($J$5="総計",1,$K44/10)
),0)</f>
        <v>0</v>
      </c>
      <c r="T44" s="48" cm="1">
        <f t="array" ref="T44">IFERROR(
IF(OR(T$10="",$I44=""),"",
SUMIFS(収穫記録!$P:$P,収穫記録!$D:$D,$J$1,収穫記録!$I:$I,$J$2,収穫記録!$J:$J,$J$3,収穫記録!$F:$F,$I44,収穫記録!$B:$B,"&gt;="&amp;T$10,収穫記録!$B:$B,"&lt;="&amp;T$10+6)
/_xlfn.UNIQUE(_xlfn._xlws.FILTER($F:$F,$E:$E=$J$4))
/IF($J$5="総計",1,$K44/10)
),0)</f>
        <v>0</v>
      </c>
      <c r="U44" s="48" cm="1">
        <f t="array" ref="U44">IFERROR(
IF(OR(U$10="",$I44=""),"",
SUMIFS(収穫記録!$P:$P,収穫記録!$D:$D,$J$1,収穫記録!$I:$I,$J$2,収穫記録!$J:$J,$J$3,収穫記録!$F:$F,$I44,収穫記録!$B:$B,"&gt;="&amp;U$10,収穫記録!$B:$B,"&lt;="&amp;U$10+6)
/_xlfn.UNIQUE(_xlfn._xlws.FILTER($F:$F,$E:$E=$J$4))
/IF($J$5="総計",1,$K44/10)
),0)</f>
        <v>0</v>
      </c>
      <c r="V44" s="48" cm="1">
        <f t="array" ref="V44">IFERROR(
IF(OR(V$10="",$I44=""),"",
SUMIFS(収穫記録!$P:$P,収穫記録!$D:$D,$J$1,収穫記録!$I:$I,$J$2,収穫記録!$J:$J,$J$3,収穫記録!$F:$F,$I44,収穫記録!$B:$B,"&gt;="&amp;V$10,収穫記録!$B:$B,"&lt;="&amp;V$10+6)
/_xlfn.UNIQUE(_xlfn._xlws.FILTER($F:$F,$E:$E=$J$4))
/IF($J$5="総計",1,$K44/10)
),0)</f>
        <v>0</v>
      </c>
      <c r="W44" s="48" cm="1">
        <f t="array" ref="W44">IFERROR(
IF(OR(W$10="",$I44=""),"",
SUMIFS(収穫記録!$P:$P,収穫記録!$D:$D,$J$1,収穫記録!$I:$I,$J$2,収穫記録!$J:$J,$J$3,収穫記録!$F:$F,$I44,収穫記録!$B:$B,"&gt;="&amp;W$10,収穫記録!$B:$B,"&lt;="&amp;W$10+6)
/_xlfn.UNIQUE(_xlfn._xlws.FILTER($F:$F,$E:$E=$J$4))
/IF($J$5="総計",1,$K44/10)
),0)</f>
        <v>0</v>
      </c>
      <c r="X44" s="48" cm="1">
        <f t="array" ref="X44">IFERROR(
IF(OR(X$10="",$I44=""),"",
SUMIFS(収穫記録!$P:$P,収穫記録!$D:$D,$J$1,収穫記録!$I:$I,$J$2,収穫記録!$J:$J,$J$3,収穫記録!$F:$F,$I44,収穫記録!$B:$B,"&gt;="&amp;X$10,収穫記録!$B:$B,"&lt;="&amp;X$10+6)
/_xlfn.UNIQUE(_xlfn._xlws.FILTER($F:$F,$E:$E=$J$4))
/IF($J$5="総計",1,$K44/10)
),0)</f>
        <v>0</v>
      </c>
    </row>
    <row r="45" spans="10:24">
      <c r="J45" s="13"/>
      <c r="K45" s="37"/>
      <c r="L45" s="46" t="str">
        <f t="shared" si="2"/>
        <v/>
      </c>
      <c r="M45" s="47" cm="1">
        <f t="array" ref="M45">IFERROR(
IF(OR(M$10="",$I45=""),"",
SUMIFS(収穫記録!$P:$P,収穫記録!$D:$D,$J$1,収穫記録!$I:$I,$J$2,収穫記録!$J:$J,$J$3,収穫記録!$F:$F,$I45,収穫記録!$B:$B,"&gt;="&amp;M$10,収穫記録!$B:$B,"&lt;="&amp;M$10+6)
/_xlfn.UNIQUE(_xlfn._xlws.FILTER($F:$F,$E:$E=$J$4))
/IF($J$5="総計",1,$K45/10)
),0)</f>
        <v>0</v>
      </c>
      <c r="N45" s="48" cm="1">
        <f t="array" ref="N45">IFERROR(
IF(OR(N$10="",$I45=""),"",
SUMIFS(収穫記録!$P:$P,収穫記録!$D:$D,$J$1,収穫記録!$I:$I,$J$2,収穫記録!$J:$J,$J$3,収穫記録!$F:$F,$I45,収穫記録!$B:$B,"&gt;="&amp;N$10,収穫記録!$B:$B,"&lt;="&amp;N$10+6)
/_xlfn.UNIQUE(_xlfn._xlws.FILTER($F:$F,$E:$E=$J$4))
/IF($J$5="総計",1,$K45/10)
),0)</f>
        <v>0</v>
      </c>
      <c r="O45" s="48" cm="1">
        <f t="array" ref="O45">IFERROR(
IF(OR(O$10="",$I45=""),"",
SUMIFS(収穫記録!$P:$P,収穫記録!$D:$D,$J$1,収穫記録!$I:$I,$J$2,収穫記録!$J:$J,$J$3,収穫記録!$F:$F,$I45,収穫記録!$B:$B,"&gt;="&amp;O$10,収穫記録!$B:$B,"&lt;="&amp;O$10+6)
/_xlfn.UNIQUE(_xlfn._xlws.FILTER($F:$F,$E:$E=$J$4))
/IF($J$5="総計",1,$K45/10)
),0)</f>
        <v>0</v>
      </c>
      <c r="P45" s="48" cm="1">
        <f t="array" ref="P45">IFERROR(
IF(OR(P$10="",$I45=""),"",
SUMIFS(収穫記録!$P:$P,収穫記録!$D:$D,$J$1,収穫記録!$I:$I,$J$2,収穫記録!$J:$J,$J$3,収穫記録!$F:$F,$I45,収穫記録!$B:$B,"&gt;="&amp;P$10,収穫記録!$B:$B,"&lt;="&amp;P$10+6)
/_xlfn.UNIQUE(_xlfn._xlws.FILTER($F:$F,$E:$E=$J$4))
/IF($J$5="総計",1,$K45/10)
),0)</f>
        <v>0</v>
      </c>
      <c r="Q45" s="48" cm="1">
        <f t="array" ref="Q45">IFERROR(
IF(OR(Q$10="",$I45=""),"",
SUMIFS(収穫記録!$P:$P,収穫記録!$D:$D,$J$1,収穫記録!$I:$I,$J$2,収穫記録!$J:$J,$J$3,収穫記録!$F:$F,$I45,収穫記録!$B:$B,"&gt;="&amp;Q$10,収穫記録!$B:$B,"&lt;="&amp;Q$10+6)
/_xlfn.UNIQUE(_xlfn._xlws.FILTER($F:$F,$E:$E=$J$4))
/IF($J$5="総計",1,$K45/10)
),0)</f>
        <v>0</v>
      </c>
      <c r="R45" s="48" cm="1">
        <f t="array" ref="R45">IFERROR(
IF(OR(R$10="",$I45=""),"",
SUMIFS(収穫記録!$P:$P,収穫記録!$D:$D,$J$1,収穫記録!$I:$I,$J$2,収穫記録!$J:$J,$J$3,収穫記録!$F:$F,$I45,収穫記録!$B:$B,"&gt;="&amp;R$10,収穫記録!$B:$B,"&lt;="&amp;R$10+6)
/_xlfn.UNIQUE(_xlfn._xlws.FILTER($F:$F,$E:$E=$J$4))
/IF($J$5="総計",1,$K45/10)
),0)</f>
        <v>0</v>
      </c>
      <c r="S45" s="48" cm="1">
        <f t="array" ref="S45">IFERROR(
IF(OR(S$10="",$I45=""),"",
SUMIFS(収穫記録!$P:$P,収穫記録!$D:$D,$J$1,収穫記録!$I:$I,$J$2,収穫記録!$J:$J,$J$3,収穫記録!$F:$F,$I45,収穫記録!$B:$B,"&gt;="&amp;S$10,収穫記録!$B:$B,"&lt;="&amp;S$10+6)
/_xlfn.UNIQUE(_xlfn._xlws.FILTER($F:$F,$E:$E=$J$4))
/IF($J$5="総計",1,$K45/10)
),0)</f>
        <v>0</v>
      </c>
      <c r="T45" s="48" cm="1">
        <f t="array" ref="T45">IFERROR(
IF(OR(T$10="",$I45=""),"",
SUMIFS(収穫記録!$P:$P,収穫記録!$D:$D,$J$1,収穫記録!$I:$I,$J$2,収穫記録!$J:$J,$J$3,収穫記録!$F:$F,$I45,収穫記録!$B:$B,"&gt;="&amp;T$10,収穫記録!$B:$B,"&lt;="&amp;T$10+6)
/_xlfn.UNIQUE(_xlfn._xlws.FILTER($F:$F,$E:$E=$J$4))
/IF($J$5="総計",1,$K45/10)
),0)</f>
        <v>0</v>
      </c>
      <c r="U45" s="48" cm="1">
        <f t="array" ref="U45">IFERROR(
IF(OR(U$10="",$I45=""),"",
SUMIFS(収穫記録!$P:$P,収穫記録!$D:$D,$J$1,収穫記録!$I:$I,$J$2,収穫記録!$J:$J,$J$3,収穫記録!$F:$F,$I45,収穫記録!$B:$B,"&gt;="&amp;U$10,収穫記録!$B:$B,"&lt;="&amp;U$10+6)
/_xlfn.UNIQUE(_xlfn._xlws.FILTER($F:$F,$E:$E=$J$4))
/IF($J$5="総計",1,$K45/10)
),0)</f>
        <v>0</v>
      </c>
      <c r="V45" s="48" cm="1">
        <f t="array" ref="V45">IFERROR(
IF(OR(V$10="",$I45=""),"",
SUMIFS(収穫記録!$P:$P,収穫記録!$D:$D,$J$1,収穫記録!$I:$I,$J$2,収穫記録!$J:$J,$J$3,収穫記録!$F:$F,$I45,収穫記録!$B:$B,"&gt;="&amp;V$10,収穫記録!$B:$B,"&lt;="&amp;V$10+6)
/_xlfn.UNIQUE(_xlfn._xlws.FILTER($F:$F,$E:$E=$J$4))
/IF($J$5="総計",1,$K45/10)
),0)</f>
        <v>0</v>
      </c>
      <c r="W45" s="48" cm="1">
        <f t="array" ref="W45">IFERROR(
IF(OR(W$10="",$I45=""),"",
SUMIFS(収穫記録!$P:$P,収穫記録!$D:$D,$J$1,収穫記録!$I:$I,$J$2,収穫記録!$J:$J,$J$3,収穫記録!$F:$F,$I45,収穫記録!$B:$B,"&gt;="&amp;W$10,収穫記録!$B:$B,"&lt;="&amp;W$10+6)
/_xlfn.UNIQUE(_xlfn._xlws.FILTER($F:$F,$E:$E=$J$4))
/IF($J$5="総計",1,$K45/10)
),0)</f>
        <v>0</v>
      </c>
      <c r="X45" s="48" cm="1">
        <f t="array" ref="X45">IFERROR(
IF(OR(X$10="",$I45=""),"",
SUMIFS(収穫記録!$P:$P,収穫記録!$D:$D,$J$1,収穫記録!$I:$I,$J$2,収穫記録!$J:$J,$J$3,収穫記録!$F:$F,$I45,収穫記録!$B:$B,"&gt;="&amp;X$10,収穫記録!$B:$B,"&lt;="&amp;X$10+6)
/_xlfn.UNIQUE(_xlfn._xlws.FILTER($F:$F,$E:$E=$J$4))
/IF($J$5="総計",1,$K45/10)
),0)</f>
        <v>0</v>
      </c>
    </row>
    <row r="46" spans="10:24">
      <c r="J46" s="13"/>
      <c r="K46" s="37"/>
      <c r="L46" s="46" t="str">
        <f t="shared" si="2"/>
        <v/>
      </c>
      <c r="M46" s="47" cm="1">
        <f t="array" ref="M46">IFERROR(
IF(OR(M$10="",$I46=""),"",
SUMIFS(収穫記録!$P:$P,収穫記録!$D:$D,$J$1,収穫記録!$I:$I,$J$2,収穫記録!$J:$J,$J$3,収穫記録!$F:$F,$I46,収穫記録!$B:$B,"&gt;="&amp;M$10,収穫記録!$B:$B,"&lt;="&amp;M$10+6)
/_xlfn.UNIQUE(_xlfn._xlws.FILTER($F:$F,$E:$E=$J$4))
/IF($J$5="総計",1,$K46/10)
),0)</f>
        <v>0</v>
      </c>
      <c r="N46" s="48" cm="1">
        <f t="array" ref="N46">IFERROR(
IF(OR(N$10="",$I46=""),"",
SUMIFS(収穫記録!$P:$P,収穫記録!$D:$D,$J$1,収穫記録!$I:$I,$J$2,収穫記録!$J:$J,$J$3,収穫記録!$F:$F,$I46,収穫記録!$B:$B,"&gt;="&amp;N$10,収穫記録!$B:$B,"&lt;="&amp;N$10+6)
/_xlfn.UNIQUE(_xlfn._xlws.FILTER($F:$F,$E:$E=$J$4))
/IF($J$5="総計",1,$K46/10)
),0)</f>
        <v>0</v>
      </c>
      <c r="O46" s="48" cm="1">
        <f t="array" ref="O46">IFERROR(
IF(OR(O$10="",$I46=""),"",
SUMIFS(収穫記録!$P:$P,収穫記録!$D:$D,$J$1,収穫記録!$I:$I,$J$2,収穫記録!$J:$J,$J$3,収穫記録!$F:$F,$I46,収穫記録!$B:$B,"&gt;="&amp;O$10,収穫記録!$B:$B,"&lt;="&amp;O$10+6)
/_xlfn.UNIQUE(_xlfn._xlws.FILTER($F:$F,$E:$E=$J$4))
/IF($J$5="総計",1,$K46/10)
),0)</f>
        <v>0</v>
      </c>
      <c r="P46" s="48" cm="1">
        <f t="array" ref="P46">IFERROR(
IF(OR(P$10="",$I46=""),"",
SUMIFS(収穫記録!$P:$P,収穫記録!$D:$D,$J$1,収穫記録!$I:$I,$J$2,収穫記録!$J:$J,$J$3,収穫記録!$F:$F,$I46,収穫記録!$B:$B,"&gt;="&amp;P$10,収穫記録!$B:$B,"&lt;="&amp;P$10+6)
/_xlfn.UNIQUE(_xlfn._xlws.FILTER($F:$F,$E:$E=$J$4))
/IF($J$5="総計",1,$K46/10)
),0)</f>
        <v>0</v>
      </c>
      <c r="Q46" s="48" cm="1">
        <f t="array" ref="Q46">IFERROR(
IF(OR(Q$10="",$I46=""),"",
SUMIFS(収穫記録!$P:$P,収穫記録!$D:$D,$J$1,収穫記録!$I:$I,$J$2,収穫記録!$J:$J,$J$3,収穫記録!$F:$F,$I46,収穫記録!$B:$B,"&gt;="&amp;Q$10,収穫記録!$B:$B,"&lt;="&amp;Q$10+6)
/_xlfn.UNIQUE(_xlfn._xlws.FILTER($F:$F,$E:$E=$J$4))
/IF($J$5="総計",1,$K46/10)
),0)</f>
        <v>0</v>
      </c>
      <c r="R46" s="48" cm="1">
        <f t="array" ref="R46">IFERROR(
IF(OR(R$10="",$I46=""),"",
SUMIFS(収穫記録!$P:$P,収穫記録!$D:$D,$J$1,収穫記録!$I:$I,$J$2,収穫記録!$J:$J,$J$3,収穫記録!$F:$F,$I46,収穫記録!$B:$B,"&gt;="&amp;R$10,収穫記録!$B:$B,"&lt;="&amp;R$10+6)
/_xlfn.UNIQUE(_xlfn._xlws.FILTER($F:$F,$E:$E=$J$4))
/IF($J$5="総計",1,$K46/10)
),0)</f>
        <v>0</v>
      </c>
      <c r="S46" s="48" cm="1">
        <f t="array" ref="S46">IFERROR(
IF(OR(S$10="",$I46=""),"",
SUMIFS(収穫記録!$P:$P,収穫記録!$D:$D,$J$1,収穫記録!$I:$I,$J$2,収穫記録!$J:$J,$J$3,収穫記録!$F:$F,$I46,収穫記録!$B:$B,"&gt;="&amp;S$10,収穫記録!$B:$B,"&lt;="&amp;S$10+6)
/_xlfn.UNIQUE(_xlfn._xlws.FILTER($F:$F,$E:$E=$J$4))
/IF($J$5="総計",1,$K46/10)
),0)</f>
        <v>0</v>
      </c>
      <c r="T46" s="48" cm="1">
        <f t="array" ref="T46">IFERROR(
IF(OR(T$10="",$I46=""),"",
SUMIFS(収穫記録!$P:$P,収穫記録!$D:$D,$J$1,収穫記録!$I:$I,$J$2,収穫記録!$J:$J,$J$3,収穫記録!$F:$F,$I46,収穫記録!$B:$B,"&gt;="&amp;T$10,収穫記録!$B:$B,"&lt;="&amp;T$10+6)
/_xlfn.UNIQUE(_xlfn._xlws.FILTER($F:$F,$E:$E=$J$4))
/IF($J$5="総計",1,$K46/10)
),0)</f>
        <v>0</v>
      </c>
      <c r="U46" s="48" cm="1">
        <f t="array" ref="U46">IFERROR(
IF(OR(U$10="",$I46=""),"",
SUMIFS(収穫記録!$P:$P,収穫記録!$D:$D,$J$1,収穫記録!$I:$I,$J$2,収穫記録!$J:$J,$J$3,収穫記録!$F:$F,$I46,収穫記録!$B:$B,"&gt;="&amp;U$10,収穫記録!$B:$B,"&lt;="&amp;U$10+6)
/_xlfn.UNIQUE(_xlfn._xlws.FILTER($F:$F,$E:$E=$J$4))
/IF($J$5="総計",1,$K46/10)
),0)</f>
        <v>0</v>
      </c>
      <c r="V46" s="48" cm="1">
        <f t="array" ref="V46">IFERROR(
IF(OR(V$10="",$I46=""),"",
SUMIFS(収穫記録!$P:$P,収穫記録!$D:$D,$J$1,収穫記録!$I:$I,$J$2,収穫記録!$J:$J,$J$3,収穫記録!$F:$F,$I46,収穫記録!$B:$B,"&gt;="&amp;V$10,収穫記録!$B:$B,"&lt;="&amp;V$10+6)
/_xlfn.UNIQUE(_xlfn._xlws.FILTER($F:$F,$E:$E=$J$4))
/IF($J$5="総計",1,$K46/10)
),0)</f>
        <v>0</v>
      </c>
      <c r="W46" s="48" cm="1">
        <f t="array" ref="W46">IFERROR(
IF(OR(W$10="",$I46=""),"",
SUMIFS(収穫記録!$P:$P,収穫記録!$D:$D,$J$1,収穫記録!$I:$I,$J$2,収穫記録!$J:$J,$J$3,収穫記録!$F:$F,$I46,収穫記録!$B:$B,"&gt;="&amp;W$10,収穫記録!$B:$B,"&lt;="&amp;W$10+6)
/_xlfn.UNIQUE(_xlfn._xlws.FILTER($F:$F,$E:$E=$J$4))
/IF($J$5="総計",1,$K46/10)
),0)</f>
        <v>0</v>
      </c>
      <c r="X46" s="48" cm="1">
        <f t="array" ref="X46">IFERROR(
IF(OR(X$10="",$I46=""),"",
SUMIFS(収穫記録!$P:$P,収穫記録!$D:$D,$J$1,収穫記録!$I:$I,$J$2,収穫記録!$J:$J,$J$3,収穫記録!$F:$F,$I46,収穫記録!$B:$B,"&gt;="&amp;X$10,収穫記録!$B:$B,"&lt;="&amp;X$10+6)
/_xlfn.UNIQUE(_xlfn._xlws.FILTER($F:$F,$E:$E=$J$4))
/IF($J$5="総計",1,$K46/10)
),0)</f>
        <v>0</v>
      </c>
    </row>
    <row r="47" spans="10:24">
      <c r="J47" s="13"/>
      <c r="K47" s="37"/>
      <c r="L47" s="46" t="str">
        <f t="shared" si="2"/>
        <v/>
      </c>
      <c r="M47" s="47" cm="1">
        <f t="array" ref="M47">IFERROR(
IF(OR(M$10="",$I47=""),"",
SUMIFS(収穫記録!$P:$P,収穫記録!$D:$D,$J$1,収穫記録!$I:$I,$J$2,収穫記録!$J:$J,$J$3,収穫記録!$F:$F,$I47,収穫記録!$B:$B,"&gt;="&amp;M$10,収穫記録!$B:$B,"&lt;="&amp;M$10+6)
/_xlfn.UNIQUE(_xlfn._xlws.FILTER($F:$F,$E:$E=$J$4))
/IF($J$5="総計",1,$K47/10)
),0)</f>
        <v>0</v>
      </c>
      <c r="N47" s="48" cm="1">
        <f t="array" ref="N47">IFERROR(
IF(OR(N$10="",$I47=""),"",
SUMIFS(収穫記録!$P:$P,収穫記録!$D:$D,$J$1,収穫記録!$I:$I,$J$2,収穫記録!$J:$J,$J$3,収穫記録!$F:$F,$I47,収穫記録!$B:$B,"&gt;="&amp;N$10,収穫記録!$B:$B,"&lt;="&amp;N$10+6)
/_xlfn.UNIQUE(_xlfn._xlws.FILTER($F:$F,$E:$E=$J$4))
/IF($J$5="総計",1,$K47/10)
),0)</f>
        <v>0</v>
      </c>
      <c r="O47" s="48" cm="1">
        <f t="array" ref="O47">IFERROR(
IF(OR(O$10="",$I47=""),"",
SUMIFS(収穫記録!$P:$P,収穫記録!$D:$D,$J$1,収穫記録!$I:$I,$J$2,収穫記録!$J:$J,$J$3,収穫記録!$F:$F,$I47,収穫記録!$B:$B,"&gt;="&amp;O$10,収穫記録!$B:$B,"&lt;="&amp;O$10+6)
/_xlfn.UNIQUE(_xlfn._xlws.FILTER($F:$F,$E:$E=$J$4))
/IF($J$5="総計",1,$K47/10)
),0)</f>
        <v>0</v>
      </c>
      <c r="P47" s="48" cm="1">
        <f t="array" ref="P47">IFERROR(
IF(OR(P$10="",$I47=""),"",
SUMIFS(収穫記録!$P:$P,収穫記録!$D:$D,$J$1,収穫記録!$I:$I,$J$2,収穫記録!$J:$J,$J$3,収穫記録!$F:$F,$I47,収穫記録!$B:$B,"&gt;="&amp;P$10,収穫記録!$B:$B,"&lt;="&amp;P$10+6)
/_xlfn.UNIQUE(_xlfn._xlws.FILTER($F:$F,$E:$E=$J$4))
/IF($J$5="総計",1,$K47/10)
),0)</f>
        <v>0</v>
      </c>
      <c r="Q47" s="48" cm="1">
        <f t="array" ref="Q47">IFERROR(
IF(OR(Q$10="",$I47=""),"",
SUMIFS(収穫記録!$P:$P,収穫記録!$D:$D,$J$1,収穫記録!$I:$I,$J$2,収穫記録!$J:$J,$J$3,収穫記録!$F:$F,$I47,収穫記録!$B:$B,"&gt;="&amp;Q$10,収穫記録!$B:$B,"&lt;="&amp;Q$10+6)
/_xlfn.UNIQUE(_xlfn._xlws.FILTER($F:$F,$E:$E=$J$4))
/IF($J$5="総計",1,$K47/10)
),0)</f>
        <v>0</v>
      </c>
      <c r="R47" s="48" cm="1">
        <f t="array" ref="R47">IFERROR(
IF(OR(R$10="",$I47=""),"",
SUMIFS(収穫記録!$P:$P,収穫記録!$D:$D,$J$1,収穫記録!$I:$I,$J$2,収穫記録!$J:$J,$J$3,収穫記録!$F:$F,$I47,収穫記録!$B:$B,"&gt;="&amp;R$10,収穫記録!$B:$B,"&lt;="&amp;R$10+6)
/_xlfn.UNIQUE(_xlfn._xlws.FILTER($F:$F,$E:$E=$J$4))
/IF($J$5="総計",1,$K47/10)
),0)</f>
        <v>0</v>
      </c>
      <c r="S47" s="48" cm="1">
        <f t="array" ref="S47">IFERROR(
IF(OR(S$10="",$I47=""),"",
SUMIFS(収穫記録!$P:$P,収穫記録!$D:$D,$J$1,収穫記録!$I:$I,$J$2,収穫記録!$J:$J,$J$3,収穫記録!$F:$F,$I47,収穫記録!$B:$B,"&gt;="&amp;S$10,収穫記録!$B:$B,"&lt;="&amp;S$10+6)
/_xlfn.UNIQUE(_xlfn._xlws.FILTER($F:$F,$E:$E=$J$4))
/IF($J$5="総計",1,$K47/10)
),0)</f>
        <v>0</v>
      </c>
      <c r="T47" s="48" cm="1">
        <f t="array" ref="T47">IFERROR(
IF(OR(T$10="",$I47=""),"",
SUMIFS(収穫記録!$P:$P,収穫記録!$D:$D,$J$1,収穫記録!$I:$I,$J$2,収穫記録!$J:$J,$J$3,収穫記録!$F:$F,$I47,収穫記録!$B:$B,"&gt;="&amp;T$10,収穫記録!$B:$B,"&lt;="&amp;T$10+6)
/_xlfn.UNIQUE(_xlfn._xlws.FILTER($F:$F,$E:$E=$J$4))
/IF($J$5="総計",1,$K47/10)
),0)</f>
        <v>0</v>
      </c>
      <c r="U47" s="48" cm="1">
        <f t="array" ref="U47">IFERROR(
IF(OR(U$10="",$I47=""),"",
SUMIFS(収穫記録!$P:$P,収穫記録!$D:$D,$J$1,収穫記録!$I:$I,$J$2,収穫記録!$J:$J,$J$3,収穫記録!$F:$F,$I47,収穫記録!$B:$B,"&gt;="&amp;U$10,収穫記録!$B:$B,"&lt;="&amp;U$10+6)
/_xlfn.UNIQUE(_xlfn._xlws.FILTER($F:$F,$E:$E=$J$4))
/IF($J$5="総計",1,$K47/10)
),0)</f>
        <v>0</v>
      </c>
      <c r="V47" s="48" cm="1">
        <f t="array" ref="V47">IFERROR(
IF(OR(V$10="",$I47=""),"",
SUMIFS(収穫記録!$P:$P,収穫記録!$D:$D,$J$1,収穫記録!$I:$I,$J$2,収穫記録!$J:$J,$J$3,収穫記録!$F:$F,$I47,収穫記録!$B:$B,"&gt;="&amp;V$10,収穫記録!$B:$B,"&lt;="&amp;V$10+6)
/_xlfn.UNIQUE(_xlfn._xlws.FILTER($F:$F,$E:$E=$J$4))
/IF($J$5="総計",1,$K47/10)
),0)</f>
        <v>0</v>
      </c>
      <c r="W47" s="48" cm="1">
        <f t="array" ref="W47">IFERROR(
IF(OR(W$10="",$I47=""),"",
SUMIFS(収穫記録!$P:$P,収穫記録!$D:$D,$J$1,収穫記録!$I:$I,$J$2,収穫記録!$J:$J,$J$3,収穫記録!$F:$F,$I47,収穫記録!$B:$B,"&gt;="&amp;W$10,収穫記録!$B:$B,"&lt;="&amp;W$10+6)
/_xlfn.UNIQUE(_xlfn._xlws.FILTER($F:$F,$E:$E=$J$4))
/IF($J$5="総計",1,$K47/10)
),0)</f>
        <v>0</v>
      </c>
      <c r="X47" s="48" cm="1">
        <f t="array" ref="X47">IFERROR(
IF(OR(X$10="",$I47=""),"",
SUMIFS(収穫記録!$P:$P,収穫記録!$D:$D,$J$1,収穫記録!$I:$I,$J$2,収穫記録!$J:$J,$J$3,収穫記録!$F:$F,$I47,収穫記録!$B:$B,"&gt;="&amp;X$10,収穫記録!$B:$B,"&lt;="&amp;X$10+6)
/_xlfn.UNIQUE(_xlfn._xlws.FILTER($F:$F,$E:$E=$J$4))
/IF($J$5="総計",1,$K47/10)
),0)</f>
        <v>0</v>
      </c>
    </row>
    <row r="48" spans="10:24">
      <c r="J48" s="13"/>
      <c r="K48" s="37"/>
      <c r="L48" s="46" t="str">
        <f t="shared" si="2"/>
        <v/>
      </c>
      <c r="M48" s="47" cm="1">
        <f t="array" ref="M48">IFERROR(
IF(OR(M$10="",$I48=""),"",
SUMIFS(収穫記録!$P:$P,収穫記録!$D:$D,$J$1,収穫記録!$I:$I,$J$2,収穫記録!$J:$J,$J$3,収穫記録!$F:$F,$I48,収穫記録!$B:$B,"&gt;="&amp;M$10,収穫記録!$B:$B,"&lt;="&amp;M$10+6)
/_xlfn.UNIQUE(_xlfn._xlws.FILTER($F:$F,$E:$E=$J$4))
/IF($J$5="総計",1,$K48/10)
),0)</f>
        <v>0</v>
      </c>
      <c r="N48" s="48" cm="1">
        <f t="array" ref="N48">IFERROR(
IF(OR(N$10="",$I48=""),"",
SUMIFS(収穫記録!$P:$P,収穫記録!$D:$D,$J$1,収穫記録!$I:$I,$J$2,収穫記録!$J:$J,$J$3,収穫記録!$F:$F,$I48,収穫記録!$B:$B,"&gt;="&amp;N$10,収穫記録!$B:$B,"&lt;="&amp;N$10+6)
/_xlfn.UNIQUE(_xlfn._xlws.FILTER($F:$F,$E:$E=$J$4))
/IF($J$5="総計",1,$K48/10)
),0)</f>
        <v>0</v>
      </c>
      <c r="O48" s="48" cm="1">
        <f t="array" ref="O48">IFERROR(
IF(OR(O$10="",$I48=""),"",
SUMIFS(収穫記録!$P:$P,収穫記録!$D:$D,$J$1,収穫記録!$I:$I,$J$2,収穫記録!$J:$J,$J$3,収穫記録!$F:$F,$I48,収穫記録!$B:$B,"&gt;="&amp;O$10,収穫記録!$B:$B,"&lt;="&amp;O$10+6)
/_xlfn.UNIQUE(_xlfn._xlws.FILTER($F:$F,$E:$E=$J$4))
/IF($J$5="総計",1,$K48/10)
),0)</f>
        <v>0</v>
      </c>
      <c r="P48" s="48" cm="1">
        <f t="array" ref="P48">IFERROR(
IF(OR(P$10="",$I48=""),"",
SUMIFS(収穫記録!$P:$P,収穫記録!$D:$D,$J$1,収穫記録!$I:$I,$J$2,収穫記録!$J:$J,$J$3,収穫記録!$F:$F,$I48,収穫記録!$B:$B,"&gt;="&amp;P$10,収穫記録!$B:$B,"&lt;="&amp;P$10+6)
/_xlfn.UNIQUE(_xlfn._xlws.FILTER($F:$F,$E:$E=$J$4))
/IF($J$5="総計",1,$K48/10)
),0)</f>
        <v>0</v>
      </c>
      <c r="Q48" s="48" cm="1">
        <f t="array" ref="Q48">IFERROR(
IF(OR(Q$10="",$I48=""),"",
SUMIFS(収穫記録!$P:$P,収穫記録!$D:$D,$J$1,収穫記録!$I:$I,$J$2,収穫記録!$J:$J,$J$3,収穫記録!$F:$F,$I48,収穫記録!$B:$B,"&gt;="&amp;Q$10,収穫記録!$B:$B,"&lt;="&amp;Q$10+6)
/_xlfn.UNIQUE(_xlfn._xlws.FILTER($F:$F,$E:$E=$J$4))
/IF($J$5="総計",1,$K48/10)
),0)</f>
        <v>0</v>
      </c>
      <c r="R48" s="48" cm="1">
        <f t="array" ref="R48">IFERROR(
IF(OR(R$10="",$I48=""),"",
SUMIFS(収穫記録!$P:$P,収穫記録!$D:$D,$J$1,収穫記録!$I:$I,$J$2,収穫記録!$J:$J,$J$3,収穫記録!$F:$F,$I48,収穫記録!$B:$B,"&gt;="&amp;R$10,収穫記録!$B:$B,"&lt;="&amp;R$10+6)
/_xlfn.UNIQUE(_xlfn._xlws.FILTER($F:$F,$E:$E=$J$4))
/IF($J$5="総計",1,$K48/10)
),0)</f>
        <v>0</v>
      </c>
      <c r="S48" s="48" cm="1">
        <f t="array" ref="S48">IFERROR(
IF(OR(S$10="",$I48=""),"",
SUMIFS(収穫記録!$P:$P,収穫記録!$D:$D,$J$1,収穫記録!$I:$I,$J$2,収穫記録!$J:$J,$J$3,収穫記録!$F:$F,$I48,収穫記録!$B:$B,"&gt;="&amp;S$10,収穫記録!$B:$B,"&lt;="&amp;S$10+6)
/_xlfn.UNIQUE(_xlfn._xlws.FILTER($F:$F,$E:$E=$J$4))
/IF($J$5="総計",1,$K48/10)
),0)</f>
        <v>0</v>
      </c>
      <c r="T48" s="48" cm="1">
        <f t="array" ref="T48">IFERROR(
IF(OR(T$10="",$I48=""),"",
SUMIFS(収穫記録!$P:$P,収穫記録!$D:$D,$J$1,収穫記録!$I:$I,$J$2,収穫記録!$J:$J,$J$3,収穫記録!$F:$F,$I48,収穫記録!$B:$B,"&gt;="&amp;T$10,収穫記録!$B:$B,"&lt;="&amp;T$10+6)
/_xlfn.UNIQUE(_xlfn._xlws.FILTER($F:$F,$E:$E=$J$4))
/IF($J$5="総計",1,$K48/10)
),0)</f>
        <v>0</v>
      </c>
      <c r="U48" s="48" cm="1">
        <f t="array" ref="U48">IFERROR(
IF(OR(U$10="",$I48=""),"",
SUMIFS(収穫記録!$P:$P,収穫記録!$D:$D,$J$1,収穫記録!$I:$I,$J$2,収穫記録!$J:$J,$J$3,収穫記録!$F:$F,$I48,収穫記録!$B:$B,"&gt;="&amp;U$10,収穫記録!$B:$B,"&lt;="&amp;U$10+6)
/_xlfn.UNIQUE(_xlfn._xlws.FILTER($F:$F,$E:$E=$J$4))
/IF($J$5="総計",1,$K48/10)
),0)</f>
        <v>0</v>
      </c>
      <c r="V48" s="48" cm="1">
        <f t="array" ref="V48">IFERROR(
IF(OR(V$10="",$I48=""),"",
SUMIFS(収穫記録!$P:$P,収穫記録!$D:$D,$J$1,収穫記録!$I:$I,$J$2,収穫記録!$J:$J,$J$3,収穫記録!$F:$F,$I48,収穫記録!$B:$B,"&gt;="&amp;V$10,収穫記録!$B:$B,"&lt;="&amp;V$10+6)
/_xlfn.UNIQUE(_xlfn._xlws.FILTER($F:$F,$E:$E=$J$4))
/IF($J$5="総計",1,$K48/10)
),0)</f>
        <v>0</v>
      </c>
      <c r="W48" s="48" cm="1">
        <f t="array" ref="W48">IFERROR(
IF(OR(W$10="",$I48=""),"",
SUMIFS(収穫記録!$P:$P,収穫記録!$D:$D,$J$1,収穫記録!$I:$I,$J$2,収穫記録!$J:$J,$J$3,収穫記録!$F:$F,$I48,収穫記録!$B:$B,"&gt;="&amp;W$10,収穫記録!$B:$B,"&lt;="&amp;W$10+6)
/_xlfn.UNIQUE(_xlfn._xlws.FILTER($F:$F,$E:$E=$J$4))
/IF($J$5="総計",1,$K48/10)
),0)</f>
        <v>0</v>
      </c>
      <c r="X48" s="48" cm="1">
        <f t="array" ref="X48">IFERROR(
IF(OR(X$10="",$I48=""),"",
SUMIFS(収穫記録!$P:$P,収穫記録!$D:$D,$J$1,収穫記録!$I:$I,$J$2,収穫記録!$J:$J,$J$3,収穫記録!$F:$F,$I48,収穫記録!$B:$B,"&gt;="&amp;X$10,収穫記録!$B:$B,"&lt;="&amp;X$10+6)
/_xlfn.UNIQUE(_xlfn._xlws.FILTER($F:$F,$E:$E=$J$4))
/IF($J$5="総計",1,$K48/10)
),0)</f>
        <v>0</v>
      </c>
    </row>
    <row r="49" spans="10:24">
      <c r="J49" s="13"/>
      <c r="K49" s="37"/>
      <c r="L49" s="46" t="str">
        <f t="shared" si="2"/>
        <v/>
      </c>
      <c r="M49" s="47" cm="1">
        <f t="array" ref="M49">IFERROR(
IF(OR(M$10="",$I49=""),"",
SUMIFS(収穫記録!$P:$P,収穫記録!$D:$D,$J$1,収穫記録!$I:$I,$J$2,収穫記録!$J:$J,$J$3,収穫記録!$F:$F,$I49,収穫記録!$B:$B,"&gt;="&amp;M$10,収穫記録!$B:$B,"&lt;="&amp;M$10+6)
/_xlfn.UNIQUE(_xlfn._xlws.FILTER($F:$F,$E:$E=$J$4))
/IF($J$5="総計",1,$K49/10)
),0)</f>
        <v>0</v>
      </c>
      <c r="N49" s="48" cm="1">
        <f t="array" ref="N49">IFERROR(
IF(OR(N$10="",$I49=""),"",
SUMIFS(収穫記録!$P:$P,収穫記録!$D:$D,$J$1,収穫記録!$I:$I,$J$2,収穫記録!$J:$J,$J$3,収穫記録!$F:$F,$I49,収穫記録!$B:$B,"&gt;="&amp;N$10,収穫記録!$B:$B,"&lt;="&amp;N$10+6)
/_xlfn.UNIQUE(_xlfn._xlws.FILTER($F:$F,$E:$E=$J$4))
/IF($J$5="総計",1,$K49/10)
),0)</f>
        <v>0</v>
      </c>
      <c r="O49" s="48" cm="1">
        <f t="array" ref="O49">IFERROR(
IF(OR(O$10="",$I49=""),"",
SUMIFS(収穫記録!$P:$P,収穫記録!$D:$D,$J$1,収穫記録!$I:$I,$J$2,収穫記録!$J:$J,$J$3,収穫記録!$F:$F,$I49,収穫記録!$B:$B,"&gt;="&amp;O$10,収穫記録!$B:$B,"&lt;="&amp;O$10+6)
/_xlfn.UNIQUE(_xlfn._xlws.FILTER($F:$F,$E:$E=$J$4))
/IF($J$5="総計",1,$K49/10)
),0)</f>
        <v>0</v>
      </c>
      <c r="P49" s="48" cm="1">
        <f t="array" ref="P49">IFERROR(
IF(OR(P$10="",$I49=""),"",
SUMIFS(収穫記録!$P:$P,収穫記録!$D:$D,$J$1,収穫記録!$I:$I,$J$2,収穫記録!$J:$J,$J$3,収穫記録!$F:$F,$I49,収穫記録!$B:$B,"&gt;="&amp;P$10,収穫記録!$B:$B,"&lt;="&amp;P$10+6)
/_xlfn.UNIQUE(_xlfn._xlws.FILTER($F:$F,$E:$E=$J$4))
/IF($J$5="総計",1,$K49/10)
),0)</f>
        <v>0</v>
      </c>
      <c r="Q49" s="48" cm="1">
        <f t="array" ref="Q49">IFERROR(
IF(OR(Q$10="",$I49=""),"",
SUMIFS(収穫記録!$P:$P,収穫記録!$D:$D,$J$1,収穫記録!$I:$I,$J$2,収穫記録!$J:$J,$J$3,収穫記録!$F:$F,$I49,収穫記録!$B:$B,"&gt;="&amp;Q$10,収穫記録!$B:$B,"&lt;="&amp;Q$10+6)
/_xlfn.UNIQUE(_xlfn._xlws.FILTER($F:$F,$E:$E=$J$4))
/IF($J$5="総計",1,$K49/10)
),0)</f>
        <v>0</v>
      </c>
      <c r="R49" s="48" cm="1">
        <f t="array" ref="R49">IFERROR(
IF(OR(R$10="",$I49=""),"",
SUMIFS(収穫記録!$P:$P,収穫記録!$D:$D,$J$1,収穫記録!$I:$I,$J$2,収穫記録!$J:$J,$J$3,収穫記録!$F:$F,$I49,収穫記録!$B:$B,"&gt;="&amp;R$10,収穫記録!$B:$B,"&lt;="&amp;R$10+6)
/_xlfn.UNIQUE(_xlfn._xlws.FILTER($F:$F,$E:$E=$J$4))
/IF($J$5="総計",1,$K49/10)
),0)</f>
        <v>0</v>
      </c>
      <c r="S49" s="48" cm="1">
        <f t="array" ref="S49">IFERROR(
IF(OR(S$10="",$I49=""),"",
SUMIFS(収穫記録!$P:$P,収穫記録!$D:$D,$J$1,収穫記録!$I:$I,$J$2,収穫記録!$J:$J,$J$3,収穫記録!$F:$F,$I49,収穫記録!$B:$B,"&gt;="&amp;S$10,収穫記録!$B:$B,"&lt;="&amp;S$10+6)
/_xlfn.UNIQUE(_xlfn._xlws.FILTER($F:$F,$E:$E=$J$4))
/IF($J$5="総計",1,$K49/10)
),0)</f>
        <v>0</v>
      </c>
      <c r="T49" s="48" cm="1">
        <f t="array" ref="T49">IFERROR(
IF(OR(T$10="",$I49=""),"",
SUMIFS(収穫記録!$P:$P,収穫記録!$D:$D,$J$1,収穫記録!$I:$I,$J$2,収穫記録!$J:$J,$J$3,収穫記録!$F:$F,$I49,収穫記録!$B:$B,"&gt;="&amp;T$10,収穫記録!$B:$B,"&lt;="&amp;T$10+6)
/_xlfn.UNIQUE(_xlfn._xlws.FILTER($F:$F,$E:$E=$J$4))
/IF($J$5="総計",1,$K49/10)
),0)</f>
        <v>0</v>
      </c>
      <c r="U49" s="48" cm="1">
        <f t="array" ref="U49">IFERROR(
IF(OR(U$10="",$I49=""),"",
SUMIFS(収穫記録!$P:$P,収穫記録!$D:$D,$J$1,収穫記録!$I:$I,$J$2,収穫記録!$J:$J,$J$3,収穫記録!$F:$F,$I49,収穫記録!$B:$B,"&gt;="&amp;U$10,収穫記録!$B:$B,"&lt;="&amp;U$10+6)
/_xlfn.UNIQUE(_xlfn._xlws.FILTER($F:$F,$E:$E=$J$4))
/IF($J$5="総計",1,$K49/10)
),0)</f>
        <v>0</v>
      </c>
      <c r="V49" s="48" cm="1">
        <f t="array" ref="V49">IFERROR(
IF(OR(V$10="",$I49=""),"",
SUMIFS(収穫記録!$P:$P,収穫記録!$D:$D,$J$1,収穫記録!$I:$I,$J$2,収穫記録!$J:$J,$J$3,収穫記録!$F:$F,$I49,収穫記録!$B:$B,"&gt;="&amp;V$10,収穫記録!$B:$B,"&lt;="&amp;V$10+6)
/_xlfn.UNIQUE(_xlfn._xlws.FILTER($F:$F,$E:$E=$J$4))
/IF($J$5="総計",1,$K49/10)
),0)</f>
        <v>0</v>
      </c>
      <c r="W49" s="48" cm="1">
        <f t="array" ref="W49">IFERROR(
IF(OR(W$10="",$I49=""),"",
SUMIFS(収穫記録!$P:$P,収穫記録!$D:$D,$J$1,収穫記録!$I:$I,$J$2,収穫記録!$J:$J,$J$3,収穫記録!$F:$F,$I49,収穫記録!$B:$B,"&gt;="&amp;W$10,収穫記録!$B:$B,"&lt;="&amp;W$10+6)
/_xlfn.UNIQUE(_xlfn._xlws.FILTER($F:$F,$E:$E=$J$4))
/IF($J$5="総計",1,$K49/10)
),0)</f>
        <v>0</v>
      </c>
      <c r="X49" s="48" cm="1">
        <f t="array" ref="X49">IFERROR(
IF(OR(X$10="",$I49=""),"",
SUMIFS(収穫記録!$P:$P,収穫記録!$D:$D,$J$1,収穫記録!$I:$I,$J$2,収穫記録!$J:$J,$J$3,収穫記録!$F:$F,$I49,収穫記録!$B:$B,"&gt;="&amp;X$10,収穫記録!$B:$B,"&lt;="&amp;X$10+6)
/_xlfn.UNIQUE(_xlfn._xlws.FILTER($F:$F,$E:$E=$J$4))
/IF($J$5="総計",1,$K49/10)
),0)</f>
        <v>0</v>
      </c>
    </row>
    <row r="50" spans="10:24">
      <c r="J50" s="13"/>
      <c r="K50" s="37"/>
      <c r="L50" s="46" t="str">
        <f t="shared" si="2"/>
        <v/>
      </c>
      <c r="M50" s="47" cm="1">
        <f t="array" ref="M50">IFERROR(
IF(OR(M$10="",$I50=""),"",
SUMIFS(収穫記録!$P:$P,収穫記録!$D:$D,$J$1,収穫記録!$I:$I,$J$2,収穫記録!$J:$J,$J$3,収穫記録!$F:$F,$I50,収穫記録!$B:$B,"&gt;="&amp;M$10,収穫記録!$B:$B,"&lt;="&amp;M$10+6)
/_xlfn.UNIQUE(_xlfn._xlws.FILTER($F:$F,$E:$E=$J$4))
/IF($J$5="総計",1,$K50/10)
),0)</f>
        <v>0</v>
      </c>
      <c r="N50" s="48" cm="1">
        <f t="array" ref="N50">IFERROR(
IF(OR(N$10="",$I50=""),"",
SUMIFS(収穫記録!$P:$P,収穫記録!$D:$D,$J$1,収穫記録!$I:$I,$J$2,収穫記録!$J:$J,$J$3,収穫記録!$F:$F,$I50,収穫記録!$B:$B,"&gt;="&amp;N$10,収穫記録!$B:$B,"&lt;="&amp;N$10+6)
/_xlfn.UNIQUE(_xlfn._xlws.FILTER($F:$F,$E:$E=$J$4))
/IF($J$5="総計",1,$K50/10)
),0)</f>
        <v>0</v>
      </c>
      <c r="O50" s="48" cm="1">
        <f t="array" ref="O50">IFERROR(
IF(OR(O$10="",$I50=""),"",
SUMIFS(収穫記録!$P:$P,収穫記録!$D:$D,$J$1,収穫記録!$I:$I,$J$2,収穫記録!$J:$J,$J$3,収穫記録!$F:$F,$I50,収穫記録!$B:$B,"&gt;="&amp;O$10,収穫記録!$B:$B,"&lt;="&amp;O$10+6)
/_xlfn.UNIQUE(_xlfn._xlws.FILTER($F:$F,$E:$E=$J$4))
/IF($J$5="総計",1,$K50/10)
),0)</f>
        <v>0</v>
      </c>
      <c r="P50" s="48" cm="1">
        <f t="array" ref="P50">IFERROR(
IF(OR(P$10="",$I50=""),"",
SUMIFS(収穫記録!$P:$P,収穫記録!$D:$D,$J$1,収穫記録!$I:$I,$J$2,収穫記録!$J:$J,$J$3,収穫記録!$F:$F,$I50,収穫記録!$B:$B,"&gt;="&amp;P$10,収穫記録!$B:$B,"&lt;="&amp;P$10+6)
/_xlfn.UNIQUE(_xlfn._xlws.FILTER($F:$F,$E:$E=$J$4))
/IF($J$5="総計",1,$K50/10)
),0)</f>
        <v>0</v>
      </c>
      <c r="Q50" s="48" cm="1">
        <f t="array" ref="Q50">IFERROR(
IF(OR(Q$10="",$I50=""),"",
SUMIFS(収穫記録!$P:$P,収穫記録!$D:$D,$J$1,収穫記録!$I:$I,$J$2,収穫記録!$J:$J,$J$3,収穫記録!$F:$F,$I50,収穫記録!$B:$B,"&gt;="&amp;Q$10,収穫記録!$B:$B,"&lt;="&amp;Q$10+6)
/_xlfn.UNIQUE(_xlfn._xlws.FILTER($F:$F,$E:$E=$J$4))
/IF($J$5="総計",1,$K50/10)
),0)</f>
        <v>0</v>
      </c>
      <c r="R50" s="48" cm="1">
        <f t="array" ref="R50">IFERROR(
IF(OR(R$10="",$I50=""),"",
SUMIFS(収穫記録!$P:$P,収穫記録!$D:$D,$J$1,収穫記録!$I:$I,$J$2,収穫記録!$J:$J,$J$3,収穫記録!$F:$F,$I50,収穫記録!$B:$B,"&gt;="&amp;R$10,収穫記録!$B:$B,"&lt;="&amp;R$10+6)
/_xlfn.UNIQUE(_xlfn._xlws.FILTER($F:$F,$E:$E=$J$4))
/IF($J$5="総計",1,$K50/10)
),0)</f>
        <v>0</v>
      </c>
      <c r="S50" s="48" cm="1">
        <f t="array" ref="S50">IFERROR(
IF(OR(S$10="",$I50=""),"",
SUMIFS(収穫記録!$P:$P,収穫記録!$D:$D,$J$1,収穫記録!$I:$I,$J$2,収穫記録!$J:$J,$J$3,収穫記録!$F:$F,$I50,収穫記録!$B:$B,"&gt;="&amp;S$10,収穫記録!$B:$B,"&lt;="&amp;S$10+6)
/_xlfn.UNIQUE(_xlfn._xlws.FILTER($F:$F,$E:$E=$J$4))
/IF($J$5="総計",1,$K50/10)
),0)</f>
        <v>0</v>
      </c>
      <c r="T50" s="48" cm="1">
        <f t="array" ref="T50">IFERROR(
IF(OR(T$10="",$I50=""),"",
SUMIFS(収穫記録!$P:$P,収穫記録!$D:$D,$J$1,収穫記録!$I:$I,$J$2,収穫記録!$J:$J,$J$3,収穫記録!$F:$F,$I50,収穫記録!$B:$B,"&gt;="&amp;T$10,収穫記録!$B:$B,"&lt;="&amp;T$10+6)
/_xlfn.UNIQUE(_xlfn._xlws.FILTER($F:$F,$E:$E=$J$4))
/IF($J$5="総計",1,$K50/10)
),0)</f>
        <v>0</v>
      </c>
      <c r="U50" s="48" cm="1">
        <f t="array" ref="U50">IFERROR(
IF(OR(U$10="",$I50=""),"",
SUMIFS(収穫記録!$P:$P,収穫記録!$D:$D,$J$1,収穫記録!$I:$I,$J$2,収穫記録!$J:$J,$J$3,収穫記録!$F:$F,$I50,収穫記録!$B:$B,"&gt;="&amp;U$10,収穫記録!$B:$B,"&lt;="&amp;U$10+6)
/_xlfn.UNIQUE(_xlfn._xlws.FILTER($F:$F,$E:$E=$J$4))
/IF($J$5="総計",1,$K50/10)
),0)</f>
        <v>0</v>
      </c>
      <c r="V50" s="48" cm="1">
        <f t="array" ref="V50">IFERROR(
IF(OR(V$10="",$I50=""),"",
SUMIFS(収穫記録!$P:$P,収穫記録!$D:$D,$J$1,収穫記録!$I:$I,$J$2,収穫記録!$J:$J,$J$3,収穫記録!$F:$F,$I50,収穫記録!$B:$B,"&gt;="&amp;V$10,収穫記録!$B:$B,"&lt;="&amp;V$10+6)
/_xlfn.UNIQUE(_xlfn._xlws.FILTER($F:$F,$E:$E=$J$4))
/IF($J$5="総計",1,$K50/10)
),0)</f>
        <v>0</v>
      </c>
      <c r="W50" s="48" cm="1">
        <f t="array" ref="W50">IFERROR(
IF(OR(W$10="",$I50=""),"",
SUMIFS(収穫記録!$P:$P,収穫記録!$D:$D,$J$1,収穫記録!$I:$I,$J$2,収穫記録!$J:$J,$J$3,収穫記録!$F:$F,$I50,収穫記録!$B:$B,"&gt;="&amp;W$10,収穫記録!$B:$B,"&lt;="&amp;W$10+6)
/_xlfn.UNIQUE(_xlfn._xlws.FILTER($F:$F,$E:$E=$J$4))
/IF($J$5="総計",1,$K50/10)
),0)</f>
        <v>0</v>
      </c>
      <c r="X50" s="48" cm="1">
        <f t="array" ref="X50">IFERROR(
IF(OR(X$10="",$I50=""),"",
SUMIFS(収穫記録!$P:$P,収穫記録!$D:$D,$J$1,収穫記録!$I:$I,$J$2,収穫記録!$J:$J,$J$3,収穫記録!$F:$F,$I50,収穫記録!$B:$B,"&gt;="&amp;X$10,収穫記録!$B:$B,"&lt;="&amp;X$10+6)
/_xlfn.UNIQUE(_xlfn._xlws.FILTER($F:$F,$E:$E=$J$4))
/IF($J$5="総計",1,$K50/10)
),0)</f>
        <v>0</v>
      </c>
    </row>
    <row r="51" spans="10:24">
      <c r="J51" s="13"/>
      <c r="K51" s="37"/>
      <c r="L51" s="46" t="str">
        <f t="shared" si="2"/>
        <v/>
      </c>
      <c r="M51" s="47" cm="1">
        <f t="array" ref="M51">IFERROR(
IF(OR(M$10="",$I51=""),"",
SUMIFS(収穫記録!$P:$P,収穫記録!$D:$D,$J$1,収穫記録!$I:$I,$J$2,収穫記録!$J:$J,$J$3,収穫記録!$F:$F,$I51,収穫記録!$B:$B,"&gt;="&amp;M$10,収穫記録!$B:$B,"&lt;="&amp;M$10+6)
/_xlfn.UNIQUE(_xlfn._xlws.FILTER($F:$F,$E:$E=$J$4))
/IF($J$5="総計",1,$K51/10)
),0)</f>
        <v>0</v>
      </c>
      <c r="N51" s="48" cm="1">
        <f t="array" ref="N51">IFERROR(
IF(OR(N$10="",$I51=""),"",
SUMIFS(収穫記録!$P:$P,収穫記録!$D:$D,$J$1,収穫記録!$I:$I,$J$2,収穫記録!$J:$J,$J$3,収穫記録!$F:$F,$I51,収穫記録!$B:$B,"&gt;="&amp;N$10,収穫記録!$B:$B,"&lt;="&amp;N$10+6)
/_xlfn.UNIQUE(_xlfn._xlws.FILTER($F:$F,$E:$E=$J$4))
/IF($J$5="総計",1,$K51/10)
),0)</f>
        <v>0</v>
      </c>
      <c r="O51" s="48" cm="1">
        <f t="array" ref="O51">IFERROR(
IF(OR(O$10="",$I51=""),"",
SUMIFS(収穫記録!$P:$P,収穫記録!$D:$D,$J$1,収穫記録!$I:$I,$J$2,収穫記録!$J:$J,$J$3,収穫記録!$F:$F,$I51,収穫記録!$B:$B,"&gt;="&amp;O$10,収穫記録!$B:$B,"&lt;="&amp;O$10+6)
/_xlfn.UNIQUE(_xlfn._xlws.FILTER($F:$F,$E:$E=$J$4))
/IF($J$5="総計",1,$K51/10)
),0)</f>
        <v>0</v>
      </c>
      <c r="P51" s="48" cm="1">
        <f t="array" ref="P51">IFERROR(
IF(OR(P$10="",$I51=""),"",
SUMIFS(収穫記録!$P:$P,収穫記録!$D:$D,$J$1,収穫記録!$I:$I,$J$2,収穫記録!$J:$J,$J$3,収穫記録!$F:$F,$I51,収穫記録!$B:$B,"&gt;="&amp;P$10,収穫記録!$B:$B,"&lt;="&amp;P$10+6)
/_xlfn.UNIQUE(_xlfn._xlws.FILTER($F:$F,$E:$E=$J$4))
/IF($J$5="総計",1,$K51/10)
),0)</f>
        <v>0</v>
      </c>
      <c r="Q51" s="48" cm="1">
        <f t="array" ref="Q51">IFERROR(
IF(OR(Q$10="",$I51=""),"",
SUMIFS(収穫記録!$P:$P,収穫記録!$D:$D,$J$1,収穫記録!$I:$I,$J$2,収穫記録!$J:$J,$J$3,収穫記録!$F:$F,$I51,収穫記録!$B:$B,"&gt;="&amp;Q$10,収穫記録!$B:$B,"&lt;="&amp;Q$10+6)
/_xlfn.UNIQUE(_xlfn._xlws.FILTER($F:$F,$E:$E=$J$4))
/IF($J$5="総計",1,$K51/10)
),0)</f>
        <v>0</v>
      </c>
      <c r="R51" s="48" cm="1">
        <f t="array" ref="R51">IFERROR(
IF(OR(R$10="",$I51=""),"",
SUMIFS(収穫記録!$P:$P,収穫記録!$D:$D,$J$1,収穫記録!$I:$I,$J$2,収穫記録!$J:$J,$J$3,収穫記録!$F:$F,$I51,収穫記録!$B:$B,"&gt;="&amp;R$10,収穫記録!$B:$B,"&lt;="&amp;R$10+6)
/_xlfn.UNIQUE(_xlfn._xlws.FILTER($F:$F,$E:$E=$J$4))
/IF($J$5="総計",1,$K51/10)
),0)</f>
        <v>0</v>
      </c>
      <c r="S51" s="48" cm="1">
        <f t="array" ref="S51">IFERROR(
IF(OR(S$10="",$I51=""),"",
SUMIFS(収穫記録!$P:$P,収穫記録!$D:$D,$J$1,収穫記録!$I:$I,$J$2,収穫記録!$J:$J,$J$3,収穫記録!$F:$F,$I51,収穫記録!$B:$B,"&gt;="&amp;S$10,収穫記録!$B:$B,"&lt;="&amp;S$10+6)
/_xlfn.UNIQUE(_xlfn._xlws.FILTER($F:$F,$E:$E=$J$4))
/IF($J$5="総計",1,$K51/10)
),0)</f>
        <v>0</v>
      </c>
      <c r="T51" s="48" cm="1">
        <f t="array" ref="T51">IFERROR(
IF(OR(T$10="",$I51=""),"",
SUMIFS(収穫記録!$P:$P,収穫記録!$D:$D,$J$1,収穫記録!$I:$I,$J$2,収穫記録!$J:$J,$J$3,収穫記録!$F:$F,$I51,収穫記録!$B:$B,"&gt;="&amp;T$10,収穫記録!$B:$B,"&lt;="&amp;T$10+6)
/_xlfn.UNIQUE(_xlfn._xlws.FILTER($F:$F,$E:$E=$J$4))
/IF($J$5="総計",1,$K51/10)
),0)</f>
        <v>0</v>
      </c>
      <c r="U51" s="48" cm="1">
        <f t="array" ref="U51">IFERROR(
IF(OR(U$10="",$I51=""),"",
SUMIFS(収穫記録!$P:$P,収穫記録!$D:$D,$J$1,収穫記録!$I:$I,$J$2,収穫記録!$J:$J,$J$3,収穫記録!$F:$F,$I51,収穫記録!$B:$B,"&gt;="&amp;U$10,収穫記録!$B:$B,"&lt;="&amp;U$10+6)
/_xlfn.UNIQUE(_xlfn._xlws.FILTER($F:$F,$E:$E=$J$4))
/IF($J$5="総計",1,$K51/10)
),0)</f>
        <v>0</v>
      </c>
      <c r="V51" s="48" cm="1">
        <f t="array" ref="V51">IFERROR(
IF(OR(V$10="",$I51=""),"",
SUMIFS(収穫記録!$P:$P,収穫記録!$D:$D,$J$1,収穫記録!$I:$I,$J$2,収穫記録!$J:$J,$J$3,収穫記録!$F:$F,$I51,収穫記録!$B:$B,"&gt;="&amp;V$10,収穫記録!$B:$B,"&lt;="&amp;V$10+6)
/_xlfn.UNIQUE(_xlfn._xlws.FILTER($F:$F,$E:$E=$J$4))
/IF($J$5="総計",1,$K51/10)
),0)</f>
        <v>0</v>
      </c>
      <c r="W51" s="48" cm="1">
        <f t="array" ref="W51">IFERROR(
IF(OR(W$10="",$I51=""),"",
SUMIFS(収穫記録!$P:$P,収穫記録!$D:$D,$J$1,収穫記録!$I:$I,$J$2,収穫記録!$J:$J,$J$3,収穫記録!$F:$F,$I51,収穫記録!$B:$B,"&gt;="&amp;W$10,収穫記録!$B:$B,"&lt;="&amp;W$10+6)
/_xlfn.UNIQUE(_xlfn._xlws.FILTER($F:$F,$E:$E=$J$4))
/IF($J$5="総計",1,$K51/10)
),0)</f>
        <v>0</v>
      </c>
      <c r="X51" s="48" cm="1">
        <f t="array" ref="X51">IFERROR(
IF(OR(X$10="",$I51=""),"",
SUMIFS(収穫記録!$P:$P,収穫記録!$D:$D,$J$1,収穫記録!$I:$I,$J$2,収穫記録!$J:$J,$J$3,収穫記録!$F:$F,$I51,収穫記録!$B:$B,"&gt;="&amp;X$10,収穫記録!$B:$B,"&lt;="&amp;X$10+6)
/_xlfn.UNIQUE(_xlfn._xlws.FILTER($F:$F,$E:$E=$J$4))
/IF($J$5="総計",1,$K51/10)
),0)</f>
        <v>0</v>
      </c>
    </row>
    <row r="52" spans="10:24">
      <c r="J52" s="13"/>
      <c r="K52" s="37"/>
      <c r="L52" s="46" t="str">
        <f t="shared" si="2"/>
        <v/>
      </c>
      <c r="M52" s="47" cm="1">
        <f t="array" ref="M52">IFERROR(
IF(OR(M$10="",$I52=""),"",
SUMIFS(収穫記録!$P:$P,収穫記録!$D:$D,$J$1,収穫記録!$I:$I,$J$2,収穫記録!$J:$J,$J$3,収穫記録!$F:$F,$I52,収穫記録!$B:$B,"&gt;="&amp;M$10,収穫記録!$B:$B,"&lt;="&amp;M$10+6)
/_xlfn.UNIQUE(_xlfn._xlws.FILTER($F:$F,$E:$E=$J$4))
/IF($J$5="総計",1,$K52/10)
),0)</f>
        <v>0</v>
      </c>
      <c r="N52" s="48" cm="1">
        <f t="array" ref="N52">IFERROR(
IF(OR(N$10="",$I52=""),"",
SUMIFS(収穫記録!$P:$P,収穫記録!$D:$D,$J$1,収穫記録!$I:$I,$J$2,収穫記録!$J:$J,$J$3,収穫記録!$F:$F,$I52,収穫記録!$B:$B,"&gt;="&amp;N$10,収穫記録!$B:$B,"&lt;="&amp;N$10+6)
/_xlfn.UNIQUE(_xlfn._xlws.FILTER($F:$F,$E:$E=$J$4))
/IF($J$5="総計",1,$K52/10)
),0)</f>
        <v>0</v>
      </c>
      <c r="O52" s="48" cm="1">
        <f t="array" ref="O52">IFERROR(
IF(OR(O$10="",$I52=""),"",
SUMIFS(収穫記録!$P:$P,収穫記録!$D:$D,$J$1,収穫記録!$I:$I,$J$2,収穫記録!$J:$J,$J$3,収穫記録!$F:$F,$I52,収穫記録!$B:$B,"&gt;="&amp;O$10,収穫記録!$B:$B,"&lt;="&amp;O$10+6)
/_xlfn.UNIQUE(_xlfn._xlws.FILTER($F:$F,$E:$E=$J$4))
/IF($J$5="総計",1,$K52/10)
),0)</f>
        <v>0</v>
      </c>
      <c r="P52" s="48" cm="1">
        <f t="array" ref="P52">IFERROR(
IF(OR(P$10="",$I52=""),"",
SUMIFS(収穫記録!$P:$P,収穫記録!$D:$D,$J$1,収穫記録!$I:$I,$J$2,収穫記録!$J:$J,$J$3,収穫記録!$F:$F,$I52,収穫記録!$B:$B,"&gt;="&amp;P$10,収穫記録!$B:$B,"&lt;="&amp;P$10+6)
/_xlfn.UNIQUE(_xlfn._xlws.FILTER($F:$F,$E:$E=$J$4))
/IF($J$5="総計",1,$K52/10)
),0)</f>
        <v>0</v>
      </c>
      <c r="Q52" s="48" cm="1">
        <f t="array" ref="Q52">IFERROR(
IF(OR(Q$10="",$I52=""),"",
SUMIFS(収穫記録!$P:$P,収穫記録!$D:$D,$J$1,収穫記録!$I:$I,$J$2,収穫記録!$J:$J,$J$3,収穫記録!$F:$F,$I52,収穫記録!$B:$B,"&gt;="&amp;Q$10,収穫記録!$B:$B,"&lt;="&amp;Q$10+6)
/_xlfn.UNIQUE(_xlfn._xlws.FILTER($F:$F,$E:$E=$J$4))
/IF($J$5="総計",1,$K52/10)
),0)</f>
        <v>0</v>
      </c>
      <c r="R52" s="48" cm="1">
        <f t="array" ref="R52">IFERROR(
IF(OR(R$10="",$I52=""),"",
SUMIFS(収穫記録!$P:$P,収穫記録!$D:$D,$J$1,収穫記録!$I:$I,$J$2,収穫記録!$J:$J,$J$3,収穫記録!$F:$F,$I52,収穫記録!$B:$B,"&gt;="&amp;R$10,収穫記録!$B:$B,"&lt;="&amp;R$10+6)
/_xlfn.UNIQUE(_xlfn._xlws.FILTER($F:$F,$E:$E=$J$4))
/IF($J$5="総計",1,$K52/10)
),0)</f>
        <v>0</v>
      </c>
      <c r="S52" s="48" cm="1">
        <f t="array" ref="S52">IFERROR(
IF(OR(S$10="",$I52=""),"",
SUMIFS(収穫記録!$P:$P,収穫記録!$D:$D,$J$1,収穫記録!$I:$I,$J$2,収穫記録!$J:$J,$J$3,収穫記録!$F:$F,$I52,収穫記録!$B:$B,"&gt;="&amp;S$10,収穫記録!$B:$B,"&lt;="&amp;S$10+6)
/_xlfn.UNIQUE(_xlfn._xlws.FILTER($F:$F,$E:$E=$J$4))
/IF($J$5="総計",1,$K52/10)
),0)</f>
        <v>0</v>
      </c>
      <c r="T52" s="48" cm="1">
        <f t="array" ref="T52">IFERROR(
IF(OR(T$10="",$I52=""),"",
SUMIFS(収穫記録!$P:$P,収穫記録!$D:$D,$J$1,収穫記録!$I:$I,$J$2,収穫記録!$J:$J,$J$3,収穫記録!$F:$F,$I52,収穫記録!$B:$B,"&gt;="&amp;T$10,収穫記録!$B:$B,"&lt;="&amp;T$10+6)
/_xlfn.UNIQUE(_xlfn._xlws.FILTER($F:$F,$E:$E=$J$4))
/IF($J$5="総計",1,$K52/10)
),0)</f>
        <v>0</v>
      </c>
      <c r="U52" s="48" cm="1">
        <f t="array" ref="U52">IFERROR(
IF(OR(U$10="",$I52=""),"",
SUMIFS(収穫記録!$P:$P,収穫記録!$D:$D,$J$1,収穫記録!$I:$I,$J$2,収穫記録!$J:$J,$J$3,収穫記録!$F:$F,$I52,収穫記録!$B:$B,"&gt;="&amp;U$10,収穫記録!$B:$B,"&lt;="&amp;U$10+6)
/_xlfn.UNIQUE(_xlfn._xlws.FILTER($F:$F,$E:$E=$J$4))
/IF($J$5="総計",1,$K52/10)
),0)</f>
        <v>0</v>
      </c>
      <c r="V52" s="48" cm="1">
        <f t="array" ref="V52">IFERROR(
IF(OR(V$10="",$I52=""),"",
SUMIFS(収穫記録!$P:$P,収穫記録!$D:$D,$J$1,収穫記録!$I:$I,$J$2,収穫記録!$J:$J,$J$3,収穫記録!$F:$F,$I52,収穫記録!$B:$B,"&gt;="&amp;V$10,収穫記録!$B:$B,"&lt;="&amp;V$10+6)
/_xlfn.UNIQUE(_xlfn._xlws.FILTER($F:$F,$E:$E=$J$4))
/IF($J$5="総計",1,$K52/10)
),0)</f>
        <v>0</v>
      </c>
      <c r="W52" s="48" cm="1">
        <f t="array" ref="W52">IFERROR(
IF(OR(W$10="",$I52=""),"",
SUMIFS(収穫記録!$P:$P,収穫記録!$D:$D,$J$1,収穫記録!$I:$I,$J$2,収穫記録!$J:$J,$J$3,収穫記録!$F:$F,$I52,収穫記録!$B:$B,"&gt;="&amp;W$10,収穫記録!$B:$B,"&lt;="&amp;W$10+6)
/_xlfn.UNIQUE(_xlfn._xlws.FILTER($F:$F,$E:$E=$J$4))
/IF($J$5="総計",1,$K52/10)
),0)</f>
        <v>0</v>
      </c>
      <c r="X52" s="48" cm="1">
        <f t="array" ref="X52">IFERROR(
IF(OR(X$10="",$I52=""),"",
SUMIFS(収穫記録!$P:$P,収穫記録!$D:$D,$J$1,収穫記録!$I:$I,$J$2,収穫記録!$J:$J,$J$3,収穫記録!$F:$F,$I52,収穫記録!$B:$B,"&gt;="&amp;X$10,収穫記録!$B:$B,"&lt;="&amp;X$10+6)
/_xlfn.UNIQUE(_xlfn._xlws.FILTER($F:$F,$E:$E=$J$4))
/IF($J$5="総計",1,$K52/10)
),0)</f>
        <v>0</v>
      </c>
    </row>
    <row r="53" spans="10:24">
      <c r="J53" s="13"/>
      <c r="K53" s="37"/>
      <c r="L53" s="46" t="str">
        <f t="shared" si="2"/>
        <v/>
      </c>
      <c r="M53" s="47" cm="1">
        <f t="array" ref="M53">IFERROR(
IF(OR(M$10="",$I53=""),"",
SUMIFS(収穫記録!$P:$P,収穫記録!$D:$D,$J$1,収穫記録!$I:$I,$J$2,収穫記録!$J:$J,$J$3,収穫記録!$F:$F,$I53,収穫記録!$B:$B,"&gt;="&amp;M$10,収穫記録!$B:$B,"&lt;="&amp;M$10+6)
/_xlfn.UNIQUE(_xlfn._xlws.FILTER($F:$F,$E:$E=$J$4))
/IF($J$5="総計",1,$K53/10)
),0)</f>
        <v>0</v>
      </c>
      <c r="N53" s="48" cm="1">
        <f t="array" ref="N53">IFERROR(
IF(OR(N$10="",$I53=""),"",
SUMIFS(収穫記録!$P:$P,収穫記録!$D:$D,$J$1,収穫記録!$I:$I,$J$2,収穫記録!$J:$J,$J$3,収穫記録!$F:$F,$I53,収穫記録!$B:$B,"&gt;="&amp;N$10,収穫記録!$B:$B,"&lt;="&amp;N$10+6)
/_xlfn.UNIQUE(_xlfn._xlws.FILTER($F:$F,$E:$E=$J$4))
/IF($J$5="総計",1,$K53/10)
),0)</f>
        <v>0</v>
      </c>
      <c r="O53" s="48" cm="1">
        <f t="array" ref="O53">IFERROR(
IF(OR(O$10="",$I53=""),"",
SUMIFS(収穫記録!$P:$P,収穫記録!$D:$D,$J$1,収穫記録!$I:$I,$J$2,収穫記録!$J:$J,$J$3,収穫記録!$F:$F,$I53,収穫記録!$B:$B,"&gt;="&amp;O$10,収穫記録!$B:$B,"&lt;="&amp;O$10+6)
/_xlfn.UNIQUE(_xlfn._xlws.FILTER($F:$F,$E:$E=$J$4))
/IF($J$5="総計",1,$K53/10)
),0)</f>
        <v>0</v>
      </c>
      <c r="P53" s="48" cm="1">
        <f t="array" ref="P53">IFERROR(
IF(OR(P$10="",$I53=""),"",
SUMIFS(収穫記録!$P:$P,収穫記録!$D:$D,$J$1,収穫記録!$I:$I,$J$2,収穫記録!$J:$J,$J$3,収穫記録!$F:$F,$I53,収穫記録!$B:$B,"&gt;="&amp;P$10,収穫記録!$B:$B,"&lt;="&amp;P$10+6)
/_xlfn.UNIQUE(_xlfn._xlws.FILTER($F:$F,$E:$E=$J$4))
/IF($J$5="総計",1,$K53/10)
),0)</f>
        <v>0</v>
      </c>
      <c r="Q53" s="48" cm="1">
        <f t="array" ref="Q53">IFERROR(
IF(OR(Q$10="",$I53=""),"",
SUMIFS(収穫記録!$P:$P,収穫記録!$D:$D,$J$1,収穫記録!$I:$I,$J$2,収穫記録!$J:$J,$J$3,収穫記録!$F:$F,$I53,収穫記録!$B:$B,"&gt;="&amp;Q$10,収穫記録!$B:$B,"&lt;="&amp;Q$10+6)
/_xlfn.UNIQUE(_xlfn._xlws.FILTER($F:$F,$E:$E=$J$4))
/IF($J$5="総計",1,$K53/10)
),0)</f>
        <v>0</v>
      </c>
      <c r="R53" s="48" cm="1">
        <f t="array" ref="R53">IFERROR(
IF(OR(R$10="",$I53=""),"",
SUMIFS(収穫記録!$P:$P,収穫記録!$D:$D,$J$1,収穫記録!$I:$I,$J$2,収穫記録!$J:$J,$J$3,収穫記録!$F:$F,$I53,収穫記録!$B:$B,"&gt;="&amp;R$10,収穫記録!$B:$B,"&lt;="&amp;R$10+6)
/_xlfn.UNIQUE(_xlfn._xlws.FILTER($F:$F,$E:$E=$J$4))
/IF($J$5="総計",1,$K53/10)
),0)</f>
        <v>0</v>
      </c>
      <c r="S53" s="48" cm="1">
        <f t="array" ref="S53">IFERROR(
IF(OR(S$10="",$I53=""),"",
SUMIFS(収穫記録!$P:$P,収穫記録!$D:$D,$J$1,収穫記録!$I:$I,$J$2,収穫記録!$J:$J,$J$3,収穫記録!$F:$F,$I53,収穫記録!$B:$B,"&gt;="&amp;S$10,収穫記録!$B:$B,"&lt;="&amp;S$10+6)
/_xlfn.UNIQUE(_xlfn._xlws.FILTER($F:$F,$E:$E=$J$4))
/IF($J$5="総計",1,$K53/10)
),0)</f>
        <v>0</v>
      </c>
      <c r="T53" s="48" cm="1">
        <f t="array" ref="T53">IFERROR(
IF(OR(T$10="",$I53=""),"",
SUMIFS(収穫記録!$P:$P,収穫記録!$D:$D,$J$1,収穫記録!$I:$I,$J$2,収穫記録!$J:$J,$J$3,収穫記録!$F:$F,$I53,収穫記録!$B:$B,"&gt;="&amp;T$10,収穫記録!$B:$B,"&lt;="&amp;T$10+6)
/_xlfn.UNIQUE(_xlfn._xlws.FILTER($F:$F,$E:$E=$J$4))
/IF($J$5="総計",1,$K53/10)
),0)</f>
        <v>0</v>
      </c>
      <c r="U53" s="48" cm="1">
        <f t="array" ref="U53">IFERROR(
IF(OR(U$10="",$I53=""),"",
SUMIFS(収穫記録!$P:$P,収穫記録!$D:$D,$J$1,収穫記録!$I:$I,$J$2,収穫記録!$J:$J,$J$3,収穫記録!$F:$F,$I53,収穫記録!$B:$B,"&gt;="&amp;U$10,収穫記録!$B:$B,"&lt;="&amp;U$10+6)
/_xlfn.UNIQUE(_xlfn._xlws.FILTER($F:$F,$E:$E=$J$4))
/IF($J$5="総計",1,$K53/10)
),0)</f>
        <v>0</v>
      </c>
      <c r="V53" s="48" cm="1">
        <f t="array" ref="V53">IFERROR(
IF(OR(V$10="",$I53=""),"",
SUMIFS(収穫記録!$P:$P,収穫記録!$D:$D,$J$1,収穫記録!$I:$I,$J$2,収穫記録!$J:$J,$J$3,収穫記録!$F:$F,$I53,収穫記録!$B:$B,"&gt;="&amp;V$10,収穫記録!$B:$B,"&lt;="&amp;V$10+6)
/_xlfn.UNIQUE(_xlfn._xlws.FILTER($F:$F,$E:$E=$J$4))
/IF($J$5="総計",1,$K53/10)
),0)</f>
        <v>0</v>
      </c>
      <c r="W53" s="48" cm="1">
        <f t="array" ref="W53">IFERROR(
IF(OR(W$10="",$I53=""),"",
SUMIFS(収穫記録!$P:$P,収穫記録!$D:$D,$J$1,収穫記録!$I:$I,$J$2,収穫記録!$J:$J,$J$3,収穫記録!$F:$F,$I53,収穫記録!$B:$B,"&gt;="&amp;W$10,収穫記録!$B:$B,"&lt;="&amp;W$10+6)
/_xlfn.UNIQUE(_xlfn._xlws.FILTER($F:$F,$E:$E=$J$4))
/IF($J$5="総計",1,$K53/10)
),0)</f>
        <v>0</v>
      </c>
      <c r="X53" s="48" cm="1">
        <f t="array" ref="X53">IFERROR(
IF(OR(X$10="",$I53=""),"",
SUMIFS(収穫記録!$P:$P,収穫記録!$D:$D,$J$1,収穫記録!$I:$I,$J$2,収穫記録!$J:$J,$J$3,収穫記録!$F:$F,$I53,収穫記録!$B:$B,"&gt;="&amp;X$10,収穫記録!$B:$B,"&lt;="&amp;X$10+6)
/_xlfn.UNIQUE(_xlfn._xlws.FILTER($F:$F,$E:$E=$J$4))
/IF($J$5="総計",1,$K53/10)
),0)</f>
        <v>0</v>
      </c>
    </row>
    <row r="54" spans="10:24">
      <c r="J54" s="13"/>
      <c r="K54" s="37"/>
      <c r="L54" s="46" t="str">
        <f t="shared" si="2"/>
        <v/>
      </c>
      <c r="M54" s="47" cm="1">
        <f t="array" ref="M54">IFERROR(
IF(OR(M$10="",$I54=""),"",
SUMIFS(収穫記録!$P:$P,収穫記録!$D:$D,$J$1,収穫記録!$I:$I,$J$2,収穫記録!$J:$J,$J$3,収穫記録!$F:$F,$I54,収穫記録!$B:$B,"&gt;="&amp;M$10,収穫記録!$B:$B,"&lt;="&amp;M$10+6)
/_xlfn.UNIQUE(_xlfn._xlws.FILTER($F:$F,$E:$E=$J$4))
/IF($J$5="総計",1,$K54/10)
),0)</f>
        <v>0</v>
      </c>
      <c r="N54" s="48" cm="1">
        <f t="array" ref="N54">IFERROR(
IF(OR(N$10="",$I54=""),"",
SUMIFS(収穫記録!$P:$P,収穫記録!$D:$D,$J$1,収穫記録!$I:$I,$J$2,収穫記録!$J:$J,$J$3,収穫記録!$F:$F,$I54,収穫記録!$B:$B,"&gt;="&amp;N$10,収穫記録!$B:$B,"&lt;="&amp;N$10+6)
/_xlfn.UNIQUE(_xlfn._xlws.FILTER($F:$F,$E:$E=$J$4))
/IF($J$5="総計",1,$K54/10)
),0)</f>
        <v>0</v>
      </c>
      <c r="O54" s="48" cm="1">
        <f t="array" ref="O54">IFERROR(
IF(OR(O$10="",$I54=""),"",
SUMIFS(収穫記録!$P:$P,収穫記録!$D:$D,$J$1,収穫記録!$I:$I,$J$2,収穫記録!$J:$J,$J$3,収穫記録!$F:$F,$I54,収穫記録!$B:$B,"&gt;="&amp;O$10,収穫記録!$B:$B,"&lt;="&amp;O$10+6)
/_xlfn.UNIQUE(_xlfn._xlws.FILTER($F:$F,$E:$E=$J$4))
/IF($J$5="総計",1,$K54/10)
),0)</f>
        <v>0</v>
      </c>
      <c r="P54" s="48" cm="1">
        <f t="array" ref="P54">IFERROR(
IF(OR(P$10="",$I54=""),"",
SUMIFS(収穫記録!$P:$P,収穫記録!$D:$D,$J$1,収穫記録!$I:$I,$J$2,収穫記録!$J:$J,$J$3,収穫記録!$F:$F,$I54,収穫記録!$B:$B,"&gt;="&amp;P$10,収穫記録!$B:$B,"&lt;="&amp;P$10+6)
/_xlfn.UNIQUE(_xlfn._xlws.FILTER($F:$F,$E:$E=$J$4))
/IF($J$5="総計",1,$K54/10)
),0)</f>
        <v>0</v>
      </c>
      <c r="Q54" s="48" cm="1">
        <f t="array" ref="Q54">IFERROR(
IF(OR(Q$10="",$I54=""),"",
SUMIFS(収穫記録!$P:$P,収穫記録!$D:$D,$J$1,収穫記録!$I:$I,$J$2,収穫記録!$J:$J,$J$3,収穫記録!$F:$F,$I54,収穫記録!$B:$B,"&gt;="&amp;Q$10,収穫記録!$B:$B,"&lt;="&amp;Q$10+6)
/_xlfn.UNIQUE(_xlfn._xlws.FILTER($F:$F,$E:$E=$J$4))
/IF($J$5="総計",1,$K54/10)
),0)</f>
        <v>0</v>
      </c>
      <c r="R54" s="48" cm="1">
        <f t="array" ref="R54">IFERROR(
IF(OR(R$10="",$I54=""),"",
SUMIFS(収穫記録!$P:$P,収穫記録!$D:$D,$J$1,収穫記録!$I:$I,$J$2,収穫記録!$J:$J,$J$3,収穫記録!$F:$F,$I54,収穫記録!$B:$B,"&gt;="&amp;R$10,収穫記録!$B:$B,"&lt;="&amp;R$10+6)
/_xlfn.UNIQUE(_xlfn._xlws.FILTER($F:$F,$E:$E=$J$4))
/IF($J$5="総計",1,$K54/10)
),0)</f>
        <v>0</v>
      </c>
      <c r="S54" s="48" cm="1">
        <f t="array" ref="S54">IFERROR(
IF(OR(S$10="",$I54=""),"",
SUMIFS(収穫記録!$P:$P,収穫記録!$D:$D,$J$1,収穫記録!$I:$I,$J$2,収穫記録!$J:$J,$J$3,収穫記録!$F:$F,$I54,収穫記録!$B:$B,"&gt;="&amp;S$10,収穫記録!$B:$B,"&lt;="&amp;S$10+6)
/_xlfn.UNIQUE(_xlfn._xlws.FILTER($F:$F,$E:$E=$J$4))
/IF($J$5="総計",1,$K54/10)
),0)</f>
        <v>0</v>
      </c>
      <c r="T54" s="48" cm="1">
        <f t="array" ref="T54">IFERROR(
IF(OR(T$10="",$I54=""),"",
SUMIFS(収穫記録!$P:$P,収穫記録!$D:$D,$J$1,収穫記録!$I:$I,$J$2,収穫記録!$J:$J,$J$3,収穫記録!$F:$F,$I54,収穫記録!$B:$B,"&gt;="&amp;T$10,収穫記録!$B:$B,"&lt;="&amp;T$10+6)
/_xlfn.UNIQUE(_xlfn._xlws.FILTER($F:$F,$E:$E=$J$4))
/IF($J$5="総計",1,$K54/10)
),0)</f>
        <v>0</v>
      </c>
      <c r="U54" s="48" cm="1">
        <f t="array" ref="U54">IFERROR(
IF(OR(U$10="",$I54=""),"",
SUMIFS(収穫記録!$P:$P,収穫記録!$D:$D,$J$1,収穫記録!$I:$I,$J$2,収穫記録!$J:$J,$J$3,収穫記録!$F:$F,$I54,収穫記録!$B:$B,"&gt;="&amp;U$10,収穫記録!$B:$B,"&lt;="&amp;U$10+6)
/_xlfn.UNIQUE(_xlfn._xlws.FILTER($F:$F,$E:$E=$J$4))
/IF($J$5="総計",1,$K54/10)
),0)</f>
        <v>0</v>
      </c>
      <c r="V54" s="48" cm="1">
        <f t="array" ref="V54">IFERROR(
IF(OR(V$10="",$I54=""),"",
SUMIFS(収穫記録!$P:$P,収穫記録!$D:$D,$J$1,収穫記録!$I:$I,$J$2,収穫記録!$J:$J,$J$3,収穫記録!$F:$F,$I54,収穫記録!$B:$B,"&gt;="&amp;V$10,収穫記録!$B:$B,"&lt;="&amp;V$10+6)
/_xlfn.UNIQUE(_xlfn._xlws.FILTER($F:$F,$E:$E=$J$4))
/IF($J$5="総計",1,$K54/10)
),0)</f>
        <v>0</v>
      </c>
      <c r="W54" s="48" cm="1">
        <f t="array" ref="W54">IFERROR(
IF(OR(W$10="",$I54=""),"",
SUMIFS(収穫記録!$P:$P,収穫記録!$D:$D,$J$1,収穫記録!$I:$I,$J$2,収穫記録!$J:$J,$J$3,収穫記録!$F:$F,$I54,収穫記録!$B:$B,"&gt;="&amp;W$10,収穫記録!$B:$B,"&lt;="&amp;W$10+6)
/_xlfn.UNIQUE(_xlfn._xlws.FILTER($F:$F,$E:$E=$J$4))
/IF($J$5="総計",1,$K54/10)
),0)</f>
        <v>0</v>
      </c>
      <c r="X54" s="48" cm="1">
        <f t="array" ref="X54">IFERROR(
IF(OR(X$10="",$I54=""),"",
SUMIFS(収穫記録!$P:$P,収穫記録!$D:$D,$J$1,収穫記録!$I:$I,$J$2,収穫記録!$J:$J,$J$3,収穫記録!$F:$F,$I54,収穫記録!$B:$B,"&gt;="&amp;X$10,収穫記録!$B:$B,"&lt;="&amp;X$10+6)
/_xlfn.UNIQUE(_xlfn._xlws.FILTER($F:$F,$E:$E=$J$4))
/IF($J$5="総計",1,$K54/10)
),0)</f>
        <v>0</v>
      </c>
    </row>
    <row r="55" spans="10:24">
      <c r="J55" s="13"/>
      <c r="K55" s="37"/>
      <c r="L55" s="46" t="str">
        <f t="shared" si="2"/>
        <v/>
      </c>
      <c r="M55" s="47" cm="1">
        <f t="array" ref="M55">IFERROR(
IF(OR(M$10="",$I55=""),"",
SUMIFS(収穫記録!$P:$P,収穫記録!$D:$D,$J$1,収穫記録!$I:$I,$J$2,収穫記録!$J:$J,$J$3,収穫記録!$F:$F,$I55,収穫記録!$B:$B,"&gt;="&amp;M$10,収穫記録!$B:$B,"&lt;="&amp;M$10+6)
/_xlfn.UNIQUE(_xlfn._xlws.FILTER($F:$F,$E:$E=$J$4))
/IF($J$5="総計",1,$K55/10)
),0)</f>
        <v>0</v>
      </c>
      <c r="N55" s="48" cm="1">
        <f t="array" ref="N55">IFERROR(
IF(OR(N$10="",$I55=""),"",
SUMIFS(収穫記録!$P:$P,収穫記録!$D:$D,$J$1,収穫記録!$I:$I,$J$2,収穫記録!$J:$J,$J$3,収穫記録!$F:$F,$I55,収穫記録!$B:$B,"&gt;="&amp;N$10,収穫記録!$B:$B,"&lt;="&amp;N$10+6)
/_xlfn.UNIQUE(_xlfn._xlws.FILTER($F:$F,$E:$E=$J$4))
/IF($J$5="総計",1,$K55/10)
),0)</f>
        <v>0</v>
      </c>
      <c r="O55" s="48" cm="1">
        <f t="array" ref="O55">IFERROR(
IF(OR(O$10="",$I55=""),"",
SUMIFS(収穫記録!$P:$P,収穫記録!$D:$D,$J$1,収穫記録!$I:$I,$J$2,収穫記録!$J:$J,$J$3,収穫記録!$F:$F,$I55,収穫記録!$B:$B,"&gt;="&amp;O$10,収穫記録!$B:$B,"&lt;="&amp;O$10+6)
/_xlfn.UNIQUE(_xlfn._xlws.FILTER($F:$F,$E:$E=$J$4))
/IF($J$5="総計",1,$K55/10)
),0)</f>
        <v>0</v>
      </c>
      <c r="P55" s="48" cm="1">
        <f t="array" ref="P55">IFERROR(
IF(OR(P$10="",$I55=""),"",
SUMIFS(収穫記録!$P:$P,収穫記録!$D:$D,$J$1,収穫記録!$I:$I,$J$2,収穫記録!$J:$J,$J$3,収穫記録!$F:$F,$I55,収穫記録!$B:$B,"&gt;="&amp;P$10,収穫記録!$B:$B,"&lt;="&amp;P$10+6)
/_xlfn.UNIQUE(_xlfn._xlws.FILTER($F:$F,$E:$E=$J$4))
/IF($J$5="総計",1,$K55/10)
),0)</f>
        <v>0</v>
      </c>
      <c r="Q55" s="48" cm="1">
        <f t="array" ref="Q55">IFERROR(
IF(OR(Q$10="",$I55=""),"",
SUMIFS(収穫記録!$P:$P,収穫記録!$D:$D,$J$1,収穫記録!$I:$I,$J$2,収穫記録!$J:$J,$J$3,収穫記録!$F:$F,$I55,収穫記録!$B:$B,"&gt;="&amp;Q$10,収穫記録!$B:$B,"&lt;="&amp;Q$10+6)
/_xlfn.UNIQUE(_xlfn._xlws.FILTER($F:$F,$E:$E=$J$4))
/IF($J$5="総計",1,$K55/10)
),0)</f>
        <v>0</v>
      </c>
      <c r="R55" s="48" cm="1">
        <f t="array" ref="R55">IFERROR(
IF(OR(R$10="",$I55=""),"",
SUMIFS(収穫記録!$P:$P,収穫記録!$D:$D,$J$1,収穫記録!$I:$I,$J$2,収穫記録!$J:$J,$J$3,収穫記録!$F:$F,$I55,収穫記録!$B:$B,"&gt;="&amp;R$10,収穫記録!$B:$B,"&lt;="&amp;R$10+6)
/_xlfn.UNIQUE(_xlfn._xlws.FILTER($F:$F,$E:$E=$J$4))
/IF($J$5="総計",1,$K55/10)
),0)</f>
        <v>0</v>
      </c>
      <c r="S55" s="48" cm="1">
        <f t="array" ref="S55">IFERROR(
IF(OR(S$10="",$I55=""),"",
SUMIFS(収穫記録!$P:$P,収穫記録!$D:$D,$J$1,収穫記録!$I:$I,$J$2,収穫記録!$J:$J,$J$3,収穫記録!$F:$F,$I55,収穫記録!$B:$B,"&gt;="&amp;S$10,収穫記録!$B:$B,"&lt;="&amp;S$10+6)
/_xlfn.UNIQUE(_xlfn._xlws.FILTER($F:$F,$E:$E=$J$4))
/IF($J$5="総計",1,$K55/10)
),0)</f>
        <v>0</v>
      </c>
      <c r="T55" s="48" cm="1">
        <f t="array" ref="T55">IFERROR(
IF(OR(T$10="",$I55=""),"",
SUMIFS(収穫記録!$P:$P,収穫記録!$D:$D,$J$1,収穫記録!$I:$I,$J$2,収穫記録!$J:$J,$J$3,収穫記録!$F:$F,$I55,収穫記録!$B:$B,"&gt;="&amp;T$10,収穫記録!$B:$B,"&lt;="&amp;T$10+6)
/_xlfn.UNIQUE(_xlfn._xlws.FILTER($F:$F,$E:$E=$J$4))
/IF($J$5="総計",1,$K55/10)
),0)</f>
        <v>0</v>
      </c>
      <c r="U55" s="48" cm="1">
        <f t="array" ref="U55">IFERROR(
IF(OR(U$10="",$I55=""),"",
SUMIFS(収穫記録!$P:$P,収穫記録!$D:$D,$J$1,収穫記録!$I:$I,$J$2,収穫記録!$J:$J,$J$3,収穫記録!$F:$F,$I55,収穫記録!$B:$B,"&gt;="&amp;U$10,収穫記録!$B:$B,"&lt;="&amp;U$10+6)
/_xlfn.UNIQUE(_xlfn._xlws.FILTER($F:$F,$E:$E=$J$4))
/IF($J$5="総計",1,$K55/10)
),0)</f>
        <v>0</v>
      </c>
      <c r="V55" s="48" cm="1">
        <f t="array" ref="V55">IFERROR(
IF(OR(V$10="",$I55=""),"",
SUMIFS(収穫記録!$P:$P,収穫記録!$D:$D,$J$1,収穫記録!$I:$I,$J$2,収穫記録!$J:$J,$J$3,収穫記録!$F:$F,$I55,収穫記録!$B:$B,"&gt;="&amp;V$10,収穫記録!$B:$B,"&lt;="&amp;V$10+6)
/_xlfn.UNIQUE(_xlfn._xlws.FILTER($F:$F,$E:$E=$J$4))
/IF($J$5="総計",1,$K55/10)
),0)</f>
        <v>0</v>
      </c>
      <c r="W55" s="48" cm="1">
        <f t="array" ref="W55">IFERROR(
IF(OR(W$10="",$I55=""),"",
SUMIFS(収穫記録!$P:$P,収穫記録!$D:$D,$J$1,収穫記録!$I:$I,$J$2,収穫記録!$J:$J,$J$3,収穫記録!$F:$F,$I55,収穫記録!$B:$B,"&gt;="&amp;W$10,収穫記録!$B:$B,"&lt;="&amp;W$10+6)
/_xlfn.UNIQUE(_xlfn._xlws.FILTER($F:$F,$E:$E=$J$4))
/IF($J$5="総計",1,$K55/10)
),0)</f>
        <v>0</v>
      </c>
      <c r="X55" s="48" cm="1">
        <f t="array" ref="X55">IFERROR(
IF(OR(X$10="",$I55=""),"",
SUMIFS(収穫記録!$P:$P,収穫記録!$D:$D,$J$1,収穫記録!$I:$I,$J$2,収穫記録!$J:$J,$J$3,収穫記録!$F:$F,$I55,収穫記録!$B:$B,"&gt;="&amp;X$10,収穫記録!$B:$B,"&lt;="&amp;X$10+6)
/_xlfn.UNIQUE(_xlfn._xlws.FILTER($F:$F,$E:$E=$J$4))
/IF($J$5="総計",1,$K55/10)
),0)</f>
        <v>0</v>
      </c>
    </row>
    <row r="56" spans="10:24">
      <c r="J56" s="13"/>
      <c r="K56" s="37"/>
      <c r="L56" s="46" t="str">
        <f t="shared" si="2"/>
        <v/>
      </c>
      <c r="M56" s="47" cm="1">
        <f t="array" ref="M56">IFERROR(
IF(OR(M$10="",$I56=""),"",
SUMIFS(収穫記録!$P:$P,収穫記録!$D:$D,$J$1,収穫記録!$I:$I,$J$2,収穫記録!$J:$J,$J$3,収穫記録!$F:$F,$I56,収穫記録!$B:$B,"&gt;="&amp;M$10,収穫記録!$B:$B,"&lt;="&amp;M$10+6)
/_xlfn.UNIQUE(_xlfn._xlws.FILTER($F:$F,$E:$E=$J$4))
/IF($J$5="総計",1,$K56/10)
),0)</f>
        <v>0</v>
      </c>
      <c r="N56" s="48" cm="1">
        <f t="array" ref="N56">IFERROR(
IF(OR(N$10="",$I56=""),"",
SUMIFS(収穫記録!$P:$P,収穫記録!$D:$D,$J$1,収穫記録!$I:$I,$J$2,収穫記録!$J:$J,$J$3,収穫記録!$F:$F,$I56,収穫記録!$B:$B,"&gt;="&amp;N$10,収穫記録!$B:$B,"&lt;="&amp;N$10+6)
/_xlfn.UNIQUE(_xlfn._xlws.FILTER($F:$F,$E:$E=$J$4))
/IF($J$5="総計",1,$K56/10)
),0)</f>
        <v>0</v>
      </c>
      <c r="O56" s="48" cm="1">
        <f t="array" ref="O56">IFERROR(
IF(OR(O$10="",$I56=""),"",
SUMIFS(収穫記録!$P:$P,収穫記録!$D:$D,$J$1,収穫記録!$I:$I,$J$2,収穫記録!$J:$J,$J$3,収穫記録!$F:$F,$I56,収穫記録!$B:$B,"&gt;="&amp;O$10,収穫記録!$B:$B,"&lt;="&amp;O$10+6)
/_xlfn.UNIQUE(_xlfn._xlws.FILTER($F:$F,$E:$E=$J$4))
/IF($J$5="総計",1,$K56/10)
),0)</f>
        <v>0</v>
      </c>
      <c r="P56" s="48" cm="1">
        <f t="array" ref="P56">IFERROR(
IF(OR(P$10="",$I56=""),"",
SUMIFS(収穫記録!$P:$P,収穫記録!$D:$D,$J$1,収穫記録!$I:$I,$J$2,収穫記録!$J:$J,$J$3,収穫記録!$F:$F,$I56,収穫記録!$B:$B,"&gt;="&amp;P$10,収穫記録!$B:$B,"&lt;="&amp;P$10+6)
/_xlfn.UNIQUE(_xlfn._xlws.FILTER($F:$F,$E:$E=$J$4))
/IF($J$5="総計",1,$K56/10)
),0)</f>
        <v>0</v>
      </c>
      <c r="Q56" s="48" cm="1">
        <f t="array" ref="Q56">IFERROR(
IF(OR(Q$10="",$I56=""),"",
SUMIFS(収穫記録!$P:$P,収穫記録!$D:$D,$J$1,収穫記録!$I:$I,$J$2,収穫記録!$J:$J,$J$3,収穫記録!$F:$F,$I56,収穫記録!$B:$B,"&gt;="&amp;Q$10,収穫記録!$B:$B,"&lt;="&amp;Q$10+6)
/_xlfn.UNIQUE(_xlfn._xlws.FILTER($F:$F,$E:$E=$J$4))
/IF($J$5="総計",1,$K56/10)
),0)</f>
        <v>0</v>
      </c>
      <c r="R56" s="48" cm="1">
        <f t="array" ref="R56">IFERROR(
IF(OR(R$10="",$I56=""),"",
SUMIFS(収穫記録!$P:$P,収穫記録!$D:$D,$J$1,収穫記録!$I:$I,$J$2,収穫記録!$J:$J,$J$3,収穫記録!$F:$F,$I56,収穫記録!$B:$B,"&gt;="&amp;R$10,収穫記録!$B:$B,"&lt;="&amp;R$10+6)
/_xlfn.UNIQUE(_xlfn._xlws.FILTER($F:$F,$E:$E=$J$4))
/IF($J$5="総計",1,$K56/10)
),0)</f>
        <v>0</v>
      </c>
      <c r="S56" s="48" cm="1">
        <f t="array" ref="S56">IFERROR(
IF(OR(S$10="",$I56=""),"",
SUMIFS(収穫記録!$P:$P,収穫記録!$D:$D,$J$1,収穫記録!$I:$I,$J$2,収穫記録!$J:$J,$J$3,収穫記録!$F:$F,$I56,収穫記録!$B:$B,"&gt;="&amp;S$10,収穫記録!$B:$B,"&lt;="&amp;S$10+6)
/_xlfn.UNIQUE(_xlfn._xlws.FILTER($F:$F,$E:$E=$J$4))
/IF($J$5="総計",1,$K56/10)
),0)</f>
        <v>0</v>
      </c>
      <c r="T56" s="48" cm="1">
        <f t="array" ref="T56">IFERROR(
IF(OR(T$10="",$I56=""),"",
SUMIFS(収穫記録!$P:$P,収穫記録!$D:$D,$J$1,収穫記録!$I:$I,$J$2,収穫記録!$J:$J,$J$3,収穫記録!$F:$F,$I56,収穫記録!$B:$B,"&gt;="&amp;T$10,収穫記録!$B:$B,"&lt;="&amp;T$10+6)
/_xlfn.UNIQUE(_xlfn._xlws.FILTER($F:$F,$E:$E=$J$4))
/IF($J$5="総計",1,$K56/10)
),0)</f>
        <v>0</v>
      </c>
      <c r="U56" s="48" cm="1">
        <f t="array" ref="U56">IFERROR(
IF(OR(U$10="",$I56=""),"",
SUMIFS(収穫記録!$P:$P,収穫記録!$D:$D,$J$1,収穫記録!$I:$I,$J$2,収穫記録!$J:$J,$J$3,収穫記録!$F:$F,$I56,収穫記録!$B:$B,"&gt;="&amp;U$10,収穫記録!$B:$B,"&lt;="&amp;U$10+6)
/_xlfn.UNIQUE(_xlfn._xlws.FILTER($F:$F,$E:$E=$J$4))
/IF($J$5="総計",1,$K56/10)
),0)</f>
        <v>0</v>
      </c>
      <c r="V56" s="48" cm="1">
        <f t="array" ref="V56">IFERROR(
IF(OR(V$10="",$I56=""),"",
SUMIFS(収穫記録!$P:$P,収穫記録!$D:$D,$J$1,収穫記録!$I:$I,$J$2,収穫記録!$J:$J,$J$3,収穫記録!$F:$F,$I56,収穫記録!$B:$B,"&gt;="&amp;V$10,収穫記録!$B:$B,"&lt;="&amp;V$10+6)
/_xlfn.UNIQUE(_xlfn._xlws.FILTER($F:$F,$E:$E=$J$4))
/IF($J$5="総計",1,$K56/10)
),0)</f>
        <v>0</v>
      </c>
      <c r="W56" s="48" cm="1">
        <f t="array" ref="W56">IFERROR(
IF(OR(W$10="",$I56=""),"",
SUMIFS(収穫記録!$P:$P,収穫記録!$D:$D,$J$1,収穫記録!$I:$I,$J$2,収穫記録!$J:$J,$J$3,収穫記録!$F:$F,$I56,収穫記録!$B:$B,"&gt;="&amp;W$10,収穫記録!$B:$B,"&lt;="&amp;W$10+6)
/_xlfn.UNIQUE(_xlfn._xlws.FILTER($F:$F,$E:$E=$J$4))
/IF($J$5="総計",1,$K56/10)
),0)</f>
        <v>0</v>
      </c>
      <c r="X56" s="48" cm="1">
        <f t="array" ref="X56">IFERROR(
IF(OR(X$10="",$I56=""),"",
SUMIFS(収穫記録!$P:$P,収穫記録!$D:$D,$J$1,収穫記録!$I:$I,$J$2,収穫記録!$J:$J,$J$3,収穫記録!$F:$F,$I56,収穫記録!$B:$B,"&gt;="&amp;X$10,収穫記録!$B:$B,"&lt;="&amp;X$10+6)
/_xlfn.UNIQUE(_xlfn._xlws.FILTER($F:$F,$E:$E=$J$4))
/IF($J$5="総計",1,$K56/10)
),0)</f>
        <v>0</v>
      </c>
    </row>
    <row r="57" spans="10:24">
      <c r="J57" s="13"/>
      <c r="K57" s="37"/>
      <c r="L57" s="46" t="str">
        <f t="shared" si="2"/>
        <v/>
      </c>
      <c r="M57" s="47" cm="1">
        <f t="array" ref="M57">IFERROR(
IF(OR(M$10="",$I57=""),"",
SUMIFS(収穫記録!$P:$P,収穫記録!$D:$D,$J$1,収穫記録!$I:$I,$J$2,収穫記録!$J:$J,$J$3,収穫記録!$F:$F,$I57,収穫記録!$B:$B,"&gt;="&amp;M$10,収穫記録!$B:$B,"&lt;="&amp;M$10+6)
/_xlfn.UNIQUE(_xlfn._xlws.FILTER($F:$F,$E:$E=$J$4))
/IF($J$5="総計",1,$K57/10)
),0)</f>
        <v>0</v>
      </c>
      <c r="N57" s="48" cm="1">
        <f t="array" ref="N57">IFERROR(
IF(OR(N$10="",$I57=""),"",
SUMIFS(収穫記録!$P:$P,収穫記録!$D:$D,$J$1,収穫記録!$I:$I,$J$2,収穫記録!$J:$J,$J$3,収穫記録!$F:$F,$I57,収穫記録!$B:$B,"&gt;="&amp;N$10,収穫記録!$B:$B,"&lt;="&amp;N$10+6)
/_xlfn.UNIQUE(_xlfn._xlws.FILTER($F:$F,$E:$E=$J$4))
/IF($J$5="総計",1,$K57/10)
),0)</f>
        <v>0</v>
      </c>
      <c r="O57" s="48" cm="1">
        <f t="array" ref="O57">IFERROR(
IF(OR(O$10="",$I57=""),"",
SUMIFS(収穫記録!$P:$P,収穫記録!$D:$D,$J$1,収穫記録!$I:$I,$J$2,収穫記録!$J:$J,$J$3,収穫記録!$F:$F,$I57,収穫記録!$B:$B,"&gt;="&amp;O$10,収穫記録!$B:$B,"&lt;="&amp;O$10+6)
/_xlfn.UNIQUE(_xlfn._xlws.FILTER($F:$F,$E:$E=$J$4))
/IF($J$5="総計",1,$K57/10)
),0)</f>
        <v>0</v>
      </c>
      <c r="P57" s="48" cm="1">
        <f t="array" ref="P57">IFERROR(
IF(OR(P$10="",$I57=""),"",
SUMIFS(収穫記録!$P:$P,収穫記録!$D:$D,$J$1,収穫記録!$I:$I,$J$2,収穫記録!$J:$J,$J$3,収穫記録!$F:$F,$I57,収穫記録!$B:$B,"&gt;="&amp;P$10,収穫記録!$B:$B,"&lt;="&amp;P$10+6)
/_xlfn.UNIQUE(_xlfn._xlws.FILTER($F:$F,$E:$E=$J$4))
/IF($J$5="総計",1,$K57/10)
),0)</f>
        <v>0</v>
      </c>
      <c r="Q57" s="48" cm="1">
        <f t="array" ref="Q57">IFERROR(
IF(OR(Q$10="",$I57=""),"",
SUMIFS(収穫記録!$P:$P,収穫記録!$D:$D,$J$1,収穫記録!$I:$I,$J$2,収穫記録!$J:$J,$J$3,収穫記録!$F:$F,$I57,収穫記録!$B:$B,"&gt;="&amp;Q$10,収穫記録!$B:$B,"&lt;="&amp;Q$10+6)
/_xlfn.UNIQUE(_xlfn._xlws.FILTER($F:$F,$E:$E=$J$4))
/IF($J$5="総計",1,$K57/10)
),0)</f>
        <v>0</v>
      </c>
      <c r="R57" s="48" cm="1">
        <f t="array" ref="R57">IFERROR(
IF(OR(R$10="",$I57=""),"",
SUMIFS(収穫記録!$P:$P,収穫記録!$D:$D,$J$1,収穫記録!$I:$I,$J$2,収穫記録!$J:$J,$J$3,収穫記録!$F:$F,$I57,収穫記録!$B:$B,"&gt;="&amp;R$10,収穫記録!$B:$B,"&lt;="&amp;R$10+6)
/_xlfn.UNIQUE(_xlfn._xlws.FILTER($F:$F,$E:$E=$J$4))
/IF($J$5="総計",1,$K57/10)
),0)</f>
        <v>0</v>
      </c>
      <c r="S57" s="48" cm="1">
        <f t="array" ref="S57">IFERROR(
IF(OR(S$10="",$I57=""),"",
SUMIFS(収穫記録!$P:$P,収穫記録!$D:$D,$J$1,収穫記録!$I:$I,$J$2,収穫記録!$J:$J,$J$3,収穫記録!$F:$F,$I57,収穫記録!$B:$B,"&gt;="&amp;S$10,収穫記録!$B:$B,"&lt;="&amp;S$10+6)
/_xlfn.UNIQUE(_xlfn._xlws.FILTER($F:$F,$E:$E=$J$4))
/IF($J$5="総計",1,$K57/10)
),0)</f>
        <v>0</v>
      </c>
      <c r="T57" s="48" cm="1">
        <f t="array" ref="T57">IFERROR(
IF(OR(T$10="",$I57=""),"",
SUMIFS(収穫記録!$P:$P,収穫記録!$D:$D,$J$1,収穫記録!$I:$I,$J$2,収穫記録!$J:$J,$J$3,収穫記録!$F:$F,$I57,収穫記録!$B:$B,"&gt;="&amp;T$10,収穫記録!$B:$B,"&lt;="&amp;T$10+6)
/_xlfn.UNIQUE(_xlfn._xlws.FILTER($F:$F,$E:$E=$J$4))
/IF($J$5="総計",1,$K57/10)
),0)</f>
        <v>0</v>
      </c>
      <c r="U57" s="48" cm="1">
        <f t="array" ref="U57">IFERROR(
IF(OR(U$10="",$I57=""),"",
SUMIFS(収穫記録!$P:$P,収穫記録!$D:$D,$J$1,収穫記録!$I:$I,$J$2,収穫記録!$J:$J,$J$3,収穫記録!$F:$F,$I57,収穫記録!$B:$B,"&gt;="&amp;U$10,収穫記録!$B:$B,"&lt;="&amp;U$10+6)
/_xlfn.UNIQUE(_xlfn._xlws.FILTER($F:$F,$E:$E=$J$4))
/IF($J$5="総計",1,$K57/10)
),0)</f>
        <v>0</v>
      </c>
      <c r="V57" s="48" cm="1">
        <f t="array" ref="V57">IFERROR(
IF(OR(V$10="",$I57=""),"",
SUMIFS(収穫記録!$P:$P,収穫記録!$D:$D,$J$1,収穫記録!$I:$I,$J$2,収穫記録!$J:$J,$J$3,収穫記録!$F:$F,$I57,収穫記録!$B:$B,"&gt;="&amp;V$10,収穫記録!$B:$B,"&lt;="&amp;V$10+6)
/_xlfn.UNIQUE(_xlfn._xlws.FILTER($F:$F,$E:$E=$J$4))
/IF($J$5="総計",1,$K57/10)
),0)</f>
        <v>0</v>
      </c>
      <c r="W57" s="48" cm="1">
        <f t="array" ref="W57">IFERROR(
IF(OR(W$10="",$I57=""),"",
SUMIFS(収穫記録!$P:$P,収穫記録!$D:$D,$J$1,収穫記録!$I:$I,$J$2,収穫記録!$J:$J,$J$3,収穫記録!$F:$F,$I57,収穫記録!$B:$B,"&gt;="&amp;W$10,収穫記録!$B:$B,"&lt;="&amp;W$10+6)
/_xlfn.UNIQUE(_xlfn._xlws.FILTER($F:$F,$E:$E=$J$4))
/IF($J$5="総計",1,$K57/10)
),0)</f>
        <v>0</v>
      </c>
      <c r="X57" s="48" cm="1">
        <f t="array" ref="X57">IFERROR(
IF(OR(X$10="",$I57=""),"",
SUMIFS(収穫記録!$P:$P,収穫記録!$D:$D,$J$1,収穫記録!$I:$I,$J$2,収穫記録!$J:$J,$J$3,収穫記録!$F:$F,$I57,収穫記録!$B:$B,"&gt;="&amp;X$10,収穫記録!$B:$B,"&lt;="&amp;X$10+6)
/_xlfn.UNIQUE(_xlfn._xlws.FILTER($F:$F,$E:$E=$J$4))
/IF($J$5="総計",1,$K57/10)
),0)</f>
        <v>0</v>
      </c>
    </row>
    <row r="58" spans="10:24">
      <c r="J58" s="13"/>
      <c r="K58" s="37"/>
      <c r="L58" s="46" t="str">
        <f t="shared" si="2"/>
        <v/>
      </c>
      <c r="M58" s="47" cm="1">
        <f t="array" ref="M58">IFERROR(
IF(OR(M$10="",$I58=""),"",
SUMIFS(収穫記録!$P:$P,収穫記録!$D:$D,$J$1,収穫記録!$I:$I,$J$2,収穫記録!$J:$J,$J$3,収穫記録!$F:$F,$I58,収穫記録!$B:$B,"&gt;="&amp;M$10,収穫記録!$B:$B,"&lt;="&amp;M$10+6)
/_xlfn.UNIQUE(_xlfn._xlws.FILTER($F:$F,$E:$E=$J$4))
/IF($J$5="総計",1,$K58/10)
),0)</f>
        <v>0</v>
      </c>
      <c r="N58" s="48" cm="1">
        <f t="array" ref="N58">IFERROR(
IF(OR(N$10="",$I58=""),"",
SUMIFS(収穫記録!$P:$P,収穫記録!$D:$D,$J$1,収穫記録!$I:$I,$J$2,収穫記録!$J:$J,$J$3,収穫記録!$F:$F,$I58,収穫記録!$B:$B,"&gt;="&amp;N$10,収穫記録!$B:$B,"&lt;="&amp;N$10+6)
/_xlfn.UNIQUE(_xlfn._xlws.FILTER($F:$F,$E:$E=$J$4))
/IF($J$5="総計",1,$K58/10)
),0)</f>
        <v>0</v>
      </c>
      <c r="O58" s="48" cm="1">
        <f t="array" ref="O58">IFERROR(
IF(OR(O$10="",$I58=""),"",
SUMIFS(収穫記録!$P:$P,収穫記録!$D:$D,$J$1,収穫記録!$I:$I,$J$2,収穫記録!$J:$J,$J$3,収穫記録!$F:$F,$I58,収穫記録!$B:$B,"&gt;="&amp;O$10,収穫記録!$B:$B,"&lt;="&amp;O$10+6)
/_xlfn.UNIQUE(_xlfn._xlws.FILTER($F:$F,$E:$E=$J$4))
/IF($J$5="総計",1,$K58/10)
),0)</f>
        <v>0</v>
      </c>
      <c r="P58" s="48" cm="1">
        <f t="array" ref="P58">IFERROR(
IF(OR(P$10="",$I58=""),"",
SUMIFS(収穫記録!$P:$P,収穫記録!$D:$D,$J$1,収穫記録!$I:$I,$J$2,収穫記録!$J:$J,$J$3,収穫記録!$F:$F,$I58,収穫記録!$B:$B,"&gt;="&amp;P$10,収穫記録!$B:$B,"&lt;="&amp;P$10+6)
/_xlfn.UNIQUE(_xlfn._xlws.FILTER($F:$F,$E:$E=$J$4))
/IF($J$5="総計",1,$K58/10)
),0)</f>
        <v>0</v>
      </c>
      <c r="Q58" s="48" cm="1">
        <f t="array" ref="Q58">IFERROR(
IF(OR(Q$10="",$I58=""),"",
SUMIFS(収穫記録!$P:$P,収穫記録!$D:$D,$J$1,収穫記録!$I:$I,$J$2,収穫記録!$J:$J,$J$3,収穫記録!$F:$F,$I58,収穫記録!$B:$B,"&gt;="&amp;Q$10,収穫記録!$B:$B,"&lt;="&amp;Q$10+6)
/_xlfn.UNIQUE(_xlfn._xlws.FILTER($F:$F,$E:$E=$J$4))
/IF($J$5="総計",1,$K58/10)
),0)</f>
        <v>0</v>
      </c>
      <c r="R58" s="48" cm="1">
        <f t="array" ref="R58">IFERROR(
IF(OR(R$10="",$I58=""),"",
SUMIFS(収穫記録!$P:$P,収穫記録!$D:$D,$J$1,収穫記録!$I:$I,$J$2,収穫記録!$J:$J,$J$3,収穫記録!$F:$F,$I58,収穫記録!$B:$B,"&gt;="&amp;R$10,収穫記録!$B:$B,"&lt;="&amp;R$10+6)
/_xlfn.UNIQUE(_xlfn._xlws.FILTER($F:$F,$E:$E=$J$4))
/IF($J$5="総計",1,$K58/10)
),0)</f>
        <v>0</v>
      </c>
      <c r="S58" s="48" cm="1">
        <f t="array" ref="S58">IFERROR(
IF(OR(S$10="",$I58=""),"",
SUMIFS(収穫記録!$P:$P,収穫記録!$D:$D,$J$1,収穫記録!$I:$I,$J$2,収穫記録!$J:$J,$J$3,収穫記録!$F:$F,$I58,収穫記録!$B:$B,"&gt;="&amp;S$10,収穫記録!$B:$B,"&lt;="&amp;S$10+6)
/_xlfn.UNIQUE(_xlfn._xlws.FILTER($F:$F,$E:$E=$J$4))
/IF($J$5="総計",1,$K58/10)
),0)</f>
        <v>0</v>
      </c>
      <c r="T58" s="48" cm="1">
        <f t="array" ref="T58">IFERROR(
IF(OR(T$10="",$I58=""),"",
SUMIFS(収穫記録!$P:$P,収穫記録!$D:$D,$J$1,収穫記録!$I:$I,$J$2,収穫記録!$J:$J,$J$3,収穫記録!$F:$F,$I58,収穫記録!$B:$B,"&gt;="&amp;T$10,収穫記録!$B:$B,"&lt;="&amp;T$10+6)
/_xlfn.UNIQUE(_xlfn._xlws.FILTER($F:$F,$E:$E=$J$4))
/IF($J$5="総計",1,$K58/10)
),0)</f>
        <v>0</v>
      </c>
      <c r="U58" s="48" cm="1">
        <f t="array" ref="U58">IFERROR(
IF(OR(U$10="",$I58=""),"",
SUMIFS(収穫記録!$P:$P,収穫記録!$D:$D,$J$1,収穫記録!$I:$I,$J$2,収穫記録!$J:$J,$J$3,収穫記録!$F:$F,$I58,収穫記録!$B:$B,"&gt;="&amp;U$10,収穫記録!$B:$B,"&lt;="&amp;U$10+6)
/_xlfn.UNIQUE(_xlfn._xlws.FILTER($F:$F,$E:$E=$J$4))
/IF($J$5="総計",1,$K58/10)
),0)</f>
        <v>0</v>
      </c>
      <c r="V58" s="48" cm="1">
        <f t="array" ref="V58">IFERROR(
IF(OR(V$10="",$I58=""),"",
SUMIFS(収穫記録!$P:$P,収穫記録!$D:$D,$J$1,収穫記録!$I:$I,$J$2,収穫記録!$J:$J,$J$3,収穫記録!$F:$F,$I58,収穫記録!$B:$B,"&gt;="&amp;V$10,収穫記録!$B:$B,"&lt;="&amp;V$10+6)
/_xlfn.UNIQUE(_xlfn._xlws.FILTER($F:$F,$E:$E=$J$4))
/IF($J$5="総計",1,$K58/10)
),0)</f>
        <v>0</v>
      </c>
      <c r="W58" s="48" cm="1">
        <f t="array" ref="W58">IFERROR(
IF(OR(W$10="",$I58=""),"",
SUMIFS(収穫記録!$P:$P,収穫記録!$D:$D,$J$1,収穫記録!$I:$I,$J$2,収穫記録!$J:$J,$J$3,収穫記録!$F:$F,$I58,収穫記録!$B:$B,"&gt;="&amp;W$10,収穫記録!$B:$B,"&lt;="&amp;W$10+6)
/_xlfn.UNIQUE(_xlfn._xlws.FILTER($F:$F,$E:$E=$J$4))
/IF($J$5="総計",1,$K58/10)
),0)</f>
        <v>0</v>
      </c>
      <c r="X58" s="48" cm="1">
        <f t="array" ref="X58">IFERROR(
IF(OR(X$10="",$I58=""),"",
SUMIFS(収穫記録!$P:$P,収穫記録!$D:$D,$J$1,収穫記録!$I:$I,$J$2,収穫記録!$J:$J,$J$3,収穫記録!$F:$F,$I58,収穫記録!$B:$B,"&gt;="&amp;X$10,収穫記録!$B:$B,"&lt;="&amp;X$10+6)
/_xlfn.UNIQUE(_xlfn._xlws.FILTER($F:$F,$E:$E=$J$4))
/IF($J$5="総計",1,$K58/10)
),0)</f>
        <v>0</v>
      </c>
    </row>
    <row r="59" spans="10:24">
      <c r="J59" s="13"/>
      <c r="K59" s="37"/>
      <c r="L59" s="46" t="str">
        <f t="shared" si="2"/>
        <v/>
      </c>
      <c r="M59" s="47" cm="1">
        <f t="array" ref="M59">IFERROR(
IF(OR(M$10="",$I59=""),"",
SUMIFS(収穫記録!$P:$P,収穫記録!$D:$D,$J$1,収穫記録!$I:$I,$J$2,収穫記録!$J:$J,$J$3,収穫記録!$F:$F,$I59,収穫記録!$B:$B,"&gt;="&amp;M$10,収穫記録!$B:$B,"&lt;="&amp;M$10+6)
/_xlfn.UNIQUE(_xlfn._xlws.FILTER($F:$F,$E:$E=$J$4))
/IF($J$5="総計",1,$K59/10)
),0)</f>
        <v>0</v>
      </c>
      <c r="N59" s="48" cm="1">
        <f t="array" ref="N59">IFERROR(
IF(OR(N$10="",$I59=""),"",
SUMIFS(収穫記録!$P:$P,収穫記録!$D:$D,$J$1,収穫記録!$I:$I,$J$2,収穫記録!$J:$J,$J$3,収穫記録!$F:$F,$I59,収穫記録!$B:$B,"&gt;="&amp;N$10,収穫記録!$B:$B,"&lt;="&amp;N$10+6)
/_xlfn.UNIQUE(_xlfn._xlws.FILTER($F:$F,$E:$E=$J$4))
/IF($J$5="総計",1,$K59/10)
),0)</f>
        <v>0</v>
      </c>
      <c r="O59" s="48" cm="1">
        <f t="array" ref="O59">IFERROR(
IF(OR(O$10="",$I59=""),"",
SUMIFS(収穫記録!$P:$P,収穫記録!$D:$D,$J$1,収穫記録!$I:$I,$J$2,収穫記録!$J:$J,$J$3,収穫記録!$F:$F,$I59,収穫記録!$B:$B,"&gt;="&amp;O$10,収穫記録!$B:$B,"&lt;="&amp;O$10+6)
/_xlfn.UNIQUE(_xlfn._xlws.FILTER($F:$F,$E:$E=$J$4))
/IF($J$5="総計",1,$K59/10)
),0)</f>
        <v>0</v>
      </c>
      <c r="P59" s="48" cm="1">
        <f t="array" ref="P59">IFERROR(
IF(OR(P$10="",$I59=""),"",
SUMIFS(収穫記録!$P:$P,収穫記録!$D:$D,$J$1,収穫記録!$I:$I,$J$2,収穫記録!$J:$J,$J$3,収穫記録!$F:$F,$I59,収穫記録!$B:$B,"&gt;="&amp;P$10,収穫記録!$B:$B,"&lt;="&amp;P$10+6)
/_xlfn.UNIQUE(_xlfn._xlws.FILTER($F:$F,$E:$E=$J$4))
/IF($J$5="総計",1,$K59/10)
),0)</f>
        <v>0</v>
      </c>
      <c r="Q59" s="48" cm="1">
        <f t="array" ref="Q59">IFERROR(
IF(OR(Q$10="",$I59=""),"",
SUMIFS(収穫記録!$P:$P,収穫記録!$D:$D,$J$1,収穫記録!$I:$I,$J$2,収穫記録!$J:$J,$J$3,収穫記録!$F:$F,$I59,収穫記録!$B:$B,"&gt;="&amp;Q$10,収穫記録!$B:$B,"&lt;="&amp;Q$10+6)
/_xlfn.UNIQUE(_xlfn._xlws.FILTER($F:$F,$E:$E=$J$4))
/IF($J$5="総計",1,$K59/10)
),0)</f>
        <v>0</v>
      </c>
      <c r="R59" s="48" cm="1">
        <f t="array" ref="R59">IFERROR(
IF(OR(R$10="",$I59=""),"",
SUMIFS(収穫記録!$P:$P,収穫記録!$D:$D,$J$1,収穫記録!$I:$I,$J$2,収穫記録!$J:$J,$J$3,収穫記録!$F:$F,$I59,収穫記録!$B:$B,"&gt;="&amp;R$10,収穫記録!$B:$B,"&lt;="&amp;R$10+6)
/_xlfn.UNIQUE(_xlfn._xlws.FILTER($F:$F,$E:$E=$J$4))
/IF($J$5="総計",1,$K59/10)
),0)</f>
        <v>0</v>
      </c>
      <c r="S59" s="48" cm="1">
        <f t="array" ref="S59">IFERROR(
IF(OR(S$10="",$I59=""),"",
SUMIFS(収穫記録!$P:$P,収穫記録!$D:$D,$J$1,収穫記録!$I:$I,$J$2,収穫記録!$J:$J,$J$3,収穫記録!$F:$F,$I59,収穫記録!$B:$B,"&gt;="&amp;S$10,収穫記録!$B:$B,"&lt;="&amp;S$10+6)
/_xlfn.UNIQUE(_xlfn._xlws.FILTER($F:$F,$E:$E=$J$4))
/IF($J$5="総計",1,$K59/10)
),0)</f>
        <v>0</v>
      </c>
      <c r="T59" s="48" cm="1">
        <f t="array" ref="T59">IFERROR(
IF(OR(T$10="",$I59=""),"",
SUMIFS(収穫記録!$P:$P,収穫記録!$D:$D,$J$1,収穫記録!$I:$I,$J$2,収穫記録!$J:$J,$J$3,収穫記録!$F:$F,$I59,収穫記録!$B:$B,"&gt;="&amp;T$10,収穫記録!$B:$B,"&lt;="&amp;T$10+6)
/_xlfn.UNIQUE(_xlfn._xlws.FILTER($F:$F,$E:$E=$J$4))
/IF($J$5="総計",1,$K59/10)
),0)</f>
        <v>0</v>
      </c>
      <c r="U59" s="48" cm="1">
        <f t="array" ref="U59">IFERROR(
IF(OR(U$10="",$I59=""),"",
SUMIFS(収穫記録!$P:$P,収穫記録!$D:$D,$J$1,収穫記録!$I:$I,$J$2,収穫記録!$J:$J,$J$3,収穫記録!$F:$F,$I59,収穫記録!$B:$B,"&gt;="&amp;U$10,収穫記録!$B:$B,"&lt;="&amp;U$10+6)
/_xlfn.UNIQUE(_xlfn._xlws.FILTER($F:$F,$E:$E=$J$4))
/IF($J$5="総計",1,$K59/10)
),0)</f>
        <v>0</v>
      </c>
      <c r="V59" s="48" cm="1">
        <f t="array" ref="V59">IFERROR(
IF(OR(V$10="",$I59=""),"",
SUMIFS(収穫記録!$P:$P,収穫記録!$D:$D,$J$1,収穫記録!$I:$I,$J$2,収穫記録!$J:$J,$J$3,収穫記録!$F:$F,$I59,収穫記録!$B:$B,"&gt;="&amp;V$10,収穫記録!$B:$B,"&lt;="&amp;V$10+6)
/_xlfn.UNIQUE(_xlfn._xlws.FILTER($F:$F,$E:$E=$J$4))
/IF($J$5="総計",1,$K59/10)
),0)</f>
        <v>0</v>
      </c>
      <c r="W59" s="48" cm="1">
        <f t="array" ref="W59">IFERROR(
IF(OR(W$10="",$I59=""),"",
SUMIFS(収穫記録!$P:$P,収穫記録!$D:$D,$J$1,収穫記録!$I:$I,$J$2,収穫記録!$J:$J,$J$3,収穫記録!$F:$F,$I59,収穫記録!$B:$B,"&gt;="&amp;W$10,収穫記録!$B:$B,"&lt;="&amp;W$10+6)
/_xlfn.UNIQUE(_xlfn._xlws.FILTER($F:$F,$E:$E=$J$4))
/IF($J$5="総計",1,$K59/10)
),0)</f>
        <v>0</v>
      </c>
      <c r="X59" s="48" cm="1">
        <f t="array" ref="X59">IFERROR(
IF(OR(X$10="",$I59=""),"",
SUMIFS(収穫記録!$P:$P,収穫記録!$D:$D,$J$1,収穫記録!$I:$I,$J$2,収穫記録!$J:$J,$J$3,収穫記録!$F:$F,$I59,収穫記録!$B:$B,"&gt;="&amp;X$10,収穫記録!$B:$B,"&lt;="&amp;X$10+6)
/_xlfn.UNIQUE(_xlfn._xlws.FILTER($F:$F,$E:$E=$J$4))
/IF($J$5="総計",1,$K59/10)
),0)</f>
        <v>0</v>
      </c>
    </row>
    <row r="60" spans="10:24">
      <c r="J60" s="13"/>
      <c r="K60" s="37"/>
      <c r="L60" s="46" t="str">
        <f t="shared" si="2"/>
        <v/>
      </c>
      <c r="M60" s="47" cm="1">
        <f t="array" ref="M60">IFERROR(
IF(OR(M$10="",$I60=""),"",
SUMIFS(収穫記録!$P:$P,収穫記録!$D:$D,$J$1,収穫記録!$I:$I,$J$2,収穫記録!$J:$J,$J$3,収穫記録!$F:$F,$I60,収穫記録!$B:$B,"&gt;="&amp;M$10,収穫記録!$B:$B,"&lt;="&amp;M$10+6)
/_xlfn.UNIQUE(_xlfn._xlws.FILTER($F:$F,$E:$E=$J$4))
/IF($J$5="総計",1,$K60/10)
),0)</f>
        <v>0</v>
      </c>
      <c r="N60" s="48" cm="1">
        <f t="array" ref="N60">IFERROR(
IF(OR(N$10="",$I60=""),"",
SUMIFS(収穫記録!$P:$P,収穫記録!$D:$D,$J$1,収穫記録!$I:$I,$J$2,収穫記録!$J:$J,$J$3,収穫記録!$F:$F,$I60,収穫記録!$B:$B,"&gt;="&amp;N$10,収穫記録!$B:$B,"&lt;="&amp;N$10+6)
/_xlfn.UNIQUE(_xlfn._xlws.FILTER($F:$F,$E:$E=$J$4))
/IF($J$5="総計",1,$K60/10)
),0)</f>
        <v>0</v>
      </c>
      <c r="O60" s="48" cm="1">
        <f t="array" ref="O60">IFERROR(
IF(OR(O$10="",$I60=""),"",
SUMIFS(収穫記録!$P:$P,収穫記録!$D:$D,$J$1,収穫記録!$I:$I,$J$2,収穫記録!$J:$J,$J$3,収穫記録!$F:$F,$I60,収穫記録!$B:$B,"&gt;="&amp;O$10,収穫記録!$B:$B,"&lt;="&amp;O$10+6)
/_xlfn.UNIQUE(_xlfn._xlws.FILTER($F:$F,$E:$E=$J$4))
/IF($J$5="総計",1,$K60/10)
),0)</f>
        <v>0</v>
      </c>
      <c r="P60" s="48" cm="1">
        <f t="array" ref="P60">IFERROR(
IF(OR(P$10="",$I60=""),"",
SUMIFS(収穫記録!$P:$P,収穫記録!$D:$D,$J$1,収穫記録!$I:$I,$J$2,収穫記録!$J:$J,$J$3,収穫記録!$F:$F,$I60,収穫記録!$B:$B,"&gt;="&amp;P$10,収穫記録!$B:$B,"&lt;="&amp;P$10+6)
/_xlfn.UNIQUE(_xlfn._xlws.FILTER($F:$F,$E:$E=$J$4))
/IF($J$5="総計",1,$K60/10)
),0)</f>
        <v>0</v>
      </c>
      <c r="Q60" s="48" cm="1">
        <f t="array" ref="Q60">IFERROR(
IF(OR(Q$10="",$I60=""),"",
SUMIFS(収穫記録!$P:$P,収穫記録!$D:$D,$J$1,収穫記録!$I:$I,$J$2,収穫記録!$J:$J,$J$3,収穫記録!$F:$F,$I60,収穫記録!$B:$B,"&gt;="&amp;Q$10,収穫記録!$B:$B,"&lt;="&amp;Q$10+6)
/_xlfn.UNIQUE(_xlfn._xlws.FILTER($F:$F,$E:$E=$J$4))
/IF($J$5="総計",1,$K60/10)
),0)</f>
        <v>0</v>
      </c>
      <c r="R60" s="48" cm="1">
        <f t="array" ref="R60">IFERROR(
IF(OR(R$10="",$I60=""),"",
SUMIFS(収穫記録!$P:$P,収穫記録!$D:$D,$J$1,収穫記録!$I:$I,$J$2,収穫記録!$J:$J,$J$3,収穫記録!$F:$F,$I60,収穫記録!$B:$B,"&gt;="&amp;R$10,収穫記録!$B:$B,"&lt;="&amp;R$10+6)
/_xlfn.UNIQUE(_xlfn._xlws.FILTER($F:$F,$E:$E=$J$4))
/IF($J$5="総計",1,$K60/10)
),0)</f>
        <v>0</v>
      </c>
      <c r="S60" s="48" cm="1">
        <f t="array" ref="S60">IFERROR(
IF(OR(S$10="",$I60=""),"",
SUMIFS(収穫記録!$P:$P,収穫記録!$D:$D,$J$1,収穫記録!$I:$I,$J$2,収穫記録!$J:$J,$J$3,収穫記録!$F:$F,$I60,収穫記録!$B:$B,"&gt;="&amp;S$10,収穫記録!$B:$B,"&lt;="&amp;S$10+6)
/_xlfn.UNIQUE(_xlfn._xlws.FILTER($F:$F,$E:$E=$J$4))
/IF($J$5="総計",1,$K60/10)
),0)</f>
        <v>0</v>
      </c>
      <c r="T60" s="48" cm="1">
        <f t="array" ref="T60">IFERROR(
IF(OR(T$10="",$I60=""),"",
SUMIFS(収穫記録!$P:$P,収穫記録!$D:$D,$J$1,収穫記録!$I:$I,$J$2,収穫記録!$J:$J,$J$3,収穫記録!$F:$F,$I60,収穫記録!$B:$B,"&gt;="&amp;T$10,収穫記録!$B:$B,"&lt;="&amp;T$10+6)
/_xlfn.UNIQUE(_xlfn._xlws.FILTER($F:$F,$E:$E=$J$4))
/IF($J$5="総計",1,$K60/10)
),0)</f>
        <v>0</v>
      </c>
      <c r="U60" s="48" cm="1">
        <f t="array" ref="U60">IFERROR(
IF(OR(U$10="",$I60=""),"",
SUMIFS(収穫記録!$P:$P,収穫記録!$D:$D,$J$1,収穫記録!$I:$I,$J$2,収穫記録!$J:$J,$J$3,収穫記録!$F:$F,$I60,収穫記録!$B:$B,"&gt;="&amp;U$10,収穫記録!$B:$B,"&lt;="&amp;U$10+6)
/_xlfn.UNIQUE(_xlfn._xlws.FILTER($F:$F,$E:$E=$J$4))
/IF($J$5="総計",1,$K60/10)
),0)</f>
        <v>0</v>
      </c>
      <c r="V60" s="48" cm="1">
        <f t="array" ref="V60">IFERROR(
IF(OR(V$10="",$I60=""),"",
SUMIFS(収穫記録!$P:$P,収穫記録!$D:$D,$J$1,収穫記録!$I:$I,$J$2,収穫記録!$J:$J,$J$3,収穫記録!$F:$F,$I60,収穫記録!$B:$B,"&gt;="&amp;V$10,収穫記録!$B:$B,"&lt;="&amp;V$10+6)
/_xlfn.UNIQUE(_xlfn._xlws.FILTER($F:$F,$E:$E=$J$4))
/IF($J$5="総計",1,$K60/10)
),0)</f>
        <v>0</v>
      </c>
      <c r="W60" s="48" cm="1">
        <f t="array" ref="W60">IFERROR(
IF(OR(W$10="",$I60=""),"",
SUMIFS(収穫記録!$P:$P,収穫記録!$D:$D,$J$1,収穫記録!$I:$I,$J$2,収穫記録!$J:$J,$J$3,収穫記録!$F:$F,$I60,収穫記録!$B:$B,"&gt;="&amp;W$10,収穫記録!$B:$B,"&lt;="&amp;W$10+6)
/_xlfn.UNIQUE(_xlfn._xlws.FILTER($F:$F,$E:$E=$J$4))
/IF($J$5="総計",1,$K60/10)
),0)</f>
        <v>0</v>
      </c>
      <c r="X60" s="48" cm="1">
        <f t="array" ref="X60">IFERROR(
IF(OR(X$10="",$I60=""),"",
SUMIFS(収穫記録!$P:$P,収穫記録!$D:$D,$J$1,収穫記録!$I:$I,$J$2,収穫記録!$J:$J,$J$3,収穫記録!$F:$F,$I60,収穫記録!$B:$B,"&gt;="&amp;X$10,収穫記録!$B:$B,"&lt;="&amp;X$10+6)
/_xlfn.UNIQUE(_xlfn._xlws.FILTER($F:$F,$E:$E=$J$4))
/IF($J$5="総計",1,$K60/10)
),0)</f>
        <v>0</v>
      </c>
    </row>
    <row r="61" spans="10:24">
      <c r="J61" s="13"/>
      <c r="K61" s="37"/>
      <c r="L61" s="46" t="str">
        <f t="shared" si="2"/>
        <v/>
      </c>
      <c r="M61" s="47" cm="1">
        <f t="array" ref="M61">IFERROR(
IF(OR(M$10="",$I61=""),"",
SUMIFS(収穫記録!$P:$P,収穫記録!$D:$D,$J$1,収穫記録!$I:$I,$J$2,収穫記録!$J:$J,$J$3,収穫記録!$F:$F,$I61,収穫記録!$B:$B,"&gt;="&amp;M$10,収穫記録!$B:$B,"&lt;="&amp;M$10+6)
/_xlfn.UNIQUE(_xlfn._xlws.FILTER($F:$F,$E:$E=$J$4))
/IF($J$5="総計",1,$K61/10)
),0)</f>
        <v>0</v>
      </c>
      <c r="N61" s="48" cm="1">
        <f t="array" ref="N61">IFERROR(
IF(OR(N$10="",$I61=""),"",
SUMIFS(収穫記録!$P:$P,収穫記録!$D:$D,$J$1,収穫記録!$I:$I,$J$2,収穫記録!$J:$J,$J$3,収穫記録!$F:$F,$I61,収穫記録!$B:$B,"&gt;="&amp;N$10,収穫記録!$B:$B,"&lt;="&amp;N$10+6)
/_xlfn.UNIQUE(_xlfn._xlws.FILTER($F:$F,$E:$E=$J$4))
/IF($J$5="総計",1,$K61/10)
),0)</f>
        <v>0</v>
      </c>
      <c r="O61" s="48" cm="1">
        <f t="array" ref="O61">IFERROR(
IF(OR(O$10="",$I61=""),"",
SUMIFS(収穫記録!$P:$P,収穫記録!$D:$D,$J$1,収穫記録!$I:$I,$J$2,収穫記録!$J:$J,$J$3,収穫記録!$F:$F,$I61,収穫記録!$B:$B,"&gt;="&amp;O$10,収穫記録!$B:$B,"&lt;="&amp;O$10+6)
/_xlfn.UNIQUE(_xlfn._xlws.FILTER($F:$F,$E:$E=$J$4))
/IF($J$5="総計",1,$K61/10)
),0)</f>
        <v>0</v>
      </c>
      <c r="P61" s="48" cm="1">
        <f t="array" ref="P61">IFERROR(
IF(OR(P$10="",$I61=""),"",
SUMIFS(収穫記録!$P:$P,収穫記録!$D:$D,$J$1,収穫記録!$I:$I,$J$2,収穫記録!$J:$J,$J$3,収穫記録!$F:$F,$I61,収穫記録!$B:$B,"&gt;="&amp;P$10,収穫記録!$B:$B,"&lt;="&amp;P$10+6)
/_xlfn.UNIQUE(_xlfn._xlws.FILTER($F:$F,$E:$E=$J$4))
/IF($J$5="総計",1,$K61/10)
),0)</f>
        <v>0</v>
      </c>
      <c r="Q61" s="48" cm="1">
        <f t="array" ref="Q61">IFERROR(
IF(OR(Q$10="",$I61=""),"",
SUMIFS(収穫記録!$P:$P,収穫記録!$D:$D,$J$1,収穫記録!$I:$I,$J$2,収穫記録!$J:$J,$J$3,収穫記録!$F:$F,$I61,収穫記録!$B:$B,"&gt;="&amp;Q$10,収穫記録!$B:$B,"&lt;="&amp;Q$10+6)
/_xlfn.UNIQUE(_xlfn._xlws.FILTER($F:$F,$E:$E=$J$4))
/IF($J$5="総計",1,$K61/10)
),0)</f>
        <v>0</v>
      </c>
      <c r="R61" s="48" cm="1">
        <f t="array" ref="R61">IFERROR(
IF(OR(R$10="",$I61=""),"",
SUMIFS(収穫記録!$P:$P,収穫記録!$D:$D,$J$1,収穫記録!$I:$I,$J$2,収穫記録!$J:$J,$J$3,収穫記録!$F:$F,$I61,収穫記録!$B:$B,"&gt;="&amp;R$10,収穫記録!$B:$B,"&lt;="&amp;R$10+6)
/_xlfn.UNIQUE(_xlfn._xlws.FILTER($F:$F,$E:$E=$J$4))
/IF($J$5="総計",1,$K61/10)
),0)</f>
        <v>0</v>
      </c>
      <c r="S61" s="48" cm="1">
        <f t="array" ref="S61">IFERROR(
IF(OR(S$10="",$I61=""),"",
SUMIFS(収穫記録!$P:$P,収穫記録!$D:$D,$J$1,収穫記録!$I:$I,$J$2,収穫記録!$J:$J,$J$3,収穫記録!$F:$F,$I61,収穫記録!$B:$B,"&gt;="&amp;S$10,収穫記録!$B:$B,"&lt;="&amp;S$10+6)
/_xlfn.UNIQUE(_xlfn._xlws.FILTER($F:$F,$E:$E=$J$4))
/IF($J$5="総計",1,$K61/10)
),0)</f>
        <v>0</v>
      </c>
      <c r="T61" s="48" cm="1">
        <f t="array" ref="T61">IFERROR(
IF(OR(T$10="",$I61=""),"",
SUMIFS(収穫記録!$P:$P,収穫記録!$D:$D,$J$1,収穫記録!$I:$I,$J$2,収穫記録!$J:$J,$J$3,収穫記録!$F:$F,$I61,収穫記録!$B:$B,"&gt;="&amp;T$10,収穫記録!$B:$B,"&lt;="&amp;T$10+6)
/_xlfn.UNIQUE(_xlfn._xlws.FILTER($F:$F,$E:$E=$J$4))
/IF($J$5="総計",1,$K61/10)
),0)</f>
        <v>0</v>
      </c>
      <c r="U61" s="48" cm="1">
        <f t="array" ref="U61">IFERROR(
IF(OR(U$10="",$I61=""),"",
SUMIFS(収穫記録!$P:$P,収穫記録!$D:$D,$J$1,収穫記録!$I:$I,$J$2,収穫記録!$J:$J,$J$3,収穫記録!$F:$F,$I61,収穫記録!$B:$B,"&gt;="&amp;U$10,収穫記録!$B:$B,"&lt;="&amp;U$10+6)
/_xlfn.UNIQUE(_xlfn._xlws.FILTER($F:$F,$E:$E=$J$4))
/IF($J$5="総計",1,$K61/10)
),0)</f>
        <v>0</v>
      </c>
      <c r="V61" s="48" cm="1">
        <f t="array" ref="V61">IFERROR(
IF(OR(V$10="",$I61=""),"",
SUMIFS(収穫記録!$P:$P,収穫記録!$D:$D,$J$1,収穫記録!$I:$I,$J$2,収穫記録!$J:$J,$J$3,収穫記録!$F:$F,$I61,収穫記録!$B:$B,"&gt;="&amp;V$10,収穫記録!$B:$B,"&lt;="&amp;V$10+6)
/_xlfn.UNIQUE(_xlfn._xlws.FILTER($F:$F,$E:$E=$J$4))
/IF($J$5="総計",1,$K61/10)
),0)</f>
        <v>0</v>
      </c>
      <c r="W61" s="48" cm="1">
        <f t="array" ref="W61">IFERROR(
IF(OR(W$10="",$I61=""),"",
SUMIFS(収穫記録!$P:$P,収穫記録!$D:$D,$J$1,収穫記録!$I:$I,$J$2,収穫記録!$J:$J,$J$3,収穫記録!$F:$F,$I61,収穫記録!$B:$B,"&gt;="&amp;W$10,収穫記録!$B:$B,"&lt;="&amp;W$10+6)
/_xlfn.UNIQUE(_xlfn._xlws.FILTER($F:$F,$E:$E=$J$4))
/IF($J$5="総計",1,$K61/10)
),0)</f>
        <v>0</v>
      </c>
      <c r="X61" s="48" cm="1">
        <f t="array" ref="X61">IFERROR(
IF(OR(X$10="",$I61=""),"",
SUMIFS(収穫記録!$P:$P,収穫記録!$D:$D,$J$1,収穫記録!$I:$I,$J$2,収穫記録!$J:$J,$J$3,収穫記録!$F:$F,$I61,収穫記録!$B:$B,"&gt;="&amp;X$10,収穫記録!$B:$B,"&lt;="&amp;X$10+6)
/_xlfn.UNIQUE(_xlfn._xlws.FILTER($F:$F,$E:$E=$J$4))
/IF($J$5="総計",1,$K61/10)
),0)</f>
        <v>0</v>
      </c>
    </row>
    <row r="62" spans="10:24">
      <c r="J62" s="13"/>
      <c r="K62" s="37"/>
      <c r="L62" s="46" t="str">
        <f t="shared" si="2"/>
        <v/>
      </c>
      <c r="M62" s="47" cm="1">
        <f t="array" ref="M62">IFERROR(
IF(OR(M$10="",$I62=""),"",
SUMIFS(収穫記録!$P:$P,収穫記録!$D:$D,$J$1,収穫記録!$I:$I,$J$2,収穫記録!$J:$J,$J$3,収穫記録!$F:$F,$I62,収穫記録!$B:$B,"&gt;="&amp;M$10,収穫記録!$B:$B,"&lt;="&amp;M$10+6)
/_xlfn.UNIQUE(_xlfn._xlws.FILTER($F:$F,$E:$E=$J$4))
/IF($J$5="総計",1,$K62/10)
),0)</f>
        <v>0</v>
      </c>
      <c r="N62" s="48" cm="1">
        <f t="array" ref="N62">IFERROR(
IF(OR(N$10="",$I62=""),"",
SUMIFS(収穫記録!$P:$P,収穫記録!$D:$D,$J$1,収穫記録!$I:$I,$J$2,収穫記録!$J:$J,$J$3,収穫記録!$F:$F,$I62,収穫記録!$B:$B,"&gt;="&amp;N$10,収穫記録!$B:$B,"&lt;="&amp;N$10+6)
/_xlfn.UNIQUE(_xlfn._xlws.FILTER($F:$F,$E:$E=$J$4))
/IF($J$5="総計",1,$K62/10)
),0)</f>
        <v>0</v>
      </c>
      <c r="O62" s="48" cm="1">
        <f t="array" ref="O62">IFERROR(
IF(OR(O$10="",$I62=""),"",
SUMIFS(収穫記録!$P:$P,収穫記録!$D:$D,$J$1,収穫記録!$I:$I,$J$2,収穫記録!$J:$J,$J$3,収穫記録!$F:$F,$I62,収穫記録!$B:$B,"&gt;="&amp;O$10,収穫記録!$B:$B,"&lt;="&amp;O$10+6)
/_xlfn.UNIQUE(_xlfn._xlws.FILTER($F:$F,$E:$E=$J$4))
/IF($J$5="総計",1,$K62/10)
),0)</f>
        <v>0</v>
      </c>
      <c r="P62" s="48" cm="1">
        <f t="array" ref="P62">IFERROR(
IF(OR(P$10="",$I62=""),"",
SUMIFS(収穫記録!$P:$P,収穫記録!$D:$D,$J$1,収穫記録!$I:$I,$J$2,収穫記録!$J:$J,$J$3,収穫記録!$F:$F,$I62,収穫記録!$B:$B,"&gt;="&amp;P$10,収穫記録!$B:$B,"&lt;="&amp;P$10+6)
/_xlfn.UNIQUE(_xlfn._xlws.FILTER($F:$F,$E:$E=$J$4))
/IF($J$5="総計",1,$K62/10)
),0)</f>
        <v>0</v>
      </c>
      <c r="Q62" s="48" cm="1">
        <f t="array" ref="Q62">IFERROR(
IF(OR(Q$10="",$I62=""),"",
SUMIFS(収穫記録!$P:$P,収穫記録!$D:$D,$J$1,収穫記録!$I:$I,$J$2,収穫記録!$J:$J,$J$3,収穫記録!$F:$F,$I62,収穫記録!$B:$B,"&gt;="&amp;Q$10,収穫記録!$B:$B,"&lt;="&amp;Q$10+6)
/_xlfn.UNIQUE(_xlfn._xlws.FILTER($F:$F,$E:$E=$J$4))
/IF($J$5="総計",1,$K62/10)
),0)</f>
        <v>0</v>
      </c>
      <c r="R62" s="48" cm="1">
        <f t="array" ref="R62">IFERROR(
IF(OR(R$10="",$I62=""),"",
SUMIFS(収穫記録!$P:$P,収穫記録!$D:$D,$J$1,収穫記録!$I:$I,$J$2,収穫記録!$J:$J,$J$3,収穫記録!$F:$F,$I62,収穫記録!$B:$B,"&gt;="&amp;R$10,収穫記録!$B:$B,"&lt;="&amp;R$10+6)
/_xlfn.UNIQUE(_xlfn._xlws.FILTER($F:$F,$E:$E=$J$4))
/IF($J$5="総計",1,$K62/10)
),0)</f>
        <v>0</v>
      </c>
      <c r="S62" s="48" cm="1">
        <f t="array" ref="S62">IFERROR(
IF(OR(S$10="",$I62=""),"",
SUMIFS(収穫記録!$P:$P,収穫記録!$D:$D,$J$1,収穫記録!$I:$I,$J$2,収穫記録!$J:$J,$J$3,収穫記録!$F:$F,$I62,収穫記録!$B:$B,"&gt;="&amp;S$10,収穫記録!$B:$B,"&lt;="&amp;S$10+6)
/_xlfn.UNIQUE(_xlfn._xlws.FILTER($F:$F,$E:$E=$J$4))
/IF($J$5="総計",1,$K62/10)
),0)</f>
        <v>0</v>
      </c>
      <c r="T62" s="48" cm="1">
        <f t="array" ref="T62">IFERROR(
IF(OR(T$10="",$I62=""),"",
SUMIFS(収穫記録!$P:$P,収穫記録!$D:$D,$J$1,収穫記録!$I:$I,$J$2,収穫記録!$J:$J,$J$3,収穫記録!$F:$F,$I62,収穫記録!$B:$B,"&gt;="&amp;T$10,収穫記録!$B:$B,"&lt;="&amp;T$10+6)
/_xlfn.UNIQUE(_xlfn._xlws.FILTER($F:$F,$E:$E=$J$4))
/IF($J$5="総計",1,$K62/10)
),0)</f>
        <v>0</v>
      </c>
      <c r="U62" s="48" cm="1">
        <f t="array" ref="U62">IFERROR(
IF(OR(U$10="",$I62=""),"",
SUMIFS(収穫記録!$P:$P,収穫記録!$D:$D,$J$1,収穫記録!$I:$I,$J$2,収穫記録!$J:$J,$J$3,収穫記録!$F:$F,$I62,収穫記録!$B:$B,"&gt;="&amp;U$10,収穫記録!$B:$B,"&lt;="&amp;U$10+6)
/_xlfn.UNIQUE(_xlfn._xlws.FILTER($F:$F,$E:$E=$J$4))
/IF($J$5="総計",1,$K62/10)
),0)</f>
        <v>0</v>
      </c>
      <c r="V62" s="48" cm="1">
        <f t="array" ref="V62">IFERROR(
IF(OR(V$10="",$I62=""),"",
SUMIFS(収穫記録!$P:$P,収穫記録!$D:$D,$J$1,収穫記録!$I:$I,$J$2,収穫記録!$J:$J,$J$3,収穫記録!$F:$F,$I62,収穫記録!$B:$B,"&gt;="&amp;V$10,収穫記録!$B:$B,"&lt;="&amp;V$10+6)
/_xlfn.UNIQUE(_xlfn._xlws.FILTER($F:$F,$E:$E=$J$4))
/IF($J$5="総計",1,$K62/10)
),0)</f>
        <v>0</v>
      </c>
      <c r="W62" s="48" cm="1">
        <f t="array" ref="W62">IFERROR(
IF(OR(W$10="",$I62=""),"",
SUMIFS(収穫記録!$P:$P,収穫記録!$D:$D,$J$1,収穫記録!$I:$I,$J$2,収穫記録!$J:$J,$J$3,収穫記録!$F:$F,$I62,収穫記録!$B:$B,"&gt;="&amp;W$10,収穫記録!$B:$B,"&lt;="&amp;W$10+6)
/_xlfn.UNIQUE(_xlfn._xlws.FILTER($F:$F,$E:$E=$J$4))
/IF($J$5="総計",1,$K62/10)
),0)</f>
        <v>0</v>
      </c>
      <c r="X62" s="48" cm="1">
        <f t="array" ref="X62">IFERROR(
IF(OR(X$10="",$I62=""),"",
SUMIFS(収穫記録!$P:$P,収穫記録!$D:$D,$J$1,収穫記録!$I:$I,$J$2,収穫記録!$J:$J,$J$3,収穫記録!$F:$F,$I62,収穫記録!$B:$B,"&gt;="&amp;X$10,収穫記録!$B:$B,"&lt;="&amp;X$10+6)
/_xlfn.UNIQUE(_xlfn._xlws.FILTER($F:$F,$E:$E=$J$4))
/IF($J$5="総計",1,$K62/10)
),0)</f>
        <v>0</v>
      </c>
    </row>
    <row r="63" spans="10:24">
      <c r="J63" s="13"/>
      <c r="K63" s="37"/>
      <c r="L63" s="46" t="str">
        <f t="shared" si="2"/>
        <v/>
      </c>
      <c r="M63" s="47" cm="1">
        <f t="array" ref="M63">IFERROR(
IF(OR(M$10="",$I63=""),"",
SUMIFS(収穫記録!$P:$P,収穫記録!$D:$D,$J$1,収穫記録!$I:$I,$J$2,収穫記録!$J:$J,$J$3,収穫記録!$F:$F,$I63,収穫記録!$B:$B,"&gt;="&amp;M$10,収穫記録!$B:$B,"&lt;="&amp;M$10+6)
/_xlfn.UNIQUE(_xlfn._xlws.FILTER($F:$F,$E:$E=$J$4))
/IF($J$5="総計",1,$K63/10)
),0)</f>
        <v>0</v>
      </c>
      <c r="N63" s="48" cm="1">
        <f t="array" ref="N63">IFERROR(
IF(OR(N$10="",$I63=""),"",
SUMIFS(収穫記録!$P:$P,収穫記録!$D:$D,$J$1,収穫記録!$I:$I,$J$2,収穫記録!$J:$J,$J$3,収穫記録!$F:$F,$I63,収穫記録!$B:$B,"&gt;="&amp;N$10,収穫記録!$B:$B,"&lt;="&amp;N$10+6)
/_xlfn.UNIQUE(_xlfn._xlws.FILTER($F:$F,$E:$E=$J$4))
/IF($J$5="総計",1,$K63/10)
),0)</f>
        <v>0</v>
      </c>
      <c r="O63" s="48" cm="1">
        <f t="array" ref="O63">IFERROR(
IF(OR(O$10="",$I63=""),"",
SUMIFS(収穫記録!$P:$P,収穫記録!$D:$D,$J$1,収穫記録!$I:$I,$J$2,収穫記録!$J:$J,$J$3,収穫記録!$F:$F,$I63,収穫記録!$B:$B,"&gt;="&amp;O$10,収穫記録!$B:$B,"&lt;="&amp;O$10+6)
/_xlfn.UNIQUE(_xlfn._xlws.FILTER($F:$F,$E:$E=$J$4))
/IF($J$5="総計",1,$K63/10)
),0)</f>
        <v>0</v>
      </c>
      <c r="P63" s="48" cm="1">
        <f t="array" ref="P63">IFERROR(
IF(OR(P$10="",$I63=""),"",
SUMIFS(収穫記録!$P:$P,収穫記録!$D:$D,$J$1,収穫記録!$I:$I,$J$2,収穫記録!$J:$J,$J$3,収穫記録!$F:$F,$I63,収穫記録!$B:$B,"&gt;="&amp;P$10,収穫記録!$B:$B,"&lt;="&amp;P$10+6)
/_xlfn.UNIQUE(_xlfn._xlws.FILTER($F:$F,$E:$E=$J$4))
/IF($J$5="総計",1,$K63/10)
),0)</f>
        <v>0</v>
      </c>
      <c r="Q63" s="48" cm="1">
        <f t="array" ref="Q63">IFERROR(
IF(OR(Q$10="",$I63=""),"",
SUMIFS(収穫記録!$P:$P,収穫記録!$D:$D,$J$1,収穫記録!$I:$I,$J$2,収穫記録!$J:$J,$J$3,収穫記録!$F:$F,$I63,収穫記録!$B:$B,"&gt;="&amp;Q$10,収穫記録!$B:$B,"&lt;="&amp;Q$10+6)
/_xlfn.UNIQUE(_xlfn._xlws.FILTER($F:$F,$E:$E=$J$4))
/IF($J$5="総計",1,$K63/10)
),0)</f>
        <v>0</v>
      </c>
      <c r="R63" s="48" cm="1">
        <f t="array" ref="R63">IFERROR(
IF(OR(R$10="",$I63=""),"",
SUMIFS(収穫記録!$P:$P,収穫記録!$D:$D,$J$1,収穫記録!$I:$I,$J$2,収穫記録!$J:$J,$J$3,収穫記録!$F:$F,$I63,収穫記録!$B:$B,"&gt;="&amp;R$10,収穫記録!$B:$B,"&lt;="&amp;R$10+6)
/_xlfn.UNIQUE(_xlfn._xlws.FILTER($F:$F,$E:$E=$J$4))
/IF($J$5="総計",1,$K63/10)
),0)</f>
        <v>0</v>
      </c>
      <c r="S63" s="48" cm="1">
        <f t="array" ref="S63">IFERROR(
IF(OR(S$10="",$I63=""),"",
SUMIFS(収穫記録!$P:$P,収穫記録!$D:$D,$J$1,収穫記録!$I:$I,$J$2,収穫記録!$J:$J,$J$3,収穫記録!$F:$F,$I63,収穫記録!$B:$B,"&gt;="&amp;S$10,収穫記録!$B:$B,"&lt;="&amp;S$10+6)
/_xlfn.UNIQUE(_xlfn._xlws.FILTER($F:$F,$E:$E=$J$4))
/IF($J$5="総計",1,$K63/10)
),0)</f>
        <v>0</v>
      </c>
      <c r="T63" s="48" cm="1">
        <f t="array" ref="T63">IFERROR(
IF(OR(T$10="",$I63=""),"",
SUMIFS(収穫記録!$P:$P,収穫記録!$D:$D,$J$1,収穫記録!$I:$I,$J$2,収穫記録!$J:$J,$J$3,収穫記録!$F:$F,$I63,収穫記録!$B:$B,"&gt;="&amp;T$10,収穫記録!$B:$B,"&lt;="&amp;T$10+6)
/_xlfn.UNIQUE(_xlfn._xlws.FILTER($F:$F,$E:$E=$J$4))
/IF($J$5="総計",1,$K63/10)
),0)</f>
        <v>0</v>
      </c>
      <c r="U63" s="48" cm="1">
        <f t="array" ref="U63">IFERROR(
IF(OR(U$10="",$I63=""),"",
SUMIFS(収穫記録!$P:$P,収穫記録!$D:$D,$J$1,収穫記録!$I:$I,$J$2,収穫記録!$J:$J,$J$3,収穫記録!$F:$F,$I63,収穫記録!$B:$B,"&gt;="&amp;U$10,収穫記録!$B:$B,"&lt;="&amp;U$10+6)
/_xlfn.UNIQUE(_xlfn._xlws.FILTER($F:$F,$E:$E=$J$4))
/IF($J$5="総計",1,$K63/10)
),0)</f>
        <v>0</v>
      </c>
      <c r="V63" s="48" cm="1">
        <f t="array" ref="V63">IFERROR(
IF(OR(V$10="",$I63=""),"",
SUMIFS(収穫記録!$P:$P,収穫記録!$D:$D,$J$1,収穫記録!$I:$I,$J$2,収穫記録!$J:$J,$J$3,収穫記録!$F:$F,$I63,収穫記録!$B:$B,"&gt;="&amp;V$10,収穫記録!$B:$B,"&lt;="&amp;V$10+6)
/_xlfn.UNIQUE(_xlfn._xlws.FILTER($F:$F,$E:$E=$J$4))
/IF($J$5="総計",1,$K63/10)
),0)</f>
        <v>0</v>
      </c>
      <c r="W63" s="48" cm="1">
        <f t="array" ref="W63">IFERROR(
IF(OR(W$10="",$I63=""),"",
SUMIFS(収穫記録!$P:$P,収穫記録!$D:$D,$J$1,収穫記録!$I:$I,$J$2,収穫記録!$J:$J,$J$3,収穫記録!$F:$F,$I63,収穫記録!$B:$B,"&gt;="&amp;W$10,収穫記録!$B:$B,"&lt;="&amp;W$10+6)
/_xlfn.UNIQUE(_xlfn._xlws.FILTER($F:$F,$E:$E=$J$4))
/IF($J$5="総計",1,$K63/10)
),0)</f>
        <v>0</v>
      </c>
      <c r="X63" s="48" cm="1">
        <f t="array" ref="X63">IFERROR(
IF(OR(X$10="",$I63=""),"",
SUMIFS(収穫記録!$P:$P,収穫記録!$D:$D,$J$1,収穫記録!$I:$I,$J$2,収穫記録!$J:$J,$J$3,収穫記録!$F:$F,$I63,収穫記録!$B:$B,"&gt;="&amp;X$10,収穫記録!$B:$B,"&lt;="&amp;X$10+6)
/_xlfn.UNIQUE(_xlfn._xlws.FILTER($F:$F,$E:$E=$J$4))
/IF($J$5="総計",1,$K63/10)
),0)</f>
        <v>0</v>
      </c>
    </row>
    <row r="64" spans="10:24">
      <c r="J64" s="13"/>
      <c r="K64" s="37"/>
      <c r="L64" s="46" t="str">
        <f t="shared" si="2"/>
        <v/>
      </c>
      <c r="M64" s="47" cm="1">
        <f t="array" ref="M64">IFERROR(
IF(OR(M$10="",$I64=""),"",
SUMIFS(収穫記録!$P:$P,収穫記録!$D:$D,$J$1,収穫記録!$I:$I,$J$2,収穫記録!$J:$J,$J$3,収穫記録!$F:$F,$I64,収穫記録!$B:$B,"&gt;="&amp;M$10,収穫記録!$B:$B,"&lt;="&amp;M$10+6)
/_xlfn.UNIQUE(_xlfn._xlws.FILTER($F:$F,$E:$E=$J$4))
/IF($J$5="総計",1,$K64/10)
),0)</f>
        <v>0</v>
      </c>
      <c r="N64" s="48" cm="1">
        <f t="array" ref="N64">IFERROR(
IF(OR(N$10="",$I64=""),"",
SUMIFS(収穫記録!$P:$P,収穫記録!$D:$D,$J$1,収穫記録!$I:$I,$J$2,収穫記録!$J:$J,$J$3,収穫記録!$F:$F,$I64,収穫記録!$B:$B,"&gt;="&amp;N$10,収穫記録!$B:$B,"&lt;="&amp;N$10+6)
/_xlfn.UNIQUE(_xlfn._xlws.FILTER($F:$F,$E:$E=$J$4))
/IF($J$5="総計",1,$K64/10)
),0)</f>
        <v>0</v>
      </c>
      <c r="O64" s="48" cm="1">
        <f t="array" ref="O64">IFERROR(
IF(OR(O$10="",$I64=""),"",
SUMIFS(収穫記録!$P:$P,収穫記録!$D:$D,$J$1,収穫記録!$I:$I,$J$2,収穫記録!$J:$J,$J$3,収穫記録!$F:$F,$I64,収穫記録!$B:$B,"&gt;="&amp;O$10,収穫記録!$B:$B,"&lt;="&amp;O$10+6)
/_xlfn.UNIQUE(_xlfn._xlws.FILTER($F:$F,$E:$E=$J$4))
/IF($J$5="総計",1,$K64/10)
),0)</f>
        <v>0</v>
      </c>
      <c r="P64" s="48" cm="1">
        <f t="array" ref="P64">IFERROR(
IF(OR(P$10="",$I64=""),"",
SUMIFS(収穫記録!$P:$P,収穫記録!$D:$D,$J$1,収穫記録!$I:$I,$J$2,収穫記録!$J:$J,$J$3,収穫記録!$F:$F,$I64,収穫記録!$B:$B,"&gt;="&amp;P$10,収穫記録!$B:$B,"&lt;="&amp;P$10+6)
/_xlfn.UNIQUE(_xlfn._xlws.FILTER($F:$F,$E:$E=$J$4))
/IF($J$5="総計",1,$K64/10)
),0)</f>
        <v>0</v>
      </c>
      <c r="Q64" s="48" cm="1">
        <f t="array" ref="Q64">IFERROR(
IF(OR(Q$10="",$I64=""),"",
SUMIFS(収穫記録!$P:$P,収穫記録!$D:$D,$J$1,収穫記録!$I:$I,$J$2,収穫記録!$J:$J,$J$3,収穫記録!$F:$F,$I64,収穫記録!$B:$B,"&gt;="&amp;Q$10,収穫記録!$B:$B,"&lt;="&amp;Q$10+6)
/_xlfn.UNIQUE(_xlfn._xlws.FILTER($F:$F,$E:$E=$J$4))
/IF($J$5="総計",1,$K64/10)
),0)</f>
        <v>0</v>
      </c>
      <c r="R64" s="48" cm="1">
        <f t="array" ref="R64">IFERROR(
IF(OR(R$10="",$I64=""),"",
SUMIFS(収穫記録!$P:$P,収穫記録!$D:$D,$J$1,収穫記録!$I:$I,$J$2,収穫記録!$J:$J,$J$3,収穫記録!$F:$F,$I64,収穫記録!$B:$B,"&gt;="&amp;R$10,収穫記録!$B:$B,"&lt;="&amp;R$10+6)
/_xlfn.UNIQUE(_xlfn._xlws.FILTER($F:$F,$E:$E=$J$4))
/IF($J$5="総計",1,$K64/10)
),0)</f>
        <v>0</v>
      </c>
      <c r="S64" s="48" cm="1">
        <f t="array" ref="S64">IFERROR(
IF(OR(S$10="",$I64=""),"",
SUMIFS(収穫記録!$P:$P,収穫記録!$D:$D,$J$1,収穫記録!$I:$I,$J$2,収穫記録!$J:$J,$J$3,収穫記録!$F:$F,$I64,収穫記録!$B:$B,"&gt;="&amp;S$10,収穫記録!$B:$B,"&lt;="&amp;S$10+6)
/_xlfn.UNIQUE(_xlfn._xlws.FILTER($F:$F,$E:$E=$J$4))
/IF($J$5="総計",1,$K64/10)
),0)</f>
        <v>0</v>
      </c>
      <c r="T64" s="48" cm="1">
        <f t="array" ref="T64">IFERROR(
IF(OR(T$10="",$I64=""),"",
SUMIFS(収穫記録!$P:$P,収穫記録!$D:$D,$J$1,収穫記録!$I:$I,$J$2,収穫記録!$J:$J,$J$3,収穫記録!$F:$F,$I64,収穫記録!$B:$B,"&gt;="&amp;T$10,収穫記録!$B:$B,"&lt;="&amp;T$10+6)
/_xlfn.UNIQUE(_xlfn._xlws.FILTER($F:$F,$E:$E=$J$4))
/IF($J$5="総計",1,$K64/10)
),0)</f>
        <v>0</v>
      </c>
      <c r="U64" s="48" cm="1">
        <f t="array" ref="U64">IFERROR(
IF(OR(U$10="",$I64=""),"",
SUMIFS(収穫記録!$P:$P,収穫記録!$D:$D,$J$1,収穫記録!$I:$I,$J$2,収穫記録!$J:$J,$J$3,収穫記録!$F:$F,$I64,収穫記録!$B:$B,"&gt;="&amp;U$10,収穫記録!$B:$B,"&lt;="&amp;U$10+6)
/_xlfn.UNIQUE(_xlfn._xlws.FILTER($F:$F,$E:$E=$J$4))
/IF($J$5="総計",1,$K64/10)
),0)</f>
        <v>0</v>
      </c>
      <c r="V64" s="48" cm="1">
        <f t="array" ref="V64">IFERROR(
IF(OR(V$10="",$I64=""),"",
SUMIFS(収穫記録!$P:$P,収穫記録!$D:$D,$J$1,収穫記録!$I:$I,$J$2,収穫記録!$J:$J,$J$3,収穫記録!$F:$F,$I64,収穫記録!$B:$B,"&gt;="&amp;V$10,収穫記録!$B:$B,"&lt;="&amp;V$10+6)
/_xlfn.UNIQUE(_xlfn._xlws.FILTER($F:$F,$E:$E=$J$4))
/IF($J$5="総計",1,$K64/10)
),0)</f>
        <v>0</v>
      </c>
      <c r="W64" s="48" cm="1">
        <f t="array" ref="W64">IFERROR(
IF(OR(W$10="",$I64=""),"",
SUMIFS(収穫記録!$P:$P,収穫記録!$D:$D,$J$1,収穫記録!$I:$I,$J$2,収穫記録!$J:$J,$J$3,収穫記録!$F:$F,$I64,収穫記録!$B:$B,"&gt;="&amp;W$10,収穫記録!$B:$B,"&lt;="&amp;W$10+6)
/_xlfn.UNIQUE(_xlfn._xlws.FILTER($F:$F,$E:$E=$J$4))
/IF($J$5="総計",1,$K64/10)
),0)</f>
        <v>0</v>
      </c>
      <c r="X64" s="48" cm="1">
        <f t="array" ref="X64">IFERROR(
IF(OR(X$10="",$I64=""),"",
SUMIFS(収穫記録!$P:$P,収穫記録!$D:$D,$J$1,収穫記録!$I:$I,$J$2,収穫記録!$J:$J,$J$3,収穫記録!$F:$F,$I64,収穫記録!$B:$B,"&gt;="&amp;X$10,収穫記録!$B:$B,"&lt;="&amp;X$10+6)
/_xlfn.UNIQUE(_xlfn._xlws.FILTER($F:$F,$E:$E=$J$4))
/IF($J$5="総計",1,$K64/10)
),0)</f>
        <v>0</v>
      </c>
    </row>
    <row r="65" spans="10:24">
      <c r="J65" s="13"/>
      <c r="K65" s="37"/>
      <c r="L65" s="46" t="str">
        <f t="shared" si="2"/>
        <v/>
      </c>
      <c r="M65" s="47" cm="1">
        <f t="array" ref="M65">IFERROR(
IF(OR(M$10="",$I65=""),"",
SUMIFS(収穫記録!$P:$P,収穫記録!$D:$D,$J$1,収穫記録!$I:$I,$J$2,収穫記録!$J:$J,$J$3,収穫記録!$F:$F,$I65,収穫記録!$B:$B,"&gt;="&amp;M$10,収穫記録!$B:$B,"&lt;="&amp;M$10+6)
/_xlfn.UNIQUE(_xlfn._xlws.FILTER($F:$F,$E:$E=$J$4))
/IF($J$5="総計",1,$K65/10)
),0)</f>
        <v>0</v>
      </c>
      <c r="N65" s="48" cm="1">
        <f t="array" ref="N65">IFERROR(
IF(OR(N$10="",$I65=""),"",
SUMIFS(収穫記録!$P:$P,収穫記録!$D:$D,$J$1,収穫記録!$I:$I,$J$2,収穫記録!$J:$J,$J$3,収穫記録!$F:$F,$I65,収穫記録!$B:$B,"&gt;="&amp;N$10,収穫記録!$B:$B,"&lt;="&amp;N$10+6)
/_xlfn.UNIQUE(_xlfn._xlws.FILTER($F:$F,$E:$E=$J$4))
/IF($J$5="総計",1,$K65/10)
),0)</f>
        <v>0</v>
      </c>
      <c r="O65" s="48" cm="1">
        <f t="array" ref="O65">IFERROR(
IF(OR(O$10="",$I65=""),"",
SUMIFS(収穫記録!$P:$P,収穫記録!$D:$D,$J$1,収穫記録!$I:$I,$J$2,収穫記録!$J:$J,$J$3,収穫記録!$F:$F,$I65,収穫記録!$B:$B,"&gt;="&amp;O$10,収穫記録!$B:$B,"&lt;="&amp;O$10+6)
/_xlfn.UNIQUE(_xlfn._xlws.FILTER($F:$F,$E:$E=$J$4))
/IF($J$5="総計",1,$K65/10)
),0)</f>
        <v>0</v>
      </c>
      <c r="P65" s="48" cm="1">
        <f t="array" ref="P65">IFERROR(
IF(OR(P$10="",$I65=""),"",
SUMIFS(収穫記録!$P:$P,収穫記録!$D:$D,$J$1,収穫記録!$I:$I,$J$2,収穫記録!$J:$J,$J$3,収穫記録!$F:$F,$I65,収穫記録!$B:$B,"&gt;="&amp;P$10,収穫記録!$B:$B,"&lt;="&amp;P$10+6)
/_xlfn.UNIQUE(_xlfn._xlws.FILTER($F:$F,$E:$E=$J$4))
/IF($J$5="総計",1,$K65/10)
),0)</f>
        <v>0</v>
      </c>
      <c r="Q65" s="48" cm="1">
        <f t="array" ref="Q65">IFERROR(
IF(OR(Q$10="",$I65=""),"",
SUMIFS(収穫記録!$P:$P,収穫記録!$D:$D,$J$1,収穫記録!$I:$I,$J$2,収穫記録!$J:$J,$J$3,収穫記録!$F:$F,$I65,収穫記録!$B:$B,"&gt;="&amp;Q$10,収穫記録!$B:$B,"&lt;="&amp;Q$10+6)
/_xlfn.UNIQUE(_xlfn._xlws.FILTER($F:$F,$E:$E=$J$4))
/IF($J$5="総計",1,$K65/10)
),0)</f>
        <v>0</v>
      </c>
      <c r="R65" s="48" cm="1">
        <f t="array" ref="R65">IFERROR(
IF(OR(R$10="",$I65=""),"",
SUMIFS(収穫記録!$P:$P,収穫記録!$D:$D,$J$1,収穫記録!$I:$I,$J$2,収穫記録!$J:$J,$J$3,収穫記録!$F:$F,$I65,収穫記録!$B:$B,"&gt;="&amp;R$10,収穫記録!$B:$B,"&lt;="&amp;R$10+6)
/_xlfn.UNIQUE(_xlfn._xlws.FILTER($F:$F,$E:$E=$J$4))
/IF($J$5="総計",1,$K65/10)
),0)</f>
        <v>0</v>
      </c>
      <c r="S65" s="48" cm="1">
        <f t="array" ref="S65">IFERROR(
IF(OR(S$10="",$I65=""),"",
SUMIFS(収穫記録!$P:$P,収穫記録!$D:$D,$J$1,収穫記録!$I:$I,$J$2,収穫記録!$J:$J,$J$3,収穫記録!$F:$F,$I65,収穫記録!$B:$B,"&gt;="&amp;S$10,収穫記録!$B:$B,"&lt;="&amp;S$10+6)
/_xlfn.UNIQUE(_xlfn._xlws.FILTER($F:$F,$E:$E=$J$4))
/IF($J$5="総計",1,$K65/10)
),0)</f>
        <v>0</v>
      </c>
      <c r="T65" s="48" cm="1">
        <f t="array" ref="T65">IFERROR(
IF(OR(T$10="",$I65=""),"",
SUMIFS(収穫記録!$P:$P,収穫記録!$D:$D,$J$1,収穫記録!$I:$I,$J$2,収穫記録!$J:$J,$J$3,収穫記録!$F:$F,$I65,収穫記録!$B:$B,"&gt;="&amp;T$10,収穫記録!$B:$B,"&lt;="&amp;T$10+6)
/_xlfn.UNIQUE(_xlfn._xlws.FILTER($F:$F,$E:$E=$J$4))
/IF($J$5="総計",1,$K65/10)
),0)</f>
        <v>0</v>
      </c>
      <c r="U65" s="48" cm="1">
        <f t="array" ref="U65">IFERROR(
IF(OR(U$10="",$I65=""),"",
SUMIFS(収穫記録!$P:$P,収穫記録!$D:$D,$J$1,収穫記録!$I:$I,$J$2,収穫記録!$J:$J,$J$3,収穫記録!$F:$F,$I65,収穫記録!$B:$B,"&gt;="&amp;U$10,収穫記録!$B:$B,"&lt;="&amp;U$10+6)
/_xlfn.UNIQUE(_xlfn._xlws.FILTER($F:$F,$E:$E=$J$4))
/IF($J$5="総計",1,$K65/10)
),0)</f>
        <v>0</v>
      </c>
      <c r="V65" s="48" cm="1">
        <f t="array" ref="V65">IFERROR(
IF(OR(V$10="",$I65=""),"",
SUMIFS(収穫記録!$P:$P,収穫記録!$D:$D,$J$1,収穫記録!$I:$I,$J$2,収穫記録!$J:$J,$J$3,収穫記録!$F:$F,$I65,収穫記録!$B:$B,"&gt;="&amp;V$10,収穫記録!$B:$B,"&lt;="&amp;V$10+6)
/_xlfn.UNIQUE(_xlfn._xlws.FILTER($F:$F,$E:$E=$J$4))
/IF($J$5="総計",1,$K65/10)
),0)</f>
        <v>0</v>
      </c>
      <c r="W65" s="48" cm="1">
        <f t="array" ref="W65">IFERROR(
IF(OR(W$10="",$I65=""),"",
SUMIFS(収穫記録!$P:$P,収穫記録!$D:$D,$J$1,収穫記録!$I:$I,$J$2,収穫記録!$J:$J,$J$3,収穫記録!$F:$F,$I65,収穫記録!$B:$B,"&gt;="&amp;W$10,収穫記録!$B:$B,"&lt;="&amp;W$10+6)
/_xlfn.UNIQUE(_xlfn._xlws.FILTER($F:$F,$E:$E=$J$4))
/IF($J$5="総計",1,$K65/10)
),0)</f>
        <v>0</v>
      </c>
      <c r="X65" s="48" cm="1">
        <f t="array" ref="X65">IFERROR(
IF(OR(X$10="",$I65=""),"",
SUMIFS(収穫記録!$P:$P,収穫記録!$D:$D,$J$1,収穫記録!$I:$I,$J$2,収穫記録!$J:$J,$J$3,収穫記録!$F:$F,$I65,収穫記録!$B:$B,"&gt;="&amp;X$10,収穫記録!$B:$B,"&lt;="&amp;X$10+6)
/_xlfn.UNIQUE(_xlfn._xlws.FILTER($F:$F,$E:$E=$J$4))
/IF($J$5="総計",1,$K65/10)
),0)</f>
        <v>0</v>
      </c>
    </row>
    <row r="66" spans="10:24">
      <c r="J66" s="13"/>
      <c r="K66" s="37"/>
      <c r="L66" s="46" t="str">
        <f t="shared" si="2"/>
        <v/>
      </c>
      <c r="M66" s="47" cm="1">
        <f t="array" ref="M66">IFERROR(
IF(OR(M$10="",$I66=""),"",
SUMIFS(収穫記録!$P:$P,収穫記録!$D:$D,$J$1,収穫記録!$I:$I,$J$2,収穫記録!$J:$J,$J$3,収穫記録!$F:$F,$I66,収穫記録!$B:$B,"&gt;="&amp;M$10,収穫記録!$B:$B,"&lt;="&amp;M$10+6)
/_xlfn.UNIQUE(_xlfn._xlws.FILTER($F:$F,$E:$E=$J$4))
/IF($J$5="総計",1,$K66/10)
),0)</f>
        <v>0</v>
      </c>
      <c r="N66" s="48" cm="1">
        <f t="array" ref="N66">IFERROR(
IF(OR(N$10="",$I66=""),"",
SUMIFS(収穫記録!$P:$P,収穫記録!$D:$D,$J$1,収穫記録!$I:$I,$J$2,収穫記録!$J:$J,$J$3,収穫記録!$F:$F,$I66,収穫記録!$B:$B,"&gt;="&amp;N$10,収穫記録!$B:$B,"&lt;="&amp;N$10+6)
/_xlfn.UNIQUE(_xlfn._xlws.FILTER($F:$F,$E:$E=$J$4))
/IF($J$5="総計",1,$K66/10)
),0)</f>
        <v>0</v>
      </c>
      <c r="O66" s="48" cm="1">
        <f t="array" ref="O66">IFERROR(
IF(OR(O$10="",$I66=""),"",
SUMIFS(収穫記録!$P:$P,収穫記録!$D:$D,$J$1,収穫記録!$I:$I,$J$2,収穫記録!$J:$J,$J$3,収穫記録!$F:$F,$I66,収穫記録!$B:$B,"&gt;="&amp;O$10,収穫記録!$B:$B,"&lt;="&amp;O$10+6)
/_xlfn.UNIQUE(_xlfn._xlws.FILTER($F:$F,$E:$E=$J$4))
/IF($J$5="総計",1,$K66/10)
),0)</f>
        <v>0</v>
      </c>
      <c r="P66" s="48" cm="1">
        <f t="array" ref="P66">IFERROR(
IF(OR(P$10="",$I66=""),"",
SUMIFS(収穫記録!$P:$P,収穫記録!$D:$D,$J$1,収穫記録!$I:$I,$J$2,収穫記録!$J:$J,$J$3,収穫記録!$F:$F,$I66,収穫記録!$B:$B,"&gt;="&amp;P$10,収穫記録!$B:$B,"&lt;="&amp;P$10+6)
/_xlfn.UNIQUE(_xlfn._xlws.FILTER($F:$F,$E:$E=$J$4))
/IF($J$5="総計",1,$K66/10)
),0)</f>
        <v>0</v>
      </c>
      <c r="Q66" s="48" cm="1">
        <f t="array" ref="Q66">IFERROR(
IF(OR(Q$10="",$I66=""),"",
SUMIFS(収穫記録!$P:$P,収穫記録!$D:$D,$J$1,収穫記録!$I:$I,$J$2,収穫記録!$J:$J,$J$3,収穫記録!$F:$F,$I66,収穫記録!$B:$B,"&gt;="&amp;Q$10,収穫記録!$B:$B,"&lt;="&amp;Q$10+6)
/_xlfn.UNIQUE(_xlfn._xlws.FILTER($F:$F,$E:$E=$J$4))
/IF($J$5="総計",1,$K66/10)
),0)</f>
        <v>0</v>
      </c>
      <c r="R66" s="48" cm="1">
        <f t="array" ref="R66">IFERROR(
IF(OR(R$10="",$I66=""),"",
SUMIFS(収穫記録!$P:$P,収穫記録!$D:$D,$J$1,収穫記録!$I:$I,$J$2,収穫記録!$J:$J,$J$3,収穫記録!$F:$F,$I66,収穫記録!$B:$B,"&gt;="&amp;R$10,収穫記録!$B:$B,"&lt;="&amp;R$10+6)
/_xlfn.UNIQUE(_xlfn._xlws.FILTER($F:$F,$E:$E=$J$4))
/IF($J$5="総計",1,$K66/10)
),0)</f>
        <v>0</v>
      </c>
      <c r="S66" s="48" cm="1">
        <f t="array" ref="S66">IFERROR(
IF(OR(S$10="",$I66=""),"",
SUMIFS(収穫記録!$P:$P,収穫記録!$D:$D,$J$1,収穫記録!$I:$I,$J$2,収穫記録!$J:$J,$J$3,収穫記録!$F:$F,$I66,収穫記録!$B:$B,"&gt;="&amp;S$10,収穫記録!$B:$B,"&lt;="&amp;S$10+6)
/_xlfn.UNIQUE(_xlfn._xlws.FILTER($F:$F,$E:$E=$J$4))
/IF($J$5="総計",1,$K66/10)
),0)</f>
        <v>0</v>
      </c>
      <c r="T66" s="48" cm="1">
        <f t="array" ref="T66">IFERROR(
IF(OR(T$10="",$I66=""),"",
SUMIFS(収穫記録!$P:$P,収穫記録!$D:$D,$J$1,収穫記録!$I:$I,$J$2,収穫記録!$J:$J,$J$3,収穫記録!$F:$F,$I66,収穫記録!$B:$B,"&gt;="&amp;T$10,収穫記録!$B:$B,"&lt;="&amp;T$10+6)
/_xlfn.UNIQUE(_xlfn._xlws.FILTER($F:$F,$E:$E=$J$4))
/IF($J$5="総計",1,$K66/10)
),0)</f>
        <v>0</v>
      </c>
      <c r="U66" s="48" cm="1">
        <f t="array" ref="U66">IFERROR(
IF(OR(U$10="",$I66=""),"",
SUMIFS(収穫記録!$P:$P,収穫記録!$D:$D,$J$1,収穫記録!$I:$I,$J$2,収穫記録!$J:$J,$J$3,収穫記録!$F:$F,$I66,収穫記録!$B:$B,"&gt;="&amp;U$10,収穫記録!$B:$B,"&lt;="&amp;U$10+6)
/_xlfn.UNIQUE(_xlfn._xlws.FILTER($F:$F,$E:$E=$J$4))
/IF($J$5="総計",1,$K66/10)
),0)</f>
        <v>0</v>
      </c>
      <c r="V66" s="48" cm="1">
        <f t="array" ref="V66">IFERROR(
IF(OR(V$10="",$I66=""),"",
SUMIFS(収穫記録!$P:$P,収穫記録!$D:$D,$J$1,収穫記録!$I:$I,$J$2,収穫記録!$J:$J,$J$3,収穫記録!$F:$F,$I66,収穫記録!$B:$B,"&gt;="&amp;V$10,収穫記録!$B:$B,"&lt;="&amp;V$10+6)
/_xlfn.UNIQUE(_xlfn._xlws.FILTER($F:$F,$E:$E=$J$4))
/IF($J$5="総計",1,$K66/10)
),0)</f>
        <v>0</v>
      </c>
      <c r="W66" s="48" cm="1">
        <f t="array" ref="W66">IFERROR(
IF(OR(W$10="",$I66=""),"",
SUMIFS(収穫記録!$P:$P,収穫記録!$D:$D,$J$1,収穫記録!$I:$I,$J$2,収穫記録!$J:$J,$J$3,収穫記録!$F:$F,$I66,収穫記録!$B:$B,"&gt;="&amp;W$10,収穫記録!$B:$B,"&lt;="&amp;W$10+6)
/_xlfn.UNIQUE(_xlfn._xlws.FILTER($F:$F,$E:$E=$J$4))
/IF($J$5="総計",1,$K66/10)
),0)</f>
        <v>0</v>
      </c>
      <c r="X66" s="48" cm="1">
        <f t="array" ref="X66">IFERROR(
IF(OR(X$10="",$I66=""),"",
SUMIFS(収穫記録!$P:$P,収穫記録!$D:$D,$J$1,収穫記録!$I:$I,$J$2,収穫記録!$J:$J,$J$3,収穫記録!$F:$F,$I66,収穫記録!$B:$B,"&gt;="&amp;X$10,収穫記録!$B:$B,"&lt;="&amp;X$10+6)
/_xlfn.UNIQUE(_xlfn._xlws.FILTER($F:$F,$E:$E=$J$4))
/IF($J$5="総計",1,$K66/10)
),0)</f>
        <v>0</v>
      </c>
    </row>
    <row r="67" spans="10:24">
      <c r="J67" s="13"/>
      <c r="K67" s="37"/>
      <c r="L67" s="46" t="str">
        <f t="shared" si="2"/>
        <v/>
      </c>
      <c r="M67" s="47" cm="1">
        <f t="array" ref="M67">IFERROR(
IF(OR(M$10="",$I67=""),"",
SUMIFS(収穫記録!$P:$P,収穫記録!$D:$D,$J$1,収穫記録!$I:$I,$J$2,収穫記録!$J:$J,$J$3,収穫記録!$F:$F,$I67,収穫記録!$B:$B,"&gt;="&amp;M$10,収穫記録!$B:$B,"&lt;="&amp;M$10+6)
/_xlfn.UNIQUE(_xlfn._xlws.FILTER($F:$F,$E:$E=$J$4))
/IF($J$5="総計",1,$K67/10)
),0)</f>
        <v>0</v>
      </c>
      <c r="N67" s="48" cm="1">
        <f t="array" ref="N67">IFERROR(
IF(OR(N$10="",$I67=""),"",
SUMIFS(収穫記録!$P:$P,収穫記録!$D:$D,$J$1,収穫記録!$I:$I,$J$2,収穫記録!$J:$J,$J$3,収穫記録!$F:$F,$I67,収穫記録!$B:$B,"&gt;="&amp;N$10,収穫記録!$B:$B,"&lt;="&amp;N$10+6)
/_xlfn.UNIQUE(_xlfn._xlws.FILTER($F:$F,$E:$E=$J$4))
/IF($J$5="総計",1,$K67/10)
),0)</f>
        <v>0</v>
      </c>
      <c r="O67" s="48" cm="1">
        <f t="array" ref="O67">IFERROR(
IF(OR(O$10="",$I67=""),"",
SUMIFS(収穫記録!$P:$P,収穫記録!$D:$D,$J$1,収穫記録!$I:$I,$J$2,収穫記録!$J:$J,$J$3,収穫記録!$F:$F,$I67,収穫記録!$B:$B,"&gt;="&amp;O$10,収穫記録!$B:$B,"&lt;="&amp;O$10+6)
/_xlfn.UNIQUE(_xlfn._xlws.FILTER($F:$F,$E:$E=$J$4))
/IF($J$5="総計",1,$K67/10)
),0)</f>
        <v>0</v>
      </c>
      <c r="P67" s="48" cm="1">
        <f t="array" ref="P67">IFERROR(
IF(OR(P$10="",$I67=""),"",
SUMIFS(収穫記録!$P:$P,収穫記録!$D:$D,$J$1,収穫記録!$I:$I,$J$2,収穫記録!$J:$J,$J$3,収穫記録!$F:$F,$I67,収穫記録!$B:$B,"&gt;="&amp;P$10,収穫記録!$B:$B,"&lt;="&amp;P$10+6)
/_xlfn.UNIQUE(_xlfn._xlws.FILTER($F:$F,$E:$E=$J$4))
/IF($J$5="総計",1,$K67/10)
),0)</f>
        <v>0</v>
      </c>
      <c r="Q67" s="48" cm="1">
        <f t="array" ref="Q67">IFERROR(
IF(OR(Q$10="",$I67=""),"",
SUMIFS(収穫記録!$P:$P,収穫記録!$D:$D,$J$1,収穫記録!$I:$I,$J$2,収穫記録!$J:$J,$J$3,収穫記録!$F:$F,$I67,収穫記録!$B:$B,"&gt;="&amp;Q$10,収穫記録!$B:$B,"&lt;="&amp;Q$10+6)
/_xlfn.UNIQUE(_xlfn._xlws.FILTER($F:$F,$E:$E=$J$4))
/IF($J$5="総計",1,$K67/10)
),0)</f>
        <v>0</v>
      </c>
      <c r="R67" s="48" cm="1">
        <f t="array" ref="R67">IFERROR(
IF(OR(R$10="",$I67=""),"",
SUMIFS(収穫記録!$P:$P,収穫記録!$D:$D,$J$1,収穫記録!$I:$I,$J$2,収穫記録!$J:$J,$J$3,収穫記録!$F:$F,$I67,収穫記録!$B:$B,"&gt;="&amp;R$10,収穫記録!$B:$B,"&lt;="&amp;R$10+6)
/_xlfn.UNIQUE(_xlfn._xlws.FILTER($F:$F,$E:$E=$J$4))
/IF($J$5="総計",1,$K67/10)
),0)</f>
        <v>0</v>
      </c>
      <c r="S67" s="48" cm="1">
        <f t="array" ref="S67">IFERROR(
IF(OR(S$10="",$I67=""),"",
SUMIFS(収穫記録!$P:$P,収穫記録!$D:$D,$J$1,収穫記録!$I:$I,$J$2,収穫記録!$J:$J,$J$3,収穫記録!$F:$F,$I67,収穫記録!$B:$B,"&gt;="&amp;S$10,収穫記録!$B:$B,"&lt;="&amp;S$10+6)
/_xlfn.UNIQUE(_xlfn._xlws.FILTER($F:$F,$E:$E=$J$4))
/IF($J$5="総計",1,$K67/10)
),0)</f>
        <v>0</v>
      </c>
      <c r="T67" s="48" cm="1">
        <f t="array" ref="T67">IFERROR(
IF(OR(T$10="",$I67=""),"",
SUMIFS(収穫記録!$P:$P,収穫記録!$D:$D,$J$1,収穫記録!$I:$I,$J$2,収穫記録!$J:$J,$J$3,収穫記録!$F:$F,$I67,収穫記録!$B:$B,"&gt;="&amp;T$10,収穫記録!$B:$B,"&lt;="&amp;T$10+6)
/_xlfn.UNIQUE(_xlfn._xlws.FILTER($F:$F,$E:$E=$J$4))
/IF($J$5="総計",1,$K67/10)
),0)</f>
        <v>0</v>
      </c>
      <c r="U67" s="48" cm="1">
        <f t="array" ref="U67">IFERROR(
IF(OR(U$10="",$I67=""),"",
SUMIFS(収穫記録!$P:$P,収穫記録!$D:$D,$J$1,収穫記録!$I:$I,$J$2,収穫記録!$J:$J,$J$3,収穫記録!$F:$F,$I67,収穫記録!$B:$B,"&gt;="&amp;U$10,収穫記録!$B:$B,"&lt;="&amp;U$10+6)
/_xlfn.UNIQUE(_xlfn._xlws.FILTER($F:$F,$E:$E=$J$4))
/IF($J$5="総計",1,$K67/10)
),0)</f>
        <v>0</v>
      </c>
      <c r="V67" s="48" cm="1">
        <f t="array" ref="V67">IFERROR(
IF(OR(V$10="",$I67=""),"",
SUMIFS(収穫記録!$P:$P,収穫記録!$D:$D,$J$1,収穫記録!$I:$I,$J$2,収穫記録!$J:$J,$J$3,収穫記録!$F:$F,$I67,収穫記録!$B:$B,"&gt;="&amp;V$10,収穫記録!$B:$B,"&lt;="&amp;V$10+6)
/_xlfn.UNIQUE(_xlfn._xlws.FILTER($F:$F,$E:$E=$J$4))
/IF($J$5="総計",1,$K67/10)
),0)</f>
        <v>0</v>
      </c>
      <c r="W67" s="48" cm="1">
        <f t="array" ref="W67">IFERROR(
IF(OR(W$10="",$I67=""),"",
SUMIFS(収穫記録!$P:$P,収穫記録!$D:$D,$J$1,収穫記録!$I:$I,$J$2,収穫記録!$J:$J,$J$3,収穫記録!$F:$F,$I67,収穫記録!$B:$B,"&gt;="&amp;W$10,収穫記録!$B:$B,"&lt;="&amp;W$10+6)
/_xlfn.UNIQUE(_xlfn._xlws.FILTER($F:$F,$E:$E=$J$4))
/IF($J$5="総計",1,$K67/10)
),0)</f>
        <v>0</v>
      </c>
      <c r="X67" s="48" cm="1">
        <f t="array" ref="X67">IFERROR(
IF(OR(X$10="",$I67=""),"",
SUMIFS(収穫記録!$P:$P,収穫記録!$D:$D,$J$1,収穫記録!$I:$I,$J$2,収穫記録!$J:$J,$J$3,収穫記録!$F:$F,$I67,収穫記録!$B:$B,"&gt;="&amp;X$10,収穫記録!$B:$B,"&lt;="&amp;X$10+6)
/_xlfn.UNIQUE(_xlfn._xlws.FILTER($F:$F,$E:$E=$J$4))
/IF($J$5="総計",1,$K67/10)
),0)</f>
        <v>0</v>
      </c>
    </row>
    <row r="68" spans="10:24">
      <c r="J68" s="13"/>
      <c r="K68" s="37"/>
      <c r="L68" s="46" t="str">
        <f t="shared" si="2"/>
        <v/>
      </c>
      <c r="M68" s="47" cm="1">
        <f t="array" ref="M68">IFERROR(
IF(OR(M$10="",$I68=""),"",
SUMIFS(収穫記録!$P:$P,収穫記録!$D:$D,$J$1,収穫記録!$I:$I,$J$2,収穫記録!$J:$J,$J$3,収穫記録!$F:$F,$I68,収穫記録!$B:$B,"&gt;="&amp;M$10,収穫記録!$B:$B,"&lt;="&amp;M$10+6)
/_xlfn.UNIQUE(_xlfn._xlws.FILTER($F:$F,$E:$E=$J$4))
/IF($J$5="総計",1,$K68/10)
),0)</f>
        <v>0</v>
      </c>
      <c r="N68" s="48" cm="1">
        <f t="array" ref="N68">IFERROR(
IF(OR(N$10="",$I68=""),"",
SUMIFS(収穫記録!$P:$P,収穫記録!$D:$D,$J$1,収穫記録!$I:$I,$J$2,収穫記録!$J:$J,$J$3,収穫記録!$F:$F,$I68,収穫記録!$B:$B,"&gt;="&amp;N$10,収穫記録!$B:$B,"&lt;="&amp;N$10+6)
/_xlfn.UNIQUE(_xlfn._xlws.FILTER($F:$F,$E:$E=$J$4))
/IF($J$5="総計",1,$K68/10)
),0)</f>
        <v>0</v>
      </c>
      <c r="O68" s="48" cm="1">
        <f t="array" ref="O68">IFERROR(
IF(OR(O$10="",$I68=""),"",
SUMIFS(収穫記録!$P:$P,収穫記録!$D:$D,$J$1,収穫記録!$I:$I,$J$2,収穫記録!$J:$J,$J$3,収穫記録!$F:$F,$I68,収穫記録!$B:$B,"&gt;="&amp;O$10,収穫記録!$B:$B,"&lt;="&amp;O$10+6)
/_xlfn.UNIQUE(_xlfn._xlws.FILTER($F:$F,$E:$E=$J$4))
/IF($J$5="総計",1,$K68/10)
),0)</f>
        <v>0</v>
      </c>
      <c r="P68" s="48" cm="1">
        <f t="array" ref="P68">IFERROR(
IF(OR(P$10="",$I68=""),"",
SUMIFS(収穫記録!$P:$P,収穫記録!$D:$D,$J$1,収穫記録!$I:$I,$J$2,収穫記録!$J:$J,$J$3,収穫記録!$F:$F,$I68,収穫記録!$B:$B,"&gt;="&amp;P$10,収穫記録!$B:$B,"&lt;="&amp;P$10+6)
/_xlfn.UNIQUE(_xlfn._xlws.FILTER($F:$F,$E:$E=$J$4))
/IF($J$5="総計",1,$K68/10)
),0)</f>
        <v>0</v>
      </c>
      <c r="Q68" s="48" cm="1">
        <f t="array" ref="Q68">IFERROR(
IF(OR(Q$10="",$I68=""),"",
SUMIFS(収穫記録!$P:$P,収穫記録!$D:$D,$J$1,収穫記録!$I:$I,$J$2,収穫記録!$J:$J,$J$3,収穫記録!$F:$F,$I68,収穫記録!$B:$B,"&gt;="&amp;Q$10,収穫記録!$B:$B,"&lt;="&amp;Q$10+6)
/_xlfn.UNIQUE(_xlfn._xlws.FILTER($F:$F,$E:$E=$J$4))
/IF($J$5="総計",1,$K68/10)
),0)</f>
        <v>0</v>
      </c>
      <c r="R68" s="48" cm="1">
        <f t="array" ref="R68">IFERROR(
IF(OR(R$10="",$I68=""),"",
SUMIFS(収穫記録!$P:$P,収穫記録!$D:$D,$J$1,収穫記録!$I:$I,$J$2,収穫記録!$J:$J,$J$3,収穫記録!$F:$F,$I68,収穫記録!$B:$B,"&gt;="&amp;R$10,収穫記録!$B:$B,"&lt;="&amp;R$10+6)
/_xlfn.UNIQUE(_xlfn._xlws.FILTER($F:$F,$E:$E=$J$4))
/IF($J$5="総計",1,$K68/10)
),0)</f>
        <v>0</v>
      </c>
      <c r="S68" s="48" cm="1">
        <f t="array" ref="S68">IFERROR(
IF(OR(S$10="",$I68=""),"",
SUMIFS(収穫記録!$P:$P,収穫記録!$D:$D,$J$1,収穫記録!$I:$I,$J$2,収穫記録!$J:$J,$J$3,収穫記録!$F:$F,$I68,収穫記録!$B:$B,"&gt;="&amp;S$10,収穫記録!$B:$B,"&lt;="&amp;S$10+6)
/_xlfn.UNIQUE(_xlfn._xlws.FILTER($F:$F,$E:$E=$J$4))
/IF($J$5="総計",1,$K68/10)
),0)</f>
        <v>0</v>
      </c>
      <c r="T68" s="48" cm="1">
        <f t="array" ref="T68">IFERROR(
IF(OR(T$10="",$I68=""),"",
SUMIFS(収穫記録!$P:$P,収穫記録!$D:$D,$J$1,収穫記録!$I:$I,$J$2,収穫記録!$J:$J,$J$3,収穫記録!$F:$F,$I68,収穫記録!$B:$B,"&gt;="&amp;T$10,収穫記録!$B:$B,"&lt;="&amp;T$10+6)
/_xlfn.UNIQUE(_xlfn._xlws.FILTER($F:$F,$E:$E=$J$4))
/IF($J$5="総計",1,$K68/10)
),0)</f>
        <v>0</v>
      </c>
      <c r="U68" s="48" cm="1">
        <f t="array" ref="U68">IFERROR(
IF(OR(U$10="",$I68=""),"",
SUMIFS(収穫記録!$P:$P,収穫記録!$D:$D,$J$1,収穫記録!$I:$I,$J$2,収穫記録!$J:$J,$J$3,収穫記録!$F:$F,$I68,収穫記録!$B:$B,"&gt;="&amp;U$10,収穫記録!$B:$B,"&lt;="&amp;U$10+6)
/_xlfn.UNIQUE(_xlfn._xlws.FILTER($F:$F,$E:$E=$J$4))
/IF($J$5="総計",1,$K68/10)
),0)</f>
        <v>0</v>
      </c>
      <c r="V68" s="48" cm="1">
        <f t="array" ref="V68">IFERROR(
IF(OR(V$10="",$I68=""),"",
SUMIFS(収穫記録!$P:$P,収穫記録!$D:$D,$J$1,収穫記録!$I:$I,$J$2,収穫記録!$J:$J,$J$3,収穫記録!$F:$F,$I68,収穫記録!$B:$B,"&gt;="&amp;V$10,収穫記録!$B:$B,"&lt;="&amp;V$10+6)
/_xlfn.UNIQUE(_xlfn._xlws.FILTER($F:$F,$E:$E=$J$4))
/IF($J$5="総計",1,$K68/10)
),0)</f>
        <v>0</v>
      </c>
      <c r="W68" s="48" cm="1">
        <f t="array" ref="W68">IFERROR(
IF(OR(W$10="",$I68=""),"",
SUMIFS(収穫記録!$P:$P,収穫記録!$D:$D,$J$1,収穫記録!$I:$I,$J$2,収穫記録!$J:$J,$J$3,収穫記録!$F:$F,$I68,収穫記録!$B:$B,"&gt;="&amp;W$10,収穫記録!$B:$B,"&lt;="&amp;W$10+6)
/_xlfn.UNIQUE(_xlfn._xlws.FILTER($F:$F,$E:$E=$J$4))
/IF($J$5="総計",1,$K68/10)
),0)</f>
        <v>0</v>
      </c>
      <c r="X68" s="48" cm="1">
        <f t="array" ref="X68">IFERROR(
IF(OR(X$10="",$I68=""),"",
SUMIFS(収穫記録!$P:$P,収穫記録!$D:$D,$J$1,収穫記録!$I:$I,$J$2,収穫記録!$J:$J,$J$3,収穫記録!$F:$F,$I68,収穫記録!$B:$B,"&gt;="&amp;X$10,収穫記録!$B:$B,"&lt;="&amp;X$10+6)
/_xlfn.UNIQUE(_xlfn._xlws.FILTER($F:$F,$E:$E=$J$4))
/IF($J$5="総計",1,$K68/10)
),0)</f>
        <v>0</v>
      </c>
    </row>
    <row r="69" spans="10:24">
      <c r="J69" s="13"/>
      <c r="K69" s="37"/>
      <c r="L69" s="46" t="str">
        <f t="shared" si="2"/>
        <v/>
      </c>
      <c r="M69" s="47" cm="1">
        <f t="array" ref="M69">IFERROR(
IF(OR(M$10="",$I69=""),"",
SUMIFS(収穫記録!$P:$P,収穫記録!$D:$D,$J$1,収穫記録!$I:$I,$J$2,収穫記録!$J:$J,$J$3,収穫記録!$F:$F,$I69,収穫記録!$B:$B,"&gt;="&amp;M$10,収穫記録!$B:$B,"&lt;="&amp;M$10+6)
/_xlfn.UNIQUE(_xlfn._xlws.FILTER($F:$F,$E:$E=$J$4))
/IF($J$5="総計",1,$K69/10)
),0)</f>
        <v>0</v>
      </c>
      <c r="N69" s="48" cm="1">
        <f t="array" ref="N69">IFERROR(
IF(OR(N$10="",$I69=""),"",
SUMIFS(収穫記録!$P:$P,収穫記録!$D:$D,$J$1,収穫記録!$I:$I,$J$2,収穫記録!$J:$J,$J$3,収穫記録!$F:$F,$I69,収穫記録!$B:$B,"&gt;="&amp;N$10,収穫記録!$B:$B,"&lt;="&amp;N$10+6)
/_xlfn.UNIQUE(_xlfn._xlws.FILTER($F:$F,$E:$E=$J$4))
/IF($J$5="総計",1,$K69/10)
),0)</f>
        <v>0</v>
      </c>
      <c r="O69" s="48" cm="1">
        <f t="array" ref="O69">IFERROR(
IF(OR(O$10="",$I69=""),"",
SUMIFS(収穫記録!$P:$P,収穫記録!$D:$D,$J$1,収穫記録!$I:$I,$J$2,収穫記録!$J:$J,$J$3,収穫記録!$F:$F,$I69,収穫記録!$B:$B,"&gt;="&amp;O$10,収穫記録!$B:$B,"&lt;="&amp;O$10+6)
/_xlfn.UNIQUE(_xlfn._xlws.FILTER($F:$F,$E:$E=$J$4))
/IF($J$5="総計",1,$K69/10)
),0)</f>
        <v>0</v>
      </c>
      <c r="P69" s="48" cm="1">
        <f t="array" ref="P69">IFERROR(
IF(OR(P$10="",$I69=""),"",
SUMIFS(収穫記録!$P:$P,収穫記録!$D:$D,$J$1,収穫記録!$I:$I,$J$2,収穫記録!$J:$J,$J$3,収穫記録!$F:$F,$I69,収穫記録!$B:$B,"&gt;="&amp;P$10,収穫記録!$B:$B,"&lt;="&amp;P$10+6)
/_xlfn.UNIQUE(_xlfn._xlws.FILTER($F:$F,$E:$E=$J$4))
/IF($J$5="総計",1,$K69/10)
),0)</f>
        <v>0</v>
      </c>
      <c r="Q69" s="48" cm="1">
        <f t="array" ref="Q69">IFERROR(
IF(OR(Q$10="",$I69=""),"",
SUMIFS(収穫記録!$P:$P,収穫記録!$D:$D,$J$1,収穫記録!$I:$I,$J$2,収穫記録!$J:$J,$J$3,収穫記録!$F:$F,$I69,収穫記録!$B:$B,"&gt;="&amp;Q$10,収穫記録!$B:$B,"&lt;="&amp;Q$10+6)
/_xlfn.UNIQUE(_xlfn._xlws.FILTER($F:$F,$E:$E=$J$4))
/IF($J$5="総計",1,$K69/10)
),0)</f>
        <v>0</v>
      </c>
      <c r="R69" s="48" cm="1">
        <f t="array" ref="R69">IFERROR(
IF(OR(R$10="",$I69=""),"",
SUMIFS(収穫記録!$P:$P,収穫記録!$D:$D,$J$1,収穫記録!$I:$I,$J$2,収穫記録!$J:$J,$J$3,収穫記録!$F:$F,$I69,収穫記録!$B:$B,"&gt;="&amp;R$10,収穫記録!$B:$B,"&lt;="&amp;R$10+6)
/_xlfn.UNIQUE(_xlfn._xlws.FILTER($F:$F,$E:$E=$J$4))
/IF($J$5="総計",1,$K69/10)
),0)</f>
        <v>0</v>
      </c>
      <c r="S69" s="48" cm="1">
        <f t="array" ref="S69">IFERROR(
IF(OR(S$10="",$I69=""),"",
SUMIFS(収穫記録!$P:$P,収穫記録!$D:$D,$J$1,収穫記録!$I:$I,$J$2,収穫記録!$J:$J,$J$3,収穫記録!$F:$F,$I69,収穫記録!$B:$B,"&gt;="&amp;S$10,収穫記録!$B:$B,"&lt;="&amp;S$10+6)
/_xlfn.UNIQUE(_xlfn._xlws.FILTER($F:$F,$E:$E=$J$4))
/IF($J$5="総計",1,$K69/10)
),0)</f>
        <v>0</v>
      </c>
      <c r="T69" s="48" cm="1">
        <f t="array" ref="T69">IFERROR(
IF(OR(T$10="",$I69=""),"",
SUMIFS(収穫記録!$P:$P,収穫記録!$D:$D,$J$1,収穫記録!$I:$I,$J$2,収穫記録!$J:$J,$J$3,収穫記録!$F:$F,$I69,収穫記録!$B:$B,"&gt;="&amp;T$10,収穫記録!$B:$B,"&lt;="&amp;T$10+6)
/_xlfn.UNIQUE(_xlfn._xlws.FILTER($F:$F,$E:$E=$J$4))
/IF($J$5="総計",1,$K69/10)
),0)</f>
        <v>0</v>
      </c>
      <c r="U69" s="48" cm="1">
        <f t="array" ref="U69">IFERROR(
IF(OR(U$10="",$I69=""),"",
SUMIFS(収穫記録!$P:$P,収穫記録!$D:$D,$J$1,収穫記録!$I:$I,$J$2,収穫記録!$J:$J,$J$3,収穫記録!$F:$F,$I69,収穫記録!$B:$B,"&gt;="&amp;U$10,収穫記録!$B:$B,"&lt;="&amp;U$10+6)
/_xlfn.UNIQUE(_xlfn._xlws.FILTER($F:$F,$E:$E=$J$4))
/IF($J$5="総計",1,$K69/10)
),0)</f>
        <v>0</v>
      </c>
      <c r="V69" s="48" cm="1">
        <f t="array" ref="V69">IFERROR(
IF(OR(V$10="",$I69=""),"",
SUMIFS(収穫記録!$P:$P,収穫記録!$D:$D,$J$1,収穫記録!$I:$I,$J$2,収穫記録!$J:$J,$J$3,収穫記録!$F:$F,$I69,収穫記録!$B:$B,"&gt;="&amp;V$10,収穫記録!$B:$B,"&lt;="&amp;V$10+6)
/_xlfn.UNIQUE(_xlfn._xlws.FILTER($F:$F,$E:$E=$J$4))
/IF($J$5="総計",1,$K69/10)
),0)</f>
        <v>0</v>
      </c>
      <c r="W69" s="48" cm="1">
        <f t="array" ref="W69">IFERROR(
IF(OR(W$10="",$I69=""),"",
SUMIFS(収穫記録!$P:$P,収穫記録!$D:$D,$J$1,収穫記録!$I:$I,$J$2,収穫記録!$J:$J,$J$3,収穫記録!$F:$F,$I69,収穫記録!$B:$B,"&gt;="&amp;W$10,収穫記録!$B:$B,"&lt;="&amp;W$10+6)
/_xlfn.UNIQUE(_xlfn._xlws.FILTER($F:$F,$E:$E=$J$4))
/IF($J$5="総計",1,$K69/10)
),0)</f>
        <v>0</v>
      </c>
      <c r="X69" s="48" cm="1">
        <f t="array" ref="X69">IFERROR(
IF(OR(X$10="",$I69=""),"",
SUMIFS(収穫記録!$P:$P,収穫記録!$D:$D,$J$1,収穫記録!$I:$I,$J$2,収穫記録!$J:$J,$J$3,収穫記録!$F:$F,$I69,収穫記録!$B:$B,"&gt;="&amp;X$10,収穫記録!$B:$B,"&lt;="&amp;X$10+6)
/_xlfn.UNIQUE(_xlfn._xlws.FILTER($F:$F,$E:$E=$J$4))
/IF($J$5="総計",1,$K69/10)
),0)</f>
        <v>0</v>
      </c>
    </row>
    <row r="70" spans="10:24">
      <c r="J70" s="13"/>
      <c r="K70" s="37"/>
      <c r="L70" s="46" t="str">
        <f t="shared" si="2"/>
        <v/>
      </c>
      <c r="M70" s="47" cm="1">
        <f t="array" ref="M70">IFERROR(
IF(OR(M$10="",$I70=""),"",
SUMIFS(収穫記録!$P:$P,収穫記録!$D:$D,$J$1,収穫記録!$I:$I,$J$2,収穫記録!$J:$J,$J$3,収穫記録!$F:$F,$I70,収穫記録!$B:$B,"&gt;="&amp;M$10,収穫記録!$B:$B,"&lt;="&amp;M$10+6)
/_xlfn.UNIQUE(_xlfn._xlws.FILTER($F:$F,$E:$E=$J$4))
/IF($J$5="総計",1,$K70/10)
),0)</f>
        <v>0</v>
      </c>
      <c r="N70" s="48" cm="1">
        <f t="array" ref="N70">IFERROR(
IF(OR(N$10="",$I70=""),"",
SUMIFS(収穫記録!$P:$P,収穫記録!$D:$D,$J$1,収穫記録!$I:$I,$J$2,収穫記録!$J:$J,$J$3,収穫記録!$F:$F,$I70,収穫記録!$B:$B,"&gt;="&amp;N$10,収穫記録!$B:$B,"&lt;="&amp;N$10+6)
/_xlfn.UNIQUE(_xlfn._xlws.FILTER($F:$F,$E:$E=$J$4))
/IF($J$5="総計",1,$K70/10)
),0)</f>
        <v>0</v>
      </c>
      <c r="O70" s="48" cm="1">
        <f t="array" ref="O70">IFERROR(
IF(OR(O$10="",$I70=""),"",
SUMIFS(収穫記録!$P:$P,収穫記録!$D:$D,$J$1,収穫記録!$I:$I,$J$2,収穫記録!$J:$J,$J$3,収穫記録!$F:$F,$I70,収穫記録!$B:$B,"&gt;="&amp;O$10,収穫記録!$B:$B,"&lt;="&amp;O$10+6)
/_xlfn.UNIQUE(_xlfn._xlws.FILTER($F:$F,$E:$E=$J$4))
/IF($J$5="総計",1,$K70/10)
),0)</f>
        <v>0</v>
      </c>
      <c r="P70" s="48" cm="1">
        <f t="array" ref="P70">IFERROR(
IF(OR(P$10="",$I70=""),"",
SUMIFS(収穫記録!$P:$P,収穫記録!$D:$D,$J$1,収穫記録!$I:$I,$J$2,収穫記録!$J:$J,$J$3,収穫記録!$F:$F,$I70,収穫記録!$B:$B,"&gt;="&amp;P$10,収穫記録!$B:$B,"&lt;="&amp;P$10+6)
/_xlfn.UNIQUE(_xlfn._xlws.FILTER($F:$F,$E:$E=$J$4))
/IF($J$5="総計",1,$K70/10)
),0)</f>
        <v>0</v>
      </c>
      <c r="Q70" s="48" cm="1">
        <f t="array" ref="Q70">IFERROR(
IF(OR(Q$10="",$I70=""),"",
SUMIFS(収穫記録!$P:$P,収穫記録!$D:$D,$J$1,収穫記録!$I:$I,$J$2,収穫記録!$J:$J,$J$3,収穫記録!$F:$F,$I70,収穫記録!$B:$B,"&gt;="&amp;Q$10,収穫記録!$B:$B,"&lt;="&amp;Q$10+6)
/_xlfn.UNIQUE(_xlfn._xlws.FILTER($F:$F,$E:$E=$J$4))
/IF($J$5="総計",1,$K70/10)
),0)</f>
        <v>0</v>
      </c>
      <c r="R70" s="48" cm="1">
        <f t="array" ref="R70">IFERROR(
IF(OR(R$10="",$I70=""),"",
SUMIFS(収穫記録!$P:$P,収穫記録!$D:$D,$J$1,収穫記録!$I:$I,$J$2,収穫記録!$J:$J,$J$3,収穫記録!$F:$F,$I70,収穫記録!$B:$B,"&gt;="&amp;R$10,収穫記録!$B:$B,"&lt;="&amp;R$10+6)
/_xlfn.UNIQUE(_xlfn._xlws.FILTER($F:$F,$E:$E=$J$4))
/IF($J$5="総計",1,$K70/10)
),0)</f>
        <v>0</v>
      </c>
      <c r="S70" s="48" cm="1">
        <f t="array" ref="S70">IFERROR(
IF(OR(S$10="",$I70=""),"",
SUMIFS(収穫記録!$P:$P,収穫記録!$D:$D,$J$1,収穫記録!$I:$I,$J$2,収穫記録!$J:$J,$J$3,収穫記録!$F:$F,$I70,収穫記録!$B:$B,"&gt;="&amp;S$10,収穫記録!$B:$B,"&lt;="&amp;S$10+6)
/_xlfn.UNIQUE(_xlfn._xlws.FILTER($F:$F,$E:$E=$J$4))
/IF($J$5="総計",1,$K70/10)
),0)</f>
        <v>0</v>
      </c>
      <c r="T70" s="48" cm="1">
        <f t="array" ref="T70">IFERROR(
IF(OR(T$10="",$I70=""),"",
SUMIFS(収穫記録!$P:$P,収穫記録!$D:$D,$J$1,収穫記録!$I:$I,$J$2,収穫記録!$J:$J,$J$3,収穫記録!$F:$F,$I70,収穫記録!$B:$B,"&gt;="&amp;T$10,収穫記録!$B:$B,"&lt;="&amp;T$10+6)
/_xlfn.UNIQUE(_xlfn._xlws.FILTER($F:$F,$E:$E=$J$4))
/IF($J$5="総計",1,$K70/10)
),0)</f>
        <v>0</v>
      </c>
      <c r="U70" s="48" cm="1">
        <f t="array" ref="U70">IFERROR(
IF(OR(U$10="",$I70=""),"",
SUMIFS(収穫記録!$P:$P,収穫記録!$D:$D,$J$1,収穫記録!$I:$I,$J$2,収穫記録!$J:$J,$J$3,収穫記録!$F:$F,$I70,収穫記録!$B:$B,"&gt;="&amp;U$10,収穫記録!$B:$B,"&lt;="&amp;U$10+6)
/_xlfn.UNIQUE(_xlfn._xlws.FILTER($F:$F,$E:$E=$J$4))
/IF($J$5="総計",1,$K70/10)
),0)</f>
        <v>0</v>
      </c>
      <c r="V70" s="48" cm="1">
        <f t="array" ref="V70">IFERROR(
IF(OR(V$10="",$I70=""),"",
SUMIFS(収穫記録!$P:$P,収穫記録!$D:$D,$J$1,収穫記録!$I:$I,$J$2,収穫記録!$J:$J,$J$3,収穫記録!$F:$F,$I70,収穫記録!$B:$B,"&gt;="&amp;V$10,収穫記録!$B:$B,"&lt;="&amp;V$10+6)
/_xlfn.UNIQUE(_xlfn._xlws.FILTER($F:$F,$E:$E=$J$4))
/IF($J$5="総計",1,$K70/10)
),0)</f>
        <v>0</v>
      </c>
      <c r="W70" s="48" cm="1">
        <f t="array" ref="W70">IFERROR(
IF(OR(W$10="",$I70=""),"",
SUMIFS(収穫記録!$P:$P,収穫記録!$D:$D,$J$1,収穫記録!$I:$I,$J$2,収穫記録!$J:$J,$J$3,収穫記録!$F:$F,$I70,収穫記録!$B:$B,"&gt;="&amp;W$10,収穫記録!$B:$B,"&lt;="&amp;W$10+6)
/_xlfn.UNIQUE(_xlfn._xlws.FILTER($F:$F,$E:$E=$J$4))
/IF($J$5="総計",1,$K70/10)
),0)</f>
        <v>0</v>
      </c>
      <c r="X70" s="48" cm="1">
        <f t="array" ref="X70">IFERROR(
IF(OR(X$10="",$I70=""),"",
SUMIFS(収穫記録!$P:$P,収穫記録!$D:$D,$J$1,収穫記録!$I:$I,$J$2,収穫記録!$J:$J,$J$3,収穫記録!$F:$F,$I70,収穫記録!$B:$B,"&gt;="&amp;X$10,収穫記録!$B:$B,"&lt;="&amp;X$10+6)
/_xlfn.UNIQUE(_xlfn._xlws.FILTER($F:$F,$E:$E=$J$4))
/IF($J$5="総計",1,$K70/10)
),0)</f>
        <v>0</v>
      </c>
    </row>
    <row r="71" spans="10:24">
      <c r="J71" s="13"/>
      <c r="K71" s="37"/>
      <c r="L71" s="46" t="str">
        <f t="shared" si="2"/>
        <v/>
      </c>
      <c r="M71" s="47" cm="1">
        <f t="array" ref="M71">IFERROR(
IF(OR(M$10="",$I71=""),"",
SUMIFS(収穫記録!$P:$P,収穫記録!$D:$D,$J$1,収穫記録!$I:$I,$J$2,収穫記録!$J:$J,$J$3,収穫記録!$F:$F,$I71,収穫記録!$B:$B,"&gt;="&amp;M$10,収穫記録!$B:$B,"&lt;="&amp;M$10+6)
/_xlfn.UNIQUE(_xlfn._xlws.FILTER($F:$F,$E:$E=$J$4))
/IF($J$5="総計",1,$K71/10)
),0)</f>
        <v>0</v>
      </c>
      <c r="N71" s="48" cm="1">
        <f t="array" ref="N71">IFERROR(
IF(OR(N$10="",$I71=""),"",
SUMIFS(収穫記録!$P:$P,収穫記録!$D:$D,$J$1,収穫記録!$I:$I,$J$2,収穫記録!$J:$J,$J$3,収穫記録!$F:$F,$I71,収穫記録!$B:$B,"&gt;="&amp;N$10,収穫記録!$B:$B,"&lt;="&amp;N$10+6)
/_xlfn.UNIQUE(_xlfn._xlws.FILTER($F:$F,$E:$E=$J$4))
/IF($J$5="総計",1,$K71/10)
),0)</f>
        <v>0</v>
      </c>
      <c r="O71" s="48" cm="1">
        <f t="array" ref="O71">IFERROR(
IF(OR(O$10="",$I71=""),"",
SUMIFS(収穫記録!$P:$P,収穫記録!$D:$D,$J$1,収穫記録!$I:$I,$J$2,収穫記録!$J:$J,$J$3,収穫記録!$F:$F,$I71,収穫記録!$B:$B,"&gt;="&amp;O$10,収穫記録!$B:$B,"&lt;="&amp;O$10+6)
/_xlfn.UNIQUE(_xlfn._xlws.FILTER($F:$F,$E:$E=$J$4))
/IF($J$5="総計",1,$K71/10)
),0)</f>
        <v>0</v>
      </c>
      <c r="P71" s="48" cm="1">
        <f t="array" ref="P71">IFERROR(
IF(OR(P$10="",$I71=""),"",
SUMIFS(収穫記録!$P:$P,収穫記録!$D:$D,$J$1,収穫記録!$I:$I,$J$2,収穫記録!$J:$J,$J$3,収穫記録!$F:$F,$I71,収穫記録!$B:$B,"&gt;="&amp;P$10,収穫記録!$B:$B,"&lt;="&amp;P$10+6)
/_xlfn.UNIQUE(_xlfn._xlws.FILTER($F:$F,$E:$E=$J$4))
/IF($J$5="総計",1,$K71/10)
),0)</f>
        <v>0</v>
      </c>
      <c r="Q71" s="48" cm="1">
        <f t="array" ref="Q71">IFERROR(
IF(OR(Q$10="",$I71=""),"",
SUMIFS(収穫記録!$P:$P,収穫記録!$D:$D,$J$1,収穫記録!$I:$I,$J$2,収穫記録!$J:$J,$J$3,収穫記録!$F:$F,$I71,収穫記録!$B:$B,"&gt;="&amp;Q$10,収穫記録!$B:$B,"&lt;="&amp;Q$10+6)
/_xlfn.UNIQUE(_xlfn._xlws.FILTER($F:$F,$E:$E=$J$4))
/IF($J$5="総計",1,$K71/10)
),0)</f>
        <v>0</v>
      </c>
      <c r="R71" s="48" cm="1">
        <f t="array" ref="R71">IFERROR(
IF(OR(R$10="",$I71=""),"",
SUMIFS(収穫記録!$P:$P,収穫記録!$D:$D,$J$1,収穫記録!$I:$I,$J$2,収穫記録!$J:$J,$J$3,収穫記録!$F:$F,$I71,収穫記録!$B:$B,"&gt;="&amp;R$10,収穫記録!$B:$B,"&lt;="&amp;R$10+6)
/_xlfn.UNIQUE(_xlfn._xlws.FILTER($F:$F,$E:$E=$J$4))
/IF($J$5="総計",1,$K71/10)
),0)</f>
        <v>0</v>
      </c>
      <c r="S71" s="48" cm="1">
        <f t="array" ref="S71">IFERROR(
IF(OR(S$10="",$I71=""),"",
SUMIFS(収穫記録!$P:$P,収穫記録!$D:$D,$J$1,収穫記録!$I:$I,$J$2,収穫記録!$J:$J,$J$3,収穫記録!$F:$F,$I71,収穫記録!$B:$B,"&gt;="&amp;S$10,収穫記録!$B:$B,"&lt;="&amp;S$10+6)
/_xlfn.UNIQUE(_xlfn._xlws.FILTER($F:$F,$E:$E=$J$4))
/IF($J$5="総計",1,$K71/10)
),0)</f>
        <v>0</v>
      </c>
      <c r="T71" s="48" cm="1">
        <f t="array" ref="T71">IFERROR(
IF(OR(T$10="",$I71=""),"",
SUMIFS(収穫記録!$P:$P,収穫記録!$D:$D,$J$1,収穫記録!$I:$I,$J$2,収穫記録!$J:$J,$J$3,収穫記録!$F:$F,$I71,収穫記録!$B:$B,"&gt;="&amp;T$10,収穫記録!$B:$B,"&lt;="&amp;T$10+6)
/_xlfn.UNIQUE(_xlfn._xlws.FILTER($F:$F,$E:$E=$J$4))
/IF($J$5="総計",1,$K71/10)
),0)</f>
        <v>0</v>
      </c>
      <c r="U71" s="48" cm="1">
        <f t="array" ref="U71">IFERROR(
IF(OR(U$10="",$I71=""),"",
SUMIFS(収穫記録!$P:$P,収穫記録!$D:$D,$J$1,収穫記録!$I:$I,$J$2,収穫記録!$J:$J,$J$3,収穫記録!$F:$F,$I71,収穫記録!$B:$B,"&gt;="&amp;U$10,収穫記録!$B:$B,"&lt;="&amp;U$10+6)
/_xlfn.UNIQUE(_xlfn._xlws.FILTER($F:$F,$E:$E=$J$4))
/IF($J$5="総計",1,$K71/10)
),0)</f>
        <v>0</v>
      </c>
      <c r="V71" s="48" cm="1">
        <f t="array" ref="V71">IFERROR(
IF(OR(V$10="",$I71=""),"",
SUMIFS(収穫記録!$P:$P,収穫記録!$D:$D,$J$1,収穫記録!$I:$I,$J$2,収穫記録!$J:$J,$J$3,収穫記録!$F:$F,$I71,収穫記録!$B:$B,"&gt;="&amp;V$10,収穫記録!$B:$B,"&lt;="&amp;V$10+6)
/_xlfn.UNIQUE(_xlfn._xlws.FILTER($F:$F,$E:$E=$J$4))
/IF($J$5="総計",1,$K71/10)
),0)</f>
        <v>0</v>
      </c>
      <c r="W71" s="48" cm="1">
        <f t="array" ref="W71">IFERROR(
IF(OR(W$10="",$I71=""),"",
SUMIFS(収穫記録!$P:$P,収穫記録!$D:$D,$J$1,収穫記録!$I:$I,$J$2,収穫記録!$J:$J,$J$3,収穫記録!$F:$F,$I71,収穫記録!$B:$B,"&gt;="&amp;W$10,収穫記録!$B:$B,"&lt;="&amp;W$10+6)
/_xlfn.UNIQUE(_xlfn._xlws.FILTER($F:$F,$E:$E=$J$4))
/IF($J$5="総計",1,$K71/10)
),0)</f>
        <v>0</v>
      </c>
      <c r="X71" s="48" cm="1">
        <f t="array" ref="X71">IFERROR(
IF(OR(X$10="",$I71=""),"",
SUMIFS(収穫記録!$P:$P,収穫記録!$D:$D,$J$1,収穫記録!$I:$I,$J$2,収穫記録!$J:$J,$J$3,収穫記録!$F:$F,$I71,収穫記録!$B:$B,"&gt;="&amp;X$10,収穫記録!$B:$B,"&lt;="&amp;X$10+6)
/_xlfn.UNIQUE(_xlfn._xlws.FILTER($F:$F,$E:$E=$J$4))
/IF($J$5="総計",1,$K71/10)
),0)</f>
        <v>0</v>
      </c>
    </row>
    <row r="72" spans="10:24">
      <c r="J72" s="13"/>
      <c r="K72" s="37"/>
      <c r="L72" s="46" t="str">
        <f t="shared" si="2"/>
        <v/>
      </c>
      <c r="M72" s="47" cm="1">
        <f t="array" ref="M72">IFERROR(
IF(OR(M$10="",$I72=""),"",
SUMIFS(収穫記録!$P:$P,収穫記録!$D:$D,$J$1,収穫記録!$I:$I,$J$2,収穫記録!$J:$J,$J$3,収穫記録!$F:$F,$I72,収穫記録!$B:$B,"&gt;="&amp;M$10,収穫記録!$B:$B,"&lt;="&amp;M$10+6)
/_xlfn.UNIQUE(_xlfn._xlws.FILTER($F:$F,$E:$E=$J$4))
/IF($J$5="総計",1,$K72/10)
),0)</f>
        <v>0</v>
      </c>
      <c r="N72" s="48" cm="1">
        <f t="array" ref="N72">IFERROR(
IF(OR(N$10="",$I72=""),"",
SUMIFS(収穫記録!$P:$P,収穫記録!$D:$D,$J$1,収穫記録!$I:$I,$J$2,収穫記録!$J:$J,$J$3,収穫記録!$F:$F,$I72,収穫記録!$B:$B,"&gt;="&amp;N$10,収穫記録!$B:$B,"&lt;="&amp;N$10+6)
/_xlfn.UNIQUE(_xlfn._xlws.FILTER($F:$F,$E:$E=$J$4))
/IF($J$5="総計",1,$K72/10)
),0)</f>
        <v>0</v>
      </c>
      <c r="O72" s="48" cm="1">
        <f t="array" ref="O72">IFERROR(
IF(OR(O$10="",$I72=""),"",
SUMIFS(収穫記録!$P:$P,収穫記録!$D:$D,$J$1,収穫記録!$I:$I,$J$2,収穫記録!$J:$J,$J$3,収穫記録!$F:$F,$I72,収穫記録!$B:$B,"&gt;="&amp;O$10,収穫記録!$B:$B,"&lt;="&amp;O$10+6)
/_xlfn.UNIQUE(_xlfn._xlws.FILTER($F:$F,$E:$E=$J$4))
/IF($J$5="総計",1,$K72/10)
),0)</f>
        <v>0</v>
      </c>
      <c r="P72" s="48" cm="1">
        <f t="array" ref="P72">IFERROR(
IF(OR(P$10="",$I72=""),"",
SUMIFS(収穫記録!$P:$P,収穫記録!$D:$D,$J$1,収穫記録!$I:$I,$J$2,収穫記録!$J:$J,$J$3,収穫記録!$F:$F,$I72,収穫記録!$B:$B,"&gt;="&amp;P$10,収穫記録!$B:$B,"&lt;="&amp;P$10+6)
/_xlfn.UNIQUE(_xlfn._xlws.FILTER($F:$F,$E:$E=$J$4))
/IF($J$5="総計",1,$K72/10)
),0)</f>
        <v>0</v>
      </c>
      <c r="Q72" s="48" cm="1">
        <f t="array" ref="Q72">IFERROR(
IF(OR(Q$10="",$I72=""),"",
SUMIFS(収穫記録!$P:$P,収穫記録!$D:$D,$J$1,収穫記録!$I:$I,$J$2,収穫記録!$J:$J,$J$3,収穫記録!$F:$F,$I72,収穫記録!$B:$B,"&gt;="&amp;Q$10,収穫記録!$B:$B,"&lt;="&amp;Q$10+6)
/_xlfn.UNIQUE(_xlfn._xlws.FILTER($F:$F,$E:$E=$J$4))
/IF($J$5="総計",1,$K72/10)
),0)</f>
        <v>0</v>
      </c>
      <c r="R72" s="48" cm="1">
        <f t="array" ref="R72">IFERROR(
IF(OR(R$10="",$I72=""),"",
SUMIFS(収穫記録!$P:$P,収穫記録!$D:$D,$J$1,収穫記録!$I:$I,$J$2,収穫記録!$J:$J,$J$3,収穫記録!$F:$F,$I72,収穫記録!$B:$B,"&gt;="&amp;R$10,収穫記録!$B:$B,"&lt;="&amp;R$10+6)
/_xlfn.UNIQUE(_xlfn._xlws.FILTER($F:$F,$E:$E=$J$4))
/IF($J$5="総計",1,$K72/10)
),0)</f>
        <v>0</v>
      </c>
      <c r="S72" s="48" cm="1">
        <f t="array" ref="S72">IFERROR(
IF(OR(S$10="",$I72=""),"",
SUMIFS(収穫記録!$P:$P,収穫記録!$D:$D,$J$1,収穫記録!$I:$I,$J$2,収穫記録!$J:$J,$J$3,収穫記録!$F:$F,$I72,収穫記録!$B:$B,"&gt;="&amp;S$10,収穫記録!$B:$B,"&lt;="&amp;S$10+6)
/_xlfn.UNIQUE(_xlfn._xlws.FILTER($F:$F,$E:$E=$J$4))
/IF($J$5="総計",1,$K72/10)
),0)</f>
        <v>0</v>
      </c>
      <c r="T72" s="48" cm="1">
        <f t="array" ref="T72">IFERROR(
IF(OR(T$10="",$I72=""),"",
SUMIFS(収穫記録!$P:$P,収穫記録!$D:$D,$J$1,収穫記録!$I:$I,$J$2,収穫記録!$J:$J,$J$3,収穫記録!$F:$F,$I72,収穫記録!$B:$B,"&gt;="&amp;T$10,収穫記録!$B:$B,"&lt;="&amp;T$10+6)
/_xlfn.UNIQUE(_xlfn._xlws.FILTER($F:$F,$E:$E=$J$4))
/IF($J$5="総計",1,$K72/10)
),0)</f>
        <v>0</v>
      </c>
      <c r="U72" s="48" cm="1">
        <f t="array" ref="U72">IFERROR(
IF(OR(U$10="",$I72=""),"",
SUMIFS(収穫記録!$P:$P,収穫記録!$D:$D,$J$1,収穫記録!$I:$I,$J$2,収穫記録!$J:$J,$J$3,収穫記録!$F:$F,$I72,収穫記録!$B:$B,"&gt;="&amp;U$10,収穫記録!$B:$B,"&lt;="&amp;U$10+6)
/_xlfn.UNIQUE(_xlfn._xlws.FILTER($F:$F,$E:$E=$J$4))
/IF($J$5="総計",1,$K72/10)
),0)</f>
        <v>0</v>
      </c>
      <c r="V72" s="48" cm="1">
        <f t="array" ref="V72">IFERROR(
IF(OR(V$10="",$I72=""),"",
SUMIFS(収穫記録!$P:$P,収穫記録!$D:$D,$J$1,収穫記録!$I:$I,$J$2,収穫記録!$J:$J,$J$3,収穫記録!$F:$F,$I72,収穫記録!$B:$B,"&gt;="&amp;V$10,収穫記録!$B:$B,"&lt;="&amp;V$10+6)
/_xlfn.UNIQUE(_xlfn._xlws.FILTER($F:$F,$E:$E=$J$4))
/IF($J$5="総計",1,$K72/10)
),0)</f>
        <v>0</v>
      </c>
      <c r="W72" s="48" cm="1">
        <f t="array" ref="W72">IFERROR(
IF(OR(W$10="",$I72=""),"",
SUMIFS(収穫記録!$P:$P,収穫記録!$D:$D,$J$1,収穫記録!$I:$I,$J$2,収穫記録!$J:$J,$J$3,収穫記録!$F:$F,$I72,収穫記録!$B:$B,"&gt;="&amp;W$10,収穫記録!$B:$B,"&lt;="&amp;W$10+6)
/_xlfn.UNIQUE(_xlfn._xlws.FILTER($F:$F,$E:$E=$J$4))
/IF($J$5="総計",1,$K72/10)
),0)</f>
        <v>0</v>
      </c>
      <c r="X72" s="48" cm="1">
        <f t="array" ref="X72">IFERROR(
IF(OR(X$10="",$I72=""),"",
SUMIFS(収穫記録!$P:$P,収穫記録!$D:$D,$J$1,収穫記録!$I:$I,$J$2,収穫記録!$J:$J,$J$3,収穫記録!$F:$F,$I72,収穫記録!$B:$B,"&gt;="&amp;X$10,収穫記録!$B:$B,"&lt;="&amp;X$10+6)
/_xlfn.UNIQUE(_xlfn._xlws.FILTER($F:$F,$E:$E=$J$4))
/IF($J$5="総計",1,$K72/10)
),0)</f>
        <v>0</v>
      </c>
    </row>
    <row r="73" spans="10:24">
      <c r="J73" s="13"/>
      <c r="K73" s="37"/>
      <c r="L73" s="46" t="str">
        <f t="shared" si="2"/>
        <v/>
      </c>
      <c r="M73" s="47" cm="1">
        <f t="array" ref="M73">IFERROR(
IF(OR(M$10="",$I73=""),"",
SUMIFS(収穫記録!$P:$P,収穫記録!$D:$D,$J$1,収穫記録!$I:$I,$J$2,収穫記録!$J:$J,$J$3,収穫記録!$F:$F,$I73,収穫記録!$B:$B,"&gt;="&amp;M$10,収穫記録!$B:$B,"&lt;="&amp;M$10+6)
/_xlfn.UNIQUE(_xlfn._xlws.FILTER($F:$F,$E:$E=$J$4))
/IF($J$5="総計",1,$K73/10)
),0)</f>
        <v>0</v>
      </c>
      <c r="N73" s="48" cm="1">
        <f t="array" ref="N73">IFERROR(
IF(OR(N$10="",$I73=""),"",
SUMIFS(収穫記録!$P:$P,収穫記録!$D:$D,$J$1,収穫記録!$I:$I,$J$2,収穫記録!$J:$J,$J$3,収穫記録!$F:$F,$I73,収穫記録!$B:$B,"&gt;="&amp;N$10,収穫記録!$B:$B,"&lt;="&amp;N$10+6)
/_xlfn.UNIQUE(_xlfn._xlws.FILTER($F:$F,$E:$E=$J$4))
/IF($J$5="総計",1,$K73/10)
),0)</f>
        <v>0</v>
      </c>
      <c r="O73" s="48" cm="1">
        <f t="array" ref="O73">IFERROR(
IF(OR(O$10="",$I73=""),"",
SUMIFS(収穫記録!$P:$P,収穫記録!$D:$D,$J$1,収穫記録!$I:$I,$J$2,収穫記録!$J:$J,$J$3,収穫記録!$F:$F,$I73,収穫記録!$B:$B,"&gt;="&amp;O$10,収穫記録!$B:$B,"&lt;="&amp;O$10+6)
/_xlfn.UNIQUE(_xlfn._xlws.FILTER($F:$F,$E:$E=$J$4))
/IF($J$5="総計",1,$K73/10)
),0)</f>
        <v>0</v>
      </c>
      <c r="P73" s="48" cm="1">
        <f t="array" ref="P73">IFERROR(
IF(OR(P$10="",$I73=""),"",
SUMIFS(収穫記録!$P:$P,収穫記録!$D:$D,$J$1,収穫記録!$I:$I,$J$2,収穫記録!$J:$J,$J$3,収穫記録!$F:$F,$I73,収穫記録!$B:$B,"&gt;="&amp;P$10,収穫記録!$B:$B,"&lt;="&amp;P$10+6)
/_xlfn.UNIQUE(_xlfn._xlws.FILTER($F:$F,$E:$E=$J$4))
/IF($J$5="総計",1,$K73/10)
),0)</f>
        <v>0</v>
      </c>
      <c r="Q73" s="48" cm="1">
        <f t="array" ref="Q73">IFERROR(
IF(OR(Q$10="",$I73=""),"",
SUMIFS(収穫記録!$P:$P,収穫記録!$D:$D,$J$1,収穫記録!$I:$I,$J$2,収穫記録!$J:$J,$J$3,収穫記録!$F:$F,$I73,収穫記録!$B:$B,"&gt;="&amp;Q$10,収穫記録!$B:$B,"&lt;="&amp;Q$10+6)
/_xlfn.UNIQUE(_xlfn._xlws.FILTER($F:$F,$E:$E=$J$4))
/IF($J$5="総計",1,$K73/10)
),0)</f>
        <v>0</v>
      </c>
      <c r="R73" s="48" cm="1">
        <f t="array" ref="R73">IFERROR(
IF(OR(R$10="",$I73=""),"",
SUMIFS(収穫記録!$P:$P,収穫記録!$D:$D,$J$1,収穫記録!$I:$I,$J$2,収穫記録!$J:$J,$J$3,収穫記録!$F:$F,$I73,収穫記録!$B:$B,"&gt;="&amp;R$10,収穫記録!$B:$B,"&lt;="&amp;R$10+6)
/_xlfn.UNIQUE(_xlfn._xlws.FILTER($F:$F,$E:$E=$J$4))
/IF($J$5="総計",1,$K73/10)
),0)</f>
        <v>0</v>
      </c>
      <c r="S73" s="48" cm="1">
        <f t="array" ref="S73">IFERROR(
IF(OR(S$10="",$I73=""),"",
SUMIFS(収穫記録!$P:$P,収穫記録!$D:$D,$J$1,収穫記録!$I:$I,$J$2,収穫記録!$J:$J,$J$3,収穫記録!$F:$F,$I73,収穫記録!$B:$B,"&gt;="&amp;S$10,収穫記録!$B:$B,"&lt;="&amp;S$10+6)
/_xlfn.UNIQUE(_xlfn._xlws.FILTER($F:$F,$E:$E=$J$4))
/IF($J$5="総計",1,$K73/10)
),0)</f>
        <v>0</v>
      </c>
      <c r="T73" s="48" cm="1">
        <f t="array" ref="T73">IFERROR(
IF(OR(T$10="",$I73=""),"",
SUMIFS(収穫記録!$P:$P,収穫記録!$D:$D,$J$1,収穫記録!$I:$I,$J$2,収穫記録!$J:$J,$J$3,収穫記録!$F:$F,$I73,収穫記録!$B:$B,"&gt;="&amp;T$10,収穫記録!$B:$B,"&lt;="&amp;T$10+6)
/_xlfn.UNIQUE(_xlfn._xlws.FILTER($F:$F,$E:$E=$J$4))
/IF($J$5="総計",1,$K73/10)
),0)</f>
        <v>0</v>
      </c>
      <c r="U73" s="48" cm="1">
        <f t="array" ref="U73">IFERROR(
IF(OR(U$10="",$I73=""),"",
SUMIFS(収穫記録!$P:$P,収穫記録!$D:$D,$J$1,収穫記録!$I:$I,$J$2,収穫記録!$J:$J,$J$3,収穫記録!$F:$F,$I73,収穫記録!$B:$B,"&gt;="&amp;U$10,収穫記録!$B:$B,"&lt;="&amp;U$10+6)
/_xlfn.UNIQUE(_xlfn._xlws.FILTER($F:$F,$E:$E=$J$4))
/IF($J$5="総計",1,$K73/10)
),0)</f>
        <v>0</v>
      </c>
      <c r="V73" s="48" cm="1">
        <f t="array" ref="V73">IFERROR(
IF(OR(V$10="",$I73=""),"",
SUMIFS(収穫記録!$P:$P,収穫記録!$D:$D,$J$1,収穫記録!$I:$I,$J$2,収穫記録!$J:$J,$J$3,収穫記録!$F:$F,$I73,収穫記録!$B:$B,"&gt;="&amp;V$10,収穫記録!$B:$B,"&lt;="&amp;V$10+6)
/_xlfn.UNIQUE(_xlfn._xlws.FILTER($F:$F,$E:$E=$J$4))
/IF($J$5="総計",1,$K73/10)
),0)</f>
        <v>0</v>
      </c>
      <c r="W73" s="48" cm="1">
        <f t="array" ref="W73">IFERROR(
IF(OR(W$10="",$I73=""),"",
SUMIFS(収穫記録!$P:$P,収穫記録!$D:$D,$J$1,収穫記録!$I:$I,$J$2,収穫記録!$J:$J,$J$3,収穫記録!$F:$F,$I73,収穫記録!$B:$B,"&gt;="&amp;W$10,収穫記録!$B:$B,"&lt;="&amp;W$10+6)
/_xlfn.UNIQUE(_xlfn._xlws.FILTER($F:$F,$E:$E=$J$4))
/IF($J$5="総計",1,$K73/10)
),0)</f>
        <v>0</v>
      </c>
      <c r="X73" s="48" cm="1">
        <f t="array" ref="X73">IFERROR(
IF(OR(X$10="",$I73=""),"",
SUMIFS(収穫記録!$P:$P,収穫記録!$D:$D,$J$1,収穫記録!$I:$I,$J$2,収穫記録!$J:$J,$J$3,収穫記録!$F:$F,$I73,収穫記録!$B:$B,"&gt;="&amp;X$10,収穫記録!$B:$B,"&lt;="&amp;X$10+6)
/_xlfn.UNIQUE(_xlfn._xlws.FILTER($F:$F,$E:$E=$J$4))
/IF($J$5="総計",1,$K73/10)
),0)</f>
        <v>0</v>
      </c>
    </row>
    <row r="74" spans="10:24">
      <c r="J74" s="13"/>
      <c r="K74" s="37"/>
      <c r="L74" s="46" t="str">
        <f t="shared" si="2"/>
        <v/>
      </c>
      <c r="M74" s="47" cm="1">
        <f t="array" ref="M74">IFERROR(
IF(OR(M$10="",$I74=""),"",
SUMIFS(収穫記録!$P:$P,収穫記録!$D:$D,$J$1,収穫記録!$I:$I,$J$2,収穫記録!$J:$J,$J$3,収穫記録!$F:$F,$I74,収穫記録!$B:$B,"&gt;="&amp;M$10,収穫記録!$B:$B,"&lt;="&amp;M$10+6)
/_xlfn.UNIQUE(_xlfn._xlws.FILTER($F:$F,$E:$E=$J$4))
/IF($J$5="総計",1,$K74/10)
),0)</f>
        <v>0</v>
      </c>
      <c r="N74" s="48" cm="1">
        <f t="array" ref="N74">IFERROR(
IF(OR(N$10="",$I74=""),"",
SUMIFS(収穫記録!$P:$P,収穫記録!$D:$D,$J$1,収穫記録!$I:$I,$J$2,収穫記録!$J:$J,$J$3,収穫記録!$F:$F,$I74,収穫記録!$B:$B,"&gt;="&amp;N$10,収穫記録!$B:$B,"&lt;="&amp;N$10+6)
/_xlfn.UNIQUE(_xlfn._xlws.FILTER($F:$F,$E:$E=$J$4))
/IF($J$5="総計",1,$K74/10)
),0)</f>
        <v>0</v>
      </c>
      <c r="O74" s="48" cm="1">
        <f t="array" ref="O74">IFERROR(
IF(OR(O$10="",$I74=""),"",
SUMIFS(収穫記録!$P:$P,収穫記録!$D:$D,$J$1,収穫記録!$I:$I,$J$2,収穫記録!$J:$J,$J$3,収穫記録!$F:$F,$I74,収穫記録!$B:$B,"&gt;="&amp;O$10,収穫記録!$B:$B,"&lt;="&amp;O$10+6)
/_xlfn.UNIQUE(_xlfn._xlws.FILTER($F:$F,$E:$E=$J$4))
/IF($J$5="総計",1,$K74/10)
),0)</f>
        <v>0</v>
      </c>
      <c r="P74" s="48" cm="1">
        <f t="array" ref="P74">IFERROR(
IF(OR(P$10="",$I74=""),"",
SUMIFS(収穫記録!$P:$P,収穫記録!$D:$D,$J$1,収穫記録!$I:$I,$J$2,収穫記録!$J:$J,$J$3,収穫記録!$F:$F,$I74,収穫記録!$B:$B,"&gt;="&amp;P$10,収穫記録!$B:$B,"&lt;="&amp;P$10+6)
/_xlfn.UNIQUE(_xlfn._xlws.FILTER($F:$F,$E:$E=$J$4))
/IF($J$5="総計",1,$K74/10)
),0)</f>
        <v>0</v>
      </c>
      <c r="Q74" s="48" cm="1">
        <f t="array" ref="Q74">IFERROR(
IF(OR(Q$10="",$I74=""),"",
SUMIFS(収穫記録!$P:$P,収穫記録!$D:$D,$J$1,収穫記録!$I:$I,$J$2,収穫記録!$J:$J,$J$3,収穫記録!$F:$F,$I74,収穫記録!$B:$B,"&gt;="&amp;Q$10,収穫記録!$B:$B,"&lt;="&amp;Q$10+6)
/_xlfn.UNIQUE(_xlfn._xlws.FILTER($F:$F,$E:$E=$J$4))
/IF($J$5="総計",1,$K74/10)
),0)</f>
        <v>0</v>
      </c>
      <c r="R74" s="48" cm="1">
        <f t="array" ref="R74">IFERROR(
IF(OR(R$10="",$I74=""),"",
SUMIFS(収穫記録!$P:$P,収穫記録!$D:$D,$J$1,収穫記録!$I:$I,$J$2,収穫記録!$J:$J,$J$3,収穫記録!$F:$F,$I74,収穫記録!$B:$B,"&gt;="&amp;R$10,収穫記録!$B:$B,"&lt;="&amp;R$10+6)
/_xlfn.UNIQUE(_xlfn._xlws.FILTER($F:$F,$E:$E=$J$4))
/IF($J$5="総計",1,$K74/10)
),0)</f>
        <v>0</v>
      </c>
      <c r="S74" s="48" cm="1">
        <f t="array" ref="S74">IFERROR(
IF(OR(S$10="",$I74=""),"",
SUMIFS(収穫記録!$P:$P,収穫記録!$D:$D,$J$1,収穫記録!$I:$I,$J$2,収穫記録!$J:$J,$J$3,収穫記録!$F:$F,$I74,収穫記録!$B:$B,"&gt;="&amp;S$10,収穫記録!$B:$B,"&lt;="&amp;S$10+6)
/_xlfn.UNIQUE(_xlfn._xlws.FILTER($F:$F,$E:$E=$J$4))
/IF($J$5="総計",1,$K74/10)
),0)</f>
        <v>0</v>
      </c>
      <c r="T74" s="48" cm="1">
        <f t="array" ref="T74">IFERROR(
IF(OR(T$10="",$I74=""),"",
SUMIFS(収穫記録!$P:$P,収穫記録!$D:$D,$J$1,収穫記録!$I:$I,$J$2,収穫記録!$J:$J,$J$3,収穫記録!$F:$F,$I74,収穫記録!$B:$B,"&gt;="&amp;T$10,収穫記録!$B:$B,"&lt;="&amp;T$10+6)
/_xlfn.UNIQUE(_xlfn._xlws.FILTER($F:$F,$E:$E=$J$4))
/IF($J$5="総計",1,$K74/10)
),0)</f>
        <v>0</v>
      </c>
      <c r="U74" s="48" cm="1">
        <f t="array" ref="U74">IFERROR(
IF(OR(U$10="",$I74=""),"",
SUMIFS(収穫記録!$P:$P,収穫記録!$D:$D,$J$1,収穫記録!$I:$I,$J$2,収穫記録!$J:$J,$J$3,収穫記録!$F:$F,$I74,収穫記録!$B:$B,"&gt;="&amp;U$10,収穫記録!$B:$B,"&lt;="&amp;U$10+6)
/_xlfn.UNIQUE(_xlfn._xlws.FILTER($F:$F,$E:$E=$J$4))
/IF($J$5="総計",1,$K74/10)
),0)</f>
        <v>0</v>
      </c>
      <c r="V74" s="48" cm="1">
        <f t="array" ref="V74">IFERROR(
IF(OR(V$10="",$I74=""),"",
SUMIFS(収穫記録!$P:$P,収穫記録!$D:$D,$J$1,収穫記録!$I:$I,$J$2,収穫記録!$J:$J,$J$3,収穫記録!$F:$F,$I74,収穫記録!$B:$B,"&gt;="&amp;V$10,収穫記録!$B:$B,"&lt;="&amp;V$10+6)
/_xlfn.UNIQUE(_xlfn._xlws.FILTER($F:$F,$E:$E=$J$4))
/IF($J$5="総計",1,$K74/10)
),0)</f>
        <v>0</v>
      </c>
      <c r="W74" s="48" cm="1">
        <f t="array" ref="W74">IFERROR(
IF(OR(W$10="",$I74=""),"",
SUMIFS(収穫記録!$P:$P,収穫記録!$D:$D,$J$1,収穫記録!$I:$I,$J$2,収穫記録!$J:$J,$J$3,収穫記録!$F:$F,$I74,収穫記録!$B:$B,"&gt;="&amp;W$10,収穫記録!$B:$B,"&lt;="&amp;W$10+6)
/_xlfn.UNIQUE(_xlfn._xlws.FILTER($F:$F,$E:$E=$J$4))
/IF($J$5="総計",1,$K74/10)
),0)</f>
        <v>0</v>
      </c>
      <c r="X74" s="48" cm="1">
        <f t="array" ref="X74">IFERROR(
IF(OR(X$10="",$I74=""),"",
SUMIFS(収穫記録!$P:$P,収穫記録!$D:$D,$J$1,収穫記録!$I:$I,$J$2,収穫記録!$J:$J,$J$3,収穫記録!$F:$F,$I74,収穫記録!$B:$B,"&gt;="&amp;X$10,収穫記録!$B:$B,"&lt;="&amp;X$10+6)
/_xlfn.UNIQUE(_xlfn._xlws.FILTER($F:$F,$E:$E=$J$4))
/IF($J$5="総計",1,$K74/10)
),0)</f>
        <v>0</v>
      </c>
    </row>
    <row r="75" spans="10:24">
      <c r="J75" s="13"/>
      <c r="K75" s="37"/>
      <c r="L75" s="46" t="str">
        <f t="shared" si="2"/>
        <v/>
      </c>
      <c r="M75" s="47" cm="1">
        <f t="array" ref="M75">IFERROR(
IF(OR(M$10="",$I75=""),"",
SUMIFS(収穫記録!$P:$P,収穫記録!$D:$D,$J$1,収穫記録!$I:$I,$J$2,収穫記録!$J:$J,$J$3,収穫記録!$F:$F,$I75,収穫記録!$B:$B,"&gt;="&amp;M$10,収穫記録!$B:$B,"&lt;="&amp;M$10+6)
/_xlfn.UNIQUE(_xlfn._xlws.FILTER($F:$F,$E:$E=$J$4))
/IF($J$5="総計",1,$K75/10)
),0)</f>
        <v>0</v>
      </c>
      <c r="N75" s="48" cm="1">
        <f t="array" ref="N75">IFERROR(
IF(OR(N$10="",$I75=""),"",
SUMIFS(収穫記録!$P:$P,収穫記録!$D:$D,$J$1,収穫記録!$I:$I,$J$2,収穫記録!$J:$J,$J$3,収穫記録!$F:$F,$I75,収穫記録!$B:$B,"&gt;="&amp;N$10,収穫記録!$B:$B,"&lt;="&amp;N$10+6)
/_xlfn.UNIQUE(_xlfn._xlws.FILTER($F:$F,$E:$E=$J$4))
/IF($J$5="総計",1,$K75/10)
),0)</f>
        <v>0</v>
      </c>
      <c r="O75" s="48" cm="1">
        <f t="array" ref="O75">IFERROR(
IF(OR(O$10="",$I75=""),"",
SUMIFS(収穫記録!$P:$P,収穫記録!$D:$D,$J$1,収穫記録!$I:$I,$J$2,収穫記録!$J:$J,$J$3,収穫記録!$F:$F,$I75,収穫記録!$B:$B,"&gt;="&amp;O$10,収穫記録!$B:$B,"&lt;="&amp;O$10+6)
/_xlfn.UNIQUE(_xlfn._xlws.FILTER($F:$F,$E:$E=$J$4))
/IF($J$5="総計",1,$K75/10)
),0)</f>
        <v>0</v>
      </c>
      <c r="P75" s="48" cm="1">
        <f t="array" ref="P75">IFERROR(
IF(OR(P$10="",$I75=""),"",
SUMIFS(収穫記録!$P:$P,収穫記録!$D:$D,$J$1,収穫記録!$I:$I,$J$2,収穫記録!$J:$J,$J$3,収穫記録!$F:$F,$I75,収穫記録!$B:$B,"&gt;="&amp;P$10,収穫記録!$B:$B,"&lt;="&amp;P$10+6)
/_xlfn.UNIQUE(_xlfn._xlws.FILTER($F:$F,$E:$E=$J$4))
/IF($J$5="総計",1,$K75/10)
),0)</f>
        <v>0</v>
      </c>
      <c r="Q75" s="48" cm="1">
        <f t="array" ref="Q75">IFERROR(
IF(OR(Q$10="",$I75=""),"",
SUMIFS(収穫記録!$P:$P,収穫記録!$D:$D,$J$1,収穫記録!$I:$I,$J$2,収穫記録!$J:$J,$J$3,収穫記録!$F:$F,$I75,収穫記録!$B:$B,"&gt;="&amp;Q$10,収穫記録!$B:$B,"&lt;="&amp;Q$10+6)
/_xlfn.UNIQUE(_xlfn._xlws.FILTER($F:$F,$E:$E=$J$4))
/IF($J$5="総計",1,$K75/10)
),0)</f>
        <v>0</v>
      </c>
      <c r="R75" s="48" cm="1">
        <f t="array" ref="R75">IFERROR(
IF(OR(R$10="",$I75=""),"",
SUMIFS(収穫記録!$P:$P,収穫記録!$D:$D,$J$1,収穫記録!$I:$I,$J$2,収穫記録!$J:$J,$J$3,収穫記録!$F:$F,$I75,収穫記録!$B:$B,"&gt;="&amp;R$10,収穫記録!$B:$B,"&lt;="&amp;R$10+6)
/_xlfn.UNIQUE(_xlfn._xlws.FILTER($F:$F,$E:$E=$J$4))
/IF($J$5="総計",1,$K75/10)
),0)</f>
        <v>0</v>
      </c>
      <c r="S75" s="48" cm="1">
        <f t="array" ref="S75">IFERROR(
IF(OR(S$10="",$I75=""),"",
SUMIFS(収穫記録!$P:$P,収穫記録!$D:$D,$J$1,収穫記録!$I:$I,$J$2,収穫記録!$J:$J,$J$3,収穫記録!$F:$F,$I75,収穫記録!$B:$B,"&gt;="&amp;S$10,収穫記録!$B:$B,"&lt;="&amp;S$10+6)
/_xlfn.UNIQUE(_xlfn._xlws.FILTER($F:$F,$E:$E=$J$4))
/IF($J$5="総計",1,$K75/10)
),0)</f>
        <v>0</v>
      </c>
      <c r="T75" s="48" cm="1">
        <f t="array" ref="T75">IFERROR(
IF(OR(T$10="",$I75=""),"",
SUMIFS(収穫記録!$P:$P,収穫記録!$D:$D,$J$1,収穫記録!$I:$I,$J$2,収穫記録!$J:$J,$J$3,収穫記録!$F:$F,$I75,収穫記録!$B:$B,"&gt;="&amp;T$10,収穫記録!$B:$B,"&lt;="&amp;T$10+6)
/_xlfn.UNIQUE(_xlfn._xlws.FILTER($F:$F,$E:$E=$J$4))
/IF($J$5="総計",1,$K75/10)
),0)</f>
        <v>0</v>
      </c>
      <c r="U75" s="48" cm="1">
        <f t="array" ref="U75">IFERROR(
IF(OR(U$10="",$I75=""),"",
SUMIFS(収穫記録!$P:$P,収穫記録!$D:$D,$J$1,収穫記録!$I:$I,$J$2,収穫記録!$J:$J,$J$3,収穫記録!$F:$F,$I75,収穫記録!$B:$B,"&gt;="&amp;U$10,収穫記録!$B:$B,"&lt;="&amp;U$10+6)
/_xlfn.UNIQUE(_xlfn._xlws.FILTER($F:$F,$E:$E=$J$4))
/IF($J$5="総計",1,$K75/10)
),0)</f>
        <v>0</v>
      </c>
      <c r="V75" s="48" cm="1">
        <f t="array" ref="V75">IFERROR(
IF(OR(V$10="",$I75=""),"",
SUMIFS(収穫記録!$P:$P,収穫記録!$D:$D,$J$1,収穫記録!$I:$I,$J$2,収穫記録!$J:$J,$J$3,収穫記録!$F:$F,$I75,収穫記録!$B:$B,"&gt;="&amp;V$10,収穫記録!$B:$B,"&lt;="&amp;V$10+6)
/_xlfn.UNIQUE(_xlfn._xlws.FILTER($F:$F,$E:$E=$J$4))
/IF($J$5="総計",1,$K75/10)
),0)</f>
        <v>0</v>
      </c>
      <c r="W75" s="48" cm="1">
        <f t="array" ref="W75">IFERROR(
IF(OR(W$10="",$I75=""),"",
SUMIFS(収穫記録!$P:$P,収穫記録!$D:$D,$J$1,収穫記録!$I:$I,$J$2,収穫記録!$J:$J,$J$3,収穫記録!$F:$F,$I75,収穫記録!$B:$B,"&gt;="&amp;W$10,収穫記録!$B:$B,"&lt;="&amp;W$10+6)
/_xlfn.UNIQUE(_xlfn._xlws.FILTER($F:$F,$E:$E=$J$4))
/IF($J$5="総計",1,$K75/10)
),0)</f>
        <v>0</v>
      </c>
      <c r="X75" s="48" cm="1">
        <f t="array" ref="X75">IFERROR(
IF(OR(X$10="",$I75=""),"",
SUMIFS(収穫記録!$P:$P,収穫記録!$D:$D,$J$1,収穫記録!$I:$I,$J$2,収穫記録!$J:$J,$J$3,収穫記録!$F:$F,$I75,収穫記録!$B:$B,"&gt;="&amp;X$10,収穫記録!$B:$B,"&lt;="&amp;X$10+6)
/_xlfn.UNIQUE(_xlfn._xlws.FILTER($F:$F,$E:$E=$J$4))
/IF($J$5="総計",1,$K75/10)
),0)</f>
        <v>0</v>
      </c>
    </row>
    <row r="76" spans="10:24">
      <c r="J76" s="13"/>
      <c r="K76" s="37"/>
      <c r="L76" s="46" t="str">
        <f t="shared" si="2"/>
        <v/>
      </c>
      <c r="M76" s="47" cm="1">
        <f t="array" ref="M76">IFERROR(
IF(OR(M$10="",$I76=""),"",
SUMIFS(収穫記録!$P:$P,収穫記録!$D:$D,$J$1,収穫記録!$I:$I,$J$2,収穫記録!$J:$J,$J$3,収穫記録!$F:$F,$I76,収穫記録!$B:$B,"&gt;="&amp;M$10,収穫記録!$B:$B,"&lt;="&amp;M$10+6)
/_xlfn.UNIQUE(_xlfn._xlws.FILTER($F:$F,$E:$E=$J$4))
/IF($J$5="総計",1,$K76/10)
),0)</f>
        <v>0</v>
      </c>
      <c r="N76" s="48" cm="1">
        <f t="array" ref="N76">IFERROR(
IF(OR(N$10="",$I76=""),"",
SUMIFS(収穫記録!$P:$P,収穫記録!$D:$D,$J$1,収穫記録!$I:$I,$J$2,収穫記録!$J:$J,$J$3,収穫記録!$F:$F,$I76,収穫記録!$B:$B,"&gt;="&amp;N$10,収穫記録!$B:$B,"&lt;="&amp;N$10+6)
/_xlfn.UNIQUE(_xlfn._xlws.FILTER($F:$F,$E:$E=$J$4))
/IF($J$5="総計",1,$K76/10)
),0)</f>
        <v>0</v>
      </c>
      <c r="O76" s="48" cm="1">
        <f t="array" ref="O76">IFERROR(
IF(OR(O$10="",$I76=""),"",
SUMIFS(収穫記録!$P:$P,収穫記録!$D:$D,$J$1,収穫記録!$I:$I,$J$2,収穫記録!$J:$J,$J$3,収穫記録!$F:$F,$I76,収穫記録!$B:$B,"&gt;="&amp;O$10,収穫記録!$B:$B,"&lt;="&amp;O$10+6)
/_xlfn.UNIQUE(_xlfn._xlws.FILTER($F:$F,$E:$E=$J$4))
/IF($J$5="総計",1,$K76/10)
),0)</f>
        <v>0</v>
      </c>
      <c r="P76" s="48" cm="1">
        <f t="array" ref="P76">IFERROR(
IF(OR(P$10="",$I76=""),"",
SUMIFS(収穫記録!$P:$P,収穫記録!$D:$D,$J$1,収穫記録!$I:$I,$J$2,収穫記録!$J:$J,$J$3,収穫記録!$F:$F,$I76,収穫記録!$B:$B,"&gt;="&amp;P$10,収穫記録!$B:$B,"&lt;="&amp;P$10+6)
/_xlfn.UNIQUE(_xlfn._xlws.FILTER($F:$F,$E:$E=$J$4))
/IF($J$5="総計",1,$K76/10)
),0)</f>
        <v>0</v>
      </c>
      <c r="Q76" s="48" cm="1">
        <f t="array" ref="Q76">IFERROR(
IF(OR(Q$10="",$I76=""),"",
SUMIFS(収穫記録!$P:$P,収穫記録!$D:$D,$J$1,収穫記録!$I:$I,$J$2,収穫記録!$J:$J,$J$3,収穫記録!$F:$F,$I76,収穫記録!$B:$B,"&gt;="&amp;Q$10,収穫記録!$B:$B,"&lt;="&amp;Q$10+6)
/_xlfn.UNIQUE(_xlfn._xlws.FILTER($F:$F,$E:$E=$J$4))
/IF($J$5="総計",1,$K76/10)
),0)</f>
        <v>0</v>
      </c>
      <c r="R76" s="48" cm="1">
        <f t="array" ref="R76">IFERROR(
IF(OR(R$10="",$I76=""),"",
SUMIFS(収穫記録!$P:$P,収穫記録!$D:$D,$J$1,収穫記録!$I:$I,$J$2,収穫記録!$J:$J,$J$3,収穫記録!$F:$F,$I76,収穫記録!$B:$B,"&gt;="&amp;R$10,収穫記録!$B:$B,"&lt;="&amp;R$10+6)
/_xlfn.UNIQUE(_xlfn._xlws.FILTER($F:$F,$E:$E=$J$4))
/IF($J$5="総計",1,$K76/10)
),0)</f>
        <v>0</v>
      </c>
      <c r="S76" s="48" cm="1">
        <f t="array" ref="S76">IFERROR(
IF(OR(S$10="",$I76=""),"",
SUMIFS(収穫記録!$P:$P,収穫記録!$D:$D,$J$1,収穫記録!$I:$I,$J$2,収穫記録!$J:$J,$J$3,収穫記録!$F:$F,$I76,収穫記録!$B:$B,"&gt;="&amp;S$10,収穫記録!$B:$B,"&lt;="&amp;S$10+6)
/_xlfn.UNIQUE(_xlfn._xlws.FILTER($F:$F,$E:$E=$J$4))
/IF($J$5="総計",1,$K76/10)
),0)</f>
        <v>0</v>
      </c>
      <c r="T76" s="48" cm="1">
        <f t="array" ref="T76">IFERROR(
IF(OR(T$10="",$I76=""),"",
SUMIFS(収穫記録!$P:$P,収穫記録!$D:$D,$J$1,収穫記録!$I:$I,$J$2,収穫記録!$J:$J,$J$3,収穫記録!$F:$F,$I76,収穫記録!$B:$B,"&gt;="&amp;T$10,収穫記録!$B:$B,"&lt;="&amp;T$10+6)
/_xlfn.UNIQUE(_xlfn._xlws.FILTER($F:$F,$E:$E=$J$4))
/IF($J$5="総計",1,$K76/10)
),0)</f>
        <v>0</v>
      </c>
      <c r="U76" s="48" cm="1">
        <f t="array" ref="U76">IFERROR(
IF(OR(U$10="",$I76=""),"",
SUMIFS(収穫記録!$P:$P,収穫記録!$D:$D,$J$1,収穫記録!$I:$I,$J$2,収穫記録!$J:$J,$J$3,収穫記録!$F:$F,$I76,収穫記録!$B:$B,"&gt;="&amp;U$10,収穫記録!$B:$B,"&lt;="&amp;U$10+6)
/_xlfn.UNIQUE(_xlfn._xlws.FILTER($F:$F,$E:$E=$J$4))
/IF($J$5="総計",1,$K76/10)
),0)</f>
        <v>0</v>
      </c>
      <c r="V76" s="48" cm="1">
        <f t="array" ref="V76">IFERROR(
IF(OR(V$10="",$I76=""),"",
SUMIFS(収穫記録!$P:$P,収穫記録!$D:$D,$J$1,収穫記録!$I:$I,$J$2,収穫記録!$J:$J,$J$3,収穫記録!$F:$F,$I76,収穫記録!$B:$B,"&gt;="&amp;V$10,収穫記録!$B:$B,"&lt;="&amp;V$10+6)
/_xlfn.UNIQUE(_xlfn._xlws.FILTER($F:$F,$E:$E=$J$4))
/IF($J$5="総計",1,$K76/10)
),0)</f>
        <v>0</v>
      </c>
      <c r="W76" s="48" cm="1">
        <f t="array" ref="W76">IFERROR(
IF(OR(W$10="",$I76=""),"",
SUMIFS(収穫記録!$P:$P,収穫記録!$D:$D,$J$1,収穫記録!$I:$I,$J$2,収穫記録!$J:$J,$J$3,収穫記録!$F:$F,$I76,収穫記録!$B:$B,"&gt;="&amp;W$10,収穫記録!$B:$B,"&lt;="&amp;W$10+6)
/_xlfn.UNIQUE(_xlfn._xlws.FILTER($F:$F,$E:$E=$J$4))
/IF($J$5="総計",1,$K76/10)
),0)</f>
        <v>0</v>
      </c>
      <c r="X76" s="48" cm="1">
        <f t="array" ref="X76">IFERROR(
IF(OR(X$10="",$I76=""),"",
SUMIFS(収穫記録!$P:$P,収穫記録!$D:$D,$J$1,収穫記録!$I:$I,$J$2,収穫記録!$J:$J,$J$3,収穫記録!$F:$F,$I76,収穫記録!$B:$B,"&gt;="&amp;X$10,収穫記録!$B:$B,"&lt;="&amp;X$10+6)
/_xlfn.UNIQUE(_xlfn._xlws.FILTER($F:$F,$E:$E=$J$4))
/IF($J$5="総計",1,$K76/10)
),0)</f>
        <v>0</v>
      </c>
    </row>
    <row r="77" spans="10:24">
      <c r="J77" s="13"/>
      <c r="K77" s="37"/>
      <c r="L77" s="46" t="str">
        <f t="shared" si="2"/>
        <v/>
      </c>
      <c r="M77" s="47" cm="1">
        <f t="array" ref="M77">IFERROR(
IF(OR(M$10="",$I77=""),"",
SUMIFS(収穫記録!$P:$P,収穫記録!$D:$D,$J$1,収穫記録!$I:$I,$J$2,収穫記録!$J:$J,$J$3,収穫記録!$F:$F,$I77,収穫記録!$B:$B,"&gt;="&amp;M$10,収穫記録!$B:$B,"&lt;="&amp;M$10+6)
/_xlfn.UNIQUE(_xlfn._xlws.FILTER($F:$F,$E:$E=$J$4))
/IF($J$5="総計",1,$K77/10)
),0)</f>
        <v>0</v>
      </c>
      <c r="N77" s="48" cm="1">
        <f t="array" ref="N77">IFERROR(
IF(OR(N$10="",$I77=""),"",
SUMIFS(収穫記録!$P:$P,収穫記録!$D:$D,$J$1,収穫記録!$I:$I,$J$2,収穫記録!$J:$J,$J$3,収穫記録!$F:$F,$I77,収穫記録!$B:$B,"&gt;="&amp;N$10,収穫記録!$B:$B,"&lt;="&amp;N$10+6)
/_xlfn.UNIQUE(_xlfn._xlws.FILTER($F:$F,$E:$E=$J$4))
/IF($J$5="総計",1,$K77/10)
),0)</f>
        <v>0</v>
      </c>
      <c r="O77" s="48" cm="1">
        <f t="array" ref="O77">IFERROR(
IF(OR(O$10="",$I77=""),"",
SUMIFS(収穫記録!$P:$P,収穫記録!$D:$D,$J$1,収穫記録!$I:$I,$J$2,収穫記録!$J:$J,$J$3,収穫記録!$F:$F,$I77,収穫記録!$B:$B,"&gt;="&amp;O$10,収穫記録!$B:$B,"&lt;="&amp;O$10+6)
/_xlfn.UNIQUE(_xlfn._xlws.FILTER($F:$F,$E:$E=$J$4))
/IF($J$5="総計",1,$K77/10)
),0)</f>
        <v>0</v>
      </c>
      <c r="P77" s="48" cm="1">
        <f t="array" ref="P77">IFERROR(
IF(OR(P$10="",$I77=""),"",
SUMIFS(収穫記録!$P:$P,収穫記録!$D:$D,$J$1,収穫記録!$I:$I,$J$2,収穫記録!$J:$J,$J$3,収穫記録!$F:$F,$I77,収穫記録!$B:$B,"&gt;="&amp;P$10,収穫記録!$B:$B,"&lt;="&amp;P$10+6)
/_xlfn.UNIQUE(_xlfn._xlws.FILTER($F:$F,$E:$E=$J$4))
/IF($J$5="総計",1,$K77/10)
),0)</f>
        <v>0</v>
      </c>
      <c r="Q77" s="48" cm="1">
        <f t="array" ref="Q77">IFERROR(
IF(OR(Q$10="",$I77=""),"",
SUMIFS(収穫記録!$P:$P,収穫記録!$D:$D,$J$1,収穫記録!$I:$I,$J$2,収穫記録!$J:$J,$J$3,収穫記録!$F:$F,$I77,収穫記録!$B:$B,"&gt;="&amp;Q$10,収穫記録!$B:$B,"&lt;="&amp;Q$10+6)
/_xlfn.UNIQUE(_xlfn._xlws.FILTER($F:$F,$E:$E=$J$4))
/IF($J$5="総計",1,$K77/10)
),0)</f>
        <v>0</v>
      </c>
      <c r="R77" s="48" cm="1">
        <f t="array" ref="R77">IFERROR(
IF(OR(R$10="",$I77=""),"",
SUMIFS(収穫記録!$P:$P,収穫記録!$D:$D,$J$1,収穫記録!$I:$I,$J$2,収穫記録!$J:$J,$J$3,収穫記録!$F:$F,$I77,収穫記録!$B:$B,"&gt;="&amp;R$10,収穫記録!$B:$B,"&lt;="&amp;R$10+6)
/_xlfn.UNIQUE(_xlfn._xlws.FILTER($F:$F,$E:$E=$J$4))
/IF($J$5="総計",1,$K77/10)
),0)</f>
        <v>0</v>
      </c>
      <c r="S77" s="48" cm="1">
        <f t="array" ref="S77">IFERROR(
IF(OR(S$10="",$I77=""),"",
SUMIFS(収穫記録!$P:$P,収穫記録!$D:$D,$J$1,収穫記録!$I:$I,$J$2,収穫記録!$J:$J,$J$3,収穫記録!$F:$F,$I77,収穫記録!$B:$B,"&gt;="&amp;S$10,収穫記録!$B:$B,"&lt;="&amp;S$10+6)
/_xlfn.UNIQUE(_xlfn._xlws.FILTER($F:$F,$E:$E=$J$4))
/IF($J$5="総計",1,$K77/10)
),0)</f>
        <v>0</v>
      </c>
      <c r="T77" s="48" cm="1">
        <f t="array" ref="T77">IFERROR(
IF(OR(T$10="",$I77=""),"",
SUMIFS(収穫記録!$P:$P,収穫記録!$D:$D,$J$1,収穫記録!$I:$I,$J$2,収穫記録!$J:$J,$J$3,収穫記録!$F:$F,$I77,収穫記録!$B:$B,"&gt;="&amp;T$10,収穫記録!$B:$B,"&lt;="&amp;T$10+6)
/_xlfn.UNIQUE(_xlfn._xlws.FILTER($F:$F,$E:$E=$J$4))
/IF($J$5="総計",1,$K77/10)
),0)</f>
        <v>0</v>
      </c>
      <c r="U77" s="48" cm="1">
        <f t="array" ref="U77">IFERROR(
IF(OR(U$10="",$I77=""),"",
SUMIFS(収穫記録!$P:$P,収穫記録!$D:$D,$J$1,収穫記録!$I:$I,$J$2,収穫記録!$J:$J,$J$3,収穫記録!$F:$F,$I77,収穫記録!$B:$B,"&gt;="&amp;U$10,収穫記録!$B:$B,"&lt;="&amp;U$10+6)
/_xlfn.UNIQUE(_xlfn._xlws.FILTER($F:$F,$E:$E=$J$4))
/IF($J$5="総計",1,$K77/10)
),0)</f>
        <v>0</v>
      </c>
      <c r="V77" s="48" cm="1">
        <f t="array" ref="V77">IFERROR(
IF(OR(V$10="",$I77=""),"",
SUMIFS(収穫記録!$P:$P,収穫記録!$D:$D,$J$1,収穫記録!$I:$I,$J$2,収穫記録!$J:$J,$J$3,収穫記録!$F:$F,$I77,収穫記録!$B:$B,"&gt;="&amp;V$10,収穫記録!$B:$B,"&lt;="&amp;V$10+6)
/_xlfn.UNIQUE(_xlfn._xlws.FILTER($F:$F,$E:$E=$J$4))
/IF($J$5="総計",1,$K77/10)
),0)</f>
        <v>0</v>
      </c>
      <c r="W77" s="48" cm="1">
        <f t="array" ref="W77">IFERROR(
IF(OR(W$10="",$I77=""),"",
SUMIFS(収穫記録!$P:$P,収穫記録!$D:$D,$J$1,収穫記録!$I:$I,$J$2,収穫記録!$J:$J,$J$3,収穫記録!$F:$F,$I77,収穫記録!$B:$B,"&gt;="&amp;W$10,収穫記録!$B:$B,"&lt;="&amp;W$10+6)
/_xlfn.UNIQUE(_xlfn._xlws.FILTER($F:$F,$E:$E=$J$4))
/IF($J$5="総計",1,$K77/10)
),0)</f>
        <v>0</v>
      </c>
      <c r="X77" s="48" cm="1">
        <f t="array" ref="X77">IFERROR(
IF(OR(X$10="",$I77=""),"",
SUMIFS(収穫記録!$P:$P,収穫記録!$D:$D,$J$1,収穫記録!$I:$I,$J$2,収穫記録!$J:$J,$J$3,収穫記録!$F:$F,$I77,収穫記録!$B:$B,"&gt;="&amp;X$10,収穫記録!$B:$B,"&lt;="&amp;X$10+6)
/_xlfn.UNIQUE(_xlfn._xlws.FILTER($F:$F,$E:$E=$J$4))
/IF($J$5="総計",1,$K77/10)
),0)</f>
        <v>0</v>
      </c>
    </row>
    <row r="78" spans="10:24">
      <c r="J78" s="13"/>
      <c r="K78" s="37"/>
      <c r="L78" s="46" t="str">
        <f t="shared" ref="L78:L111" si="3">IF(I78="","",
SUM(M78:X78)
)</f>
        <v/>
      </c>
      <c r="M78" s="47" cm="1">
        <f t="array" ref="M78">IFERROR(
IF(OR(M$10="",$I78=""),"",
SUMIFS(収穫記録!$P:$P,収穫記録!$D:$D,$J$1,収穫記録!$I:$I,$J$2,収穫記録!$J:$J,$J$3,収穫記録!$F:$F,$I78,収穫記録!$B:$B,"&gt;="&amp;M$10,収穫記録!$B:$B,"&lt;="&amp;M$10+6)
/_xlfn.UNIQUE(_xlfn._xlws.FILTER($F:$F,$E:$E=$J$4))
/IF($J$5="総計",1,$K78/10)
),0)</f>
        <v>0</v>
      </c>
      <c r="N78" s="48" cm="1">
        <f t="array" ref="N78">IFERROR(
IF(OR(N$10="",$I78=""),"",
SUMIFS(収穫記録!$P:$P,収穫記録!$D:$D,$J$1,収穫記録!$I:$I,$J$2,収穫記録!$J:$J,$J$3,収穫記録!$F:$F,$I78,収穫記録!$B:$B,"&gt;="&amp;N$10,収穫記録!$B:$B,"&lt;="&amp;N$10+6)
/_xlfn.UNIQUE(_xlfn._xlws.FILTER($F:$F,$E:$E=$J$4))
/IF($J$5="総計",1,$K78/10)
),0)</f>
        <v>0</v>
      </c>
      <c r="O78" s="48" cm="1">
        <f t="array" ref="O78">IFERROR(
IF(OR(O$10="",$I78=""),"",
SUMIFS(収穫記録!$P:$P,収穫記録!$D:$D,$J$1,収穫記録!$I:$I,$J$2,収穫記録!$J:$J,$J$3,収穫記録!$F:$F,$I78,収穫記録!$B:$B,"&gt;="&amp;O$10,収穫記録!$B:$B,"&lt;="&amp;O$10+6)
/_xlfn.UNIQUE(_xlfn._xlws.FILTER($F:$F,$E:$E=$J$4))
/IF($J$5="総計",1,$K78/10)
),0)</f>
        <v>0</v>
      </c>
      <c r="P78" s="48" cm="1">
        <f t="array" ref="P78">IFERROR(
IF(OR(P$10="",$I78=""),"",
SUMIFS(収穫記録!$P:$P,収穫記録!$D:$D,$J$1,収穫記録!$I:$I,$J$2,収穫記録!$J:$J,$J$3,収穫記録!$F:$F,$I78,収穫記録!$B:$B,"&gt;="&amp;P$10,収穫記録!$B:$B,"&lt;="&amp;P$10+6)
/_xlfn.UNIQUE(_xlfn._xlws.FILTER($F:$F,$E:$E=$J$4))
/IF($J$5="総計",1,$K78/10)
),0)</f>
        <v>0</v>
      </c>
      <c r="Q78" s="48" cm="1">
        <f t="array" ref="Q78">IFERROR(
IF(OR(Q$10="",$I78=""),"",
SUMIFS(収穫記録!$P:$P,収穫記録!$D:$D,$J$1,収穫記録!$I:$I,$J$2,収穫記録!$J:$J,$J$3,収穫記録!$F:$F,$I78,収穫記録!$B:$B,"&gt;="&amp;Q$10,収穫記録!$B:$B,"&lt;="&amp;Q$10+6)
/_xlfn.UNIQUE(_xlfn._xlws.FILTER($F:$F,$E:$E=$J$4))
/IF($J$5="総計",1,$K78/10)
),0)</f>
        <v>0</v>
      </c>
      <c r="R78" s="48" cm="1">
        <f t="array" ref="R78">IFERROR(
IF(OR(R$10="",$I78=""),"",
SUMIFS(収穫記録!$P:$P,収穫記録!$D:$D,$J$1,収穫記録!$I:$I,$J$2,収穫記録!$J:$J,$J$3,収穫記録!$F:$F,$I78,収穫記録!$B:$B,"&gt;="&amp;R$10,収穫記録!$B:$B,"&lt;="&amp;R$10+6)
/_xlfn.UNIQUE(_xlfn._xlws.FILTER($F:$F,$E:$E=$J$4))
/IF($J$5="総計",1,$K78/10)
),0)</f>
        <v>0</v>
      </c>
      <c r="S78" s="48" cm="1">
        <f t="array" ref="S78">IFERROR(
IF(OR(S$10="",$I78=""),"",
SUMIFS(収穫記録!$P:$P,収穫記録!$D:$D,$J$1,収穫記録!$I:$I,$J$2,収穫記録!$J:$J,$J$3,収穫記録!$F:$F,$I78,収穫記録!$B:$B,"&gt;="&amp;S$10,収穫記録!$B:$B,"&lt;="&amp;S$10+6)
/_xlfn.UNIQUE(_xlfn._xlws.FILTER($F:$F,$E:$E=$J$4))
/IF($J$5="総計",1,$K78/10)
),0)</f>
        <v>0</v>
      </c>
      <c r="T78" s="48" cm="1">
        <f t="array" ref="T78">IFERROR(
IF(OR(T$10="",$I78=""),"",
SUMIFS(収穫記録!$P:$P,収穫記録!$D:$D,$J$1,収穫記録!$I:$I,$J$2,収穫記録!$J:$J,$J$3,収穫記録!$F:$F,$I78,収穫記録!$B:$B,"&gt;="&amp;T$10,収穫記録!$B:$B,"&lt;="&amp;T$10+6)
/_xlfn.UNIQUE(_xlfn._xlws.FILTER($F:$F,$E:$E=$J$4))
/IF($J$5="総計",1,$K78/10)
),0)</f>
        <v>0</v>
      </c>
      <c r="U78" s="48" cm="1">
        <f t="array" ref="U78">IFERROR(
IF(OR(U$10="",$I78=""),"",
SUMIFS(収穫記録!$P:$P,収穫記録!$D:$D,$J$1,収穫記録!$I:$I,$J$2,収穫記録!$J:$J,$J$3,収穫記録!$F:$F,$I78,収穫記録!$B:$B,"&gt;="&amp;U$10,収穫記録!$B:$B,"&lt;="&amp;U$10+6)
/_xlfn.UNIQUE(_xlfn._xlws.FILTER($F:$F,$E:$E=$J$4))
/IF($J$5="総計",1,$K78/10)
),0)</f>
        <v>0</v>
      </c>
      <c r="V78" s="48" cm="1">
        <f t="array" ref="V78">IFERROR(
IF(OR(V$10="",$I78=""),"",
SUMIFS(収穫記録!$P:$P,収穫記録!$D:$D,$J$1,収穫記録!$I:$I,$J$2,収穫記録!$J:$J,$J$3,収穫記録!$F:$F,$I78,収穫記録!$B:$B,"&gt;="&amp;V$10,収穫記録!$B:$B,"&lt;="&amp;V$10+6)
/_xlfn.UNIQUE(_xlfn._xlws.FILTER($F:$F,$E:$E=$J$4))
/IF($J$5="総計",1,$K78/10)
),0)</f>
        <v>0</v>
      </c>
      <c r="W78" s="48" cm="1">
        <f t="array" ref="W78">IFERROR(
IF(OR(W$10="",$I78=""),"",
SUMIFS(収穫記録!$P:$P,収穫記録!$D:$D,$J$1,収穫記録!$I:$I,$J$2,収穫記録!$J:$J,$J$3,収穫記録!$F:$F,$I78,収穫記録!$B:$B,"&gt;="&amp;W$10,収穫記録!$B:$B,"&lt;="&amp;W$10+6)
/_xlfn.UNIQUE(_xlfn._xlws.FILTER($F:$F,$E:$E=$J$4))
/IF($J$5="総計",1,$K78/10)
),0)</f>
        <v>0</v>
      </c>
      <c r="X78" s="48" cm="1">
        <f t="array" ref="X78">IFERROR(
IF(OR(X$10="",$I78=""),"",
SUMIFS(収穫記録!$P:$P,収穫記録!$D:$D,$J$1,収穫記録!$I:$I,$J$2,収穫記録!$J:$J,$J$3,収穫記録!$F:$F,$I78,収穫記録!$B:$B,"&gt;="&amp;X$10,収穫記録!$B:$B,"&lt;="&amp;X$10+6)
/_xlfn.UNIQUE(_xlfn._xlws.FILTER($F:$F,$E:$E=$J$4))
/IF($J$5="総計",1,$K78/10)
),0)</f>
        <v>0</v>
      </c>
    </row>
    <row r="79" spans="10:24">
      <c r="J79" s="13"/>
      <c r="K79" s="37"/>
      <c r="L79" s="46" t="str">
        <f t="shared" si="3"/>
        <v/>
      </c>
      <c r="M79" s="47" cm="1">
        <f t="array" ref="M79">IFERROR(
IF(OR(M$10="",$I79=""),"",
SUMIFS(収穫記録!$P:$P,収穫記録!$D:$D,$J$1,収穫記録!$I:$I,$J$2,収穫記録!$J:$J,$J$3,収穫記録!$F:$F,$I79,収穫記録!$B:$B,"&gt;="&amp;M$10,収穫記録!$B:$B,"&lt;="&amp;M$10+6)
/_xlfn.UNIQUE(_xlfn._xlws.FILTER($F:$F,$E:$E=$J$4))
/IF($J$5="総計",1,$K79/10)
),0)</f>
        <v>0</v>
      </c>
      <c r="N79" s="48" cm="1">
        <f t="array" ref="N79">IFERROR(
IF(OR(N$10="",$I79=""),"",
SUMIFS(収穫記録!$P:$P,収穫記録!$D:$D,$J$1,収穫記録!$I:$I,$J$2,収穫記録!$J:$J,$J$3,収穫記録!$F:$F,$I79,収穫記録!$B:$B,"&gt;="&amp;N$10,収穫記録!$B:$B,"&lt;="&amp;N$10+6)
/_xlfn.UNIQUE(_xlfn._xlws.FILTER($F:$F,$E:$E=$J$4))
/IF($J$5="総計",1,$K79/10)
),0)</f>
        <v>0</v>
      </c>
      <c r="O79" s="48" cm="1">
        <f t="array" ref="O79">IFERROR(
IF(OR(O$10="",$I79=""),"",
SUMIFS(収穫記録!$P:$P,収穫記録!$D:$D,$J$1,収穫記録!$I:$I,$J$2,収穫記録!$J:$J,$J$3,収穫記録!$F:$F,$I79,収穫記録!$B:$B,"&gt;="&amp;O$10,収穫記録!$B:$B,"&lt;="&amp;O$10+6)
/_xlfn.UNIQUE(_xlfn._xlws.FILTER($F:$F,$E:$E=$J$4))
/IF($J$5="総計",1,$K79/10)
),0)</f>
        <v>0</v>
      </c>
      <c r="P79" s="48" cm="1">
        <f t="array" ref="P79">IFERROR(
IF(OR(P$10="",$I79=""),"",
SUMIFS(収穫記録!$P:$P,収穫記録!$D:$D,$J$1,収穫記録!$I:$I,$J$2,収穫記録!$J:$J,$J$3,収穫記録!$F:$F,$I79,収穫記録!$B:$B,"&gt;="&amp;P$10,収穫記録!$B:$B,"&lt;="&amp;P$10+6)
/_xlfn.UNIQUE(_xlfn._xlws.FILTER($F:$F,$E:$E=$J$4))
/IF($J$5="総計",1,$K79/10)
),0)</f>
        <v>0</v>
      </c>
      <c r="Q79" s="48" cm="1">
        <f t="array" ref="Q79">IFERROR(
IF(OR(Q$10="",$I79=""),"",
SUMIFS(収穫記録!$P:$P,収穫記録!$D:$D,$J$1,収穫記録!$I:$I,$J$2,収穫記録!$J:$J,$J$3,収穫記録!$F:$F,$I79,収穫記録!$B:$B,"&gt;="&amp;Q$10,収穫記録!$B:$B,"&lt;="&amp;Q$10+6)
/_xlfn.UNIQUE(_xlfn._xlws.FILTER($F:$F,$E:$E=$J$4))
/IF($J$5="総計",1,$K79/10)
),0)</f>
        <v>0</v>
      </c>
      <c r="R79" s="48" cm="1">
        <f t="array" ref="R79">IFERROR(
IF(OR(R$10="",$I79=""),"",
SUMIFS(収穫記録!$P:$P,収穫記録!$D:$D,$J$1,収穫記録!$I:$I,$J$2,収穫記録!$J:$J,$J$3,収穫記録!$F:$F,$I79,収穫記録!$B:$B,"&gt;="&amp;R$10,収穫記録!$B:$B,"&lt;="&amp;R$10+6)
/_xlfn.UNIQUE(_xlfn._xlws.FILTER($F:$F,$E:$E=$J$4))
/IF($J$5="総計",1,$K79/10)
),0)</f>
        <v>0</v>
      </c>
      <c r="S79" s="48" cm="1">
        <f t="array" ref="S79">IFERROR(
IF(OR(S$10="",$I79=""),"",
SUMIFS(収穫記録!$P:$P,収穫記録!$D:$D,$J$1,収穫記録!$I:$I,$J$2,収穫記録!$J:$J,$J$3,収穫記録!$F:$F,$I79,収穫記録!$B:$B,"&gt;="&amp;S$10,収穫記録!$B:$B,"&lt;="&amp;S$10+6)
/_xlfn.UNIQUE(_xlfn._xlws.FILTER($F:$F,$E:$E=$J$4))
/IF($J$5="総計",1,$K79/10)
),0)</f>
        <v>0</v>
      </c>
      <c r="T79" s="48" cm="1">
        <f t="array" ref="T79">IFERROR(
IF(OR(T$10="",$I79=""),"",
SUMIFS(収穫記録!$P:$P,収穫記録!$D:$D,$J$1,収穫記録!$I:$I,$J$2,収穫記録!$J:$J,$J$3,収穫記録!$F:$F,$I79,収穫記録!$B:$B,"&gt;="&amp;T$10,収穫記録!$B:$B,"&lt;="&amp;T$10+6)
/_xlfn.UNIQUE(_xlfn._xlws.FILTER($F:$F,$E:$E=$J$4))
/IF($J$5="総計",1,$K79/10)
),0)</f>
        <v>0</v>
      </c>
      <c r="U79" s="48" cm="1">
        <f t="array" ref="U79">IFERROR(
IF(OR(U$10="",$I79=""),"",
SUMIFS(収穫記録!$P:$P,収穫記録!$D:$D,$J$1,収穫記録!$I:$I,$J$2,収穫記録!$J:$J,$J$3,収穫記録!$F:$F,$I79,収穫記録!$B:$B,"&gt;="&amp;U$10,収穫記録!$B:$B,"&lt;="&amp;U$10+6)
/_xlfn.UNIQUE(_xlfn._xlws.FILTER($F:$F,$E:$E=$J$4))
/IF($J$5="総計",1,$K79/10)
),0)</f>
        <v>0</v>
      </c>
      <c r="V79" s="48" cm="1">
        <f t="array" ref="V79">IFERROR(
IF(OR(V$10="",$I79=""),"",
SUMIFS(収穫記録!$P:$P,収穫記録!$D:$D,$J$1,収穫記録!$I:$I,$J$2,収穫記録!$J:$J,$J$3,収穫記録!$F:$F,$I79,収穫記録!$B:$B,"&gt;="&amp;V$10,収穫記録!$B:$B,"&lt;="&amp;V$10+6)
/_xlfn.UNIQUE(_xlfn._xlws.FILTER($F:$F,$E:$E=$J$4))
/IF($J$5="総計",1,$K79/10)
),0)</f>
        <v>0</v>
      </c>
      <c r="W79" s="48" cm="1">
        <f t="array" ref="W79">IFERROR(
IF(OR(W$10="",$I79=""),"",
SUMIFS(収穫記録!$P:$P,収穫記録!$D:$D,$J$1,収穫記録!$I:$I,$J$2,収穫記録!$J:$J,$J$3,収穫記録!$F:$F,$I79,収穫記録!$B:$B,"&gt;="&amp;W$10,収穫記録!$B:$B,"&lt;="&amp;W$10+6)
/_xlfn.UNIQUE(_xlfn._xlws.FILTER($F:$F,$E:$E=$J$4))
/IF($J$5="総計",1,$K79/10)
),0)</f>
        <v>0</v>
      </c>
      <c r="X79" s="48" cm="1">
        <f t="array" ref="X79">IFERROR(
IF(OR(X$10="",$I79=""),"",
SUMIFS(収穫記録!$P:$P,収穫記録!$D:$D,$J$1,収穫記録!$I:$I,$J$2,収穫記録!$J:$J,$J$3,収穫記録!$F:$F,$I79,収穫記録!$B:$B,"&gt;="&amp;X$10,収穫記録!$B:$B,"&lt;="&amp;X$10+6)
/_xlfn.UNIQUE(_xlfn._xlws.FILTER($F:$F,$E:$E=$J$4))
/IF($J$5="総計",1,$K79/10)
),0)</f>
        <v>0</v>
      </c>
    </row>
    <row r="80" spans="10:24">
      <c r="J80" s="13"/>
      <c r="K80" s="37"/>
      <c r="L80" s="46" t="str">
        <f t="shared" si="3"/>
        <v/>
      </c>
      <c r="M80" s="47" cm="1">
        <f t="array" ref="M80">IFERROR(
IF(OR(M$10="",$I80=""),"",
SUMIFS(収穫記録!$P:$P,収穫記録!$D:$D,$J$1,収穫記録!$I:$I,$J$2,収穫記録!$J:$J,$J$3,収穫記録!$F:$F,$I80,収穫記録!$B:$B,"&gt;="&amp;M$10,収穫記録!$B:$B,"&lt;="&amp;M$10+6)
/_xlfn.UNIQUE(_xlfn._xlws.FILTER($F:$F,$E:$E=$J$4))
/IF($J$5="総計",1,$K80/10)
),0)</f>
        <v>0</v>
      </c>
      <c r="N80" s="48" cm="1">
        <f t="array" ref="N80">IFERROR(
IF(OR(N$10="",$I80=""),"",
SUMIFS(収穫記録!$P:$P,収穫記録!$D:$D,$J$1,収穫記録!$I:$I,$J$2,収穫記録!$J:$J,$J$3,収穫記録!$F:$F,$I80,収穫記録!$B:$B,"&gt;="&amp;N$10,収穫記録!$B:$B,"&lt;="&amp;N$10+6)
/_xlfn.UNIQUE(_xlfn._xlws.FILTER($F:$F,$E:$E=$J$4))
/IF($J$5="総計",1,$K80/10)
),0)</f>
        <v>0</v>
      </c>
      <c r="O80" s="48" cm="1">
        <f t="array" ref="O80">IFERROR(
IF(OR(O$10="",$I80=""),"",
SUMIFS(収穫記録!$P:$P,収穫記録!$D:$D,$J$1,収穫記録!$I:$I,$J$2,収穫記録!$J:$J,$J$3,収穫記録!$F:$F,$I80,収穫記録!$B:$B,"&gt;="&amp;O$10,収穫記録!$B:$B,"&lt;="&amp;O$10+6)
/_xlfn.UNIQUE(_xlfn._xlws.FILTER($F:$F,$E:$E=$J$4))
/IF($J$5="総計",1,$K80/10)
),0)</f>
        <v>0</v>
      </c>
      <c r="P80" s="48" cm="1">
        <f t="array" ref="P80">IFERROR(
IF(OR(P$10="",$I80=""),"",
SUMIFS(収穫記録!$P:$P,収穫記録!$D:$D,$J$1,収穫記録!$I:$I,$J$2,収穫記録!$J:$J,$J$3,収穫記録!$F:$F,$I80,収穫記録!$B:$B,"&gt;="&amp;P$10,収穫記録!$B:$B,"&lt;="&amp;P$10+6)
/_xlfn.UNIQUE(_xlfn._xlws.FILTER($F:$F,$E:$E=$J$4))
/IF($J$5="総計",1,$K80/10)
),0)</f>
        <v>0</v>
      </c>
      <c r="Q80" s="48" cm="1">
        <f t="array" ref="Q80">IFERROR(
IF(OR(Q$10="",$I80=""),"",
SUMIFS(収穫記録!$P:$P,収穫記録!$D:$D,$J$1,収穫記録!$I:$I,$J$2,収穫記録!$J:$J,$J$3,収穫記録!$F:$F,$I80,収穫記録!$B:$B,"&gt;="&amp;Q$10,収穫記録!$B:$B,"&lt;="&amp;Q$10+6)
/_xlfn.UNIQUE(_xlfn._xlws.FILTER($F:$F,$E:$E=$J$4))
/IF($J$5="総計",1,$K80/10)
),0)</f>
        <v>0</v>
      </c>
      <c r="R80" s="48" cm="1">
        <f t="array" ref="R80">IFERROR(
IF(OR(R$10="",$I80=""),"",
SUMIFS(収穫記録!$P:$P,収穫記録!$D:$D,$J$1,収穫記録!$I:$I,$J$2,収穫記録!$J:$J,$J$3,収穫記録!$F:$F,$I80,収穫記録!$B:$B,"&gt;="&amp;R$10,収穫記録!$B:$B,"&lt;="&amp;R$10+6)
/_xlfn.UNIQUE(_xlfn._xlws.FILTER($F:$F,$E:$E=$J$4))
/IF($J$5="総計",1,$K80/10)
),0)</f>
        <v>0</v>
      </c>
      <c r="S80" s="48" cm="1">
        <f t="array" ref="S80">IFERROR(
IF(OR(S$10="",$I80=""),"",
SUMIFS(収穫記録!$P:$P,収穫記録!$D:$D,$J$1,収穫記録!$I:$I,$J$2,収穫記録!$J:$J,$J$3,収穫記録!$F:$F,$I80,収穫記録!$B:$B,"&gt;="&amp;S$10,収穫記録!$B:$B,"&lt;="&amp;S$10+6)
/_xlfn.UNIQUE(_xlfn._xlws.FILTER($F:$F,$E:$E=$J$4))
/IF($J$5="総計",1,$K80/10)
),0)</f>
        <v>0</v>
      </c>
      <c r="T80" s="48" cm="1">
        <f t="array" ref="T80">IFERROR(
IF(OR(T$10="",$I80=""),"",
SUMIFS(収穫記録!$P:$P,収穫記録!$D:$D,$J$1,収穫記録!$I:$I,$J$2,収穫記録!$J:$J,$J$3,収穫記録!$F:$F,$I80,収穫記録!$B:$B,"&gt;="&amp;T$10,収穫記録!$B:$B,"&lt;="&amp;T$10+6)
/_xlfn.UNIQUE(_xlfn._xlws.FILTER($F:$F,$E:$E=$J$4))
/IF($J$5="総計",1,$K80/10)
),0)</f>
        <v>0</v>
      </c>
      <c r="U80" s="48" cm="1">
        <f t="array" ref="U80">IFERROR(
IF(OR(U$10="",$I80=""),"",
SUMIFS(収穫記録!$P:$P,収穫記録!$D:$D,$J$1,収穫記録!$I:$I,$J$2,収穫記録!$J:$J,$J$3,収穫記録!$F:$F,$I80,収穫記録!$B:$B,"&gt;="&amp;U$10,収穫記録!$B:$B,"&lt;="&amp;U$10+6)
/_xlfn.UNIQUE(_xlfn._xlws.FILTER($F:$F,$E:$E=$J$4))
/IF($J$5="総計",1,$K80/10)
),0)</f>
        <v>0</v>
      </c>
      <c r="V80" s="48" cm="1">
        <f t="array" ref="V80">IFERROR(
IF(OR(V$10="",$I80=""),"",
SUMIFS(収穫記録!$P:$P,収穫記録!$D:$D,$J$1,収穫記録!$I:$I,$J$2,収穫記録!$J:$J,$J$3,収穫記録!$F:$F,$I80,収穫記録!$B:$B,"&gt;="&amp;V$10,収穫記録!$B:$B,"&lt;="&amp;V$10+6)
/_xlfn.UNIQUE(_xlfn._xlws.FILTER($F:$F,$E:$E=$J$4))
/IF($J$5="総計",1,$K80/10)
),0)</f>
        <v>0</v>
      </c>
      <c r="W80" s="48" cm="1">
        <f t="array" ref="W80">IFERROR(
IF(OR(W$10="",$I80=""),"",
SUMIFS(収穫記録!$P:$P,収穫記録!$D:$D,$J$1,収穫記録!$I:$I,$J$2,収穫記録!$J:$J,$J$3,収穫記録!$F:$F,$I80,収穫記録!$B:$B,"&gt;="&amp;W$10,収穫記録!$B:$B,"&lt;="&amp;W$10+6)
/_xlfn.UNIQUE(_xlfn._xlws.FILTER($F:$F,$E:$E=$J$4))
/IF($J$5="総計",1,$K80/10)
),0)</f>
        <v>0</v>
      </c>
      <c r="X80" s="48" cm="1">
        <f t="array" ref="X80">IFERROR(
IF(OR(X$10="",$I80=""),"",
SUMIFS(収穫記録!$P:$P,収穫記録!$D:$D,$J$1,収穫記録!$I:$I,$J$2,収穫記録!$J:$J,$J$3,収穫記録!$F:$F,$I80,収穫記録!$B:$B,"&gt;="&amp;X$10,収穫記録!$B:$B,"&lt;="&amp;X$10+6)
/_xlfn.UNIQUE(_xlfn._xlws.FILTER($F:$F,$E:$E=$J$4))
/IF($J$5="総計",1,$K80/10)
),0)</f>
        <v>0</v>
      </c>
    </row>
    <row r="81" spans="10:24">
      <c r="J81" s="13"/>
      <c r="K81" s="37"/>
      <c r="L81" s="46" t="str">
        <f t="shared" si="3"/>
        <v/>
      </c>
      <c r="M81" s="47" cm="1">
        <f t="array" ref="M81">IFERROR(
IF(OR(M$10="",$I81=""),"",
SUMIFS(収穫記録!$P:$P,収穫記録!$D:$D,$J$1,収穫記録!$I:$I,$J$2,収穫記録!$J:$J,$J$3,収穫記録!$F:$F,$I81,収穫記録!$B:$B,"&gt;="&amp;M$10,収穫記録!$B:$B,"&lt;="&amp;M$10+6)
/_xlfn.UNIQUE(_xlfn._xlws.FILTER($F:$F,$E:$E=$J$4))
/IF($J$5="総計",1,$K81/10)
),0)</f>
        <v>0</v>
      </c>
      <c r="N81" s="48" cm="1">
        <f t="array" ref="N81">IFERROR(
IF(OR(N$10="",$I81=""),"",
SUMIFS(収穫記録!$P:$P,収穫記録!$D:$D,$J$1,収穫記録!$I:$I,$J$2,収穫記録!$J:$J,$J$3,収穫記録!$F:$F,$I81,収穫記録!$B:$B,"&gt;="&amp;N$10,収穫記録!$B:$B,"&lt;="&amp;N$10+6)
/_xlfn.UNIQUE(_xlfn._xlws.FILTER($F:$F,$E:$E=$J$4))
/IF($J$5="総計",1,$K81/10)
),0)</f>
        <v>0</v>
      </c>
      <c r="O81" s="48" cm="1">
        <f t="array" ref="O81">IFERROR(
IF(OR(O$10="",$I81=""),"",
SUMIFS(収穫記録!$P:$P,収穫記録!$D:$D,$J$1,収穫記録!$I:$I,$J$2,収穫記録!$J:$J,$J$3,収穫記録!$F:$F,$I81,収穫記録!$B:$B,"&gt;="&amp;O$10,収穫記録!$B:$B,"&lt;="&amp;O$10+6)
/_xlfn.UNIQUE(_xlfn._xlws.FILTER($F:$F,$E:$E=$J$4))
/IF($J$5="総計",1,$K81/10)
),0)</f>
        <v>0</v>
      </c>
      <c r="P81" s="48" cm="1">
        <f t="array" ref="P81">IFERROR(
IF(OR(P$10="",$I81=""),"",
SUMIFS(収穫記録!$P:$P,収穫記録!$D:$D,$J$1,収穫記録!$I:$I,$J$2,収穫記録!$J:$J,$J$3,収穫記録!$F:$F,$I81,収穫記録!$B:$B,"&gt;="&amp;P$10,収穫記録!$B:$B,"&lt;="&amp;P$10+6)
/_xlfn.UNIQUE(_xlfn._xlws.FILTER($F:$F,$E:$E=$J$4))
/IF($J$5="総計",1,$K81/10)
),0)</f>
        <v>0</v>
      </c>
      <c r="Q81" s="48" cm="1">
        <f t="array" ref="Q81">IFERROR(
IF(OR(Q$10="",$I81=""),"",
SUMIFS(収穫記録!$P:$P,収穫記録!$D:$D,$J$1,収穫記録!$I:$I,$J$2,収穫記録!$J:$J,$J$3,収穫記録!$F:$F,$I81,収穫記録!$B:$B,"&gt;="&amp;Q$10,収穫記録!$B:$B,"&lt;="&amp;Q$10+6)
/_xlfn.UNIQUE(_xlfn._xlws.FILTER($F:$F,$E:$E=$J$4))
/IF($J$5="総計",1,$K81/10)
),0)</f>
        <v>0</v>
      </c>
      <c r="R81" s="48" cm="1">
        <f t="array" ref="R81">IFERROR(
IF(OR(R$10="",$I81=""),"",
SUMIFS(収穫記録!$P:$P,収穫記録!$D:$D,$J$1,収穫記録!$I:$I,$J$2,収穫記録!$J:$J,$J$3,収穫記録!$F:$F,$I81,収穫記録!$B:$B,"&gt;="&amp;R$10,収穫記録!$B:$B,"&lt;="&amp;R$10+6)
/_xlfn.UNIQUE(_xlfn._xlws.FILTER($F:$F,$E:$E=$J$4))
/IF($J$5="総計",1,$K81/10)
),0)</f>
        <v>0</v>
      </c>
      <c r="S81" s="48" cm="1">
        <f t="array" ref="S81">IFERROR(
IF(OR(S$10="",$I81=""),"",
SUMIFS(収穫記録!$P:$P,収穫記録!$D:$D,$J$1,収穫記録!$I:$I,$J$2,収穫記録!$J:$J,$J$3,収穫記録!$F:$F,$I81,収穫記録!$B:$B,"&gt;="&amp;S$10,収穫記録!$B:$B,"&lt;="&amp;S$10+6)
/_xlfn.UNIQUE(_xlfn._xlws.FILTER($F:$F,$E:$E=$J$4))
/IF($J$5="総計",1,$K81/10)
),0)</f>
        <v>0</v>
      </c>
      <c r="T81" s="48" cm="1">
        <f t="array" ref="T81">IFERROR(
IF(OR(T$10="",$I81=""),"",
SUMIFS(収穫記録!$P:$P,収穫記録!$D:$D,$J$1,収穫記録!$I:$I,$J$2,収穫記録!$J:$J,$J$3,収穫記録!$F:$F,$I81,収穫記録!$B:$B,"&gt;="&amp;T$10,収穫記録!$B:$B,"&lt;="&amp;T$10+6)
/_xlfn.UNIQUE(_xlfn._xlws.FILTER($F:$F,$E:$E=$J$4))
/IF($J$5="総計",1,$K81/10)
),0)</f>
        <v>0</v>
      </c>
      <c r="U81" s="48" cm="1">
        <f t="array" ref="U81">IFERROR(
IF(OR(U$10="",$I81=""),"",
SUMIFS(収穫記録!$P:$P,収穫記録!$D:$D,$J$1,収穫記録!$I:$I,$J$2,収穫記録!$J:$J,$J$3,収穫記録!$F:$F,$I81,収穫記録!$B:$B,"&gt;="&amp;U$10,収穫記録!$B:$B,"&lt;="&amp;U$10+6)
/_xlfn.UNIQUE(_xlfn._xlws.FILTER($F:$F,$E:$E=$J$4))
/IF($J$5="総計",1,$K81/10)
),0)</f>
        <v>0</v>
      </c>
      <c r="V81" s="48" cm="1">
        <f t="array" ref="V81">IFERROR(
IF(OR(V$10="",$I81=""),"",
SUMIFS(収穫記録!$P:$P,収穫記録!$D:$D,$J$1,収穫記録!$I:$I,$J$2,収穫記録!$J:$J,$J$3,収穫記録!$F:$F,$I81,収穫記録!$B:$B,"&gt;="&amp;V$10,収穫記録!$B:$B,"&lt;="&amp;V$10+6)
/_xlfn.UNIQUE(_xlfn._xlws.FILTER($F:$F,$E:$E=$J$4))
/IF($J$5="総計",1,$K81/10)
),0)</f>
        <v>0</v>
      </c>
      <c r="W81" s="48" cm="1">
        <f t="array" ref="W81">IFERROR(
IF(OR(W$10="",$I81=""),"",
SUMIFS(収穫記録!$P:$P,収穫記録!$D:$D,$J$1,収穫記録!$I:$I,$J$2,収穫記録!$J:$J,$J$3,収穫記録!$F:$F,$I81,収穫記録!$B:$B,"&gt;="&amp;W$10,収穫記録!$B:$B,"&lt;="&amp;W$10+6)
/_xlfn.UNIQUE(_xlfn._xlws.FILTER($F:$F,$E:$E=$J$4))
/IF($J$5="総計",1,$K81/10)
),0)</f>
        <v>0</v>
      </c>
      <c r="X81" s="48" cm="1">
        <f t="array" ref="X81">IFERROR(
IF(OR(X$10="",$I81=""),"",
SUMIFS(収穫記録!$P:$P,収穫記録!$D:$D,$J$1,収穫記録!$I:$I,$J$2,収穫記録!$J:$J,$J$3,収穫記録!$F:$F,$I81,収穫記録!$B:$B,"&gt;="&amp;X$10,収穫記録!$B:$B,"&lt;="&amp;X$10+6)
/_xlfn.UNIQUE(_xlfn._xlws.FILTER($F:$F,$E:$E=$J$4))
/IF($J$5="総計",1,$K81/10)
),0)</f>
        <v>0</v>
      </c>
    </row>
    <row r="82" spans="10:24">
      <c r="J82" s="13"/>
      <c r="K82" s="37"/>
      <c r="L82" s="46" t="str">
        <f t="shared" si="3"/>
        <v/>
      </c>
      <c r="M82" s="47" cm="1">
        <f t="array" ref="M82">IFERROR(
IF(OR(M$10="",$I82=""),"",
SUMIFS(収穫記録!$P:$P,収穫記録!$D:$D,$J$1,収穫記録!$I:$I,$J$2,収穫記録!$J:$J,$J$3,収穫記録!$F:$F,$I82,収穫記録!$B:$B,"&gt;="&amp;M$10,収穫記録!$B:$B,"&lt;="&amp;M$10+6)
/_xlfn.UNIQUE(_xlfn._xlws.FILTER($F:$F,$E:$E=$J$4))
/IF($J$5="総計",1,$K82/10)
),0)</f>
        <v>0</v>
      </c>
      <c r="N82" s="48" cm="1">
        <f t="array" ref="N82">IFERROR(
IF(OR(N$10="",$I82=""),"",
SUMIFS(収穫記録!$P:$P,収穫記録!$D:$D,$J$1,収穫記録!$I:$I,$J$2,収穫記録!$J:$J,$J$3,収穫記録!$F:$F,$I82,収穫記録!$B:$B,"&gt;="&amp;N$10,収穫記録!$B:$B,"&lt;="&amp;N$10+6)
/_xlfn.UNIQUE(_xlfn._xlws.FILTER($F:$F,$E:$E=$J$4))
/IF($J$5="総計",1,$K82/10)
),0)</f>
        <v>0</v>
      </c>
      <c r="O82" s="48" cm="1">
        <f t="array" ref="O82">IFERROR(
IF(OR(O$10="",$I82=""),"",
SUMIFS(収穫記録!$P:$P,収穫記録!$D:$D,$J$1,収穫記録!$I:$I,$J$2,収穫記録!$J:$J,$J$3,収穫記録!$F:$F,$I82,収穫記録!$B:$B,"&gt;="&amp;O$10,収穫記録!$B:$B,"&lt;="&amp;O$10+6)
/_xlfn.UNIQUE(_xlfn._xlws.FILTER($F:$F,$E:$E=$J$4))
/IF($J$5="総計",1,$K82/10)
),0)</f>
        <v>0</v>
      </c>
      <c r="P82" s="48" cm="1">
        <f t="array" ref="P82">IFERROR(
IF(OR(P$10="",$I82=""),"",
SUMIFS(収穫記録!$P:$P,収穫記録!$D:$D,$J$1,収穫記録!$I:$I,$J$2,収穫記録!$J:$J,$J$3,収穫記録!$F:$F,$I82,収穫記録!$B:$B,"&gt;="&amp;P$10,収穫記録!$B:$B,"&lt;="&amp;P$10+6)
/_xlfn.UNIQUE(_xlfn._xlws.FILTER($F:$F,$E:$E=$J$4))
/IF($J$5="総計",1,$K82/10)
),0)</f>
        <v>0</v>
      </c>
      <c r="Q82" s="48" cm="1">
        <f t="array" ref="Q82">IFERROR(
IF(OR(Q$10="",$I82=""),"",
SUMIFS(収穫記録!$P:$P,収穫記録!$D:$D,$J$1,収穫記録!$I:$I,$J$2,収穫記録!$J:$J,$J$3,収穫記録!$F:$F,$I82,収穫記録!$B:$B,"&gt;="&amp;Q$10,収穫記録!$B:$B,"&lt;="&amp;Q$10+6)
/_xlfn.UNIQUE(_xlfn._xlws.FILTER($F:$F,$E:$E=$J$4))
/IF($J$5="総計",1,$K82/10)
),0)</f>
        <v>0</v>
      </c>
      <c r="R82" s="48" cm="1">
        <f t="array" ref="R82">IFERROR(
IF(OR(R$10="",$I82=""),"",
SUMIFS(収穫記録!$P:$P,収穫記録!$D:$D,$J$1,収穫記録!$I:$I,$J$2,収穫記録!$J:$J,$J$3,収穫記録!$F:$F,$I82,収穫記録!$B:$B,"&gt;="&amp;R$10,収穫記録!$B:$B,"&lt;="&amp;R$10+6)
/_xlfn.UNIQUE(_xlfn._xlws.FILTER($F:$F,$E:$E=$J$4))
/IF($J$5="総計",1,$K82/10)
),0)</f>
        <v>0</v>
      </c>
      <c r="S82" s="48" cm="1">
        <f t="array" ref="S82">IFERROR(
IF(OR(S$10="",$I82=""),"",
SUMIFS(収穫記録!$P:$P,収穫記録!$D:$D,$J$1,収穫記録!$I:$I,$J$2,収穫記録!$J:$J,$J$3,収穫記録!$F:$F,$I82,収穫記録!$B:$B,"&gt;="&amp;S$10,収穫記録!$B:$B,"&lt;="&amp;S$10+6)
/_xlfn.UNIQUE(_xlfn._xlws.FILTER($F:$F,$E:$E=$J$4))
/IF($J$5="総計",1,$K82/10)
),0)</f>
        <v>0</v>
      </c>
      <c r="T82" s="48" cm="1">
        <f t="array" ref="T82">IFERROR(
IF(OR(T$10="",$I82=""),"",
SUMIFS(収穫記録!$P:$P,収穫記録!$D:$D,$J$1,収穫記録!$I:$I,$J$2,収穫記録!$J:$J,$J$3,収穫記録!$F:$F,$I82,収穫記録!$B:$B,"&gt;="&amp;T$10,収穫記録!$B:$B,"&lt;="&amp;T$10+6)
/_xlfn.UNIQUE(_xlfn._xlws.FILTER($F:$F,$E:$E=$J$4))
/IF($J$5="総計",1,$K82/10)
),0)</f>
        <v>0</v>
      </c>
      <c r="U82" s="48" cm="1">
        <f t="array" ref="U82">IFERROR(
IF(OR(U$10="",$I82=""),"",
SUMIFS(収穫記録!$P:$P,収穫記録!$D:$D,$J$1,収穫記録!$I:$I,$J$2,収穫記録!$J:$J,$J$3,収穫記録!$F:$F,$I82,収穫記録!$B:$B,"&gt;="&amp;U$10,収穫記録!$B:$B,"&lt;="&amp;U$10+6)
/_xlfn.UNIQUE(_xlfn._xlws.FILTER($F:$F,$E:$E=$J$4))
/IF($J$5="総計",1,$K82/10)
),0)</f>
        <v>0</v>
      </c>
      <c r="V82" s="48" cm="1">
        <f t="array" ref="V82">IFERROR(
IF(OR(V$10="",$I82=""),"",
SUMIFS(収穫記録!$P:$P,収穫記録!$D:$D,$J$1,収穫記録!$I:$I,$J$2,収穫記録!$J:$J,$J$3,収穫記録!$F:$F,$I82,収穫記録!$B:$B,"&gt;="&amp;V$10,収穫記録!$B:$B,"&lt;="&amp;V$10+6)
/_xlfn.UNIQUE(_xlfn._xlws.FILTER($F:$F,$E:$E=$J$4))
/IF($J$5="総計",1,$K82/10)
),0)</f>
        <v>0</v>
      </c>
      <c r="W82" s="48" cm="1">
        <f t="array" ref="W82">IFERROR(
IF(OR(W$10="",$I82=""),"",
SUMIFS(収穫記録!$P:$P,収穫記録!$D:$D,$J$1,収穫記録!$I:$I,$J$2,収穫記録!$J:$J,$J$3,収穫記録!$F:$F,$I82,収穫記録!$B:$B,"&gt;="&amp;W$10,収穫記録!$B:$B,"&lt;="&amp;W$10+6)
/_xlfn.UNIQUE(_xlfn._xlws.FILTER($F:$F,$E:$E=$J$4))
/IF($J$5="総計",1,$K82/10)
),0)</f>
        <v>0</v>
      </c>
      <c r="X82" s="48" cm="1">
        <f t="array" ref="X82">IFERROR(
IF(OR(X$10="",$I82=""),"",
SUMIFS(収穫記録!$P:$P,収穫記録!$D:$D,$J$1,収穫記録!$I:$I,$J$2,収穫記録!$J:$J,$J$3,収穫記録!$F:$F,$I82,収穫記録!$B:$B,"&gt;="&amp;X$10,収穫記録!$B:$B,"&lt;="&amp;X$10+6)
/_xlfn.UNIQUE(_xlfn._xlws.FILTER($F:$F,$E:$E=$J$4))
/IF($J$5="総計",1,$K82/10)
),0)</f>
        <v>0</v>
      </c>
    </row>
    <row r="83" spans="10:24">
      <c r="J83" s="13"/>
      <c r="K83" s="37"/>
      <c r="L83" s="46" t="str">
        <f t="shared" si="3"/>
        <v/>
      </c>
      <c r="M83" s="47" cm="1">
        <f t="array" ref="M83">IFERROR(
IF(OR(M$10="",$I83=""),"",
SUMIFS(収穫記録!$P:$P,収穫記録!$D:$D,$J$1,収穫記録!$I:$I,$J$2,収穫記録!$J:$J,$J$3,収穫記録!$F:$F,$I83,収穫記録!$B:$B,"&gt;="&amp;M$10,収穫記録!$B:$B,"&lt;="&amp;M$10+6)
/_xlfn.UNIQUE(_xlfn._xlws.FILTER($F:$F,$E:$E=$J$4))
/IF($J$5="総計",1,$K83/10)
),0)</f>
        <v>0</v>
      </c>
      <c r="N83" s="48" cm="1">
        <f t="array" ref="N83">IFERROR(
IF(OR(N$10="",$I83=""),"",
SUMIFS(収穫記録!$P:$P,収穫記録!$D:$D,$J$1,収穫記録!$I:$I,$J$2,収穫記録!$J:$J,$J$3,収穫記録!$F:$F,$I83,収穫記録!$B:$B,"&gt;="&amp;N$10,収穫記録!$B:$B,"&lt;="&amp;N$10+6)
/_xlfn.UNIQUE(_xlfn._xlws.FILTER($F:$F,$E:$E=$J$4))
/IF($J$5="総計",1,$K83/10)
),0)</f>
        <v>0</v>
      </c>
      <c r="O83" s="48" cm="1">
        <f t="array" ref="O83">IFERROR(
IF(OR(O$10="",$I83=""),"",
SUMIFS(収穫記録!$P:$P,収穫記録!$D:$D,$J$1,収穫記録!$I:$I,$J$2,収穫記録!$J:$J,$J$3,収穫記録!$F:$F,$I83,収穫記録!$B:$B,"&gt;="&amp;O$10,収穫記録!$B:$B,"&lt;="&amp;O$10+6)
/_xlfn.UNIQUE(_xlfn._xlws.FILTER($F:$F,$E:$E=$J$4))
/IF($J$5="総計",1,$K83/10)
),0)</f>
        <v>0</v>
      </c>
      <c r="P83" s="48" cm="1">
        <f t="array" ref="P83">IFERROR(
IF(OR(P$10="",$I83=""),"",
SUMIFS(収穫記録!$P:$P,収穫記録!$D:$D,$J$1,収穫記録!$I:$I,$J$2,収穫記録!$J:$J,$J$3,収穫記録!$F:$F,$I83,収穫記録!$B:$B,"&gt;="&amp;P$10,収穫記録!$B:$B,"&lt;="&amp;P$10+6)
/_xlfn.UNIQUE(_xlfn._xlws.FILTER($F:$F,$E:$E=$J$4))
/IF($J$5="総計",1,$K83/10)
),0)</f>
        <v>0</v>
      </c>
      <c r="Q83" s="48" cm="1">
        <f t="array" ref="Q83">IFERROR(
IF(OR(Q$10="",$I83=""),"",
SUMIFS(収穫記録!$P:$P,収穫記録!$D:$D,$J$1,収穫記録!$I:$I,$J$2,収穫記録!$J:$J,$J$3,収穫記録!$F:$F,$I83,収穫記録!$B:$B,"&gt;="&amp;Q$10,収穫記録!$B:$B,"&lt;="&amp;Q$10+6)
/_xlfn.UNIQUE(_xlfn._xlws.FILTER($F:$F,$E:$E=$J$4))
/IF($J$5="総計",1,$K83/10)
),0)</f>
        <v>0</v>
      </c>
      <c r="R83" s="48" cm="1">
        <f t="array" ref="R83">IFERROR(
IF(OR(R$10="",$I83=""),"",
SUMIFS(収穫記録!$P:$P,収穫記録!$D:$D,$J$1,収穫記録!$I:$I,$J$2,収穫記録!$J:$J,$J$3,収穫記録!$F:$F,$I83,収穫記録!$B:$B,"&gt;="&amp;R$10,収穫記録!$B:$B,"&lt;="&amp;R$10+6)
/_xlfn.UNIQUE(_xlfn._xlws.FILTER($F:$F,$E:$E=$J$4))
/IF($J$5="総計",1,$K83/10)
),0)</f>
        <v>0</v>
      </c>
      <c r="S83" s="48" cm="1">
        <f t="array" ref="S83">IFERROR(
IF(OR(S$10="",$I83=""),"",
SUMIFS(収穫記録!$P:$P,収穫記録!$D:$D,$J$1,収穫記録!$I:$I,$J$2,収穫記録!$J:$J,$J$3,収穫記録!$F:$F,$I83,収穫記録!$B:$B,"&gt;="&amp;S$10,収穫記録!$B:$B,"&lt;="&amp;S$10+6)
/_xlfn.UNIQUE(_xlfn._xlws.FILTER($F:$F,$E:$E=$J$4))
/IF($J$5="総計",1,$K83/10)
),0)</f>
        <v>0</v>
      </c>
      <c r="T83" s="48" cm="1">
        <f t="array" ref="T83">IFERROR(
IF(OR(T$10="",$I83=""),"",
SUMIFS(収穫記録!$P:$P,収穫記録!$D:$D,$J$1,収穫記録!$I:$I,$J$2,収穫記録!$J:$J,$J$3,収穫記録!$F:$F,$I83,収穫記録!$B:$B,"&gt;="&amp;T$10,収穫記録!$B:$B,"&lt;="&amp;T$10+6)
/_xlfn.UNIQUE(_xlfn._xlws.FILTER($F:$F,$E:$E=$J$4))
/IF($J$5="総計",1,$K83/10)
),0)</f>
        <v>0</v>
      </c>
      <c r="U83" s="48" cm="1">
        <f t="array" ref="U83">IFERROR(
IF(OR(U$10="",$I83=""),"",
SUMIFS(収穫記録!$P:$P,収穫記録!$D:$D,$J$1,収穫記録!$I:$I,$J$2,収穫記録!$J:$J,$J$3,収穫記録!$F:$F,$I83,収穫記録!$B:$B,"&gt;="&amp;U$10,収穫記録!$B:$B,"&lt;="&amp;U$10+6)
/_xlfn.UNIQUE(_xlfn._xlws.FILTER($F:$F,$E:$E=$J$4))
/IF($J$5="総計",1,$K83/10)
),0)</f>
        <v>0</v>
      </c>
      <c r="V83" s="48" cm="1">
        <f t="array" ref="V83">IFERROR(
IF(OR(V$10="",$I83=""),"",
SUMIFS(収穫記録!$P:$P,収穫記録!$D:$D,$J$1,収穫記録!$I:$I,$J$2,収穫記録!$J:$J,$J$3,収穫記録!$F:$F,$I83,収穫記録!$B:$B,"&gt;="&amp;V$10,収穫記録!$B:$B,"&lt;="&amp;V$10+6)
/_xlfn.UNIQUE(_xlfn._xlws.FILTER($F:$F,$E:$E=$J$4))
/IF($J$5="総計",1,$K83/10)
),0)</f>
        <v>0</v>
      </c>
      <c r="W83" s="48" cm="1">
        <f t="array" ref="W83">IFERROR(
IF(OR(W$10="",$I83=""),"",
SUMIFS(収穫記録!$P:$P,収穫記録!$D:$D,$J$1,収穫記録!$I:$I,$J$2,収穫記録!$J:$J,$J$3,収穫記録!$F:$F,$I83,収穫記録!$B:$B,"&gt;="&amp;W$10,収穫記録!$B:$B,"&lt;="&amp;W$10+6)
/_xlfn.UNIQUE(_xlfn._xlws.FILTER($F:$F,$E:$E=$J$4))
/IF($J$5="総計",1,$K83/10)
),0)</f>
        <v>0</v>
      </c>
      <c r="X83" s="48" cm="1">
        <f t="array" ref="X83">IFERROR(
IF(OR(X$10="",$I83=""),"",
SUMIFS(収穫記録!$P:$P,収穫記録!$D:$D,$J$1,収穫記録!$I:$I,$J$2,収穫記録!$J:$J,$J$3,収穫記録!$F:$F,$I83,収穫記録!$B:$B,"&gt;="&amp;X$10,収穫記録!$B:$B,"&lt;="&amp;X$10+6)
/_xlfn.UNIQUE(_xlfn._xlws.FILTER($F:$F,$E:$E=$J$4))
/IF($J$5="総計",1,$K83/10)
),0)</f>
        <v>0</v>
      </c>
    </row>
    <row r="84" spans="10:24">
      <c r="J84" s="13"/>
      <c r="K84" s="37"/>
      <c r="L84" s="46" t="str">
        <f t="shared" si="3"/>
        <v/>
      </c>
      <c r="M84" s="47" cm="1">
        <f t="array" ref="M84">IFERROR(
IF(OR(M$10="",$I84=""),"",
SUMIFS(収穫記録!$P:$P,収穫記録!$D:$D,$J$1,収穫記録!$I:$I,$J$2,収穫記録!$J:$J,$J$3,収穫記録!$F:$F,$I84,収穫記録!$B:$B,"&gt;="&amp;M$10,収穫記録!$B:$B,"&lt;="&amp;M$10+6)
/_xlfn.UNIQUE(_xlfn._xlws.FILTER($F:$F,$E:$E=$J$4))
/IF($J$5="総計",1,$K84/10)
),0)</f>
        <v>0</v>
      </c>
      <c r="N84" s="48" cm="1">
        <f t="array" ref="N84">IFERROR(
IF(OR(N$10="",$I84=""),"",
SUMIFS(収穫記録!$P:$P,収穫記録!$D:$D,$J$1,収穫記録!$I:$I,$J$2,収穫記録!$J:$J,$J$3,収穫記録!$F:$F,$I84,収穫記録!$B:$B,"&gt;="&amp;N$10,収穫記録!$B:$B,"&lt;="&amp;N$10+6)
/_xlfn.UNIQUE(_xlfn._xlws.FILTER($F:$F,$E:$E=$J$4))
/IF($J$5="総計",1,$K84/10)
),0)</f>
        <v>0</v>
      </c>
      <c r="O84" s="48" cm="1">
        <f t="array" ref="O84">IFERROR(
IF(OR(O$10="",$I84=""),"",
SUMIFS(収穫記録!$P:$P,収穫記録!$D:$D,$J$1,収穫記録!$I:$I,$J$2,収穫記録!$J:$J,$J$3,収穫記録!$F:$F,$I84,収穫記録!$B:$B,"&gt;="&amp;O$10,収穫記録!$B:$B,"&lt;="&amp;O$10+6)
/_xlfn.UNIQUE(_xlfn._xlws.FILTER($F:$F,$E:$E=$J$4))
/IF($J$5="総計",1,$K84/10)
),0)</f>
        <v>0</v>
      </c>
      <c r="P84" s="48" cm="1">
        <f t="array" ref="P84">IFERROR(
IF(OR(P$10="",$I84=""),"",
SUMIFS(収穫記録!$P:$P,収穫記録!$D:$D,$J$1,収穫記録!$I:$I,$J$2,収穫記録!$J:$J,$J$3,収穫記録!$F:$F,$I84,収穫記録!$B:$B,"&gt;="&amp;P$10,収穫記録!$B:$B,"&lt;="&amp;P$10+6)
/_xlfn.UNIQUE(_xlfn._xlws.FILTER($F:$F,$E:$E=$J$4))
/IF($J$5="総計",1,$K84/10)
),0)</f>
        <v>0</v>
      </c>
      <c r="Q84" s="48" cm="1">
        <f t="array" ref="Q84">IFERROR(
IF(OR(Q$10="",$I84=""),"",
SUMIFS(収穫記録!$P:$P,収穫記録!$D:$D,$J$1,収穫記録!$I:$I,$J$2,収穫記録!$J:$J,$J$3,収穫記録!$F:$F,$I84,収穫記録!$B:$B,"&gt;="&amp;Q$10,収穫記録!$B:$B,"&lt;="&amp;Q$10+6)
/_xlfn.UNIQUE(_xlfn._xlws.FILTER($F:$F,$E:$E=$J$4))
/IF($J$5="総計",1,$K84/10)
),0)</f>
        <v>0</v>
      </c>
      <c r="R84" s="48" cm="1">
        <f t="array" ref="R84">IFERROR(
IF(OR(R$10="",$I84=""),"",
SUMIFS(収穫記録!$P:$P,収穫記録!$D:$D,$J$1,収穫記録!$I:$I,$J$2,収穫記録!$J:$J,$J$3,収穫記録!$F:$F,$I84,収穫記録!$B:$B,"&gt;="&amp;R$10,収穫記録!$B:$B,"&lt;="&amp;R$10+6)
/_xlfn.UNIQUE(_xlfn._xlws.FILTER($F:$F,$E:$E=$J$4))
/IF($J$5="総計",1,$K84/10)
),0)</f>
        <v>0</v>
      </c>
      <c r="S84" s="48" cm="1">
        <f t="array" ref="S84">IFERROR(
IF(OR(S$10="",$I84=""),"",
SUMIFS(収穫記録!$P:$P,収穫記録!$D:$D,$J$1,収穫記録!$I:$I,$J$2,収穫記録!$J:$J,$J$3,収穫記録!$F:$F,$I84,収穫記録!$B:$B,"&gt;="&amp;S$10,収穫記録!$B:$B,"&lt;="&amp;S$10+6)
/_xlfn.UNIQUE(_xlfn._xlws.FILTER($F:$F,$E:$E=$J$4))
/IF($J$5="総計",1,$K84/10)
),0)</f>
        <v>0</v>
      </c>
      <c r="T84" s="48" cm="1">
        <f t="array" ref="T84">IFERROR(
IF(OR(T$10="",$I84=""),"",
SUMIFS(収穫記録!$P:$P,収穫記録!$D:$D,$J$1,収穫記録!$I:$I,$J$2,収穫記録!$J:$J,$J$3,収穫記録!$F:$F,$I84,収穫記録!$B:$B,"&gt;="&amp;T$10,収穫記録!$B:$B,"&lt;="&amp;T$10+6)
/_xlfn.UNIQUE(_xlfn._xlws.FILTER($F:$F,$E:$E=$J$4))
/IF($J$5="総計",1,$K84/10)
),0)</f>
        <v>0</v>
      </c>
      <c r="U84" s="48" cm="1">
        <f t="array" ref="U84">IFERROR(
IF(OR(U$10="",$I84=""),"",
SUMIFS(収穫記録!$P:$P,収穫記録!$D:$D,$J$1,収穫記録!$I:$I,$J$2,収穫記録!$J:$J,$J$3,収穫記録!$F:$F,$I84,収穫記録!$B:$B,"&gt;="&amp;U$10,収穫記録!$B:$B,"&lt;="&amp;U$10+6)
/_xlfn.UNIQUE(_xlfn._xlws.FILTER($F:$F,$E:$E=$J$4))
/IF($J$5="総計",1,$K84/10)
),0)</f>
        <v>0</v>
      </c>
      <c r="V84" s="48" cm="1">
        <f t="array" ref="V84">IFERROR(
IF(OR(V$10="",$I84=""),"",
SUMIFS(収穫記録!$P:$P,収穫記録!$D:$D,$J$1,収穫記録!$I:$I,$J$2,収穫記録!$J:$J,$J$3,収穫記録!$F:$F,$I84,収穫記録!$B:$B,"&gt;="&amp;V$10,収穫記録!$B:$B,"&lt;="&amp;V$10+6)
/_xlfn.UNIQUE(_xlfn._xlws.FILTER($F:$F,$E:$E=$J$4))
/IF($J$5="総計",1,$K84/10)
),0)</f>
        <v>0</v>
      </c>
      <c r="W84" s="48" cm="1">
        <f t="array" ref="W84">IFERROR(
IF(OR(W$10="",$I84=""),"",
SUMIFS(収穫記録!$P:$P,収穫記録!$D:$D,$J$1,収穫記録!$I:$I,$J$2,収穫記録!$J:$J,$J$3,収穫記録!$F:$F,$I84,収穫記録!$B:$B,"&gt;="&amp;W$10,収穫記録!$B:$B,"&lt;="&amp;W$10+6)
/_xlfn.UNIQUE(_xlfn._xlws.FILTER($F:$F,$E:$E=$J$4))
/IF($J$5="総計",1,$K84/10)
),0)</f>
        <v>0</v>
      </c>
      <c r="X84" s="48" cm="1">
        <f t="array" ref="X84">IFERROR(
IF(OR(X$10="",$I84=""),"",
SUMIFS(収穫記録!$P:$P,収穫記録!$D:$D,$J$1,収穫記録!$I:$I,$J$2,収穫記録!$J:$J,$J$3,収穫記録!$F:$F,$I84,収穫記録!$B:$B,"&gt;="&amp;X$10,収穫記録!$B:$B,"&lt;="&amp;X$10+6)
/_xlfn.UNIQUE(_xlfn._xlws.FILTER($F:$F,$E:$E=$J$4))
/IF($J$5="総計",1,$K84/10)
),0)</f>
        <v>0</v>
      </c>
    </row>
    <row r="85" spans="10:24">
      <c r="J85" s="13"/>
      <c r="K85" s="37"/>
      <c r="L85" s="46" t="str">
        <f t="shared" si="3"/>
        <v/>
      </c>
      <c r="M85" s="47" cm="1">
        <f t="array" ref="M85">IFERROR(
IF(OR(M$10="",$I85=""),"",
SUMIFS(収穫記録!$P:$P,収穫記録!$D:$D,$J$1,収穫記録!$I:$I,$J$2,収穫記録!$J:$J,$J$3,収穫記録!$F:$F,$I85,収穫記録!$B:$B,"&gt;="&amp;M$10,収穫記録!$B:$B,"&lt;="&amp;M$10+6)
/_xlfn.UNIQUE(_xlfn._xlws.FILTER($F:$F,$E:$E=$J$4))
/IF($J$5="総計",1,$K85/10)
),0)</f>
        <v>0</v>
      </c>
      <c r="N85" s="48" cm="1">
        <f t="array" ref="N85">IFERROR(
IF(OR(N$10="",$I85=""),"",
SUMIFS(収穫記録!$P:$P,収穫記録!$D:$D,$J$1,収穫記録!$I:$I,$J$2,収穫記録!$J:$J,$J$3,収穫記録!$F:$F,$I85,収穫記録!$B:$B,"&gt;="&amp;N$10,収穫記録!$B:$B,"&lt;="&amp;N$10+6)
/_xlfn.UNIQUE(_xlfn._xlws.FILTER($F:$F,$E:$E=$J$4))
/IF($J$5="総計",1,$K85/10)
),0)</f>
        <v>0</v>
      </c>
      <c r="O85" s="48" cm="1">
        <f t="array" ref="O85">IFERROR(
IF(OR(O$10="",$I85=""),"",
SUMIFS(収穫記録!$P:$P,収穫記録!$D:$D,$J$1,収穫記録!$I:$I,$J$2,収穫記録!$J:$J,$J$3,収穫記録!$F:$F,$I85,収穫記録!$B:$B,"&gt;="&amp;O$10,収穫記録!$B:$B,"&lt;="&amp;O$10+6)
/_xlfn.UNIQUE(_xlfn._xlws.FILTER($F:$F,$E:$E=$J$4))
/IF($J$5="総計",1,$K85/10)
),0)</f>
        <v>0</v>
      </c>
      <c r="P85" s="48" cm="1">
        <f t="array" ref="P85">IFERROR(
IF(OR(P$10="",$I85=""),"",
SUMIFS(収穫記録!$P:$P,収穫記録!$D:$D,$J$1,収穫記録!$I:$I,$J$2,収穫記録!$J:$J,$J$3,収穫記録!$F:$F,$I85,収穫記録!$B:$B,"&gt;="&amp;P$10,収穫記録!$B:$B,"&lt;="&amp;P$10+6)
/_xlfn.UNIQUE(_xlfn._xlws.FILTER($F:$F,$E:$E=$J$4))
/IF($J$5="総計",1,$K85/10)
),0)</f>
        <v>0</v>
      </c>
      <c r="Q85" s="48" cm="1">
        <f t="array" ref="Q85">IFERROR(
IF(OR(Q$10="",$I85=""),"",
SUMIFS(収穫記録!$P:$P,収穫記録!$D:$D,$J$1,収穫記録!$I:$I,$J$2,収穫記録!$J:$J,$J$3,収穫記録!$F:$F,$I85,収穫記録!$B:$B,"&gt;="&amp;Q$10,収穫記録!$B:$B,"&lt;="&amp;Q$10+6)
/_xlfn.UNIQUE(_xlfn._xlws.FILTER($F:$F,$E:$E=$J$4))
/IF($J$5="総計",1,$K85/10)
),0)</f>
        <v>0</v>
      </c>
      <c r="R85" s="48" cm="1">
        <f t="array" ref="R85">IFERROR(
IF(OR(R$10="",$I85=""),"",
SUMIFS(収穫記録!$P:$P,収穫記録!$D:$D,$J$1,収穫記録!$I:$I,$J$2,収穫記録!$J:$J,$J$3,収穫記録!$F:$F,$I85,収穫記録!$B:$B,"&gt;="&amp;R$10,収穫記録!$B:$B,"&lt;="&amp;R$10+6)
/_xlfn.UNIQUE(_xlfn._xlws.FILTER($F:$F,$E:$E=$J$4))
/IF($J$5="総計",1,$K85/10)
),0)</f>
        <v>0</v>
      </c>
      <c r="S85" s="48" cm="1">
        <f t="array" ref="S85">IFERROR(
IF(OR(S$10="",$I85=""),"",
SUMIFS(収穫記録!$P:$P,収穫記録!$D:$D,$J$1,収穫記録!$I:$I,$J$2,収穫記録!$J:$J,$J$3,収穫記録!$F:$F,$I85,収穫記録!$B:$B,"&gt;="&amp;S$10,収穫記録!$B:$B,"&lt;="&amp;S$10+6)
/_xlfn.UNIQUE(_xlfn._xlws.FILTER($F:$F,$E:$E=$J$4))
/IF($J$5="総計",1,$K85/10)
),0)</f>
        <v>0</v>
      </c>
      <c r="T85" s="48" cm="1">
        <f t="array" ref="T85">IFERROR(
IF(OR(T$10="",$I85=""),"",
SUMIFS(収穫記録!$P:$P,収穫記録!$D:$D,$J$1,収穫記録!$I:$I,$J$2,収穫記録!$J:$J,$J$3,収穫記録!$F:$F,$I85,収穫記録!$B:$B,"&gt;="&amp;T$10,収穫記録!$B:$B,"&lt;="&amp;T$10+6)
/_xlfn.UNIQUE(_xlfn._xlws.FILTER($F:$F,$E:$E=$J$4))
/IF($J$5="総計",1,$K85/10)
),0)</f>
        <v>0</v>
      </c>
      <c r="U85" s="48" cm="1">
        <f t="array" ref="U85">IFERROR(
IF(OR(U$10="",$I85=""),"",
SUMIFS(収穫記録!$P:$P,収穫記録!$D:$D,$J$1,収穫記録!$I:$I,$J$2,収穫記録!$J:$J,$J$3,収穫記録!$F:$F,$I85,収穫記録!$B:$B,"&gt;="&amp;U$10,収穫記録!$B:$B,"&lt;="&amp;U$10+6)
/_xlfn.UNIQUE(_xlfn._xlws.FILTER($F:$F,$E:$E=$J$4))
/IF($J$5="総計",1,$K85/10)
),0)</f>
        <v>0</v>
      </c>
      <c r="V85" s="48" cm="1">
        <f t="array" ref="V85">IFERROR(
IF(OR(V$10="",$I85=""),"",
SUMIFS(収穫記録!$P:$P,収穫記録!$D:$D,$J$1,収穫記録!$I:$I,$J$2,収穫記録!$J:$J,$J$3,収穫記録!$F:$F,$I85,収穫記録!$B:$B,"&gt;="&amp;V$10,収穫記録!$B:$B,"&lt;="&amp;V$10+6)
/_xlfn.UNIQUE(_xlfn._xlws.FILTER($F:$F,$E:$E=$J$4))
/IF($J$5="総計",1,$K85/10)
),0)</f>
        <v>0</v>
      </c>
      <c r="W85" s="48" cm="1">
        <f t="array" ref="W85">IFERROR(
IF(OR(W$10="",$I85=""),"",
SUMIFS(収穫記録!$P:$P,収穫記録!$D:$D,$J$1,収穫記録!$I:$I,$J$2,収穫記録!$J:$J,$J$3,収穫記録!$F:$F,$I85,収穫記録!$B:$B,"&gt;="&amp;W$10,収穫記録!$B:$B,"&lt;="&amp;W$10+6)
/_xlfn.UNIQUE(_xlfn._xlws.FILTER($F:$F,$E:$E=$J$4))
/IF($J$5="総計",1,$K85/10)
),0)</f>
        <v>0</v>
      </c>
      <c r="X85" s="48" cm="1">
        <f t="array" ref="X85">IFERROR(
IF(OR(X$10="",$I85=""),"",
SUMIFS(収穫記録!$P:$P,収穫記録!$D:$D,$J$1,収穫記録!$I:$I,$J$2,収穫記録!$J:$J,$J$3,収穫記録!$F:$F,$I85,収穫記録!$B:$B,"&gt;="&amp;X$10,収穫記録!$B:$B,"&lt;="&amp;X$10+6)
/_xlfn.UNIQUE(_xlfn._xlws.FILTER($F:$F,$E:$E=$J$4))
/IF($J$5="総計",1,$K85/10)
),0)</f>
        <v>0</v>
      </c>
    </row>
    <row r="86" spans="10:24">
      <c r="J86" s="13"/>
      <c r="K86" s="37"/>
      <c r="L86" s="46" t="str">
        <f t="shared" si="3"/>
        <v/>
      </c>
      <c r="M86" s="47" cm="1">
        <f t="array" ref="M86">IFERROR(
IF(OR(M$10="",$I86=""),"",
SUMIFS(収穫記録!$P:$P,収穫記録!$D:$D,$J$1,収穫記録!$I:$I,$J$2,収穫記録!$J:$J,$J$3,収穫記録!$F:$F,$I86,収穫記録!$B:$B,"&gt;="&amp;M$10,収穫記録!$B:$B,"&lt;="&amp;M$10+6)
/_xlfn.UNIQUE(_xlfn._xlws.FILTER($F:$F,$E:$E=$J$4))
/IF($J$5="総計",1,$K86/10)
),0)</f>
        <v>0</v>
      </c>
      <c r="N86" s="48" cm="1">
        <f t="array" ref="N86">IFERROR(
IF(OR(N$10="",$I86=""),"",
SUMIFS(収穫記録!$P:$P,収穫記録!$D:$D,$J$1,収穫記録!$I:$I,$J$2,収穫記録!$J:$J,$J$3,収穫記録!$F:$F,$I86,収穫記録!$B:$B,"&gt;="&amp;N$10,収穫記録!$B:$B,"&lt;="&amp;N$10+6)
/_xlfn.UNIQUE(_xlfn._xlws.FILTER($F:$F,$E:$E=$J$4))
/IF($J$5="総計",1,$K86/10)
),0)</f>
        <v>0</v>
      </c>
      <c r="O86" s="48" cm="1">
        <f t="array" ref="O86">IFERROR(
IF(OR(O$10="",$I86=""),"",
SUMIFS(収穫記録!$P:$P,収穫記録!$D:$D,$J$1,収穫記録!$I:$I,$J$2,収穫記録!$J:$J,$J$3,収穫記録!$F:$F,$I86,収穫記録!$B:$B,"&gt;="&amp;O$10,収穫記録!$B:$B,"&lt;="&amp;O$10+6)
/_xlfn.UNIQUE(_xlfn._xlws.FILTER($F:$F,$E:$E=$J$4))
/IF($J$5="総計",1,$K86/10)
),0)</f>
        <v>0</v>
      </c>
      <c r="P86" s="48" cm="1">
        <f t="array" ref="P86">IFERROR(
IF(OR(P$10="",$I86=""),"",
SUMIFS(収穫記録!$P:$P,収穫記録!$D:$D,$J$1,収穫記録!$I:$I,$J$2,収穫記録!$J:$J,$J$3,収穫記録!$F:$F,$I86,収穫記録!$B:$B,"&gt;="&amp;P$10,収穫記録!$B:$B,"&lt;="&amp;P$10+6)
/_xlfn.UNIQUE(_xlfn._xlws.FILTER($F:$F,$E:$E=$J$4))
/IF($J$5="総計",1,$K86/10)
),0)</f>
        <v>0</v>
      </c>
      <c r="Q86" s="48" cm="1">
        <f t="array" ref="Q86">IFERROR(
IF(OR(Q$10="",$I86=""),"",
SUMIFS(収穫記録!$P:$P,収穫記録!$D:$D,$J$1,収穫記録!$I:$I,$J$2,収穫記録!$J:$J,$J$3,収穫記録!$F:$F,$I86,収穫記録!$B:$B,"&gt;="&amp;Q$10,収穫記録!$B:$B,"&lt;="&amp;Q$10+6)
/_xlfn.UNIQUE(_xlfn._xlws.FILTER($F:$F,$E:$E=$J$4))
/IF($J$5="総計",1,$K86/10)
),0)</f>
        <v>0</v>
      </c>
      <c r="R86" s="48" cm="1">
        <f t="array" ref="R86">IFERROR(
IF(OR(R$10="",$I86=""),"",
SUMIFS(収穫記録!$P:$P,収穫記録!$D:$D,$J$1,収穫記録!$I:$I,$J$2,収穫記録!$J:$J,$J$3,収穫記録!$F:$F,$I86,収穫記録!$B:$B,"&gt;="&amp;R$10,収穫記録!$B:$B,"&lt;="&amp;R$10+6)
/_xlfn.UNIQUE(_xlfn._xlws.FILTER($F:$F,$E:$E=$J$4))
/IF($J$5="総計",1,$K86/10)
),0)</f>
        <v>0</v>
      </c>
      <c r="S86" s="48" cm="1">
        <f t="array" ref="S86">IFERROR(
IF(OR(S$10="",$I86=""),"",
SUMIFS(収穫記録!$P:$P,収穫記録!$D:$D,$J$1,収穫記録!$I:$I,$J$2,収穫記録!$J:$J,$J$3,収穫記録!$F:$F,$I86,収穫記録!$B:$B,"&gt;="&amp;S$10,収穫記録!$B:$B,"&lt;="&amp;S$10+6)
/_xlfn.UNIQUE(_xlfn._xlws.FILTER($F:$F,$E:$E=$J$4))
/IF($J$5="総計",1,$K86/10)
),0)</f>
        <v>0</v>
      </c>
      <c r="T86" s="48" cm="1">
        <f t="array" ref="T86">IFERROR(
IF(OR(T$10="",$I86=""),"",
SUMIFS(収穫記録!$P:$P,収穫記録!$D:$D,$J$1,収穫記録!$I:$I,$J$2,収穫記録!$J:$J,$J$3,収穫記録!$F:$F,$I86,収穫記録!$B:$B,"&gt;="&amp;T$10,収穫記録!$B:$B,"&lt;="&amp;T$10+6)
/_xlfn.UNIQUE(_xlfn._xlws.FILTER($F:$F,$E:$E=$J$4))
/IF($J$5="総計",1,$K86/10)
),0)</f>
        <v>0</v>
      </c>
      <c r="U86" s="48" cm="1">
        <f t="array" ref="U86">IFERROR(
IF(OR(U$10="",$I86=""),"",
SUMIFS(収穫記録!$P:$P,収穫記録!$D:$D,$J$1,収穫記録!$I:$I,$J$2,収穫記録!$J:$J,$J$3,収穫記録!$F:$F,$I86,収穫記録!$B:$B,"&gt;="&amp;U$10,収穫記録!$B:$B,"&lt;="&amp;U$10+6)
/_xlfn.UNIQUE(_xlfn._xlws.FILTER($F:$F,$E:$E=$J$4))
/IF($J$5="総計",1,$K86/10)
),0)</f>
        <v>0</v>
      </c>
      <c r="V86" s="48" cm="1">
        <f t="array" ref="V86">IFERROR(
IF(OR(V$10="",$I86=""),"",
SUMIFS(収穫記録!$P:$P,収穫記録!$D:$D,$J$1,収穫記録!$I:$I,$J$2,収穫記録!$J:$J,$J$3,収穫記録!$F:$F,$I86,収穫記録!$B:$B,"&gt;="&amp;V$10,収穫記録!$B:$B,"&lt;="&amp;V$10+6)
/_xlfn.UNIQUE(_xlfn._xlws.FILTER($F:$F,$E:$E=$J$4))
/IF($J$5="総計",1,$K86/10)
),0)</f>
        <v>0</v>
      </c>
      <c r="W86" s="48" cm="1">
        <f t="array" ref="W86">IFERROR(
IF(OR(W$10="",$I86=""),"",
SUMIFS(収穫記録!$P:$P,収穫記録!$D:$D,$J$1,収穫記録!$I:$I,$J$2,収穫記録!$J:$J,$J$3,収穫記録!$F:$F,$I86,収穫記録!$B:$B,"&gt;="&amp;W$10,収穫記録!$B:$B,"&lt;="&amp;W$10+6)
/_xlfn.UNIQUE(_xlfn._xlws.FILTER($F:$F,$E:$E=$J$4))
/IF($J$5="総計",1,$K86/10)
),0)</f>
        <v>0</v>
      </c>
      <c r="X86" s="48" cm="1">
        <f t="array" ref="X86">IFERROR(
IF(OR(X$10="",$I86=""),"",
SUMIFS(収穫記録!$P:$P,収穫記録!$D:$D,$J$1,収穫記録!$I:$I,$J$2,収穫記録!$J:$J,$J$3,収穫記録!$F:$F,$I86,収穫記録!$B:$B,"&gt;="&amp;X$10,収穫記録!$B:$B,"&lt;="&amp;X$10+6)
/_xlfn.UNIQUE(_xlfn._xlws.FILTER($F:$F,$E:$E=$J$4))
/IF($J$5="総計",1,$K86/10)
),0)</f>
        <v>0</v>
      </c>
    </row>
    <row r="87" spans="10:24">
      <c r="J87" s="13"/>
      <c r="K87" s="37"/>
      <c r="L87" s="46" t="str">
        <f t="shared" si="3"/>
        <v/>
      </c>
      <c r="M87" s="47" cm="1">
        <f t="array" ref="M87">IFERROR(
IF(OR(M$10="",$I87=""),"",
SUMIFS(収穫記録!$P:$P,収穫記録!$D:$D,$J$1,収穫記録!$I:$I,$J$2,収穫記録!$J:$J,$J$3,収穫記録!$F:$F,$I87,収穫記録!$B:$B,"&gt;="&amp;M$10,収穫記録!$B:$B,"&lt;="&amp;M$10+6)
/_xlfn.UNIQUE(_xlfn._xlws.FILTER($F:$F,$E:$E=$J$4))
/IF($J$5="総計",1,$K87/10)
),0)</f>
        <v>0</v>
      </c>
      <c r="N87" s="48" cm="1">
        <f t="array" ref="N87">IFERROR(
IF(OR(N$10="",$I87=""),"",
SUMIFS(収穫記録!$P:$P,収穫記録!$D:$D,$J$1,収穫記録!$I:$I,$J$2,収穫記録!$J:$J,$J$3,収穫記録!$F:$F,$I87,収穫記録!$B:$B,"&gt;="&amp;N$10,収穫記録!$B:$B,"&lt;="&amp;N$10+6)
/_xlfn.UNIQUE(_xlfn._xlws.FILTER($F:$F,$E:$E=$J$4))
/IF($J$5="総計",1,$K87/10)
),0)</f>
        <v>0</v>
      </c>
      <c r="O87" s="48" cm="1">
        <f t="array" ref="O87">IFERROR(
IF(OR(O$10="",$I87=""),"",
SUMIFS(収穫記録!$P:$P,収穫記録!$D:$D,$J$1,収穫記録!$I:$I,$J$2,収穫記録!$J:$J,$J$3,収穫記録!$F:$F,$I87,収穫記録!$B:$B,"&gt;="&amp;O$10,収穫記録!$B:$B,"&lt;="&amp;O$10+6)
/_xlfn.UNIQUE(_xlfn._xlws.FILTER($F:$F,$E:$E=$J$4))
/IF($J$5="総計",1,$K87/10)
),0)</f>
        <v>0</v>
      </c>
      <c r="P87" s="48" cm="1">
        <f t="array" ref="P87">IFERROR(
IF(OR(P$10="",$I87=""),"",
SUMIFS(収穫記録!$P:$P,収穫記録!$D:$D,$J$1,収穫記録!$I:$I,$J$2,収穫記録!$J:$J,$J$3,収穫記録!$F:$F,$I87,収穫記録!$B:$B,"&gt;="&amp;P$10,収穫記録!$B:$B,"&lt;="&amp;P$10+6)
/_xlfn.UNIQUE(_xlfn._xlws.FILTER($F:$F,$E:$E=$J$4))
/IF($J$5="総計",1,$K87/10)
),0)</f>
        <v>0</v>
      </c>
      <c r="Q87" s="48" cm="1">
        <f t="array" ref="Q87">IFERROR(
IF(OR(Q$10="",$I87=""),"",
SUMIFS(収穫記録!$P:$P,収穫記録!$D:$D,$J$1,収穫記録!$I:$I,$J$2,収穫記録!$J:$J,$J$3,収穫記録!$F:$F,$I87,収穫記録!$B:$B,"&gt;="&amp;Q$10,収穫記録!$B:$B,"&lt;="&amp;Q$10+6)
/_xlfn.UNIQUE(_xlfn._xlws.FILTER($F:$F,$E:$E=$J$4))
/IF($J$5="総計",1,$K87/10)
),0)</f>
        <v>0</v>
      </c>
      <c r="R87" s="48" cm="1">
        <f t="array" ref="R87">IFERROR(
IF(OR(R$10="",$I87=""),"",
SUMIFS(収穫記録!$P:$P,収穫記録!$D:$D,$J$1,収穫記録!$I:$I,$J$2,収穫記録!$J:$J,$J$3,収穫記録!$F:$F,$I87,収穫記録!$B:$B,"&gt;="&amp;R$10,収穫記録!$B:$B,"&lt;="&amp;R$10+6)
/_xlfn.UNIQUE(_xlfn._xlws.FILTER($F:$F,$E:$E=$J$4))
/IF($J$5="総計",1,$K87/10)
),0)</f>
        <v>0</v>
      </c>
      <c r="S87" s="48" cm="1">
        <f t="array" ref="S87">IFERROR(
IF(OR(S$10="",$I87=""),"",
SUMIFS(収穫記録!$P:$P,収穫記録!$D:$D,$J$1,収穫記録!$I:$I,$J$2,収穫記録!$J:$J,$J$3,収穫記録!$F:$F,$I87,収穫記録!$B:$B,"&gt;="&amp;S$10,収穫記録!$B:$B,"&lt;="&amp;S$10+6)
/_xlfn.UNIQUE(_xlfn._xlws.FILTER($F:$F,$E:$E=$J$4))
/IF($J$5="総計",1,$K87/10)
),0)</f>
        <v>0</v>
      </c>
      <c r="T87" s="48" cm="1">
        <f t="array" ref="T87">IFERROR(
IF(OR(T$10="",$I87=""),"",
SUMIFS(収穫記録!$P:$P,収穫記録!$D:$D,$J$1,収穫記録!$I:$I,$J$2,収穫記録!$J:$J,$J$3,収穫記録!$F:$F,$I87,収穫記録!$B:$B,"&gt;="&amp;T$10,収穫記録!$B:$B,"&lt;="&amp;T$10+6)
/_xlfn.UNIQUE(_xlfn._xlws.FILTER($F:$F,$E:$E=$J$4))
/IF($J$5="総計",1,$K87/10)
),0)</f>
        <v>0</v>
      </c>
      <c r="U87" s="48" cm="1">
        <f t="array" ref="U87">IFERROR(
IF(OR(U$10="",$I87=""),"",
SUMIFS(収穫記録!$P:$P,収穫記録!$D:$D,$J$1,収穫記録!$I:$I,$J$2,収穫記録!$J:$J,$J$3,収穫記録!$F:$F,$I87,収穫記録!$B:$B,"&gt;="&amp;U$10,収穫記録!$B:$B,"&lt;="&amp;U$10+6)
/_xlfn.UNIQUE(_xlfn._xlws.FILTER($F:$F,$E:$E=$J$4))
/IF($J$5="総計",1,$K87/10)
),0)</f>
        <v>0</v>
      </c>
      <c r="V87" s="48" cm="1">
        <f t="array" ref="V87">IFERROR(
IF(OR(V$10="",$I87=""),"",
SUMIFS(収穫記録!$P:$P,収穫記録!$D:$D,$J$1,収穫記録!$I:$I,$J$2,収穫記録!$J:$J,$J$3,収穫記録!$F:$F,$I87,収穫記録!$B:$B,"&gt;="&amp;V$10,収穫記録!$B:$B,"&lt;="&amp;V$10+6)
/_xlfn.UNIQUE(_xlfn._xlws.FILTER($F:$F,$E:$E=$J$4))
/IF($J$5="総計",1,$K87/10)
),0)</f>
        <v>0</v>
      </c>
      <c r="W87" s="48" cm="1">
        <f t="array" ref="W87">IFERROR(
IF(OR(W$10="",$I87=""),"",
SUMIFS(収穫記録!$P:$P,収穫記録!$D:$D,$J$1,収穫記録!$I:$I,$J$2,収穫記録!$J:$J,$J$3,収穫記録!$F:$F,$I87,収穫記録!$B:$B,"&gt;="&amp;W$10,収穫記録!$B:$B,"&lt;="&amp;W$10+6)
/_xlfn.UNIQUE(_xlfn._xlws.FILTER($F:$F,$E:$E=$J$4))
/IF($J$5="総計",1,$K87/10)
),0)</f>
        <v>0</v>
      </c>
      <c r="X87" s="48" cm="1">
        <f t="array" ref="X87">IFERROR(
IF(OR(X$10="",$I87=""),"",
SUMIFS(収穫記録!$P:$P,収穫記録!$D:$D,$J$1,収穫記録!$I:$I,$J$2,収穫記録!$J:$J,$J$3,収穫記録!$F:$F,$I87,収穫記録!$B:$B,"&gt;="&amp;X$10,収穫記録!$B:$B,"&lt;="&amp;X$10+6)
/_xlfn.UNIQUE(_xlfn._xlws.FILTER($F:$F,$E:$E=$J$4))
/IF($J$5="総計",1,$K87/10)
),0)</f>
        <v>0</v>
      </c>
    </row>
    <row r="88" spans="10:24">
      <c r="J88" s="13"/>
      <c r="K88" s="37"/>
      <c r="L88" s="46" t="str">
        <f t="shared" si="3"/>
        <v/>
      </c>
      <c r="M88" s="47" cm="1">
        <f t="array" ref="M88">IFERROR(
IF(OR(M$10="",$I88=""),"",
SUMIFS(収穫記録!$P:$P,収穫記録!$D:$D,$J$1,収穫記録!$I:$I,$J$2,収穫記録!$J:$J,$J$3,収穫記録!$F:$F,$I88,収穫記録!$B:$B,"&gt;="&amp;M$10,収穫記録!$B:$B,"&lt;="&amp;M$10+6)
/_xlfn.UNIQUE(_xlfn._xlws.FILTER($F:$F,$E:$E=$J$4))
/IF($J$5="総計",1,$K88/10)
),0)</f>
        <v>0</v>
      </c>
      <c r="N88" s="48" cm="1">
        <f t="array" ref="N88">IFERROR(
IF(OR(N$10="",$I88=""),"",
SUMIFS(収穫記録!$P:$P,収穫記録!$D:$D,$J$1,収穫記録!$I:$I,$J$2,収穫記録!$J:$J,$J$3,収穫記録!$F:$F,$I88,収穫記録!$B:$B,"&gt;="&amp;N$10,収穫記録!$B:$B,"&lt;="&amp;N$10+6)
/_xlfn.UNIQUE(_xlfn._xlws.FILTER($F:$F,$E:$E=$J$4))
/IF($J$5="総計",1,$K88/10)
),0)</f>
        <v>0</v>
      </c>
      <c r="O88" s="48" cm="1">
        <f t="array" ref="O88">IFERROR(
IF(OR(O$10="",$I88=""),"",
SUMIFS(収穫記録!$P:$P,収穫記録!$D:$D,$J$1,収穫記録!$I:$I,$J$2,収穫記録!$J:$J,$J$3,収穫記録!$F:$F,$I88,収穫記録!$B:$B,"&gt;="&amp;O$10,収穫記録!$B:$B,"&lt;="&amp;O$10+6)
/_xlfn.UNIQUE(_xlfn._xlws.FILTER($F:$F,$E:$E=$J$4))
/IF($J$5="総計",1,$K88/10)
),0)</f>
        <v>0</v>
      </c>
      <c r="P88" s="48" cm="1">
        <f t="array" ref="P88">IFERROR(
IF(OR(P$10="",$I88=""),"",
SUMIFS(収穫記録!$P:$P,収穫記録!$D:$D,$J$1,収穫記録!$I:$I,$J$2,収穫記録!$J:$J,$J$3,収穫記録!$F:$F,$I88,収穫記録!$B:$B,"&gt;="&amp;P$10,収穫記録!$B:$B,"&lt;="&amp;P$10+6)
/_xlfn.UNIQUE(_xlfn._xlws.FILTER($F:$F,$E:$E=$J$4))
/IF($J$5="総計",1,$K88/10)
),0)</f>
        <v>0</v>
      </c>
      <c r="Q88" s="48" cm="1">
        <f t="array" ref="Q88">IFERROR(
IF(OR(Q$10="",$I88=""),"",
SUMIFS(収穫記録!$P:$P,収穫記録!$D:$D,$J$1,収穫記録!$I:$I,$J$2,収穫記録!$J:$J,$J$3,収穫記録!$F:$F,$I88,収穫記録!$B:$B,"&gt;="&amp;Q$10,収穫記録!$B:$B,"&lt;="&amp;Q$10+6)
/_xlfn.UNIQUE(_xlfn._xlws.FILTER($F:$F,$E:$E=$J$4))
/IF($J$5="総計",1,$K88/10)
),0)</f>
        <v>0</v>
      </c>
      <c r="R88" s="48" cm="1">
        <f t="array" ref="R88">IFERROR(
IF(OR(R$10="",$I88=""),"",
SUMIFS(収穫記録!$P:$P,収穫記録!$D:$D,$J$1,収穫記録!$I:$I,$J$2,収穫記録!$J:$J,$J$3,収穫記録!$F:$F,$I88,収穫記録!$B:$B,"&gt;="&amp;R$10,収穫記録!$B:$B,"&lt;="&amp;R$10+6)
/_xlfn.UNIQUE(_xlfn._xlws.FILTER($F:$F,$E:$E=$J$4))
/IF($J$5="総計",1,$K88/10)
),0)</f>
        <v>0</v>
      </c>
      <c r="S88" s="48" cm="1">
        <f t="array" ref="S88">IFERROR(
IF(OR(S$10="",$I88=""),"",
SUMIFS(収穫記録!$P:$P,収穫記録!$D:$D,$J$1,収穫記録!$I:$I,$J$2,収穫記録!$J:$J,$J$3,収穫記録!$F:$F,$I88,収穫記録!$B:$B,"&gt;="&amp;S$10,収穫記録!$B:$B,"&lt;="&amp;S$10+6)
/_xlfn.UNIQUE(_xlfn._xlws.FILTER($F:$F,$E:$E=$J$4))
/IF($J$5="総計",1,$K88/10)
),0)</f>
        <v>0</v>
      </c>
      <c r="T88" s="48" cm="1">
        <f t="array" ref="T88">IFERROR(
IF(OR(T$10="",$I88=""),"",
SUMIFS(収穫記録!$P:$P,収穫記録!$D:$D,$J$1,収穫記録!$I:$I,$J$2,収穫記録!$J:$J,$J$3,収穫記録!$F:$F,$I88,収穫記録!$B:$B,"&gt;="&amp;T$10,収穫記録!$B:$B,"&lt;="&amp;T$10+6)
/_xlfn.UNIQUE(_xlfn._xlws.FILTER($F:$F,$E:$E=$J$4))
/IF($J$5="総計",1,$K88/10)
),0)</f>
        <v>0</v>
      </c>
      <c r="U88" s="48" cm="1">
        <f t="array" ref="U88">IFERROR(
IF(OR(U$10="",$I88=""),"",
SUMIFS(収穫記録!$P:$P,収穫記録!$D:$D,$J$1,収穫記録!$I:$I,$J$2,収穫記録!$J:$J,$J$3,収穫記録!$F:$F,$I88,収穫記録!$B:$B,"&gt;="&amp;U$10,収穫記録!$B:$B,"&lt;="&amp;U$10+6)
/_xlfn.UNIQUE(_xlfn._xlws.FILTER($F:$F,$E:$E=$J$4))
/IF($J$5="総計",1,$K88/10)
),0)</f>
        <v>0</v>
      </c>
      <c r="V88" s="48" cm="1">
        <f t="array" ref="V88">IFERROR(
IF(OR(V$10="",$I88=""),"",
SUMIFS(収穫記録!$P:$P,収穫記録!$D:$D,$J$1,収穫記録!$I:$I,$J$2,収穫記録!$J:$J,$J$3,収穫記録!$F:$F,$I88,収穫記録!$B:$B,"&gt;="&amp;V$10,収穫記録!$B:$B,"&lt;="&amp;V$10+6)
/_xlfn.UNIQUE(_xlfn._xlws.FILTER($F:$F,$E:$E=$J$4))
/IF($J$5="総計",1,$K88/10)
),0)</f>
        <v>0</v>
      </c>
      <c r="W88" s="48" cm="1">
        <f t="array" ref="W88">IFERROR(
IF(OR(W$10="",$I88=""),"",
SUMIFS(収穫記録!$P:$P,収穫記録!$D:$D,$J$1,収穫記録!$I:$I,$J$2,収穫記録!$J:$J,$J$3,収穫記録!$F:$F,$I88,収穫記録!$B:$B,"&gt;="&amp;W$10,収穫記録!$B:$B,"&lt;="&amp;W$10+6)
/_xlfn.UNIQUE(_xlfn._xlws.FILTER($F:$F,$E:$E=$J$4))
/IF($J$5="総計",1,$K88/10)
),0)</f>
        <v>0</v>
      </c>
      <c r="X88" s="48" cm="1">
        <f t="array" ref="X88">IFERROR(
IF(OR(X$10="",$I88=""),"",
SUMIFS(収穫記録!$P:$P,収穫記録!$D:$D,$J$1,収穫記録!$I:$I,$J$2,収穫記録!$J:$J,$J$3,収穫記録!$F:$F,$I88,収穫記録!$B:$B,"&gt;="&amp;X$10,収穫記録!$B:$B,"&lt;="&amp;X$10+6)
/_xlfn.UNIQUE(_xlfn._xlws.FILTER($F:$F,$E:$E=$J$4))
/IF($J$5="総計",1,$K88/10)
),0)</f>
        <v>0</v>
      </c>
    </row>
    <row r="89" spans="10:24">
      <c r="J89" s="13"/>
      <c r="K89" s="37"/>
      <c r="L89" s="46" t="str">
        <f t="shared" si="3"/>
        <v/>
      </c>
      <c r="M89" s="47" cm="1">
        <f t="array" ref="M89">IFERROR(
IF(OR(M$10="",$I89=""),"",
SUMIFS(収穫記録!$P:$P,収穫記録!$D:$D,$J$1,収穫記録!$I:$I,$J$2,収穫記録!$J:$J,$J$3,収穫記録!$F:$F,$I89,収穫記録!$B:$B,"&gt;="&amp;M$10,収穫記録!$B:$B,"&lt;="&amp;M$10+6)
/_xlfn.UNIQUE(_xlfn._xlws.FILTER($F:$F,$E:$E=$J$4))
/IF($J$5="総計",1,$K89/10)
),0)</f>
        <v>0</v>
      </c>
      <c r="N89" s="48" cm="1">
        <f t="array" ref="N89">IFERROR(
IF(OR(N$10="",$I89=""),"",
SUMIFS(収穫記録!$P:$P,収穫記録!$D:$D,$J$1,収穫記録!$I:$I,$J$2,収穫記録!$J:$J,$J$3,収穫記録!$F:$F,$I89,収穫記録!$B:$B,"&gt;="&amp;N$10,収穫記録!$B:$B,"&lt;="&amp;N$10+6)
/_xlfn.UNIQUE(_xlfn._xlws.FILTER($F:$F,$E:$E=$J$4))
/IF($J$5="総計",1,$K89/10)
),0)</f>
        <v>0</v>
      </c>
      <c r="O89" s="48" cm="1">
        <f t="array" ref="O89">IFERROR(
IF(OR(O$10="",$I89=""),"",
SUMIFS(収穫記録!$P:$P,収穫記録!$D:$D,$J$1,収穫記録!$I:$I,$J$2,収穫記録!$J:$J,$J$3,収穫記録!$F:$F,$I89,収穫記録!$B:$B,"&gt;="&amp;O$10,収穫記録!$B:$B,"&lt;="&amp;O$10+6)
/_xlfn.UNIQUE(_xlfn._xlws.FILTER($F:$F,$E:$E=$J$4))
/IF($J$5="総計",1,$K89/10)
),0)</f>
        <v>0</v>
      </c>
      <c r="P89" s="48" cm="1">
        <f t="array" ref="P89">IFERROR(
IF(OR(P$10="",$I89=""),"",
SUMIFS(収穫記録!$P:$P,収穫記録!$D:$D,$J$1,収穫記録!$I:$I,$J$2,収穫記録!$J:$J,$J$3,収穫記録!$F:$F,$I89,収穫記録!$B:$B,"&gt;="&amp;P$10,収穫記録!$B:$B,"&lt;="&amp;P$10+6)
/_xlfn.UNIQUE(_xlfn._xlws.FILTER($F:$F,$E:$E=$J$4))
/IF($J$5="総計",1,$K89/10)
),0)</f>
        <v>0</v>
      </c>
      <c r="Q89" s="48" cm="1">
        <f t="array" ref="Q89">IFERROR(
IF(OR(Q$10="",$I89=""),"",
SUMIFS(収穫記録!$P:$P,収穫記録!$D:$D,$J$1,収穫記録!$I:$I,$J$2,収穫記録!$J:$J,$J$3,収穫記録!$F:$F,$I89,収穫記録!$B:$B,"&gt;="&amp;Q$10,収穫記録!$B:$B,"&lt;="&amp;Q$10+6)
/_xlfn.UNIQUE(_xlfn._xlws.FILTER($F:$F,$E:$E=$J$4))
/IF($J$5="総計",1,$K89/10)
),0)</f>
        <v>0</v>
      </c>
      <c r="R89" s="48" cm="1">
        <f t="array" ref="R89">IFERROR(
IF(OR(R$10="",$I89=""),"",
SUMIFS(収穫記録!$P:$P,収穫記録!$D:$D,$J$1,収穫記録!$I:$I,$J$2,収穫記録!$J:$J,$J$3,収穫記録!$F:$F,$I89,収穫記録!$B:$B,"&gt;="&amp;R$10,収穫記録!$B:$B,"&lt;="&amp;R$10+6)
/_xlfn.UNIQUE(_xlfn._xlws.FILTER($F:$F,$E:$E=$J$4))
/IF($J$5="総計",1,$K89/10)
),0)</f>
        <v>0</v>
      </c>
      <c r="S89" s="48" cm="1">
        <f t="array" ref="S89">IFERROR(
IF(OR(S$10="",$I89=""),"",
SUMIFS(収穫記録!$P:$P,収穫記録!$D:$D,$J$1,収穫記録!$I:$I,$J$2,収穫記録!$J:$J,$J$3,収穫記録!$F:$F,$I89,収穫記録!$B:$B,"&gt;="&amp;S$10,収穫記録!$B:$B,"&lt;="&amp;S$10+6)
/_xlfn.UNIQUE(_xlfn._xlws.FILTER($F:$F,$E:$E=$J$4))
/IF($J$5="総計",1,$K89/10)
),0)</f>
        <v>0</v>
      </c>
      <c r="T89" s="48" cm="1">
        <f t="array" ref="T89">IFERROR(
IF(OR(T$10="",$I89=""),"",
SUMIFS(収穫記録!$P:$P,収穫記録!$D:$D,$J$1,収穫記録!$I:$I,$J$2,収穫記録!$J:$J,$J$3,収穫記録!$F:$F,$I89,収穫記録!$B:$B,"&gt;="&amp;T$10,収穫記録!$B:$B,"&lt;="&amp;T$10+6)
/_xlfn.UNIQUE(_xlfn._xlws.FILTER($F:$F,$E:$E=$J$4))
/IF($J$5="総計",1,$K89/10)
),0)</f>
        <v>0</v>
      </c>
      <c r="U89" s="48" cm="1">
        <f t="array" ref="U89">IFERROR(
IF(OR(U$10="",$I89=""),"",
SUMIFS(収穫記録!$P:$P,収穫記録!$D:$D,$J$1,収穫記録!$I:$I,$J$2,収穫記録!$J:$J,$J$3,収穫記録!$F:$F,$I89,収穫記録!$B:$B,"&gt;="&amp;U$10,収穫記録!$B:$B,"&lt;="&amp;U$10+6)
/_xlfn.UNIQUE(_xlfn._xlws.FILTER($F:$F,$E:$E=$J$4))
/IF($J$5="総計",1,$K89/10)
),0)</f>
        <v>0</v>
      </c>
      <c r="V89" s="48" cm="1">
        <f t="array" ref="V89">IFERROR(
IF(OR(V$10="",$I89=""),"",
SUMIFS(収穫記録!$P:$P,収穫記録!$D:$D,$J$1,収穫記録!$I:$I,$J$2,収穫記録!$J:$J,$J$3,収穫記録!$F:$F,$I89,収穫記録!$B:$B,"&gt;="&amp;V$10,収穫記録!$B:$B,"&lt;="&amp;V$10+6)
/_xlfn.UNIQUE(_xlfn._xlws.FILTER($F:$F,$E:$E=$J$4))
/IF($J$5="総計",1,$K89/10)
),0)</f>
        <v>0</v>
      </c>
      <c r="W89" s="48" cm="1">
        <f t="array" ref="W89">IFERROR(
IF(OR(W$10="",$I89=""),"",
SUMIFS(収穫記録!$P:$P,収穫記録!$D:$D,$J$1,収穫記録!$I:$I,$J$2,収穫記録!$J:$J,$J$3,収穫記録!$F:$F,$I89,収穫記録!$B:$B,"&gt;="&amp;W$10,収穫記録!$B:$B,"&lt;="&amp;W$10+6)
/_xlfn.UNIQUE(_xlfn._xlws.FILTER($F:$F,$E:$E=$J$4))
/IF($J$5="総計",1,$K89/10)
),0)</f>
        <v>0</v>
      </c>
      <c r="X89" s="48" cm="1">
        <f t="array" ref="X89">IFERROR(
IF(OR(X$10="",$I89=""),"",
SUMIFS(収穫記録!$P:$P,収穫記録!$D:$D,$J$1,収穫記録!$I:$I,$J$2,収穫記録!$J:$J,$J$3,収穫記録!$F:$F,$I89,収穫記録!$B:$B,"&gt;="&amp;X$10,収穫記録!$B:$B,"&lt;="&amp;X$10+6)
/_xlfn.UNIQUE(_xlfn._xlws.FILTER($F:$F,$E:$E=$J$4))
/IF($J$5="総計",1,$K89/10)
),0)</f>
        <v>0</v>
      </c>
    </row>
    <row r="90" spans="10:24">
      <c r="J90" s="13"/>
      <c r="K90" s="37"/>
      <c r="L90" s="46" t="str">
        <f t="shared" si="3"/>
        <v/>
      </c>
      <c r="M90" s="47" cm="1">
        <f t="array" ref="M90">IFERROR(
IF(OR(M$10="",$I90=""),"",
SUMIFS(収穫記録!$P:$P,収穫記録!$D:$D,$J$1,収穫記録!$I:$I,$J$2,収穫記録!$J:$J,$J$3,収穫記録!$F:$F,$I90,収穫記録!$B:$B,"&gt;="&amp;M$10,収穫記録!$B:$B,"&lt;="&amp;M$10+6)
/_xlfn.UNIQUE(_xlfn._xlws.FILTER($F:$F,$E:$E=$J$4))
/IF($J$5="総計",1,$K90/10)
),0)</f>
        <v>0</v>
      </c>
      <c r="N90" s="48" cm="1">
        <f t="array" ref="N90">IFERROR(
IF(OR(N$10="",$I90=""),"",
SUMIFS(収穫記録!$P:$P,収穫記録!$D:$D,$J$1,収穫記録!$I:$I,$J$2,収穫記録!$J:$J,$J$3,収穫記録!$F:$F,$I90,収穫記録!$B:$B,"&gt;="&amp;N$10,収穫記録!$B:$B,"&lt;="&amp;N$10+6)
/_xlfn.UNIQUE(_xlfn._xlws.FILTER($F:$F,$E:$E=$J$4))
/IF($J$5="総計",1,$K90/10)
),0)</f>
        <v>0</v>
      </c>
      <c r="O90" s="48" cm="1">
        <f t="array" ref="O90">IFERROR(
IF(OR(O$10="",$I90=""),"",
SUMIFS(収穫記録!$P:$P,収穫記録!$D:$D,$J$1,収穫記録!$I:$I,$J$2,収穫記録!$J:$J,$J$3,収穫記録!$F:$F,$I90,収穫記録!$B:$B,"&gt;="&amp;O$10,収穫記録!$B:$B,"&lt;="&amp;O$10+6)
/_xlfn.UNIQUE(_xlfn._xlws.FILTER($F:$F,$E:$E=$J$4))
/IF($J$5="総計",1,$K90/10)
),0)</f>
        <v>0</v>
      </c>
      <c r="P90" s="48" cm="1">
        <f t="array" ref="P90">IFERROR(
IF(OR(P$10="",$I90=""),"",
SUMIFS(収穫記録!$P:$P,収穫記録!$D:$D,$J$1,収穫記録!$I:$I,$J$2,収穫記録!$J:$J,$J$3,収穫記録!$F:$F,$I90,収穫記録!$B:$B,"&gt;="&amp;P$10,収穫記録!$B:$B,"&lt;="&amp;P$10+6)
/_xlfn.UNIQUE(_xlfn._xlws.FILTER($F:$F,$E:$E=$J$4))
/IF($J$5="総計",1,$K90/10)
),0)</f>
        <v>0</v>
      </c>
      <c r="Q90" s="48" cm="1">
        <f t="array" ref="Q90">IFERROR(
IF(OR(Q$10="",$I90=""),"",
SUMIFS(収穫記録!$P:$P,収穫記録!$D:$D,$J$1,収穫記録!$I:$I,$J$2,収穫記録!$J:$J,$J$3,収穫記録!$F:$F,$I90,収穫記録!$B:$B,"&gt;="&amp;Q$10,収穫記録!$B:$B,"&lt;="&amp;Q$10+6)
/_xlfn.UNIQUE(_xlfn._xlws.FILTER($F:$F,$E:$E=$J$4))
/IF($J$5="総計",1,$K90/10)
),0)</f>
        <v>0</v>
      </c>
      <c r="R90" s="48" cm="1">
        <f t="array" ref="R90">IFERROR(
IF(OR(R$10="",$I90=""),"",
SUMIFS(収穫記録!$P:$P,収穫記録!$D:$D,$J$1,収穫記録!$I:$I,$J$2,収穫記録!$J:$J,$J$3,収穫記録!$F:$F,$I90,収穫記録!$B:$B,"&gt;="&amp;R$10,収穫記録!$B:$B,"&lt;="&amp;R$10+6)
/_xlfn.UNIQUE(_xlfn._xlws.FILTER($F:$F,$E:$E=$J$4))
/IF($J$5="総計",1,$K90/10)
),0)</f>
        <v>0</v>
      </c>
      <c r="S90" s="48" cm="1">
        <f t="array" ref="S90">IFERROR(
IF(OR(S$10="",$I90=""),"",
SUMIFS(収穫記録!$P:$P,収穫記録!$D:$D,$J$1,収穫記録!$I:$I,$J$2,収穫記録!$J:$J,$J$3,収穫記録!$F:$F,$I90,収穫記録!$B:$B,"&gt;="&amp;S$10,収穫記録!$B:$B,"&lt;="&amp;S$10+6)
/_xlfn.UNIQUE(_xlfn._xlws.FILTER($F:$F,$E:$E=$J$4))
/IF($J$5="総計",1,$K90/10)
),0)</f>
        <v>0</v>
      </c>
      <c r="T90" s="48" cm="1">
        <f t="array" ref="T90">IFERROR(
IF(OR(T$10="",$I90=""),"",
SUMIFS(収穫記録!$P:$P,収穫記録!$D:$D,$J$1,収穫記録!$I:$I,$J$2,収穫記録!$J:$J,$J$3,収穫記録!$F:$F,$I90,収穫記録!$B:$B,"&gt;="&amp;T$10,収穫記録!$B:$B,"&lt;="&amp;T$10+6)
/_xlfn.UNIQUE(_xlfn._xlws.FILTER($F:$F,$E:$E=$J$4))
/IF($J$5="総計",1,$K90/10)
),0)</f>
        <v>0</v>
      </c>
      <c r="U90" s="48" cm="1">
        <f t="array" ref="U90">IFERROR(
IF(OR(U$10="",$I90=""),"",
SUMIFS(収穫記録!$P:$P,収穫記録!$D:$D,$J$1,収穫記録!$I:$I,$J$2,収穫記録!$J:$J,$J$3,収穫記録!$F:$F,$I90,収穫記録!$B:$B,"&gt;="&amp;U$10,収穫記録!$B:$B,"&lt;="&amp;U$10+6)
/_xlfn.UNIQUE(_xlfn._xlws.FILTER($F:$F,$E:$E=$J$4))
/IF($J$5="総計",1,$K90/10)
),0)</f>
        <v>0</v>
      </c>
      <c r="V90" s="48" cm="1">
        <f t="array" ref="V90">IFERROR(
IF(OR(V$10="",$I90=""),"",
SUMIFS(収穫記録!$P:$P,収穫記録!$D:$D,$J$1,収穫記録!$I:$I,$J$2,収穫記録!$J:$J,$J$3,収穫記録!$F:$F,$I90,収穫記録!$B:$B,"&gt;="&amp;V$10,収穫記録!$B:$B,"&lt;="&amp;V$10+6)
/_xlfn.UNIQUE(_xlfn._xlws.FILTER($F:$F,$E:$E=$J$4))
/IF($J$5="総計",1,$K90/10)
),0)</f>
        <v>0</v>
      </c>
      <c r="W90" s="48" cm="1">
        <f t="array" ref="W90">IFERROR(
IF(OR(W$10="",$I90=""),"",
SUMIFS(収穫記録!$P:$P,収穫記録!$D:$D,$J$1,収穫記録!$I:$I,$J$2,収穫記録!$J:$J,$J$3,収穫記録!$F:$F,$I90,収穫記録!$B:$B,"&gt;="&amp;W$10,収穫記録!$B:$B,"&lt;="&amp;W$10+6)
/_xlfn.UNIQUE(_xlfn._xlws.FILTER($F:$F,$E:$E=$J$4))
/IF($J$5="総計",1,$K90/10)
),0)</f>
        <v>0</v>
      </c>
      <c r="X90" s="48" cm="1">
        <f t="array" ref="X90">IFERROR(
IF(OR(X$10="",$I90=""),"",
SUMIFS(収穫記録!$P:$P,収穫記録!$D:$D,$J$1,収穫記録!$I:$I,$J$2,収穫記録!$J:$J,$J$3,収穫記録!$F:$F,$I90,収穫記録!$B:$B,"&gt;="&amp;X$10,収穫記録!$B:$B,"&lt;="&amp;X$10+6)
/_xlfn.UNIQUE(_xlfn._xlws.FILTER($F:$F,$E:$E=$J$4))
/IF($J$5="総計",1,$K90/10)
),0)</f>
        <v>0</v>
      </c>
    </row>
    <row r="91" spans="10:24">
      <c r="J91" s="13"/>
      <c r="K91" s="37"/>
      <c r="L91" s="46" t="str">
        <f t="shared" si="3"/>
        <v/>
      </c>
      <c r="M91" s="47" cm="1">
        <f t="array" ref="M91">IFERROR(
IF(OR(M$10="",$I91=""),"",
SUMIFS(収穫記録!$P:$P,収穫記録!$D:$D,$J$1,収穫記録!$I:$I,$J$2,収穫記録!$J:$J,$J$3,収穫記録!$F:$F,$I91,収穫記録!$B:$B,"&gt;="&amp;M$10,収穫記録!$B:$B,"&lt;="&amp;M$10+6)
/_xlfn.UNIQUE(_xlfn._xlws.FILTER($F:$F,$E:$E=$J$4))
/IF($J$5="総計",1,$K91/10)
),0)</f>
        <v>0</v>
      </c>
      <c r="N91" s="48" cm="1">
        <f t="array" ref="N91">IFERROR(
IF(OR(N$10="",$I91=""),"",
SUMIFS(収穫記録!$P:$P,収穫記録!$D:$D,$J$1,収穫記録!$I:$I,$J$2,収穫記録!$J:$J,$J$3,収穫記録!$F:$F,$I91,収穫記録!$B:$B,"&gt;="&amp;N$10,収穫記録!$B:$B,"&lt;="&amp;N$10+6)
/_xlfn.UNIQUE(_xlfn._xlws.FILTER($F:$F,$E:$E=$J$4))
/IF($J$5="総計",1,$K91/10)
),0)</f>
        <v>0</v>
      </c>
      <c r="O91" s="48" cm="1">
        <f t="array" ref="O91">IFERROR(
IF(OR(O$10="",$I91=""),"",
SUMIFS(収穫記録!$P:$P,収穫記録!$D:$D,$J$1,収穫記録!$I:$I,$J$2,収穫記録!$J:$J,$J$3,収穫記録!$F:$F,$I91,収穫記録!$B:$B,"&gt;="&amp;O$10,収穫記録!$B:$B,"&lt;="&amp;O$10+6)
/_xlfn.UNIQUE(_xlfn._xlws.FILTER($F:$F,$E:$E=$J$4))
/IF($J$5="総計",1,$K91/10)
),0)</f>
        <v>0</v>
      </c>
      <c r="P91" s="48" cm="1">
        <f t="array" ref="P91">IFERROR(
IF(OR(P$10="",$I91=""),"",
SUMIFS(収穫記録!$P:$P,収穫記録!$D:$D,$J$1,収穫記録!$I:$I,$J$2,収穫記録!$J:$J,$J$3,収穫記録!$F:$F,$I91,収穫記録!$B:$B,"&gt;="&amp;P$10,収穫記録!$B:$B,"&lt;="&amp;P$10+6)
/_xlfn.UNIQUE(_xlfn._xlws.FILTER($F:$F,$E:$E=$J$4))
/IF($J$5="総計",1,$K91/10)
),0)</f>
        <v>0</v>
      </c>
      <c r="Q91" s="48" cm="1">
        <f t="array" ref="Q91">IFERROR(
IF(OR(Q$10="",$I91=""),"",
SUMIFS(収穫記録!$P:$P,収穫記録!$D:$D,$J$1,収穫記録!$I:$I,$J$2,収穫記録!$J:$J,$J$3,収穫記録!$F:$F,$I91,収穫記録!$B:$B,"&gt;="&amp;Q$10,収穫記録!$B:$B,"&lt;="&amp;Q$10+6)
/_xlfn.UNIQUE(_xlfn._xlws.FILTER($F:$F,$E:$E=$J$4))
/IF($J$5="総計",1,$K91/10)
),0)</f>
        <v>0</v>
      </c>
      <c r="R91" s="48" cm="1">
        <f t="array" ref="R91">IFERROR(
IF(OR(R$10="",$I91=""),"",
SUMIFS(収穫記録!$P:$P,収穫記録!$D:$D,$J$1,収穫記録!$I:$I,$J$2,収穫記録!$J:$J,$J$3,収穫記録!$F:$F,$I91,収穫記録!$B:$B,"&gt;="&amp;R$10,収穫記録!$B:$B,"&lt;="&amp;R$10+6)
/_xlfn.UNIQUE(_xlfn._xlws.FILTER($F:$F,$E:$E=$J$4))
/IF($J$5="総計",1,$K91/10)
),0)</f>
        <v>0</v>
      </c>
      <c r="S91" s="48" cm="1">
        <f t="array" ref="S91">IFERROR(
IF(OR(S$10="",$I91=""),"",
SUMIFS(収穫記録!$P:$P,収穫記録!$D:$D,$J$1,収穫記録!$I:$I,$J$2,収穫記録!$J:$J,$J$3,収穫記録!$F:$F,$I91,収穫記録!$B:$B,"&gt;="&amp;S$10,収穫記録!$B:$B,"&lt;="&amp;S$10+6)
/_xlfn.UNIQUE(_xlfn._xlws.FILTER($F:$F,$E:$E=$J$4))
/IF($J$5="総計",1,$K91/10)
),0)</f>
        <v>0</v>
      </c>
      <c r="T91" s="48" cm="1">
        <f t="array" ref="T91">IFERROR(
IF(OR(T$10="",$I91=""),"",
SUMIFS(収穫記録!$P:$P,収穫記録!$D:$D,$J$1,収穫記録!$I:$I,$J$2,収穫記録!$J:$J,$J$3,収穫記録!$F:$F,$I91,収穫記録!$B:$B,"&gt;="&amp;T$10,収穫記録!$B:$B,"&lt;="&amp;T$10+6)
/_xlfn.UNIQUE(_xlfn._xlws.FILTER($F:$F,$E:$E=$J$4))
/IF($J$5="総計",1,$K91/10)
),0)</f>
        <v>0</v>
      </c>
      <c r="U91" s="48" cm="1">
        <f t="array" ref="U91">IFERROR(
IF(OR(U$10="",$I91=""),"",
SUMIFS(収穫記録!$P:$P,収穫記録!$D:$D,$J$1,収穫記録!$I:$I,$J$2,収穫記録!$J:$J,$J$3,収穫記録!$F:$F,$I91,収穫記録!$B:$B,"&gt;="&amp;U$10,収穫記録!$B:$B,"&lt;="&amp;U$10+6)
/_xlfn.UNIQUE(_xlfn._xlws.FILTER($F:$F,$E:$E=$J$4))
/IF($J$5="総計",1,$K91/10)
),0)</f>
        <v>0</v>
      </c>
      <c r="V91" s="48" cm="1">
        <f t="array" ref="V91">IFERROR(
IF(OR(V$10="",$I91=""),"",
SUMIFS(収穫記録!$P:$P,収穫記録!$D:$D,$J$1,収穫記録!$I:$I,$J$2,収穫記録!$J:$J,$J$3,収穫記録!$F:$F,$I91,収穫記録!$B:$B,"&gt;="&amp;V$10,収穫記録!$B:$B,"&lt;="&amp;V$10+6)
/_xlfn.UNIQUE(_xlfn._xlws.FILTER($F:$F,$E:$E=$J$4))
/IF($J$5="総計",1,$K91/10)
),0)</f>
        <v>0</v>
      </c>
      <c r="W91" s="48" cm="1">
        <f t="array" ref="W91">IFERROR(
IF(OR(W$10="",$I91=""),"",
SUMIFS(収穫記録!$P:$P,収穫記録!$D:$D,$J$1,収穫記録!$I:$I,$J$2,収穫記録!$J:$J,$J$3,収穫記録!$F:$F,$I91,収穫記録!$B:$B,"&gt;="&amp;W$10,収穫記録!$B:$B,"&lt;="&amp;W$10+6)
/_xlfn.UNIQUE(_xlfn._xlws.FILTER($F:$F,$E:$E=$J$4))
/IF($J$5="総計",1,$K91/10)
),0)</f>
        <v>0</v>
      </c>
      <c r="X91" s="48" cm="1">
        <f t="array" ref="X91">IFERROR(
IF(OR(X$10="",$I91=""),"",
SUMIFS(収穫記録!$P:$P,収穫記録!$D:$D,$J$1,収穫記録!$I:$I,$J$2,収穫記録!$J:$J,$J$3,収穫記録!$F:$F,$I91,収穫記録!$B:$B,"&gt;="&amp;X$10,収穫記録!$B:$B,"&lt;="&amp;X$10+6)
/_xlfn.UNIQUE(_xlfn._xlws.FILTER($F:$F,$E:$E=$J$4))
/IF($J$5="総計",1,$K91/10)
),0)</f>
        <v>0</v>
      </c>
    </row>
    <row r="92" spans="10:24">
      <c r="J92" s="13"/>
      <c r="K92" s="37"/>
      <c r="L92" s="46" t="str">
        <f t="shared" si="3"/>
        <v/>
      </c>
      <c r="M92" s="47" cm="1">
        <f t="array" ref="M92">IFERROR(
IF(OR(M$10="",$I92=""),"",
SUMIFS(収穫記録!$P:$P,収穫記録!$D:$D,$J$1,収穫記録!$I:$I,$J$2,収穫記録!$J:$J,$J$3,収穫記録!$F:$F,$I92,収穫記録!$B:$B,"&gt;="&amp;M$10,収穫記録!$B:$B,"&lt;="&amp;M$10+6)
/_xlfn.UNIQUE(_xlfn._xlws.FILTER($F:$F,$E:$E=$J$4))
/IF($J$5="総計",1,$K92/10)
),0)</f>
        <v>0</v>
      </c>
      <c r="N92" s="48" cm="1">
        <f t="array" ref="N92">IFERROR(
IF(OR(N$10="",$I92=""),"",
SUMIFS(収穫記録!$P:$P,収穫記録!$D:$D,$J$1,収穫記録!$I:$I,$J$2,収穫記録!$J:$J,$J$3,収穫記録!$F:$F,$I92,収穫記録!$B:$B,"&gt;="&amp;N$10,収穫記録!$B:$B,"&lt;="&amp;N$10+6)
/_xlfn.UNIQUE(_xlfn._xlws.FILTER($F:$F,$E:$E=$J$4))
/IF($J$5="総計",1,$K92/10)
),0)</f>
        <v>0</v>
      </c>
      <c r="O92" s="48" cm="1">
        <f t="array" ref="O92">IFERROR(
IF(OR(O$10="",$I92=""),"",
SUMIFS(収穫記録!$P:$P,収穫記録!$D:$D,$J$1,収穫記録!$I:$I,$J$2,収穫記録!$J:$J,$J$3,収穫記録!$F:$F,$I92,収穫記録!$B:$B,"&gt;="&amp;O$10,収穫記録!$B:$B,"&lt;="&amp;O$10+6)
/_xlfn.UNIQUE(_xlfn._xlws.FILTER($F:$F,$E:$E=$J$4))
/IF($J$5="総計",1,$K92/10)
),0)</f>
        <v>0</v>
      </c>
      <c r="P92" s="48" cm="1">
        <f t="array" ref="P92">IFERROR(
IF(OR(P$10="",$I92=""),"",
SUMIFS(収穫記録!$P:$P,収穫記録!$D:$D,$J$1,収穫記録!$I:$I,$J$2,収穫記録!$J:$J,$J$3,収穫記録!$F:$F,$I92,収穫記録!$B:$B,"&gt;="&amp;P$10,収穫記録!$B:$B,"&lt;="&amp;P$10+6)
/_xlfn.UNIQUE(_xlfn._xlws.FILTER($F:$F,$E:$E=$J$4))
/IF($J$5="総計",1,$K92/10)
),0)</f>
        <v>0</v>
      </c>
      <c r="Q92" s="48" cm="1">
        <f t="array" ref="Q92">IFERROR(
IF(OR(Q$10="",$I92=""),"",
SUMIFS(収穫記録!$P:$P,収穫記録!$D:$D,$J$1,収穫記録!$I:$I,$J$2,収穫記録!$J:$J,$J$3,収穫記録!$F:$F,$I92,収穫記録!$B:$B,"&gt;="&amp;Q$10,収穫記録!$B:$B,"&lt;="&amp;Q$10+6)
/_xlfn.UNIQUE(_xlfn._xlws.FILTER($F:$F,$E:$E=$J$4))
/IF($J$5="総計",1,$K92/10)
),0)</f>
        <v>0</v>
      </c>
      <c r="R92" s="48" cm="1">
        <f t="array" ref="R92">IFERROR(
IF(OR(R$10="",$I92=""),"",
SUMIFS(収穫記録!$P:$P,収穫記録!$D:$D,$J$1,収穫記録!$I:$I,$J$2,収穫記録!$J:$J,$J$3,収穫記録!$F:$F,$I92,収穫記録!$B:$B,"&gt;="&amp;R$10,収穫記録!$B:$B,"&lt;="&amp;R$10+6)
/_xlfn.UNIQUE(_xlfn._xlws.FILTER($F:$F,$E:$E=$J$4))
/IF($J$5="総計",1,$K92/10)
),0)</f>
        <v>0</v>
      </c>
      <c r="S92" s="48" cm="1">
        <f t="array" ref="S92">IFERROR(
IF(OR(S$10="",$I92=""),"",
SUMIFS(収穫記録!$P:$P,収穫記録!$D:$D,$J$1,収穫記録!$I:$I,$J$2,収穫記録!$J:$J,$J$3,収穫記録!$F:$F,$I92,収穫記録!$B:$B,"&gt;="&amp;S$10,収穫記録!$B:$B,"&lt;="&amp;S$10+6)
/_xlfn.UNIQUE(_xlfn._xlws.FILTER($F:$F,$E:$E=$J$4))
/IF($J$5="総計",1,$K92/10)
),0)</f>
        <v>0</v>
      </c>
      <c r="T92" s="48" cm="1">
        <f t="array" ref="T92">IFERROR(
IF(OR(T$10="",$I92=""),"",
SUMIFS(収穫記録!$P:$P,収穫記録!$D:$D,$J$1,収穫記録!$I:$I,$J$2,収穫記録!$J:$J,$J$3,収穫記録!$F:$F,$I92,収穫記録!$B:$B,"&gt;="&amp;T$10,収穫記録!$B:$B,"&lt;="&amp;T$10+6)
/_xlfn.UNIQUE(_xlfn._xlws.FILTER($F:$F,$E:$E=$J$4))
/IF($J$5="総計",1,$K92/10)
),0)</f>
        <v>0</v>
      </c>
      <c r="U92" s="48" cm="1">
        <f t="array" ref="U92">IFERROR(
IF(OR(U$10="",$I92=""),"",
SUMIFS(収穫記録!$P:$P,収穫記録!$D:$D,$J$1,収穫記録!$I:$I,$J$2,収穫記録!$J:$J,$J$3,収穫記録!$F:$F,$I92,収穫記録!$B:$B,"&gt;="&amp;U$10,収穫記録!$B:$B,"&lt;="&amp;U$10+6)
/_xlfn.UNIQUE(_xlfn._xlws.FILTER($F:$F,$E:$E=$J$4))
/IF($J$5="総計",1,$K92/10)
),0)</f>
        <v>0</v>
      </c>
      <c r="V92" s="48" cm="1">
        <f t="array" ref="V92">IFERROR(
IF(OR(V$10="",$I92=""),"",
SUMIFS(収穫記録!$P:$P,収穫記録!$D:$D,$J$1,収穫記録!$I:$I,$J$2,収穫記録!$J:$J,$J$3,収穫記録!$F:$F,$I92,収穫記録!$B:$B,"&gt;="&amp;V$10,収穫記録!$B:$B,"&lt;="&amp;V$10+6)
/_xlfn.UNIQUE(_xlfn._xlws.FILTER($F:$F,$E:$E=$J$4))
/IF($J$5="総計",1,$K92/10)
),0)</f>
        <v>0</v>
      </c>
      <c r="W92" s="48" cm="1">
        <f t="array" ref="W92">IFERROR(
IF(OR(W$10="",$I92=""),"",
SUMIFS(収穫記録!$P:$P,収穫記録!$D:$D,$J$1,収穫記録!$I:$I,$J$2,収穫記録!$J:$J,$J$3,収穫記録!$F:$F,$I92,収穫記録!$B:$B,"&gt;="&amp;W$10,収穫記録!$B:$B,"&lt;="&amp;W$10+6)
/_xlfn.UNIQUE(_xlfn._xlws.FILTER($F:$F,$E:$E=$J$4))
/IF($J$5="総計",1,$K92/10)
),0)</f>
        <v>0</v>
      </c>
      <c r="X92" s="48" cm="1">
        <f t="array" ref="X92">IFERROR(
IF(OR(X$10="",$I92=""),"",
SUMIFS(収穫記録!$P:$P,収穫記録!$D:$D,$J$1,収穫記録!$I:$I,$J$2,収穫記録!$J:$J,$J$3,収穫記録!$F:$F,$I92,収穫記録!$B:$B,"&gt;="&amp;X$10,収穫記録!$B:$B,"&lt;="&amp;X$10+6)
/_xlfn.UNIQUE(_xlfn._xlws.FILTER($F:$F,$E:$E=$J$4))
/IF($J$5="総計",1,$K92/10)
),0)</f>
        <v>0</v>
      </c>
    </row>
    <row r="93" spans="10:24">
      <c r="J93" s="13"/>
      <c r="K93" s="37"/>
      <c r="L93" s="46" t="str">
        <f t="shared" si="3"/>
        <v/>
      </c>
      <c r="M93" s="47" cm="1">
        <f t="array" ref="M93">IFERROR(
IF(OR(M$10="",$I93=""),"",
SUMIFS(収穫記録!$P:$P,収穫記録!$D:$D,$J$1,収穫記録!$I:$I,$J$2,収穫記録!$J:$J,$J$3,収穫記録!$F:$F,$I93,収穫記録!$B:$B,"&gt;="&amp;M$10,収穫記録!$B:$B,"&lt;="&amp;M$10+6)
/_xlfn.UNIQUE(_xlfn._xlws.FILTER($F:$F,$E:$E=$J$4))
/IF($J$5="総計",1,$K93/10)
),0)</f>
        <v>0</v>
      </c>
      <c r="N93" s="48" cm="1">
        <f t="array" ref="N93">IFERROR(
IF(OR(N$10="",$I93=""),"",
SUMIFS(収穫記録!$P:$P,収穫記録!$D:$D,$J$1,収穫記録!$I:$I,$J$2,収穫記録!$J:$J,$J$3,収穫記録!$F:$F,$I93,収穫記録!$B:$B,"&gt;="&amp;N$10,収穫記録!$B:$B,"&lt;="&amp;N$10+6)
/_xlfn.UNIQUE(_xlfn._xlws.FILTER($F:$F,$E:$E=$J$4))
/IF($J$5="総計",1,$K93/10)
),0)</f>
        <v>0</v>
      </c>
      <c r="O93" s="48" cm="1">
        <f t="array" ref="O93">IFERROR(
IF(OR(O$10="",$I93=""),"",
SUMIFS(収穫記録!$P:$P,収穫記録!$D:$D,$J$1,収穫記録!$I:$I,$J$2,収穫記録!$J:$J,$J$3,収穫記録!$F:$F,$I93,収穫記録!$B:$B,"&gt;="&amp;O$10,収穫記録!$B:$B,"&lt;="&amp;O$10+6)
/_xlfn.UNIQUE(_xlfn._xlws.FILTER($F:$F,$E:$E=$J$4))
/IF($J$5="総計",1,$K93/10)
),0)</f>
        <v>0</v>
      </c>
      <c r="P93" s="48" cm="1">
        <f t="array" ref="P93">IFERROR(
IF(OR(P$10="",$I93=""),"",
SUMIFS(収穫記録!$P:$P,収穫記録!$D:$D,$J$1,収穫記録!$I:$I,$J$2,収穫記録!$J:$J,$J$3,収穫記録!$F:$F,$I93,収穫記録!$B:$B,"&gt;="&amp;P$10,収穫記録!$B:$B,"&lt;="&amp;P$10+6)
/_xlfn.UNIQUE(_xlfn._xlws.FILTER($F:$F,$E:$E=$J$4))
/IF($J$5="総計",1,$K93/10)
),0)</f>
        <v>0</v>
      </c>
      <c r="Q93" s="48" cm="1">
        <f t="array" ref="Q93">IFERROR(
IF(OR(Q$10="",$I93=""),"",
SUMIFS(収穫記録!$P:$P,収穫記録!$D:$D,$J$1,収穫記録!$I:$I,$J$2,収穫記録!$J:$J,$J$3,収穫記録!$F:$F,$I93,収穫記録!$B:$B,"&gt;="&amp;Q$10,収穫記録!$B:$B,"&lt;="&amp;Q$10+6)
/_xlfn.UNIQUE(_xlfn._xlws.FILTER($F:$F,$E:$E=$J$4))
/IF($J$5="総計",1,$K93/10)
),0)</f>
        <v>0</v>
      </c>
      <c r="R93" s="48" cm="1">
        <f t="array" ref="R93">IFERROR(
IF(OR(R$10="",$I93=""),"",
SUMIFS(収穫記録!$P:$P,収穫記録!$D:$D,$J$1,収穫記録!$I:$I,$J$2,収穫記録!$J:$J,$J$3,収穫記録!$F:$F,$I93,収穫記録!$B:$B,"&gt;="&amp;R$10,収穫記録!$B:$B,"&lt;="&amp;R$10+6)
/_xlfn.UNIQUE(_xlfn._xlws.FILTER($F:$F,$E:$E=$J$4))
/IF($J$5="総計",1,$K93/10)
),0)</f>
        <v>0</v>
      </c>
      <c r="S93" s="48" cm="1">
        <f t="array" ref="S93">IFERROR(
IF(OR(S$10="",$I93=""),"",
SUMIFS(収穫記録!$P:$P,収穫記録!$D:$D,$J$1,収穫記録!$I:$I,$J$2,収穫記録!$J:$J,$J$3,収穫記録!$F:$F,$I93,収穫記録!$B:$B,"&gt;="&amp;S$10,収穫記録!$B:$B,"&lt;="&amp;S$10+6)
/_xlfn.UNIQUE(_xlfn._xlws.FILTER($F:$F,$E:$E=$J$4))
/IF($J$5="総計",1,$K93/10)
),0)</f>
        <v>0</v>
      </c>
      <c r="T93" s="48" cm="1">
        <f t="array" ref="T93">IFERROR(
IF(OR(T$10="",$I93=""),"",
SUMIFS(収穫記録!$P:$P,収穫記録!$D:$D,$J$1,収穫記録!$I:$I,$J$2,収穫記録!$J:$J,$J$3,収穫記録!$F:$F,$I93,収穫記録!$B:$B,"&gt;="&amp;T$10,収穫記録!$B:$B,"&lt;="&amp;T$10+6)
/_xlfn.UNIQUE(_xlfn._xlws.FILTER($F:$F,$E:$E=$J$4))
/IF($J$5="総計",1,$K93/10)
),0)</f>
        <v>0</v>
      </c>
      <c r="U93" s="48" cm="1">
        <f t="array" ref="U93">IFERROR(
IF(OR(U$10="",$I93=""),"",
SUMIFS(収穫記録!$P:$P,収穫記録!$D:$D,$J$1,収穫記録!$I:$I,$J$2,収穫記録!$J:$J,$J$3,収穫記録!$F:$F,$I93,収穫記録!$B:$B,"&gt;="&amp;U$10,収穫記録!$B:$B,"&lt;="&amp;U$10+6)
/_xlfn.UNIQUE(_xlfn._xlws.FILTER($F:$F,$E:$E=$J$4))
/IF($J$5="総計",1,$K93/10)
),0)</f>
        <v>0</v>
      </c>
      <c r="V93" s="48" cm="1">
        <f t="array" ref="V93">IFERROR(
IF(OR(V$10="",$I93=""),"",
SUMIFS(収穫記録!$P:$P,収穫記録!$D:$D,$J$1,収穫記録!$I:$I,$J$2,収穫記録!$J:$J,$J$3,収穫記録!$F:$F,$I93,収穫記録!$B:$B,"&gt;="&amp;V$10,収穫記録!$B:$B,"&lt;="&amp;V$10+6)
/_xlfn.UNIQUE(_xlfn._xlws.FILTER($F:$F,$E:$E=$J$4))
/IF($J$5="総計",1,$K93/10)
),0)</f>
        <v>0</v>
      </c>
      <c r="W93" s="48" cm="1">
        <f t="array" ref="W93">IFERROR(
IF(OR(W$10="",$I93=""),"",
SUMIFS(収穫記録!$P:$P,収穫記録!$D:$D,$J$1,収穫記録!$I:$I,$J$2,収穫記録!$J:$J,$J$3,収穫記録!$F:$F,$I93,収穫記録!$B:$B,"&gt;="&amp;W$10,収穫記録!$B:$B,"&lt;="&amp;W$10+6)
/_xlfn.UNIQUE(_xlfn._xlws.FILTER($F:$F,$E:$E=$J$4))
/IF($J$5="総計",1,$K93/10)
),0)</f>
        <v>0</v>
      </c>
      <c r="X93" s="48" cm="1">
        <f t="array" ref="X93">IFERROR(
IF(OR(X$10="",$I93=""),"",
SUMIFS(収穫記録!$P:$P,収穫記録!$D:$D,$J$1,収穫記録!$I:$I,$J$2,収穫記録!$J:$J,$J$3,収穫記録!$F:$F,$I93,収穫記録!$B:$B,"&gt;="&amp;X$10,収穫記録!$B:$B,"&lt;="&amp;X$10+6)
/_xlfn.UNIQUE(_xlfn._xlws.FILTER($F:$F,$E:$E=$J$4))
/IF($J$5="総計",1,$K93/10)
),0)</f>
        <v>0</v>
      </c>
    </row>
    <row r="94" spans="10:24">
      <c r="J94" s="13"/>
      <c r="K94" s="37"/>
      <c r="L94" s="46" t="str">
        <f t="shared" si="3"/>
        <v/>
      </c>
      <c r="M94" s="47" cm="1">
        <f t="array" ref="M94">IFERROR(
IF(OR(M$10="",$I94=""),"",
SUMIFS(収穫記録!$P:$P,収穫記録!$D:$D,$J$1,収穫記録!$I:$I,$J$2,収穫記録!$J:$J,$J$3,収穫記録!$F:$F,$I94,収穫記録!$B:$B,"&gt;="&amp;M$10,収穫記録!$B:$B,"&lt;="&amp;M$10+6)
/_xlfn.UNIQUE(_xlfn._xlws.FILTER($F:$F,$E:$E=$J$4))
/IF($J$5="総計",1,$K94/10)
),0)</f>
        <v>0</v>
      </c>
      <c r="N94" s="48" cm="1">
        <f t="array" ref="N94">IFERROR(
IF(OR(N$10="",$I94=""),"",
SUMIFS(収穫記録!$P:$P,収穫記録!$D:$D,$J$1,収穫記録!$I:$I,$J$2,収穫記録!$J:$J,$J$3,収穫記録!$F:$F,$I94,収穫記録!$B:$B,"&gt;="&amp;N$10,収穫記録!$B:$B,"&lt;="&amp;N$10+6)
/_xlfn.UNIQUE(_xlfn._xlws.FILTER($F:$F,$E:$E=$J$4))
/IF($J$5="総計",1,$K94/10)
),0)</f>
        <v>0</v>
      </c>
      <c r="O94" s="48" cm="1">
        <f t="array" ref="O94">IFERROR(
IF(OR(O$10="",$I94=""),"",
SUMIFS(収穫記録!$P:$P,収穫記録!$D:$D,$J$1,収穫記録!$I:$I,$J$2,収穫記録!$J:$J,$J$3,収穫記録!$F:$F,$I94,収穫記録!$B:$B,"&gt;="&amp;O$10,収穫記録!$B:$B,"&lt;="&amp;O$10+6)
/_xlfn.UNIQUE(_xlfn._xlws.FILTER($F:$F,$E:$E=$J$4))
/IF($J$5="総計",1,$K94/10)
),0)</f>
        <v>0</v>
      </c>
      <c r="P94" s="48" cm="1">
        <f t="array" ref="P94">IFERROR(
IF(OR(P$10="",$I94=""),"",
SUMIFS(収穫記録!$P:$P,収穫記録!$D:$D,$J$1,収穫記録!$I:$I,$J$2,収穫記録!$J:$J,$J$3,収穫記録!$F:$F,$I94,収穫記録!$B:$B,"&gt;="&amp;P$10,収穫記録!$B:$B,"&lt;="&amp;P$10+6)
/_xlfn.UNIQUE(_xlfn._xlws.FILTER($F:$F,$E:$E=$J$4))
/IF($J$5="総計",1,$K94/10)
),0)</f>
        <v>0</v>
      </c>
      <c r="Q94" s="48" cm="1">
        <f t="array" ref="Q94">IFERROR(
IF(OR(Q$10="",$I94=""),"",
SUMIFS(収穫記録!$P:$P,収穫記録!$D:$D,$J$1,収穫記録!$I:$I,$J$2,収穫記録!$J:$J,$J$3,収穫記録!$F:$F,$I94,収穫記録!$B:$B,"&gt;="&amp;Q$10,収穫記録!$B:$B,"&lt;="&amp;Q$10+6)
/_xlfn.UNIQUE(_xlfn._xlws.FILTER($F:$F,$E:$E=$J$4))
/IF($J$5="総計",1,$K94/10)
),0)</f>
        <v>0</v>
      </c>
      <c r="R94" s="48" cm="1">
        <f t="array" ref="R94">IFERROR(
IF(OR(R$10="",$I94=""),"",
SUMIFS(収穫記録!$P:$P,収穫記録!$D:$D,$J$1,収穫記録!$I:$I,$J$2,収穫記録!$J:$J,$J$3,収穫記録!$F:$F,$I94,収穫記録!$B:$B,"&gt;="&amp;R$10,収穫記録!$B:$B,"&lt;="&amp;R$10+6)
/_xlfn.UNIQUE(_xlfn._xlws.FILTER($F:$F,$E:$E=$J$4))
/IF($J$5="総計",1,$K94/10)
),0)</f>
        <v>0</v>
      </c>
      <c r="S94" s="48" cm="1">
        <f t="array" ref="S94">IFERROR(
IF(OR(S$10="",$I94=""),"",
SUMIFS(収穫記録!$P:$P,収穫記録!$D:$D,$J$1,収穫記録!$I:$I,$J$2,収穫記録!$J:$J,$J$3,収穫記録!$F:$F,$I94,収穫記録!$B:$B,"&gt;="&amp;S$10,収穫記録!$B:$B,"&lt;="&amp;S$10+6)
/_xlfn.UNIQUE(_xlfn._xlws.FILTER($F:$F,$E:$E=$J$4))
/IF($J$5="総計",1,$K94/10)
),0)</f>
        <v>0</v>
      </c>
      <c r="T94" s="48" cm="1">
        <f t="array" ref="T94">IFERROR(
IF(OR(T$10="",$I94=""),"",
SUMIFS(収穫記録!$P:$P,収穫記録!$D:$D,$J$1,収穫記録!$I:$I,$J$2,収穫記録!$J:$J,$J$3,収穫記録!$F:$F,$I94,収穫記録!$B:$B,"&gt;="&amp;T$10,収穫記録!$B:$B,"&lt;="&amp;T$10+6)
/_xlfn.UNIQUE(_xlfn._xlws.FILTER($F:$F,$E:$E=$J$4))
/IF($J$5="総計",1,$K94/10)
),0)</f>
        <v>0</v>
      </c>
      <c r="U94" s="48" cm="1">
        <f t="array" ref="U94">IFERROR(
IF(OR(U$10="",$I94=""),"",
SUMIFS(収穫記録!$P:$P,収穫記録!$D:$D,$J$1,収穫記録!$I:$I,$J$2,収穫記録!$J:$J,$J$3,収穫記録!$F:$F,$I94,収穫記録!$B:$B,"&gt;="&amp;U$10,収穫記録!$B:$B,"&lt;="&amp;U$10+6)
/_xlfn.UNIQUE(_xlfn._xlws.FILTER($F:$F,$E:$E=$J$4))
/IF($J$5="総計",1,$K94/10)
),0)</f>
        <v>0</v>
      </c>
      <c r="V94" s="48" cm="1">
        <f t="array" ref="V94">IFERROR(
IF(OR(V$10="",$I94=""),"",
SUMIFS(収穫記録!$P:$P,収穫記録!$D:$D,$J$1,収穫記録!$I:$I,$J$2,収穫記録!$J:$J,$J$3,収穫記録!$F:$F,$I94,収穫記録!$B:$B,"&gt;="&amp;V$10,収穫記録!$B:$B,"&lt;="&amp;V$10+6)
/_xlfn.UNIQUE(_xlfn._xlws.FILTER($F:$F,$E:$E=$J$4))
/IF($J$5="総計",1,$K94/10)
),0)</f>
        <v>0</v>
      </c>
      <c r="W94" s="48" cm="1">
        <f t="array" ref="W94">IFERROR(
IF(OR(W$10="",$I94=""),"",
SUMIFS(収穫記録!$P:$P,収穫記録!$D:$D,$J$1,収穫記録!$I:$I,$J$2,収穫記録!$J:$J,$J$3,収穫記録!$F:$F,$I94,収穫記録!$B:$B,"&gt;="&amp;W$10,収穫記録!$B:$B,"&lt;="&amp;W$10+6)
/_xlfn.UNIQUE(_xlfn._xlws.FILTER($F:$F,$E:$E=$J$4))
/IF($J$5="総計",1,$K94/10)
),0)</f>
        <v>0</v>
      </c>
      <c r="X94" s="48" cm="1">
        <f t="array" ref="X94">IFERROR(
IF(OR(X$10="",$I94=""),"",
SUMIFS(収穫記録!$P:$P,収穫記録!$D:$D,$J$1,収穫記録!$I:$I,$J$2,収穫記録!$J:$J,$J$3,収穫記録!$F:$F,$I94,収穫記録!$B:$B,"&gt;="&amp;X$10,収穫記録!$B:$B,"&lt;="&amp;X$10+6)
/_xlfn.UNIQUE(_xlfn._xlws.FILTER($F:$F,$E:$E=$J$4))
/IF($J$5="総計",1,$K94/10)
),0)</f>
        <v>0</v>
      </c>
    </row>
    <row r="95" spans="10:24">
      <c r="J95" s="13"/>
      <c r="K95" s="37"/>
      <c r="L95" s="46" t="str">
        <f t="shared" si="3"/>
        <v/>
      </c>
      <c r="M95" s="47" cm="1">
        <f t="array" ref="M95">IFERROR(
IF(OR(M$10="",$I95=""),"",
SUMIFS(収穫記録!$P:$P,収穫記録!$D:$D,$J$1,収穫記録!$I:$I,$J$2,収穫記録!$J:$J,$J$3,収穫記録!$F:$F,$I95,収穫記録!$B:$B,"&gt;="&amp;M$10,収穫記録!$B:$B,"&lt;="&amp;M$10+6)
/_xlfn.UNIQUE(_xlfn._xlws.FILTER($F:$F,$E:$E=$J$4))
/IF($J$5="総計",1,$K95/10)
),0)</f>
        <v>0</v>
      </c>
      <c r="N95" s="48" cm="1">
        <f t="array" ref="N95">IFERROR(
IF(OR(N$10="",$I95=""),"",
SUMIFS(収穫記録!$P:$P,収穫記録!$D:$D,$J$1,収穫記録!$I:$I,$J$2,収穫記録!$J:$J,$J$3,収穫記録!$F:$F,$I95,収穫記録!$B:$B,"&gt;="&amp;N$10,収穫記録!$B:$B,"&lt;="&amp;N$10+6)
/_xlfn.UNIQUE(_xlfn._xlws.FILTER($F:$F,$E:$E=$J$4))
/IF($J$5="総計",1,$K95/10)
),0)</f>
        <v>0</v>
      </c>
      <c r="O95" s="48" cm="1">
        <f t="array" ref="O95">IFERROR(
IF(OR(O$10="",$I95=""),"",
SUMIFS(収穫記録!$P:$P,収穫記録!$D:$D,$J$1,収穫記録!$I:$I,$J$2,収穫記録!$J:$J,$J$3,収穫記録!$F:$F,$I95,収穫記録!$B:$B,"&gt;="&amp;O$10,収穫記録!$B:$B,"&lt;="&amp;O$10+6)
/_xlfn.UNIQUE(_xlfn._xlws.FILTER($F:$F,$E:$E=$J$4))
/IF($J$5="総計",1,$K95/10)
),0)</f>
        <v>0</v>
      </c>
      <c r="P95" s="48" cm="1">
        <f t="array" ref="P95">IFERROR(
IF(OR(P$10="",$I95=""),"",
SUMIFS(収穫記録!$P:$P,収穫記録!$D:$D,$J$1,収穫記録!$I:$I,$J$2,収穫記録!$J:$J,$J$3,収穫記録!$F:$F,$I95,収穫記録!$B:$B,"&gt;="&amp;P$10,収穫記録!$B:$B,"&lt;="&amp;P$10+6)
/_xlfn.UNIQUE(_xlfn._xlws.FILTER($F:$F,$E:$E=$J$4))
/IF($J$5="総計",1,$K95/10)
),0)</f>
        <v>0</v>
      </c>
      <c r="Q95" s="48" cm="1">
        <f t="array" ref="Q95">IFERROR(
IF(OR(Q$10="",$I95=""),"",
SUMIFS(収穫記録!$P:$P,収穫記録!$D:$D,$J$1,収穫記録!$I:$I,$J$2,収穫記録!$J:$J,$J$3,収穫記録!$F:$F,$I95,収穫記録!$B:$B,"&gt;="&amp;Q$10,収穫記録!$B:$B,"&lt;="&amp;Q$10+6)
/_xlfn.UNIQUE(_xlfn._xlws.FILTER($F:$F,$E:$E=$J$4))
/IF($J$5="総計",1,$K95/10)
),0)</f>
        <v>0</v>
      </c>
      <c r="R95" s="48" cm="1">
        <f t="array" ref="R95">IFERROR(
IF(OR(R$10="",$I95=""),"",
SUMIFS(収穫記録!$P:$P,収穫記録!$D:$D,$J$1,収穫記録!$I:$I,$J$2,収穫記録!$J:$J,$J$3,収穫記録!$F:$F,$I95,収穫記録!$B:$B,"&gt;="&amp;R$10,収穫記録!$B:$B,"&lt;="&amp;R$10+6)
/_xlfn.UNIQUE(_xlfn._xlws.FILTER($F:$F,$E:$E=$J$4))
/IF($J$5="総計",1,$K95/10)
),0)</f>
        <v>0</v>
      </c>
      <c r="S95" s="48" cm="1">
        <f t="array" ref="S95">IFERROR(
IF(OR(S$10="",$I95=""),"",
SUMIFS(収穫記録!$P:$P,収穫記録!$D:$D,$J$1,収穫記録!$I:$I,$J$2,収穫記録!$J:$J,$J$3,収穫記録!$F:$F,$I95,収穫記録!$B:$B,"&gt;="&amp;S$10,収穫記録!$B:$B,"&lt;="&amp;S$10+6)
/_xlfn.UNIQUE(_xlfn._xlws.FILTER($F:$F,$E:$E=$J$4))
/IF($J$5="総計",1,$K95/10)
),0)</f>
        <v>0</v>
      </c>
      <c r="T95" s="48" cm="1">
        <f t="array" ref="T95">IFERROR(
IF(OR(T$10="",$I95=""),"",
SUMIFS(収穫記録!$P:$P,収穫記録!$D:$D,$J$1,収穫記録!$I:$I,$J$2,収穫記録!$J:$J,$J$3,収穫記録!$F:$F,$I95,収穫記録!$B:$B,"&gt;="&amp;T$10,収穫記録!$B:$B,"&lt;="&amp;T$10+6)
/_xlfn.UNIQUE(_xlfn._xlws.FILTER($F:$F,$E:$E=$J$4))
/IF($J$5="総計",1,$K95/10)
),0)</f>
        <v>0</v>
      </c>
      <c r="U95" s="48" cm="1">
        <f t="array" ref="U95">IFERROR(
IF(OR(U$10="",$I95=""),"",
SUMIFS(収穫記録!$P:$P,収穫記録!$D:$D,$J$1,収穫記録!$I:$I,$J$2,収穫記録!$J:$J,$J$3,収穫記録!$F:$F,$I95,収穫記録!$B:$B,"&gt;="&amp;U$10,収穫記録!$B:$B,"&lt;="&amp;U$10+6)
/_xlfn.UNIQUE(_xlfn._xlws.FILTER($F:$F,$E:$E=$J$4))
/IF($J$5="総計",1,$K95/10)
),0)</f>
        <v>0</v>
      </c>
      <c r="V95" s="48" cm="1">
        <f t="array" ref="V95">IFERROR(
IF(OR(V$10="",$I95=""),"",
SUMIFS(収穫記録!$P:$P,収穫記録!$D:$D,$J$1,収穫記録!$I:$I,$J$2,収穫記録!$J:$J,$J$3,収穫記録!$F:$F,$I95,収穫記録!$B:$B,"&gt;="&amp;V$10,収穫記録!$B:$B,"&lt;="&amp;V$10+6)
/_xlfn.UNIQUE(_xlfn._xlws.FILTER($F:$F,$E:$E=$J$4))
/IF($J$5="総計",1,$K95/10)
),0)</f>
        <v>0</v>
      </c>
      <c r="W95" s="48" cm="1">
        <f t="array" ref="W95">IFERROR(
IF(OR(W$10="",$I95=""),"",
SUMIFS(収穫記録!$P:$P,収穫記録!$D:$D,$J$1,収穫記録!$I:$I,$J$2,収穫記録!$J:$J,$J$3,収穫記録!$F:$F,$I95,収穫記録!$B:$B,"&gt;="&amp;W$10,収穫記録!$B:$B,"&lt;="&amp;W$10+6)
/_xlfn.UNIQUE(_xlfn._xlws.FILTER($F:$F,$E:$E=$J$4))
/IF($J$5="総計",1,$K95/10)
),0)</f>
        <v>0</v>
      </c>
      <c r="X95" s="48" cm="1">
        <f t="array" ref="X95">IFERROR(
IF(OR(X$10="",$I95=""),"",
SUMIFS(収穫記録!$P:$P,収穫記録!$D:$D,$J$1,収穫記録!$I:$I,$J$2,収穫記録!$J:$J,$J$3,収穫記録!$F:$F,$I95,収穫記録!$B:$B,"&gt;="&amp;X$10,収穫記録!$B:$B,"&lt;="&amp;X$10+6)
/_xlfn.UNIQUE(_xlfn._xlws.FILTER($F:$F,$E:$E=$J$4))
/IF($J$5="総計",1,$K95/10)
),0)</f>
        <v>0</v>
      </c>
    </row>
    <row r="96" spans="10:24">
      <c r="J96" s="13"/>
      <c r="K96" s="37"/>
      <c r="L96" s="46" t="str">
        <f t="shared" si="3"/>
        <v/>
      </c>
      <c r="M96" s="47" cm="1">
        <f t="array" ref="M96">IFERROR(
IF(OR(M$10="",$I96=""),"",
SUMIFS(収穫記録!$P:$P,収穫記録!$D:$D,$J$1,収穫記録!$I:$I,$J$2,収穫記録!$J:$J,$J$3,収穫記録!$F:$F,$I96,収穫記録!$B:$B,"&gt;="&amp;M$10,収穫記録!$B:$B,"&lt;="&amp;M$10+6)
/_xlfn.UNIQUE(_xlfn._xlws.FILTER($F:$F,$E:$E=$J$4))
/IF($J$5="総計",1,$K96/10)
),0)</f>
        <v>0</v>
      </c>
      <c r="N96" s="48" cm="1">
        <f t="array" ref="N96">IFERROR(
IF(OR(N$10="",$I96=""),"",
SUMIFS(収穫記録!$P:$P,収穫記録!$D:$D,$J$1,収穫記録!$I:$I,$J$2,収穫記録!$J:$J,$J$3,収穫記録!$F:$F,$I96,収穫記録!$B:$B,"&gt;="&amp;N$10,収穫記録!$B:$B,"&lt;="&amp;N$10+6)
/_xlfn.UNIQUE(_xlfn._xlws.FILTER($F:$F,$E:$E=$J$4))
/IF($J$5="総計",1,$K96/10)
),0)</f>
        <v>0</v>
      </c>
      <c r="O96" s="48" cm="1">
        <f t="array" ref="O96">IFERROR(
IF(OR(O$10="",$I96=""),"",
SUMIFS(収穫記録!$P:$P,収穫記録!$D:$D,$J$1,収穫記録!$I:$I,$J$2,収穫記録!$J:$J,$J$3,収穫記録!$F:$F,$I96,収穫記録!$B:$B,"&gt;="&amp;O$10,収穫記録!$B:$B,"&lt;="&amp;O$10+6)
/_xlfn.UNIQUE(_xlfn._xlws.FILTER($F:$F,$E:$E=$J$4))
/IF($J$5="総計",1,$K96/10)
),0)</f>
        <v>0</v>
      </c>
      <c r="P96" s="48" cm="1">
        <f t="array" ref="P96">IFERROR(
IF(OR(P$10="",$I96=""),"",
SUMIFS(収穫記録!$P:$P,収穫記録!$D:$D,$J$1,収穫記録!$I:$I,$J$2,収穫記録!$J:$J,$J$3,収穫記録!$F:$F,$I96,収穫記録!$B:$B,"&gt;="&amp;P$10,収穫記録!$B:$B,"&lt;="&amp;P$10+6)
/_xlfn.UNIQUE(_xlfn._xlws.FILTER($F:$F,$E:$E=$J$4))
/IF($J$5="総計",1,$K96/10)
),0)</f>
        <v>0</v>
      </c>
      <c r="Q96" s="48" cm="1">
        <f t="array" ref="Q96">IFERROR(
IF(OR(Q$10="",$I96=""),"",
SUMIFS(収穫記録!$P:$P,収穫記録!$D:$D,$J$1,収穫記録!$I:$I,$J$2,収穫記録!$J:$J,$J$3,収穫記録!$F:$F,$I96,収穫記録!$B:$B,"&gt;="&amp;Q$10,収穫記録!$B:$B,"&lt;="&amp;Q$10+6)
/_xlfn.UNIQUE(_xlfn._xlws.FILTER($F:$F,$E:$E=$J$4))
/IF($J$5="総計",1,$K96/10)
),0)</f>
        <v>0</v>
      </c>
      <c r="R96" s="48" cm="1">
        <f t="array" ref="R96">IFERROR(
IF(OR(R$10="",$I96=""),"",
SUMIFS(収穫記録!$P:$P,収穫記録!$D:$D,$J$1,収穫記録!$I:$I,$J$2,収穫記録!$J:$J,$J$3,収穫記録!$F:$F,$I96,収穫記録!$B:$B,"&gt;="&amp;R$10,収穫記録!$B:$B,"&lt;="&amp;R$10+6)
/_xlfn.UNIQUE(_xlfn._xlws.FILTER($F:$F,$E:$E=$J$4))
/IF($J$5="総計",1,$K96/10)
),0)</f>
        <v>0</v>
      </c>
      <c r="S96" s="48" cm="1">
        <f t="array" ref="S96">IFERROR(
IF(OR(S$10="",$I96=""),"",
SUMIFS(収穫記録!$P:$P,収穫記録!$D:$D,$J$1,収穫記録!$I:$I,$J$2,収穫記録!$J:$J,$J$3,収穫記録!$F:$F,$I96,収穫記録!$B:$B,"&gt;="&amp;S$10,収穫記録!$B:$B,"&lt;="&amp;S$10+6)
/_xlfn.UNIQUE(_xlfn._xlws.FILTER($F:$F,$E:$E=$J$4))
/IF($J$5="総計",1,$K96/10)
),0)</f>
        <v>0</v>
      </c>
      <c r="T96" s="48" cm="1">
        <f t="array" ref="T96">IFERROR(
IF(OR(T$10="",$I96=""),"",
SUMIFS(収穫記録!$P:$P,収穫記録!$D:$D,$J$1,収穫記録!$I:$I,$J$2,収穫記録!$J:$J,$J$3,収穫記録!$F:$F,$I96,収穫記録!$B:$B,"&gt;="&amp;T$10,収穫記録!$B:$B,"&lt;="&amp;T$10+6)
/_xlfn.UNIQUE(_xlfn._xlws.FILTER($F:$F,$E:$E=$J$4))
/IF($J$5="総計",1,$K96/10)
),0)</f>
        <v>0</v>
      </c>
      <c r="U96" s="48" cm="1">
        <f t="array" ref="U96">IFERROR(
IF(OR(U$10="",$I96=""),"",
SUMIFS(収穫記録!$P:$P,収穫記録!$D:$D,$J$1,収穫記録!$I:$I,$J$2,収穫記録!$J:$J,$J$3,収穫記録!$F:$F,$I96,収穫記録!$B:$B,"&gt;="&amp;U$10,収穫記録!$B:$B,"&lt;="&amp;U$10+6)
/_xlfn.UNIQUE(_xlfn._xlws.FILTER($F:$F,$E:$E=$J$4))
/IF($J$5="総計",1,$K96/10)
),0)</f>
        <v>0</v>
      </c>
      <c r="V96" s="48" cm="1">
        <f t="array" ref="V96">IFERROR(
IF(OR(V$10="",$I96=""),"",
SUMIFS(収穫記録!$P:$P,収穫記録!$D:$D,$J$1,収穫記録!$I:$I,$J$2,収穫記録!$J:$J,$J$3,収穫記録!$F:$F,$I96,収穫記録!$B:$B,"&gt;="&amp;V$10,収穫記録!$B:$B,"&lt;="&amp;V$10+6)
/_xlfn.UNIQUE(_xlfn._xlws.FILTER($F:$F,$E:$E=$J$4))
/IF($J$5="総計",1,$K96/10)
),0)</f>
        <v>0</v>
      </c>
      <c r="W96" s="48" cm="1">
        <f t="array" ref="W96">IFERROR(
IF(OR(W$10="",$I96=""),"",
SUMIFS(収穫記録!$P:$P,収穫記録!$D:$D,$J$1,収穫記録!$I:$I,$J$2,収穫記録!$J:$J,$J$3,収穫記録!$F:$F,$I96,収穫記録!$B:$B,"&gt;="&amp;W$10,収穫記録!$B:$B,"&lt;="&amp;W$10+6)
/_xlfn.UNIQUE(_xlfn._xlws.FILTER($F:$F,$E:$E=$J$4))
/IF($J$5="総計",1,$K96/10)
),0)</f>
        <v>0</v>
      </c>
      <c r="X96" s="48" cm="1">
        <f t="array" ref="X96">IFERROR(
IF(OR(X$10="",$I96=""),"",
SUMIFS(収穫記録!$P:$P,収穫記録!$D:$D,$J$1,収穫記録!$I:$I,$J$2,収穫記録!$J:$J,$J$3,収穫記録!$F:$F,$I96,収穫記録!$B:$B,"&gt;="&amp;X$10,収穫記録!$B:$B,"&lt;="&amp;X$10+6)
/_xlfn.UNIQUE(_xlfn._xlws.FILTER($F:$F,$E:$E=$J$4))
/IF($J$5="総計",1,$K96/10)
),0)</f>
        <v>0</v>
      </c>
    </row>
    <row r="97" spans="10:24">
      <c r="J97" s="13"/>
      <c r="K97" s="37"/>
      <c r="L97" s="46" t="str">
        <f t="shared" si="3"/>
        <v/>
      </c>
      <c r="M97" s="47" cm="1">
        <f t="array" ref="M97">IFERROR(
IF(OR(M$10="",$I97=""),"",
SUMIFS(収穫記録!$P:$P,収穫記録!$D:$D,$J$1,収穫記録!$I:$I,$J$2,収穫記録!$J:$J,$J$3,収穫記録!$F:$F,$I97,収穫記録!$B:$B,"&gt;="&amp;M$10,収穫記録!$B:$B,"&lt;="&amp;M$10+6)
/_xlfn.UNIQUE(_xlfn._xlws.FILTER($F:$F,$E:$E=$J$4))
/IF($J$5="総計",1,$K97/10)
),0)</f>
        <v>0</v>
      </c>
      <c r="N97" s="48" cm="1">
        <f t="array" ref="N97">IFERROR(
IF(OR(N$10="",$I97=""),"",
SUMIFS(収穫記録!$P:$P,収穫記録!$D:$D,$J$1,収穫記録!$I:$I,$J$2,収穫記録!$J:$J,$J$3,収穫記録!$F:$F,$I97,収穫記録!$B:$B,"&gt;="&amp;N$10,収穫記録!$B:$B,"&lt;="&amp;N$10+6)
/_xlfn.UNIQUE(_xlfn._xlws.FILTER($F:$F,$E:$E=$J$4))
/IF($J$5="総計",1,$K97/10)
),0)</f>
        <v>0</v>
      </c>
      <c r="O97" s="48" cm="1">
        <f t="array" ref="O97">IFERROR(
IF(OR(O$10="",$I97=""),"",
SUMIFS(収穫記録!$P:$P,収穫記録!$D:$D,$J$1,収穫記録!$I:$I,$J$2,収穫記録!$J:$J,$J$3,収穫記録!$F:$F,$I97,収穫記録!$B:$B,"&gt;="&amp;O$10,収穫記録!$B:$B,"&lt;="&amp;O$10+6)
/_xlfn.UNIQUE(_xlfn._xlws.FILTER($F:$F,$E:$E=$J$4))
/IF($J$5="総計",1,$K97/10)
),0)</f>
        <v>0</v>
      </c>
      <c r="P97" s="48" cm="1">
        <f t="array" ref="P97">IFERROR(
IF(OR(P$10="",$I97=""),"",
SUMIFS(収穫記録!$P:$P,収穫記録!$D:$D,$J$1,収穫記録!$I:$I,$J$2,収穫記録!$J:$J,$J$3,収穫記録!$F:$F,$I97,収穫記録!$B:$B,"&gt;="&amp;P$10,収穫記録!$B:$B,"&lt;="&amp;P$10+6)
/_xlfn.UNIQUE(_xlfn._xlws.FILTER($F:$F,$E:$E=$J$4))
/IF($J$5="総計",1,$K97/10)
),0)</f>
        <v>0</v>
      </c>
      <c r="Q97" s="48" cm="1">
        <f t="array" ref="Q97">IFERROR(
IF(OR(Q$10="",$I97=""),"",
SUMIFS(収穫記録!$P:$P,収穫記録!$D:$D,$J$1,収穫記録!$I:$I,$J$2,収穫記録!$J:$J,$J$3,収穫記録!$F:$F,$I97,収穫記録!$B:$B,"&gt;="&amp;Q$10,収穫記録!$B:$B,"&lt;="&amp;Q$10+6)
/_xlfn.UNIQUE(_xlfn._xlws.FILTER($F:$F,$E:$E=$J$4))
/IF($J$5="総計",1,$K97/10)
),0)</f>
        <v>0</v>
      </c>
      <c r="R97" s="48" cm="1">
        <f t="array" ref="R97">IFERROR(
IF(OR(R$10="",$I97=""),"",
SUMIFS(収穫記録!$P:$P,収穫記録!$D:$D,$J$1,収穫記録!$I:$I,$J$2,収穫記録!$J:$J,$J$3,収穫記録!$F:$F,$I97,収穫記録!$B:$B,"&gt;="&amp;R$10,収穫記録!$B:$B,"&lt;="&amp;R$10+6)
/_xlfn.UNIQUE(_xlfn._xlws.FILTER($F:$F,$E:$E=$J$4))
/IF($J$5="総計",1,$K97/10)
),0)</f>
        <v>0</v>
      </c>
      <c r="S97" s="48" cm="1">
        <f t="array" ref="S97">IFERROR(
IF(OR(S$10="",$I97=""),"",
SUMIFS(収穫記録!$P:$P,収穫記録!$D:$D,$J$1,収穫記録!$I:$I,$J$2,収穫記録!$J:$J,$J$3,収穫記録!$F:$F,$I97,収穫記録!$B:$B,"&gt;="&amp;S$10,収穫記録!$B:$B,"&lt;="&amp;S$10+6)
/_xlfn.UNIQUE(_xlfn._xlws.FILTER($F:$F,$E:$E=$J$4))
/IF($J$5="総計",1,$K97/10)
),0)</f>
        <v>0</v>
      </c>
      <c r="T97" s="48" cm="1">
        <f t="array" ref="T97">IFERROR(
IF(OR(T$10="",$I97=""),"",
SUMIFS(収穫記録!$P:$P,収穫記録!$D:$D,$J$1,収穫記録!$I:$I,$J$2,収穫記録!$J:$J,$J$3,収穫記録!$F:$F,$I97,収穫記録!$B:$B,"&gt;="&amp;T$10,収穫記録!$B:$B,"&lt;="&amp;T$10+6)
/_xlfn.UNIQUE(_xlfn._xlws.FILTER($F:$F,$E:$E=$J$4))
/IF($J$5="総計",1,$K97/10)
),0)</f>
        <v>0</v>
      </c>
      <c r="U97" s="48" cm="1">
        <f t="array" ref="U97">IFERROR(
IF(OR(U$10="",$I97=""),"",
SUMIFS(収穫記録!$P:$P,収穫記録!$D:$D,$J$1,収穫記録!$I:$I,$J$2,収穫記録!$J:$J,$J$3,収穫記録!$F:$F,$I97,収穫記録!$B:$B,"&gt;="&amp;U$10,収穫記録!$B:$B,"&lt;="&amp;U$10+6)
/_xlfn.UNIQUE(_xlfn._xlws.FILTER($F:$F,$E:$E=$J$4))
/IF($J$5="総計",1,$K97/10)
),0)</f>
        <v>0</v>
      </c>
      <c r="V97" s="48" cm="1">
        <f t="array" ref="V97">IFERROR(
IF(OR(V$10="",$I97=""),"",
SUMIFS(収穫記録!$P:$P,収穫記録!$D:$D,$J$1,収穫記録!$I:$I,$J$2,収穫記録!$J:$J,$J$3,収穫記録!$F:$F,$I97,収穫記録!$B:$B,"&gt;="&amp;V$10,収穫記録!$B:$B,"&lt;="&amp;V$10+6)
/_xlfn.UNIQUE(_xlfn._xlws.FILTER($F:$F,$E:$E=$J$4))
/IF($J$5="総計",1,$K97/10)
),0)</f>
        <v>0</v>
      </c>
      <c r="W97" s="48" cm="1">
        <f t="array" ref="W97">IFERROR(
IF(OR(W$10="",$I97=""),"",
SUMIFS(収穫記録!$P:$P,収穫記録!$D:$D,$J$1,収穫記録!$I:$I,$J$2,収穫記録!$J:$J,$J$3,収穫記録!$F:$F,$I97,収穫記録!$B:$B,"&gt;="&amp;W$10,収穫記録!$B:$B,"&lt;="&amp;W$10+6)
/_xlfn.UNIQUE(_xlfn._xlws.FILTER($F:$F,$E:$E=$J$4))
/IF($J$5="総計",1,$K97/10)
),0)</f>
        <v>0</v>
      </c>
      <c r="X97" s="48" cm="1">
        <f t="array" ref="X97">IFERROR(
IF(OR(X$10="",$I97=""),"",
SUMIFS(収穫記録!$P:$P,収穫記録!$D:$D,$J$1,収穫記録!$I:$I,$J$2,収穫記録!$J:$J,$J$3,収穫記録!$F:$F,$I97,収穫記録!$B:$B,"&gt;="&amp;X$10,収穫記録!$B:$B,"&lt;="&amp;X$10+6)
/_xlfn.UNIQUE(_xlfn._xlws.FILTER($F:$F,$E:$E=$J$4))
/IF($J$5="総計",1,$K97/10)
),0)</f>
        <v>0</v>
      </c>
    </row>
    <row r="98" spans="10:24">
      <c r="J98" s="13"/>
      <c r="K98" s="37"/>
      <c r="L98" s="46" t="str">
        <f t="shared" si="3"/>
        <v/>
      </c>
      <c r="M98" s="47" cm="1">
        <f t="array" ref="M98">IFERROR(
IF(OR(M$10="",$I98=""),"",
SUMIFS(収穫記録!$P:$P,収穫記録!$D:$D,$J$1,収穫記録!$I:$I,$J$2,収穫記録!$J:$J,$J$3,収穫記録!$F:$F,$I98,収穫記録!$B:$B,"&gt;="&amp;M$10,収穫記録!$B:$B,"&lt;="&amp;M$10+6)
/_xlfn.UNIQUE(_xlfn._xlws.FILTER($F:$F,$E:$E=$J$4))
/IF($J$5="総計",1,$K98/10)
),0)</f>
        <v>0</v>
      </c>
      <c r="N98" s="48" cm="1">
        <f t="array" ref="N98">IFERROR(
IF(OR(N$10="",$I98=""),"",
SUMIFS(収穫記録!$P:$P,収穫記録!$D:$D,$J$1,収穫記録!$I:$I,$J$2,収穫記録!$J:$J,$J$3,収穫記録!$F:$F,$I98,収穫記録!$B:$B,"&gt;="&amp;N$10,収穫記録!$B:$B,"&lt;="&amp;N$10+6)
/_xlfn.UNIQUE(_xlfn._xlws.FILTER($F:$F,$E:$E=$J$4))
/IF($J$5="総計",1,$K98/10)
),0)</f>
        <v>0</v>
      </c>
      <c r="O98" s="48" cm="1">
        <f t="array" ref="O98">IFERROR(
IF(OR(O$10="",$I98=""),"",
SUMIFS(収穫記録!$P:$P,収穫記録!$D:$D,$J$1,収穫記録!$I:$I,$J$2,収穫記録!$J:$J,$J$3,収穫記録!$F:$F,$I98,収穫記録!$B:$B,"&gt;="&amp;O$10,収穫記録!$B:$B,"&lt;="&amp;O$10+6)
/_xlfn.UNIQUE(_xlfn._xlws.FILTER($F:$F,$E:$E=$J$4))
/IF($J$5="総計",1,$K98/10)
),0)</f>
        <v>0</v>
      </c>
      <c r="P98" s="48" cm="1">
        <f t="array" ref="P98">IFERROR(
IF(OR(P$10="",$I98=""),"",
SUMIFS(収穫記録!$P:$P,収穫記録!$D:$D,$J$1,収穫記録!$I:$I,$J$2,収穫記録!$J:$J,$J$3,収穫記録!$F:$F,$I98,収穫記録!$B:$B,"&gt;="&amp;P$10,収穫記録!$B:$B,"&lt;="&amp;P$10+6)
/_xlfn.UNIQUE(_xlfn._xlws.FILTER($F:$F,$E:$E=$J$4))
/IF($J$5="総計",1,$K98/10)
),0)</f>
        <v>0</v>
      </c>
      <c r="Q98" s="48" cm="1">
        <f t="array" ref="Q98">IFERROR(
IF(OR(Q$10="",$I98=""),"",
SUMIFS(収穫記録!$P:$P,収穫記録!$D:$D,$J$1,収穫記録!$I:$I,$J$2,収穫記録!$J:$J,$J$3,収穫記録!$F:$F,$I98,収穫記録!$B:$B,"&gt;="&amp;Q$10,収穫記録!$B:$B,"&lt;="&amp;Q$10+6)
/_xlfn.UNIQUE(_xlfn._xlws.FILTER($F:$F,$E:$E=$J$4))
/IF($J$5="総計",1,$K98/10)
),0)</f>
        <v>0</v>
      </c>
      <c r="R98" s="48" cm="1">
        <f t="array" ref="R98">IFERROR(
IF(OR(R$10="",$I98=""),"",
SUMIFS(収穫記録!$P:$P,収穫記録!$D:$D,$J$1,収穫記録!$I:$I,$J$2,収穫記録!$J:$J,$J$3,収穫記録!$F:$F,$I98,収穫記録!$B:$B,"&gt;="&amp;R$10,収穫記録!$B:$B,"&lt;="&amp;R$10+6)
/_xlfn.UNIQUE(_xlfn._xlws.FILTER($F:$F,$E:$E=$J$4))
/IF($J$5="総計",1,$K98/10)
),0)</f>
        <v>0</v>
      </c>
      <c r="S98" s="48" cm="1">
        <f t="array" ref="S98">IFERROR(
IF(OR(S$10="",$I98=""),"",
SUMIFS(収穫記録!$P:$P,収穫記録!$D:$D,$J$1,収穫記録!$I:$I,$J$2,収穫記録!$J:$J,$J$3,収穫記録!$F:$F,$I98,収穫記録!$B:$B,"&gt;="&amp;S$10,収穫記録!$B:$B,"&lt;="&amp;S$10+6)
/_xlfn.UNIQUE(_xlfn._xlws.FILTER($F:$F,$E:$E=$J$4))
/IF($J$5="総計",1,$K98/10)
),0)</f>
        <v>0</v>
      </c>
      <c r="T98" s="48" cm="1">
        <f t="array" ref="T98">IFERROR(
IF(OR(T$10="",$I98=""),"",
SUMIFS(収穫記録!$P:$P,収穫記録!$D:$D,$J$1,収穫記録!$I:$I,$J$2,収穫記録!$J:$J,$J$3,収穫記録!$F:$F,$I98,収穫記録!$B:$B,"&gt;="&amp;T$10,収穫記録!$B:$B,"&lt;="&amp;T$10+6)
/_xlfn.UNIQUE(_xlfn._xlws.FILTER($F:$F,$E:$E=$J$4))
/IF($J$5="総計",1,$K98/10)
),0)</f>
        <v>0</v>
      </c>
      <c r="U98" s="48" cm="1">
        <f t="array" ref="U98">IFERROR(
IF(OR(U$10="",$I98=""),"",
SUMIFS(収穫記録!$P:$P,収穫記録!$D:$D,$J$1,収穫記録!$I:$I,$J$2,収穫記録!$J:$J,$J$3,収穫記録!$F:$F,$I98,収穫記録!$B:$B,"&gt;="&amp;U$10,収穫記録!$B:$B,"&lt;="&amp;U$10+6)
/_xlfn.UNIQUE(_xlfn._xlws.FILTER($F:$F,$E:$E=$J$4))
/IF($J$5="総計",1,$K98/10)
),0)</f>
        <v>0</v>
      </c>
      <c r="V98" s="48" cm="1">
        <f t="array" ref="V98">IFERROR(
IF(OR(V$10="",$I98=""),"",
SUMIFS(収穫記録!$P:$P,収穫記録!$D:$D,$J$1,収穫記録!$I:$I,$J$2,収穫記録!$J:$J,$J$3,収穫記録!$F:$F,$I98,収穫記録!$B:$B,"&gt;="&amp;V$10,収穫記録!$B:$B,"&lt;="&amp;V$10+6)
/_xlfn.UNIQUE(_xlfn._xlws.FILTER($F:$F,$E:$E=$J$4))
/IF($J$5="総計",1,$K98/10)
),0)</f>
        <v>0</v>
      </c>
      <c r="W98" s="48" cm="1">
        <f t="array" ref="W98">IFERROR(
IF(OR(W$10="",$I98=""),"",
SUMIFS(収穫記録!$P:$P,収穫記録!$D:$D,$J$1,収穫記録!$I:$I,$J$2,収穫記録!$J:$J,$J$3,収穫記録!$F:$F,$I98,収穫記録!$B:$B,"&gt;="&amp;W$10,収穫記録!$B:$B,"&lt;="&amp;W$10+6)
/_xlfn.UNIQUE(_xlfn._xlws.FILTER($F:$F,$E:$E=$J$4))
/IF($J$5="総計",1,$K98/10)
),0)</f>
        <v>0</v>
      </c>
      <c r="X98" s="48" cm="1">
        <f t="array" ref="X98">IFERROR(
IF(OR(X$10="",$I98=""),"",
SUMIFS(収穫記録!$P:$P,収穫記録!$D:$D,$J$1,収穫記録!$I:$I,$J$2,収穫記録!$J:$J,$J$3,収穫記録!$F:$F,$I98,収穫記録!$B:$B,"&gt;="&amp;X$10,収穫記録!$B:$B,"&lt;="&amp;X$10+6)
/_xlfn.UNIQUE(_xlfn._xlws.FILTER($F:$F,$E:$E=$J$4))
/IF($J$5="総計",1,$K98/10)
),0)</f>
        <v>0</v>
      </c>
    </row>
    <row r="99" spans="10:24">
      <c r="J99" s="13"/>
      <c r="K99" s="37"/>
      <c r="L99" s="46" t="str">
        <f t="shared" si="3"/>
        <v/>
      </c>
      <c r="M99" s="47" cm="1">
        <f t="array" ref="M99">IFERROR(
IF(OR(M$10="",$I99=""),"",
SUMIFS(収穫記録!$P:$P,収穫記録!$D:$D,$J$1,収穫記録!$I:$I,$J$2,収穫記録!$J:$J,$J$3,収穫記録!$F:$F,$I99,収穫記録!$B:$B,"&gt;="&amp;M$10,収穫記録!$B:$B,"&lt;="&amp;M$10+6)
/_xlfn.UNIQUE(_xlfn._xlws.FILTER($F:$F,$E:$E=$J$4))
/IF($J$5="総計",1,$K99/10)
),0)</f>
        <v>0</v>
      </c>
      <c r="N99" s="48" cm="1">
        <f t="array" ref="N99">IFERROR(
IF(OR(N$10="",$I99=""),"",
SUMIFS(収穫記録!$P:$P,収穫記録!$D:$D,$J$1,収穫記録!$I:$I,$J$2,収穫記録!$J:$J,$J$3,収穫記録!$F:$F,$I99,収穫記録!$B:$B,"&gt;="&amp;N$10,収穫記録!$B:$B,"&lt;="&amp;N$10+6)
/_xlfn.UNIQUE(_xlfn._xlws.FILTER($F:$F,$E:$E=$J$4))
/IF($J$5="総計",1,$K99/10)
),0)</f>
        <v>0</v>
      </c>
      <c r="O99" s="48" cm="1">
        <f t="array" ref="O99">IFERROR(
IF(OR(O$10="",$I99=""),"",
SUMIFS(収穫記録!$P:$P,収穫記録!$D:$D,$J$1,収穫記録!$I:$I,$J$2,収穫記録!$J:$J,$J$3,収穫記録!$F:$F,$I99,収穫記録!$B:$B,"&gt;="&amp;O$10,収穫記録!$B:$B,"&lt;="&amp;O$10+6)
/_xlfn.UNIQUE(_xlfn._xlws.FILTER($F:$F,$E:$E=$J$4))
/IF($J$5="総計",1,$K99/10)
),0)</f>
        <v>0</v>
      </c>
      <c r="P99" s="48" cm="1">
        <f t="array" ref="P99">IFERROR(
IF(OR(P$10="",$I99=""),"",
SUMIFS(収穫記録!$P:$P,収穫記録!$D:$D,$J$1,収穫記録!$I:$I,$J$2,収穫記録!$J:$J,$J$3,収穫記録!$F:$F,$I99,収穫記録!$B:$B,"&gt;="&amp;P$10,収穫記録!$B:$B,"&lt;="&amp;P$10+6)
/_xlfn.UNIQUE(_xlfn._xlws.FILTER($F:$F,$E:$E=$J$4))
/IF($J$5="総計",1,$K99/10)
),0)</f>
        <v>0</v>
      </c>
      <c r="Q99" s="48" cm="1">
        <f t="array" ref="Q99">IFERROR(
IF(OR(Q$10="",$I99=""),"",
SUMIFS(収穫記録!$P:$P,収穫記録!$D:$D,$J$1,収穫記録!$I:$I,$J$2,収穫記録!$J:$J,$J$3,収穫記録!$F:$F,$I99,収穫記録!$B:$B,"&gt;="&amp;Q$10,収穫記録!$B:$B,"&lt;="&amp;Q$10+6)
/_xlfn.UNIQUE(_xlfn._xlws.FILTER($F:$F,$E:$E=$J$4))
/IF($J$5="総計",1,$K99/10)
),0)</f>
        <v>0</v>
      </c>
      <c r="R99" s="48" cm="1">
        <f t="array" ref="R99">IFERROR(
IF(OR(R$10="",$I99=""),"",
SUMIFS(収穫記録!$P:$P,収穫記録!$D:$D,$J$1,収穫記録!$I:$I,$J$2,収穫記録!$J:$J,$J$3,収穫記録!$F:$F,$I99,収穫記録!$B:$B,"&gt;="&amp;R$10,収穫記録!$B:$B,"&lt;="&amp;R$10+6)
/_xlfn.UNIQUE(_xlfn._xlws.FILTER($F:$F,$E:$E=$J$4))
/IF($J$5="総計",1,$K99/10)
),0)</f>
        <v>0</v>
      </c>
      <c r="S99" s="48" cm="1">
        <f t="array" ref="S99">IFERROR(
IF(OR(S$10="",$I99=""),"",
SUMIFS(収穫記録!$P:$P,収穫記録!$D:$D,$J$1,収穫記録!$I:$I,$J$2,収穫記録!$J:$J,$J$3,収穫記録!$F:$F,$I99,収穫記録!$B:$B,"&gt;="&amp;S$10,収穫記録!$B:$B,"&lt;="&amp;S$10+6)
/_xlfn.UNIQUE(_xlfn._xlws.FILTER($F:$F,$E:$E=$J$4))
/IF($J$5="総計",1,$K99/10)
),0)</f>
        <v>0</v>
      </c>
      <c r="T99" s="48" cm="1">
        <f t="array" ref="T99">IFERROR(
IF(OR(T$10="",$I99=""),"",
SUMIFS(収穫記録!$P:$P,収穫記録!$D:$D,$J$1,収穫記録!$I:$I,$J$2,収穫記録!$J:$J,$J$3,収穫記録!$F:$F,$I99,収穫記録!$B:$B,"&gt;="&amp;T$10,収穫記録!$B:$B,"&lt;="&amp;T$10+6)
/_xlfn.UNIQUE(_xlfn._xlws.FILTER($F:$F,$E:$E=$J$4))
/IF($J$5="総計",1,$K99/10)
),0)</f>
        <v>0</v>
      </c>
      <c r="U99" s="48" cm="1">
        <f t="array" ref="U99">IFERROR(
IF(OR(U$10="",$I99=""),"",
SUMIFS(収穫記録!$P:$P,収穫記録!$D:$D,$J$1,収穫記録!$I:$I,$J$2,収穫記録!$J:$J,$J$3,収穫記録!$F:$F,$I99,収穫記録!$B:$B,"&gt;="&amp;U$10,収穫記録!$B:$B,"&lt;="&amp;U$10+6)
/_xlfn.UNIQUE(_xlfn._xlws.FILTER($F:$F,$E:$E=$J$4))
/IF($J$5="総計",1,$K99/10)
),0)</f>
        <v>0</v>
      </c>
      <c r="V99" s="48" cm="1">
        <f t="array" ref="V99">IFERROR(
IF(OR(V$10="",$I99=""),"",
SUMIFS(収穫記録!$P:$P,収穫記録!$D:$D,$J$1,収穫記録!$I:$I,$J$2,収穫記録!$J:$J,$J$3,収穫記録!$F:$F,$I99,収穫記録!$B:$B,"&gt;="&amp;V$10,収穫記録!$B:$B,"&lt;="&amp;V$10+6)
/_xlfn.UNIQUE(_xlfn._xlws.FILTER($F:$F,$E:$E=$J$4))
/IF($J$5="総計",1,$K99/10)
),0)</f>
        <v>0</v>
      </c>
      <c r="W99" s="48" cm="1">
        <f t="array" ref="W99">IFERROR(
IF(OR(W$10="",$I99=""),"",
SUMIFS(収穫記録!$P:$P,収穫記録!$D:$D,$J$1,収穫記録!$I:$I,$J$2,収穫記録!$J:$J,$J$3,収穫記録!$F:$F,$I99,収穫記録!$B:$B,"&gt;="&amp;W$10,収穫記録!$B:$B,"&lt;="&amp;W$10+6)
/_xlfn.UNIQUE(_xlfn._xlws.FILTER($F:$F,$E:$E=$J$4))
/IF($J$5="総計",1,$K99/10)
),0)</f>
        <v>0</v>
      </c>
      <c r="X99" s="48" cm="1">
        <f t="array" ref="X99">IFERROR(
IF(OR(X$10="",$I99=""),"",
SUMIFS(収穫記録!$P:$P,収穫記録!$D:$D,$J$1,収穫記録!$I:$I,$J$2,収穫記録!$J:$J,$J$3,収穫記録!$F:$F,$I99,収穫記録!$B:$B,"&gt;="&amp;X$10,収穫記録!$B:$B,"&lt;="&amp;X$10+6)
/_xlfn.UNIQUE(_xlfn._xlws.FILTER($F:$F,$E:$E=$J$4))
/IF($J$5="総計",1,$K99/10)
),0)</f>
        <v>0</v>
      </c>
    </row>
    <row r="100" spans="10:24">
      <c r="J100" s="13"/>
      <c r="K100" s="37"/>
      <c r="L100" s="46" t="str">
        <f t="shared" si="3"/>
        <v/>
      </c>
      <c r="M100" s="47" cm="1">
        <f t="array" ref="M100">IFERROR(
IF(OR(M$10="",$I100=""),"",
SUMIFS(収穫記録!$P:$P,収穫記録!$D:$D,$J$1,収穫記録!$I:$I,$J$2,収穫記録!$J:$J,$J$3,収穫記録!$F:$F,$I100,収穫記録!$B:$B,"&gt;="&amp;M$10,収穫記録!$B:$B,"&lt;="&amp;M$10+6)
/_xlfn.UNIQUE(_xlfn._xlws.FILTER($F:$F,$E:$E=$J$4))
/IF($J$5="総計",1,$K100/10)
),0)</f>
        <v>0</v>
      </c>
      <c r="N100" s="48" cm="1">
        <f t="array" ref="N100">IFERROR(
IF(OR(N$10="",$I100=""),"",
SUMIFS(収穫記録!$P:$P,収穫記録!$D:$D,$J$1,収穫記録!$I:$I,$J$2,収穫記録!$J:$J,$J$3,収穫記録!$F:$F,$I100,収穫記録!$B:$B,"&gt;="&amp;N$10,収穫記録!$B:$B,"&lt;="&amp;N$10+6)
/_xlfn.UNIQUE(_xlfn._xlws.FILTER($F:$F,$E:$E=$J$4))
/IF($J$5="総計",1,$K100/10)
),0)</f>
        <v>0</v>
      </c>
      <c r="O100" s="48" cm="1">
        <f t="array" ref="O100">IFERROR(
IF(OR(O$10="",$I100=""),"",
SUMIFS(収穫記録!$P:$P,収穫記録!$D:$D,$J$1,収穫記録!$I:$I,$J$2,収穫記録!$J:$J,$J$3,収穫記録!$F:$F,$I100,収穫記録!$B:$B,"&gt;="&amp;O$10,収穫記録!$B:$B,"&lt;="&amp;O$10+6)
/_xlfn.UNIQUE(_xlfn._xlws.FILTER($F:$F,$E:$E=$J$4))
/IF($J$5="総計",1,$K100/10)
),0)</f>
        <v>0</v>
      </c>
      <c r="P100" s="48" cm="1">
        <f t="array" ref="P100">IFERROR(
IF(OR(P$10="",$I100=""),"",
SUMIFS(収穫記録!$P:$P,収穫記録!$D:$D,$J$1,収穫記録!$I:$I,$J$2,収穫記録!$J:$J,$J$3,収穫記録!$F:$F,$I100,収穫記録!$B:$B,"&gt;="&amp;P$10,収穫記録!$B:$B,"&lt;="&amp;P$10+6)
/_xlfn.UNIQUE(_xlfn._xlws.FILTER($F:$F,$E:$E=$J$4))
/IF($J$5="総計",1,$K100/10)
),0)</f>
        <v>0</v>
      </c>
      <c r="Q100" s="48" cm="1">
        <f t="array" ref="Q100">IFERROR(
IF(OR(Q$10="",$I100=""),"",
SUMIFS(収穫記録!$P:$P,収穫記録!$D:$D,$J$1,収穫記録!$I:$I,$J$2,収穫記録!$J:$J,$J$3,収穫記録!$F:$F,$I100,収穫記録!$B:$B,"&gt;="&amp;Q$10,収穫記録!$B:$B,"&lt;="&amp;Q$10+6)
/_xlfn.UNIQUE(_xlfn._xlws.FILTER($F:$F,$E:$E=$J$4))
/IF($J$5="総計",1,$K100/10)
),0)</f>
        <v>0</v>
      </c>
      <c r="R100" s="48" cm="1">
        <f t="array" ref="R100">IFERROR(
IF(OR(R$10="",$I100=""),"",
SUMIFS(収穫記録!$P:$P,収穫記録!$D:$D,$J$1,収穫記録!$I:$I,$J$2,収穫記録!$J:$J,$J$3,収穫記録!$F:$F,$I100,収穫記録!$B:$B,"&gt;="&amp;R$10,収穫記録!$B:$B,"&lt;="&amp;R$10+6)
/_xlfn.UNIQUE(_xlfn._xlws.FILTER($F:$F,$E:$E=$J$4))
/IF($J$5="総計",1,$K100/10)
),0)</f>
        <v>0</v>
      </c>
      <c r="S100" s="48" cm="1">
        <f t="array" ref="S100">IFERROR(
IF(OR(S$10="",$I100=""),"",
SUMIFS(収穫記録!$P:$P,収穫記録!$D:$D,$J$1,収穫記録!$I:$I,$J$2,収穫記録!$J:$J,$J$3,収穫記録!$F:$F,$I100,収穫記録!$B:$B,"&gt;="&amp;S$10,収穫記録!$B:$B,"&lt;="&amp;S$10+6)
/_xlfn.UNIQUE(_xlfn._xlws.FILTER($F:$F,$E:$E=$J$4))
/IF($J$5="総計",1,$K100/10)
),0)</f>
        <v>0</v>
      </c>
      <c r="T100" s="48" cm="1">
        <f t="array" ref="T100">IFERROR(
IF(OR(T$10="",$I100=""),"",
SUMIFS(収穫記録!$P:$P,収穫記録!$D:$D,$J$1,収穫記録!$I:$I,$J$2,収穫記録!$J:$J,$J$3,収穫記録!$F:$F,$I100,収穫記録!$B:$B,"&gt;="&amp;T$10,収穫記録!$B:$B,"&lt;="&amp;T$10+6)
/_xlfn.UNIQUE(_xlfn._xlws.FILTER($F:$F,$E:$E=$J$4))
/IF($J$5="総計",1,$K100/10)
),0)</f>
        <v>0</v>
      </c>
      <c r="U100" s="48" cm="1">
        <f t="array" ref="U100">IFERROR(
IF(OR(U$10="",$I100=""),"",
SUMIFS(収穫記録!$P:$P,収穫記録!$D:$D,$J$1,収穫記録!$I:$I,$J$2,収穫記録!$J:$J,$J$3,収穫記録!$F:$F,$I100,収穫記録!$B:$B,"&gt;="&amp;U$10,収穫記録!$B:$B,"&lt;="&amp;U$10+6)
/_xlfn.UNIQUE(_xlfn._xlws.FILTER($F:$F,$E:$E=$J$4))
/IF($J$5="総計",1,$K100/10)
),0)</f>
        <v>0</v>
      </c>
      <c r="V100" s="48" cm="1">
        <f t="array" ref="V100">IFERROR(
IF(OR(V$10="",$I100=""),"",
SUMIFS(収穫記録!$P:$P,収穫記録!$D:$D,$J$1,収穫記録!$I:$I,$J$2,収穫記録!$J:$J,$J$3,収穫記録!$F:$F,$I100,収穫記録!$B:$B,"&gt;="&amp;V$10,収穫記録!$B:$B,"&lt;="&amp;V$10+6)
/_xlfn.UNIQUE(_xlfn._xlws.FILTER($F:$F,$E:$E=$J$4))
/IF($J$5="総計",1,$K100/10)
),0)</f>
        <v>0</v>
      </c>
      <c r="W100" s="48" cm="1">
        <f t="array" ref="W100">IFERROR(
IF(OR(W$10="",$I100=""),"",
SUMIFS(収穫記録!$P:$P,収穫記録!$D:$D,$J$1,収穫記録!$I:$I,$J$2,収穫記録!$J:$J,$J$3,収穫記録!$F:$F,$I100,収穫記録!$B:$B,"&gt;="&amp;W$10,収穫記録!$B:$B,"&lt;="&amp;W$10+6)
/_xlfn.UNIQUE(_xlfn._xlws.FILTER($F:$F,$E:$E=$J$4))
/IF($J$5="総計",1,$K100/10)
),0)</f>
        <v>0</v>
      </c>
      <c r="X100" s="48" cm="1">
        <f t="array" ref="X100">IFERROR(
IF(OR(X$10="",$I100=""),"",
SUMIFS(収穫記録!$P:$P,収穫記録!$D:$D,$J$1,収穫記録!$I:$I,$J$2,収穫記録!$J:$J,$J$3,収穫記録!$F:$F,$I100,収穫記録!$B:$B,"&gt;="&amp;X$10,収穫記録!$B:$B,"&lt;="&amp;X$10+6)
/_xlfn.UNIQUE(_xlfn._xlws.FILTER($F:$F,$E:$E=$J$4))
/IF($J$5="総計",1,$K100/10)
),0)</f>
        <v>0</v>
      </c>
    </row>
    <row r="101" spans="10:24">
      <c r="J101" s="13"/>
      <c r="K101" s="37"/>
      <c r="L101" s="46" t="str">
        <f t="shared" si="3"/>
        <v/>
      </c>
      <c r="M101" s="47" cm="1">
        <f t="array" ref="M101">IFERROR(
IF(OR(M$10="",$I101=""),"",
SUMIFS(収穫記録!$P:$P,収穫記録!$D:$D,$J$1,収穫記録!$I:$I,$J$2,収穫記録!$J:$J,$J$3,収穫記録!$F:$F,$I101,収穫記録!$B:$B,"&gt;="&amp;M$10,収穫記録!$B:$B,"&lt;="&amp;M$10+6)
/_xlfn.UNIQUE(_xlfn._xlws.FILTER($F:$F,$E:$E=$J$4))
/IF($J$5="総計",1,$K101/10)
),0)</f>
        <v>0</v>
      </c>
      <c r="N101" s="48" cm="1">
        <f t="array" ref="N101">IFERROR(
IF(OR(N$10="",$I101=""),"",
SUMIFS(収穫記録!$P:$P,収穫記録!$D:$D,$J$1,収穫記録!$I:$I,$J$2,収穫記録!$J:$J,$J$3,収穫記録!$F:$F,$I101,収穫記録!$B:$B,"&gt;="&amp;N$10,収穫記録!$B:$B,"&lt;="&amp;N$10+6)
/_xlfn.UNIQUE(_xlfn._xlws.FILTER($F:$F,$E:$E=$J$4))
/IF($J$5="総計",1,$K101/10)
),0)</f>
        <v>0</v>
      </c>
      <c r="O101" s="48" cm="1">
        <f t="array" ref="O101">IFERROR(
IF(OR(O$10="",$I101=""),"",
SUMIFS(収穫記録!$P:$P,収穫記録!$D:$D,$J$1,収穫記録!$I:$I,$J$2,収穫記録!$J:$J,$J$3,収穫記録!$F:$F,$I101,収穫記録!$B:$B,"&gt;="&amp;O$10,収穫記録!$B:$B,"&lt;="&amp;O$10+6)
/_xlfn.UNIQUE(_xlfn._xlws.FILTER($F:$F,$E:$E=$J$4))
/IF($J$5="総計",1,$K101/10)
),0)</f>
        <v>0</v>
      </c>
      <c r="P101" s="48" cm="1">
        <f t="array" ref="P101">IFERROR(
IF(OR(P$10="",$I101=""),"",
SUMIFS(収穫記録!$P:$P,収穫記録!$D:$D,$J$1,収穫記録!$I:$I,$J$2,収穫記録!$J:$J,$J$3,収穫記録!$F:$F,$I101,収穫記録!$B:$B,"&gt;="&amp;P$10,収穫記録!$B:$B,"&lt;="&amp;P$10+6)
/_xlfn.UNIQUE(_xlfn._xlws.FILTER($F:$F,$E:$E=$J$4))
/IF($J$5="総計",1,$K101/10)
),0)</f>
        <v>0</v>
      </c>
      <c r="Q101" s="48" cm="1">
        <f t="array" ref="Q101">IFERROR(
IF(OR(Q$10="",$I101=""),"",
SUMIFS(収穫記録!$P:$P,収穫記録!$D:$D,$J$1,収穫記録!$I:$I,$J$2,収穫記録!$J:$J,$J$3,収穫記録!$F:$F,$I101,収穫記録!$B:$B,"&gt;="&amp;Q$10,収穫記録!$B:$B,"&lt;="&amp;Q$10+6)
/_xlfn.UNIQUE(_xlfn._xlws.FILTER($F:$F,$E:$E=$J$4))
/IF($J$5="総計",1,$K101/10)
),0)</f>
        <v>0</v>
      </c>
      <c r="R101" s="48" cm="1">
        <f t="array" ref="R101">IFERROR(
IF(OR(R$10="",$I101=""),"",
SUMIFS(収穫記録!$P:$P,収穫記録!$D:$D,$J$1,収穫記録!$I:$I,$J$2,収穫記録!$J:$J,$J$3,収穫記録!$F:$F,$I101,収穫記録!$B:$B,"&gt;="&amp;R$10,収穫記録!$B:$B,"&lt;="&amp;R$10+6)
/_xlfn.UNIQUE(_xlfn._xlws.FILTER($F:$F,$E:$E=$J$4))
/IF($J$5="総計",1,$K101/10)
),0)</f>
        <v>0</v>
      </c>
      <c r="S101" s="48" cm="1">
        <f t="array" ref="S101">IFERROR(
IF(OR(S$10="",$I101=""),"",
SUMIFS(収穫記録!$P:$P,収穫記録!$D:$D,$J$1,収穫記録!$I:$I,$J$2,収穫記録!$J:$J,$J$3,収穫記録!$F:$F,$I101,収穫記録!$B:$B,"&gt;="&amp;S$10,収穫記録!$B:$B,"&lt;="&amp;S$10+6)
/_xlfn.UNIQUE(_xlfn._xlws.FILTER($F:$F,$E:$E=$J$4))
/IF($J$5="総計",1,$K101/10)
),0)</f>
        <v>0</v>
      </c>
      <c r="T101" s="48" cm="1">
        <f t="array" ref="T101">IFERROR(
IF(OR(T$10="",$I101=""),"",
SUMIFS(収穫記録!$P:$P,収穫記録!$D:$D,$J$1,収穫記録!$I:$I,$J$2,収穫記録!$J:$J,$J$3,収穫記録!$F:$F,$I101,収穫記録!$B:$B,"&gt;="&amp;T$10,収穫記録!$B:$B,"&lt;="&amp;T$10+6)
/_xlfn.UNIQUE(_xlfn._xlws.FILTER($F:$F,$E:$E=$J$4))
/IF($J$5="総計",1,$K101/10)
),0)</f>
        <v>0</v>
      </c>
      <c r="U101" s="48" cm="1">
        <f t="array" ref="U101">IFERROR(
IF(OR(U$10="",$I101=""),"",
SUMIFS(収穫記録!$P:$P,収穫記録!$D:$D,$J$1,収穫記録!$I:$I,$J$2,収穫記録!$J:$J,$J$3,収穫記録!$F:$F,$I101,収穫記録!$B:$B,"&gt;="&amp;U$10,収穫記録!$B:$B,"&lt;="&amp;U$10+6)
/_xlfn.UNIQUE(_xlfn._xlws.FILTER($F:$F,$E:$E=$J$4))
/IF($J$5="総計",1,$K101/10)
),0)</f>
        <v>0</v>
      </c>
      <c r="V101" s="48" cm="1">
        <f t="array" ref="V101">IFERROR(
IF(OR(V$10="",$I101=""),"",
SUMIFS(収穫記録!$P:$P,収穫記録!$D:$D,$J$1,収穫記録!$I:$I,$J$2,収穫記録!$J:$J,$J$3,収穫記録!$F:$F,$I101,収穫記録!$B:$B,"&gt;="&amp;V$10,収穫記録!$B:$B,"&lt;="&amp;V$10+6)
/_xlfn.UNIQUE(_xlfn._xlws.FILTER($F:$F,$E:$E=$J$4))
/IF($J$5="総計",1,$K101/10)
),0)</f>
        <v>0</v>
      </c>
      <c r="W101" s="48" cm="1">
        <f t="array" ref="W101">IFERROR(
IF(OR(W$10="",$I101=""),"",
SUMIFS(収穫記録!$P:$P,収穫記録!$D:$D,$J$1,収穫記録!$I:$I,$J$2,収穫記録!$J:$J,$J$3,収穫記録!$F:$F,$I101,収穫記録!$B:$B,"&gt;="&amp;W$10,収穫記録!$B:$B,"&lt;="&amp;W$10+6)
/_xlfn.UNIQUE(_xlfn._xlws.FILTER($F:$F,$E:$E=$J$4))
/IF($J$5="総計",1,$K101/10)
),0)</f>
        <v>0</v>
      </c>
      <c r="X101" s="48" cm="1">
        <f t="array" ref="X101">IFERROR(
IF(OR(X$10="",$I101=""),"",
SUMIFS(収穫記録!$P:$P,収穫記録!$D:$D,$J$1,収穫記録!$I:$I,$J$2,収穫記録!$J:$J,$J$3,収穫記録!$F:$F,$I101,収穫記録!$B:$B,"&gt;="&amp;X$10,収穫記録!$B:$B,"&lt;="&amp;X$10+6)
/_xlfn.UNIQUE(_xlfn._xlws.FILTER($F:$F,$E:$E=$J$4))
/IF($J$5="総計",1,$K101/10)
),0)</f>
        <v>0</v>
      </c>
    </row>
    <row r="102" spans="10:24">
      <c r="J102" s="13"/>
      <c r="K102" s="37"/>
      <c r="L102" s="46" t="str">
        <f t="shared" si="3"/>
        <v/>
      </c>
      <c r="M102" s="47" cm="1">
        <f t="array" ref="M102">IFERROR(
IF(OR(M$10="",$I102=""),"",
SUMIFS(収穫記録!$P:$P,収穫記録!$D:$D,$J$1,収穫記録!$I:$I,$J$2,収穫記録!$J:$J,$J$3,収穫記録!$F:$F,$I102,収穫記録!$B:$B,"&gt;="&amp;M$10,収穫記録!$B:$B,"&lt;="&amp;M$10+6)
/_xlfn.UNIQUE(_xlfn._xlws.FILTER($F:$F,$E:$E=$J$4))
/IF($J$5="総計",1,$K102/10)
),0)</f>
        <v>0</v>
      </c>
      <c r="N102" s="48" cm="1">
        <f t="array" ref="N102">IFERROR(
IF(OR(N$10="",$I102=""),"",
SUMIFS(収穫記録!$P:$P,収穫記録!$D:$D,$J$1,収穫記録!$I:$I,$J$2,収穫記録!$J:$J,$J$3,収穫記録!$F:$F,$I102,収穫記録!$B:$B,"&gt;="&amp;N$10,収穫記録!$B:$B,"&lt;="&amp;N$10+6)
/_xlfn.UNIQUE(_xlfn._xlws.FILTER($F:$F,$E:$E=$J$4))
/IF($J$5="総計",1,$K102/10)
),0)</f>
        <v>0</v>
      </c>
      <c r="O102" s="48" cm="1">
        <f t="array" ref="O102">IFERROR(
IF(OR(O$10="",$I102=""),"",
SUMIFS(収穫記録!$P:$P,収穫記録!$D:$D,$J$1,収穫記録!$I:$I,$J$2,収穫記録!$J:$J,$J$3,収穫記録!$F:$F,$I102,収穫記録!$B:$B,"&gt;="&amp;O$10,収穫記録!$B:$B,"&lt;="&amp;O$10+6)
/_xlfn.UNIQUE(_xlfn._xlws.FILTER($F:$F,$E:$E=$J$4))
/IF($J$5="総計",1,$K102/10)
),0)</f>
        <v>0</v>
      </c>
      <c r="P102" s="48" cm="1">
        <f t="array" ref="P102">IFERROR(
IF(OR(P$10="",$I102=""),"",
SUMIFS(収穫記録!$P:$P,収穫記録!$D:$D,$J$1,収穫記録!$I:$I,$J$2,収穫記録!$J:$J,$J$3,収穫記録!$F:$F,$I102,収穫記録!$B:$B,"&gt;="&amp;P$10,収穫記録!$B:$B,"&lt;="&amp;P$10+6)
/_xlfn.UNIQUE(_xlfn._xlws.FILTER($F:$F,$E:$E=$J$4))
/IF($J$5="総計",1,$K102/10)
),0)</f>
        <v>0</v>
      </c>
      <c r="Q102" s="48" cm="1">
        <f t="array" ref="Q102">IFERROR(
IF(OR(Q$10="",$I102=""),"",
SUMIFS(収穫記録!$P:$P,収穫記録!$D:$D,$J$1,収穫記録!$I:$I,$J$2,収穫記録!$J:$J,$J$3,収穫記録!$F:$F,$I102,収穫記録!$B:$B,"&gt;="&amp;Q$10,収穫記録!$B:$B,"&lt;="&amp;Q$10+6)
/_xlfn.UNIQUE(_xlfn._xlws.FILTER($F:$F,$E:$E=$J$4))
/IF($J$5="総計",1,$K102/10)
),0)</f>
        <v>0</v>
      </c>
      <c r="R102" s="48" cm="1">
        <f t="array" ref="R102">IFERROR(
IF(OR(R$10="",$I102=""),"",
SUMIFS(収穫記録!$P:$P,収穫記録!$D:$D,$J$1,収穫記録!$I:$I,$J$2,収穫記録!$J:$J,$J$3,収穫記録!$F:$F,$I102,収穫記録!$B:$B,"&gt;="&amp;R$10,収穫記録!$B:$B,"&lt;="&amp;R$10+6)
/_xlfn.UNIQUE(_xlfn._xlws.FILTER($F:$F,$E:$E=$J$4))
/IF($J$5="総計",1,$K102/10)
),0)</f>
        <v>0</v>
      </c>
      <c r="S102" s="48" cm="1">
        <f t="array" ref="S102">IFERROR(
IF(OR(S$10="",$I102=""),"",
SUMIFS(収穫記録!$P:$P,収穫記録!$D:$D,$J$1,収穫記録!$I:$I,$J$2,収穫記録!$J:$J,$J$3,収穫記録!$F:$F,$I102,収穫記録!$B:$B,"&gt;="&amp;S$10,収穫記録!$B:$B,"&lt;="&amp;S$10+6)
/_xlfn.UNIQUE(_xlfn._xlws.FILTER($F:$F,$E:$E=$J$4))
/IF($J$5="総計",1,$K102/10)
),0)</f>
        <v>0</v>
      </c>
      <c r="T102" s="48" cm="1">
        <f t="array" ref="T102">IFERROR(
IF(OR(T$10="",$I102=""),"",
SUMIFS(収穫記録!$P:$P,収穫記録!$D:$D,$J$1,収穫記録!$I:$I,$J$2,収穫記録!$J:$J,$J$3,収穫記録!$F:$F,$I102,収穫記録!$B:$B,"&gt;="&amp;T$10,収穫記録!$B:$B,"&lt;="&amp;T$10+6)
/_xlfn.UNIQUE(_xlfn._xlws.FILTER($F:$F,$E:$E=$J$4))
/IF($J$5="総計",1,$K102/10)
),0)</f>
        <v>0</v>
      </c>
      <c r="U102" s="48" cm="1">
        <f t="array" ref="U102">IFERROR(
IF(OR(U$10="",$I102=""),"",
SUMIFS(収穫記録!$P:$P,収穫記録!$D:$D,$J$1,収穫記録!$I:$I,$J$2,収穫記録!$J:$J,$J$3,収穫記録!$F:$F,$I102,収穫記録!$B:$B,"&gt;="&amp;U$10,収穫記録!$B:$B,"&lt;="&amp;U$10+6)
/_xlfn.UNIQUE(_xlfn._xlws.FILTER($F:$F,$E:$E=$J$4))
/IF($J$5="総計",1,$K102/10)
),0)</f>
        <v>0</v>
      </c>
      <c r="V102" s="48" cm="1">
        <f t="array" ref="V102">IFERROR(
IF(OR(V$10="",$I102=""),"",
SUMIFS(収穫記録!$P:$P,収穫記録!$D:$D,$J$1,収穫記録!$I:$I,$J$2,収穫記録!$J:$J,$J$3,収穫記録!$F:$F,$I102,収穫記録!$B:$B,"&gt;="&amp;V$10,収穫記録!$B:$B,"&lt;="&amp;V$10+6)
/_xlfn.UNIQUE(_xlfn._xlws.FILTER($F:$F,$E:$E=$J$4))
/IF($J$5="総計",1,$K102/10)
),0)</f>
        <v>0</v>
      </c>
      <c r="W102" s="48" cm="1">
        <f t="array" ref="W102">IFERROR(
IF(OR(W$10="",$I102=""),"",
SUMIFS(収穫記録!$P:$P,収穫記録!$D:$D,$J$1,収穫記録!$I:$I,$J$2,収穫記録!$J:$J,$J$3,収穫記録!$F:$F,$I102,収穫記録!$B:$B,"&gt;="&amp;W$10,収穫記録!$B:$B,"&lt;="&amp;W$10+6)
/_xlfn.UNIQUE(_xlfn._xlws.FILTER($F:$F,$E:$E=$J$4))
/IF($J$5="総計",1,$K102/10)
),0)</f>
        <v>0</v>
      </c>
      <c r="X102" s="48" cm="1">
        <f t="array" ref="X102">IFERROR(
IF(OR(X$10="",$I102=""),"",
SUMIFS(収穫記録!$P:$P,収穫記録!$D:$D,$J$1,収穫記録!$I:$I,$J$2,収穫記録!$J:$J,$J$3,収穫記録!$F:$F,$I102,収穫記録!$B:$B,"&gt;="&amp;X$10,収穫記録!$B:$B,"&lt;="&amp;X$10+6)
/_xlfn.UNIQUE(_xlfn._xlws.FILTER($F:$F,$E:$E=$J$4))
/IF($J$5="総計",1,$K102/10)
),0)</f>
        <v>0</v>
      </c>
    </row>
    <row r="103" spans="10:24">
      <c r="J103" s="13"/>
      <c r="K103" s="37"/>
      <c r="L103" s="46" t="str">
        <f t="shared" si="3"/>
        <v/>
      </c>
      <c r="M103" s="47" cm="1">
        <f t="array" ref="M103">IFERROR(
IF(OR(M$10="",$I103=""),"",
SUMIFS(収穫記録!$P:$P,収穫記録!$D:$D,$J$1,収穫記録!$I:$I,$J$2,収穫記録!$J:$J,$J$3,収穫記録!$F:$F,$I103,収穫記録!$B:$B,"&gt;="&amp;M$10,収穫記録!$B:$B,"&lt;="&amp;M$10+6)
/_xlfn.UNIQUE(_xlfn._xlws.FILTER($F:$F,$E:$E=$J$4))
/IF($J$5="総計",1,$K103/10)
),0)</f>
        <v>0</v>
      </c>
      <c r="N103" s="48" cm="1">
        <f t="array" ref="N103">IFERROR(
IF(OR(N$10="",$I103=""),"",
SUMIFS(収穫記録!$P:$P,収穫記録!$D:$D,$J$1,収穫記録!$I:$I,$J$2,収穫記録!$J:$J,$J$3,収穫記録!$F:$F,$I103,収穫記録!$B:$B,"&gt;="&amp;N$10,収穫記録!$B:$B,"&lt;="&amp;N$10+6)
/_xlfn.UNIQUE(_xlfn._xlws.FILTER($F:$F,$E:$E=$J$4))
/IF($J$5="総計",1,$K103/10)
),0)</f>
        <v>0</v>
      </c>
      <c r="O103" s="48" cm="1">
        <f t="array" ref="O103">IFERROR(
IF(OR(O$10="",$I103=""),"",
SUMIFS(収穫記録!$P:$P,収穫記録!$D:$D,$J$1,収穫記録!$I:$I,$J$2,収穫記録!$J:$J,$J$3,収穫記録!$F:$F,$I103,収穫記録!$B:$B,"&gt;="&amp;O$10,収穫記録!$B:$B,"&lt;="&amp;O$10+6)
/_xlfn.UNIQUE(_xlfn._xlws.FILTER($F:$F,$E:$E=$J$4))
/IF($J$5="総計",1,$K103/10)
),0)</f>
        <v>0</v>
      </c>
      <c r="P103" s="48" cm="1">
        <f t="array" ref="P103">IFERROR(
IF(OR(P$10="",$I103=""),"",
SUMIFS(収穫記録!$P:$P,収穫記録!$D:$D,$J$1,収穫記録!$I:$I,$J$2,収穫記録!$J:$J,$J$3,収穫記録!$F:$F,$I103,収穫記録!$B:$B,"&gt;="&amp;P$10,収穫記録!$B:$B,"&lt;="&amp;P$10+6)
/_xlfn.UNIQUE(_xlfn._xlws.FILTER($F:$F,$E:$E=$J$4))
/IF($J$5="総計",1,$K103/10)
),0)</f>
        <v>0</v>
      </c>
      <c r="Q103" s="48" cm="1">
        <f t="array" ref="Q103">IFERROR(
IF(OR(Q$10="",$I103=""),"",
SUMIFS(収穫記録!$P:$P,収穫記録!$D:$D,$J$1,収穫記録!$I:$I,$J$2,収穫記録!$J:$J,$J$3,収穫記録!$F:$F,$I103,収穫記録!$B:$B,"&gt;="&amp;Q$10,収穫記録!$B:$B,"&lt;="&amp;Q$10+6)
/_xlfn.UNIQUE(_xlfn._xlws.FILTER($F:$F,$E:$E=$J$4))
/IF($J$5="総計",1,$K103/10)
),0)</f>
        <v>0</v>
      </c>
      <c r="R103" s="48" cm="1">
        <f t="array" ref="R103">IFERROR(
IF(OR(R$10="",$I103=""),"",
SUMIFS(収穫記録!$P:$P,収穫記録!$D:$D,$J$1,収穫記録!$I:$I,$J$2,収穫記録!$J:$J,$J$3,収穫記録!$F:$F,$I103,収穫記録!$B:$B,"&gt;="&amp;R$10,収穫記録!$B:$B,"&lt;="&amp;R$10+6)
/_xlfn.UNIQUE(_xlfn._xlws.FILTER($F:$F,$E:$E=$J$4))
/IF($J$5="総計",1,$K103/10)
),0)</f>
        <v>0</v>
      </c>
      <c r="S103" s="48" cm="1">
        <f t="array" ref="S103">IFERROR(
IF(OR(S$10="",$I103=""),"",
SUMIFS(収穫記録!$P:$P,収穫記録!$D:$D,$J$1,収穫記録!$I:$I,$J$2,収穫記録!$J:$J,$J$3,収穫記録!$F:$F,$I103,収穫記録!$B:$B,"&gt;="&amp;S$10,収穫記録!$B:$B,"&lt;="&amp;S$10+6)
/_xlfn.UNIQUE(_xlfn._xlws.FILTER($F:$F,$E:$E=$J$4))
/IF($J$5="総計",1,$K103/10)
),0)</f>
        <v>0</v>
      </c>
      <c r="T103" s="48" cm="1">
        <f t="array" ref="T103">IFERROR(
IF(OR(T$10="",$I103=""),"",
SUMIFS(収穫記録!$P:$P,収穫記録!$D:$D,$J$1,収穫記録!$I:$I,$J$2,収穫記録!$J:$J,$J$3,収穫記録!$F:$F,$I103,収穫記録!$B:$B,"&gt;="&amp;T$10,収穫記録!$B:$B,"&lt;="&amp;T$10+6)
/_xlfn.UNIQUE(_xlfn._xlws.FILTER($F:$F,$E:$E=$J$4))
/IF($J$5="総計",1,$K103/10)
),0)</f>
        <v>0</v>
      </c>
      <c r="U103" s="48" cm="1">
        <f t="array" ref="U103">IFERROR(
IF(OR(U$10="",$I103=""),"",
SUMIFS(収穫記録!$P:$P,収穫記録!$D:$D,$J$1,収穫記録!$I:$I,$J$2,収穫記録!$J:$J,$J$3,収穫記録!$F:$F,$I103,収穫記録!$B:$B,"&gt;="&amp;U$10,収穫記録!$B:$B,"&lt;="&amp;U$10+6)
/_xlfn.UNIQUE(_xlfn._xlws.FILTER($F:$F,$E:$E=$J$4))
/IF($J$5="総計",1,$K103/10)
),0)</f>
        <v>0</v>
      </c>
      <c r="V103" s="48" cm="1">
        <f t="array" ref="V103">IFERROR(
IF(OR(V$10="",$I103=""),"",
SUMIFS(収穫記録!$P:$P,収穫記録!$D:$D,$J$1,収穫記録!$I:$I,$J$2,収穫記録!$J:$J,$J$3,収穫記録!$F:$F,$I103,収穫記録!$B:$B,"&gt;="&amp;V$10,収穫記録!$B:$B,"&lt;="&amp;V$10+6)
/_xlfn.UNIQUE(_xlfn._xlws.FILTER($F:$F,$E:$E=$J$4))
/IF($J$5="総計",1,$K103/10)
),0)</f>
        <v>0</v>
      </c>
      <c r="W103" s="48" cm="1">
        <f t="array" ref="W103">IFERROR(
IF(OR(W$10="",$I103=""),"",
SUMIFS(収穫記録!$P:$P,収穫記録!$D:$D,$J$1,収穫記録!$I:$I,$J$2,収穫記録!$J:$J,$J$3,収穫記録!$F:$F,$I103,収穫記録!$B:$B,"&gt;="&amp;W$10,収穫記録!$B:$B,"&lt;="&amp;W$10+6)
/_xlfn.UNIQUE(_xlfn._xlws.FILTER($F:$F,$E:$E=$J$4))
/IF($J$5="総計",1,$K103/10)
),0)</f>
        <v>0</v>
      </c>
      <c r="X103" s="48" cm="1">
        <f t="array" ref="X103">IFERROR(
IF(OR(X$10="",$I103=""),"",
SUMIFS(収穫記録!$P:$P,収穫記録!$D:$D,$J$1,収穫記録!$I:$I,$J$2,収穫記録!$J:$J,$J$3,収穫記録!$F:$F,$I103,収穫記録!$B:$B,"&gt;="&amp;X$10,収穫記録!$B:$B,"&lt;="&amp;X$10+6)
/_xlfn.UNIQUE(_xlfn._xlws.FILTER($F:$F,$E:$E=$J$4))
/IF($J$5="総計",1,$K103/10)
),0)</f>
        <v>0</v>
      </c>
    </row>
    <row r="104" spans="10:24">
      <c r="J104" s="13"/>
      <c r="K104" s="37"/>
      <c r="L104" s="46" t="str">
        <f t="shared" si="3"/>
        <v/>
      </c>
      <c r="M104" s="47" cm="1">
        <f t="array" ref="M104">IFERROR(
IF(OR(M$10="",$I104=""),"",
SUMIFS(収穫記録!$P:$P,収穫記録!$D:$D,$J$1,収穫記録!$I:$I,$J$2,収穫記録!$J:$J,$J$3,収穫記録!$F:$F,$I104,収穫記録!$B:$B,"&gt;="&amp;M$10,収穫記録!$B:$B,"&lt;="&amp;M$10+6)
/_xlfn.UNIQUE(_xlfn._xlws.FILTER($F:$F,$E:$E=$J$4))
/IF($J$5="総計",1,$K104/10)
),0)</f>
        <v>0</v>
      </c>
      <c r="N104" s="48" cm="1">
        <f t="array" ref="N104">IFERROR(
IF(OR(N$10="",$I104=""),"",
SUMIFS(収穫記録!$P:$P,収穫記録!$D:$D,$J$1,収穫記録!$I:$I,$J$2,収穫記録!$J:$J,$J$3,収穫記録!$F:$F,$I104,収穫記録!$B:$B,"&gt;="&amp;N$10,収穫記録!$B:$B,"&lt;="&amp;N$10+6)
/_xlfn.UNIQUE(_xlfn._xlws.FILTER($F:$F,$E:$E=$J$4))
/IF($J$5="総計",1,$K104/10)
),0)</f>
        <v>0</v>
      </c>
      <c r="O104" s="48" cm="1">
        <f t="array" ref="O104">IFERROR(
IF(OR(O$10="",$I104=""),"",
SUMIFS(収穫記録!$P:$P,収穫記録!$D:$D,$J$1,収穫記録!$I:$I,$J$2,収穫記録!$J:$J,$J$3,収穫記録!$F:$F,$I104,収穫記録!$B:$B,"&gt;="&amp;O$10,収穫記録!$B:$B,"&lt;="&amp;O$10+6)
/_xlfn.UNIQUE(_xlfn._xlws.FILTER($F:$F,$E:$E=$J$4))
/IF($J$5="総計",1,$K104/10)
),0)</f>
        <v>0</v>
      </c>
      <c r="P104" s="48" cm="1">
        <f t="array" ref="P104">IFERROR(
IF(OR(P$10="",$I104=""),"",
SUMIFS(収穫記録!$P:$P,収穫記録!$D:$D,$J$1,収穫記録!$I:$I,$J$2,収穫記録!$J:$J,$J$3,収穫記録!$F:$F,$I104,収穫記録!$B:$B,"&gt;="&amp;P$10,収穫記録!$B:$B,"&lt;="&amp;P$10+6)
/_xlfn.UNIQUE(_xlfn._xlws.FILTER($F:$F,$E:$E=$J$4))
/IF($J$5="総計",1,$K104/10)
),0)</f>
        <v>0</v>
      </c>
      <c r="Q104" s="48" cm="1">
        <f t="array" ref="Q104">IFERROR(
IF(OR(Q$10="",$I104=""),"",
SUMIFS(収穫記録!$P:$P,収穫記録!$D:$D,$J$1,収穫記録!$I:$I,$J$2,収穫記録!$J:$J,$J$3,収穫記録!$F:$F,$I104,収穫記録!$B:$B,"&gt;="&amp;Q$10,収穫記録!$B:$B,"&lt;="&amp;Q$10+6)
/_xlfn.UNIQUE(_xlfn._xlws.FILTER($F:$F,$E:$E=$J$4))
/IF($J$5="総計",1,$K104/10)
),0)</f>
        <v>0</v>
      </c>
      <c r="R104" s="48" cm="1">
        <f t="array" ref="R104">IFERROR(
IF(OR(R$10="",$I104=""),"",
SUMIFS(収穫記録!$P:$P,収穫記録!$D:$D,$J$1,収穫記録!$I:$I,$J$2,収穫記録!$J:$J,$J$3,収穫記録!$F:$F,$I104,収穫記録!$B:$B,"&gt;="&amp;R$10,収穫記録!$B:$B,"&lt;="&amp;R$10+6)
/_xlfn.UNIQUE(_xlfn._xlws.FILTER($F:$F,$E:$E=$J$4))
/IF($J$5="総計",1,$K104/10)
),0)</f>
        <v>0</v>
      </c>
      <c r="S104" s="48" cm="1">
        <f t="array" ref="S104">IFERROR(
IF(OR(S$10="",$I104=""),"",
SUMIFS(収穫記録!$P:$P,収穫記録!$D:$D,$J$1,収穫記録!$I:$I,$J$2,収穫記録!$J:$J,$J$3,収穫記録!$F:$F,$I104,収穫記録!$B:$B,"&gt;="&amp;S$10,収穫記録!$B:$B,"&lt;="&amp;S$10+6)
/_xlfn.UNIQUE(_xlfn._xlws.FILTER($F:$F,$E:$E=$J$4))
/IF($J$5="総計",1,$K104/10)
),0)</f>
        <v>0</v>
      </c>
      <c r="T104" s="48" cm="1">
        <f t="array" ref="T104">IFERROR(
IF(OR(T$10="",$I104=""),"",
SUMIFS(収穫記録!$P:$P,収穫記録!$D:$D,$J$1,収穫記録!$I:$I,$J$2,収穫記録!$J:$J,$J$3,収穫記録!$F:$F,$I104,収穫記録!$B:$B,"&gt;="&amp;T$10,収穫記録!$B:$B,"&lt;="&amp;T$10+6)
/_xlfn.UNIQUE(_xlfn._xlws.FILTER($F:$F,$E:$E=$J$4))
/IF($J$5="総計",1,$K104/10)
),0)</f>
        <v>0</v>
      </c>
      <c r="U104" s="48" cm="1">
        <f t="array" ref="U104">IFERROR(
IF(OR(U$10="",$I104=""),"",
SUMIFS(収穫記録!$P:$P,収穫記録!$D:$D,$J$1,収穫記録!$I:$I,$J$2,収穫記録!$J:$J,$J$3,収穫記録!$F:$F,$I104,収穫記録!$B:$B,"&gt;="&amp;U$10,収穫記録!$B:$B,"&lt;="&amp;U$10+6)
/_xlfn.UNIQUE(_xlfn._xlws.FILTER($F:$F,$E:$E=$J$4))
/IF($J$5="総計",1,$K104/10)
),0)</f>
        <v>0</v>
      </c>
      <c r="V104" s="48" cm="1">
        <f t="array" ref="V104">IFERROR(
IF(OR(V$10="",$I104=""),"",
SUMIFS(収穫記録!$P:$P,収穫記録!$D:$D,$J$1,収穫記録!$I:$I,$J$2,収穫記録!$J:$J,$J$3,収穫記録!$F:$F,$I104,収穫記録!$B:$B,"&gt;="&amp;V$10,収穫記録!$B:$B,"&lt;="&amp;V$10+6)
/_xlfn.UNIQUE(_xlfn._xlws.FILTER($F:$F,$E:$E=$J$4))
/IF($J$5="総計",1,$K104/10)
),0)</f>
        <v>0</v>
      </c>
      <c r="W104" s="48" cm="1">
        <f t="array" ref="W104">IFERROR(
IF(OR(W$10="",$I104=""),"",
SUMIFS(収穫記録!$P:$P,収穫記録!$D:$D,$J$1,収穫記録!$I:$I,$J$2,収穫記録!$J:$J,$J$3,収穫記録!$F:$F,$I104,収穫記録!$B:$B,"&gt;="&amp;W$10,収穫記録!$B:$B,"&lt;="&amp;W$10+6)
/_xlfn.UNIQUE(_xlfn._xlws.FILTER($F:$F,$E:$E=$J$4))
/IF($J$5="総計",1,$K104/10)
),0)</f>
        <v>0</v>
      </c>
      <c r="X104" s="48" cm="1">
        <f t="array" ref="X104">IFERROR(
IF(OR(X$10="",$I104=""),"",
SUMIFS(収穫記録!$P:$P,収穫記録!$D:$D,$J$1,収穫記録!$I:$I,$J$2,収穫記録!$J:$J,$J$3,収穫記録!$F:$F,$I104,収穫記録!$B:$B,"&gt;="&amp;X$10,収穫記録!$B:$B,"&lt;="&amp;X$10+6)
/_xlfn.UNIQUE(_xlfn._xlws.FILTER($F:$F,$E:$E=$J$4))
/IF($J$5="総計",1,$K104/10)
),0)</f>
        <v>0</v>
      </c>
    </row>
    <row r="105" spans="10:24">
      <c r="J105" s="13"/>
      <c r="K105" s="37"/>
      <c r="L105" s="46" t="str">
        <f t="shared" si="3"/>
        <v/>
      </c>
      <c r="M105" s="47" cm="1">
        <f t="array" ref="M105">IFERROR(
IF(OR(M$10="",$I105=""),"",
SUMIFS(収穫記録!$P:$P,収穫記録!$D:$D,$J$1,収穫記録!$I:$I,$J$2,収穫記録!$J:$J,$J$3,収穫記録!$F:$F,$I105,収穫記録!$B:$B,"&gt;="&amp;M$10,収穫記録!$B:$B,"&lt;="&amp;M$10+6)
/_xlfn.UNIQUE(_xlfn._xlws.FILTER($F:$F,$E:$E=$J$4))
/IF($J$5="総計",1,$K105/10)
),0)</f>
        <v>0</v>
      </c>
      <c r="N105" s="48" cm="1">
        <f t="array" ref="N105">IFERROR(
IF(OR(N$10="",$I105=""),"",
SUMIFS(収穫記録!$P:$P,収穫記録!$D:$D,$J$1,収穫記録!$I:$I,$J$2,収穫記録!$J:$J,$J$3,収穫記録!$F:$F,$I105,収穫記録!$B:$B,"&gt;="&amp;N$10,収穫記録!$B:$B,"&lt;="&amp;N$10+6)
/_xlfn.UNIQUE(_xlfn._xlws.FILTER($F:$F,$E:$E=$J$4))
/IF($J$5="総計",1,$K105/10)
),0)</f>
        <v>0</v>
      </c>
      <c r="O105" s="48" cm="1">
        <f t="array" ref="O105">IFERROR(
IF(OR(O$10="",$I105=""),"",
SUMIFS(収穫記録!$P:$P,収穫記録!$D:$D,$J$1,収穫記録!$I:$I,$J$2,収穫記録!$J:$J,$J$3,収穫記録!$F:$F,$I105,収穫記録!$B:$B,"&gt;="&amp;O$10,収穫記録!$B:$B,"&lt;="&amp;O$10+6)
/_xlfn.UNIQUE(_xlfn._xlws.FILTER($F:$F,$E:$E=$J$4))
/IF($J$5="総計",1,$K105/10)
),0)</f>
        <v>0</v>
      </c>
      <c r="P105" s="48" cm="1">
        <f t="array" ref="P105">IFERROR(
IF(OR(P$10="",$I105=""),"",
SUMIFS(収穫記録!$P:$P,収穫記録!$D:$D,$J$1,収穫記録!$I:$I,$J$2,収穫記録!$J:$J,$J$3,収穫記録!$F:$F,$I105,収穫記録!$B:$B,"&gt;="&amp;P$10,収穫記録!$B:$B,"&lt;="&amp;P$10+6)
/_xlfn.UNIQUE(_xlfn._xlws.FILTER($F:$F,$E:$E=$J$4))
/IF($J$5="総計",1,$K105/10)
),0)</f>
        <v>0</v>
      </c>
      <c r="Q105" s="48" cm="1">
        <f t="array" ref="Q105">IFERROR(
IF(OR(Q$10="",$I105=""),"",
SUMIFS(収穫記録!$P:$P,収穫記録!$D:$D,$J$1,収穫記録!$I:$I,$J$2,収穫記録!$J:$J,$J$3,収穫記録!$F:$F,$I105,収穫記録!$B:$B,"&gt;="&amp;Q$10,収穫記録!$B:$B,"&lt;="&amp;Q$10+6)
/_xlfn.UNIQUE(_xlfn._xlws.FILTER($F:$F,$E:$E=$J$4))
/IF($J$5="総計",1,$K105/10)
),0)</f>
        <v>0</v>
      </c>
      <c r="R105" s="48" cm="1">
        <f t="array" ref="R105">IFERROR(
IF(OR(R$10="",$I105=""),"",
SUMIFS(収穫記録!$P:$P,収穫記録!$D:$D,$J$1,収穫記録!$I:$I,$J$2,収穫記録!$J:$J,$J$3,収穫記録!$F:$F,$I105,収穫記録!$B:$B,"&gt;="&amp;R$10,収穫記録!$B:$B,"&lt;="&amp;R$10+6)
/_xlfn.UNIQUE(_xlfn._xlws.FILTER($F:$F,$E:$E=$J$4))
/IF($J$5="総計",1,$K105/10)
),0)</f>
        <v>0</v>
      </c>
      <c r="S105" s="48" cm="1">
        <f t="array" ref="S105">IFERROR(
IF(OR(S$10="",$I105=""),"",
SUMIFS(収穫記録!$P:$P,収穫記録!$D:$D,$J$1,収穫記録!$I:$I,$J$2,収穫記録!$J:$J,$J$3,収穫記録!$F:$F,$I105,収穫記録!$B:$B,"&gt;="&amp;S$10,収穫記録!$B:$B,"&lt;="&amp;S$10+6)
/_xlfn.UNIQUE(_xlfn._xlws.FILTER($F:$F,$E:$E=$J$4))
/IF($J$5="総計",1,$K105/10)
),0)</f>
        <v>0</v>
      </c>
      <c r="T105" s="48" cm="1">
        <f t="array" ref="T105">IFERROR(
IF(OR(T$10="",$I105=""),"",
SUMIFS(収穫記録!$P:$P,収穫記録!$D:$D,$J$1,収穫記録!$I:$I,$J$2,収穫記録!$J:$J,$J$3,収穫記録!$F:$F,$I105,収穫記録!$B:$B,"&gt;="&amp;T$10,収穫記録!$B:$B,"&lt;="&amp;T$10+6)
/_xlfn.UNIQUE(_xlfn._xlws.FILTER($F:$F,$E:$E=$J$4))
/IF($J$5="総計",1,$K105/10)
),0)</f>
        <v>0</v>
      </c>
      <c r="U105" s="48" cm="1">
        <f t="array" ref="U105">IFERROR(
IF(OR(U$10="",$I105=""),"",
SUMIFS(収穫記録!$P:$P,収穫記録!$D:$D,$J$1,収穫記録!$I:$I,$J$2,収穫記録!$J:$J,$J$3,収穫記録!$F:$F,$I105,収穫記録!$B:$B,"&gt;="&amp;U$10,収穫記録!$B:$B,"&lt;="&amp;U$10+6)
/_xlfn.UNIQUE(_xlfn._xlws.FILTER($F:$F,$E:$E=$J$4))
/IF($J$5="総計",1,$K105/10)
),0)</f>
        <v>0</v>
      </c>
      <c r="V105" s="48" cm="1">
        <f t="array" ref="V105">IFERROR(
IF(OR(V$10="",$I105=""),"",
SUMIFS(収穫記録!$P:$P,収穫記録!$D:$D,$J$1,収穫記録!$I:$I,$J$2,収穫記録!$J:$J,$J$3,収穫記録!$F:$F,$I105,収穫記録!$B:$B,"&gt;="&amp;V$10,収穫記録!$B:$B,"&lt;="&amp;V$10+6)
/_xlfn.UNIQUE(_xlfn._xlws.FILTER($F:$F,$E:$E=$J$4))
/IF($J$5="総計",1,$K105/10)
),0)</f>
        <v>0</v>
      </c>
      <c r="W105" s="48" cm="1">
        <f t="array" ref="W105">IFERROR(
IF(OR(W$10="",$I105=""),"",
SUMIFS(収穫記録!$P:$P,収穫記録!$D:$D,$J$1,収穫記録!$I:$I,$J$2,収穫記録!$J:$J,$J$3,収穫記録!$F:$F,$I105,収穫記録!$B:$B,"&gt;="&amp;W$10,収穫記録!$B:$B,"&lt;="&amp;W$10+6)
/_xlfn.UNIQUE(_xlfn._xlws.FILTER($F:$F,$E:$E=$J$4))
/IF($J$5="総計",1,$K105/10)
),0)</f>
        <v>0</v>
      </c>
      <c r="X105" s="48" cm="1">
        <f t="array" ref="X105">IFERROR(
IF(OR(X$10="",$I105=""),"",
SUMIFS(収穫記録!$P:$P,収穫記録!$D:$D,$J$1,収穫記録!$I:$I,$J$2,収穫記録!$J:$J,$J$3,収穫記録!$F:$F,$I105,収穫記録!$B:$B,"&gt;="&amp;X$10,収穫記録!$B:$B,"&lt;="&amp;X$10+6)
/_xlfn.UNIQUE(_xlfn._xlws.FILTER($F:$F,$E:$E=$J$4))
/IF($J$5="総計",1,$K105/10)
),0)</f>
        <v>0</v>
      </c>
    </row>
    <row r="106" spans="10:24">
      <c r="J106" s="13"/>
      <c r="K106" s="37"/>
      <c r="L106" s="46" t="str">
        <f t="shared" si="3"/>
        <v/>
      </c>
      <c r="M106" s="47" cm="1">
        <f t="array" ref="M106">IFERROR(
IF(OR(M$10="",$I106=""),"",
SUMIFS(収穫記録!$P:$P,収穫記録!$D:$D,$J$1,収穫記録!$I:$I,$J$2,収穫記録!$J:$J,$J$3,収穫記録!$F:$F,$I106,収穫記録!$B:$B,"&gt;="&amp;M$10,収穫記録!$B:$B,"&lt;="&amp;M$10+6)
/_xlfn.UNIQUE(_xlfn._xlws.FILTER($F:$F,$E:$E=$J$4))
/IF($J$5="総計",1,$K106/10)
),0)</f>
        <v>0</v>
      </c>
      <c r="N106" s="48" cm="1">
        <f t="array" ref="N106">IFERROR(
IF(OR(N$10="",$I106=""),"",
SUMIFS(収穫記録!$P:$P,収穫記録!$D:$D,$J$1,収穫記録!$I:$I,$J$2,収穫記録!$J:$J,$J$3,収穫記録!$F:$F,$I106,収穫記録!$B:$B,"&gt;="&amp;N$10,収穫記録!$B:$B,"&lt;="&amp;N$10+6)
/_xlfn.UNIQUE(_xlfn._xlws.FILTER($F:$F,$E:$E=$J$4))
/IF($J$5="総計",1,$K106/10)
),0)</f>
        <v>0</v>
      </c>
      <c r="O106" s="48" cm="1">
        <f t="array" ref="O106">IFERROR(
IF(OR(O$10="",$I106=""),"",
SUMIFS(収穫記録!$P:$P,収穫記録!$D:$D,$J$1,収穫記録!$I:$I,$J$2,収穫記録!$J:$J,$J$3,収穫記録!$F:$F,$I106,収穫記録!$B:$B,"&gt;="&amp;O$10,収穫記録!$B:$B,"&lt;="&amp;O$10+6)
/_xlfn.UNIQUE(_xlfn._xlws.FILTER($F:$F,$E:$E=$J$4))
/IF($J$5="総計",1,$K106/10)
),0)</f>
        <v>0</v>
      </c>
      <c r="P106" s="48" cm="1">
        <f t="array" ref="P106">IFERROR(
IF(OR(P$10="",$I106=""),"",
SUMIFS(収穫記録!$P:$P,収穫記録!$D:$D,$J$1,収穫記録!$I:$I,$J$2,収穫記録!$J:$J,$J$3,収穫記録!$F:$F,$I106,収穫記録!$B:$B,"&gt;="&amp;P$10,収穫記録!$B:$B,"&lt;="&amp;P$10+6)
/_xlfn.UNIQUE(_xlfn._xlws.FILTER($F:$F,$E:$E=$J$4))
/IF($J$5="総計",1,$K106/10)
),0)</f>
        <v>0</v>
      </c>
      <c r="Q106" s="48" cm="1">
        <f t="array" ref="Q106">IFERROR(
IF(OR(Q$10="",$I106=""),"",
SUMIFS(収穫記録!$P:$P,収穫記録!$D:$D,$J$1,収穫記録!$I:$I,$J$2,収穫記録!$J:$J,$J$3,収穫記録!$F:$F,$I106,収穫記録!$B:$B,"&gt;="&amp;Q$10,収穫記録!$B:$B,"&lt;="&amp;Q$10+6)
/_xlfn.UNIQUE(_xlfn._xlws.FILTER($F:$F,$E:$E=$J$4))
/IF($J$5="総計",1,$K106/10)
),0)</f>
        <v>0</v>
      </c>
      <c r="R106" s="48" cm="1">
        <f t="array" ref="R106">IFERROR(
IF(OR(R$10="",$I106=""),"",
SUMIFS(収穫記録!$P:$P,収穫記録!$D:$D,$J$1,収穫記録!$I:$I,$J$2,収穫記録!$J:$J,$J$3,収穫記録!$F:$F,$I106,収穫記録!$B:$B,"&gt;="&amp;R$10,収穫記録!$B:$B,"&lt;="&amp;R$10+6)
/_xlfn.UNIQUE(_xlfn._xlws.FILTER($F:$F,$E:$E=$J$4))
/IF($J$5="総計",1,$K106/10)
),0)</f>
        <v>0</v>
      </c>
      <c r="S106" s="48" cm="1">
        <f t="array" ref="S106">IFERROR(
IF(OR(S$10="",$I106=""),"",
SUMIFS(収穫記録!$P:$P,収穫記録!$D:$D,$J$1,収穫記録!$I:$I,$J$2,収穫記録!$J:$J,$J$3,収穫記録!$F:$F,$I106,収穫記録!$B:$B,"&gt;="&amp;S$10,収穫記録!$B:$B,"&lt;="&amp;S$10+6)
/_xlfn.UNIQUE(_xlfn._xlws.FILTER($F:$F,$E:$E=$J$4))
/IF($J$5="総計",1,$K106/10)
),0)</f>
        <v>0</v>
      </c>
      <c r="T106" s="48" cm="1">
        <f t="array" ref="T106">IFERROR(
IF(OR(T$10="",$I106=""),"",
SUMIFS(収穫記録!$P:$P,収穫記録!$D:$D,$J$1,収穫記録!$I:$I,$J$2,収穫記録!$J:$J,$J$3,収穫記録!$F:$F,$I106,収穫記録!$B:$B,"&gt;="&amp;T$10,収穫記録!$B:$B,"&lt;="&amp;T$10+6)
/_xlfn.UNIQUE(_xlfn._xlws.FILTER($F:$F,$E:$E=$J$4))
/IF($J$5="総計",1,$K106/10)
),0)</f>
        <v>0</v>
      </c>
      <c r="U106" s="48" cm="1">
        <f t="array" ref="U106">IFERROR(
IF(OR(U$10="",$I106=""),"",
SUMIFS(収穫記録!$P:$P,収穫記録!$D:$D,$J$1,収穫記録!$I:$I,$J$2,収穫記録!$J:$J,$J$3,収穫記録!$F:$F,$I106,収穫記録!$B:$B,"&gt;="&amp;U$10,収穫記録!$B:$B,"&lt;="&amp;U$10+6)
/_xlfn.UNIQUE(_xlfn._xlws.FILTER($F:$F,$E:$E=$J$4))
/IF($J$5="総計",1,$K106/10)
),0)</f>
        <v>0</v>
      </c>
      <c r="V106" s="48" cm="1">
        <f t="array" ref="V106">IFERROR(
IF(OR(V$10="",$I106=""),"",
SUMIFS(収穫記録!$P:$P,収穫記録!$D:$D,$J$1,収穫記録!$I:$I,$J$2,収穫記録!$J:$J,$J$3,収穫記録!$F:$F,$I106,収穫記録!$B:$B,"&gt;="&amp;V$10,収穫記録!$B:$B,"&lt;="&amp;V$10+6)
/_xlfn.UNIQUE(_xlfn._xlws.FILTER($F:$F,$E:$E=$J$4))
/IF($J$5="総計",1,$K106/10)
),0)</f>
        <v>0</v>
      </c>
      <c r="W106" s="48" cm="1">
        <f t="array" ref="W106">IFERROR(
IF(OR(W$10="",$I106=""),"",
SUMIFS(収穫記録!$P:$P,収穫記録!$D:$D,$J$1,収穫記録!$I:$I,$J$2,収穫記録!$J:$J,$J$3,収穫記録!$F:$F,$I106,収穫記録!$B:$B,"&gt;="&amp;W$10,収穫記録!$B:$B,"&lt;="&amp;W$10+6)
/_xlfn.UNIQUE(_xlfn._xlws.FILTER($F:$F,$E:$E=$J$4))
/IF($J$5="総計",1,$K106/10)
),0)</f>
        <v>0</v>
      </c>
      <c r="X106" s="48" cm="1">
        <f t="array" ref="X106">IFERROR(
IF(OR(X$10="",$I106=""),"",
SUMIFS(収穫記録!$P:$P,収穫記録!$D:$D,$J$1,収穫記録!$I:$I,$J$2,収穫記録!$J:$J,$J$3,収穫記録!$F:$F,$I106,収穫記録!$B:$B,"&gt;="&amp;X$10,収穫記録!$B:$B,"&lt;="&amp;X$10+6)
/_xlfn.UNIQUE(_xlfn._xlws.FILTER($F:$F,$E:$E=$J$4))
/IF($J$5="総計",1,$K106/10)
),0)</f>
        <v>0</v>
      </c>
    </row>
    <row r="107" spans="10:24">
      <c r="J107" s="13"/>
      <c r="K107" s="37"/>
      <c r="L107" s="46" t="str">
        <f t="shared" si="3"/>
        <v/>
      </c>
      <c r="M107" s="47" cm="1">
        <f t="array" ref="M107">IFERROR(
IF(OR(M$10="",$I107=""),"",
SUMIFS(収穫記録!$P:$P,収穫記録!$D:$D,$J$1,収穫記録!$I:$I,$J$2,収穫記録!$J:$J,$J$3,収穫記録!$F:$F,$I107,収穫記録!$B:$B,"&gt;="&amp;M$10,収穫記録!$B:$B,"&lt;="&amp;M$10+6)
/_xlfn.UNIQUE(_xlfn._xlws.FILTER($F:$F,$E:$E=$J$4))
/IF($J$5="総計",1,$K107/10)
),0)</f>
        <v>0</v>
      </c>
      <c r="N107" s="48" cm="1">
        <f t="array" ref="N107">IFERROR(
IF(OR(N$10="",$I107=""),"",
SUMIFS(収穫記録!$P:$P,収穫記録!$D:$D,$J$1,収穫記録!$I:$I,$J$2,収穫記録!$J:$J,$J$3,収穫記録!$F:$F,$I107,収穫記録!$B:$B,"&gt;="&amp;N$10,収穫記録!$B:$B,"&lt;="&amp;N$10+6)
/_xlfn.UNIQUE(_xlfn._xlws.FILTER($F:$F,$E:$E=$J$4))
/IF($J$5="総計",1,$K107/10)
),0)</f>
        <v>0</v>
      </c>
      <c r="O107" s="48" cm="1">
        <f t="array" ref="O107">IFERROR(
IF(OR(O$10="",$I107=""),"",
SUMIFS(収穫記録!$P:$P,収穫記録!$D:$D,$J$1,収穫記録!$I:$I,$J$2,収穫記録!$J:$J,$J$3,収穫記録!$F:$F,$I107,収穫記録!$B:$B,"&gt;="&amp;O$10,収穫記録!$B:$B,"&lt;="&amp;O$10+6)
/_xlfn.UNIQUE(_xlfn._xlws.FILTER($F:$F,$E:$E=$J$4))
/IF($J$5="総計",1,$K107/10)
),0)</f>
        <v>0</v>
      </c>
      <c r="P107" s="48" cm="1">
        <f t="array" ref="P107">IFERROR(
IF(OR(P$10="",$I107=""),"",
SUMIFS(収穫記録!$P:$P,収穫記録!$D:$D,$J$1,収穫記録!$I:$I,$J$2,収穫記録!$J:$J,$J$3,収穫記録!$F:$F,$I107,収穫記録!$B:$B,"&gt;="&amp;P$10,収穫記録!$B:$B,"&lt;="&amp;P$10+6)
/_xlfn.UNIQUE(_xlfn._xlws.FILTER($F:$F,$E:$E=$J$4))
/IF($J$5="総計",1,$K107/10)
),0)</f>
        <v>0</v>
      </c>
      <c r="Q107" s="48" cm="1">
        <f t="array" ref="Q107">IFERROR(
IF(OR(Q$10="",$I107=""),"",
SUMIFS(収穫記録!$P:$P,収穫記録!$D:$D,$J$1,収穫記録!$I:$I,$J$2,収穫記録!$J:$J,$J$3,収穫記録!$F:$F,$I107,収穫記録!$B:$B,"&gt;="&amp;Q$10,収穫記録!$B:$B,"&lt;="&amp;Q$10+6)
/_xlfn.UNIQUE(_xlfn._xlws.FILTER($F:$F,$E:$E=$J$4))
/IF($J$5="総計",1,$K107/10)
),0)</f>
        <v>0</v>
      </c>
      <c r="R107" s="48" cm="1">
        <f t="array" ref="R107">IFERROR(
IF(OR(R$10="",$I107=""),"",
SUMIFS(収穫記録!$P:$P,収穫記録!$D:$D,$J$1,収穫記録!$I:$I,$J$2,収穫記録!$J:$J,$J$3,収穫記録!$F:$F,$I107,収穫記録!$B:$B,"&gt;="&amp;R$10,収穫記録!$B:$B,"&lt;="&amp;R$10+6)
/_xlfn.UNIQUE(_xlfn._xlws.FILTER($F:$F,$E:$E=$J$4))
/IF($J$5="総計",1,$K107/10)
),0)</f>
        <v>0</v>
      </c>
      <c r="S107" s="48" cm="1">
        <f t="array" ref="S107">IFERROR(
IF(OR(S$10="",$I107=""),"",
SUMIFS(収穫記録!$P:$P,収穫記録!$D:$D,$J$1,収穫記録!$I:$I,$J$2,収穫記録!$J:$J,$J$3,収穫記録!$F:$F,$I107,収穫記録!$B:$B,"&gt;="&amp;S$10,収穫記録!$B:$B,"&lt;="&amp;S$10+6)
/_xlfn.UNIQUE(_xlfn._xlws.FILTER($F:$F,$E:$E=$J$4))
/IF($J$5="総計",1,$K107/10)
),0)</f>
        <v>0</v>
      </c>
      <c r="T107" s="48" cm="1">
        <f t="array" ref="T107">IFERROR(
IF(OR(T$10="",$I107=""),"",
SUMIFS(収穫記録!$P:$P,収穫記録!$D:$D,$J$1,収穫記録!$I:$I,$J$2,収穫記録!$J:$J,$J$3,収穫記録!$F:$F,$I107,収穫記録!$B:$B,"&gt;="&amp;T$10,収穫記録!$B:$B,"&lt;="&amp;T$10+6)
/_xlfn.UNIQUE(_xlfn._xlws.FILTER($F:$F,$E:$E=$J$4))
/IF($J$5="総計",1,$K107/10)
),0)</f>
        <v>0</v>
      </c>
      <c r="U107" s="48" cm="1">
        <f t="array" ref="U107">IFERROR(
IF(OR(U$10="",$I107=""),"",
SUMIFS(収穫記録!$P:$P,収穫記録!$D:$D,$J$1,収穫記録!$I:$I,$J$2,収穫記録!$J:$J,$J$3,収穫記録!$F:$F,$I107,収穫記録!$B:$B,"&gt;="&amp;U$10,収穫記録!$B:$B,"&lt;="&amp;U$10+6)
/_xlfn.UNIQUE(_xlfn._xlws.FILTER($F:$F,$E:$E=$J$4))
/IF($J$5="総計",1,$K107/10)
),0)</f>
        <v>0</v>
      </c>
      <c r="V107" s="48" cm="1">
        <f t="array" ref="V107">IFERROR(
IF(OR(V$10="",$I107=""),"",
SUMIFS(収穫記録!$P:$P,収穫記録!$D:$D,$J$1,収穫記録!$I:$I,$J$2,収穫記録!$J:$J,$J$3,収穫記録!$F:$F,$I107,収穫記録!$B:$B,"&gt;="&amp;V$10,収穫記録!$B:$B,"&lt;="&amp;V$10+6)
/_xlfn.UNIQUE(_xlfn._xlws.FILTER($F:$F,$E:$E=$J$4))
/IF($J$5="総計",1,$K107/10)
),0)</f>
        <v>0</v>
      </c>
      <c r="W107" s="48" cm="1">
        <f t="array" ref="W107">IFERROR(
IF(OR(W$10="",$I107=""),"",
SUMIFS(収穫記録!$P:$P,収穫記録!$D:$D,$J$1,収穫記録!$I:$I,$J$2,収穫記録!$J:$J,$J$3,収穫記録!$F:$F,$I107,収穫記録!$B:$B,"&gt;="&amp;W$10,収穫記録!$B:$B,"&lt;="&amp;W$10+6)
/_xlfn.UNIQUE(_xlfn._xlws.FILTER($F:$F,$E:$E=$J$4))
/IF($J$5="総計",1,$K107/10)
),0)</f>
        <v>0</v>
      </c>
      <c r="X107" s="48" cm="1">
        <f t="array" ref="X107">IFERROR(
IF(OR(X$10="",$I107=""),"",
SUMIFS(収穫記録!$P:$P,収穫記録!$D:$D,$J$1,収穫記録!$I:$I,$J$2,収穫記録!$J:$J,$J$3,収穫記録!$F:$F,$I107,収穫記録!$B:$B,"&gt;="&amp;X$10,収穫記録!$B:$B,"&lt;="&amp;X$10+6)
/_xlfn.UNIQUE(_xlfn._xlws.FILTER($F:$F,$E:$E=$J$4))
/IF($J$5="総計",1,$K107/10)
),0)</f>
        <v>0</v>
      </c>
    </row>
    <row r="108" spans="10:24">
      <c r="J108" s="13"/>
      <c r="K108" s="37"/>
      <c r="L108" s="46" t="str">
        <f t="shared" si="3"/>
        <v/>
      </c>
      <c r="M108" s="47" cm="1">
        <f t="array" ref="M108">IFERROR(
IF(OR(M$10="",$I108=""),"",
SUMIFS(収穫記録!$P:$P,収穫記録!$D:$D,$J$1,収穫記録!$I:$I,$J$2,収穫記録!$J:$J,$J$3,収穫記録!$F:$F,$I108,収穫記録!$B:$B,"&gt;="&amp;M$10,収穫記録!$B:$B,"&lt;="&amp;M$10+6)
/_xlfn.UNIQUE(_xlfn._xlws.FILTER($F:$F,$E:$E=$J$4))
/IF($J$5="総計",1,$K108/10)
),0)</f>
        <v>0</v>
      </c>
      <c r="N108" s="48" cm="1">
        <f t="array" ref="N108">IFERROR(
IF(OR(N$10="",$I108=""),"",
SUMIFS(収穫記録!$P:$P,収穫記録!$D:$D,$J$1,収穫記録!$I:$I,$J$2,収穫記録!$J:$J,$J$3,収穫記録!$F:$F,$I108,収穫記録!$B:$B,"&gt;="&amp;N$10,収穫記録!$B:$B,"&lt;="&amp;N$10+6)
/_xlfn.UNIQUE(_xlfn._xlws.FILTER($F:$F,$E:$E=$J$4))
/IF($J$5="総計",1,$K108/10)
),0)</f>
        <v>0</v>
      </c>
      <c r="O108" s="48" cm="1">
        <f t="array" ref="O108">IFERROR(
IF(OR(O$10="",$I108=""),"",
SUMIFS(収穫記録!$P:$P,収穫記録!$D:$D,$J$1,収穫記録!$I:$I,$J$2,収穫記録!$J:$J,$J$3,収穫記録!$F:$F,$I108,収穫記録!$B:$B,"&gt;="&amp;O$10,収穫記録!$B:$B,"&lt;="&amp;O$10+6)
/_xlfn.UNIQUE(_xlfn._xlws.FILTER($F:$F,$E:$E=$J$4))
/IF($J$5="総計",1,$K108/10)
),0)</f>
        <v>0</v>
      </c>
      <c r="P108" s="48" cm="1">
        <f t="array" ref="P108">IFERROR(
IF(OR(P$10="",$I108=""),"",
SUMIFS(収穫記録!$P:$P,収穫記録!$D:$D,$J$1,収穫記録!$I:$I,$J$2,収穫記録!$J:$J,$J$3,収穫記録!$F:$F,$I108,収穫記録!$B:$B,"&gt;="&amp;P$10,収穫記録!$B:$B,"&lt;="&amp;P$10+6)
/_xlfn.UNIQUE(_xlfn._xlws.FILTER($F:$F,$E:$E=$J$4))
/IF($J$5="総計",1,$K108/10)
),0)</f>
        <v>0</v>
      </c>
      <c r="Q108" s="48" cm="1">
        <f t="array" ref="Q108">IFERROR(
IF(OR(Q$10="",$I108=""),"",
SUMIFS(収穫記録!$P:$P,収穫記録!$D:$D,$J$1,収穫記録!$I:$I,$J$2,収穫記録!$J:$J,$J$3,収穫記録!$F:$F,$I108,収穫記録!$B:$B,"&gt;="&amp;Q$10,収穫記録!$B:$B,"&lt;="&amp;Q$10+6)
/_xlfn.UNIQUE(_xlfn._xlws.FILTER($F:$F,$E:$E=$J$4))
/IF($J$5="総計",1,$K108/10)
),0)</f>
        <v>0</v>
      </c>
      <c r="R108" s="48" cm="1">
        <f t="array" ref="R108">IFERROR(
IF(OR(R$10="",$I108=""),"",
SUMIFS(収穫記録!$P:$P,収穫記録!$D:$D,$J$1,収穫記録!$I:$I,$J$2,収穫記録!$J:$J,$J$3,収穫記録!$F:$F,$I108,収穫記録!$B:$B,"&gt;="&amp;R$10,収穫記録!$B:$B,"&lt;="&amp;R$10+6)
/_xlfn.UNIQUE(_xlfn._xlws.FILTER($F:$F,$E:$E=$J$4))
/IF($J$5="総計",1,$K108/10)
),0)</f>
        <v>0</v>
      </c>
      <c r="S108" s="48" cm="1">
        <f t="array" ref="S108">IFERROR(
IF(OR(S$10="",$I108=""),"",
SUMIFS(収穫記録!$P:$P,収穫記録!$D:$D,$J$1,収穫記録!$I:$I,$J$2,収穫記録!$J:$J,$J$3,収穫記録!$F:$F,$I108,収穫記録!$B:$B,"&gt;="&amp;S$10,収穫記録!$B:$B,"&lt;="&amp;S$10+6)
/_xlfn.UNIQUE(_xlfn._xlws.FILTER($F:$F,$E:$E=$J$4))
/IF($J$5="総計",1,$K108/10)
),0)</f>
        <v>0</v>
      </c>
      <c r="T108" s="48" cm="1">
        <f t="array" ref="T108">IFERROR(
IF(OR(T$10="",$I108=""),"",
SUMIFS(収穫記録!$P:$P,収穫記録!$D:$D,$J$1,収穫記録!$I:$I,$J$2,収穫記録!$J:$J,$J$3,収穫記録!$F:$F,$I108,収穫記録!$B:$B,"&gt;="&amp;T$10,収穫記録!$B:$B,"&lt;="&amp;T$10+6)
/_xlfn.UNIQUE(_xlfn._xlws.FILTER($F:$F,$E:$E=$J$4))
/IF($J$5="総計",1,$K108/10)
),0)</f>
        <v>0</v>
      </c>
      <c r="U108" s="48" cm="1">
        <f t="array" ref="U108">IFERROR(
IF(OR(U$10="",$I108=""),"",
SUMIFS(収穫記録!$P:$P,収穫記録!$D:$D,$J$1,収穫記録!$I:$I,$J$2,収穫記録!$J:$J,$J$3,収穫記録!$F:$F,$I108,収穫記録!$B:$B,"&gt;="&amp;U$10,収穫記録!$B:$B,"&lt;="&amp;U$10+6)
/_xlfn.UNIQUE(_xlfn._xlws.FILTER($F:$F,$E:$E=$J$4))
/IF($J$5="総計",1,$K108/10)
),0)</f>
        <v>0</v>
      </c>
      <c r="V108" s="48" cm="1">
        <f t="array" ref="V108">IFERROR(
IF(OR(V$10="",$I108=""),"",
SUMIFS(収穫記録!$P:$P,収穫記録!$D:$D,$J$1,収穫記録!$I:$I,$J$2,収穫記録!$J:$J,$J$3,収穫記録!$F:$F,$I108,収穫記録!$B:$B,"&gt;="&amp;V$10,収穫記録!$B:$B,"&lt;="&amp;V$10+6)
/_xlfn.UNIQUE(_xlfn._xlws.FILTER($F:$F,$E:$E=$J$4))
/IF($J$5="総計",1,$K108/10)
),0)</f>
        <v>0</v>
      </c>
      <c r="W108" s="48" cm="1">
        <f t="array" ref="W108">IFERROR(
IF(OR(W$10="",$I108=""),"",
SUMIFS(収穫記録!$P:$P,収穫記録!$D:$D,$J$1,収穫記録!$I:$I,$J$2,収穫記録!$J:$J,$J$3,収穫記録!$F:$F,$I108,収穫記録!$B:$B,"&gt;="&amp;W$10,収穫記録!$B:$B,"&lt;="&amp;W$10+6)
/_xlfn.UNIQUE(_xlfn._xlws.FILTER($F:$F,$E:$E=$J$4))
/IF($J$5="総計",1,$K108/10)
),0)</f>
        <v>0</v>
      </c>
      <c r="X108" s="48" cm="1">
        <f t="array" ref="X108">IFERROR(
IF(OR(X$10="",$I108=""),"",
SUMIFS(収穫記録!$P:$P,収穫記録!$D:$D,$J$1,収穫記録!$I:$I,$J$2,収穫記録!$J:$J,$J$3,収穫記録!$F:$F,$I108,収穫記録!$B:$B,"&gt;="&amp;X$10,収穫記録!$B:$B,"&lt;="&amp;X$10+6)
/_xlfn.UNIQUE(_xlfn._xlws.FILTER($F:$F,$E:$E=$J$4))
/IF($J$5="総計",1,$K108/10)
),0)</f>
        <v>0</v>
      </c>
    </row>
    <row r="109" spans="10:24">
      <c r="J109" s="13"/>
      <c r="K109" s="37"/>
      <c r="L109" s="46" t="str">
        <f t="shared" si="3"/>
        <v/>
      </c>
      <c r="M109" s="47" cm="1">
        <f t="array" ref="M109">IFERROR(
IF(OR(M$10="",$I109=""),"",
SUMIFS(収穫記録!$P:$P,収穫記録!$D:$D,$J$1,収穫記録!$I:$I,$J$2,収穫記録!$J:$J,$J$3,収穫記録!$F:$F,$I109,収穫記録!$B:$B,"&gt;="&amp;M$10,収穫記録!$B:$B,"&lt;="&amp;M$10+6)
/_xlfn.UNIQUE(_xlfn._xlws.FILTER($F:$F,$E:$E=$J$4))
/IF($J$5="総計",1,$K109/10)
),0)</f>
        <v>0</v>
      </c>
      <c r="N109" s="48" cm="1">
        <f t="array" ref="N109">IFERROR(
IF(OR(N$10="",$I109=""),"",
SUMIFS(収穫記録!$P:$P,収穫記録!$D:$D,$J$1,収穫記録!$I:$I,$J$2,収穫記録!$J:$J,$J$3,収穫記録!$F:$F,$I109,収穫記録!$B:$B,"&gt;="&amp;N$10,収穫記録!$B:$B,"&lt;="&amp;N$10+6)
/_xlfn.UNIQUE(_xlfn._xlws.FILTER($F:$F,$E:$E=$J$4))
/IF($J$5="総計",1,$K109/10)
),0)</f>
        <v>0</v>
      </c>
      <c r="O109" s="48" cm="1">
        <f t="array" ref="O109">IFERROR(
IF(OR(O$10="",$I109=""),"",
SUMIFS(収穫記録!$P:$P,収穫記録!$D:$D,$J$1,収穫記録!$I:$I,$J$2,収穫記録!$J:$J,$J$3,収穫記録!$F:$F,$I109,収穫記録!$B:$B,"&gt;="&amp;O$10,収穫記録!$B:$B,"&lt;="&amp;O$10+6)
/_xlfn.UNIQUE(_xlfn._xlws.FILTER($F:$F,$E:$E=$J$4))
/IF($J$5="総計",1,$K109/10)
),0)</f>
        <v>0</v>
      </c>
      <c r="P109" s="48" cm="1">
        <f t="array" ref="P109">IFERROR(
IF(OR(P$10="",$I109=""),"",
SUMIFS(収穫記録!$P:$P,収穫記録!$D:$D,$J$1,収穫記録!$I:$I,$J$2,収穫記録!$J:$J,$J$3,収穫記録!$F:$F,$I109,収穫記録!$B:$B,"&gt;="&amp;P$10,収穫記録!$B:$B,"&lt;="&amp;P$10+6)
/_xlfn.UNIQUE(_xlfn._xlws.FILTER($F:$F,$E:$E=$J$4))
/IF($J$5="総計",1,$K109/10)
),0)</f>
        <v>0</v>
      </c>
      <c r="Q109" s="48" cm="1">
        <f t="array" ref="Q109">IFERROR(
IF(OR(Q$10="",$I109=""),"",
SUMIFS(収穫記録!$P:$P,収穫記録!$D:$D,$J$1,収穫記録!$I:$I,$J$2,収穫記録!$J:$J,$J$3,収穫記録!$F:$F,$I109,収穫記録!$B:$B,"&gt;="&amp;Q$10,収穫記録!$B:$B,"&lt;="&amp;Q$10+6)
/_xlfn.UNIQUE(_xlfn._xlws.FILTER($F:$F,$E:$E=$J$4))
/IF($J$5="総計",1,$K109/10)
),0)</f>
        <v>0</v>
      </c>
      <c r="R109" s="48" cm="1">
        <f t="array" ref="R109">IFERROR(
IF(OR(R$10="",$I109=""),"",
SUMIFS(収穫記録!$P:$P,収穫記録!$D:$D,$J$1,収穫記録!$I:$I,$J$2,収穫記録!$J:$J,$J$3,収穫記録!$F:$F,$I109,収穫記録!$B:$B,"&gt;="&amp;R$10,収穫記録!$B:$B,"&lt;="&amp;R$10+6)
/_xlfn.UNIQUE(_xlfn._xlws.FILTER($F:$F,$E:$E=$J$4))
/IF($J$5="総計",1,$K109/10)
),0)</f>
        <v>0</v>
      </c>
      <c r="S109" s="48" cm="1">
        <f t="array" ref="S109">IFERROR(
IF(OR(S$10="",$I109=""),"",
SUMIFS(収穫記録!$P:$P,収穫記録!$D:$D,$J$1,収穫記録!$I:$I,$J$2,収穫記録!$J:$J,$J$3,収穫記録!$F:$F,$I109,収穫記録!$B:$B,"&gt;="&amp;S$10,収穫記録!$B:$B,"&lt;="&amp;S$10+6)
/_xlfn.UNIQUE(_xlfn._xlws.FILTER($F:$F,$E:$E=$J$4))
/IF($J$5="総計",1,$K109/10)
),0)</f>
        <v>0</v>
      </c>
      <c r="T109" s="48" cm="1">
        <f t="array" ref="T109">IFERROR(
IF(OR(T$10="",$I109=""),"",
SUMIFS(収穫記録!$P:$P,収穫記録!$D:$D,$J$1,収穫記録!$I:$I,$J$2,収穫記録!$J:$J,$J$3,収穫記録!$F:$F,$I109,収穫記録!$B:$B,"&gt;="&amp;T$10,収穫記録!$B:$B,"&lt;="&amp;T$10+6)
/_xlfn.UNIQUE(_xlfn._xlws.FILTER($F:$F,$E:$E=$J$4))
/IF($J$5="総計",1,$K109/10)
),0)</f>
        <v>0</v>
      </c>
      <c r="U109" s="48" cm="1">
        <f t="array" ref="U109">IFERROR(
IF(OR(U$10="",$I109=""),"",
SUMIFS(収穫記録!$P:$P,収穫記録!$D:$D,$J$1,収穫記録!$I:$I,$J$2,収穫記録!$J:$J,$J$3,収穫記録!$F:$F,$I109,収穫記録!$B:$B,"&gt;="&amp;U$10,収穫記録!$B:$B,"&lt;="&amp;U$10+6)
/_xlfn.UNIQUE(_xlfn._xlws.FILTER($F:$F,$E:$E=$J$4))
/IF($J$5="総計",1,$K109/10)
),0)</f>
        <v>0</v>
      </c>
      <c r="V109" s="48" cm="1">
        <f t="array" ref="V109">IFERROR(
IF(OR(V$10="",$I109=""),"",
SUMIFS(収穫記録!$P:$P,収穫記録!$D:$D,$J$1,収穫記録!$I:$I,$J$2,収穫記録!$J:$J,$J$3,収穫記録!$F:$F,$I109,収穫記録!$B:$B,"&gt;="&amp;V$10,収穫記録!$B:$B,"&lt;="&amp;V$10+6)
/_xlfn.UNIQUE(_xlfn._xlws.FILTER($F:$F,$E:$E=$J$4))
/IF($J$5="総計",1,$K109/10)
),0)</f>
        <v>0</v>
      </c>
      <c r="W109" s="48" cm="1">
        <f t="array" ref="W109">IFERROR(
IF(OR(W$10="",$I109=""),"",
SUMIFS(収穫記録!$P:$P,収穫記録!$D:$D,$J$1,収穫記録!$I:$I,$J$2,収穫記録!$J:$J,$J$3,収穫記録!$F:$F,$I109,収穫記録!$B:$B,"&gt;="&amp;W$10,収穫記録!$B:$B,"&lt;="&amp;W$10+6)
/_xlfn.UNIQUE(_xlfn._xlws.FILTER($F:$F,$E:$E=$J$4))
/IF($J$5="総計",1,$K109/10)
),0)</f>
        <v>0</v>
      </c>
      <c r="X109" s="48" cm="1">
        <f t="array" ref="X109">IFERROR(
IF(OR(X$10="",$I109=""),"",
SUMIFS(収穫記録!$P:$P,収穫記録!$D:$D,$J$1,収穫記録!$I:$I,$J$2,収穫記録!$J:$J,$J$3,収穫記録!$F:$F,$I109,収穫記録!$B:$B,"&gt;="&amp;X$10,収穫記録!$B:$B,"&lt;="&amp;X$10+6)
/_xlfn.UNIQUE(_xlfn._xlws.FILTER($F:$F,$E:$E=$J$4))
/IF($J$5="総計",1,$K109/10)
),0)</f>
        <v>0</v>
      </c>
    </row>
    <row r="110" spans="10:24">
      <c r="J110" s="13"/>
      <c r="K110" s="37"/>
      <c r="L110" s="46" t="str">
        <f t="shared" si="3"/>
        <v/>
      </c>
      <c r="M110" s="47" cm="1">
        <f t="array" ref="M110">IFERROR(
IF(OR(M$10="",$I110=""),"",
SUMIFS(収穫記録!$P:$P,収穫記録!$D:$D,$J$1,収穫記録!$I:$I,$J$2,収穫記録!$J:$J,$J$3,収穫記録!$F:$F,$I110,収穫記録!$B:$B,"&gt;="&amp;M$10,収穫記録!$B:$B,"&lt;="&amp;M$10+6)
/_xlfn.UNIQUE(_xlfn._xlws.FILTER($F:$F,$E:$E=$J$4))
/IF($J$5="総計",1,$K110/10)
),0)</f>
        <v>0</v>
      </c>
      <c r="N110" s="48" cm="1">
        <f t="array" ref="N110">IFERROR(
IF(OR(N$10="",$I110=""),"",
SUMIFS(収穫記録!$P:$P,収穫記録!$D:$D,$J$1,収穫記録!$I:$I,$J$2,収穫記録!$J:$J,$J$3,収穫記録!$F:$F,$I110,収穫記録!$B:$B,"&gt;="&amp;N$10,収穫記録!$B:$B,"&lt;="&amp;N$10+6)
/_xlfn.UNIQUE(_xlfn._xlws.FILTER($F:$F,$E:$E=$J$4))
/IF($J$5="総計",1,$K110/10)
),0)</f>
        <v>0</v>
      </c>
      <c r="O110" s="48" cm="1">
        <f t="array" ref="O110">IFERROR(
IF(OR(O$10="",$I110=""),"",
SUMIFS(収穫記録!$P:$P,収穫記録!$D:$D,$J$1,収穫記録!$I:$I,$J$2,収穫記録!$J:$J,$J$3,収穫記録!$F:$F,$I110,収穫記録!$B:$B,"&gt;="&amp;O$10,収穫記録!$B:$B,"&lt;="&amp;O$10+6)
/_xlfn.UNIQUE(_xlfn._xlws.FILTER($F:$F,$E:$E=$J$4))
/IF($J$5="総計",1,$K110/10)
),0)</f>
        <v>0</v>
      </c>
      <c r="P110" s="48" cm="1">
        <f t="array" ref="P110">IFERROR(
IF(OR(P$10="",$I110=""),"",
SUMIFS(収穫記録!$P:$P,収穫記録!$D:$D,$J$1,収穫記録!$I:$I,$J$2,収穫記録!$J:$J,$J$3,収穫記録!$F:$F,$I110,収穫記録!$B:$B,"&gt;="&amp;P$10,収穫記録!$B:$B,"&lt;="&amp;P$10+6)
/_xlfn.UNIQUE(_xlfn._xlws.FILTER($F:$F,$E:$E=$J$4))
/IF($J$5="総計",1,$K110/10)
),0)</f>
        <v>0</v>
      </c>
      <c r="Q110" s="48" cm="1">
        <f t="array" ref="Q110">IFERROR(
IF(OR(Q$10="",$I110=""),"",
SUMIFS(収穫記録!$P:$P,収穫記録!$D:$D,$J$1,収穫記録!$I:$I,$J$2,収穫記録!$J:$J,$J$3,収穫記録!$F:$F,$I110,収穫記録!$B:$B,"&gt;="&amp;Q$10,収穫記録!$B:$B,"&lt;="&amp;Q$10+6)
/_xlfn.UNIQUE(_xlfn._xlws.FILTER($F:$F,$E:$E=$J$4))
/IF($J$5="総計",1,$K110/10)
),0)</f>
        <v>0</v>
      </c>
      <c r="R110" s="48" cm="1">
        <f t="array" ref="R110">IFERROR(
IF(OR(R$10="",$I110=""),"",
SUMIFS(収穫記録!$P:$P,収穫記録!$D:$D,$J$1,収穫記録!$I:$I,$J$2,収穫記録!$J:$J,$J$3,収穫記録!$F:$F,$I110,収穫記録!$B:$B,"&gt;="&amp;R$10,収穫記録!$B:$B,"&lt;="&amp;R$10+6)
/_xlfn.UNIQUE(_xlfn._xlws.FILTER($F:$F,$E:$E=$J$4))
/IF($J$5="総計",1,$K110/10)
),0)</f>
        <v>0</v>
      </c>
      <c r="S110" s="48" cm="1">
        <f t="array" ref="S110">IFERROR(
IF(OR(S$10="",$I110=""),"",
SUMIFS(収穫記録!$P:$P,収穫記録!$D:$D,$J$1,収穫記録!$I:$I,$J$2,収穫記録!$J:$J,$J$3,収穫記録!$F:$F,$I110,収穫記録!$B:$B,"&gt;="&amp;S$10,収穫記録!$B:$B,"&lt;="&amp;S$10+6)
/_xlfn.UNIQUE(_xlfn._xlws.FILTER($F:$F,$E:$E=$J$4))
/IF($J$5="総計",1,$K110/10)
),0)</f>
        <v>0</v>
      </c>
      <c r="T110" s="48" cm="1">
        <f t="array" ref="T110">IFERROR(
IF(OR(T$10="",$I110=""),"",
SUMIFS(収穫記録!$P:$P,収穫記録!$D:$D,$J$1,収穫記録!$I:$I,$J$2,収穫記録!$J:$J,$J$3,収穫記録!$F:$F,$I110,収穫記録!$B:$B,"&gt;="&amp;T$10,収穫記録!$B:$B,"&lt;="&amp;T$10+6)
/_xlfn.UNIQUE(_xlfn._xlws.FILTER($F:$F,$E:$E=$J$4))
/IF($J$5="総計",1,$K110/10)
),0)</f>
        <v>0</v>
      </c>
      <c r="U110" s="48" cm="1">
        <f t="array" ref="U110">IFERROR(
IF(OR(U$10="",$I110=""),"",
SUMIFS(収穫記録!$P:$P,収穫記録!$D:$D,$J$1,収穫記録!$I:$I,$J$2,収穫記録!$J:$J,$J$3,収穫記録!$F:$F,$I110,収穫記録!$B:$B,"&gt;="&amp;U$10,収穫記録!$B:$B,"&lt;="&amp;U$10+6)
/_xlfn.UNIQUE(_xlfn._xlws.FILTER($F:$F,$E:$E=$J$4))
/IF($J$5="総計",1,$K110/10)
),0)</f>
        <v>0</v>
      </c>
      <c r="V110" s="48" cm="1">
        <f t="array" ref="V110">IFERROR(
IF(OR(V$10="",$I110=""),"",
SUMIFS(収穫記録!$P:$P,収穫記録!$D:$D,$J$1,収穫記録!$I:$I,$J$2,収穫記録!$J:$J,$J$3,収穫記録!$F:$F,$I110,収穫記録!$B:$B,"&gt;="&amp;V$10,収穫記録!$B:$B,"&lt;="&amp;V$10+6)
/_xlfn.UNIQUE(_xlfn._xlws.FILTER($F:$F,$E:$E=$J$4))
/IF($J$5="総計",1,$K110/10)
),0)</f>
        <v>0</v>
      </c>
      <c r="W110" s="48" cm="1">
        <f t="array" ref="W110">IFERROR(
IF(OR(W$10="",$I110=""),"",
SUMIFS(収穫記録!$P:$P,収穫記録!$D:$D,$J$1,収穫記録!$I:$I,$J$2,収穫記録!$J:$J,$J$3,収穫記録!$F:$F,$I110,収穫記録!$B:$B,"&gt;="&amp;W$10,収穫記録!$B:$B,"&lt;="&amp;W$10+6)
/_xlfn.UNIQUE(_xlfn._xlws.FILTER($F:$F,$E:$E=$J$4))
/IF($J$5="総計",1,$K110/10)
),0)</f>
        <v>0</v>
      </c>
      <c r="X110" s="48" cm="1">
        <f t="array" ref="X110">IFERROR(
IF(OR(X$10="",$I110=""),"",
SUMIFS(収穫記録!$P:$P,収穫記録!$D:$D,$J$1,収穫記録!$I:$I,$J$2,収穫記録!$J:$J,$J$3,収穫記録!$F:$F,$I110,収穫記録!$B:$B,"&gt;="&amp;X$10,収穫記録!$B:$B,"&lt;="&amp;X$10+6)
/_xlfn.UNIQUE(_xlfn._xlws.FILTER($F:$F,$E:$E=$J$4))
/IF($J$5="総計",1,$K110/10)
),0)</f>
        <v>0</v>
      </c>
    </row>
    <row r="111" spans="10:24">
      <c r="J111" s="13"/>
      <c r="K111" s="37"/>
      <c r="L111" s="46" t="str">
        <f t="shared" si="3"/>
        <v/>
      </c>
      <c r="M111" s="47" cm="1">
        <f t="array" ref="M111">IFERROR(
IF(OR(M$10="",$I111=""),"",
SUMIFS(収穫記録!$P:$P,収穫記録!$D:$D,$J$1,収穫記録!$I:$I,$J$2,収穫記録!$J:$J,$J$3,収穫記録!$F:$F,$I111,収穫記録!$B:$B,"&gt;="&amp;M$10,収穫記録!$B:$B,"&lt;="&amp;M$10+6)
/_xlfn.UNIQUE(_xlfn._xlws.FILTER($F:$F,$E:$E=$J$4))
/IF($J$5="総計",1,$K111/10)
),0)</f>
        <v>0</v>
      </c>
      <c r="N111" s="48" cm="1">
        <f t="array" ref="N111">IFERROR(
IF(OR(N$10="",$I111=""),"",
SUMIFS(収穫記録!$P:$P,収穫記録!$D:$D,$J$1,収穫記録!$I:$I,$J$2,収穫記録!$J:$J,$J$3,収穫記録!$F:$F,$I111,収穫記録!$B:$B,"&gt;="&amp;N$10,収穫記録!$B:$B,"&lt;="&amp;N$10+6)
/_xlfn.UNIQUE(_xlfn._xlws.FILTER($F:$F,$E:$E=$J$4))
/IF($J$5="総計",1,$K111/10)
),0)</f>
        <v>0</v>
      </c>
      <c r="O111" s="48" cm="1">
        <f t="array" ref="O111">IFERROR(
IF(OR(O$10="",$I111=""),"",
SUMIFS(収穫記録!$P:$P,収穫記録!$D:$D,$J$1,収穫記録!$I:$I,$J$2,収穫記録!$J:$J,$J$3,収穫記録!$F:$F,$I111,収穫記録!$B:$B,"&gt;="&amp;O$10,収穫記録!$B:$B,"&lt;="&amp;O$10+6)
/_xlfn.UNIQUE(_xlfn._xlws.FILTER($F:$F,$E:$E=$J$4))
/IF($J$5="総計",1,$K111/10)
),0)</f>
        <v>0</v>
      </c>
      <c r="P111" s="48" cm="1">
        <f t="array" ref="P111">IFERROR(
IF(OR(P$10="",$I111=""),"",
SUMIFS(収穫記録!$P:$P,収穫記録!$D:$D,$J$1,収穫記録!$I:$I,$J$2,収穫記録!$J:$J,$J$3,収穫記録!$F:$F,$I111,収穫記録!$B:$B,"&gt;="&amp;P$10,収穫記録!$B:$B,"&lt;="&amp;P$10+6)
/_xlfn.UNIQUE(_xlfn._xlws.FILTER($F:$F,$E:$E=$J$4))
/IF($J$5="総計",1,$K111/10)
),0)</f>
        <v>0</v>
      </c>
      <c r="Q111" s="48" cm="1">
        <f t="array" ref="Q111">IFERROR(
IF(OR(Q$10="",$I111=""),"",
SUMIFS(収穫記録!$P:$P,収穫記録!$D:$D,$J$1,収穫記録!$I:$I,$J$2,収穫記録!$J:$J,$J$3,収穫記録!$F:$F,$I111,収穫記録!$B:$B,"&gt;="&amp;Q$10,収穫記録!$B:$B,"&lt;="&amp;Q$10+6)
/_xlfn.UNIQUE(_xlfn._xlws.FILTER($F:$F,$E:$E=$J$4))
/IF($J$5="総計",1,$K111/10)
),0)</f>
        <v>0</v>
      </c>
      <c r="R111" s="48" cm="1">
        <f t="array" ref="R111">IFERROR(
IF(OR(R$10="",$I111=""),"",
SUMIFS(収穫記録!$P:$P,収穫記録!$D:$D,$J$1,収穫記録!$I:$I,$J$2,収穫記録!$J:$J,$J$3,収穫記録!$F:$F,$I111,収穫記録!$B:$B,"&gt;="&amp;R$10,収穫記録!$B:$B,"&lt;="&amp;R$10+6)
/_xlfn.UNIQUE(_xlfn._xlws.FILTER($F:$F,$E:$E=$J$4))
/IF($J$5="総計",1,$K111/10)
),0)</f>
        <v>0</v>
      </c>
      <c r="S111" s="48" cm="1">
        <f t="array" ref="S111">IFERROR(
IF(OR(S$10="",$I111=""),"",
SUMIFS(収穫記録!$P:$P,収穫記録!$D:$D,$J$1,収穫記録!$I:$I,$J$2,収穫記録!$J:$J,$J$3,収穫記録!$F:$F,$I111,収穫記録!$B:$B,"&gt;="&amp;S$10,収穫記録!$B:$B,"&lt;="&amp;S$10+6)
/_xlfn.UNIQUE(_xlfn._xlws.FILTER($F:$F,$E:$E=$J$4))
/IF($J$5="総計",1,$K111/10)
),0)</f>
        <v>0</v>
      </c>
      <c r="T111" s="48" cm="1">
        <f t="array" ref="T111">IFERROR(
IF(OR(T$10="",$I111=""),"",
SUMIFS(収穫記録!$P:$P,収穫記録!$D:$D,$J$1,収穫記録!$I:$I,$J$2,収穫記録!$J:$J,$J$3,収穫記録!$F:$F,$I111,収穫記録!$B:$B,"&gt;="&amp;T$10,収穫記録!$B:$B,"&lt;="&amp;T$10+6)
/_xlfn.UNIQUE(_xlfn._xlws.FILTER($F:$F,$E:$E=$J$4))
/IF($J$5="総計",1,$K111/10)
),0)</f>
        <v>0</v>
      </c>
      <c r="U111" s="48" cm="1">
        <f t="array" ref="U111">IFERROR(
IF(OR(U$10="",$I111=""),"",
SUMIFS(収穫記録!$P:$P,収穫記録!$D:$D,$J$1,収穫記録!$I:$I,$J$2,収穫記録!$J:$J,$J$3,収穫記録!$F:$F,$I111,収穫記録!$B:$B,"&gt;="&amp;U$10,収穫記録!$B:$B,"&lt;="&amp;U$10+6)
/_xlfn.UNIQUE(_xlfn._xlws.FILTER($F:$F,$E:$E=$J$4))
/IF($J$5="総計",1,$K111/10)
),0)</f>
        <v>0</v>
      </c>
      <c r="V111" s="48" cm="1">
        <f t="array" ref="V111">IFERROR(
IF(OR(V$10="",$I111=""),"",
SUMIFS(収穫記録!$P:$P,収穫記録!$D:$D,$J$1,収穫記録!$I:$I,$J$2,収穫記録!$J:$J,$J$3,収穫記録!$F:$F,$I111,収穫記録!$B:$B,"&gt;="&amp;V$10,収穫記録!$B:$B,"&lt;="&amp;V$10+6)
/_xlfn.UNIQUE(_xlfn._xlws.FILTER($F:$F,$E:$E=$J$4))
/IF($J$5="総計",1,$K111/10)
),0)</f>
        <v>0</v>
      </c>
      <c r="W111" s="48" cm="1">
        <f t="array" ref="W111">IFERROR(
IF(OR(W$10="",$I111=""),"",
SUMIFS(収穫記録!$P:$P,収穫記録!$D:$D,$J$1,収穫記録!$I:$I,$J$2,収穫記録!$J:$J,$J$3,収穫記録!$F:$F,$I111,収穫記録!$B:$B,"&gt;="&amp;W$10,収穫記録!$B:$B,"&lt;="&amp;W$10+6)
/_xlfn.UNIQUE(_xlfn._xlws.FILTER($F:$F,$E:$E=$J$4))
/IF($J$5="総計",1,$K111/10)
),0)</f>
        <v>0</v>
      </c>
      <c r="X111" s="48" cm="1">
        <f t="array" ref="X111">IFERROR(
IF(OR(X$10="",$I111=""),"",
SUMIFS(収穫記録!$P:$P,収穫記録!$D:$D,$J$1,収穫記録!$I:$I,$J$2,収穫記録!$J:$J,$J$3,収穫記録!$F:$F,$I111,収穫記録!$B:$B,"&gt;="&amp;X$10,収穫記録!$B:$B,"&lt;="&amp;X$10+6)
/_xlfn.UNIQUE(_xlfn._xlws.FILTER($F:$F,$E:$E=$J$4))
/IF($J$5="総計",1,$K111/10)
),0)</f>
        <v>0</v>
      </c>
    </row>
    <row r="112" spans="10:24">
      <c r="J112" s="13"/>
      <c r="K112" s="37"/>
      <c r="L112" s="46" t="str">
        <f t="shared" ref="L112:L175" si="4">IF(I112="","",
SUM(M112:X112)
)</f>
        <v/>
      </c>
      <c r="M112" s="47" cm="1">
        <f t="array" ref="M112">IFERROR(
IF(OR(M$10="",$I112=""),"",
SUMIFS(収穫記録!$P:$P,収穫記録!$D:$D,$J$1,収穫記録!$I:$I,$J$2,収穫記録!$J:$J,$J$3,収穫記録!$F:$F,$I112,収穫記録!$B:$B,"&gt;="&amp;M$10,収穫記録!$B:$B,"&lt;="&amp;M$10+6)
/_xlfn.UNIQUE(_xlfn._xlws.FILTER($F:$F,$E:$E=$J$4))
/IF($J$5="総計",1,$K112/10)
),0)</f>
        <v>0</v>
      </c>
      <c r="N112" s="48" cm="1">
        <f t="array" ref="N112">IFERROR(
IF(OR(N$10="",$I112=""),"",
SUMIFS(収穫記録!$P:$P,収穫記録!$D:$D,$J$1,収穫記録!$I:$I,$J$2,収穫記録!$J:$J,$J$3,収穫記録!$F:$F,$I112,収穫記録!$B:$B,"&gt;="&amp;N$10,収穫記録!$B:$B,"&lt;="&amp;N$10+6)
/_xlfn.UNIQUE(_xlfn._xlws.FILTER($F:$F,$E:$E=$J$4))
/IF($J$5="総計",1,$K112/10)
),0)</f>
        <v>0</v>
      </c>
      <c r="O112" s="48" cm="1">
        <f t="array" ref="O112">IFERROR(
IF(OR(O$10="",$I112=""),"",
SUMIFS(収穫記録!$P:$P,収穫記録!$D:$D,$J$1,収穫記録!$I:$I,$J$2,収穫記録!$J:$J,$J$3,収穫記録!$F:$F,$I112,収穫記録!$B:$B,"&gt;="&amp;O$10,収穫記録!$B:$B,"&lt;="&amp;O$10+6)
/_xlfn.UNIQUE(_xlfn._xlws.FILTER($F:$F,$E:$E=$J$4))
/IF($J$5="総計",1,$K112/10)
),0)</f>
        <v>0</v>
      </c>
      <c r="P112" s="48" cm="1">
        <f t="array" ref="P112">IFERROR(
IF(OR(P$10="",$I112=""),"",
SUMIFS(収穫記録!$P:$P,収穫記録!$D:$D,$J$1,収穫記録!$I:$I,$J$2,収穫記録!$J:$J,$J$3,収穫記録!$F:$F,$I112,収穫記録!$B:$B,"&gt;="&amp;P$10,収穫記録!$B:$B,"&lt;="&amp;P$10+6)
/_xlfn.UNIQUE(_xlfn._xlws.FILTER($F:$F,$E:$E=$J$4))
/IF($J$5="総計",1,$K112/10)
),0)</f>
        <v>0</v>
      </c>
      <c r="Q112" s="48" cm="1">
        <f t="array" ref="Q112">IFERROR(
IF(OR(Q$10="",$I112=""),"",
SUMIFS(収穫記録!$P:$P,収穫記録!$D:$D,$J$1,収穫記録!$I:$I,$J$2,収穫記録!$J:$J,$J$3,収穫記録!$F:$F,$I112,収穫記録!$B:$B,"&gt;="&amp;Q$10,収穫記録!$B:$B,"&lt;="&amp;Q$10+6)
/_xlfn.UNIQUE(_xlfn._xlws.FILTER($F:$F,$E:$E=$J$4))
/IF($J$5="総計",1,$K112/10)
),0)</f>
        <v>0</v>
      </c>
      <c r="R112" s="48" cm="1">
        <f t="array" ref="R112">IFERROR(
IF(OR(R$10="",$I112=""),"",
SUMIFS(収穫記録!$P:$P,収穫記録!$D:$D,$J$1,収穫記録!$I:$I,$J$2,収穫記録!$J:$J,$J$3,収穫記録!$F:$F,$I112,収穫記録!$B:$B,"&gt;="&amp;R$10,収穫記録!$B:$B,"&lt;="&amp;R$10+6)
/_xlfn.UNIQUE(_xlfn._xlws.FILTER($F:$F,$E:$E=$J$4))
/IF($J$5="総計",1,$K112/10)
),0)</f>
        <v>0</v>
      </c>
      <c r="S112" s="48" cm="1">
        <f t="array" ref="S112">IFERROR(
IF(OR(S$10="",$I112=""),"",
SUMIFS(収穫記録!$P:$P,収穫記録!$D:$D,$J$1,収穫記録!$I:$I,$J$2,収穫記録!$J:$J,$J$3,収穫記録!$F:$F,$I112,収穫記録!$B:$B,"&gt;="&amp;S$10,収穫記録!$B:$B,"&lt;="&amp;S$10+6)
/_xlfn.UNIQUE(_xlfn._xlws.FILTER($F:$F,$E:$E=$J$4))
/IF($J$5="総計",1,$K112/10)
),0)</f>
        <v>0</v>
      </c>
      <c r="T112" s="48" cm="1">
        <f t="array" ref="T112">IFERROR(
IF(OR(T$10="",$I112=""),"",
SUMIFS(収穫記録!$P:$P,収穫記録!$D:$D,$J$1,収穫記録!$I:$I,$J$2,収穫記録!$J:$J,$J$3,収穫記録!$F:$F,$I112,収穫記録!$B:$B,"&gt;="&amp;T$10,収穫記録!$B:$B,"&lt;="&amp;T$10+6)
/_xlfn.UNIQUE(_xlfn._xlws.FILTER($F:$F,$E:$E=$J$4))
/IF($J$5="総計",1,$K112/10)
),0)</f>
        <v>0</v>
      </c>
      <c r="U112" s="48" cm="1">
        <f t="array" ref="U112">IFERROR(
IF(OR(U$10="",$I112=""),"",
SUMIFS(収穫記録!$P:$P,収穫記録!$D:$D,$J$1,収穫記録!$I:$I,$J$2,収穫記録!$J:$J,$J$3,収穫記録!$F:$F,$I112,収穫記録!$B:$B,"&gt;="&amp;U$10,収穫記録!$B:$B,"&lt;="&amp;U$10+6)
/_xlfn.UNIQUE(_xlfn._xlws.FILTER($F:$F,$E:$E=$J$4))
/IF($J$5="総計",1,$K112/10)
),0)</f>
        <v>0</v>
      </c>
      <c r="V112" s="48" cm="1">
        <f t="array" ref="V112">IFERROR(
IF(OR(V$10="",$I112=""),"",
SUMIFS(収穫記録!$P:$P,収穫記録!$D:$D,$J$1,収穫記録!$I:$I,$J$2,収穫記録!$J:$J,$J$3,収穫記録!$F:$F,$I112,収穫記録!$B:$B,"&gt;="&amp;V$10,収穫記録!$B:$B,"&lt;="&amp;V$10+6)
/_xlfn.UNIQUE(_xlfn._xlws.FILTER($F:$F,$E:$E=$J$4))
/IF($J$5="総計",1,$K112/10)
),0)</f>
        <v>0</v>
      </c>
      <c r="W112" s="48" cm="1">
        <f t="array" ref="W112">IFERROR(
IF(OR(W$10="",$I112=""),"",
SUMIFS(収穫記録!$P:$P,収穫記録!$D:$D,$J$1,収穫記録!$I:$I,$J$2,収穫記録!$J:$J,$J$3,収穫記録!$F:$F,$I112,収穫記録!$B:$B,"&gt;="&amp;W$10,収穫記録!$B:$B,"&lt;="&amp;W$10+6)
/_xlfn.UNIQUE(_xlfn._xlws.FILTER($F:$F,$E:$E=$J$4))
/IF($J$5="総計",1,$K112/10)
),0)</f>
        <v>0</v>
      </c>
      <c r="X112" s="48" cm="1">
        <f t="array" ref="X112">IFERROR(
IF(OR(X$10="",$I112=""),"",
SUMIFS(収穫記録!$P:$P,収穫記録!$D:$D,$J$1,収穫記録!$I:$I,$J$2,収穫記録!$J:$J,$J$3,収穫記録!$F:$F,$I112,収穫記録!$B:$B,"&gt;="&amp;X$10,収穫記録!$B:$B,"&lt;="&amp;X$10+6)
/_xlfn.UNIQUE(_xlfn._xlws.FILTER($F:$F,$E:$E=$J$4))
/IF($J$5="総計",1,$K112/10)
),0)</f>
        <v>0</v>
      </c>
    </row>
    <row r="113" spans="10:24">
      <c r="J113" s="13"/>
      <c r="K113" s="37"/>
      <c r="L113" s="46" t="str">
        <f t="shared" si="4"/>
        <v/>
      </c>
      <c r="M113" s="47" cm="1">
        <f t="array" ref="M113">IFERROR(
IF(OR(M$10="",$I113=""),"",
SUMIFS(収穫記録!$P:$P,収穫記録!$D:$D,$J$1,収穫記録!$I:$I,$J$2,収穫記録!$J:$J,$J$3,収穫記録!$F:$F,$I113,収穫記録!$B:$B,"&gt;="&amp;M$10,収穫記録!$B:$B,"&lt;="&amp;M$10+6)
/_xlfn.UNIQUE(_xlfn._xlws.FILTER($F:$F,$E:$E=$J$4))
/IF($J$5="総計",1,$K113/10)
),0)</f>
        <v>0</v>
      </c>
      <c r="N113" s="48" cm="1">
        <f t="array" ref="N113">IFERROR(
IF(OR(N$10="",$I113=""),"",
SUMIFS(収穫記録!$P:$P,収穫記録!$D:$D,$J$1,収穫記録!$I:$I,$J$2,収穫記録!$J:$J,$J$3,収穫記録!$F:$F,$I113,収穫記録!$B:$B,"&gt;="&amp;N$10,収穫記録!$B:$B,"&lt;="&amp;N$10+6)
/_xlfn.UNIQUE(_xlfn._xlws.FILTER($F:$F,$E:$E=$J$4))
/IF($J$5="総計",1,$K113/10)
),0)</f>
        <v>0</v>
      </c>
      <c r="O113" s="48" cm="1">
        <f t="array" ref="O113">IFERROR(
IF(OR(O$10="",$I113=""),"",
SUMIFS(収穫記録!$P:$P,収穫記録!$D:$D,$J$1,収穫記録!$I:$I,$J$2,収穫記録!$J:$J,$J$3,収穫記録!$F:$F,$I113,収穫記録!$B:$B,"&gt;="&amp;O$10,収穫記録!$B:$B,"&lt;="&amp;O$10+6)
/_xlfn.UNIQUE(_xlfn._xlws.FILTER($F:$F,$E:$E=$J$4))
/IF($J$5="総計",1,$K113/10)
),0)</f>
        <v>0</v>
      </c>
      <c r="P113" s="48" cm="1">
        <f t="array" ref="P113">IFERROR(
IF(OR(P$10="",$I113=""),"",
SUMIFS(収穫記録!$P:$P,収穫記録!$D:$D,$J$1,収穫記録!$I:$I,$J$2,収穫記録!$J:$J,$J$3,収穫記録!$F:$F,$I113,収穫記録!$B:$B,"&gt;="&amp;P$10,収穫記録!$B:$B,"&lt;="&amp;P$10+6)
/_xlfn.UNIQUE(_xlfn._xlws.FILTER($F:$F,$E:$E=$J$4))
/IF($J$5="総計",1,$K113/10)
),0)</f>
        <v>0</v>
      </c>
      <c r="Q113" s="48" cm="1">
        <f t="array" ref="Q113">IFERROR(
IF(OR(Q$10="",$I113=""),"",
SUMIFS(収穫記録!$P:$P,収穫記録!$D:$D,$J$1,収穫記録!$I:$I,$J$2,収穫記録!$J:$J,$J$3,収穫記録!$F:$F,$I113,収穫記録!$B:$B,"&gt;="&amp;Q$10,収穫記録!$B:$B,"&lt;="&amp;Q$10+6)
/_xlfn.UNIQUE(_xlfn._xlws.FILTER($F:$F,$E:$E=$J$4))
/IF($J$5="総計",1,$K113/10)
),0)</f>
        <v>0</v>
      </c>
      <c r="R113" s="48" cm="1">
        <f t="array" ref="R113">IFERROR(
IF(OR(R$10="",$I113=""),"",
SUMIFS(収穫記録!$P:$P,収穫記録!$D:$D,$J$1,収穫記録!$I:$I,$J$2,収穫記録!$J:$J,$J$3,収穫記録!$F:$F,$I113,収穫記録!$B:$B,"&gt;="&amp;R$10,収穫記録!$B:$B,"&lt;="&amp;R$10+6)
/_xlfn.UNIQUE(_xlfn._xlws.FILTER($F:$F,$E:$E=$J$4))
/IF($J$5="総計",1,$K113/10)
),0)</f>
        <v>0</v>
      </c>
      <c r="S113" s="48" cm="1">
        <f t="array" ref="S113">IFERROR(
IF(OR(S$10="",$I113=""),"",
SUMIFS(収穫記録!$P:$P,収穫記録!$D:$D,$J$1,収穫記録!$I:$I,$J$2,収穫記録!$J:$J,$J$3,収穫記録!$F:$F,$I113,収穫記録!$B:$B,"&gt;="&amp;S$10,収穫記録!$B:$B,"&lt;="&amp;S$10+6)
/_xlfn.UNIQUE(_xlfn._xlws.FILTER($F:$F,$E:$E=$J$4))
/IF($J$5="総計",1,$K113/10)
),0)</f>
        <v>0</v>
      </c>
      <c r="T113" s="48" cm="1">
        <f t="array" ref="T113">IFERROR(
IF(OR(T$10="",$I113=""),"",
SUMIFS(収穫記録!$P:$P,収穫記録!$D:$D,$J$1,収穫記録!$I:$I,$J$2,収穫記録!$J:$J,$J$3,収穫記録!$F:$F,$I113,収穫記録!$B:$B,"&gt;="&amp;T$10,収穫記録!$B:$B,"&lt;="&amp;T$10+6)
/_xlfn.UNIQUE(_xlfn._xlws.FILTER($F:$F,$E:$E=$J$4))
/IF($J$5="総計",1,$K113/10)
),0)</f>
        <v>0</v>
      </c>
      <c r="U113" s="48" cm="1">
        <f t="array" ref="U113">IFERROR(
IF(OR(U$10="",$I113=""),"",
SUMIFS(収穫記録!$P:$P,収穫記録!$D:$D,$J$1,収穫記録!$I:$I,$J$2,収穫記録!$J:$J,$J$3,収穫記録!$F:$F,$I113,収穫記録!$B:$B,"&gt;="&amp;U$10,収穫記録!$B:$B,"&lt;="&amp;U$10+6)
/_xlfn.UNIQUE(_xlfn._xlws.FILTER($F:$F,$E:$E=$J$4))
/IF($J$5="総計",1,$K113/10)
),0)</f>
        <v>0</v>
      </c>
      <c r="V113" s="48" cm="1">
        <f t="array" ref="V113">IFERROR(
IF(OR(V$10="",$I113=""),"",
SUMIFS(収穫記録!$P:$P,収穫記録!$D:$D,$J$1,収穫記録!$I:$I,$J$2,収穫記録!$J:$J,$J$3,収穫記録!$F:$F,$I113,収穫記録!$B:$B,"&gt;="&amp;V$10,収穫記録!$B:$B,"&lt;="&amp;V$10+6)
/_xlfn.UNIQUE(_xlfn._xlws.FILTER($F:$F,$E:$E=$J$4))
/IF($J$5="総計",1,$K113/10)
),0)</f>
        <v>0</v>
      </c>
      <c r="W113" s="48" cm="1">
        <f t="array" ref="W113">IFERROR(
IF(OR(W$10="",$I113=""),"",
SUMIFS(収穫記録!$P:$P,収穫記録!$D:$D,$J$1,収穫記録!$I:$I,$J$2,収穫記録!$J:$J,$J$3,収穫記録!$F:$F,$I113,収穫記録!$B:$B,"&gt;="&amp;W$10,収穫記録!$B:$B,"&lt;="&amp;W$10+6)
/_xlfn.UNIQUE(_xlfn._xlws.FILTER($F:$F,$E:$E=$J$4))
/IF($J$5="総計",1,$K113/10)
),0)</f>
        <v>0</v>
      </c>
      <c r="X113" s="48" cm="1">
        <f t="array" ref="X113">IFERROR(
IF(OR(X$10="",$I113=""),"",
SUMIFS(収穫記録!$P:$P,収穫記録!$D:$D,$J$1,収穫記録!$I:$I,$J$2,収穫記録!$J:$J,$J$3,収穫記録!$F:$F,$I113,収穫記録!$B:$B,"&gt;="&amp;X$10,収穫記録!$B:$B,"&lt;="&amp;X$10+6)
/_xlfn.UNIQUE(_xlfn._xlws.FILTER($F:$F,$E:$E=$J$4))
/IF($J$5="総計",1,$K113/10)
),0)</f>
        <v>0</v>
      </c>
    </row>
    <row r="114" spans="10:24">
      <c r="J114" s="13"/>
      <c r="K114" s="37"/>
      <c r="L114" s="46" t="str">
        <f t="shared" si="4"/>
        <v/>
      </c>
      <c r="M114" s="47" cm="1">
        <f t="array" ref="M114">IFERROR(
IF(OR(M$10="",$I114=""),"",
SUMIFS(収穫記録!$P:$P,収穫記録!$D:$D,$J$1,収穫記録!$I:$I,$J$2,収穫記録!$J:$J,$J$3,収穫記録!$F:$F,$I114,収穫記録!$B:$B,"&gt;="&amp;M$10,収穫記録!$B:$B,"&lt;="&amp;M$10+6)
/_xlfn.UNIQUE(_xlfn._xlws.FILTER($F:$F,$E:$E=$J$4))
/IF($J$5="総計",1,$K114/10)
),0)</f>
        <v>0</v>
      </c>
      <c r="N114" s="48" cm="1">
        <f t="array" ref="N114">IFERROR(
IF(OR(N$10="",$I114=""),"",
SUMIFS(収穫記録!$P:$P,収穫記録!$D:$D,$J$1,収穫記録!$I:$I,$J$2,収穫記録!$J:$J,$J$3,収穫記録!$F:$F,$I114,収穫記録!$B:$B,"&gt;="&amp;N$10,収穫記録!$B:$B,"&lt;="&amp;N$10+6)
/_xlfn.UNIQUE(_xlfn._xlws.FILTER($F:$F,$E:$E=$J$4))
/IF($J$5="総計",1,$K114/10)
),0)</f>
        <v>0</v>
      </c>
      <c r="O114" s="48" cm="1">
        <f t="array" ref="O114">IFERROR(
IF(OR(O$10="",$I114=""),"",
SUMIFS(収穫記録!$P:$P,収穫記録!$D:$D,$J$1,収穫記録!$I:$I,$J$2,収穫記録!$J:$J,$J$3,収穫記録!$F:$F,$I114,収穫記録!$B:$B,"&gt;="&amp;O$10,収穫記録!$B:$B,"&lt;="&amp;O$10+6)
/_xlfn.UNIQUE(_xlfn._xlws.FILTER($F:$F,$E:$E=$J$4))
/IF($J$5="総計",1,$K114/10)
),0)</f>
        <v>0</v>
      </c>
      <c r="P114" s="48" cm="1">
        <f t="array" ref="P114">IFERROR(
IF(OR(P$10="",$I114=""),"",
SUMIFS(収穫記録!$P:$P,収穫記録!$D:$D,$J$1,収穫記録!$I:$I,$J$2,収穫記録!$J:$J,$J$3,収穫記録!$F:$F,$I114,収穫記録!$B:$B,"&gt;="&amp;P$10,収穫記録!$B:$B,"&lt;="&amp;P$10+6)
/_xlfn.UNIQUE(_xlfn._xlws.FILTER($F:$F,$E:$E=$J$4))
/IF($J$5="総計",1,$K114/10)
),0)</f>
        <v>0</v>
      </c>
      <c r="Q114" s="48" cm="1">
        <f t="array" ref="Q114">IFERROR(
IF(OR(Q$10="",$I114=""),"",
SUMIFS(収穫記録!$P:$P,収穫記録!$D:$D,$J$1,収穫記録!$I:$I,$J$2,収穫記録!$J:$J,$J$3,収穫記録!$F:$F,$I114,収穫記録!$B:$B,"&gt;="&amp;Q$10,収穫記録!$B:$B,"&lt;="&amp;Q$10+6)
/_xlfn.UNIQUE(_xlfn._xlws.FILTER($F:$F,$E:$E=$J$4))
/IF($J$5="総計",1,$K114/10)
),0)</f>
        <v>0</v>
      </c>
      <c r="R114" s="48" cm="1">
        <f t="array" ref="R114">IFERROR(
IF(OR(R$10="",$I114=""),"",
SUMIFS(収穫記録!$P:$P,収穫記録!$D:$D,$J$1,収穫記録!$I:$I,$J$2,収穫記録!$J:$J,$J$3,収穫記録!$F:$F,$I114,収穫記録!$B:$B,"&gt;="&amp;R$10,収穫記録!$B:$B,"&lt;="&amp;R$10+6)
/_xlfn.UNIQUE(_xlfn._xlws.FILTER($F:$F,$E:$E=$J$4))
/IF($J$5="総計",1,$K114/10)
),0)</f>
        <v>0</v>
      </c>
      <c r="S114" s="48" cm="1">
        <f t="array" ref="S114">IFERROR(
IF(OR(S$10="",$I114=""),"",
SUMIFS(収穫記録!$P:$P,収穫記録!$D:$D,$J$1,収穫記録!$I:$I,$J$2,収穫記録!$J:$J,$J$3,収穫記録!$F:$F,$I114,収穫記録!$B:$B,"&gt;="&amp;S$10,収穫記録!$B:$B,"&lt;="&amp;S$10+6)
/_xlfn.UNIQUE(_xlfn._xlws.FILTER($F:$F,$E:$E=$J$4))
/IF($J$5="総計",1,$K114/10)
),0)</f>
        <v>0</v>
      </c>
      <c r="T114" s="48" cm="1">
        <f t="array" ref="T114">IFERROR(
IF(OR(T$10="",$I114=""),"",
SUMIFS(収穫記録!$P:$P,収穫記録!$D:$D,$J$1,収穫記録!$I:$I,$J$2,収穫記録!$J:$J,$J$3,収穫記録!$F:$F,$I114,収穫記録!$B:$B,"&gt;="&amp;T$10,収穫記録!$B:$B,"&lt;="&amp;T$10+6)
/_xlfn.UNIQUE(_xlfn._xlws.FILTER($F:$F,$E:$E=$J$4))
/IF($J$5="総計",1,$K114/10)
),0)</f>
        <v>0</v>
      </c>
      <c r="U114" s="48" cm="1">
        <f t="array" ref="U114">IFERROR(
IF(OR(U$10="",$I114=""),"",
SUMIFS(収穫記録!$P:$P,収穫記録!$D:$D,$J$1,収穫記録!$I:$I,$J$2,収穫記録!$J:$J,$J$3,収穫記録!$F:$F,$I114,収穫記録!$B:$B,"&gt;="&amp;U$10,収穫記録!$B:$B,"&lt;="&amp;U$10+6)
/_xlfn.UNIQUE(_xlfn._xlws.FILTER($F:$F,$E:$E=$J$4))
/IF($J$5="総計",1,$K114/10)
),0)</f>
        <v>0</v>
      </c>
      <c r="V114" s="48" cm="1">
        <f t="array" ref="V114">IFERROR(
IF(OR(V$10="",$I114=""),"",
SUMIFS(収穫記録!$P:$P,収穫記録!$D:$D,$J$1,収穫記録!$I:$I,$J$2,収穫記録!$J:$J,$J$3,収穫記録!$F:$F,$I114,収穫記録!$B:$B,"&gt;="&amp;V$10,収穫記録!$B:$B,"&lt;="&amp;V$10+6)
/_xlfn.UNIQUE(_xlfn._xlws.FILTER($F:$F,$E:$E=$J$4))
/IF($J$5="総計",1,$K114/10)
),0)</f>
        <v>0</v>
      </c>
      <c r="W114" s="48" cm="1">
        <f t="array" ref="W114">IFERROR(
IF(OR(W$10="",$I114=""),"",
SUMIFS(収穫記録!$P:$P,収穫記録!$D:$D,$J$1,収穫記録!$I:$I,$J$2,収穫記録!$J:$J,$J$3,収穫記録!$F:$F,$I114,収穫記録!$B:$B,"&gt;="&amp;W$10,収穫記録!$B:$B,"&lt;="&amp;W$10+6)
/_xlfn.UNIQUE(_xlfn._xlws.FILTER($F:$F,$E:$E=$J$4))
/IF($J$5="総計",1,$K114/10)
),0)</f>
        <v>0</v>
      </c>
      <c r="X114" s="48" cm="1">
        <f t="array" ref="X114">IFERROR(
IF(OR(X$10="",$I114=""),"",
SUMIFS(収穫記録!$P:$P,収穫記録!$D:$D,$J$1,収穫記録!$I:$I,$J$2,収穫記録!$J:$J,$J$3,収穫記録!$F:$F,$I114,収穫記録!$B:$B,"&gt;="&amp;X$10,収穫記録!$B:$B,"&lt;="&amp;X$10+6)
/_xlfn.UNIQUE(_xlfn._xlws.FILTER($F:$F,$E:$E=$J$4))
/IF($J$5="総計",1,$K114/10)
),0)</f>
        <v>0</v>
      </c>
    </row>
    <row r="115" spans="10:24">
      <c r="J115" s="13"/>
      <c r="K115" s="37"/>
      <c r="L115" s="46" t="str">
        <f t="shared" si="4"/>
        <v/>
      </c>
      <c r="M115" s="47" cm="1">
        <f t="array" ref="M115">IFERROR(
IF(OR(M$10="",$I115=""),"",
SUMIFS(収穫記録!$P:$P,収穫記録!$D:$D,$J$1,収穫記録!$I:$I,$J$2,収穫記録!$J:$J,$J$3,収穫記録!$F:$F,$I115,収穫記録!$B:$B,"&gt;="&amp;M$10,収穫記録!$B:$B,"&lt;="&amp;M$10+6)
/_xlfn.UNIQUE(_xlfn._xlws.FILTER($F:$F,$E:$E=$J$4))
/IF($J$5="総計",1,$K115/10)
),0)</f>
        <v>0</v>
      </c>
      <c r="N115" s="48" cm="1">
        <f t="array" ref="N115">IFERROR(
IF(OR(N$10="",$I115=""),"",
SUMIFS(収穫記録!$P:$P,収穫記録!$D:$D,$J$1,収穫記録!$I:$I,$J$2,収穫記録!$J:$J,$J$3,収穫記録!$F:$F,$I115,収穫記録!$B:$B,"&gt;="&amp;N$10,収穫記録!$B:$B,"&lt;="&amp;N$10+6)
/_xlfn.UNIQUE(_xlfn._xlws.FILTER($F:$F,$E:$E=$J$4))
/IF($J$5="総計",1,$K115/10)
),0)</f>
        <v>0</v>
      </c>
      <c r="O115" s="48" cm="1">
        <f t="array" ref="O115">IFERROR(
IF(OR(O$10="",$I115=""),"",
SUMIFS(収穫記録!$P:$P,収穫記録!$D:$D,$J$1,収穫記録!$I:$I,$J$2,収穫記録!$J:$J,$J$3,収穫記録!$F:$F,$I115,収穫記録!$B:$B,"&gt;="&amp;O$10,収穫記録!$B:$B,"&lt;="&amp;O$10+6)
/_xlfn.UNIQUE(_xlfn._xlws.FILTER($F:$F,$E:$E=$J$4))
/IF($J$5="総計",1,$K115/10)
),0)</f>
        <v>0</v>
      </c>
      <c r="P115" s="48" cm="1">
        <f t="array" ref="P115">IFERROR(
IF(OR(P$10="",$I115=""),"",
SUMIFS(収穫記録!$P:$P,収穫記録!$D:$D,$J$1,収穫記録!$I:$I,$J$2,収穫記録!$J:$J,$J$3,収穫記録!$F:$F,$I115,収穫記録!$B:$B,"&gt;="&amp;P$10,収穫記録!$B:$B,"&lt;="&amp;P$10+6)
/_xlfn.UNIQUE(_xlfn._xlws.FILTER($F:$F,$E:$E=$J$4))
/IF($J$5="総計",1,$K115/10)
),0)</f>
        <v>0</v>
      </c>
      <c r="Q115" s="48" cm="1">
        <f t="array" ref="Q115">IFERROR(
IF(OR(Q$10="",$I115=""),"",
SUMIFS(収穫記録!$P:$P,収穫記録!$D:$D,$J$1,収穫記録!$I:$I,$J$2,収穫記録!$J:$J,$J$3,収穫記録!$F:$F,$I115,収穫記録!$B:$B,"&gt;="&amp;Q$10,収穫記録!$B:$B,"&lt;="&amp;Q$10+6)
/_xlfn.UNIQUE(_xlfn._xlws.FILTER($F:$F,$E:$E=$J$4))
/IF($J$5="総計",1,$K115/10)
),0)</f>
        <v>0</v>
      </c>
      <c r="R115" s="48" cm="1">
        <f t="array" ref="R115">IFERROR(
IF(OR(R$10="",$I115=""),"",
SUMIFS(収穫記録!$P:$P,収穫記録!$D:$D,$J$1,収穫記録!$I:$I,$J$2,収穫記録!$J:$J,$J$3,収穫記録!$F:$F,$I115,収穫記録!$B:$B,"&gt;="&amp;R$10,収穫記録!$B:$B,"&lt;="&amp;R$10+6)
/_xlfn.UNIQUE(_xlfn._xlws.FILTER($F:$F,$E:$E=$J$4))
/IF($J$5="総計",1,$K115/10)
),0)</f>
        <v>0</v>
      </c>
      <c r="S115" s="48" cm="1">
        <f t="array" ref="S115">IFERROR(
IF(OR(S$10="",$I115=""),"",
SUMIFS(収穫記録!$P:$P,収穫記録!$D:$D,$J$1,収穫記録!$I:$I,$J$2,収穫記録!$J:$J,$J$3,収穫記録!$F:$F,$I115,収穫記録!$B:$B,"&gt;="&amp;S$10,収穫記録!$B:$B,"&lt;="&amp;S$10+6)
/_xlfn.UNIQUE(_xlfn._xlws.FILTER($F:$F,$E:$E=$J$4))
/IF($J$5="総計",1,$K115/10)
),0)</f>
        <v>0</v>
      </c>
      <c r="T115" s="48" cm="1">
        <f t="array" ref="T115">IFERROR(
IF(OR(T$10="",$I115=""),"",
SUMIFS(収穫記録!$P:$P,収穫記録!$D:$D,$J$1,収穫記録!$I:$I,$J$2,収穫記録!$J:$J,$J$3,収穫記録!$F:$F,$I115,収穫記録!$B:$B,"&gt;="&amp;T$10,収穫記録!$B:$B,"&lt;="&amp;T$10+6)
/_xlfn.UNIQUE(_xlfn._xlws.FILTER($F:$F,$E:$E=$J$4))
/IF($J$5="総計",1,$K115/10)
),0)</f>
        <v>0</v>
      </c>
      <c r="U115" s="48" cm="1">
        <f t="array" ref="U115">IFERROR(
IF(OR(U$10="",$I115=""),"",
SUMIFS(収穫記録!$P:$P,収穫記録!$D:$D,$J$1,収穫記録!$I:$I,$J$2,収穫記録!$J:$J,$J$3,収穫記録!$F:$F,$I115,収穫記録!$B:$B,"&gt;="&amp;U$10,収穫記録!$B:$B,"&lt;="&amp;U$10+6)
/_xlfn.UNIQUE(_xlfn._xlws.FILTER($F:$F,$E:$E=$J$4))
/IF($J$5="総計",1,$K115/10)
),0)</f>
        <v>0</v>
      </c>
      <c r="V115" s="48" cm="1">
        <f t="array" ref="V115">IFERROR(
IF(OR(V$10="",$I115=""),"",
SUMIFS(収穫記録!$P:$P,収穫記録!$D:$D,$J$1,収穫記録!$I:$I,$J$2,収穫記録!$J:$J,$J$3,収穫記録!$F:$F,$I115,収穫記録!$B:$B,"&gt;="&amp;V$10,収穫記録!$B:$B,"&lt;="&amp;V$10+6)
/_xlfn.UNIQUE(_xlfn._xlws.FILTER($F:$F,$E:$E=$J$4))
/IF($J$5="総計",1,$K115/10)
),0)</f>
        <v>0</v>
      </c>
      <c r="W115" s="48" cm="1">
        <f t="array" ref="W115">IFERROR(
IF(OR(W$10="",$I115=""),"",
SUMIFS(収穫記録!$P:$P,収穫記録!$D:$D,$J$1,収穫記録!$I:$I,$J$2,収穫記録!$J:$J,$J$3,収穫記録!$F:$F,$I115,収穫記録!$B:$B,"&gt;="&amp;W$10,収穫記録!$B:$B,"&lt;="&amp;W$10+6)
/_xlfn.UNIQUE(_xlfn._xlws.FILTER($F:$F,$E:$E=$J$4))
/IF($J$5="総計",1,$K115/10)
),0)</f>
        <v>0</v>
      </c>
      <c r="X115" s="48" cm="1">
        <f t="array" ref="X115">IFERROR(
IF(OR(X$10="",$I115=""),"",
SUMIFS(収穫記録!$P:$P,収穫記録!$D:$D,$J$1,収穫記録!$I:$I,$J$2,収穫記録!$J:$J,$J$3,収穫記録!$F:$F,$I115,収穫記録!$B:$B,"&gt;="&amp;X$10,収穫記録!$B:$B,"&lt;="&amp;X$10+6)
/_xlfn.UNIQUE(_xlfn._xlws.FILTER($F:$F,$E:$E=$J$4))
/IF($J$5="総計",1,$K115/10)
),0)</f>
        <v>0</v>
      </c>
    </row>
    <row r="116" spans="10:24">
      <c r="J116" s="13"/>
      <c r="K116" s="37"/>
      <c r="L116" s="46" t="str">
        <f t="shared" si="4"/>
        <v/>
      </c>
      <c r="M116" s="47" cm="1">
        <f t="array" ref="M116">IFERROR(
IF(OR(M$10="",$I116=""),"",
SUMIFS(収穫記録!$P:$P,収穫記録!$D:$D,$J$1,収穫記録!$I:$I,$J$2,収穫記録!$J:$J,$J$3,収穫記録!$F:$F,$I116,収穫記録!$B:$B,"&gt;="&amp;M$10,収穫記録!$B:$B,"&lt;="&amp;M$10+6)
/_xlfn.UNIQUE(_xlfn._xlws.FILTER($F:$F,$E:$E=$J$4))
/IF($J$5="総計",1,$K116/10)
),0)</f>
        <v>0</v>
      </c>
      <c r="N116" s="48" cm="1">
        <f t="array" ref="N116">IFERROR(
IF(OR(N$10="",$I116=""),"",
SUMIFS(収穫記録!$P:$P,収穫記録!$D:$D,$J$1,収穫記録!$I:$I,$J$2,収穫記録!$J:$J,$J$3,収穫記録!$F:$F,$I116,収穫記録!$B:$B,"&gt;="&amp;N$10,収穫記録!$B:$B,"&lt;="&amp;N$10+6)
/_xlfn.UNIQUE(_xlfn._xlws.FILTER($F:$F,$E:$E=$J$4))
/IF($J$5="総計",1,$K116/10)
),0)</f>
        <v>0</v>
      </c>
      <c r="O116" s="48" cm="1">
        <f t="array" ref="O116">IFERROR(
IF(OR(O$10="",$I116=""),"",
SUMIFS(収穫記録!$P:$P,収穫記録!$D:$D,$J$1,収穫記録!$I:$I,$J$2,収穫記録!$J:$J,$J$3,収穫記録!$F:$F,$I116,収穫記録!$B:$B,"&gt;="&amp;O$10,収穫記録!$B:$B,"&lt;="&amp;O$10+6)
/_xlfn.UNIQUE(_xlfn._xlws.FILTER($F:$F,$E:$E=$J$4))
/IF($J$5="総計",1,$K116/10)
),0)</f>
        <v>0</v>
      </c>
      <c r="P116" s="48" cm="1">
        <f t="array" ref="P116">IFERROR(
IF(OR(P$10="",$I116=""),"",
SUMIFS(収穫記録!$P:$P,収穫記録!$D:$D,$J$1,収穫記録!$I:$I,$J$2,収穫記録!$J:$J,$J$3,収穫記録!$F:$F,$I116,収穫記録!$B:$B,"&gt;="&amp;P$10,収穫記録!$B:$B,"&lt;="&amp;P$10+6)
/_xlfn.UNIQUE(_xlfn._xlws.FILTER($F:$F,$E:$E=$J$4))
/IF($J$5="総計",1,$K116/10)
),0)</f>
        <v>0</v>
      </c>
      <c r="Q116" s="48" cm="1">
        <f t="array" ref="Q116">IFERROR(
IF(OR(Q$10="",$I116=""),"",
SUMIFS(収穫記録!$P:$P,収穫記録!$D:$D,$J$1,収穫記録!$I:$I,$J$2,収穫記録!$J:$J,$J$3,収穫記録!$F:$F,$I116,収穫記録!$B:$B,"&gt;="&amp;Q$10,収穫記録!$B:$B,"&lt;="&amp;Q$10+6)
/_xlfn.UNIQUE(_xlfn._xlws.FILTER($F:$F,$E:$E=$J$4))
/IF($J$5="総計",1,$K116/10)
),0)</f>
        <v>0</v>
      </c>
      <c r="R116" s="48" cm="1">
        <f t="array" ref="R116">IFERROR(
IF(OR(R$10="",$I116=""),"",
SUMIFS(収穫記録!$P:$P,収穫記録!$D:$D,$J$1,収穫記録!$I:$I,$J$2,収穫記録!$J:$J,$J$3,収穫記録!$F:$F,$I116,収穫記録!$B:$B,"&gt;="&amp;R$10,収穫記録!$B:$B,"&lt;="&amp;R$10+6)
/_xlfn.UNIQUE(_xlfn._xlws.FILTER($F:$F,$E:$E=$J$4))
/IF($J$5="総計",1,$K116/10)
),0)</f>
        <v>0</v>
      </c>
      <c r="S116" s="48" cm="1">
        <f t="array" ref="S116">IFERROR(
IF(OR(S$10="",$I116=""),"",
SUMIFS(収穫記録!$P:$P,収穫記録!$D:$D,$J$1,収穫記録!$I:$I,$J$2,収穫記録!$J:$J,$J$3,収穫記録!$F:$F,$I116,収穫記録!$B:$B,"&gt;="&amp;S$10,収穫記録!$B:$B,"&lt;="&amp;S$10+6)
/_xlfn.UNIQUE(_xlfn._xlws.FILTER($F:$F,$E:$E=$J$4))
/IF($J$5="総計",1,$K116/10)
),0)</f>
        <v>0</v>
      </c>
      <c r="T116" s="48" cm="1">
        <f t="array" ref="T116">IFERROR(
IF(OR(T$10="",$I116=""),"",
SUMIFS(収穫記録!$P:$P,収穫記録!$D:$D,$J$1,収穫記録!$I:$I,$J$2,収穫記録!$J:$J,$J$3,収穫記録!$F:$F,$I116,収穫記録!$B:$B,"&gt;="&amp;T$10,収穫記録!$B:$B,"&lt;="&amp;T$10+6)
/_xlfn.UNIQUE(_xlfn._xlws.FILTER($F:$F,$E:$E=$J$4))
/IF($J$5="総計",1,$K116/10)
),0)</f>
        <v>0</v>
      </c>
      <c r="U116" s="48" cm="1">
        <f t="array" ref="U116">IFERROR(
IF(OR(U$10="",$I116=""),"",
SUMIFS(収穫記録!$P:$P,収穫記録!$D:$D,$J$1,収穫記録!$I:$I,$J$2,収穫記録!$J:$J,$J$3,収穫記録!$F:$F,$I116,収穫記録!$B:$B,"&gt;="&amp;U$10,収穫記録!$B:$B,"&lt;="&amp;U$10+6)
/_xlfn.UNIQUE(_xlfn._xlws.FILTER($F:$F,$E:$E=$J$4))
/IF($J$5="総計",1,$K116/10)
),0)</f>
        <v>0</v>
      </c>
      <c r="V116" s="48" cm="1">
        <f t="array" ref="V116">IFERROR(
IF(OR(V$10="",$I116=""),"",
SUMIFS(収穫記録!$P:$P,収穫記録!$D:$D,$J$1,収穫記録!$I:$I,$J$2,収穫記録!$J:$J,$J$3,収穫記録!$F:$F,$I116,収穫記録!$B:$B,"&gt;="&amp;V$10,収穫記録!$B:$B,"&lt;="&amp;V$10+6)
/_xlfn.UNIQUE(_xlfn._xlws.FILTER($F:$F,$E:$E=$J$4))
/IF($J$5="総計",1,$K116/10)
),0)</f>
        <v>0</v>
      </c>
      <c r="W116" s="48" cm="1">
        <f t="array" ref="W116">IFERROR(
IF(OR(W$10="",$I116=""),"",
SUMIFS(収穫記録!$P:$P,収穫記録!$D:$D,$J$1,収穫記録!$I:$I,$J$2,収穫記録!$J:$J,$J$3,収穫記録!$F:$F,$I116,収穫記録!$B:$B,"&gt;="&amp;W$10,収穫記録!$B:$B,"&lt;="&amp;W$10+6)
/_xlfn.UNIQUE(_xlfn._xlws.FILTER($F:$F,$E:$E=$J$4))
/IF($J$5="総計",1,$K116/10)
),0)</f>
        <v>0</v>
      </c>
      <c r="X116" s="48" cm="1">
        <f t="array" ref="X116">IFERROR(
IF(OR(X$10="",$I116=""),"",
SUMIFS(収穫記録!$P:$P,収穫記録!$D:$D,$J$1,収穫記録!$I:$I,$J$2,収穫記録!$J:$J,$J$3,収穫記録!$F:$F,$I116,収穫記録!$B:$B,"&gt;="&amp;X$10,収穫記録!$B:$B,"&lt;="&amp;X$10+6)
/_xlfn.UNIQUE(_xlfn._xlws.FILTER($F:$F,$E:$E=$J$4))
/IF($J$5="総計",1,$K116/10)
),0)</f>
        <v>0</v>
      </c>
    </row>
    <row r="117" spans="10:24">
      <c r="J117" s="13"/>
      <c r="K117" s="37"/>
      <c r="L117" s="46" t="str">
        <f t="shared" si="4"/>
        <v/>
      </c>
      <c r="M117" s="47" cm="1">
        <f t="array" ref="M117">IFERROR(
IF(OR(M$10="",$I117=""),"",
SUMIFS(収穫記録!$P:$P,収穫記録!$D:$D,$J$1,収穫記録!$I:$I,$J$2,収穫記録!$J:$J,$J$3,収穫記録!$F:$F,$I117,収穫記録!$B:$B,"&gt;="&amp;M$10,収穫記録!$B:$B,"&lt;="&amp;M$10+6)
/_xlfn.UNIQUE(_xlfn._xlws.FILTER($F:$F,$E:$E=$J$4))
/IF($J$5="総計",1,$K117/10)
),0)</f>
        <v>0</v>
      </c>
      <c r="N117" s="48" cm="1">
        <f t="array" ref="N117">IFERROR(
IF(OR(N$10="",$I117=""),"",
SUMIFS(収穫記録!$P:$P,収穫記録!$D:$D,$J$1,収穫記録!$I:$I,$J$2,収穫記録!$J:$J,$J$3,収穫記録!$F:$F,$I117,収穫記録!$B:$B,"&gt;="&amp;N$10,収穫記録!$B:$B,"&lt;="&amp;N$10+6)
/_xlfn.UNIQUE(_xlfn._xlws.FILTER($F:$F,$E:$E=$J$4))
/IF($J$5="総計",1,$K117/10)
),0)</f>
        <v>0</v>
      </c>
      <c r="O117" s="48" cm="1">
        <f t="array" ref="O117">IFERROR(
IF(OR(O$10="",$I117=""),"",
SUMIFS(収穫記録!$P:$P,収穫記録!$D:$D,$J$1,収穫記録!$I:$I,$J$2,収穫記録!$J:$J,$J$3,収穫記録!$F:$F,$I117,収穫記録!$B:$B,"&gt;="&amp;O$10,収穫記録!$B:$B,"&lt;="&amp;O$10+6)
/_xlfn.UNIQUE(_xlfn._xlws.FILTER($F:$F,$E:$E=$J$4))
/IF($J$5="総計",1,$K117/10)
),0)</f>
        <v>0</v>
      </c>
      <c r="P117" s="48" cm="1">
        <f t="array" ref="P117">IFERROR(
IF(OR(P$10="",$I117=""),"",
SUMIFS(収穫記録!$P:$P,収穫記録!$D:$D,$J$1,収穫記録!$I:$I,$J$2,収穫記録!$J:$J,$J$3,収穫記録!$F:$F,$I117,収穫記録!$B:$B,"&gt;="&amp;P$10,収穫記録!$B:$B,"&lt;="&amp;P$10+6)
/_xlfn.UNIQUE(_xlfn._xlws.FILTER($F:$F,$E:$E=$J$4))
/IF($J$5="総計",1,$K117/10)
),0)</f>
        <v>0</v>
      </c>
      <c r="Q117" s="48" cm="1">
        <f t="array" ref="Q117">IFERROR(
IF(OR(Q$10="",$I117=""),"",
SUMIFS(収穫記録!$P:$P,収穫記録!$D:$D,$J$1,収穫記録!$I:$I,$J$2,収穫記録!$J:$J,$J$3,収穫記録!$F:$F,$I117,収穫記録!$B:$B,"&gt;="&amp;Q$10,収穫記録!$B:$B,"&lt;="&amp;Q$10+6)
/_xlfn.UNIQUE(_xlfn._xlws.FILTER($F:$F,$E:$E=$J$4))
/IF($J$5="総計",1,$K117/10)
),0)</f>
        <v>0</v>
      </c>
      <c r="R117" s="48" cm="1">
        <f t="array" ref="R117">IFERROR(
IF(OR(R$10="",$I117=""),"",
SUMIFS(収穫記録!$P:$P,収穫記録!$D:$D,$J$1,収穫記録!$I:$I,$J$2,収穫記録!$J:$J,$J$3,収穫記録!$F:$F,$I117,収穫記録!$B:$B,"&gt;="&amp;R$10,収穫記録!$B:$B,"&lt;="&amp;R$10+6)
/_xlfn.UNIQUE(_xlfn._xlws.FILTER($F:$F,$E:$E=$J$4))
/IF($J$5="総計",1,$K117/10)
),0)</f>
        <v>0</v>
      </c>
      <c r="S117" s="48" cm="1">
        <f t="array" ref="S117">IFERROR(
IF(OR(S$10="",$I117=""),"",
SUMIFS(収穫記録!$P:$P,収穫記録!$D:$D,$J$1,収穫記録!$I:$I,$J$2,収穫記録!$J:$J,$J$3,収穫記録!$F:$F,$I117,収穫記録!$B:$B,"&gt;="&amp;S$10,収穫記録!$B:$B,"&lt;="&amp;S$10+6)
/_xlfn.UNIQUE(_xlfn._xlws.FILTER($F:$F,$E:$E=$J$4))
/IF($J$5="総計",1,$K117/10)
),0)</f>
        <v>0</v>
      </c>
      <c r="T117" s="48" cm="1">
        <f t="array" ref="T117">IFERROR(
IF(OR(T$10="",$I117=""),"",
SUMIFS(収穫記録!$P:$P,収穫記録!$D:$D,$J$1,収穫記録!$I:$I,$J$2,収穫記録!$J:$J,$J$3,収穫記録!$F:$F,$I117,収穫記録!$B:$B,"&gt;="&amp;T$10,収穫記録!$B:$B,"&lt;="&amp;T$10+6)
/_xlfn.UNIQUE(_xlfn._xlws.FILTER($F:$F,$E:$E=$J$4))
/IF($J$5="総計",1,$K117/10)
),0)</f>
        <v>0</v>
      </c>
      <c r="U117" s="48" cm="1">
        <f t="array" ref="U117">IFERROR(
IF(OR(U$10="",$I117=""),"",
SUMIFS(収穫記録!$P:$P,収穫記録!$D:$D,$J$1,収穫記録!$I:$I,$J$2,収穫記録!$J:$J,$J$3,収穫記録!$F:$F,$I117,収穫記録!$B:$B,"&gt;="&amp;U$10,収穫記録!$B:$B,"&lt;="&amp;U$10+6)
/_xlfn.UNIQUE(_xlfn._xlws.FILTER($F:$F,$E:$E=$J$4))
/IF($J$5="総計",1,$K117/10)
),0)</f>
        <v>0</v>
      </c>
      <c r="V117" s="48" cm="1">
        <f t="array" ref="V117">IFERROR(
IF(OR(V$10="",$I117=""),"",
SUMIFS(収穫記録!$P:$P,収穫記録!$D:$D,$J$1,収穫記録!$I:$I,$J$2,収穫記録!$J:$J,$J$3,収穫記録!$F:$F,$I117,収穫記録!$B:$B,"&gt;="&amp;V$10,収穫記録!$B:$B,"&lt;="&amp;V$10+6)
/_xlfn.UNIQUE(_xlfn._xlws.FILTER($F:$F,$E:$E=$J$4))
/IF($J$5="総計",1,$K117/10)
),0)</f>
        <v>0</v>
      </c>
      <c r="W117" s="48" cm="1">
        <f t="array" ref="W117">IFERROR(
IF(OR(W$10="",$I117=""),"",
SUMIFS(収穫記録!$P:$P,収穫記録!$D:$D,$J$1,収穫記録!$I:$I,$J$2,収穫記録!$J:$J,$J$3,収穫記録!$F:$F,$I117,収穫記録!$B:$B,"&gt;="&amp;W$10,収穫記録!$B:$B,"&lt;="&amp;W$10+6)
/_xlfn.UNIQUE(_xlfn._xlws.FILTER($F:$F,$E:$E=$J$4))
/IF($J$5="総計",1,$K117/10)
),0)</f>
        <v>0</v>
      </c>
      <c r="X117" s="48" cm="1">
        <f t="array" ref="X117">IFERROR(
IF(OR(X$10="",$I117=""),"",
SUMIFS(収穫記録!$P:$P,収穫記録!$D:$D,$J$1,収穫記録!$I:$I,$J$2,収穫記録!$J:$J,$J$3,収穫記録!$F:$F,$I117,収穫記録!$B:$B,"&gt;="&amp;X$10,収穫記録!$B:$B,"&lt;="&amp;X$10+6)
/_xlfn.UNIQUE(_xlfn._xlws.FILTER($F:$F,$E:$E=$J$4))
/IF($J$5="総計",1,$K117/10)
),0)</f>
        <v>0</v>
      </c>
    </row>
    <row r="118" spans="10:24">
      <c r="J118" s="13"/>
      <c r="K118" s="37"/>
      <c r="L118" s="46" t="str">
        <f t="shared" si="4"/>
        <v/>
      </c>
      <c r="M118" s="47" cm="1">
        <f t="array" ref="M118">IFERROR(
IF(OR(M$10="",$I118=""),"",
SUMIFS(収穫記録!$P:$P,収穫記録!$D:$D,$J$1,収穫記録!$I:$I,$J$2,収穫記録!$J:$J,$J$3,収穫記録!$F:$F,$I118,収穫記録!$B:$B,"&gt;="&amp;M$10,収穫記録!$B:$B,"&lt;="&amp;M$10+6)
/_xlfn.UNIQUE(_xlfn._xlws.FILTER($F:$F,$E:$E=$J$4))
/IF($J$5="総計",1,$K118/10)
),0)</f>
        <v>0</v>
      </c>
      <c r="N118" s="48" cm="1">
        <f t="array" ref="N118">IFERROR(
IF(OR(N$10="",$I118=""),"",
SUMIFS(収穫記録!$P:$P,収穫記録!$D:$D,$J$1,収穫記録!$I:$I,$J$2,収穫記録!$J:$J,$J$3,収穫記録!$F:$F,$I118,収穫記録!$B:$B,"&gt;="&amp;N$10,収穫記録!$B:$B,"&lt;="&amp;N$10+6)
/_xlfn.UNIQUE(_xlfn._xlws.FILTER($F:$F,$E:$E=$J$4))
/IF($J$5="総計",1,$K118/10)
),0)</f>
        <v>0</v>
      </c>
      <c r="O118" s="48" cm="1">
        <f t="array" ref="O118">IFERROR(
IF(OR(O$10="",$I118=""),"",
SUMIFS(収穫記録!$P:$P,収穫記録!$D:$D,$J$1,収穫記録!$I:$I,$J$2,収穫記録!$J:$J,$J$3,収穫記録!$F:$F,$I118,収穫記録!$B:$B,"&gt;="&amp;O$10,収穫記録!$B:$B,"&lt;="&amp;O$10+6)
/_xlfn.UNIQUE(_xlfn._xlws.FILTER($F:$F,$E:$E=$J$4))
/IF($J$5="総計",1,$K118/10)
),0)</f>
        <v>0</v>
      </c>
      <c r="P118" s="48" cm="1">
        <f t="array" ref="P118">IFERROR(
IF(OR(P$10="",$I118=""),"",
SUMIFS(収穫記録!$P:$P,収穫記録!$D:$D,$J$1,収穫記録!$I:$I,$J$2,収穫記録!$J:$J,$J$3,収穫記録!$F:$F,$I118,収穫記録!$B:$B,"&gt;="&amp;P$10,収穫記録!$B:$B,"&lt;="&amp;P$10+6)
/_xlfn.UNIQUE(_xlfn._xlws.FILTER($F:$F,$E:$E=$J$4))
/IF($J$5="総計",1,$K118/10)
),0)</f>
        <v>0</v>
      </c>
      <c r="Q118" s="48" cm="1">
        <f t="array" ref="Q118">IFERROR(
IF(OR(Q$10="",$I118=""),"",
SUMIFS(収穫記録!$P:$P,収穫記録!$D:$D,$J$1,収穫記録!$I:$I,$J$2,収穫記録!$J:$J,$J$3,収穫記録!$F:$F,$I118,収穫記録!$B:$B,"&gt;="&amp;Q$10,収穫記録!$B:$B,"&lt;="&amp;Q$10+6)
/_xlfn.UNIQUE(_xlfn._xlws.FILTER($F:$F,$E:$E=$J$4))
/IF($J$5="総計",1,$K118/10)
),0)</f>
        <v>0</v>
      </c>
      <c r="R118" s="48" cm="1">
        <f t="array" ref="R118">IFERROR(
IF(OR(R$10="",$I118=""),"",
SUMIFS(収穫記録!$P:$P,収穫記録!$D:$D,$J$1,収穫記録!$I:$I,$J$2,収穫記録!$J:$J,$J$3,収穫記録!$F:$F,$I118,収穫記録!$B:$B,"&gt;="&amp;R$10,収穫記録!$B:$B,"&lt;="&amp;R$10+6)
/_xlfn.UNIQUE(_xlfn._xlws.FILTER($F:$F,$E:$E=$J$4))
/IF($J$5="総計",1,$K118/10)
),0)</f>
        <v>0</v>
      </c>
      <c r="S118" s="48" cm="1">
        <f t="array" ref="S118">IFERROR(
IF(OR(S$10="",$I118=""),"",
SUMIFS(収穫記録!$P:$P,収穫記録!$D:$D,$J$1,収穫記録!$I:$I,$J$2,収穫記録!$J:$J,$J$3,収穫記録!$F:$F,$I118,収穫記録!$B:$B,"&gt;="&amp;S$10,収穫記録!$B:$B,"&lt;="&amp;S$10+6)
/_xlfn.UNIQUE(_xlfn._xlws.FILTER($F:$F,$E:$E=$J$4))
/IF($J$5="総計",1,$K118/10)
),0)</f>
        <v>0</v>
      </c>
      <c r="T118" s="48" cm="1">
        <f t="array" ref="T118">IFERROR(
IF(OR(T$10="",$I118=""),"",
SUMIFS(収穫記録!$P:$P,収穫記録!$D:$D,$J$1,収穫記録!$I:$I,$J$2,収穫記録!$J:$J,$J$3,収穫記録!$F:$F,$I118,収穫記録!$B:$B,"&gt;="&amp;T$10,収穫記録!$B:$B,"&lt;="&amp;T$10+6)
/_xlfn.UNIQUE(_xlfn._xlws.FILTER($F:$F,$E:$E=$J$4))
/IF($J$5="総計",1,$K118/10)
),0)</f>
        <v>0</v>
      </c>
      <c r="U118" s="48" cm="1">
        <f t="array" ref="U118">IFERROR(
IF(OR(U$10="",$I118=""),"",
SUMIFS(収穫記録!$P:$P,収穫記録!$D:$D,$J$1,収穫記録!$I:$I,$J$2,収穫記録!$J:$J,$J$3,収穫記録!$F:$F,$I118,収穫記録!$B:$B,"&gt;="&amp;U$10,収穫記録!$B:$B,"&lt;="&amp;U$10+6)
/_xlfn.UNIQUE(_xlfn._xlws.FILTER($F:$F,$E:$E=$J$4))
/IF($J$5="総計",1,$K118/10)
),0)</f>
        <v>0</v>
      </c>
      <c r="V118" s="48" cm="1">
        <f t="array" ref="V118">IFERROR(
IF(OR(V$10="",$I118=""),"",
SUMIFS(収穫記録!$P:$P,収穫記録!$D:$D,$J$1,収穫記録!$I:$I,$J$2,収穫記録!$J:$J,$J$3,収穫記録!$F:$F,$I118,収穫記録!$B:$B,"&gt;="&amp;V$10,収穫記録!$B:$B,"&lt;="&amp;V$10+6)
/_xlfn.UNIQUE(_xlfn._xlws.FILTER($F:$F,$E:$E=$J$4))
/IF($J$5="総計",1,$K118/10)
),0)</f>
        <v>0</v>
      </c>
      <c r="W118" s="48" cm="1">
        <f t="array" ref="W118">IFERROR(
IF(OR(W$10="",$I118=""),"",
SUMIFS(収穫記録!$P:$P,収穫記録!$D:$D,$J$1,収穫記録!$I:$I,$J$2,収穫記録!$J:$J,$J$3,収穫記録!$F:$F,$I118,収穫記録!$B:$B,"&gt;="&amp;W$10,収穫記録!$B:$B,"&lt;="&amp;W$10+6)
/_xlfn.UNIQUE(_xlfn._xlws.FILTER($F:$F,$E:$E=$J$4))
/IF($J$5="総計",1,$K118/10)
),0)</f>
        <v>0</v>
      </c>
      <c r="X118" s="48" cm="1">
        <f t="array" ref="X118">IFERROR(
IF(OR(X$10="",$I118=""),"",
SUMIFS(収穫記録!$P:$P,収穫記録!$D:$D,$J$1,収穫記録!$I:$I,$J$2,収穫記録!$J:$J,$J$3,収穫記録!$F:$F,$I118,収穫記録!$B:$B,"&gt;="&amp;X$10,収穫記録!$B:$B,"&lt;="&amp;X$10+6)
/_xlfn.UNIQUE(_xlfn._xlws.FILTER($F:$F,$E:$E=$J$4))
/IF($J$5="総計",1,$K118/10)
),0)</f>
        <v>0</v>
      </c>
    </row>
    <row r="119" spans="10:24">
      <c r="J119" s="13"/>
      <c r="K119" s="37"/>
      <c r="L119" s="46" t="str">
        <f t="shared" si="4"/>
        <v/>
      </c>
      <c r="M119" s="47" cm="1">
        <f t="array" ref="M119">IFERROR(
IF(OR(M$10="",$I119=""),"",
SUMIFS(収穫記録!$P:$P,収穫記録!$D:$D,$J$1,収穫記録!$I:$I,$J$2,収穫記録!$J:$J,$J$3,収穫記録!$F:$F,$I119,収穫記録!$B:$B,"&gt;="&amp;M$10,収穫記録!$B:$B,"&lt;="&amp;M$10+6)
/_xlfn.UNIQUE(_xlfn._xlws.FILTER($F:$F,$E:$E=$J$4))
/IF($J$5="総計",1,$K119/10)
),0)</f>
        <v>0</v>
      </c>
      <c r="N119" s="48" cm="1">
        <f t="array" ref="N119">IFERROR(
IF(OR(N$10="",$I119=""),"",
SUMIFS(収穫記録!$P:$P,収穫記録!$D:$D,$J$1,収穫記録!$I:$I,$J$2,収穫記録!$J:$J,$J$3,収穫記録!$F:$F,$I119,収穫記録!$B:$B,"&gt;="&amp;N$10,収穫記録!$B:$B,"&lt;="&amp;N$10+6)
/_xlfn.UNIQUE(_xlfn._xlws.FILTER($F:$F,$E:$E=$J$4))
/IF($J$5="総計",1,$K119/10)
),0)</f>
        <v>0</v>
      </c>
      <c r="O119" s="48" cm="1">
        <f t="array" ref="O119">IFERROR(
IF(OR(O$10="",$I119=""),"",
SUMIFS(収穫記録!$P:$P,収穫記録!$D:$D,$J$1,収穫記録!$I:$I,$J$2,収穫記録!$J:$J,$J$3,収穫記録!$F:$F,$I119,収穫記録!$B:$B,"&gt;="&amp;O$10,収穫記録!$B:$B,"&lt;="&amp;O$10+6)
/_xlfn.UNIQUE(_xlfn._xlws.FILTER($F:$F,$E:$E=$J$4))
/IF($J$5="総計",1,$K119/10)
),0)</f>
        <v>0</v>
      </c>
      <c r="P119" s="48" cm="1">
        <f t="array" ref="P119">IFERROR(
IF(OR(P$10="",$I119=""),"",
SUMIFS(収穫記録!$P:$P,収穫記録!$D:$D,$J$1,収穫記録!$I:$I,$J$2,収穫記録!$J:$J,$J$3,収穫記録!$F:$F,$I119,収穫記録!$B:$B,"&gt;="&amp;P$10,収穫記録!$B:$B,"&lt;="&amp;P$10+6)
/_xlfn.UNIQUE(_xlfn._xlws.FILTER($F:$F,$E:$E=$J$4))
/IF($J$5="総計",1,$K119/10)
),0)</f>
        <v>0</v>
      </c>
      <c r="Q119" s="48" cm="1">
        <f t="array" ref="Q119">IFERROR(
IF(OR(Q$10="",$I119=""),"",
SUMIFS(収穫記録!$P:$P,収穫記録!$D:$D,$J$1,収穫記録!$I:$I,$J$2,収穫記録!$J:$J,$J$3,収穫記録!$F:$F,$I119,収穫記録!$B:$B,"&gt;="&amp;Q$10,収穫記録!$B:$B,"&lt;="&amp;Q$10+6)
/_xlfn.UNIQUE(_xlfn._xlws.FILTER($F:$F,$E:$E=$J$4))
/IF($J$5="総計",1,$K119/10)
),0)</f>
        <v>0</v>
      </c>
      <c r="R119" s="48" cm="1">
        <f t="array" ref="R119">IFERROR(
IF(OR(R$10="",$I119=""),"",
SUMIFS(収穫記録!$P:$P,収穫記録!$D:$D,$J$1,収穫記録!$I:$I,$J$2,収穫記録!$J:$J,$J$3,収穫記録!$F:$F,$I119,収穫記録!$B:$B,"&gt;="&amp;R$10,収穫記録!$B:$B,"&lt;="&amp;R$10+6)
/_xlfn.UNIQUE(_xlfn._xlws.FILTER($F:$F,$E:$E=$J$4))
/IF($J$5="総計",1,$K119/10)
),0)</f>
        <v>0</v>
      </c>
      <c r="S119" s="48" cm="1">
        <f t="array" ref="S119">IFERROR(
IF(OR(S$10="",$I119=""),"",
SUMIFS(収穫記録!$P:$P,収穫記録!$D:$D,$J$1,収穫記録!$I:$I,$J$2,収穫記録!$J:$J,$J$3,収穫記録!$F:$F,$I119,収穫記録!$B:$B,"&gt;="&amp;S$10,収穫記録!$B:$B,"&lt;="&amp;S$10+6)
/_xlfn.UNIQUE(_xlfn._xlws.FILTER($F:$F,$E:$E=$J$4))
/IF($J$5="総計",1,$K119/10)
),0)</f>
        <v>0</v>
      </c>
      <c r="T119" s="48" cm="1">
        <f t="array" ref="T119">IFERROR(
IF(OR(T$10="",$I119=""),"",
SUMIFS(収穫記録!$P:$P,収穫記録!$D:$D,$J$1,収穫記録!$I:$I,$J$2,収穫記録!$J:$J,$J$3,収穫記録!$F:$F,$I119,収穫記録!$B:$B,"&gt;="&amp;T$10,収穫記録!$B:$B,"&lt;="&amp;T$10+6)
/_xlfn.UNIQUE(_xlfn._xlws.FILTER($F:$F,$E:$E=$J$4))
/IF($J$5="総計",1,$K119/10)
),0)</f>
        <v>0</v>
      </c>
      <c r="U119" s="48" cm="1">
        <f t="array" ref="U119">IFERROR(
IF(OR(U$10="",$I119=""),"",
SUMIFS(収穫記録!$P:$P,収穫記録!$D:$D,$J$1,収穫記録!$I:$I,$J$2,収穫記録!$J:$J,$J$3,収穫記録!$F:$F,$I119,収穫記録!$B:$B,"&gt;="&amp;U$10,収穫記録!$B:$B,"&lt;="&amp;U$10+6)
/_xlfn.UNIQUE(_xlfn._xlws.FILTER($F:$F,$E:$E=$J$4))
/IF($J$5="総計",1,$K119/10)
),0)</f>
        <v>0</v>
      </c>
      <c r="V119" s="48" cm="1">
        <f t="array" ref="V119">IFERROR(
IF(OR(V$10="",$I119=""),"",
SUMIFS(収穫記録!$P:$P,収穫記録!$D:$D,$J$1,収穫記録!$I:$I,$J$2,収穫記録!$J:$J,$J$3,収穫記録!$F:$F,$I119,収穫記録!$B:$B,"&gt;="&amp;V$10,収穫記録!$B:$B,"&lt;="&amp;V$10+6)
/_xlfn.UNIQUE(_xlfn._xlws.FILTER($F:$F,$E:$E=$J$4))
/IF($J$5="総計",1,$K119/10)
),0)</f>
        <v>0</v>
      </c>
      <c r="W119" s="48" cm="1">
        <f t="array" ref="W119">IFERROR(
IF(OR(W$10="",$I119=""),"",
SUMIFS(収穫記録!$P:$P,収穫記録!$D:$D,$J$1,収穫記録!$I:$I,$J$2,収穫記録!$J:$J,$J$3,収穫記録!$F:$F,$I119,収穫記録!$B:$B,"&gt;="&amp;W$10,収穫記録!$B:$B,"&lt;="&amp;W$10+6)
/_xlfn.UNIQUE(_xlfn._xlws.FILTER($F:$F,$E:$E=$J$4))
/IF($J$5="総計",1,$K119/10)
),0)</f>
        <v>0</v>
      </c>
      <c r="X119" s="48" cm="1">
        <f t="array" ref="X119">IFERROR(
IF(OR(X$10="",$I119=""),"",
SUMIFS(収穫記録!$P:$P,収穫記録!$D:$D,$J$1,収穫記録!$I:$I,$J$2,収穫記録!$J:$J,$J$3,収穫記録!$F:$F,$I119,収穫記録!$B:$B,"&gt;="&amp;X$10,収穫記録!$B:$B,"&lt;="&amp;X$10+6)
/_xlfn.UNIQUE(_xlfn._xlws.FILTER($F:$F,$E:$E=$J$4))
/IF($J$5="総計",1,$K119/10)
),0)</f>
        <v>0</v>
      </c>
    </row>
    <row r="120" spans="10:24">
      <c r="J120" s="13"/>
      <c r="K120" s="37"/>
      <c r="L120" s="46" t="str">
        <f t="shared" si="4"/>
        <v/>
      </c>
      <c r="M120" s="47" cm="1">
        <f t="array" ref="M120">IFERROR(
IF(OR(M$10="",$I120=""),"",
SUMIFS(収穫記録!$P:$P,収穫記録!$D:$D,$J$1,収穫記録!$I:$I,$J$2,収穫記録!$J:$J,$J$3,収穫記録!$F:$F,$I120,収穫記録!$B:$B,"&gt;="&amp;M$10,収穫記録!$B:$B,"&lt;="&amp;M$10+6)
/_xlfn.UNIQUE(_xlfn._xlws.FILTER($F:$F,$E:$E=$J$4))
/IF($J$5="総計",1,$K120/10)
),0)</f>
        <v>0</v>
      </c>
      <c r="N120" s="48" cm="1">
        <f t="array" ref="N120">IFERROR(
IF(OR(N$10="",$I120=""),"",
SUMIFS(収穫記録!$P:$P,収穫記録!$D:$D,$J$1,収穫記録!$I:$I,$J$2,収穫記録!$J:$J,$J$3,収穫記録!$F:$F,$I120,収穫記録!$B:$B,"&gt;="&amp;N$10,収穫記録!$B:$B,"&lt;="&amp;N$10+6)
/_xlfn.UNIQUE(_xlfn._xlws.FILTER($F:$F,$E:$E=$J$4))
/IF($J$5="総計",1,$K120/10)
),0)</f>
        <v>0</v>
      </c>
      <c r="O120" s="48" cm="1">
        <f t="array" ref="O120">IFERROR(
IF(OR(O$10="",$I120=""),"",
SUMIFS(収穫記録!$P:$P,収穫記録!$D:$D,$J$1,収穫記録!$I:$I,$J$2,収穫記録!$J:$J,$J$3,収穫記録!$F:$F,$I120,収穫記録!$B:$B,"&gt;="&amp;O$10,収穫記録!$B:$B,"&lt;="&amp;O$10+6)
/_xlfn.UNIQUE(_xlfn._xlws.FILTER($F:$F,$E:$E=$J$4))
/IF($J$5="総計",1,$K120/10)
),0)</f>
        <v>0</v>
      </c>
      <c r="P120" s="48" cm="1">
        <f t="array" ref="P120">IFERROR(
IF(OR(P$10="",$I120=""),"",
SUMIFS(収穫記録!$P:$P,収穫記録!$D:$D,$J$1,収穫記録!$I:$I,$J$2,収穫記録!$J:$J,$J$3,収穫記録!$F:$F,$I120,収穫記録!$B:$B,"&gt;="&amp;P$10,収穫記録!$B:$B,"&lt;="&amp;P$10+6)
/_xlfn.UNIQUE(_xlfn._xlws.FILTER($F:$F,$E:$E=$J$4))
/IF($J$5="総計",1,$K120/10)
),0)</f>
        <v>0</v>
      </c>
      <c r="Q120" s="48" cm="1">
        <f t="array" ref="Q120">IFERROR(
IF(OR(Q$10="",$I120=""),"",
SUMIFS(収穫記録!$P:$P,収穫記録!$D:$D,$J$1,収穫記録!$I:$I,$J$2,収穫記録!$J:$J,$J$3,収穫記録!$F:$F,$I120,収穫記録!$B:$B,"&gt;="&amp;Q$10,収穫記録!$B:$B,"&lt;="&amp;Q$10+6)
/_xlfn.UNIQUE(_xlfn._xlws.FILTER($F:$F,$E:$E=$J$4))
/IF($J$5="総計",1,$K120/10)
),0)</f>
        <v>0</v>
      </c>
      <c r="R120" s="48" cm="1">
        <f t="array" ref="R120">IFERROR(
IF(OR(R$10="",$I120=""),"",
SUMIFS(収穫記録!$P:$P,収穫記録!$D:$D,$J$1,収穫記録!$I:$I,$J$2,収穫記録!$J:$J,$J$3,収穫記録!$F:$F,$I120,収穫記録!$B:$B,"&gt;="&amp;R$10,収穫記録!$B:$B,"&lt;="&amp;R$10+6)
/_xlfn.UNIQUE(_xlfn._xlws.FILTER($F:$F,$E:$E=$J$4))
/IF($J$5="総計",1,$K120/10)
),0)</f>
        <v>0</v>
      </c>
      <c r="S120" s="48" cm="1">
        <f t="array" ref="S120">IFERROR(
IF(OR(S$10="",$I120=""),"",
SUMIFS(収穫記録!$P:$P,収穫記録!$D:$D,$J$1,収穫記録!$I:$I,$J$2,収穫記録!$J:$J,$J$3,収穫記録!$F:$F,$I120,収穫記録!$B:$B,"&gt;="&amp;S$10,収穫記録!$B:$B,"&lt;="&amp;S$10+6)
/_xlfn.UNIQUE(_xlfn._xlws.FILTER($F:$F,$E:$E=$J$4))
/IF($J$5="総計",1,$K120/10)
),0)</f>
        <v>0</v>
      </c>
      <c r="T120" s="48" cm="1">
        <f t="array" ref="T120">IFERROR(
IF(OR(T$10="",$I120=""),"",
SUMIFS(収穫記録!$P:$P,収穫記録!$D:$D,$J$1,収穫記録!$I:$I,$J$2,収穫記録!$J:$J,$J$3,収穫記録!$F:$F,$I120,収穫記録!$B:$B,"&gt;="&amp;T$10,収穫記録!$B:$B,"&lt;="&amp;T$10+6)
/_xlfn.UNIQUE(_xlfn._xlws.FILTER($F:$F,$E:$E=$J$4))
/IF($J$5="総計",1,$K120/10)
),0)</f>
        <v>0</v>
      </c>
      <c r="U120" s="48" cm="1">
        <f t="array" ref="U120">IFERROR(
IF(OR(U$10="",$I120=""),"",
SUMIFS(収穫記録!$P:$P,収穫記録!$D:$D,$J$1,収穫記録!$I:$I,$J$2,収穫記録!$J:$J,$J$3,収穫記録!$F:$F,$I120,収穫記録!$B:$B,"&gt;="&amp;U$10,収穫記録!$B:$B,"&lt;="&amp;U$10+6)
/_xlfn.UNIQUE(_xlfn._xlws.FILTER($F:$F,$E:$E=$J$4))
/IF($J$5="総計",1,$K120/10)
),0)</f>
        <v>0</v>
      </c>
      <c r="V120" s="48" cm="1">
        <f t="array" ref="V120">IFERROR(
IF(OR(V$10="",$I120=""),"",
SUMIFS(収穫記録!$P:$P,収穫記録!$D:$D,$J$1,収穫記録!$I:$I,$J$2,収穫記録!$J:$J,$J$3,収穫記録!$F:$F,$I120,収穫記録!$B:$B,"&gt;="&amp;V$10,収穫記録!$B:$B,"&lt;="&amp;V$10+6)
/_xlfn.UNIQUE(_xlfn._xlws.FILTER($F:$F,$E:$E=$J$4))
/IF($J$5="総計",1,$K120/10)
),0)</f>
        <v>0</v>
      </c>
      <c r="W120" s="48" cm="1">
        <f t="array" ref="W120">IFERROR(
IF(OR(W$10="",$I120=""),"",
SUMIFS(収穫記録!$P:$P,収穫記録!$D:$D,$J$1,収穫記録!$I:$I,$J$2,収穫記録!$J:$J,$J$3,収穫記録!$F:$F,$I120,収穫記録!$B:$B,"&gt;="&amp;W$10,収穫記録!$B:$B,"&lt;="&amp;W$10+6)
/_xlfn.UNIQUE(_xlfn._xlws.FILTER($F:$F,$E:$E=$J$4))
/IF($J$5="総計",1,$K120/10)
),0)</f>
        <v>0</v>
      </c>
      <c r="X120" s="48" cm="1">
        <f t="array" ref="X120">IFERROR(
IF(OR(X$10="",$I120=""),"",
SUMIFS(収穫記録!$P:$P,収穫記録!$D:$D,$J$1,収穫記録!$I:$I,$J$2,収穫記録!$J:$J,$J$3,収穫記録!$F:$F,$I120,収穫記録!$B:$B,"&gt;="&amp;X$10,収穫記録!$B:$B,"&lt;="&amp;X$10+6)
/_xlfn.UNIQUE(_xlfn._xlws.FILTER($F:$F,$E:$E=$J$4))
/IF($J$5="総計",1,$K120/10)
),0)</f>
        <v>0</v>
      </c>
    </row>
    <row r="121" spans="10:24">
      <c r="J121" s="13"/>
      <c r="K121" s="37"/>
      <c r="L121" s="46" t="str">
        <f t="shared" si="4"/>
        <v/>
      </c>
      <c r="M121" s="47" cm="1">
        <f t="array" ref="M121">IFERROR(
IF(OR(M$10="",$I121=""),"",
SUMIFS(収穫記録!$P:$P,収穫記録!$D:$D,$J$1,収穫記録!$I:$I,$J$2,収穫記録!$J:$J,$J$3,収穫記録!$F:$F,$I121,収穫記録!$B:$B,"&gt;="&amp;M$10,収穫記録!$B:$B,"&lt;="&amp;M$10+6)
/_xlfn.UNIQUE(_xlfn._xlws.FILTER($F:$F,$E:$E=$J$4))
/IF($J$5="総計",1,$K121/10)
),0)</f>
        <v>0</v>
      </c>
      <c r="N121" s="48" cm="1">
        <f t="array" ref="N121">IFERROR(
IF(OR(N$10="",$I121=""),"",
SUMIFS(収穫記録!$P:$P,収穫記録!$D:$D,$J$1,収穫記録!$I:$I,$J$2,収穫記録!$J:$J,$J$3,収穫記録!$F:$F,$I121,収穫記録!$B:$B,"&gt;="&amp;N$10,収穫記録!$B:$B,"&lt;="&amp;N$10+6)
/_xlfn.UNIQUE(_xlfn._xlws.FILTER($F:$F,$E:$E=$J$4))
/IF($J$5="総計",1,$K121/10)
),0)</f>
        <v>0</v>
      </c>
      <c r="O121" s="48" cm="1">
        <f t="array" ref="O121">IFERROR(
IF(OR(O$10="",$I121=""),"",
SUMIFS(収穫記録!$P:$P,収穫記録!$D:$D,$J$1,収穫記録!$I:$I,$J$2,収穫記録!$J:$J,$J$3,収穫記録!$F:$F,$I121,収穫記録!$B:$B,"&gt;="&amp;O$10,収穫記録!$B:$B,"&lt;="&amp;O$10+6)
/_xlfn.UNIQUE(_xlfn._xlws.FILTER($F:$F,$E:$E=$J$4))
/IF($J$5="総計",1,$K121/10)
),0)</f>
        <v>0</v>
      </c>
      <c r="P121" s="48" cm="1">
        <f t="array" ref="P121">IFERROR(
IF(OR(P$10="",$I121=""),"",
SUMIFS(収穫記録!$P:$P,収穫記録!$D:$D,$J$1,収穫記録!$I:$I,$J$2,収穫記録!$J:$J,$J$3,収穫記録!$F:$F,$I121,収穫記録!$B:$B,"&gt;="&amp;P$10,収穫記録!$B:$B,"&lt;="&amp;P$10+6)
/_xlfn.UNIQUE(_xlfn._xlws.FILTER($F:$F,$E:$E=$J$4))
/IF($J$5="総計",1,$K121/10)
),0)</f>
        <v>0</v>
      </c>
      <c r="Q121" s="48" cm="1">
        <f t="array" ref="Q121">IFERROR(
IF(OR(Q$10="",$I121=""),"",
SUMIFS(収穫記録!$P:$P,収穫記録!$D:$D,$J$1,収穫記録!$I:$I,$J$2,収穫記録!$J:$J,$J$3,収穫記録!$F:$F,$I121,収穫記録!$B:$B,"&gt;="&amp;Q$10,収穫記録!$B:$B,"&lt;="&amp;Q$10+6)
/_xlfn.UNIQUE(_xlfn._xlws.FILTER($F:$F,$E:$E=$J$4))
/IF($J$5="総計",1,$K121/10)
),0)</f>
        <v>0</v>
      </c>
      <c r="R121" s="48" cm="1">
        <f t="array" ref="R121">IFERROR(
IF(OR(R$10="",$I121=""),"",
SUMIFS(収穫記録!$P:$P,収穫記録!$D:$D,$J$1,収穫記録!$I:$I,$J$2,収穫記録!$J:$J,$J$3,収穫記録!$F:$F,$I121,収穫記録!$B:$B,"&gt;="&amp;R$10,収穫記録!$B:$B,"&lt;="&amp;R$10+6)
/_xlfn.UNIQUE(_xlfn._xlws.FILTER($F:$F,$E:$E=$J$4))
/IF($J$5="総計",1,$K121/10)
),0)</f>
        <v>0</v>
      </c>
      <c r="S121" s="48" cm="1">
        <f t="array" ref="S121">IFERROR(
IF(OR(S$10="",$I121=""),"",
SUMIFS(収穫記録!$P:$P,収穫記録!$D:$D,$J$1,収穫記録!$I:$I,$J$2,収穫記録!$J:$J,$J$3,収穫記録!$F:$F,$I121,収穫記録!$B:$B,"&gt;="&amp;S$10,収穫記録!$B:$B,"&lt;="&amp;S$10+6)
/_xlfn.UNIQUE(_xlfn._xlws.FILTER($F:$F,$E:$E=$J$4))
/IF($J$5="総計",1,$K121/10)
),0)</f>
        <v>0</v>
      </c>
      <c r="T121" s="48" cm="1">
        <f t="array" ref="T121">IFERROR(
IF(OR(T$10="",$I121=""),"",
SUMIFS(収穫記録!$P:$P,収穫記録!$D:$D,$J$1,収穫記録!$I:$I,$J$2,収穫記録!$J:$J,$J$3,収穫記録!$F:$F,$I121,収穫記録!$B:$B,"&gt;="&amp;T$10,収穫記録!$B:$B,"&lt;="&amp;T$10+6)
/_xlfn.UNIQUE(_xlfn._xlws.FILTER($F:$F,$E:$E=$J$4))
/IF($J$5="総計",1,$K121/10)
),0)</f>
        <v>0</v>
      </c>
      <c r="U121" s="48" cm="1">
        <f t="array" ref="U121">IFERROR(
IF(OR(U$10="",$I121=""),"",
SUMIFS(収穫記録!$P:$P,収穫記録!$D:$D,$J$1,収穫記録!$I:$I,$J$2,収穫記録!$J:$J,$J$3,収穫記録!$F:$F,$I121,収穫記録!$B:$B,"&gt;="&amp;U$10,収穫記録!$B:$B,"&lt;="&amp;U$10+6)
/_xlfn.UNIQUE(_xlfn._xlws.FILTER($F:$F,$E:$E=$J$4))
/IF($J$5="総計",1,$K121/10)
),0)</f>
        <v>0</v>
      </c>
      <c r="V121" s="48" cm="1">
        <f t="array" ref="V121">IFERROR(
IF(OR(V$10="",$I121=""),"",
SUMIFS(収穫記録!$P:$P,収穫記録!$D:$D,$J$1,収穫記録!$I:$I,$J$2,収穫記録!$J:$J,$J$3,収穫記録!$F:$F,$I121,収穫記録!$B:$B,"&gt;="&amp;V$10,収穫記録!$B:$B,"&lt;="&amp;V$10+6)
/_xlfn.UNIQUE(_xlfn._xlws.FILTER($F:$F,$E:$E=$J$4))
/IF($J$5="総計",1,$K121/10)
),0)</f>
        <v>0</v>
      </c>
      <c r="W121" s="48" cm="1">
        <f t="array" ref="W121">IFERROR(
IF(OR(W$10="",$I121=""),"",
SUMIFS(収穫記録!$P:$P,収穫記録!$D:$D,$J$1,収穫記録!$I:$I,$J$2,収穫記録!$J:$J,$J$3,収穫記録!$F:$F,$I121,収穫記録!$B:$B,"&gt;="&amp;W$10,収穫記録!$B:$B,"&lt;="&amp;W$10+6)
/_xlfn.UNIQUE(_xlfn._xlws.FILTER($F:$F,$E:$E=$J$4))
/IF($J$5="総計",1,$K121/10)
),0)</f>
        <v>0</v>
      </c>
      <c r="X121" s="48" cm="1">
        <f t="array" ref="X121">IFERROR(
IF(OR(X$10="",$I121=""),"",
SUMIFS(収穫記録!$P:$P,収穫記録!$D:$D,$J$1,収穫記録!$I:$I,$J$2,収穫記録!$J:$J,$J$3,収穫記録!$F:$F,$I121,収穫記録!$B:$B,"&gt;="&amp;X$10,収穫記録!$B:$B,"&lt;="&amp;X$10+6)
/_xlfn.UNIQUE(_xlfn._xlws.FILTER($F:$F,$E:$E=$J$4))
/IF($J$5="総計",1,$K121/10)
),0)</f>
        <v>0</v>
      </c>
    </row>
    <row r="122" spans="10:24">
      <c r="J122" s="13"/>
      <c r="K122" s="37"/>
      <c r="L122" s="46" t="str">
        <f t="shared" si="4"/>
        <v/>
      </c>
      <c r="M122" s="47" cm="1">
        <f t="array" ref="M122">IFERROR(
IF(OR(M$10="",$I122=""),"",
SUMIFS(収穫記録!$P:$P,収穫記録!$D:$D,$J$1,収穫記録!$I:$I,$J$2,収穫記録!$J:$J,$J$3,収穫記録!$F:$F,$I122,収穫記録!$B:$B,"&gt;="&amp;M$10,収穫記録!$B:$B,"&lt;="&amp;M$10+6)
/_xlfn.UNIQUE(_xlfn._xlws.FILTER($F:$F,$E:$E=$J$4))
/IF($J$5="総計",1,$K122/10)
),0)</f>
        <v>0</v>
      </c>
      <c r="N122" s="48" cm="1">
        <f t="array" ref="N122">IFERROR(
IF(OR(N$10="",$I122=""),"",
SUMIFS(収穫記録!$P:$P,収穫記録!$D:$D,$J$1,収穫記録!$I:$I,$J$2,収穫記録!$J:$J,$J$3,収穫記録!$F:$F,$I122,収穫記録!$B:$B,"&gt;="&amp;N$10,収穫記録!$B:$B,"&lt;="&amp;N$10+6)
/_xlfn.UNIQUE(_xlfn._xlws.FILTER($F:$F,$E:$E=$J$4))
/IF($J$5="総計",1,$K122/10)
),0)</f>
        <v>0</v>
      </c>
      <c r="O122" s="48" cm="1">
        <f t="array" ref="O122">IFERROR(
IF(OR(O$10="",$I122=""),"",
SUMIFS(収穫記録!$P:$P,収穫記録!$D:$D,$J$1,収穫記録!$I:$I,$J$2,収穫記録!$J:$J,$J$3,収穫記録!$F:$F,$I122,収穫記録!$B:$B,"&gt;="&amp;O$10,収穫記録!$B:$B,"&lt;="&amp;O$10+6)
/_xlfn.UNIQUE(_xlfn._xlws.FILTER($F:$F,$E:$E=$J$4))
/IF($J$5="総計",1,$K122/10)
),0)</f>
        <v>0</v>
      </c>
      <c r="P122" s="48" cm="1">
        <f t="array" ref="P122">IFERROR(
IF(OR(P$10="",$I122=""),"",
SUMIFS(収穫記録!$P:$P,収穫記録!$D:$D,$J$1,収穫記録!$I:$I,$J$2,収穫記録!$J:$J,$J$3,収穫記録!$F:$F,$I122,収穫記録!$B:$B,"&gt;="&amp;P$10,収穫記録!$B:$B,"&lt;="&amp;P$10+6)
/_xlfn.UNIQUE(_xlfn._xlws.FILTER($F:$F,$E:$E=$J$4))
/IF($J$5="総計",1,$K122/10)
),0)</f>
        <v>0</v>
      </c>
      <c r="Q122" s="48" cm="1">
        <f t="array" ref="Q122">IFERROR(
IF(OR(Q$10="",$I122=""),"",
SUMIFS(収穫記録!$P:$P,収穫記録!$D:$D,$J$1,収穫記録!$I:$I,$J$2,収穫記録!$J:$J,$J$3,収穫記録!$F:$F,$I122,収穫記録!$B:$B,"&gt;="&amp;Q$10,収穫記録!$B:$B,"&lt;="&amp;Q$10+6)
/_xlfn.UNIQUE(_xlfn._xlws.FILTER($F:$F,$E:$E=$J$4))
/IF($J$5="総計",1,$K122/10)
),0)</f>
        <v>0</v>
      </c>
      <c r="R122" s="48" cm="1">
        <f t="array" ref="R122">IFERROR(
IF(OR(R$10="",$I122=""),"",
SUMIFS(収穫記録!$P:$P,収穫記録!$D:$D,$J$1,収穫記録!$I:$I,$J$2,収穫記録!$J:$J,$J$3,収穫記録!$F:$F,$I122,収穫記録!$B:$B,"&gt;="&amp;R$10,収穫記録!$B:$B,"&lt;="&amp;R$10+6)
/_xlfn.UNIQUE(_xlfn._xlws.FILTER($F:$F,$E:$E=$J$4))
/IF($J$5="総計",1,$K122/10)
),0)</f>
        <v>0</v>
      </c>
      <c r="S122" s="48" cm="1">
        <f t="array" ref="S122">IFERROR(
IF(OR(S$10="",$I122=""),"",
SUMIFS(収穫記録!$P:$P,収穫記録!$D:$D,$J$1,収穫記録!$I:$I,$J$2,収穫記録!$J:$J,$J$3,収穫記録!$F:$F,$I122,収穫記録!$B:$B,"&gt;="&amp;S$10,収穫記録!$B:$B,"&lt;="&amp;S$10+6)
/_xlfn.UNIQUE(_xlfn._xlws.FILTER($F:$F,$E:$E=$J$4))
/IF($J$5="総計",1,$K122/10)
),0)</f>
        <v>0</v>
      </c>
      <c r="T122" s="48" cm="1">
        <f t="array" ref="T122">IFERROR(
IF(OR(T$10="",$I122=""),"",
SUMIFS(収穫記録!$P:$P,収穫記録!$D:$D,$J$1,収穫記録!$I:$I,$J$2,収穫記録!$J:$J,$J$3,収穫記録!$F:$F,$I122,収穫記録!$B:$B,"&gt;="&amp;T$10,収穫記録!$B:$B,"&lt;="&amp;T$10+6)
/_xlfn.UNIQUE(_xlfn._xlws.FILTER($F:$F,$E:$E=$J$4))
/IF($J$5="総計",1,$K122/10)
),0)</f>
        <v>0</v>
      </c>
      <c r="U122" s="48" cm="1">
        <f t="array" ref="U122">IFERROR(
IF(OR(U$10="",$I122=""),"",
SUMIFS(収穫記録!$P:$P,収穫記録!$D:$D,$J$1,収穫記録!$I:$I,$J$2,収穫記録!$J:$J,$J$3,収穫記録!$F:$F,$I122,収穫記録!$B:$B,"&gt;="&amp;U$10,収穫記録!$B:$B,"&lt;="&amp;U$10+6)
/_xlfn.UNIQUE(_xlfn._xlws.FILTER($F:$F,$E:$E=$J$4))
/IF($J$5="総計",1,$K122/10)
),0)</f>
        <v>0</v>
      </c>
      <c r="V122" s="48" cm="1">
        <f t="array" ref="V122">IFERROR(
IF(OR(V$10="",$I122=""),"",
SUMIFS(収穫記録!$P:$P,収穫記録!$D:$D,$J$1,収穫記録!$I:$I,$J$2,収穫記録!$J:$J,$J$3,収穫記録!$F:$F,$I122,収穫記録!$B:$B,"&gt;="&amp;V$10,収穫記録!$B:$B,"&lt;="&amp;V$10+6)
/_xlfn.UNIQUE(_xlfn._xlws.FILTER($F:$F,$E:$E=$J$4))
/IF($J$5="総計",1,$K122/10)
),0)</f>
        <v>0</v>
      </c>
      <c r="W122" s="48" cm="1">
        <f t="array" ref="W122">IFERROR(
IF(OR(W$10="",$I122=""),"",
SUMIFS(収穫記録!$P:$P,収穫記録!$D:$D,$J$1,収穫記録!$I:$I,$J$2,収穫記録!$J:$J,$J$3,収穫記録!$F:$F,$I122,収穫記録!$B:$B,"&gt;="&amp;W$10,収穫記録!$B:$B,"&lt;="&amp;W$10+6)
/_xlfn.UNIQUE(_xlfn._xlws.FILTER($F:$F,$E:$E=$J$4))
/IF($J$5="総計",1,$K122/10)
),0)</f>
        <v>0</v>
      </c>
      <c r="X122" s="48" cm="1">
        <f t="array" ref="X122">IFERROR(
IF(OR(X$10="",$I122=""),"",
SUMIFS(収穫記録!$P:$P,収穫記録!$D:$D,$J$1,収穫記録!$I:$I,$J$2,収穫記録!$J:$J,$J$3,収穫記録!$F:$F,$I122,収穫記録!$B:$B,"&gt;="&amp;X$10,収穫記録!$B:$B,"&lt;="&amp;X$10+6)
/_xlfn.UNIQUE(_xlfn._xlws.FILTER($F:$F,$E:$E=$J$4))
/IF($J$5="総計",1,$K122/10)
),0)</f>
        <v>0</v>
      </c>
    </row>
    <row r="123" spans="10:24">
      <c r="J123" s="13"/>
      <c r="K123" s="37"/>
      <c r="L123" s="46" t="str">
        <f t="shared" si="4"/>
        <v/>
      </c>
      <c r="M123" s="47" cm="1">
        <f t="array" ref="M123">IFERROR(
IF(OR(M$10="",$I123=""),"",
SUMIFS(収穫記録!$P:$P,収穫記録!$D:$D,$J$1,収穫記録!$I:$I,$J$2,収穫記録!$J:$J,$J$3,収穫記録!$F:$F,$I123,収穫記録!$B:$B,"&gt;="&amp;M$10,収穫記録!$B:$B,"&lt;="&amp;M$10+6)
/_xlfn.UNIQUE(_xlfn._xlws.FILTER($F:$F,$E:$E=$J$4))
/IF($J$5="総計",1,$K123/10)
),0)</f>
        <v>0</v>
      </c>
      <c r="N123" s="48" cm="1">
        <f t="array" ref="N123">IFERROR(
IF(OR(N$10="",$I123=""),"",
SUMIFS(収穫記録!$P:$P,収穫記録!$D:$D,$J$1,収穫記録!$I:$I,$J$2,収穫記録!$J:$J,$J$3,収穫記録!$F:$F,$I123,収穫記録!$B:$B,"&gt;="&amp;N$10,収穫記録!$B:$B,"&lt;="&amp;N$10+6)
/_xlfn.UNIQUE(_xlfn._xlws.FILTER($F:$F,$E:$E=$J$4))
/IF($J$5="総計",1,$K123/10)
),0)</f>
        <v>0</v>
      </c>
      <c r="O123" s="48" cm="1">
        <f t="array" ref="O123">IFERROR(
IF(OR(O$10="",$I123=""),"",
SUMIFS(収穫記録!$P:$P,収穫記録!$D:$D,$J$1,収穫記録!$I:$I,$J$2,収穫記録!$J:$J,$J$3,収穫記録!$F:$F,$I123,収穫記録!$B:$B,"&gt;="&amp;O$10,収穫記録!$B:$B,"&lt;="&amp;O$10+6)
/_xlfn.UNIQUE(_xlfn._xlws.FILTER($F:$F,$E:$E=$J$4))
/IF($J$5="総計",1,$K123/10)
),0)</f>
        <v>0</v>
      </c>
      <c r="P123" s="48" cm="1">
        <f t="array" ref="P123">IFERROR(
IF(OR(P$10="",$I123=""),"",
SUMIFS(収穫記録!$P:$P,収穫記録!$D:$D,$J$1,収穫記録!$I:$I,$J$2,収穫記録!$J:$J,$J$3,収穫記録!$F:$F,$I123,収穫記録!$B:$B,"&gt;="&amp;P$10,収穫記録!$B:$B,"&lt;="&amp;P$10+6)
/_xlfn.UNIQUE(_xlfn._xlws.FILTER($F:$F,$E:$E=$J$4))
/IF($J$5="総計",1,$K123/10)
),0)</f>
        <v>0</v>
      </c>
      <c r="Q123" s="48" cm="1">
        <f t="array" ref="Q123">IFERROR(
IF(OR(Q$10="",$I123=""),"",
SUMIFS(収穫記録!$P:$P,収穫記録!$D:$D,$J$1,収穫記録!$I:$I,$J$2,収穫記録!$J:$J,$J$3,収穫記録!$F:$F,$I123,収穫記録!$B:$B,"&gt;="&amp;Q$10,収穫記録!$B:$B,"&lt;="&amp;Q$10+6)
/_xlfn.UNIQUE(_xlfn._xlws.FILTER($F:$F,$E:$E=$J$4))
/IF($J$5="総計",1,$K123/10)
),0)</f>
        <v>0</v>
      </c>
      <c r="R123" s="48" cm="1">
        <f t="array" ref="R123">IFERROR(
IF(OR(R$10="",$I123=""),"",
SUMIFS(収穫記録!$P:$P,収穫記録!$D:$D,$J$1,収穫記録!$I:$I,$J$2,収穫記録!$J:$J,$J$3,収穫記録!$F:$F,$I123,収穫記録!$B:$B,"&gt;="&amp;R$10,収穫記録!$B:$B,"&lt;="&amp;R$10+6)
/_xlfn.UNIQUE(_xlfn._xlws.FILTER($F:$F,$E:$E=$J$4))
/IF($J$5="総計",1,$K123/10)
),0)</f>
        <v>0</v>
      </c>
      <c r="S123" s="48" cm="1">
        <f t="array" ref="S123">IFERROR(
IF(OR(S$10="",$I123=""),"",
SUMIFS(収穫記録!$P:$P,収穫記録!$D:$D,$J$1,収穫記録!$I:$I,$J$2,収穫記録!$J:$J,$J$3,収穫記録!$F:$F,$I123,収穫記録!$B:$B,"&gt;="&amp;S$10,収穫記録!$B:$B,"&lt;="&amp;S$10+6)
/_xlfn.UNIQUE(_xlfn._xlws.FILTER($F:$F,$E:$E=$J$4))
/IF($J$5="総計",1,$K123/10)
),0)</f>
        <v>0</v>
      </c>
      <c r="T123" s="48" cm="1">
        <f t="array" ref="T123">IFERROR(
IF(OR(T$10="",$I123=""),"",
SUMIFS(収穫記録!$P:$P,収穫記録!$D:$D,$J$1,収穫記録!$I:$I,$J$2,収穫記録!$J:$J,$J$3,収穫記録!$F:$F,$I123,収穫記録!$B:$B,"&gt;="&amp;T$10,収穫記録!$B:$B,"&lt;="&amp;T$10+6)
/_xlfn.UNIQUE(_xlfn._xlws.FILTER($F:$F,$E:$E=$J$4))
/IF($J$5="総計",1,$K123/10)
),0)</f>
        <v>0</v>
      </c>
      <c r="U123" s="48" cm="1">
        <f t="array" ref="U123">IFERROR(
IF(OR(U$10="",$I123=""),"",
SUMIFS(収穫記録!$P:$P,収穫記録!$D:$D,$J$1,収穫記録!$I:$I,$J$2,収穫記録!$J:$J,$J$3,収穫記録!$F:$F,$I123,収穫記録!$B:$B,"&gt;="&amp;U$10,収穫記録!$B:$B,"&lt;="&amp;U$10+6)
/_xlfn.UNIQUE(_xlfn._xlws.FILTER($F:$F,$E:$E=$J$4))
/IF($J$5="総計",1,$K123/10)
),0)</f>
        <v>0</v>
      </c>
      <c r="V123" s="48" cm="1">
        <f t="array" ref="V123">IFERROR(
IF(OR(V$10="",$I123=""),"",
SUMIFS(収穫記録!$P:$P,収穫記録!$D:$D,$J$1,収穫記録!$I:$I,$J$2,収穫記録!$J:$J,$J$3,収穫記録!$F:$F,$I123,収穫記録!$B:$B,"&gt;="&amp;V$10,収穫記録!$B:$B,"&lt;="&amp;V$10+6)
/_xlfn.UNIQUE(_xlfn._xlws.FILTER($F:$F,$E:$E=$J$4))
/IF($J$5="総計",1,$K123/10)
),0)</f>
        <v>0</v>
      </c>
      <c r="W123" s="48" cm="1">
        <f t="array" ref="W123">IFERROR(
IF(OR(W$10="",$I123=""),"",
SUMIFS(収穫記録!$P:$P,収穫記録!$D:$D,$J$1,収穫記録!$I:$I,$J$2,収穫記録!$J:$J,$J$3,収穫記録!$F:$F,$I123,収穫記録!$B:$B,"&gt;="&amp;W$10,収穫記録!$B:$B,"&lt;="&amp;W$10+6)
/_xlfn.UNIQUE(_xlfn._xlws.FILTER($F:$F,$E:$E=$J$4))
/IF($J$5="総計",1,$K123/10)
),0)</f>
        <v>0</v>
      </c>
      <c r="X123" s="48" cm="1">
        <f t="array" ref="X123">IFERROR(
IF(OR(X$10="",$I123=""),"",
SUMIFS(収穫記録!$P:$P,収穫記録!$D:$D,$J$1,収穫記録!$I:$I,$J$2,収穫記録!$J:$J,$J$3,収穫記録!$F:$F,$I123,収穫記録!$B:$B,"&gt;="&amp;X$10,収穫記録!$B:$B,"&lt;="&amp;X$10+6)
/_xlfn.UNIQUE(_xlfn._xlws.FILTER($F:$F,$E:$E=$J$4))
/IF($J$5="総計",1,$K123/10)
),0)</f>
        <v>0</v>
      </c>
    </row>
    <row r="124" spans="10:24">
      <c r="J124" s="13"/>
      <c r="K124" s="37"/>
      <c r="L124" s="46" t="str">
        <f t="shared" si="4"/>
        <v/>
      </c>
      <c r="M124" s="47" cm="1">
        <f t="array" ref="M124">IFERROR(
IF(OR(M$10="",$I124=""),"",
SUMIFS(収穫記録!$P:$P,収穫記録!$D:$D,$J$1,収穫記録!$I:$I,$J$2,収穫記録!$J:$J,$J$3,収穫記録!$F:$F,$I124,収穫記録!$B:$B,"&gt;="&amp;M$10,収穫記録!$B:$B,"&lt;="&amp;M$10+6)
/_xlfn.UNIQUE(_xlfn._xlws.FILTER($F:$F,$E:$E=$J$4))
/IF($J$5="総計",1,$K124/10)
),0)</f>
        <v>0</v>
      </c>
      <c r="N124" s="48" cm="1">
        <f t="array" ref="N124">IFERROR(
IF(OR(N$10="",$I124=""),"",
SUMIFS(収穫記録!$P:$P,収穫記録!$D:$D,$J$1,収穫記録!$I:$I,$J$2,収穫記録!$J:$J,$J$3,収穫記録!$F:$F,$I124,収穫記録!$B:$B,"&gt;="&amp;N$10,収穫記録!$B:$B,"&lt;="&amp;N$10+6)
/_xlfn.UNIQUE(_xlfn._xlws.FILTER($F:$F,$E:$E=$J$4))
/IF($J$5="総計",1,$K124/10)
),0)</f>
        <v>0</v>
      </c>
      <c r="O124" s="48" cm="1">
        <f t="array" ref="O124">IFERROR(
IF(OR(O$10="",$I124=""),"",
SUMIFS(収穫記録!$P:$P,収穫記録!$D:$D,$J$1,収穫記録!$I:$I,$J$2,収穫記録!$J:$J,$J$3,収穫記録!$F:$F,$I124,収穫記録!$B:$B,"&gt;="&amp;O$10,収穫記録!$B:$B,"&lt;="&amp;O$10+6)
/_xlfn.UNIQUE(_xlfn._xlws.FILTER($F:$F,$E:$E=$J$4))
/IF($J$5="総計",1,$K124/10)
),0)</f>
        <v>0</v>
      </c>
      <c r="P124" s="48" cm="1">
        <f t="array" ref="P124">IFERROR(
IF(OR(P$10="",$I124=""),"",
SUMIFS(収穫記録!$P:$P,収穫記録!$D:$D,$J$1,収穫記録!$I:$I,$J$2,収穫記録!$J:$J,$J$3,収穫記録!$F:$F,$I124,収穫記録!$B:$B,"&gt;="&amp;P$10,収穫記録!$B:$B,"&lt;="&amp;P$10+6)
/_xlfn.UNIQUE(_xlfn._xlws.FILTER($F:$F,$E:$E=$J$4))
/IF($J$5="総計",1,$K124/10)
),0)</f>
        <v>0</v>
      </c>
      <c r="Q124" s="48" cm="1">
        <f t="array" ref="Q124">IFERROR(
IF(OR(Q$10="",$I124=""),"",
SUMIFS(収穫記録!$P:$P,収穫記録!$D:$D,$J$1,収穫記録!$I:$I,$J$2,収穫記録!$J:$J,$J$3,収穫記録!$F:$F,$I124,収穫記録!$B:$B,"&gt;="&amp;Q$10,収穫記録!$B:$B,"&lt;="&amp;Q$10+6)
/_xlfn.UNIQUE(_xlfn._xlws.FILTER($F:$F,$E:$E=$J$4))
/IF($J$5="総計",1,$K124/10)
),0)</f>
        <v>0</v>
      </c>
      <c r="R124" s="48" cm="1">
        <f t="array" ref="R124">IFERROR(
IF(OR(R$10="",$I124=""),"",
SUMIFS(収穫記録!$P:$P,収穫記録!$D:$D,$J$1,収穫記録!$I:$I,$J$2,収穫記録!$J:$J,$J$3,収穫記録!$F:$F,$I124,収穫記録!$B:$B,"&gt;="&amp;R$10,収穫記録!$B:$B,"&lt;="&amp;R$10+6)
/_xlfn.UNIQUE(_xlfn._xlws.FILTER($F:$F,$E:$E=$J$4))
/IF($J$5="総計",1,$K124/10)
),0)</f>
        <v>0</v>
      </c>
      <c r="S124" s="48" cm="1">
        <f t="array" ref="S124">IFERROR(
IF(OR(S$10="",$I124=""),"",
SUMIFS(収穫記録!$P:$P,収穫記録!$D:$D,$J$1,収穫記録!$I:$I,$J$2,収穫記録!$J:$J,$J$3,収穫記録!$F:$F,$I124,収穫記録!$B:$B,"&gt;="&amp;S$10,収穫記録!$B:$B,"&lt;="&amp;S$10+6)
/_xlfn.UNIQUE(_xlfn._xlws.FILTER($F:$F,$E:$E=$J$4))
/IF($J$5="総計",1,$K124/10)
),0)</f>
        <v>0</v>
      </c>
      <c r="T124" s="48" cm="1">
        <f t="array" ref="T124">IFERROR(
IF(OR(T$10="",$I124=""),"",
SUMIFS(収穫記録!$P:$P,収穫記録!$D:$D,$J$1,収穫記録!$I:$I,$J$2,収穫記録!$J:$J,$J$3,収穫記録!$F:$F,$I124,収穫記録!$B:$B,"&gt;="&amp;T$10,収穫記録!$B:$B,"&lt;="&amp;T$10+6)
/_xlfn.UNIQUE(_xlfn._xlws.FILTER($F:$F,$E:$E=$J$4))
/IF($J$5="総計",1,$K124/10)
),0)</f>
        <v>0</v>
      </c>
      <c r="U124" s="48" cm="1">
        <f t="array" ref="U124">IFERROR(
IF(OR(U$10="",$I124=""),"",
SUMIFS(収穫記録!$P:$P,収穫記録!$D:$D,$J$1,収穫記録!$I:$I,$J$2,収穫記録!$J:$J,$J$3,収穫記録!$F:$F,$I124,収穫記録!$B:$B,"&gt;="&amp;U$10,収穫記録!$B:$B,"&lt;="&amp;U$10+6)
/_xlfn.UNIQUE(_xlfn._xlws.FILTER($F:$F,$E:$E=$J$4))
/IF($J$5="総計",1,$K124/10)
),0)</f>
        <v>0</v>
      </c>
      <c r="V124" s="48" cm="1">
        <f t="array" ref="V124">IFERROR(
IF(OR(V$10="",$I124=""),"",
SUMIFS(収穫記録!$P:$P,収穫記録!$D:$D,$J$1,収穫記録!$I:$I,$J$2,収穫記録!$J:$J,$J$3,収穫記録!$F:$F,$I124,収穫記録!$B:$B,"&gt;="&amp;V$10,収穫記録!$B:$B,"&lt;="&amp;V$10+6)
/_xlfn.UNIQUE(_xlfn._xlws.FILTER($F:$F,$E:$E=$J$4))
/IF($J$5="総計",1,$K124/10)
),0)</f>
        <v>0</v>
      </c>
      <c r="W124" s="48" cm="1">
        <f t="array" ref="W124">IFERROR(
IF(OR(W$10="",$I124=""),"",
SUMIFS(収穫記録!$P:$P,収穫記録!$D:$D,$J$1,収穫記録!$I:$I,$J$2,収穫記録!$J:$J,$J$3,収穫記録!$F:$F,$I124,収穫記録!$B:$B,"&gt;="&amp;W$10,収穫記録!$B:$B,"&lt;="&amp;W$10+6)
/_xlfn.UNIQUE(_xlfn._xlws.FILTER($F:$F,$E:$E=$J$4))
/IF($J$5="総計",1,$K124/10)
),0)</f>
        <v>0</v>
      </c>
      <c r="X124" s="48" cm="1">
        <f t="array" ref="X124">IFERROR(
IF(OR(X$10="",$I124=""),"",
SUMIFS(収穫記録!$P:$P,収穫記録!$D:$D,$J$1,収穫記録!$I:$I,$J$2,収穫記録!$J:$J,$J$3,収穫記録!$F:$F,$I124,収穫記録!$B:$B,"&gt;="&amp;X$10,収穫記録!$B:$B,"&lt;="&amp;X$10+6)
/_xlfn.UNIQUE(_xlfn._xlws.FILTER($F:$F,$E:$E=$J$4))
/IF($J$5="総計",1,$K124/10)
),0)</f>
        <v>0</v>
      </c>
    </row>
    <row r="125" spans="10:24">
      <c r="J125" s="13"/>
      <c r="K125" s="37"/>
      <c r="L125" s="46" t="str">
        <f t="shared" si="4"/>
        <v/>
      </c>
      <c r="M125" s="47" cm="1">
        <f t="array" ref="M125">IFERROR(
IF(OR(M$10="",$I125=""),"",
SUMIFS(収穫記録!$P:$P,収穫記録!$D:$D,$J$1,収穫記録!$I:$I,$J$2,収穫記録!$J:$J,$J$3,収穫記録!$F:$F,$I125,収穫記録!$B:$B,"&gt;="&amp;M$10,収穫記録!$B:$B,"&lt;="&amp;M$10+6)
/_xlfn.UNIQUE(_xlfn._xlws.FILTER($F:$F,$E:$E=$J$4))
/IF($J$5="総計",1,$K125/10)
),0)</f>
        <v>0</v>
      </c>
      <c r="N125" s="48" cm="1">
        <f t="array" ref="N125">IFERROR(
IF(OR(N$10="",$I125=""),"",
SUMIFS(収穫記録!$P:$P,収穫記録!$D:$D,$J$1,収穫記録!$I:$I,$J$2,収穫記録!$J:$J,$J$3,収穫記録!$F:$F,$I125,収穫記録!$B:$B,"&gt;="&amp;N$10,収穫記録!$B:$B,"&lt;="&amp;N$10+6)
/_xlfn.UNIQUE(_xlfn._xlws.FILTER($F:$F,$E:$E=$J$4))
/IF($J$5="総計",1,$K125/10)
),0)</f>
        <v>0</v>
      </c>
      <c r="O125" s="48" cm="1">
        <f t="array" ref="O125">IFERROR(
IF(OR(O$10="",$I125=""),"",
SUMIFS(収穫記録!$P:$P,収穫記録!$D:$D,$J$1,収穫記録!$I:$I,$J$2,収穫記録!$J:$J,$J$3,収穫記録!$F:$F,$I125,収穫記録!$B:$B,"&gt;="&amp;O$10,収穫記録!$B:$B,"&lt;="&amp;O$10+6)
/_xlfn.UNIQUE(_xlfn._xlws.FILTER($F:$F,$E:$E=$J$4))
/IF($J$5="総計",1,$K125/10)
),0)</f>
        <v>0</v>
      </c>
      <c r="P125" s="48" cm="1">
        <f t="array" ref="P125">IFERROR(
IF(OR(P$10="",$I125=""),"",
SUMIFS(収穫記録!$P:$P,収穫記録!$D:$D,$J$1,収穫記録!$I:$I,$J$2,収穫記録!$J:$J,$J$3,収穫記録!$F:$F,$I125,収穫記録!$B:$B,"&gt;="&amp;P$10,収穫記録!$B:$B,"&lt;="&amp;P$10+6)
/_xlfn.UNIQUE(_xlfn._xlws.FILTER($F:$F,$E:$E=$J$4))
/IF($J$5="総計",1,$K125/10)
),0)</f>
        <v>0</v>
      </c>
      <c r="Q125" s="48" cm="1">
        <f t="array" ref="Q125">IFERROR(
IF(OR(Q$10="",$I125=""),"",
SUMIFS(収穫記録!$P:$P,収穫記録!$D:$D,$J$1,収穫記録!$I:$I,$J$2,収穫記録!$J:$J,$J$3,収穫記録!$F:$F,$I125,収穫記録!$B:$B,"&gt;="&amp;Q$10,収穫記録!$B:$B,"&lt;="&amp;Q$10+6)
/_xlfn.UNIQUE(_xlfn._xlws.FILTER($F:$F,$E:$E=$J$4))
/IF($J$5="総計",1,$K125/10)
),0)</f>
        <v>0</v>
      </c>
      <c r="R125" s="48" cm="1">
        <f t="array" ref="R125">IFERROR(
IF(OR(R$10="",$I125=""),"",
SUMIFS(収穫記録!$P:$P,収穫記録!$D:$D,$J$1,収穫記録!$I:$I,$J$2,収穫記録!$J:$J,$J$3,収穫記録!$F:$F,$I125,収穫記録!$B:$B,"&gt;="&amp;R$10,収穫記録!$B:$B,"&lt;="&amp;R$10+6)
/_xlfn.UNIQUE(_xlfn._xlws.FILTER($F:$F,$E:$E=$J$4))
/IF($J$5="総計",1,$K125/10)
),0)</f>
        <v>0</v>
      </c>
      <c r="S125" s="48" cm="1">
        <f t="array" ref="S125">IFERROR(
IF(OR(S$10="",$I125=""),"",
SUMIFS(収穫記録!$P:$P,収穫記録!$D:$D,$J$1,収穫記録!$I:$I,$J$2,収穫記録!$J:$J,$J$3,収穫記録!$F:$F,$I125,収穫記録!$B:$B,"&gt;="&amp;S$10,収穫記録!$B:$B,"&lt;="&amp;S$10+6)
/_xlfn.UNIQUE(_xlfn._xlws.FILTER($F:$F,$E:$E=$J$4))
/IF($J$5="総計",1,$K125/10)
),0)</f>
        <v>0</v>
      </c>
      <c r="T125" s="48" cm="1">
        <f t="array" ref="T125">IFERROR(
IF(OR(T$10="",$I125=""),"",
SUMIFS(収穫記録!$P:$P,収穫記録!$D:$D,$J$1,収穫記録!$I:$I,$J$2,収穫記録!$J:$J,$J$3,収穫記録!$F:$F,$I125,収穫記録!$B:$B,"&gt;="&amp;T$10,収穫記録!$B:$B,"&lt;="&amp;T$10+6)
/_xlfn.UNIQUE(_xlfn._xlws.FILTER($F:$F,$E:$E=$J$4))
/IF($J$5="総計",1,$K125/10)
),0)</f>
        <v>0</v>
      </c>
      <c r="U125" s="48" cm="1">
        <f t="array" ref="U125">IFERROR(
IF(OR(U$10="",$I125=""),"",
SUMIFS(収穫記録!$P:$P,収穫記録!$D:$D,$J$1,収穫記録!$I:$I,$J$2,収穫記録!$J:$J,$J$3,収穫記録!$F:$F,$I125,収穫記録!$B:$B,"&gt;="&amp;U$10,収穫記録!$B:$B,"&lt;="&amp;U$10+6)
/_xlfn.UNIQUE(_xlfn._xlws.FILTER($F:$F,$E:$E=$J$4))
/IF($J$5="総計",1,$K125/10)
),0)</f>
        <v>0</v>
      </c>
      <c r="V125" s="48" cm="1">
        <f t="array" ref="V125">IFERROR(
IF(OR(V$10="",$I125=""),"",
SUMIFS(収穫記録!$P:$P,収穫記録!$D:$D,$J$1,収穫記録!$I:$I,$J$2,収穫記録!$J:$J,$J$3,収穫記録!$F:$F,$I125,収穫記録!$B:$B,"&gt;="&amp;V$10,収穫記録!$B:$B,"&lt;="&amp;V$10+6)
/_xlfn.UNIQUE(_xlfn._xlws.FILTER($F:$F,$E:$E=$J$4))
/IF($J$5="総計",1,$K125/10)
),0)</f>
        <v>0</v>
      </c>
      <c r="W125" s="48" cm="1">
        <f t="array" ref="W125">IFERROR(
IF(OR(W$10="",$I125=""),"",
SUMIFS(収穫記録!$P:$P,収穫記録!$D:$D,$J$1,収穫記録!$I:$I,$J$2,収穫記録!$J:$J,$J$3,収穫記録!$F:$F,$I125,収穫記録!$B:$B,"&gt;="&amp;W$10,収穫記録!$B:$B,"&lt;="&amp;W$10+6)
/_xlfn.UNIQUE(_xlfn._xlws.FILTER($F:$F,$E:$E=$J$4))
/IF($J$5="総計",1,$K125/10)
),0)</f>
        <v>0</v>
      </c>
      <c r="X125" s="48" cm="1">
        <f t="array" ref="X125">IFERROR(
IF(OR(X$10="",$I125=""),"",
SUMIFS(収穫記録!$P:$P,収穫記録!$D:$D,$J$1,収穫記録!$I:$I,$J$2,収穫記録!$J:$J,$J$3,収穫記録!$F:$F,$I125,収穫記録!$B:$B,"&gt;="&amp;X$10,収穫記録!$B:$B,"&lt;="&amp;X$10+6)
/_xlfn.UNIQUE(_xlfn._xlws.FILTER($F:$F,$E:$E=$J$4))
/IF($J$5="総計",1,$K125/10)
),0)</f>
        <v>0</v>
      </c>
    </row>
    <row r="126" spans="10:24">
      <c r="J126" s="13"/>
      <c r="K126" s="37"/>
      <c r="L126" s="46" t="str">
        <f t="shared" si="4"/>
        <v/>
      </c>
      <c r="M126" s="47" cm="1">
        <f t="array" ref="M126">IFERROR(
IF(OR(M$10="",$I126=""),"",
SUMIFS(収穫記録!$P:$P,収穫記録!$D:$D,$J$1,収穫記録!$I:$I,$J$2,収穫記録!$J:$J,$J$3,収穫記録!$F:$F,$I126,収穫記録!$B:$B,"&gt;="&amp;M$10,収穫記録!$B:$B,"&lt;="&amp;M$10+6)
/_xlfn.UNIQUE(_xlfn._xlws.FILTER($F:$F,$E:$E=$J$4))
/IF($J$5="総計",1,$K126/10)
),0)</f>
        <v>0</v>
      </c>
      <c r="N126" s="48" cm="1">
        <f t="array" ref="N126">IFERROR(
IF(OR(N$10="",$I126=""),"",
SUMIFS(収穫記録!$P:$P,収穫記録!$D:$D,$J$1,収穫記録!$I:$I,$J$2,収穫記録!$J:$J,$J$3,収穫記録!$F:$F,$I126,収穫記録!$B:$B,"&gt;="&amp;N$10,収穫記録!$B:$B,"&lt;="&amp;N$10+6)
/_xlfn.UNIQUE(_xlfn._xlws.FILTER($F:$F,$E:$E=$J$4))
/IF($J$5="総計",1,$K126/10)
),0)</f>
        <v>0</v>
      </c>
      <c r="O126" s="48" cm="1">
        <f t="array" ref="O126">IFERROR(
IF(OR(O$10="",$I126=""),"",
SUMIFS(収穫記録!$P:$P,収穫記録!$D:$D,$J$1,収穫記録!$I:$I,$J$2,収穫記録!$J:$J,$J$3,収穫記録!$F:$F,$I126,収穫記録!$B:$B,"&gt;="&amp;O$10,収穫記録!$B:$B,"&lt;="&amp;O$10+6)
/_xlfn.UNIQUE(_xlfn._xlws.FILTER($F:$F,$E:$E=$J$4))
/IF($J$5="総計",1,$K126/10)
),0)</f>
        <v>0</v>
      </c>
      <c r="P126" s="48" cm="1">
        <f t="array" ref="P126">IFERROR(
IF(OR(P$10="",$I126=""),"",
SUMIFS(収穫記録!$P:$P,収穫記録!$D:$D,$J$1,収穫記録!$I:$I,$J$2,収穫記録!$J:$J,$J$3,収穫記録!$F:$F,$I126,収穫記録!$B:$B,"&gt;="&amp;P$10,収穫記録!$B:$B,"&lt;="&amp;P$10+6)
/_xlfn.UNIQUE(_xlfn._xlws.FILTER($F:$F,$E:$E=$J$4))
/IF($J$5="総計",1,$K126/10)
),0)</f>
        <v>0</v>
      </c>
      <c r="Q126" s="48" cm="1">
        <f t="array" ref="Q126">IFERROR(
IF(OR(Q$10="",$I126=""),"",
SUMIFS(収穫記録!$P:$P,収穫記録!$D:$D,$J$1,収穫記録!$I:$I,$J$2,収穫記録!$J:$J,$J$3,収穫記録!$F:$F,$I126,収穫記録!$B:$B,"&gt;="&amp;Q$10,収穫記録!$B:$B,"&lt;="&amp;Q$10+6)
/_xlfn.UNIQUE(_xlfn._xlws.FILTER($F:$F,$E:$E=$J$4))
/IF($J$5="総計",1,$K126/10)
),0)</f>
        <v>0</v>
      </c>
      <c r="R126" s="48" cm="1">
        <f t="array" ref="R126">IFERROR(
IF(OR(R$10="",$I126=""),"",
SUMIFS(収穫記録!$P:$P,収穫記録!$D:$D,$J$1,収穫記録!$I:$I,$J$2,収穫記録!$J:$J,$J$3,収穫記録!$F:$F,$I126,収穫記録!$B:$B,"&gt;="&amp;R$10,収穫記録!$B:$B,"&lt;="&amp;R$10+6)
/_xlfn.UNIQUE(_xlfn._xlws.FILTER($F:$F,$E:$E=$J$4))
/IF($J$5="総計",1,$K126/10)
),0)</f>
        <v>0</v>
      </c>
      <c r="S126" s="48" cm="1">
        <f t="array" ref="S126">IFERROR(
IF(OR(S$10="",$I126=""),"",
SUMIFS(収穫記録!$P:$P,収穫記録!$D:$D,$J$1,収穫記録!$I:$I,$J$2,収穫記録!$J:$J,$J$3,収穫記録!$F:$F,$I126,収穫記録!$B:$B,"&gt;="&amp;S$10,収穫記録!$B:$B,"&lt;="&amp;S$10+6)
/_xlfn.UNIQUE(_xlfn._xlws.FILTER($F:$F,$E:$E=$J$4))
/IF($J$5="総計",1,$K126/10)
),0)</f>
        <v>0</v>
      </c>
      <c r="T126" s="48" cm="1">
        <f t="array" ref="T126">IFERROR(
IF(OR(T$10="",$I126=""),"",
SUMIFS(収穫記録!$P:$P,収穫記録!$D:$D,$J$1,収穫記録!$I:$I,$J$2,収穫記録!$J:$J,$J$3,収穫記録!$F:$F,$I126,収穫記録!$B:$B,"&gt;="&amp;T$10,収穫記録!$B:$B,"&lt;="&amp;T$10+6)
/_xlfn.UNIQUE(_xlfn._xlws.FILTER($F:$F,$E:$E=$J$4))
/IF($J$5="総計",1,$K126/10)
),0)</f>
        <v>0</v>
      </c>
      <c r="U126" s="48" cm="1">
        <f t="array" ref="U126">IFERROR(
IF(OR(U$10="",$I126=""),"",
SUMIFS(収穫記録!$P:$P,収穫記録!$D:$D,$J$1,収穫記録!$I:$I,$J$2,収穫記録!$J:$J,$J$3,収穫記録!$F:$F,$I126,収穫記録!$B:$B,"&gt;="&amp;U$10,収穫記録!$B:$B,"&lt;="&amp;U$10+6)
/_xlfn.UNIQUE(_xlfn._xlws.FILTER($F:$F,$E:$E=$J$4))
/IF($J$5="総計",1,$K126/10)
),0)</f>
        <v>0</v>
      </c>
      <c r="V126" s="48" cm="1">
        <f t="array" ref="V126">IFERROR(
IF(OR(V$10="",$I126=""),"",
SUMIFS(収穫記録!$P:$P,収穫記録!$D:$D,$J$1,収穫記録!$I:$I,$J$2,収穫記録!$J:$J,$J$3,収穫記録!$F:$F,$I126,収穫記録!$B:$B,"&gt;="&amp;V$10,収穫記録!$B:$B,"&lt;="&amp;V$10+6)
/_xlfn.UNIQUE(_xlfn._xlws.FILTER($F:$F,$E:$E=$J$4))
/IF($J$5="総計",1,$K126/10)
),0)</f>
        <v>0</v>
      </c>
      <c r="W126" s="48" cm="1">
        <f t="array" ref="W126">IFERROR(
IF(OR(W$10="",$I126=""),"",
SUMIFS(収穫記録!$P:$P,収穫記録!$D:$D,$J$1,収穫記録!$I:$I,$J$2,収穫記録!$J:$J,$J$3,収穫記録!$F:$F,$I126,収穫記録!$B:$B,"&gt;="&amp;W$10,収穫記録!$B:$B,"&lt;="&amp;W$10+6)
/_xlfn.UNIQUE(_xlfn._xlws.FILTER($F:$F,$E:$E=$J$4))
/IF($J$5="総計",1,$K126/10)
),0)</f>
        <v>0</v>
      </c>
      <c r="X126" s="48" cm="1">
        <f t="array" ref="X126">IFERROR(
IF(OR(X$10="",$I126=""),"",
SUMIFS(収穫記録!$P:$P,収穫記録!$D:$D,$J$1,収穫記録!$I:$I,$J$2,収穫記録!$J:$J,$J$3,収穫記録!$F:$F,$I126,収穫記録!$B:$B,"&gt;="&amp;X$10,収穫記録!$B:$B,"&lt;="&amp;X$10+6)
/_xlfn.UNIQUE(_xlfn._xlws.FILTER($F:$F,$E:$E=$J$4))
/IF($J$5="総計",1,$K126/10)
),0)</f>
        <v>0</v>
      </c>
    </row>
    <row r="127" spans="10:24">
      <c r="J127" s="13"/>
      <c r="K127" s="37"/>
      <c r="L127" s="46" t="str">
        <f t="shared" si="4"/>
        <v/>
      </c>
      <c r="M127" s="47" cm="1">
        <f t="array" ref="M127">IFERROR(
IF(OR(M$10="",$I127=""),"",
SUMIFS(収穫記録!$P:$P,収穫記録!$D:$D,$J$1,収穫記録!$I:$I,$J$2,収穫記録!$J:$J,$J$3,収穫記録!$F:$F,$I127,収穫記録!$B:$B,"&gt;="&amp;M$10,収穫記録!$B:$B,"&lt;="&amp;M$10+6)
/_xlfn.UNIQUE(_xlfn._xlws.FILTER($F:$F,$E:$E=$J$4))
/IF($J$5="総計",1,$K127/10)
),0)</f>
        <v>0</v>
      </c>
      <c r="N127" s="48" cm="1">
        <f t="array" ref="N127">IFERROR(
IF(OR(N$10="",$I127=""),"",
SUMIFS(収穫記録!$P:$P,収穫記録!$D:$D,$J$1,収穫記録!$I:$I,$J$2,収穫記録!$J:$J,$J$3,収穫記録!$F:$F,$I127,収穫記録!$B:$B,"&gt;="&amp;N$10,収穫記録!$B:$B,"&lt;="&amp;N$10+6)
/_xlfn.UNIQUE(_xlfn._xlws.FILTER($F:$F,$E:$E=$J$4))
/IF($J$5="総計",1,$K127/10)
),0)</f>
        <v>0</v>
      </c>
      <c r="O127" s="48" cm="1">
        <f t="array" ref="O127">IFERROR(
IF(OR(O$10="",$I127=""),"",
SUMIFS(収穫記録!$P:$P,収穫記録!$D:$D,$J$1,収穫記録!$I:$I,$J$2,収穫記録!$J:$J,$J$3,収穫記録!$F:$F,$I127,収穫記録!$B:$B,"&gt;="&amp;O$10,収穫記録!$B:$B,"&lt;="&amp;O$10+6)
/_xlfn.UNIQUE(_xlfn._xlws.FILTER($F:$F,$E:$E=$J$4))
/IF($J$5="総計",1,$K127/10)
),0)</f>
        <v>0</v>
      </c>
      <c r="P127" s="48" cm="1">
        <f t="array" ref="P127">IFERROR(
IF(OR(P$10="",$I127=""),"",
SUMIFS(収穫記録!$P:$P,収穫記録!$D:$D,$J$1,収穫記録!$I:$I,$J$2,収穫記録!$J:$J,$J$3,収穫記録!$F:$F,$I127,収穫記録!$B:$B,"&gt;="&amp;P$10,収穫記録!$B:$B,"&lt;="&amp;P$10+6)
/_xlfn.UNIQUE(_xlfn._xlws.FILTER($F:$F,$E:$E=$J$4))
/IF($J$5="総計",1,$K127/10)
),0)</f>
        <v>0</v>
      </c>
      <c r="Q127" s="48" cm="1">
        <f t="array" ref="Q127">IFERROR(
IF(OR(Q$10="",$I127=""),"",
SUMIFS(収穫記録!$P:$P,収穫記録!$D:$D,$J$1,収穫記録!$I:$I,$J$2,収穫記録!$J:$J,$J$3,収穫記録!$F:$F,$I127,収穫記録!$B:$B,"&gt;="&amp;Q$10,収穫記録!$B:$B,"&lt;="&amp;Q$10+6)
/_xlfn.UNIQUE(_xlfn._xlws.FILTER($F:$F,$E:$E=$J$4))
/IF($J$5="総計",1,$K127/10)
),0)</f>
        <v>0</v>
      </c>
      <c r="R127" s="48" cm="1">
        <f t="array" ref="R127">IFERROR(
IF(OR(R$10="",$I127=""),"",
SUMIFS(収穫記録!$P:$P,収穫記録!$D:$D,$J$1,収穫記録!$I:$I,$J$2,収穫記録!$J:$J,$J$3,収穫記録!$F:$F,$I127,収穫記録!$B:$B,"&gt;="&amp;R$10,収穫記録!$B:$B,"&lt;="&amp;R$10+6)
/_xlfn.UNIQUE(_xlfn._xlws.FILTER($F:$F,$E:$E=$J$4))
/IF($J$5="総計",1,$K127/10)
),0)</f>
        <v>0</v>
      </c>
      <c r="S127" s="48" cm="1">
        <f t="array" ref="S127">IFERROR(
IF(OR(S$10="",$I127=""),"",
SUMIFS(収穫記録!$P:$P,収穫記録!$D:$D,$J$1,収穫記録!$I:$I,$J$2,収穫記録!$J:$J,$J$3,収穫記録!$F:$F,$I127,収穫記録!$B:$B,"&gt;="&amp;S$10,収穫記録!$B:$B,"&lt;="&amp;S$10+6)
/_xlfn.UNIQUE(_xlfn._xlws.FILTER($F:$F,$E:$E=$J$4))
/IF($J$5="総計",1,$K127/10)
),0)</f>
        <v>0</v>
      </c>
      <c r="T127" s="48" cm="1">
        <f t="array" ref="T127">IFERROR(
IF(OR(T$10="",$I127=""),"",
SUMIFS(収穫記録!$P:$P,収穫記録!$D:$D,$J$1,収穫記録!$I:$I,$J$2,収穫記録!$J:$J,$J$3,収穫記録!$F:$F,$I127,収穫記録!$B:$B,"&gt;="&amp;T$10,収穫記録!$B:$B,"&lt;="&amp;T$10+6)
/_xlfn.UNIQUE(_xlfn._xlws.FILTER($F:$F,$E:$E=$J$4))
/IF($J$5="総計",1,$K127/10)
),0)</f>
        <v>0</v>
      </c>
      <c r="U127" s="48" cm="1">
        <f t="array" ref="U127">IFERROR(
IF(OR(U$10="",$I127=""),"",
SUMIFS(収穫記録!$P:$P,収穫記録!$D:$D,$J$1,収穫記録!$I:$I,$J$2,収穫記録!$J:$J,$J$3,収穫記録!$F:$F,$I127,収穫記録!$B:$B,"&gt;="&amp;U$10,収穫記録!$B:$B,"&lt;="&amp;U$10+6)
/_xlfn.UNIQUE(_xlfn._xlws.FILTER($F:$F,$E:$E=$J$4))
/IF($J$5="総計",1,$K127/10)
),0)</f>
        <v>0</v>
      </c>
      <c r="V127" s="48" cm="1">
        <f t="array" ref="V127">IFERROR(
IF(OR(V$10="",$I127=""),"",
SUMIFS(収穫記録!$P:$P,収穫記録!$D:$D,$J$1,収穫記録!$I:$I,$J$2,収穫記録!$J:$J,$J$3,収穫記録!$F:$F,$I127,収穫記録!$B:$B,"&gt;="&amp;V$10,収穫記録!$B:$B,"&lt;="&amp;V$10+6)
/_xlfn.UNIQUE(_xlfn._xlws.FILTER($F:$F,$E:$E=$J$4))
/IF($J$5="総計",1,$K127/10)
),0)</f>
        <v>0</v>
      </c>
      <c r="W127" s="48" cm="1">
        <f t="array" ref="W127">IFERROR(
IF(OR(W$10="",$I127=""),"",
SUMIFS(収穫記録!$P:$P,収穫記録!$D:$D,$J$1,収穫記録!$I:$I,$J$2,収穫記録!$J:$J,$J$3,収穫記録!$F:$F,$I127,収穫記録!$B:$B,"&gt;="&amp;W$10,収穫記録!$B:$B,"&lt;="&amp;W$10+6)
/_xlfn.UNIQUE(_xlfn._xlws.FILTER($F:$F,$E:$E=$J$4))
/IF($J$5="総計",1,$K127/10)
),0)</f>
        <v>0</v>
      </c>
      <c r="X127" s="48" cm="1">
        <f t="array" ref="X127">IFERROR(
IF(OR(X$10="",$I127=""),"",
SUMIFS(収穫記録!$P:$P,収穫記録!$D:$D,$J$1,収穫記録!$I:$I,$J$2,収穫記録!$J:$J,$J$3,収穫記録!$F:$F,$I127,収穫記録!$B:$B,"&gt;="&amp;X$10,収穫記録!$B:$B,"&lt;="&amp;X$10+6)
/_xlfn.UNIQUE(_xlfn._xlws.FILTER($F:$F,$E:$E=$J$4))
/IF($J$5="総計",1,$K127/10)
),0)</f>
        <v>0</v>
      </c>
    </row>
    <row r="128" spans="10:24">
      <c r="J128" s="13"/>
      <c r="K128" s="37"/>
      <c r="L128" s="46" t="str">
        <f t="shared" si="4"/>
        <v/>
      </c>
      <c r="M128" s="47" cm="1">
        <f t="array" ref="M128">IFERROR(
IF(OR(M$10="",$I128=""),"",
SUMIFS(収穫記録!$P:$P,収穫記録!$D:$D,$J$1,収穫記録!$I:$I,$J$2,収穫記録!$J:$J,$J$3,収穫記録!$F:$F,$I128,収穫記録!$B:$B,"&gt;="&amp;M$10,収穫記録!$B:$B,"&lt;="&amp;M$10+6)
/_xlfn.UNIQUE(_xlfn._xlws.FILTER($F:$F,$E:$E=$J$4))
/IF($J$5="総計",1,$K128/10)
),0)</f>
        <v>0</v>
      </c>
      <c r="N128" s="48" cm="1">
        <f t="array" ref="N128">IFERROR(
IF(OR(N$10="",$I128=""),"",
SUMIFS(収穫記録!$P:$P,収穫記録!$D:$D,$J$1,収穫記録!$I:$I,$J$2,収穫記録!$J:$J,$J$3,収穫記録!$F:$F,$I128,収穫記録!$B:$B,"&gt;="&amp;N$10,収穫記録!$B:$B,"&lt;="&amp;N$10+6)
/_xlfn.UNIQUE(_xlfn._xlws.FILTER($F:$F,$E:$E=$J$4))
/IF($J$5="総計",1,$K128/10)
),0)</f>
        <v>0</v>
      </c>
      <c r="O128" s="48" cm="1">
        <f t="array" ref="O128">IFERROR(
IF(OR(O$10="",$I128=""),"",
SUMIFS(収穫記録!$P:$P,収穫記録!$D:$D,$J$1,収穫記録!$I:$I,$J$2,収穫記録!$J:$J,$J$3,収穫記録!$F:$F,$I128,収穫記録!$B:$B,"&gt;="&amp;O$10,収穫記録!$B:$B,"&lt;="&amp;O$10+6)
/_xlfn.UNIQUE(_xlfn._xlws.FILTER($F:$F,$E:$E=$J$4))
/IF($J$5="総計",1,$K128/10)
),0)</f>
        <v>0</v>
      </c>
      <c r="P128" s="48" cm="1">
        <f t="array" ref="P128">IFERROR(
IF(OR(P$10="",$I128=""),"",
SUMIFS(収穫記録!$P:$P,収穫記録!$D:$D,$J$1,収穫記録!$I:$I,$J$2,収穫記録!$J:$J,$J$3,収穫記録!$F:$F,$I128,収穫記録!$B:$B,"&gt;="&amp;P$10,収穫記録!$B:$B,"&lt;="&amp;P$10+6)
/_xlfn.UNIQUE(_xlfn._xlws.FILTER($F:$F,$E:$E=$J$4))
/IF($J$5="総計",1,$K128/10)
),0)</f>
        <v>0</v>
      </c>
      <c r="Q128" s="48" cm="1">
        <f t="array" ref="Q128">IFERROR(
IF(OR(Q$10="",$I128=""),"",
SUMIFS(収穫記録!$P:$P,収穫記録!$D:$D,$J$1,収穫記録!$I:$I,$J$2,収穫記録!$J:$J,$J$3,収穫記録!$F:$F,$I128,収穫記録!$B:$B,"&gt;="&amp;Q$10,収穫記録!$B:$B,"&lt;="&amp;Q$10+6)
/_xlfn.UNIQUE(_xlfn._xlws.FILTER($F:$F,$E:$E=$J$4))
/IF($J$5="総計",1,$K128/10)
),0)</f>
        <v>0</v>
      </c>
      <c r="R128" s="48" cm="1">
        <f t="array" ref="R128">IFERROR(
IF(OR(R$10="",$I128=""),"",
SUMIFS(収穫記録!$P:$P,収穫記録!$D:$D,$J$1,収穫記録!$I:$I,$J$2,収穫記録!$J:$J,$J$3,収穫記録!$F:$F,$I128,収穫記録!$B:$B,"&gt;="&amp;R$10,収穫記録!$B:$B,"&lt;="&amp;R$10+6)
/_xlfn.UNIQUE(_xlfn._xlws.FILTER($F:$F,$E:$E=$J$4))
/IF($J$5="総計",1,$K128/10)
),0)</f>
        <v>0</v>
      </c>
      <c r="S128" s="48" cm="1">
        <f t="array" ref="S128">IFERROR(
IF(OR(S$10="",$I128=""),"",
SUMIFS(収穫記録!$P:$P,収穫記録!$D:$D,$J$1,収穫記録!$I:$I,$J$2,収穫記録!$J:$J,$J$3,収穫記録!$F:$F,$I128,収穫記録!$B:$B,"&gt;="&amp;S$10,収穫記録!$B:$B,"&lt;="&amp;S$10+6)
/_xlfn.UNIQUE(_xlfn._xlws.FILTER($F:$F,$E:$E=$J$4))
/IF($J$5="総計",1,$K128/10)
),0)</f>
        <v>0</v>
      </c>
      <c r="T128" s="48" cm="1">
        <f t="array" ref="T128">IFERROR(
IF(OR(T$10="",$I128=""),"",
SUMIFS(収穫記録!$P:$P,収穫記録!$D:$D,$J$1,収穫記録!$I:$I,$J$2,収穫記録!$J:$J,$J$3,収穫記録!$F:$F,$I128,収穫記録!$B:$B,"&gt;="&amp;T$10,収穫記録!$B:$B,"&lt;="&amp;T$10+6)
/_xlfn.UNIQUE(_xlfn._xlws.FILTER($F:$F,$E:$E=$J$4))
/IF($J$5="総計",1,$K128/10)
),0)</f>
        <v>0</v>
      </c>
      <c r="U128" s="48" cm="1">
        <f t="array" ref="U128">IFERROR(
IF(OR(U$10="",$I128=""),"",
SUMIFS(収穫記録!$P:$P,収穫記録!$D:$D,$J$1,収穫記録!$I:$I,$J$2,収穫記録!$J:$J,$J$3,収穫記録!$F:$F,$I128,収穫記録!$B:$B,"&gt;="&amp;U$10,収穫記録!$B:$B,"&lt;="&amp;U$10+6)
/_xlfn.UNIQUE(_xlfn._xlws.FILTER($F:$F,$E:$E=$J$4))
/IF($J$5="総計",1,$K128/10)
),0)</f>
        <v>0</v>
      </c>
      <c r="V128" s="48" cm="1">
        <f t="array" ref="V128">IFERROR(
IF(OR(V$10="",$I128=""),"",
SUMIFS(収穫記録!$P:$P,収穫記録!$D:$D,$J$1,収穫記録!$I:$I,$J$2,収穫記録!$J:$J,$J$3,収穫記録!$F:$F,$I128,収穫記録!$B:$B,"&gt;="&amp;V$10,収穫記録!$B:$B,"&lt;="&amp;V$10+6)
/_xlfn.UNIQUE(_xlfn._xlws.FILTER($F:$F,$E:$E=$J$4))
/IF($J$5="総計",1,$K128/10)
),0)</f>
        <v>0</v>
      </c>
      <c r="W128" s="48" cm="1">
        <f t="array" ref="W128">IFERROR(
IF(OR(W$10="",$I128=""),"",
SUMIFS(収穫記録!$P:$P,収穫記録!$D:$D,$J$1,収穫記録!$I:$I,$J$2,収穫記録!$J:$J,$J$3,収穫記録!$F:$F,$I128,収穫記録!$B:$B,"&gt;="&amp;W$10,収穫記録!$B:$B,"&lt;="&amp;W$10+6)
/_xlfn.UNIQUE(_xlfn._xlws.FILTER($F:$F,$E:$E=$J$4))
/IF($J$5="総計",1,$K128/10)
),0)</f>
        <v>0</v>
      </c>
      <c r="X128" s="48" cm="1">
        <f t="array" ref="X128">IFERROR(
IF(OR(X$10="",$I128=""),"",
SUMIFS(収穫記録!$P:$P,収穫記録!$D:$D,$J$1,収穫記録!$I:$I,$J$2,収穫記録!$J:$J,$J$3,収穫記録!$F:$F,$I128,収穫記録!$B:$B,"&gt;="&amp;X$10,収穫記録!$B:$B,"&lt;="&amp;X$10+6)
/_xlfn.UNIQUE(_xlfn._xlws.FILTER($F:$F,$E:$E=$J$4))
/IF($J$5="総計",1,$K128/10)
),0)</f>
        <v>0</v>
      </c>
    </row>
    <row r="129" spans="10:24">
      <c r="J129" s="13"/>
      <c r="K129" s="37"/>
      <c r="L129" s="46" t="str">
        <f t="shared" si="4"/>
        <v/>
      </c>
      <c r="M129" s="47" cm="1">
        <f t="array" ref="M129">IFERROR(
IF(OR(M$10="",$I129=""),"",
SUMIFS(収穫記録!$P:$P,収穫記録!$D:$D,$J$1,収穫記録!$I:$I,$J$2,収穫記録!$J:$J,$J$3,収穫記録!$F:$F,$I129,収穫記録!$B:$B,"&gt;="&amp;M$10,収穫記録!$B:$B,"&lt;="&amp;M$10+6)
/_xlfn.UNIQUE(_xlfn._xlws.FILTER($F:$F,$E:$E=$J$4))
/IF($J$5="総計",1,$K129/10)
),0)</f>
        <v>0</v>
      </c>
      <c r="N129" s="48" cm="1">
        <f t="array" ref="N129">IFERROR(
IF(OR(N$10="",$I129=""),"",
SUMIFS(収穫記録!$P:$P,収穫記録!$D:$D,$J$1,収穫記録!$I:$I,$J$2,収穫記録!$J:$J,$J$3,収穫記録!$F:$F,$I129,収穫記録!$B:$B,"&gt;="&amp;N$10,収穫記録!$B:$B,"&lt;="&amp;N$10+6)
/_xlfn.UNIQUE(_xlfn._xlws.FILTER($F:$F,$E:$E=$J$4))
/IF($J$5="総計",1,$K129/10)
),0)</f>
        <v>0</v>
      </c>
      <c r="O129" s="48" cm="1">
        <f t="array" ref="O129">IFERROR(
IF(OR(O$10="",$I129=""),"",
SUMIFS(収穫記録!$P:$P,収穫記録!$D:$D,$J$1,収穫記録!$I:$I,$J$2,収穫記録!$J:$J,$J$3,収穫記録!$F:$F,$I129,収穫記録!$B:$B,"&gt;="&amp;O$10,収穫記録!$B:$B,"&lt;="&amp;O$10+6)
/_xlfn.UNIQUE(_xlfn._xlws.FILTER($F:$F,$E:$E=$J$4))
/IF($J$5="総計",1,$K129/10)
),0)</f>
        <v>0</v>
      </c>
      <c r="P129" s="48" cm="1">
        <f t="array" ref="P129">IFERROR(
IF(OR(P$10="",$I129=""),"",
SUMIFS(収穫記録!$P:$P,収穫記録!$D:$D,$J$1,収穫記録!$I:$I,$J$2,収穫記録!$J:$J,$J$3,収穫記録!$F:$F,$I129,収穫記録!$B:$B,"&gt;="&amp;P$10,収穫記録!$B:$B,"&lt;="&amp;P$10+6)
/_xlfn.UNIQUE(_xlfn._xlws.FILTER($F:$F,$E:$E=$J$4))
/IF($J$5="総計",1,$K129/10)
),0)</f>
        <v>0</v>
      </c>
      <c r="Q129" s="48" cm="1">
        <f t="array" ref="Q129">IFERROR(
IF(OR(Q$10="",$I129=""),"",
SUMIFS(収穫記録!$P:$P,収穫記録!$D:$D,$J$1,収穫記録!$I:$I,$J$2,収穫記録!$J:$J,$J$3,収穫記録!$F:$F,$I129,収穫記録!$B:$B,"&gt;="&amp;Q$10,収穫記録!$B:$B,"&lt;="&amp;Q$10+6)
/_xlfn.UNIQUE(_xlfn._xlws.FILTER($F:$F,$E:$E=$J$4))
/IF($J$5="総計",1,$K129/10)
),0)</f>
        <v>0</v>
      </c>
      <c r="R129" s="48" cm="1">
        <f t="array" ref="R129">IFERROR(
IF(OR(R$10="",$I129=""),"",
SUMIFS(収穫記録!$P:$P,収穫記録!$D:$D,$J$1,収穫記録!$I:$I,$J$2,収穫記録!$J:$J,$J$3,収穫記録!$F:$F,$I129,収穫記録!$B:$B,"&gt;="&amp;R$10,収穫記録!$B:$B,"&lt;="&amp;R$10+6)
/_xlfn.UNIQUE(_xlfn._xlws.FILTER($F:$F,$E:$E=$J$4))
/IF($J$5="総計",1,$K129/10)
),0)</f>
        <v>0</v>
      </c>
      <c r="S129" s="48" cm="1">
        <f t="array" ref="S129">IFERROR(
IF(OR(S$10="",$I129=""),"",
SUMIFS(収穫記録!$P:$P,収穫記録!$D:$D,$J$1,収穫記録!$I:$I,$J$2,収穫記録!$J:$J,$J$3,収穫記録!$F:$F,$I129,収穫記録!$B:$B,"&gt;="&amp;S$10,収穫記録!$B:$B,"&lt;="&amp;S$10+6)
/_xlfn.UNIQUE(_xlfn._xlws.FILTER($F:$F,$E:$E=$J$4))
/IF($J$5="総計",1,$K129/10)
),0)</f>
        <v>0</v>
      </c>
      <c r="T129" s="48" cm="1">
        <f t="array" ref="T129">IFERROR(
IF(OR(T$10="",$I129=""),"",
SUMIFS(収穫記録!$P:$P,収穫記録!$D:$D,$J$1,収穫記録!$I:$I,$J$2,収穫記録!$J:$J,$J$3,収穫記録!$F:$F,$I129,収穫記録!$B:$B,"&gt;="&amp;T$10,収穫記録!$B:$B,"&lt;="&amp;T$10+6)
/_xlfn.UNIQUE(_xlfn._xlws.FILTER($F:$F,$E:$E=$J$4))
/IF($J$5="総計",1,$K129/10)
),0)</f>
        <v>0</v>
      </c>
      <c r="U129" s="48" cm="1">
        <f t="array" ref="U129">IFERROR(
IF(OR(U$10="",$I129=""),"",
SUMIFS(収穫記録!$P:$P,収穫記録!$D:$D,$J$1,収穫記録!$I:$I,$J$2,収穫記録!$J:$J,$J$3,収穫記録!$F:$F,$I129,収穫記録!$B:$B,"&gt;="&amp;U$10,収穫記録!$B:$B,"&lt;="&amp;U$10+6)
/_xlfn.UNIQUE(_xlfn._xlws.FILTER($F:$F,$E:$E=$J$4))
/IF($J$5="総計",1,$K129/10)
),0)</f>
        <v>0</v>
      </c>
      <c r="V129" s="48" cm="1">
        <f t="array" ref="V129">IFERROR(
IF(OR(V$10="",$I129=""),"",
SUMIFS(収穫記録!$P:$P,収穫記録!$D:$D,$J$1,収穫記録!$I:$I,$J$2,収穫記録!$J:$J,$J$3,収穫記録!$F:$F,$I129,収穫記録!$B:$B,"&gt;="&amp;V$10,収穫記録!$B:$B,"&lt;="&amp;V$10+6)
/_xlfn.UNIQUE(_xlfn._xlws.FILTER($F:$F,$E:$E=$J$4))
/IF($J$5="総計",1,$K129/10)
),0)</f>
        <v>0</v>
      </c>
      <c r="W129" s="48" cm="1">
        <f t="array" ref="W129">IFERROR(
IF(OR(W$10="",$I129=""),"",
SUMIFS(収穫記録!$P:$P,収穫記録!$D:$D,$J$1,収穫記録!$I:$I,$J$2,収穫記録!$J:$J,$J$3,収穫記録!$F:$F,$I129,収穫記録!$B:$B,"&gt;="&amp;W$10,収穫記録!$B:$B,"&lt;="&amp;W$10+6)
/_xlfn.UNIQUE(_xlfn._xlws.FILTER($F:$F,$E:$E=$J$4))
/IF($J$5="総計",1,$K129/10)
),0)</f>
        <v>0</v>
      </c>
      <c r="X129" s="48" cm="1">
        <f t="array" ref="X129">IFERROR(
IF(OR(X$10="",$I129=""),"",
SUMIFS(収穫記録!$P:$P,収穫記録!$D:$D,$J$1,収穫記録!$I:$I,$J$2,収穫記録!$J:$J,$J$3,収穫記録!$F:$F,$I129,収穫記録!$B:$B,"&gt;="&amp;X$10,収穫記録!$B:$B,"&lt;="&amp;X$10+6)
/_xlfn.UNIQUE(_xlfn._xlws.FILTER($F:$F,$E:$E=$J$4))
/IF($J$5="総計",1,$K129/10)
),0)</f>
        <v>0</v>
      </c>
    </row>
    <row r="130" spans="10:24">
      <c r="J130" s="13"/>
      <c r="K130" s="37"/>
      <c r="L130" s="46" t="str">
        <f t="shared" si="4"/>
        <v/>
      </c>
      <c r="M130" s="47" cm="1">
        <f t="array" ref="M130">IFERROR(
IF(OR(M$10="",$I130=""),"",
SUMIFS(収穫記録!$P:$P,収穫記録!$D:$D,$J$1,収穫記録!$I:$I,$J$2,収穫記録!$J:$J,$J$3,収穫記録!$F:$F,$I130,収穫記録!$B:$B,"&gt;="&amp;M$10,収穫記録!$B:$B,"&lt;="&amp;M$10+6)
/_xlfn.UNIQUE(_xlfn._xlws.FILTER($F:$F,$E:$E=$J$4))
/IF($J$5="総計",1,$K130/10)
),0)</f>
        <v>0</v>
      </c>
      <c r="N130" s="48" cm="1">
        <f t="array" ref="N130">IFERROR(
IF(OR(N$10="",$I130=""),"",
SUMIFS(収穫記録!$P:$P,収穫記録!$D:$D,$J$1,収穫記録!$I:$I,$J$2,収穫記録!$J:$J,$J$3,収穫記録!$F:$F,$I130,収穫記録!$B:$B,"&gt;="&amp;N$10,収穫記録!$B:$B,"&lt;="&amp;N$10+6)
/_xlfn.UNIQUE(_xlfn._xlws.FILTER($F:$F,$E:$E=$J$4))
/IF($J$5="総計",1,$K130/10)
),0)</f>
        <v>0</v>
      </c>
      <c r="O130" s="48" cm="1">
        <f t="array" ref="O130">IFERROR(
IF(OR(O$10="",$I130=""),"",
SUMIFS(収穫記録!$P:$P,収穫記録!$D:$D,$J$1,収穫記録!$I:$I,$J$2,収穫記録!$J:$J,$J$3,収穫記録!$F:$F,$I130,収穫記録!$B:$B,"&gt;="&amp;O$10,収穫記録!$B:$B,"&lt;="&amp;O$10+6)
/_xlfn.UNIQUE(_xlfn._xlws.FILTER($F:$F,$E:$E=$J$4))
/IF($J$5="総計",1,$K130/10)
),0)</f>
        <v>0</v>
      </c>
      <c r="P130" s="48" cm="1">
        <f t="array" ref="P130">IFERROR(
IF(OR(P$10="",$I130=""),"",
SUMIFS(収穫記録!$P:$P,収穫記録!$D:$D,$J$1,収穫記録!$I:$I,$J$2,収穫記録!$J:$J,$J$3,収穫記録!$F:$F,$I130,収穫記録!$B:$B,"&gt;="&amp;P$10,収穫記録!$B:$B,"&lt;="&amp;P$10+6)
/_xlfn.UNIQUE(_xlfn._xlws.FILTER($F:$F,$E:$E=$J$4))
/IF($J$5="総計",1,$K130/10)
),0)</f>
        <v>0</v>
      </c>
      <c r="Q130" s="48" cm="1">
        <f t="array" ref="Q130">IFERROR(
IF(OR(Q$10="",$I130=""),"",
SUMIFS(収穫記録!$P:$P,収穫記録!$D:$D,$J$1,収穫記録!$I:$I,$J$2,収穫記録!$J:$J,$J$3,収穫記録!$F:$F,$I130,収穫記録!$B:$B,"&gt;="&amp;Q$10,収穫記録!$B:$B,"&lt;="&amp;Q$10+6)
/_xlfn.UNIQUE(_xlfn._xlws.FILTER($F:$F,$E:$E=$J$4))
/IF($J$5="総計",1,$K130/10)
),0)</f>
        <v>0</v>
      </c>
      <c r="R130" s="48" cm="1">
        <f t="array" ref="R130">IFERROR(
IF(OR(R$10="",$I130=""),"",
SUMIFS(収穫記録!$P:$P,収穫記録!$D:$D,$J$1,収穫記録!$I:$I,$J$2,収穫記録!$J:$J,$J$3,収穫記録!$F:$F,$I130,収穫記録!$B:$B,"&gt;="&amp;R$10,収穫記録!$B:$B,"&lt;="&amp;R$10+6)
/_xlfn.UNIQUE(_xlfn._xlws.FILTER($F:$F,$E:$E=$J$4))
/IF($J$5="総計",1,$K130/10)
),0)</f>
        <v>0</v>
      </c>
      <c r="S130" s="48" cm="1">
        <f t="array" ref="S130">IFERROR(
IF(OR(S$10="",$I130=""),"",
SUMIFS(収穫記録!$P:$P,収穫記録!$D:$D,$J$1,収穫記録!$I:$I,$J$2,収穫記録!$J:$J,$J$3,収穫記録!$F:$F,$I130,収穫記録!$B:$B,"&gt;="&amp;S$10,収穫記録!$B:$B,"&lt;="&amp;S$10+6)
/_xlfn.UNIQUE(_xlfn._xlws.FILTER($F:$F,$E:$E=$J$4))
/IF($J$5="総計",1,$K130/10)
),0)</f>
        <v>0</v>
      </c>
      <c r="T130" s="48" cm="1">
        <f t="array" ref="T130">IFERROR(
IF(OR(T$10="",$I130=""),"",
SUMIFS(収穫記録!$P:$P,収穫記録!$D:$D,$J$1,収穫記録!$I:$I,$J$2,収穫記録!$J:$J,$J$3,収穫記録!$F:$F,$I130,収穫記録!$B:$B,"&gt;="&amp;T$10,収穫記録!$B:$B,"&lt;="&amp;T$10+6)
/_xlfn.UNIQUE(_xlfn._xlws.FILTER($F:$F,$E:$E=$J$4))
/IF($J$5="総計",1,$K130/10)
),0)</f>
        <v>0</v>
      </c>
      <c r="U130" s="48" cm="1">
        <f t="array" ref="U130">IFERROR(
IF(OR(U$10="",$I130=""),"",
SUMIFS(収穫記録!$P:$P,収穫記録!$D:$D,$J$1,収穫記録!$I:$I,$J$2,収穫記録!$J:$J,$J$3,収穫記録!$F:$F,$I130,収穫記録!$B:$B,"&gt;="&amp;U$10,収穫記録!$B:$B,"&lt;="&amp;U$10+6)
/_xlfn.UNIQUE(_xlfn._xlws.FILTER($F:$F,$E:$E=$J$4))
/IF($J$5="総計",1,$K130/10)
),0)</f>
        <v>0</v>
      </c>
      <c r="V130" s="48" cm="1">
        <f t="array" ref="V130">IFERROR(
IF(OR(V$10="",$I130=""),"",
SUMIFS(収穫記録!$P:$P,収穫記録!$D:$D,$J$1,収穫記録!$I:$I,$J$2,収穫記録!$J:$J,$J$3,収穫記録!$F:$F,$I130,収穫記録!$B:$B,"&gt;="&amp;V$10,収穫記録!$B:$B,"&lt;="&amp;V$10+6)
/_xlfn.UNIQUE(_xlfn._xlws.FILTER($F:$F,$E:$E=$J$4))
/IF($J$5="総計",1,$K130/10)
),0)</f>
        <v>0</v>
      </c>
      <c r="W130" s="48" cm="1">
        <f t="array" ref="W130">IFERROR(
IF(OR(W$10="",$I130=""),"",
SUMIFS(収穫記録!$P:$P,収穫記録!$D:$D,$J$1,収穫記録!$I:$I,$J$2,収穫記録!$J:$J,$J$3,収穫記録!$F:$F,$I130,収穫記録!$B:$B,"&gt;="&amp;W$10,収穫記録!$B:$B,"&lt;="&amp;W$10+6)
/_xlfn.UNIQUE(_xlfn._xlws.FILTER($F:$F,$E:$E=$J$4))
/IF($J$5="総計",1,$K130/10)
),0)</f>
        <v>0</v>
      </c>
      <c r="X130" s="48" cm="1">
        <f t="array" ref="X130">IFERROR(
IF(OR(X$10="",$I130=""),"",
SUMIFS(収穫記録!$P:$P,収穫記録!$D:$D,$J$1,収穫記録!$I:$I,$J$2,収穫記録!$J:$J,$J$3,収穫記録!$F:$F,$I130,収穫記録!$B:$B,"&gt;="&amp;X$10,収穫記録!$B:$B,"&lt;="&amp;X$10+6)
/_xlfn.UNIQUE(_xlfn._xlws.FILTER($F:$F,$E:$E=$J$4))
/IF($J$5="総計",1,$K130/10)
),0)</f>
        <v>0</v>
      </c>
    </row>
    <row r="131" spans="10:24">
      <c r="J131" s="13"/>
      <c r="K131" s="37"/>
      <c r="L131" s="46" t="str">
        <f t="shared" si="4"/>
        <v/>
      </c>
      <c r="M131" s="47" cm="1">
        <f t="array" ref="M131">IFERROR(
IF(OR(M$10="",$I131=""),"",
SUMIFS(収穫記録!$P:$P,収穫記録!$D:$D,$J$1,収穫記録!$I:$I,$J$2,収穫記録!$J:$J,$J$3,収穫記録!$F:$F,$I131,収穫記録!$B:$B,"&gt;="&amp;M$10,収穫記録!$B:$B,"&lt;="&amp;M$10+6)
/_xlfn.UNIQUE(_xlfn._xlws.FILTER($F:$F,$E:$E=$J$4))
/IF($J$5="総計",1,$K131/10)
),0)</f>
        <v>0</v>
      </c>
      <c r="N131" s="48" cm="1">
        <f t="array" ref="N131">IFERROR(
IF(OR(N$10="",$I131=""),"",
SUMIFS(収穫記録!$P:$P,収穫記録!$D:$D,$J$1,収穫記録!$I:$I,$J$2,収穫記録!$J:$J,$J$3,収穫記録!$F:$F,$I131,収穫記録!$B:$B,"&gt;="&amp;N$10,収穫記録!$B:$B,"&lt;="&amp;N$10+6)
/_xlfn.UNIQUE(_xlfn._xlws.FILTER($F:$F,$E:$E=$J$4))
/IF($J$5="総計",1,$K131/10)
),0)</f>
        <v>0</v>
      </c>
      <c r="O131" s="48" cm="1">
        <f t="array" ref="O131">IFERROR(
IF(OR(O$10="",$I131=""),"",
SUMIFS(収穫記録!$P:$P,収穫記録!$D:$D,$J$1,収穫記録!$I:$I,$J$2,収穫記録!$J:$J,$J$3,収穫記録!$F:$F,$I131,収穫記録!$B:$B,"&gt;="&amp;O$10,収穫記録!$B:$B,"&lt;="&amp;O$10+6)
/_xlfn.UNIQUE(_xlfn._xlws.FILTER($F:$F,$E:$E=$J$4))
/IF($J$5="総計",1,$K131/10)
),0)</f>
        <v>0</v>
      </c>
      <c r="P131" s="48" cm="1">
        <f t="array" ref="P131">IFERROR(
IF(OR(P$10="",$I131=""),"",
SUMIFS(収穫記録!$P:$P,収穫記録!$D:$D,$J$1,収穫記録!$I:$I,$J$2,収穫記録!$J:$J,$J$3,収穫記録!$F:$F,$I131,収穫記録!$B:$B,"&gt;="&amp;P$10,収穫記録!$B:$B,"&lt;="&amp;P$10+6)
/_xlfn.UNIQUE(_xlfn._xlws.FILTER($F:$F,$E:$E=$J$4))
/IF($J$5="総計",1,$K131/10)
),0)</f>
        <v>0</v>
      </c>
      <c r="Q131" s="48" cm="1">
        <f t="array" ref="Q131">IFERROR(
IF(OR(Q$10="",$I131=""),"",
SUMIFS(収穫記録!$P:$P,収穫記録!$D:$D,$J$1,収穫記録!$I:$I,$J$2,収穫記録!$J:$J,$J$3,収穫記録!$F:$F,$I131,収穫記録!$B:$B,"&gt;="&amp;Q$10,収穫記録!$B:$B,"&lt;="&amp;Q$10+6)
/_xlfn.UNIQUE(_xlfn._xlws.FILTER($F:$F,$E:$E=$J$4))
/IF($J$5="総計",1,$K131/10)
),0)</f>
        <v>0</v>
      </c>
      <c r="R131" s="48" cm="1">
        <f t="array" ref="R131">IFERROR(
IF(OR(R$10="",$I131=""),"",
SUMIFS(収穫記録!$P:$P,収穫記録!$D:$D,$J$1,収穫記録!$I:$I,$J$2,収穫記録!$J:$J,$J$3,収穫記録!$F:$F,$I131,収穫記録!$B:$B,"&gt;="&amp;R$10,収穫記録!$B:$B,"&lt;="&amp;R$10+6)
/_xlfn.UNIQUE(_xlfn._xlws.FILTER($F:$F,$E:$E=$J$4))
/IF($J$5="総計",1,$K131/10)
),0)</f>
        <v>0</v>
      </c>
      <c r="S131" s="48" cm="1">
        <f t="array" ref="S131">IFERROR(
IF(OR(S$10="",$I131=""),"",
SUMIFS(収穫記録!$P:$P,収穫記録!$D:$D,$J$1,収穫記録!$I:$I,$J$2,収穫記録!$J:$J,$J$3,収穫記録!$F:$F,$I131,収穫記録!$B:$B,"&gt;="&amp;S$10,収穫記録!$B:$B,"&lt;="&amp;S$10+6)
/_xlfn.UNIQUE(_xlfn._xlws.FILTER($F:$F,$E:$E=$J$4))
/IF($J$5="総計",1,$K131/10)
),0)</f>
        <v>0</v>
      </c>
      <c r="T131" s="48" cm="1">
        <f t="array" ref="T131">IFERROR(
IF(OR(T$10="",$I131=""),"",
SUMIFS(収穫記録!$P:$P,収穫記録!$D:$D,$J$1,収穫記録!$I:$I,$J$2,収穫記録!$J:$J,$J$3,収穫記録!$F:$F,$I131,収穫記録!$B:$B,"&gt;="&amp;T$10,収穫記録!$B:$B,"&lt;="&amp;T$10+6)
/_xlfn.UNIQUE(_xlfn._xlws.FILTER($F:$F,$E:$E=$J$4))
/IF($J$5="総計",1,$K131/10)
),0)</f>
        <v>0</v>
      </c>
      <c r="U131" s="48" cm="1">
        <f t="array" ref="U131">IFERROR(
IF(OR(U$10="",$I131=""),"",
SUMIFS(収穫記録!$P:$P,収穫記録!$D:$D,$J$1,収穫記録!$I:$I,$J$2,収穫記録!$J:$J,$J$3,収穫記録!$F:$F,$I131,収穫記録!$B:$B,"&gt;="&amp;U$10,収穫記録!$B:$B,"&lt;="&amp;U$10+6)
/_xlfn.UNIQUE(_xlfn._xlws.FILTER($F:$F,$E:$E=$J$4))
/IF($J$5="総計",1,$K131/10)
),0)</f>
        <v>0</v>
      </c>
      <c r="V131" s="48" cm="1">
        <f t="array" ref="V131">IFERROR(
IF(OR(V$10="",$I131=""),"",
SUMIFS(収穫記録!$P:$P,収穫記録!$D:$D,$J$1,収穫記録!$I:$I,$J$2,収穫記録!$J:$J,$J$3,収穫記録!$F:$F,$I131,収穫記録!$B:$B,"&gt;="&amp;V$10,収穫記録!$B:$B,"&lt;="&amp;V$10+6)
/_xlfn.UNIQUE(_xlfn._xlws.FILTER($F:$F,$E:$E=$J$4))
/IF($J$5="総計",1,$K131/10)
),0)</f>
        <v>0</v>
      </c>
      <c r="W131" s="48" cm="1">
        <f t="array" ref="W131">IFERROR(
IF(OR(W$10="",$I131=""),"",
SUMIFS(収穫記録!$P:$P,収穫記録!$D:$D,$J$1,収穫記録!$I:$I,$J$2,収穫記録!$J:$J,$J$3,収穫記録!$F:$F,$I131,収穫記録!$B:$B,"&gt;="&amp;W$10,収穫記録!$B:$B,"&lt;="&amp;W$10+6)
/_xlfn.UNIQUE(_xlfn._xlws.FILTER($F:$F,$E:$E=$J$4))
/IF($J$5="総計",1,$K131/10)
),0)</f>
        <v>0</v>
      </c>
      <c r="X131" s="48" cm="1">
        <f t="array" ref="X131">IFERROR(
IF(OR(X$10="",$I131=""),"",
SUMIFS(収穫記録!$P:$P,収穫記録!$D:$D,$J$1,収穫記録!$I:$I,$J$2,収穫記録!$J:$J,$J$3,収穫記録!$F:$F,$I131,収穫記録!$B:$B,"&gt;="&amp;X$10,収穫記録!$B:$B,"&lt;="&amp;X$10+6)
/_xlfn.UNIQUE(_xlfn._xlws.FILTER($F:$F,$E:$E=$J$4))
/IF($J$5="総計",1,$K131/10)
),0)</f>
        <v>0</v>
      </c>
    </row>
    <row r="132" spans="10:24">
      <c r="J132" s="13"/>
      <c r="K132" s="37"/>
      <c r="L132" s="46" t="str">
        <f t="shared" si="4"/>
        <v/>
      </c>
      <c r="M132" s="47" cm="1">
        <f t="array" ref="M132">IFERROR(
IF(OR(M$10="",$I132=""),"",
SUMIFS(収穫記録!$P:$P,収穫記録!$D:$D,$J$1,収穫記録!$I:$I,$J$2,収穫記録!$J:$J,$J$3,収穫記録!$F:$F,$I132,収穫記録!$B:$B,"&gt;="&amp;M$10,収穫記録!$B:$B,"&lt;="&amp;M$10+6)
/_xlfn.UNIQUE(_xlfn._xlws.FILTER($F:$F,$E:$E=$J$4))
/IF($J$5="総計",1,$K132/10)
),0)</f>
        <v>0</v>
      </c>
      <c r="N132" s="48" cm="1">
        <f t="array" ref="N132">IFERROR(
IF(OR(N$10="",$I132=""),"",
SUMIFS(収穫記録!$P:$P,収穫記録!$D:$D,$J$1,収穫記録!$I:$I,$J$2,収穫記録!$J:$J,$J$3,収穫記録!$F:$F,$I132,収穫記録!$B:$B,"&gt;="&amp;N$10,収穫記録!$B:$B,"&lt;="&amp;N$10+6)
/_xlfn.UNIQUE(_xlfn._xlws.FILTER($F:$F,$E:$E=$J$4))
/IF($J$5="総計",1,$K132/10)
),0)</f>
        <v>0</v>
      </c>
      <c r="O132" s="48" cm="1">
        <f t="array" ref="O132">IFERROR(
IF(OR(O$10="",$I132=""),"",
SUMIFS(収穫記録!$P:$P,収穫記録!$D:$D,$J$1,収穫記録!$I:$I,$J$2,収穫記録!$J:$J,$J$3,収穫記録!$F:$F,$I132,収穫記録!$B:$B,"&gt;="&amp;O$10,収穫記録!$B:$B,"&lt;="&amp;O$10+6)
/_xlfn.UNIQUE(_xlfn._xlws.FILTER($F:$F,$E:$E=$J$4))
/IF($J$5="総計",1,$K132/10)
),0)</f>
        <v>0</v>
      </c>
      <c r="P132" s="48" cm="1">
        <f t="array" ref="P132">IFERROR(
IF(OR(P$10="",$I132=""),"",
SUMIFS(収穫記録!$P:$P,収穫記録!$D:$D,$J$1,収穫記録!$I:$I,$J$2,収穫記録!$J:$J,$J$3,収穫記録!$F:$F,$I132,収穫記録!$B:$B,"&gt;="&amp;P$10,収穫記録!$B:$B,"&lt;="&amp;P$10+6)
/_xlfn.UNIQUE(_xlfn._xlws.FILTER($F:$F,$E:$E=$J$4))
/IF($J$5="総計",1,$K132/10)
),0)</f>
        <v>0</v>
      </c>
      <c r="Q132" s="48" cm="1">
        <f t="array" ref="Q132">IFERROR(
IF(OR(Q$10="",$I132=""),"",
SUMIFS(収穫記録!$P:$P,収穫記録!$D:$D,$J$1,収穫記録!$I:$I,$J$2,収穫記録!$J:$J,$J$3,収穫記録!$F:$F,$I132,収穫記録!$B:$B,"&gt;="&amp;Q$10,収穫記録!$B:$B,"&lt;="&amp;Q$10+6)
/_xlfn.UNIQUE(_xlfn._xlws.FILTER($F:$F,$E:$E=$J$4))
/IF($J$5="総計",1,$K132/10)
),0)</f>
        <v>0</v>
      </c>
      <c r="R132" s="48" cm="1">
        <f t="array" ref="R132">IFERROR(
IF(OR(R$10="",$I132=""),"",
SUMIFS(収穫記録!$P:$P,収穫記録!$D:$D,$J$1,収穫記録!$I:$I,$J$2,収穫記録!$J:$J,$J$3,収穫記録!$F:$F,$I132,収穫記録!$B:$B,"&gt;="&amp;R$10,収穫記録!$B:$B,"&lt;="&amp;R$10+6)
/_xlfn.UNIQUE(_xlfn._xlws.FILTER($F:$F,$E:$E=$J$4))
/IF($J$5="総計",1,$K132/10)
),0)</f>
        <v>0</v>
      </c>
      <c r="S132" s="48" cm="1">
        <f t="array" ref="S132">IFERROR(
IF(OR(S$10="",$I132=""),"",
SUMIFS(収穫記録!$P:$P,収穫記録!$D:$D,$J$1,収穫記録!$I:$I,$J$2,収穫記録!$J:$J,$J$3,収穫記録!$F:$F,$I132,収穫記録!$B:$B,"&gt;="&amp;S$10,収穫記録!$B:$B,"&lt;="&amp;S$10+6)
/_xlfn.UNIQUE(_xlfn._xlws.FILTER($F:$F,$E:$E=$J$4))
/IF($J$5="総計",1,$K132/10)
),0)</f>
        <v>0</v>
      </c>
      <c r="T132" s="48" cm="1">
        <f t="array" ref="T132">IFERROR(
IF(OR(T$10="",$I132=""),"",
SUMIFS(収穫記録!$P:$P,収穫記録!$D:$D,$J$1,収穫記録!$I:$I,$J$2,収穫記録!$J:$J,$J$3,収穫記録!$F:$F,$I132,収穫記録!$B:$B,"&gt;="&amp;T$10,収穫記録!$B:$B,"&lt;="&amp;T$10+6)
/_xlfn.UNIQUE(_xlfn._xlws.FILTER($F:$F,$E:$E=$J$4))
/IF($J$5="総計",1,$K132/10)
),0)</f>
        <v>0</v>
      </c>
      <c r="U132" s="48" cm="1">
        <f t="array" ref="U132">IFERROR(
IF(OR(U$10="",$I132=""),"",
SUMIFS(収穫記録!$P:$P,収穫記録!$D:$D,$J$1,収穫記録!$I:$I,$J$2,収穫記録!$J:$J,$J$3,収穫記録!$F:$F,$I132,収穫記録!$B:$B,"&gt;="&amp;U$10,収穫記録!$B:$B,"&lt;="&amp;U$10+6)
/_xlfn.UNIQUE(_xlfn._xlws.FILTER($F:$F,$E:$E=$J$4))
/IF($J$5="総計",1,$K132/10)
),0)</f>
        <v>0</v>
      </c>
      <c r="V132" s="48" cm="1">
        <f t="array" ref="V132">IFERROR(
IF(OR(V$10="",$I132=""),"",
SUMIFS(収穫記録!$P:$P,収穫記録!$D:$D,$J$1,収穫記録!$I:$I,$J$2,収穫記録!$J:$J,$J$3,収穫記録!$F:$F,$I132,収穫記録!$B:$B,"&gt;="&amp;V$10,収穫記録!$B:$B,"&lt;="&amp;V$10+6)
/_xlfn.UNIQUE(_xlfn._xlws.FILTER($F:$F,$E:$E=$J$4))
/IF($J$5="総計",1,$K132/10)
),0)</f>
        <v>0</v>
      </c>
      <c r="W132" s="48" cm="1">
        <f t="array" ref="W132">IFERROR(
IF(OR(W$10="",$I132=""),"",
SUMIFS(収穫記録!$P:$P,収穫記録!$D:$D,$J$1,収穫記録!$I:$I,$J$2,収穫記録!$J:$J,$J$3,収穫記録!$F:$F,$I132,収穫記録!$B:$B,"&gt;="&amp;W$10,収穫記録!$B:$B,"&lt;="&amp;W$10+6)
/_xlfn.UNIQUE(_xlfn._xlws.FILTER($F:$F,$E:$E=$J$4))
/IF($J$5="総計",1,$K132/10)
),0)</f>
        <v>0</v>
      </c>
      <c r="X132" s="48" cm="1">
        <f t="array" ref="X132">IFERROR(
IF(OR(X$10="",$I132=""),"",
SUMIFS(収穫記録!$P:$P,収穫記録!$D:$D,$J$1,収穫記録!$I:$I,$J$2,収穫記録!$J:$J,$J$3,収穫記録!$F:$F,$I132,収穫記録!$B:$B,"&gt;="&amp;X$10,収穫記録!$B:$B,"&lt;="&amp;X$10+6)
/_xlfn.UNIQUE(_xlfn._xlws.FILTER($F:$F,$E:$E=$J$4))
/IF($J$5="総計",1,$K132/10)
),0)</f>
        <v>0</v>
      </c>
    </row>
    <row r="133" spans="10:24">
      <c r="J133" s="13"/>
      <c r="K133" s="37"/>
      <c r="L133" s="46" t="str">
        <f t="shared" si="4"/>
        <v/>
      </c>
      <c r="M133" s="47" cm="1">
        <f t="array" ref="M133">IFERROR(
IF(OR(M$10="",$I133=""),"",
SUMIFS(収穫記録!$P:$P,収穫記録!$D:$D,$J$1,収穫記録!$I:$I,$J$2,収穫記録!$J:$J,$J$3,収穫記録!$F:$F,$I133,収穫記録!$B:$B,"&gt;="&amp;M$10,収穫記録!$B:$B,"&lt;="&amp;M$10+6)
/_xlfn.UNIQUE(_xlfn._xlws.FILTER($F:$F,$E:$E=$J$4))
/IF($J$5="総計",1,$K133/10)
),0)</f>
        <v>0</v>
      </c>
      <c r="N133" s="48" cm="1">
        <f t="array" ref="N133">IFERROR(
IF(OR(N$10="",$I133=""),"",
SUMIFS(収穫記録!$P:$P,収穫記録!$D:$D,$J$1,収穫記録!$I:$I,$J$2,収穫記録!$J:$J,$J$3,収穫記録!$F:$F,$I133,収穫記録!$B:$B,"&gt;="&amp;N$10,収穫記録!$B:$B,"&lt;="&amp;N$10+6)
/_xlfn.UNIQUE(_xlfn._xlws.FILTER($F:$F,$E:$E=$J$4))
/IF($J$5="総計",1,$K133/10)
),0)</f>
        <v>0</v>
      </c>
      <c r="O133" s="48" cm="1">
        <f t="array" ref="O133">IFERROR(
IF(OR(O$10="",$I133=""),"",
SUMIFS(収穫記録!$P:$P,収穫記録!$D:$D,$J$1,収穫記録!$I:$I,$J$2,収穫記録!$J:$J,$J$3,収穫記録!$F:$F,$I133,収穫記録!$B:$B,"&gt;="&amp;O$10,収穫記録!$B:$B,"&lt;="&amp;O$10+6)
/_xlfn.UNIQUE(_xlfn._xlws.FILTER($F:$F,$E:$E=$J$4))
/IF($J$5="総計",1,$K133/10)
),0)</f>
        <v>0</v>
      </c>
      <c r="P133" s="48" cm="1">
        <f t="array" ref="P133">IFERROR(
IF(OR(P$10="",$I133=""),"",
SUMIFS(収穫記録!$P:$P,収穫記録!$D:$D,$J$1,収穫記録!$I:$I,$J$2,収穫記録!$J:$J,$J$3,収穫記録!$F:$F,$I133,収穫記録!$B:$B,"&gt;="&amp;P$10,収穫記録!$B:$B,"&lt;="&amp;P$10+6)
/_xlfn.UNIQUE(_xlfn._xlws.FILTER($F:$F,$E:$E=$J$4))
/IF($J$5="総計",1,$K133/10)
),0)</f>
        <v>0</v>
      </c>
      <c r="Q133" s="48" cm="1">
        <f t="array" ref="Q133">IFERROR(
IF(OR(Q$10="",$I133=""),"",
SUMIFS(収穫記録!$P:$P,収穫記録!$D:$D,$J$1,収穫記録!$I:$I,$J$2,収穫記録!$J:$J,$J$3,収穫記録!$F:$F,$I133,収穫記録!$B:$B,"&gt;="&amp;Q$10,収穫記録!$B:$B,"&lt;="&amp;Q$10+6)
/_xlfn.UNIQUE(_xlfn._xlws.FILTER($F:$F,$E:$E=$J$4))
/IF($J$5="総計",1,$K133/10)
),0)</f>
        <v>0</v>
      </c>
      <c r="R133" s="48" cm="1">
        <f t="array" ref="R133">IFERROR(
IF(OR(R$10="",$I133=""),"",
SUMIFS(収穫記録!$P:$P,収穫記録!$D:$D,$J$1,収穫記録!$I:$I,$J$2,収穫記録!$J:$J,$J$3,収穫記録!$F:$F,$I133,収穫記録!$B:$B,"&gt;="&amp;R$10,収穫記録!$B:$B,"&lt;="&amp;R$10+6)
/_xlfn.UNIQUE(_xlfn._xlws.FILTER($F:$F,$E:$E=$J$4))
/IF($J$5="総計",1,$K133/10)
),0)</f>
        <v>0</v>
      </c>
      <c r="S133" s="48" cm="1">
        <f t="array" ref="S133">IFERROR(
IF(OR(S$10="",$I133=""),"",
SUMIFS(収穫記録!$P:$P,収穫記録!$D:$D,$J$1,収穫記録!$I:$I,$J$2,収穫記録!$J:$J,$J$3,収穫記録!$F:$F,$I133,収穫記録!$B:$B,"&gt;="&amp;S$10,収穫記録!$B:$B,"&lt;="&amp;S$10+6)
/_xlfn.UNIQUE(_xlfn._xlws.FILTER($F:$F,$E:$E=$J$4))
/IF($J$5="総計",1,$K133/10)
),0)</f>
        <v>0</v>
      </c>
      <c r="T133" s="48" cm="1">
        <f t="array" ref="T133">IFERROR(
IF(OR(T$10="",$I133=""),"",
SUMIFS(収穫記録!$P:$P,収穫記録!$D:$D,$J$1,収穫記録!$I:$I,$J$2,収穫記録!$J:$J,$J$3,収穫記録!$F:$F,$I133,収穫記録!$B:$B,"&gt;="&amp;T$10,収穫記録!$B:$B,"&lt;="&amp;T$10+6)
/_xlfn.UNIQUE(_xlfn._xlws.FILTER($F:$F,$E:$E=$J$4))
/IF($J$5="総計",1,$K133/10)
),0)</f>
        <v>0</v>
      </c>
      <c r="U133" s="48" cm="1">
        <f t="array" ref="U133">IFERROR(
IF(OR(U$10="",$I133=""),"",
SUMIFS(収穫記録!$P:$P,収穫記録!$D:$D,$J$1,収穫記録!$I:$I,$J$2,収穫記録!$J:$J,$J$3,収穫記録!$F:$F,$I133,収穫記録!$B:$B,"&gt;="&amp;U$10,収穫記録!$B:$B,"&lt;="&amp;U$10+6)
/_xlfn.UNIQUE(_xlfn._xlws.FILTER($F:$F,$E:$E=$J$4))
/IF($J$5="総計",1,$K133/10)
),0)</f>
        <v>0</v>
      </c>
      <c r="V133" s="48" cm="1">
        <f t="array" ref="V133">IFERROR(
IF(OR(V$10="",$I133=""),"",
SUMIFS(収穫記録!$P:$P,収穫記録!$D:$D,$J$1,収穫記録!$I:$I,$J$2,収穫記録!$J:$J,$J$3,収穫記録!$F:$F,$I133,収穫記録!$B:$B,"&gt;="&amp;V$10,収穫記録!$B:$B,"&lt;="&amp;V$10+6)
/_xlfn.UNIQUE(_xlfn._xlws.FILTER($F:$F,$E:$E=$J$4))
/IF($J$5="総計",1,$K133/10)
),0)</f>
        <v>0</v>
      </c>
      <c r="W133" s="48" cm="1">
        <f t="array" ref="W133">IFERROR(
IF(OR(W$10="",$I133=""),"",
SUMIFS(収穫記録!$P:$P,収穫記録!$D:$D,$J$1,収穫記録!$I:$I,$J$2,収穫記録!$J:$J,$J$3,収穫記録!$F:$F,$I133,収穫記録!$B:$B,"&gt;="&amp;W$10,収穫記録!$B:$B,"&lt;="&amp;W$10+6)
/_xlfn.UNIQUE(_xlfn._xlws.FILTER($F:$F,$E:$E=$J$4))
/IF($J$5="総計",1,$K133/10)
),0)</f>
        <v>0</v>
      </c>
      <c r="X133" s="48" cm="1">
        <f t="array" ref="X133">IFERROR(
IF(OR(X$10="",$I133=""),"",
SUMIFS(収穫記録!$P:$P,収穫記録!$D:$D,$J$1,収穫記録!$I:$I,$J$2,収穫記録!$J:$J,$J$3,収穫記録!$F:$F,$I133,収穫記録!$B:$B,"&gt;="&amp;X$10,収穫記録!$B:$B,"&lt;="&amp;X$10+6)
/_xlfn.UNIQUE(_xlfn._xlws.FILTER($F:$F,$E:$E=$J$4))
/IF($J$5="総計",1,$K133/10)
),0)</f>
        <v>0</v>
      </c>
    </row>
    <row r="134" spans="10:24">
      <c r="J134" s="13"/>
      <c r="K134" s="37"/>
      <c r="L134" s="46" t="str">
        <f t="shared" si="4"/>
        <v/>
      </c>
      <c r="M134" s="47" cm="1">
        <f t="array" ref="M134">IFERROR(
IF(OR(M$10="",$I134=""),"",
SUMIFS(収穫記録!$P:$P,収穫記録!$D:$D,$J$1,収穫記録!$I:$I,$J$2,収穫記録!$J:$J,$J$3,収穫記録!$F:$F,$I134,収穫記録!$B:$B,"&gt;="&amp;M$10,収穫記録!$B:$B,"&lt;="&amp;M$10+6)
/_xlfn.UNIQUE(_xlfn._xlws.FILTER($F:$F,$E:$E=$J$4))
/IF($J$5="総計",1,$K134/10)
),0)</f>
        <v>0</v>
      </c>
      <c r="N134" s="48" cm="1">
        <f t="array" ref="N134">IFERROR(
IF(OR(N$10="",$I134=""),"",
SUMIFS(収穫記録!$P:$P,収穫記録!$D:$D,$J$1,収穫記録!$I:$I,$J$2,収穫記録!$J:$J,$J$3,収穫記録!$F:$F,$I134,収穫記録!$B:$B,"&gt;="&amp;N$10,収穫記録!$B:$B,"&lt;="&amp;N$10+6)
/_xlfn.UNIQUE(_xlfn._xlws.FILTER($F:$F,$E:$E=$J$4))
/IF($J$5="総計",1,$K134/10)
),0)</f>
        <v>0</v>
      </c>
      <c r="O134" s="48" cm="1">
        <f t="array" ref="O134">IFERROR(
IF(OR(O$10="",$I134=""),"",
SUMIFS(収穫記録!$P:$P,収穫記録!$D:$D,$J$1,収穫記録!$I:$I,$J$2,収穫記録!$J:$J,$J$3,収穫記録!$F:$F,$I134,収穫記録!$B:$B,"&gt;="&amp;O$10,収穫記録!$B:$B,"&lt;="&amp;O$10+6)
/_xlfn.UNIQUE(_xlfn._xlws.FILTER($F:$F,$E:$E=$J$4))
/IF($J$5="総計",1,$K134/10)
),0)</f>
        <v>0</v>
      </c>
      <c r="P134" s="48" cm="1">
        <f t="array" ref="P134">IFERROR(
IF(OR(P$10="",$I134=""),"",
SUMIFS(収穫記録!$P:$P,収穫記録!$D:$D,$J$1,収穫記録!$I:$I,$J$2,収穫記録!$J:$J,$J$3,収穫記録!$F:$F,$I134,収穫記録!$B:$B,"&gt;="&amp;P$10,収穫記録!$B:$B,"&lt;="&amp;P$10+6)
/_xlfn.UNIQUE(_xlfn._xlws.FILTER($F:$F,$E:$E=$J$4))
/IF($J$5="総計",1,$K134/10)
),0)</f>
        <v>0</v>
      </c>
      <c r="Q134" s="48" cm="1">
        <f t="array" ref="Q134">IFERROR(
IF(OR(Q$10="",$I134=""),"",
SUMIFS(収穫記録!$P:$P,収穫記録!$D:$D,$J$1,収穫記録!$I:$I,$J$2,収穫記録!$J:$J,$J$3,収穫記録!$F:$F,$I134,収穫記録!$B:$B,"&gt;="&amp;Q$10,収穫記録!$B:$B,"&lt;="&amp;Q$10+6)
/_xlfn.UNIQUE(_xlfn._xlws.FILTER($F:$F,$E:$E=$J$4))
/IF($J$5="総計",1,$K134/10)
),0)</f>
        <v>0</v>
      </c>
      <c r="R134" s="48" cm="1">
        <f t="array" ref="R134">IFERROR(
IF(OR(R$10="",$I134=""),"",
SUMIFS(収穫記録!$P:$P,収穫記録!$D:$D,$J$1,収穫記録!$I:$I,$J$2,収穫記録!$J:$J,$J$3,収穫記録!$F:$F,$I134,収穫記録!$B:$B,"&gt;="&amp;R$10,収穫記録!$B:$B,"&lt;="&amp;R$10+6)
/_xlfn.UNIQUE(_xlfn._xlws.FILTER($F:$F,$E:$E=$J$4))
/IF($J$5="総計",1,$K134/10)
),0)</f>
        <v>0</v>
      </c>
      <c r="S134" s="48" cm="1">
        <f t="array" ref="S134">IFERROR(
IF(OR(S$10="",$I134=""),"",
SUMIFS(収穫記録!$P:$P,収穫記録!$D:$D,$J$1,収穫記録!$I:$I,$J$2,収穫記録!$J:$J,$J$3,収穫記録!$F:$F,$I134,収穫記録!$B:$B,"&gt;="&amp;S$10,収穫記録!$B:$B,"&lt;="&amp;S$10+6)
/_xlfn.UNIQUE(_xlfn._xlws.FILTER($F:$F,$E:$E=$J$4))
/IF($J$5="総計",1,$K134/10)
),0)</f>
        <v>0</v>
      </c>
      <c r="T134" s="48" cm="1">
        <f t="array" ref="T134">IFERROR(
IF(OR(T$10="",$I134=""),"",
SUMIFS(収穫記録!$P:$P,収穫記録!$D:$D,$J$1,収穫記録!$I:$I,$J$2,収穫記録!$J:$J,$J$3,収穫記録!$F:$F,$I134,収穫記録!$B:$B,"&gt;="&amp;T$10,収穫記録!$B:$B,"&lt;="&amp;T$10+6)
/_xlfn.UNIQUE(_xlfn._xlws.FILTER($F:$F,$E:$E=$J$4))
/IF($J$5="総計",1,$K134/10)
),0)</f>
        <v>0</v>
      </c>
      <c r="U134" s="48" cm="1">
        <f t="array" ref="U134">IFERROR(
IF(OR(U$10="",$I134=""),"",
SUMIFS(収穫記録!$P:$P,収穫記録!$D:$D,$J$1,収穫記録!$I:$I,$J$2,収穫記録!$J:$J,$J$3,収穫記録!$F:$F,$I134,収穫記録!$B:$B,"&gt;="&amp;U$10,収穫記録!$B:$B,"&lt;="&amp;U$10+6)
/_xlfn.UNIQUE(_xlfn._xlws.FILTER($F:$F,$E:$E=$J$4))
/IF($J$5="総計",1,$K134/10)
),0)</f>
        <v>0</v>
      </c>
      <c r="V134" s="48" cm="1">
        <f t="array" ref="V134">IFERROR(
IF(OR(V$10="",$I134=""),"",
SUMIFS(収穫記録!$P:$P,収穫記録!$D:$D,$J$1,収穫記録!$I:$I,$J$2,収穫記録!$J:$J,$J$3,収穫記録!$F:$F,$I134,収穫記録!$B:$B,"&gt;="&amp;V$10,収穫記録!$B:$B,"&lt;="&amp;V$10+6)
/_xlfn.UNIQUE(_xlfn._xlws.FILTER($F:$F,$E:$E=$J$4))
/IF($J$5="総計",1,$K134/10)
),0)</f>
        <v>0</v>
      </c>
      <c r="W134" s="48" cm="1">
        <f t="array" ref="W134">IFERROR(
IF(OR(W$10="",$I134=""),"",
SUMIFS(収穫記録!$P:$P,収穫記録!$D:$D,$J$1,収穫記録!$I:$I,$J$2,収穫記録!$J:$J,$J$3,収穫記録!$F:$F,$I134,収穫記録!$B:$B,"&gt;="&amp;W$10,収穫記録!$B:$B,"&lt;="&amp;W$10+6)
/_xlfn.UNIQUE(_xlfn._xlws.FILTER($F:$F,$E:$E=$J$4))
/IF($J$5="総計",1,$K134/10)
),0)</f>
        <v>0</v>
      </c>
      <c r="X134" s="48" cm="1">
        <f t="array" ref="X134">IFERROR(
IF(OR(X$10="",$I134=""),"",
SUMIFS(収穫記録!$P:$P,収穫記録!$D:$D,$J$1,収穫記録!$I:$I,$J$2,収穫記録!$J:$J,$J$3,収穫記録!$F:$F,$I134,収穫記録!$B:$B,"&gt;="&amp;X$10,収穫記録!$B:$B,"&lt;="&amp;X$10+6)
/_xlfn.UNIQUE(_xlfn._xlws.FILTER($F:$F,$E:$E=$J$4))
/IF($J$5="総計",1,$K134/10)
),0)</f>
        <v>0</v>
      </c>
    </row>
    <row r="135" spans="10:24">
      <c r="J135" s="13"/>
      <c r="K135" s="37"/>
      <c r="L135" s="46" t="str">
        <f t="shared" si="4"/>
        <v/>
      </c>
      <c r="M135" s="47" cm="1">
        <f t="array" ref="M135">IFERROR(
IF(OR(M$10="",$I135=""),"",
SUMIFS(収穫記録!$P:$P,収穫記録!$D:$D,$J$1,収穫記録!$I:$I,$J$2,収穫記録!$J:$J,$J$3,収穫記録!$F:$F,$I135,収穫記録!$B:$B,"&gt;="&amp;M$10,収穫記録!$B:$B,"&lt;="&amp;M$10+6)
/_xlfn.UNIQUE(_xlfn._xlws.FILTER($F:$F,$E:$E=$J$4))
/IF($J$5="総計",1,$K135/10)
),0)</f>
        <v>0</v>
      </c>
      <c r="N135" s="48" cm="1">
        <f t="array" ref="N135">IFERROR(
IF(OR(N$10="",$I135=""),"",
SUMIFS(収穫記録!$P:$P,収穫記録!$D:$D,$J$1,収穫記録!$I:$I,$J$2,収穫記録!$J:$J,$J$3,収穫記録!$F:$F,$I135,収穫記録!$B:$B,"&gt;="&amp;N$10,収穫記録!$B:$B,"&lt;="&amp;N$10+6)
/_xlfn.UNIQUE(_xlfn._xlws.FILTER($F:$F,$E:$E=$J$4))
/IF($J$5="総計",1,$K135/10)
),0)</f>
        <v>0</v>
      </c>
      <c r="O135" s="48" cm="1">
        <f t="array" ref="O135">IFERROR(
IF(OR(O$10="",$I135=""),"",
SUMIFS(収穫記録!$P:$P,収穫記録!$D:$D,$J$1,収穫記録!$I:$I,$J$2,収穫記録!$J:$J,$J$3,収穫記録!$F:$F,$I135,収穫記録!$B:$B,"&gt;="&amp;O$10,収穫記録!$B:$B,"&lt;="&amp;O$10+6)
/_xlfn.UNIQUE(_xlfn._xlws.FILTER($F:$F,$E:$E=$J$4))
/IF($J$5="総計",1,$K135/10)
),0)</f>
        <v>0</v>
      </c>
      <c r="P135" s="48" cm="1">
        <f t="array" ref="P135">IFERROR(
IF(OR(P$10="",$I135=""),"",
SUMIFS(収穫記録!$P:$P,収穫記録!$D:$D,$J$1,収穫記録!$I:$I,$J$2,収穫記録!$J:$J,$J$3,収穫記録!$F:$F,$I135,収穫記録!$B:$B,"&gt;="&amp;P$10,収穫記録!$B:$B,"&lt;="&amp;P$10+6)
/_xlfn.UNIQUE(_xlfn._xlws.FILTER($F:$F,$E:$E=$J$4))
/IF($J$5="総計",1,$K135/10)
),0)</f>
        <v>0</v>
      </c>
      <c r="Q135" s="48" cm="1">
        <f t="array" ref="Q135">IFERROR(
IF(OR(Q$10="",$I135=""),"",
SUMIFS(収穫記録!$P:$P,収穫記録!$D:$D,$J$1,収穫記録!$I:$I,$J$2,収穫記録!$J:$J,$J$3,収穫記録!$F:$F,$I135,収穫記録!$B:$B,"&gt;="&amp;Q$10,収穫記録!$B:$B,"&lt;="&amp;Q$10+6)
/_xlfn.UNIQUE(_xlfn._xlws.FILTER($F:$F,$E:$E=$J$4))
/IF($J$5="総計",1,$K135/10)
),0)</f>
        <v>0</v>
      </c>
      <c r="R135" s="48" cm="1">
        <f t="array" ref="R135">IFERROR(
IF(OR(R$10="",$I135=""),"",
SUMIFS(収穫記録!$P:$P,収穫記録!$D:$D,$J$1,収穫記録!$I:$I,$J$2,収穫記録!$J:$J,$J$3,収穫記録!$F:$F,$I135,収穫記録!$B:$B,"&gt;="&amp;R$10,収穫記録!$B:$B,"&lt;="&amp;R$10+6)
/_xlfn.UNIQUE(_xlfn._xlws.FILTER($F:$F,$E:$E=$J$4))
/IF($J$5="総計",1,$K135/10)
),0)</f>
        <v>0</v>
      </c>
      <c r="S135" s="48" cm="1">
        <f t="array" ref="S135">IFERROR(
IF(OR(S$10="",$I135=""),"",
SUMIFS(収穫記録!$P:$P,収穫記録!$D:$D,$J$1,収穫記録!$I:$I,$J$2,収穫記録!$J:$J,$J$3,収穫記録!$F:$F,$I135,収穫記録!$B:$B,"&gt;="&amp;S$10,収穫記録!$B:$B,"&lt;="&amp;S$10+6)
/_xlfn.UNIQUE(_xlfn._xlws.FILTER($F:$F,$E:$E=$J$4))
/IF($J$5="総計",1,$K135/10)
),0)</f>
        <v>0</v>
      </c>
      <c r="T135" s="48" cm="1">
        <f t="array" ref="T135">IFERROR(
IF(OR(T$10="",$I135=""),"",
SUMIFS(収穫記録!$P:$P,収穫記録!$D:$D,$J$1,収穫記録!$I:$I,$J$2,収穫記録!$J:$J,$J$3,収穫記録!$F:$F,$I135,収穫記録!$B:$B,"&gt;="&amp;T$10,収穫記録!$B:$B,"&lt;="&amp;T$10+6)
/_xlfn.UNIQUE(_xlfn._xlws.FILTER($F:$F,$E:$E=$J$4))
/IF($J$5="総計",1,$K135/10)
),0)</f>
        <v>0</v>
      </c>
      <c r="U135" s="48" cm="1">
        <f t="array" ref="U135">IFERROR(
IF(OR(U$10="",$I135=""),"",
SUMIFS(収穫記録!$P:$P,収穫記録!$D:$D,$J$1,収穫記録!$I:$I,$J$2,収穫記録!$J:$J,$J$3,収穫記録!$F:$F,$I135,収穫記録!$B:$B,"&gt;="&amp;U$10,収穫記録!$B:$B,"&lt;="&amp;U$10+6)
/_xlfn.UNIQUE(_xlfn._xlws.FILTER($F:$F,$E:$E=$J$4))
/IF($J$5="総計",1,$K135/10)
),0)</f>
        <v>0</v>
      </c>
      <c r="V135" s="48" cm="1">
        <f t="array" ref="V135">IFERROR(
IF(OR(V$10="",$I135=""),"",
SUMIFS(収穫記録!$P:$P,収穫記録!$D:$D,$J$1,収穫記録!$I:$I,$J$2,収穫記録!$J:$J,$J$3,収穫記録!$F:$F,$I135,収穫記録!$B:$B,"&gt;="&amp;V$10,収穫記録!$B:$B,"&lt;="&amp;V$10+6)
/_xlfn.UNIQUE(_xlfn._xlws.FILTER($F:$F,$E:$E=$J$4))
/IF($J$5="総計",1,$K135/10)
),0)</f>
        <v>0</v>
      </c>
      <c r="W135" s="48" cm="1">
        <f t="array" ref="W135">IFERROR(
IF(OR(W$10="",$I135=""),"",
SUMIFS(収穫記録!$P:$P,収穫記録!$D:$D,$J$1,収穫記録!$I:$I,$J$2,収穫記録!$J:$J,$J$3,収穫記録!$F:$F,$I135,収穫記録!$B:$B,"&gt;="&amp;W$10,収穫記録!$B:$B,"&lt;="&amp;W$10+6)
/_xlfn.UNIQUE(_xlfn._xlws.FILTER($F:$F,$E:$E=$J$4))
/IF($J$5="総計",1,$K135/10)
),0)</f>
        <v>0</v>
      </c>
      <c r="X135" s="48" cm="1">
        <f t="array" ref="X135">IFERROR(
IF(OR(X$10="",$I135=""),"",
SUMIFS(収穫記録!$P:$P,収穫記録!$D:$D,$J$1,収穫記録!$I:$I,$J$2,収穫記録!$J:$J,$J$3,収穫記録!$F:$F,$I135,収穫記録!$B:$B,"&gt;="&amp;X$10,収穫記録!$B:$B,"&lt;="&amp;X$10+6)
/_xlfn.UNIQUE(_xlfn._xlws.FILTER($F:$F,$E:$E=$J$4))
/IF($J$5="総計",1,$K135/10)
),0)</f>
        <v>0</v>
      </c>
    </row>
    <row r="136" spans="10:24">
      <c r="J136" s="13"/>
      <c r="K136" s="37"/>
      <c r="L136" s="46" t="str">
        <f t="shared" si="4"/>
        <v/>
      </c>
      <c r="M136" s="47" cm="1">
        <f t="array" ref="M136">IFERROR(
IF(OR(M$10="",$I136=""),"",
SUMIFS(収穫記録!$P:$P,収穫記録!$D:$D,$J$1,収穫記録!$I:$I,$J$2,収穫記録!$J:$J,$J$3,収穫記録!$F:$F,$I136,収穫記録!$B:$B,"&gt;="&amp;M$10,収穫記録!$B:$B,"&lt;="&amp;M$10+6)
/_xlfn.UNIQUE(_xlfn._xlws.FILTER($F:$F,$E:$E=$J$4))
/IF($J$5="総計",1,$K136/10)
),0)</f>
        <v>0</v>
      </c>
      <c r="N136" s="48" cm="1">
        <f t="array" ref="N136">IFERROR(
IF(OR(N$10="",$I136=""),"",
SUMIFS(収穫記録!$P:$P,収穫記録!$D:$D,$J$1,収穫記録!$I:$I,$J$2,収穫記録!$J:$J,$J$3,収穫記録!$F:$F,$I136,収穫記録!$B:$B,"&gt;="&amp;N$10,収穫記録!$B:$B,"&lt;="&amp;N$10+6)
/_xlfn.UNIQUE(_xlfn._xlws.FILTER($F:$F,$E:$E=$J$4))
/IF($J$5="総計",1,$K136/10)
),0)</f>
        <v>0</v>
      </c>
      <c r="O136" s="48" cm="1">
        <f t="array" ref="O136">IFERROR(
IF(OR(O$10="",$I136=""),"",
SUMIFS(収穫記録!$P:$P,収穫記録!$D:$D,$J$1,収穫記録!$I:$I,$J$2,収穫記録!$J:$J,$J$3,収穫記録!$F:$F,$I136,収穫記録!$B:$B,"&gt;="&amp;O$10,収穫記録!$B:$B,"&lt;="&amp;O$10+6)
/_xlfn.UNIQUE(_xlfn._xlws.FILTER($F:$F,$E:$E=$J$4))
/IF($J$5="総計",1,$K136/10)
),0)</f>
        <v>0</v>
      </c>
      <c r="P136" s="48" cm="1">
        <f t="array" ref="P136">IFERROR(
IF(OR(P$10="",$I136=""),"",
SUMIFS(収穫記録!$P:$P,収穫記録!$D:$D,$J$1,収穫記録!$I:$I,$J$2,収穫記録!$J:$J,$J$3,収穫記録!$F:$F,$I136,収穫記録!$B:$B,"&gt;="&amp;P$10,収穫記録!$B:$B,"&lt;="&amp;P$10+6)
/_xlfn.UNIQUE(_xlfn._xlws.FILTER($F:$F,$E:$E=$J$4))
/IF($J$5="総計",1,$K136/10)
),0)</f>
        <v>0</v>
      </c>
      <c r="Q136" s="48" cm="1">
        <f t="array" ref="Q136">IFERROR(
IF(OR(Q$10="",$I136=""),"",
SUMIFS(収穫記録!$P:$P,収穫記録!$D:$D,$J$1,収穫記録!$I:$I,$J$2,収穫記録!$J:$J,$J$3,収穫記録!$F:$F,$I136,収穫記録!$B:$B,"&gt;="&amp;Q$10,収穫記録!$B:$B,"&lt;="&amp;Q$10+6)
/_xlfn.UNIQUE(_xlfn._xlws.FILTER($F:$F,$E:$E=$J$4))
/IF($J$5="総計",1,$K136/10)
),0)</f>
        <v>0</v>
      </c>
      <c r="R136" s="48" cm="1">
        <f t="array" ref="R136">IFERROR(
IF(OR(R$10="",$I136=""),"",
SUMIFS(収穫記録!$P:$P,収穫記録!$D:$D,$J$1,収穫記録!$I:$I,$J$2,収穫記録!$J:$J,$J$3,収穫記録!$F:$F,$I136,収穫記録!$B:$B,"&gt;="&amp;R$10,収穫記録!$B:$B,"&lt;="&amp;R$10+6)
/_xlfn.UNIQUE(_xlfn._xlws.FILTER($F:$F,$E:$E=$J$4))
/IF($J$5="総計",1,$K136/10)
),0)</f>
        <v>0</v>
      </c>
      <c r="S136" s="48" cm="1">
        <f t="array" ref="S136">IFERROR(
IF(OR(S$10="",$I136=""),"",
SUMIFS(収穫記録!$P:$P,収穫記録!$D:$D,$J$1,収穫記録!$I:$I,$J$2,収穫記録!$J:$J,$J$3,収穫記録!$F:$F,$I136,収穫記録!$B:$B,"&gt;="&amp;S$10,収穫記録!$B:$B,"&lt;="&amp;S$10+6)
/_xlfn.UNIQUE(_xlfn._xlws.FILTER($F:$F,$E:$E=$J$4))
/IF($J$5="総計",1,$K136/10)
),0)</f>
        <v>0</v>
      </c>
      <c r="T136" s="48" cm="1">
        <f t="array" ref="T136">IFERROR(
IF(OR(T$10="",$I136=""),"",
SUMIFS(収穫記録!$P:$P,収穫記録!$D:$D,$J$1,収穫記録!$I:$I,$J$2,収穫記録!$J:$J,$J$3,収穫記録!$F:$F,$I136,収穫記録!$B:$B,"&gt;="&amp;T$10,収穫記録!$B:$B,"&lt;="&amp;T$10+6)
/_xlfn.UNIQUE(_xlfn._xlws.FILTER($F:$F,$E:$E=$J$4))
/IF($J$5="総計",1,$K136/10)
),0)</f>
        <v>0</v>
      </c>
      <c r="U136" s="48" cm="1">
        <f t="array" ref="U136">IFERROR(
IF(OR(U$10="",$I136=""),"",
SUMIFS(収穫記録!$P:$P,収穫記録!$D:$D,$J$1,収穫記録!$I:$I,$J$2,収穫記録!$J:$J,$J$3,収穫記録!$F:$F,$I136,収穫記録!$B:$B,"&gt;="&amp;U$10,収穫記録!$B:$B,"&lt;="&amp;U$10+6)
/_xlfn.UNIQUE(_xlfn._xlws.FILTER($F:$F,$E:$E=$J$4))
/IF($J$5="総計",1,$K136/10)
),0)</f>
        <v>0</v>
      </c>
      <c r="V136" s="48" cm="1">
        <f t="array" ref="V136">IFERROR(
IF(OR(V$10="",$I136=""),"",
SUMIFS(収穫記録!$P:$P,収穫記録!$D:$D,$J$1,収穫記録!$I:$I,$J$2,収穫記録!$J:$J,$J$3,収穫記録!$F:$F,$I136,収穫記録!$B:$B,"&gt;="&amp;V$10,収穫記録!$B:$B,"&lt;="&amp;V$10+6)
/_xlfn.UNIQUE(_xlfn._xlws.FILTER($F:$F,$E:$E=$J$4))
/IF($J$5="総計",1,$K136/10)
),0)</f>
        <v>0</v>
      </c>
      <c r="W136" s="48" cm="1">
        <f t="array" ref="W136">IFERROR(
IF(OR(W$10="",$I136=""),"",
SUMIFS(収穫記録!$P:$P,収穫記録!$D:$D,$J$1,収穫記録!$I:$I,$J$2,収穫記録!$J:$J,$J$3,収穫記録!$F:$F,$I136,収穫記録!$B:$B,"&gt;="&amp;W$10,収穫記録!$B:$B,"&lt;="&amp;W$10+6)
/_xlfn.UNIQUE(_xlfn._xlws.FILTER($F:$F,$E:$E=$J$4))
/IF($J$5="総計",1,$K136/10)
),0)</f>
        <v>0</v>
      </c>
      <c r="X136" s="48" cm="1">
        <f t="array" ref="X136">IFERROR(
IF(OR(X$10="",$I136=""),"",
SUMIFS(収穫記録!$P:$P,収穫記録!$D:$D,$J$1,収穫記録!$I:$I,$J$2,収穫記録!$J:$J,$J$3,収穫記録!$F:$F,$I136,収穫記録!$B:$B,"&gt;="&amp;X$10,収穫記録!$B:$B,"&lt;="&amp;X$10+6)
/_xlfn.UNIQUE(_xlfn._xlws.FILTER($F:$F,$E:$E=$J$4))
/IF($J$5="総計",1,$K136/10)
),0)</f>
        <v>0</v>
      </c>
    </row>
    <row r="137" spans="10:24">
      <c r="J137" s="13"/>
      <c r="K137" s="37"/>
      <c r="L137" s="46" t="str">
        <f t="shared" si="4"/>
        <v/>
      </c>
      <c r="M137" s="47" cm="1">
        <f t="array" ref="M137">IFERROR(
IF(OR(M$10="",$I137=""),"",
SUMIFS(収穫記録!$P:$P,収穫記録!$D:$D,$J$1,収穫記録!$I:$I,$J$2,収穫記録!$J:$J,$J$3,収穫記録!$F:$F,$I137,収穫記録!$B:$B,"&gt;="&amp;M$10,収穫記録!$B:$B,"&lt;="&amp;M$10+6)
/_xlfn.UNIQUE(_xlfn._xlws.FILTER($F:$F,$E:$E=$J$4))
/IF($J$5="総計",1,$K137/10)
),0)</f>
        <v>0</v>
      </c>
      <c r="N137" s="48" cm="1">
        <f t="array" ref="N137">IFERROR(
IF(OR(N$10="",$I137=""),"",
SUMIFS(収穫記録!$P:$P,収穫記録!$D:$D,$J$1,収穫記録!$I:$I,$J$2,収穫記録!$J:$J,$J$3,収穫記録!$F:$F,$I137,収穫記録!$B:$B,"&gt;="&amp;N$10,収穫記録!$B:$B,"&lt;="&amp;N$10+6)
/_xlfn.UNIQUE(_xlfn._xlws.FILTER($F:$F,$E:$E=$J$4))
/IF($J$5="総計",1,$K137/10)
),0)</f>
        <v>0</v>
      </c>
      <c r="O137" s="48" cm="1">
        <f t="array" ref="O137">IFERROR(
IF(OR(O$10="",$I137=""),"",
SUMIFS(収穫記録!$P:$P,収穫記録!$D:$D,$J$1,収穫記録!$I:$I,$J$2,収穫記録!$J:$J,$J$3,収穫記録!$F:$F,$I137,収穫記録!$B:$B,"&gt;="&amp;O$10,収穫記録!$B:$B,"&lt;="&amp;O$10+6)
/_xlfn.UNIQUE(_xlfn._xlws.FILTER($F:$F,$E:$E=$J$4))
/IF($J$5="総計",1,$K137/10)
),0)</f>
        <v>0</v>
      </c>
      <c r="P137" s="48" cm="1">
        <f t="array" ref="P137">IFERROR(
IF(OR(P$10="",$I137=""),"",
SUMIFS(収穫記録!$P:$P,収穫記録!$D:$D,$J$1,収穫記録!$I:$I,$J$2,収穫記録!$J:$J,$J$3,収穫記録!$F:$F,$I137,収穫記録!$B:$B,"&gt;="&amp;P$10,収穫記録!$B:$B,"&lt;="&amp;P$10+6)
/_xlfn.UNIQUE(_xlfn._xlws.FILTER($F:$F,$E:$E=$J$4))
/IF($J$5="総計",1,$K137/10)
),0)</f>
        <v>0</v>
      </c>
      <c r="Q137" s="48" cm="1">
        <f t="array" ref="Q137">IFERROR(
IF(OR(Q$10="",$I137=""),"",
SUMIFS(収穫記録!$P:$P,収穫記録!$D:$D,$J$1,収穫記録!$I:$I,$J$2,収穫記録!$J:$J,$J$3,収穫記録!$F:$F,$I137,収穫記録!$B:$B,"&gt;="&amp;Q$10,収穫記録!$B:$B,"&lt;="&amp;Q$10+6)
/_xlfn.UNIQUE(_xlfn._xlws.FILTER($F:$F,$E:$E=$J$4))
/IF($J$5="総計",1,$K137/10)
),0)</f>
        <v>0</v>
      </c>
      <c r="R137" s="48" cm="1">
        <f t="array" ref="R137">IFERROR(
IF(OR(R$10="",$I137=""),"",
SUMIFS(収穫記録!$P:$P,収穫記録!$D:$D,$J$1,収穫記録!$I:$I,$J$2,収穫記録!$J:$J,$J$3,収穫記録!$F:$F,$I137,収穫記録!$B:$B,"&gt;="&amp;R$10,収穫記録!$B:$B,"&lt;="&amp;R$10+6)
/_xlfn.UNIQUE(_xlfn._xlws.FILTER($F:$F,$E:$E=$J$4))
/IF($J$5="総計",1,$K137/10)
),0)</f>
        <v>0</v>
      </c>
      <c r="S137" s="48" cm="1">
        <f t="array" ref="S137">IFERROR(
IF(OR(S$10="",$I137=""),"",
SUMIFS(収穫記録!$P:$P,収穫記録!$D:$D,$J$1,収穫記録!$I:$I,$J$2,収穫記録!$J:$J,$J$3,収穫記録!$F:$F,$I137,収穫記録!$B:$B,"&gt;="&amp;S$10,収穫記録!$B:$B,"&lt;="&amp;S$10+6)
/_xlfn.UNIQUE(_xlfn._xlws.FILTER($F:$F,$E:$E=$J$4))
/IF($J$5="総計",1,$K137/10)
),0)</f>
        <v>0</v>
      </c>
      <c r="T137" s="48" cm="1">
        <f t="array" ref="T137">IFERROR(
IF(OR(T$10="",$I137=""),"",
SUMIFS(収穫記録!$P:$P,収穫記録!$D:$D,$J$1,収穫記録!$I:$I,$J$2,収穫記録!$J:$J,$J$3,収穫記録!$F:$F,$I137,収穫記録!$B:$B,"&gt;="&amp;T$10,収穫記録!$B:$B,"&lt;="&amp;T$10+6)
/_xlfn.UNIQUE(_xlfn._xlws.FILTER($F:$F,$E:$E=$J$4))
/IF($J$5="総計",1,$K137/10)
),0)</f>
        <v>0</v>
      </c>
      <c r="U137" s="48" cm="1">
        <f t="array" ref="U137">IFERROR(
IF(OR(U$10="",$I137=""),"",
SUMIFS(収穫記録!$P:$P,収穫記録!$D:$D,$J$1,収穫記録!$I:$I,$J$2,収穫記録!$J:$J,$J$3,収穫記録!$F:$F,$I137,収穫記録!$B:$B,"&gt;="&amp;U$10,収穫記録!$B:$B,"&lt;="&amp;U$10+6)
/_xlfn.UNIQUE(_xlfn._xlws.FILTER($F:$F,$E:$E=$J$4))
/IF($J$5="総計",1,$K137/10)
),0)</f>
        <v>0</v>
      </c>
      <c r="V137" s="48" cm="1">
        <f t="array" ref="V137">IFERROR(
IF(OR(V$10="",$I137=""),"",
SUMIFS(収穫記録!$P:$P,収穫記録!$D:$D,$J$1,収穫記録!$I:$I,$J$2,収穫記録!$J:$J,$J$3,収穫記録!$F:$F,$I137,収穫記録!$B:$B,"&gt;="&amp;V$10,収穫記録!$B:$B,"&lt;="&amp;V$10+6)
/_xlfn.UNIQUE(_xlfn._xlws.FILTER($F:$F,$E:$E=$J$4))
/IF($J$5="総計",1,$K137/10)
),0)</f>
        <v>0</v>
      </c>
      <c r="W137" s="48" cm="1">
        <f t="array" ref="W137">IFERROR(
IF(OR(W$10="",$I137=""),"",
SUMIFS(収穫記録!$P:$P,収穫記録!$D:$D,$J$1,収穫記録!$I:$I,$J$2,収穫記録!$J:$J,$J$3,収穫記録!$F:$F,$I137,収穫記録!$B:$B,"&gt;="&amp;W$10,収穫記録!$B:$B,"&lt;="&amp;W$10+6)
/_xlfn.UNIQUE(_xlfn._xlws.FILTER($F:$F,$E:$E=$J$4))
/IF($J$5="総計",1,$K137/10)
),0)</f>
        <v>0</v>
      </c>
      <c r="X137" s="48" cm="1">
        <f t="array" ref="X137">IFERROR(
IF(OR(X$10="",$I137=""),"",
SUMIFS(収穫記録!$P:$P,収穫記録!$D:$D,$J$1,収穫記録!$I:$I,$J$2,収穫記録!$J:$J,$J$3,収穫記録!$F:$F,$I137,収穫記録!$B:$B,"&gt;="&amp;X$10,収穫記録!$B:$B,"&lt;="&amp;X$10+6)
/_xlfn.UNIQUE(_xlfn._xlws.FILTER($F:$F,$E:$E=$J$4))
/IF($J$5="総計",1,$K137/10)
),0)</f>
        <v>0</v>
      </c>
    </row>
    <row r="138" spans="10:24">
      <c r="J138" s="13"/>
      <c r="K138" s="37"/>
      <c r="L138" s="46" t="str">
        <f t="shared" si="4"/>
        <v/>
      </c>
      <c r="M138" s="47" cm="1">
        <f t="array" ref="M138">IFERROR(
IF(OR(M$10="",$I138=""),"",
SUMIFS(収穫記録!$P:$P,収穫記録!$D:$D,$J$1,収穫記録!$I:$I,$J$2,収穫記録!$J:$J,$J$3,収穫記録!$F:$F,$I138,収穫記録!$B:$B,"&gt;="&amp;M$10,収穫記録!$B:$B,"&lt;="&amp;M$10+6)
/_xlfn.UNIQUE(_xlfn._xlws.FILTER($F:$F,$E:$E=$J$4))
/IF($J$5="総計",1,$K138/10)
),0)</f>
        <v>0</v>
      </c>
      <c r="N138" s="48" cm="1">
        <f t="array" ref="N138">IFERROR(
IF(OR(N$10="",$I138=""),"",
SUMIFS(収穫記録!$P:$P,収穫記録!$D:$D,$J$1,収穫記録!$I:$I,$J$2,収穫記録!$J:$J,$J$3,収穫記録!$F:$F,$I138,収穫記録!$B:$B,"&gt;="&amp;N$10,収穫記録!$B:$B,"&lt;="&amp;N$10+6)
/_xlfn.UNIQUE(_xlfn._xlws.FILTER($F:$F,$E:$E=$J$4))
/IF($J$5="総計",1,$K138/10)
),0)</f>
        <v>0</v>
      </c>
      <c r="O138" s="48" cm="1">
        <f t="array" ref="O138">IFERROR(
IF(OR(O$10="",$I138=""),"",
SUMIFS(収穫記録!$P:$P,収穫記録!$D:$D,$J$1,収穫記録!$I:$I,$J$2,収穫記録!$J:$J,$J$3,収穫記録!$F:$F,$I138,収穫記録!$B:$B,"&gt;="&amp;O$10,収穫記録!$B:$B,"&lt;="&amp;O$10+6)
/_xlfn.UNIQUE(_xlfn._xlws.FILTER($F:$F,$E:$E=$J$4))
/IF($J$5="総計",1,$K138/10)
),0)</f>
        <v>0</v>
      </c>
      <c r="P138" s="48" cm="1">
        <f t="array" ref="P138">IFERROR(
IF(OR(P$10="",$I138=""),"",
SUMIFS(収穫記録!$P:$P,収穫記録!$D:$D,$J$1,収穫記録!$I:$I,$J$2,収穫記録!$J:$J,$J$3,収穫記録!$F:$F,$I138,収穫記録!$B:$B,"&gt;="&amp;P$10,収穫記録!$B:$B,"&lt;="&amp;P$10+6)
/_xlfn.UNIQUE(_xlfn._xlws.FILTER($F:$F,$E:$E=$J$4))
/IF($J$5="総計",1,$K138/10)
),0)</f>
        <v>0</v>
      </c>
      <c r="Q138" s="48" cm="1">
        <f t="array" ref="Q138">IFERROR(
IF(OR(Q$10="",$I138=""),"",
SUMIFS(収穫記録!$P:$P,収穫記録!$D:$D,$J$1,収穫記録!$I:$I,$J$2,収穫記録!$J:$J,$J$3,収穫記録!$F:$F,$I138,収穫記録!$B:$B,"&gt;="&amp;Q$10,収穫記録!$B:$B,"&lt;="&amp;Q$10+6)
/_xlfn.UNIQUE(_xlfn._xlws.FILTER($F:$F,$E:$E=$J$4))
/IF($J$5="総計",1,$K138/10)
),0)</f>
        <v>0</v>
      </c>
      <c r="R138" s="48" cm="1">
        <f t="array" ref="R138">IFERROR(
IF(OR(R$10="",$I138=""),"",
SUMIFS(収穫記録!$P:$P,収穫記録!$D:$D,$J$1,収穫記録!$I:$I,$J$2,収穫記録!$J:$J,$J$3,収穫記録!$F:$F,$I138,収穫記録!$B:$B,"&gt;="&amp;R$10,収穫記録!$B:$B,"&lt;="&amp;R$10+6)
/_xlfn.UNIQUE(_xlfn._xlws.FILTER($F:$F,$E:$E=$J$4))
/IF($J$5="総計",1,$K138/10)
),0)</f>
        <v>0</v>
      </c>
      <c r="S138" s="48" cm="1">
        <f t="array" ref="S138">IFERROR(
IF(OR(S$10="",$I138=""),"",
SUMIFS(収穫記録!$P:$P,収穫記録!$D:$D,$J$1,収穫記録!$I:$I,$J$2,収穫記録!$J:$J,$J$3,収穫記録!$F:$F,$I138,収穫記録!$B:$B,"&gt;="&amp;S$10,収穫記録!$B:$B,"&lt;="&amp;S$10+6)
/_xlfn.UNIQUE(_xlfn._xlws.FILTER($F:$F,$E:$E=$J$4))
/IF($J$5="総計",1,$K138/10)
),0)</f>
        <v>0</v>
      </c>
      <c r="T138" s="48" cm="1">
        <f t="array" ref="T138">IFERROR(
IF(OR(T$10="",$I138=""),"",
SUMIFS(収穫記録!$P:$P,収穫記録!$D:$D,$J$1,収穫記録!$I:$I,$J$2,収穫記録!$J:$J,$J$3,収穫記録!$F:$F,$I138,収穫記録!$B:$B,"&gt;="&amp;T$10,収穫記録!$B:$B,"&lt;="&amp;T$10+6)
/_xlfn.UNIQUE(_xlfn._xlws.FILTER($F:$F,$E:$E=$J$4))
/IF($J$5="総計",1,$K138/10)
),0)</f>
        <v>0</v>
      </c>
      <c r="U138" s="48" cm="1">
        <f t="array" ref="U138">IFERROR(
IF(OR(U$10="",$I138=""),"",
SUMIFS(収穫記録!$P:$P,収穫記録!$D:$D,$J$1,収穫記録!$I:$I,$J$2,収穫記録!$J:$J,$J$3,収穫記録!$F:$F,$I138,収穫記録!$B:$B,"&gt;="&amp;U$10,収穫記録!$B:$B,"&lt;="&amp;U$10+6)
/_xlfn.UNIQUE(_xlfn._xlws.FILTER($F:$F,$E:$E=$J$4))
/IF($J$5="総計",1,$K138/10)
),0)</f>
        <v>0</v>
      </c>
      <c r="V138" s="48" cm="1">
        <f t="array" ref="V138">IFERROR(
IF(OR(V$10="",$I138=""),"",
SUMIFS(収穫記録!$P:$P,収穫記録!$D:$D,$J$1,収穫記録!$I:$I,$J$2,収穫記録!$J:$J,$J$3,収穫記録!$F:$F,$I138,収穫記録!$B:$B,"&gt;="&amp;V$10,収穫記録!$B:$B,"&lt;="&amp;V$10+6)
/_xlfn.UNIQUE(_xlfn._xlws.FILTER($F:$F,$E:$E=$J$4))
/IF($J$5="総計",1,$K138/10)
),0)</f>
        <v>0</v>
      </c>
      <c r="W138" s="48" cm="1">
        <f t="array" ref="W138">IFERROR(
IF(OR(W$10="",$I138=""),"",
SUMIFS(収穫記録!$P:$P,収穫記録!$D:$D,$J$1,収穫記録!$I:$I,$J$2,収穫記録!$J:$J,$J$3,収穫記録!$F:$F,$I138,収穫記録!$B:$B,"&gt;="&amp;W$10,収穫記録!$B:$B,"&lt;="&amp;W$10+6)
/_xlfn.UNIQUE(_xlfn._xlws.FILTER($F:$F,$E:$E=$J$4))
/IF($J$5="総計",1,$K138/10)
),0)</f>
        <v>0</v>
      </c>
      <c r="X138" s="48" cm="1">
        <f t="array" ref="X138">IFERROR(
IF(OR(X$10="",$I138=""),"",
SUMIFS(収穫記録!$P:$P,収穫記録!$D:$D,$J$1,収穫記録!$I:$I,$J$2,収穫記録!$J:$J,$J$3,収穫記録!$F:$F,$I138,収穫記録!$B:$B,"&gt;="&amp;X$10,収穫記録!$B:$B,"&lt;="&amp;X$10+6)
/_xlfn.UNIQUE(_xlfn._xlws.FILTER($F:$F,$E:$E=$J$4))
/IF($J$5="総計",1,$K138/10)
),0)</f>
        <v>0</v>
      </c>
    </row>
    <row r="139" spans="10:24">
      <c r="J139" s="13"/>
      <c r="K139" s="37"/>
      <c r="L139" s="46" t="str">
        <f t="shared" si="4"/>
        <v/>
      </c>
      <c r="M139" s="47" cm="1">
        <f t="array" ref="M139">IFERROR(
IF(OR(M$10="",$I139=""),"",
SUMIFS(収穫記録!$P:$P,収穫記録!$D:$D,$J$1,収穫記録!$I:$I,$J$2,収穫記録!$J:$J,$J$3,収穫記録!$F:$F,$I139,収穫記録!$B:$B,"&gt;="&amp;M$10,収穫記録!$B:$B,"&lt;="&amp;M$10+6)
/_xlfn.UNIQUE(_xlfn._xlws.FILTER($F:$F,$E:$E=$J$4))
/IF($J$5="総計",1,$K139/10)
),0)</f>
        <v>0</v>
      </c>
      <c r="N139" s="48" cm="1">
        <f t="array" ref="N139">IFERROR(
IF(OR(N$10="",$I139=""),"",
SUMIFS(収穫記録!$P:$P,収穫記録!$D:$D,$J$1,収穫記録!$I:$I,$J$2,収穫記録!$J:$J,$J$3,収穫記録!$F:$F,$I139,収穫記録!$B:$B,"&gt;="&amp;N$10,収穫記録!$B:$B,"&lt;="&amp;N$10+6)
/_xlfn.UNIQUE(_xlfn._xlws.FILTER($F:$F,$E:$E=$J$4))
/IF($J$5="総計",1,$K139/10)
),0)</f>
        <v>0</v>
      </c>
      <c r="O139" s="48" cm="1">
        <f t="array" ref="O139">IFERROR(
IF(OR(O$10="",$I139=""),"",
SUMIFS(収穫記録!$P:$P,収穫記録!$D:$D,$J$1,収穫記録!$I:$I,$J$2,収穫記録!$J:$J,$J$3,収穫記録!$F:$F,$I139,収穫記録!$B:$B,"&gt;="&amp;O$10,収穫記録!$B:$B,"&lt;="&amp;O$10+6)
/_xlfn.UNIQUE(_xlfn._xlws.FILTER($F:$F,$E:$E=$J$4))
/IF($J$5="総計",1,$K139/10)
),0)</f>
        <v>0</v>
      </c>
      <c r="P139" s="48" cm="1">
        <f t="array" ref="P139">IFERROR(
IF(OR(P$10="",$I139=""),"",
SUMIFS(収穫記録!$P:$P,収穫記録!$D:$D,$J$1,収穫記録!$I:$I,$J$2,収穫記録!$J:$J,$J$3,収穫記録!$F:$F,$I139,収穫記録!$B:$B,"&gt;="&amp;P$10,収穫記録!$B:$B,"&lt;="&amp;P$10+6)
/_xlfn.UNIQUE(_xlfn._xlws.FILTER($F:$F,$E:$E=$J$4))
/IF($J$5="総計",1,$K139/10)
),0)</f>
        <v>0</v>
      </c>
      <c r="Q139" s="48" cm="1">
        <f t="array" ref="Q139">IFERROR(
IF(OR(Q$10="",$I139=""),"",
SUMIFS(収穫記録!$P:$P,収穫記録!$D:$D,$J$1,収穫記録!$I:$I,$J$2,収穫記録!$J:$J,$J$3,収穫記録!$F:$F,$I139,収穫記録!$B:$B,"&gt;="&amp;Q$10,収穫記録!$B:$B,"&lt;="&amp;Q$10+6)
/_xlfn.UNIQUE(_xlfn._xlws.FILTER($F:$F,$E:$E=$J$4))
/IF($J$5="総計",1,$K139/10)
),0)</f>
        <v>0</v>
      </c>
      <c r="R139" s="48" cm="1">
        <f t="array" ref="R139">IFERROR(
IF(OR(R$10="",$I139=""),"",
SUMIFS(収穫記録!$P:$P,収穫記録!$D:$D,$J$1,収穫記録!$I:$I,$J$2,収穫記録!$J:$J,$J$3,収穫記録!$F:$F,$I139,収穫記録!$B:$B,"&gt;="&amp;R$10,収穫記録!$B:$B,"&lt;="&amp;R$10+6)
/_xlfn.UNIQUE(_xlfn._xlws.FILTER($F:$F,$E:$E=$J$4))
/IF($J$5="総計",1,$K139/10)
),0)</f>
        <v>0</v>
      </c>
      <c r="S139" s="48" cm="1">
        <f t="array" ref="S139">IFERROR(
IF(OR(S$10="",$I139=""),"",
SUMIFS(収穫記録!$P:$P,収穫記録!$D:$D,$J$1,収穫記録!$I:$I,$J$2,収穫記録!$J:$J,$J$3,収穫記録!$F:$F,$I139,収穫記録!$B:$B,"&gt;="&amp;S$10,収穫記録!$B:$B,"&lt;="&amp;S$10+6)
/_xlfn.UNIQUE(_xlfn._xlws.FILTER($F:$F,$E:$E=$J$4))
/IF($J$5="総計",1,$K139/10)
),0)</f>
        <v>0</v>
      </c>
      <c r="T139" s="48" cm="1">
        <f t="array" ref="T139">IFERROR(
IF(OR(T$10="",$I139=""),"",
SUMIFS(収穫記録!$P:$P,収穫記録!$D:$D,$J$1,収穫記録!$I:$I,$J$2,収穫記録!$J:$J,$J$3,収穫記録!$F:$F,$I139,収穫記録!$B:$B,"&gt;="&amp;T$10,収穫記録!$B:$B,"&lt;="&amp;T$10+6)
/_xlfn.UNIQUE(_xlfn._xlws.FILTER($F:$F,$E:$E=$J$4))
/IF($J$5="総計",1,$K139/10)
),0)</f>
        <v>0</v>
      </c>
      <c r="U139" s="48" cm="1">
        <f t="array" ref="U139">IFERROR(
IF(OR(U$10="",$I139=""),"",
SUMIFS(収穫記録!$P:$P,収穫記録!$D:$D,$J$1,収穫記録!$I:$I,$J$2,収穫記録!$J:$J,$J$3,収穫記録!$F:$F,$I139,収穫記録!$B:$B,"&gt;="&amp;U$10,収穫記録!$B:$B,"&lt;="&amp;U$10+6)
/_xlfn.UNIQUE(_xlfn._xlws.FILTER($F:$F,$E:$E=$J$4))
/IF($J$5="総計",1,$K139/10)
),0)</f>
        <v>0</v>
      </c>
      <c r="V139" s="48" cm="1">
        <f t="array" ref="V139">IFERROR(
IF(OR(V$10="",$I139=""),"",
SUMIFS(収穫記録!$P:$P,収穫記録!$D:$D,$J$1,収穫記録!$I:$I,$J$2,収穫記録!$J:$J,$J$3,収穫記録!$F:$F,$I139,収穫記録!$B:$B,"&gt;="&amp;V$10,収穫記録!$B:$B,"&lt;="&amp;V$10+6)
/_xlfn.UNIQUE(_xlfn._xlws.FILTER($F:$F,$E:$E=$J$4))
/IF($J$5="総計",1,$K139/10)
),0)</f>
        <v>0</v>
      </c>
      <c r="W139" s="48" cm="1">
        <f t="array" ref="W139">IFERROR(
IF(OR(W$10="",$I139=""),"",
SUMIFS(収穫記録!$P:$P,収穫記録!$D:$D,$J$1,収穫記録!$I:$I,$J$2,収穫記録!$J:$J,$J$3,収穫記録!$F:$F,$I139,収穫記録!$B:$B,"&gt;="&amp;W$10,収穫記録!$B:$B,"&lt;="&amp;W$10+6)
/_xlfn.UNIQUE(_xlfn._xlws.FILTER($F:$F,$E:$E=$J$4))
/IF($J$5="総計",1,$K139/10)
),0)</f>
        <v>0</v>
      </c>
      <c r="X139" s="48" cm="1">
        <f t="array" ref="X139">IFERROR(
IF(OR(X$10="",$I139=""),"",
SUMIFS(収穫記録!$P:$P,収穫記録!$D:$D,$J$1,収穫記録!$I:$I,$J$2,収穫記録!$J:$J,$J$3,収穫記録!$F:$F,$I139,収穫記録!$B:$B,"&gt;="&amp;X$10,収穫記録!$B:$B,"&lt;="&amp;X$10+6)
/_xlfn.UNIQUE(_xlfn._xlws.FILTER($F:$F,$E:$E=$J$4))
/IF($J$5="総計",1,$K139/10)
),0)</f>
        <v>0</v>
      </c>
    </row>
    <row r="140" spans="10:24">
      <c r="J140" s="13"/>
      <c r="K140" s="37"/>
      <c r="L140" s="46" t="str">
        <f t="shared" si="4"/>
        <v/>
      </c>
      <c r="M140" s="47" cm="1">
        <f t="array" ref="M140">IFERROR(
IF(OR(M$10="",$I140=""),"",
SUMIFS(収穫記録!$P:$P,収穫記録!$D:$D,$J$1,収穫記録!$I:$I,$J$2,収穫記録!$J:$J,$J$3,収穫記録!$F:$F,$I140,収穫記録!$B:$B,"&gt;="&amp;M$10,収穫記録!$B:$B,"&lt;="&amp;M$10+6)
/_xlfn.UNIQUE(_xlfn._xlws.FILTER($F:$F,$E:$E=$J$4))
/IF($J$5="総計",1,$K140/10)
),0)</f>
        <v>0</v>
      </c>
      <c r="N140" s="48" cm="1">
        <f t="array" ref="N140">IFERROR(
IF(OR(N$10="",$I140=""),"",
SUMIFS(収穫記録!$P:$P,収穫記録!$D:$D,$J$1,収穫記録!$I:$I,$J$2,収穫記録!$J:$J,$J$3,収穫記録!$F:$F,$I140,収穫記録!$B:$B,"&gt;="&amp;N$10,収穫記録!$B:$B,"&lt;="&amp;N$10+6)
/_xlfn.UNIQUE(_xlfn._xlws.FILTER($F:$F,$E:$E=$J$4))
/IF($J$5="総計",1,$K140/10)
),0)</f>
        <v>0</v>
      </c>
      <c r="O140" s="48" cm="1">
        <f t="array" ref="O140">IFERROR(
IF(OR(O$10="",$I140=""),"",
SUMIFS(収穫記録!$P:$P,収穫記録!$D:$D,$J$1,収穫記録!$I:$I,$J$2,収穫記録!$J:$J,$J$3,収穫記録!$F:$F,$I140,収穫記録!$B:$B,"&gt;="&amp;O$10,収穫記録!$B:$B,"&lt;="&amp;O$10+6)
/_xlfn.UNIQUE(_xlfn._xlws.FILTER($F:$F,$E:$E=$J$4))
/IF($J$5="総計",1,$K140/10)
),0)</f>
        <v>0</v>
      </c>
      <c r="P140" s="48" cm="1">
        <f t="array" ref="P140">IFERROR(
IF(OR(P$10="",$I140=""),"",
SUMIFS(収穫記録!$P:$P,収穫記録!$D:$D,$J$1,収穫記録!$I:$I,$J$2,収穫記録!$J:$J,$J$3,収穫記録!$F:$F,$I140,収穫記録!$B:$B,"&gt;="&amp;P$10,収穫記録!$B:$B,"&lt;="&amp;P$10+6)
/_xlfn.UNIQUE(_xlfn._xlws.FILTER($F:$F,$E:$E=$J$4))
/IF($J$5="総計",1,$K140/10)
),0)</f>
        <v>0</v>
      </c>
      <c r="Q140" s="48" cm="1">
        <f t="array" ref="Q140">IFERROR(
IF(OR(Q$10="",$I140=""),"",
SUMIFS(収穫記録!$P:$P,収穫記録!$D:$D,$J$1,収穫記録!$I:$I,$J$2,収穫記録!$J:$J,$J$3,収穫記録!$F:$F,$I140,収穫記録!$B:$B,"&gt;="&amp;Q$10,収穫記録!$B:$B,"&lt;="&amp;Q$10+6)
/_xlfn.UNIQUE(_xlfn._xlws.FILTER($F:$F,$E:$E=$J$4))
/IF($J$5="総計",1,$K140/10)
),0)</f>
        <v>0</v>
      </c>
      <c r="R140" s="48" cm="1">
        <f t="array" ref="R140">IFERROR(
IF(OR(R$10="",$I140=""),"",
SUMIFS(収穫記録!$P:$P,収穫記録!$D:$D,$J$1,収穫記録!$I:$I,$J$2,収穫記録!$J:$J,$J$3,収穫記録!$F:$F,$I140,収穫記録!$B:$B,"&gt;="&amp;R$10,収穫記録!$B:$B,"&lt;="&amp;R$10+6)
/_xlfn.UNIQUE(_xlfn._xlws.FILTER($F:$F,$E:$E=$J$4))
/IF($J$5="総計",1,$K140/10)
),0)</f>
        <v>0</v>
      </c>
      <c r="S140" s="48" cm="1">
        <f t="array" ref="S140">IFERROR(
IF(OR(S$10="",$I140=""),"",
SUMIFS(収穫記録!$P:$P,収穫記録!$D:$D,$J$1,収穫記録!$I:$I,$J$2,収穫記録!$J:$J,$J$3,収穫記録!$F:$F,$I140,収穫記録!$B:$B,"&gt;="&amp;S$10,収穫記録!$B:$B,"&lt;="&amp;S$10+6)
/_xlfn.UNIQUE(_xlfn._xlws.FILTER($F:$F,$E:$E=$J$4))
/IF($J$5="総計",1,$K140/10)
),0)</f>
        <v>0</v>
      </c>
      <c r="T140" s="48" cm="1">
        <f t="array" ref="T140">IFERROR(
IF(OR(T$10="",$I140=""),"",
SUMIFS(収穫記録!$P:$P,収穫記録!$D:$D,$J$1,収穫記録!$I:$I,$J$2,収穫記録!$J:$J,$J$3,収穫記録!$F:$F,$I140,収穫記録!$B:$B,"&gt;="&amp;T$10,収穫記録!$B:$B,"&lt;="&amp;T$10+6)
/_xlfn.UNIQUE(_xlfn._xlws.FILTER($F:$F,$E:$E=$J$4))
/IF($J$5="総計",1,$K140/10)
),0)</f>
        <v>0</v>
      </c>
      <c r="U140" s="48" cm="1">
        <f t="array" ref="U140">IFERROR(
IF(OR(U$10="",$I140=""),"",
SUMIFS(収穫記録!$P:$P,収穫記録!$D:$D,$J$1,収穫記録!$I:$I,$J$2,収穫記録!$J:$J,$J$3,収穫記録!$F:$F,$I140,収穫記録!$B:$B,"&gt;="&amp;U$10,収穫記録!$B:$B,"&lt;="&amp;U$10+6)
/_xlfn.UNIQUE(_xlfn._xlws.FILTER($F:$F,$E:$E=$J$4))
/IF($J$5="総計",1,$K140/10)
),0)</f>
        <v>0</v>
      </c>
      <c r="V140" s="48" cm="1">
        <f t="array" ref="V140">IFERROR(
IF(OR(V$10="",$I140=""),"",
SUMIFS(収穫記録!$P:$P,収穫記録!$D:$D,$J$1,収穫記録!$I:$I,$J$2,収穫記録!$J:$J,$J$3,収穫記録!$F:$F,$I140,収穫記録!$B:$B,"&gt;="&amp;V$10,収穫記録!$B:$B,"&lt;="&amp;V$10+6)
/_xlfn.UNIQUE(_xlfn._xlws.FILTER($F:$F,$E:$E=$J$4))
/IF($J$5="総計",1,$K140/10)
),0)</f>
        <v>0</v>
      </c>
      <c r="W140" s="48" cm="1">
        <f t="array" ref="W140">IFERROR(
IF(OR(W$10="",$I140=""),"",
SUMIFS(収穫記録!$P:$P,収穫記録!$D:$D,$J$1,収穫記録!$I:$I,$J$2,収穫記録!$J:$J,$J$3,収穫記録!$F:$F,$I140,収穫記録!$B:$B,"&gt;="&amp;W$10,収穫記録!$B:$B,"&lt;="&amp;W$10+6)
/_xlfn.UNIQUE(_xlfn._xlws.FILTER($F:$F,$E:$E=$J$4))
/IF($J$5="総計",1,$K140/10)
),0)</f>
        <v>0</v>
      </c>
      <c r="X140" s="48" cm="1">
        <f t="array" ref="X140">IFERROR(
IF(OR(X$10="",$I140=""),"",
SUMIFS(収穫記録!$P:$P,収穫記録!$D:$D,$J$1,収穫記録!$I:$I,$J$2,収穫記録!$J:$J,$J$3,収穫記録!$F:$F,$I140,収穫記録!$B:$B,"&gt;="&amp;X$10,収穫記録!$B:$B,"&lt;="&amp;X$10+6)
/_xlfn.UNIQUE(_xlfn._xlws.FILTER($F:$F,$E:$E=$J$4))
/IF($J$5="総計",1,$K140/10)
),0)</f>
        <v>0</v>
      </c>
    </row>
    <row r="141" spans="10:24">
      <c r="J141" s="13"/>
      <c r="K141" s="37"/>
      <c r="L141" s="46" t="str">
        <f t="shared" si="4"/>
        <v/>
      </c>
      <c r="M141" s="47" cm="1">
        <f t="array" ref="M141">IFERROR(
IF(OR(M$10="",$I141=""),"",
SUMIFS(収穫記録!$P:$P,収穫記録!$D:$D,$J$1,収穫記録!$I:$I,$J$2,収穫記録!$J:$J,$J$3,収穫記録!$F:$F,$I141,収穫記録!$B:$B,"&gt;="&amp;M$10,収穫記録!$B:$B,"&lt;="&amp;M$10+6)
/_xlfn.UNIQUE(_xlfn._xlws.FILTER($F:$F,$E:$E=$J$4))
/IF($J$5="総計",1,$K141/10)
),0)</f>
        <v>0</v>
      </c>
      <c r="N141" s="48" cm="1">
        <f t="array" ref="N141">IFERROR(
IF(OR(N$10="",$I141=""),"",
SUMIFS(収穫記録!$P:$P,収穫記録!$D:$D,$J$1,収穫記録!$I:$I,$J$2,収穫記録!$J:$J,$J$3,収穫記録!$F:$F,$I141,収穫記録!$B:$B,"&gt;="&amp;N$10,収穫記録!$B:$B,"&lt;="&amp;N$10+6)
/_xlfn.UNIQUE(_xlfn._xlws.FILTER($F:$F,$E:$E=$J$4))
/IF($J$5="総計",1,$K141/10)
),0)</f>
        <v>0</v>
      </c>
      <c r="O141" s="48" cm="1">
        <f t="array" ref="O141">IFERROR(
IF(OR(O$10="",$I141=""),"",
SUMIFS(収穫記録!$P:$P,収穫記録!$D:$D,$J$1,収穫記録!$I:$I,$J$2,収穫記録!$J:$J,$J$3,収穫記録!$F:$F,$I141,収穫記録!$B:$B,"&gt;="&amp;O$10,収穫記録!$B:$B,"&lt;="&amp;O$10+6)
/_xlfn.UNIQUE(_xlfn._xlws.FILTER($F:$F,$E:$E=$J$4))
/IF($J$5="総計",1,$K141/10)
),0)</f>
        <v>0</v>
      </c>
      <c r="P141" s="48" cm="1">
        <f t="array" ref="P141">IFERROR(
IF(OR(P$10="",$I141=""),"",
SUMIFS(収穫記録!$P:$P,収穫記録!$D:$D,$J$1,収穫記録!$I:$I,$J$2,収穫記録!$J:$J,$J$3,収穫記録!$F:$F,$I141,収穫記録!$B:$B,"&gt;="&amp;P$10,収穫記録!$B:$B,"&lt;="&amp;P$10+6)
/_xlfn.UNIQUE(_xlfn._xlws.FILTER($F:$F,$E:$E=$J$4))
/IF($J$5="総計",1,$K141/10)
),0)</f>
        <v>0</v>
      </c>
      <c r="Q141" s="48" cm="1">
        <f t="array" ref="Q141">IFERROR(
IF(OR(Q$10="",$I141=""),"",
SUMIFS(収穫記録!$P:$P,収穫記録!$D:$D,$J$1,収穫記録!$I:$I,$J$2,収穫記録!$J:$J,$J$3,収穫記録!$F:$F,$I141,収穫記録!$B:$B,"&gt;="&amp;Q$10,収穫記録!$B:$B,"&lt;="&amp;Q$10+6)
/_xlfn.UNIQUE(_xlfn._xlws.FILTER($F:$F,$E:$E=$J$4))
/IF($J$5="総計",1,$K141/10)
),0)</f>
        <v>0</v>
      </c>
      <c r="R141" s="48" cm="1">
        <f t="array" ref="R141">IFERROR(
IF(OR(R$10="",$I141=""),"",
SUMIFS(収穫記録!$P:$P,収穫記録!$D:$D,$J$1,収穫記録!$I:$I,$J$2,収穫記録!$J:$J,$J$3,収穫記録!$F:$F,$I141,収穫記録!$B:$B,"&gt;="&amp;R$10,収穫記録!$B:$B,"&lt;="&amp;R$10+6)
/_xlfn.UNIQUE(_xlfn._xlws.FILTER($F:$F,$E:$E=$J$4))
/IF($J$5="総計",1,$K141/10)
),0)</f>
        <v>0</v>
      </c>
      <c r="S141" s="48" cm="1">
        <f t="array" ref="S141">IFERROR(
IF(OR(S$10="",$I141=""),"",
SUMIFS(収穫記録!$P:$P,収穫記録!$D:$D,$J$1,収穫記録!$I:$I,$J$2,収穫記録!$J:$J,$J$3,収穫記録!$F:$F,$I141,収穫記録!$B:$B,"&gt;="&amp;S$10,収穫記録!$B:$B,"&lt;="&amp;S$10+6)
/_xlfn.UNIQUE(_xlfn._xlws.FILTER($F:$F,$E:$E=$J$4))
/IF($J$5="総計",1,$K141/10)
),0)</f>
        <v>0</v>
      </c>
      <c r="T141" s="48" cm="1">
        <f t="array" ref="T141">IFERROR(
IF(OR(T$10="",$I141=""),"",
SUMIFS(収穫記録!$P:$P,収穫記録!$D:$D,$J$1,収穫記録!$I:$I,$J$2,収穫記録!$J:$J,$J$3,収穫記録!$F:$F,$I141,収穫記録!$B:$B,"&gt;="&amp;T$10,収穫記録!$B:$B,"&lt;="&amp;T$10+6)
/_xlfn.UNIQUE(_xlfn._xlws.FILTER($F:$F,$E:$E=$J$4))
/IF($J$5="総計",1,$K141/10)
),0)</f>
        <v>0</v>
      </c>
      <c r="U141" s="48" cm="1">
        <f t="array" ref="U141">IFERROR(
IF(OR(U$10="",$I141=""),"",
SUMIFS(収穫記録!$P:$P,収穫記録!$D:$D,$J$1,収穫記録!$I:$I,$J$2,収穫記録!$J:$J,$J$3,収穫記録!$F:$F,$I141,収穫記録!$B:$B,"&gt;="&amp;U$10,収穫記録!$B:$B,"&lt;="&amp;U$10+6)
/_xlfn.UNIQUE(_xlfn._xlws.FILTER($F:$F,$E:$E=$J$4))
/IF($J$5="総計",1,$K141/10)
),0)</f>
        <v>0</v>
      </c>
      <c r="V141" s="48" cm="1">
        <f t="array" ref="V141">IFERROR(
IF(OR(V$10="",$I141=""),"",
SUMIFS(収穫記録!$P:$P,収穫記録!$D:$D,$J$1,収穫記録!$I:$I,$J$2,収穫記録!$J:$J,$J$3,収穫記録!$F:$F,$I141,収穫記録!$B:$B,"&gt;="&amp;V$10,収穫記録!$B:$B,"&lt;="&amp;V$10+6)
/_xlfn.UNIQUE(_xlfn._xlws.FILTER($F:$F,$E:$E=$J$4))
/IF($J$5="総計",1,$K141/10)
),0)</f>
        <v>0</v>
      </c>
      <c r="W141" s="48" cm="1">
        <f t="array" ref="W141">IFERROR(
IF(OR(W$10="",$I141=""),"",
SUMIFS(収穫記録!$P:$P,収穫記録!$D:$D,$J$1,収穫記録!$I:$I,$J$2,収穫記録!$J:$J,$J$3,収穫記録!$F:$F,$I141,収穫記録!$B:$B,"&gt;="&amp;W$10,収穫記録!$B:$B,"&lt;="&amp;W$10+6)
/_xlfn.UNIQUE(_xlfn._xlws.FILTER($F:$F,$E:$E=$J$4))
/IF($J$5="総計",1,$K141/10)
),0)</f>
        <v>0</v>
      </c>
      <c r="X141" s="48" cm="1">
        <f t="array" ref="X141">IFERROR(
IF(OR(X$10="",$I141=""),"",
SUMIFS(収穫記録!$P:$P,収穫記録!$D:$D,$J$1,収穫記録!$I:$I,$J$2,収穫記録!$J:$J,$J$3,収穫記録!$F:$F,$I141,収穫記録!$B:$B,"&gt;="&amp;X$10,収穫記録!$B:$B,"&lt;="&amp;X$10+6)
/_xlfn.UNIQUE(_xlfn._xlws.FILTER($F:$F,$E:$E=$J$4))
/IF($J$5="総計",1,$K141/10)
),0)</f>
        <v>0</v>
      </c>
    </row>
    <row r="142" spans="10:24">
      <c r="J142" s="13"/>
      <c r="K142" s="37"/>
      <c r="L142" s="46" t="str">
        <f t="shared" si="4"/>
        <v/>
      </c>
      <c r="M142" s="47" cm="1">
        <f t="array" ref="M142">IFERROR(
IF(OR(M$10="",$I142=""),"",
SUMIFS(収穫記録!$P:$P,収穫記録!$D:$D,$J$1,収穫記録!$I:$I,$J$2,収穫記録!$J:$J,$J$3,収穫記録!$F:$F,$I142,収穫記録!$B:$B,"&gt;="&amp;M$10,収穫記録!$B:$B,"&lt;="&amp;M$10+6)
/_xlfn.UNIQUE(_xlfn._xlws.FILTER($F:$F,$E:$E=$J$4))
/IF($J$5="総計",1,$K142/10)
),0)</f>
        <v>0</v>
      </c>
      <c r="N142" s="48" cm="1">
        <f t="array" ref="N142">IFERROR(
IF(OR(N$10="",$I142=""),"",
SUMIFS(収穫記録!$P:$P,収穫記録!$D:$D,$J$1,収穫記録!$I:$I,$J$2,収穫記録!$J:$J,$J$3,収穫記録!$F:$F,$I142,収穫記録!$B:$B,"&gt;="&amp;N$10,収穫記録!$B:$B,"&lt;="&amp;N$10+6)
/_xlfn.UNIQUE(_xlfn._xlws.FILTER($F:$F,$E:$E=$J$4))
/IF($J$5="総計",1,$K142/10)
),0)</f>
        <v>0</v>
      </c>
      <c r="O142" s="48" cm="1">
        <f t="array" ref="O142">IFERROR(
IF(OR(O$10="",$I142=""),"",
SUMIFS(収穫記録!$P:$P,収穫記録!$D:$D,$J$1,収穫記録!$I:$I,$J$2,収穫記録!$J:$J,$J$3,収穫記録!$F:$F,$I142,収穫記録!$B:$B,"&gt;="&amp;O$10,収穫記録!$B:$B,"&lt;="&amp;O$10+6)
/_xlfn.UNIQUE(_xlfn._xlws.FILTER($F:$F,$E:$E=$J$4))
/IF($J$5="総計",1,$K142/10)
),0)</f>
        <v>0</v>
      </c>
      <c r="P142" s="48" cm="1">
        <f t="array" ref="P142">IFERROR(
IF(OR(P$10="",$I142=""),"",
SUMIFS(収穫記録!$P:$P,収穫記録!$D:$D,$J$1,収穫記録!$I:$I,$J$2,収穫記録!$J:$J,$J$3,収穫記録!$F:$F,$I142,収穫記録!$B:$B,"&gt;="&amp;P$10,収穫記録!$B:$B,"&lt;="&amp;P$10+6)
/_xlfn.UNIQUE(_xlfn._xlws.FILTER($F:$F,$E:$E=$J$4))
/IF($J$5="総計",1,$K142/10)
),0)</f>
        <v>0</v>
      </c>
      <c r="Q142" s="48" cm="1">
        <f t="array" ref="Q142">IFERROR(
IF(OR(Q$10="",$I142=""),"",
SUMIFS(収穫記録!$P:$P,収穫記録!$D:$D,$J$1,収穫記録!$I:$I,$J$2,収穫記録!$J:$J,$J$3,収穫記録!$F:$F,$I142,収穫記録!$B:$B,"&gt;="&amp;Q$10,収穫記録!$B:$B,"&lt;="&amp;Q$10+6)
/_xlfn.UNIQUE(_xlfn._xlws.FILTER($F:$F,$E:$E=$J$4))
/IF($J$5="総計",1,$K142/10)
),0)</f>
        <v>0</v>
      </c>
      <c r="R142" s="48" cm="1">
        <f t="array" ref="R142">IFERROR(
IF(OR(R$10="",$I142=""),"",
SUMIFS(収穫記録!$P:$P,収穫記録!$D:$D,$J$1,収穫記録!$I:$I,$J$2,収穫記録!$J:$J,$J$3,収穫記録!$F:$F,$I142,収穫記録!$B:$B,"&gt;="&amp;R$10,収穫記録!$B:$B,"&lt;="&amp;R$10+6)
/_xlfn.UNIQUE(_xlfn._xlws.FILTER($F:$F,$E:$E=$J$4))
/IF($J$5="総計",1,$K142/10)
),0)</f>
        <v>0</v>
      </c>
      <c r="S142" s="48" cm="1">
        <f t="array" ref="S142">IFERROR(
IF(OR(S$10="",$I142=""),"",
SUMIFS(収穫記録!$P:$P,収穫記録!$D:$D,$J$1,収穫記録!$I:$I,$J$2,収穫記録!$J:$J,$J$3,収穫記録!$F:$F,$I142,収穫記録!$B:$B,"&gt;="&amp;S$10,収穫記録!$B:$B,"&lt;="&amp;S$10+6)
/_xlfn.UNIQUE(_xlfn._xlws.FILTER($F:$F,$E:$E=$J$4))
/IF($J$5="総計",1,$K142/10)
),0)</f>
        <v>0</v>
      </c>
      <c r="T142" s="48" cm="1">
        <f t="array" ref="T142">IFERROR(
IF(OR(T$10="",$I142=""),"",
SUMIFS(収穫記録!$P:$P,収穫記録!$D:$D,$J$1,収穫記録!$I:$I,$J$2,収穫記録!$J:$J,$J$3,収穫記録!$F:$F,$I142,収穫記録!$B:$B,"&gt;="&amp;T$10,収穫記録!$B:$B,"&lt;="&amp;T$10+6)
/_xlfn.UNIQUE(_xlfn._xlws.FILTER($F:$F,$E:$E=$J$4))
/IF($J$5="総計",1,$K142/10)
),0)</f>
        <v>0</v>
      </c>
      <c r="U142" s="48" cm="1">
        <f t="array" ref="U142">IFERROR(
IF(OR(U$10="",$I142=""),"",
SUMIFS(収穫記録!$P:$P,収穫記録!$D:$D,$J$1,収穫記録!$I:$I,$J$2,収穫記録!$J:$J,$J$3,収穫記録!$F:$F,$I142,収穫記録!$B:$B,"&gt;="&amp;U$10,収穫記録!$B:$B,"&lt;="&amp;U$10+6)
/_xlfn.UNIQUE(_xlfn._xlws.FILTER($F:$F,$E:$E=$J$4))
/IF($J$5="総計",1,$K142/10)
),0)</f>
        <v>0</v>
      </c>
      <c r="V142" s="48" cm="1">
        <f t="array" ref="V142">IFERROR(
IF(OR(V$10="",$I142=""),"",
SUMIFS(収穫記録!$P:$P,収穫記録!$D:$D,$J$1,収穫記録!$I:$I,$J$2,収穫記録!$J:$J,$J$3,収穫記録!$F:$F,$I142,収穫記録!$B:$B,"&gt;="&amp;V$10,収穫記録!$B:$B,"&lt;="&amp;V$10+6)
/_xlfn.UNIQUE(_xlfn._xlws.FILTER($F:$F,$E:$E=$J$4))
/IF($J$5="総計",1,$K142/10)
),0)</f>
        <v>0</v>
      </c>
      <c r="W142" s="48" cm="1">
        <f t="array" ref="W142">IFERROR(
IF(OR(W$10="",$I142=""),"",
SUMIFS(収穫記録!$P:$P,収穫記録!$D:$D,$J$1,収穫記録!$I:$I,$J$2,収穫記録!$J:$J,$J$3,収穫記録!$F:$F,$I142,収穫記録!$B:$B,"&gt;="&amp;W$10,収穫記録!$B:$B,"&lt;="&amp;W$10+6)
/_xlfn.UNIQUE(_xlfn._xlws.FILTER($F:$F,$E:$E=$J$4))
/IF($J$5="総計",1,$K142/10)
),0)</f>
        <v>0</v>
      </c>
      <c r="X142" s="48" cm="1">
        <f t="array" ref="X142">IFERROR(
IF(OR(X$10="",$I142=""),"",
SUMIFS(収穫記録!$P:$P,収穫記録!$D:$D,$J$1,収穫記録!$I:$I,$J$2,収穫記録!$J:$J,$J$3,収穫記録!$F:$F,$I142,収穫記録!$B:$B,"&gt;="&amp;X$10,収穫記録!$B:$B,"&lt;="&amp;X$10+6)
/_xlfn.UNIQUE(_xlfn._xlws.FILTER($F:$F,$E:$E=$J$4))
/IF($J$5="総計",1,$K142/10)
),0)</f>
        <v>0</v>
      </c>
    </row>
    <row r="143" spans="10:24">
      <c r="J143" s="13"/>
      <c r="K143" s="37"/>
      <c r="L143" s="46" t="str">
        <f t="shared" si="4"/>
        <v/>
      </c>
      <c r="M143" s="47" cm="1">
        <f t="array" ref="M143">IFERROR(
IF(OR(M$10="",$I143=""),"",
SUMIFS(収穫記録!$P:$P,収穫記録!$D:$D,$J$1,収穫記録!$I:$I,$J$2,収穫記録!$J:$J,$J$3,収穫記録!$F:$F,$I143,収穫記録!$B:$B,"&gt;="&amp;M$10,収穫記録!$B:$B,"&lt;="&amp;M$10+6)
/_xlfn.UNIQUE(_xlfn._xlws.FILTER($F:$F,$E:$E=$J$4))
/IF($J$5="総計",1,$K143/10)
),0)</f>
        <v>0</v>
      </c>
      <c r="N143" s="48" cm="1">
        <f t="array" ref="N143">IFERROR(
IF(OR(N$10="",$I143=""),"",
SUMIFS(収穫記録!$P:$P,収穫記録!$D:$D,$J$1,収穫記録!$I:$I,$J$2,収穫記録!$J:$J,$J$3,収穫記録!$F:$F,$I143,収穫記録!$B:$B,"&gt;="&amp;N$10,収穫記録!$B:$B,"&lt;="&amp;N$10+6)
/_xlfn.UNIQUE(_xlfn._xlws.FILTER($F:$F,$E:$E=$J$4))
/IF($J$5="総計",1,$K143/10)
),0)</f>
        <v>0</v>
      </c>
      <c r="O143" s="48" cm="1">
        <f t="array" ref="O143">IFERROR(
IF(OR(O$10="",$I143=""),"",
SUMIFS(収穫記録!$P:$P,収穫記録!$D:$D,$J$1,収穫記録!$I:$I,$J$2,収穫記録!$J:$J,$J$3,収穫記録!$F:$F,$I143,収穫記録!$B:$B,"&gt;="&amp;O$10,収穫記録!$B:$B,"&lt;="&amp;O$10+6)
/_xlfn.UNIQUE(_xlfn._xlws.FILTER($F:$F,$E:$E=$J$4))
/IF($J$5="総計",1,$K143/10)
),0)</f>
        <v>0</v>
      </c>
      <c r="P143" s="48" cm="1">
        <f t="array" ref="P143">IFERROR(
IF(OR(P$10="",$I143=""),"",
SUMIFS(収穫記録!$P:$P,収穫記録!$D:$D,$J$1,収穫記録!$I:$I,$J$2,収穫記録!$J:$J,$J$3,収穫記録!$F:$F,$I143,収穫記録!$B:$B,"&gt;="&amp;P$10,収穫記録!$B:$B,"&lt;="&amp;P$10+6)
/_xlfn.UNIQUE(_xlfn._xlws.FILTER($F:$F,$E:$E=$J$4))
/IF($J$5="総計",1,$K143/10)
),0)</f>
        <v>0</v>
      </c>
      <c r="Q143" s="48" cm="1">
        <f t="array" ref="Q143">IFERROR(
IF(OR(Q$10="",$I143=""),"",
SUMIFS(収穫記録!$P:$P,収穫記録!$D:$D,$J$1,収穫記録!$I:$I,$J$2,収穫記録!$J:$J,$J$3,収穫記録!$F:$F,$I143,収穫記録!$B:$B,"&gt;="&amp;Q$10,収穫記録!$B:$B,"&lt;="&amp;Q$10+6)
/_xlfn.UNIQUE(_xlfn._xlws.FILTER($F:$F,$E:$E=$J$4))
/IF($J$5="総計",1,$K143/10)
),0)</f>
        <v>0</v>
      </c>
      <c r="R143" s="48" cm="1">
        <f t="array" ref="R143">IFERROR(
IF(OR(R$10="",$I143=""),"",
SUMIFS(収穫記録!$P:$P,収穫記録!$D:$D,$J$1,収穫記録!$I:$I,$J$2,収穫記録!$J:$J,$J$3,収穫記録!$F:$F,$I143,収穫記録!$B:$B,"&gt;="&amp;R$10,収穫記録!$B:$B,"&lt;="&amp;R$10+6)
/_xlfn.UNIQUE(_xlfn._xlws.FILTER($F:$F,$E:$E=$J$4))
/IF($J$5="総計",1,$K143/10)
),0)</f>
        <v>0</v>
      </c>
      <c r="S143" s="48" cm="1">
        <f t="array" ref="S143">IFERROR(
IF(OR(S$10="",$I143=""),"",
SUMIFS(収穫記録!$P:$P,収穫記録!$D:$D,$J$1,収穫記録!$I:$I,$J$2,収穫記録!$J:$J,$J$3,収穫記録!$F:$F,$I143,収穫記録!$B:$B,"&gt;="&amp;S$10,収穫記録!$B:$B,"&lt;="&amp;S$10+6)
/_xlfn.UNIQUE(_xlfn._xlws.FILTER($F:$F,$E:$E=$J$4))
/IF($J$5="総計",1,$K143/10)
),0)</f>
        <v>0</v>
      </c>
      <c r="T143" s="48" cm="1">
        <f t="array" ref="T143">IFERROR(
IF(OR(T$10="",$I143=""),"",
SUMIFS(収穫記録!$P:$P,収穫記録!$D:$D,$J$1,収穫記録!$I:$I,$J$2,収穫記録!$J:$J,$J$3,収穫記録!$F:$F,$I143,収穫記録!$B:$B,"&gt;="&amp;T$10,収穫記録!$B:$B,"&lt;="&amp;T$10+6)
/_xlfn.UNIQUE(_xlfn._xlws.FILTER($F:$F,$E:$E=$J$4))
/IF($J$5="総計",1,$K143/10)
),0)</f>
        <v>0</v>
      </c>
      <c r="U143" s="48" cm="1">
        <f t="array" ref="U143">IFERROR(
IF(OR(U$10="",$I143=""),"",
SUMIFS(収穫記録!$P:$P,収穫記録!$D:$D,$J$1,収穫記録!$I:$I,$J$2,収穫記録!$J:$J,$J$3,収穫記録!$F:$F,$I143,収穫記録!$B:$B,"&gt;="&amp;U$10,収穫記録!$B:$B,"&lt;="&amp;U$10+6)
/_xlfn.UNIQUE(_xlfn._xlws.FILTER($F:$F,$E:$E=$J$4))
/IF($J$5="総計",1,$K143/10)
),0)</f>
        <v>0</v>
      </c>
      <c r="V143" s="48" cm="1">
        <f t="array" ref="V143">IFERROR(
IF(OR(V$10="",$I143=""),"",
SUMIFS(収穫記録!$P:$P,収穫記録!$D:$D,$J$1,収穫記録!$I:$I,$J$2,収穫記録!$J:$J,$J$3,収穫記録!$F:$F,$I143,収穫記録!$B:$B,"&gt;="&amp;V$10,収穫記録!$B:$B,"&lt;="&amp;V$10+6)
/_xlfn.UNIQUE(_xlfn._xlws.FILTER($F:$F,$E:$E=$J$4))
/IF($J$5="総計",1,$K143/10)
),0)</f>
        <v>0</v>
      </c>
      <c r="W143" s="48" cm="1">
        <f t="array" ref="W143">IFERROR(
IF(OR(W$10="",$I143=""),"",
SUMIFS(収穫記録!$P:$P,収穫記録!$D:$D,$J$1,収穫記録!$I:$I,$J$2,収穫記録!$J:$J,$J$3,収穫記録!$F:$F,$I143,収穫記録!$B:$B,"&gt;="&amp;W$10,収穫記録!$B:$B,"&lt;="&amp;W$10+6)
/_xlfn.UNIQUE(_xlfn._xlws.FILTER($F:$F,$E:$E=$J$4))
/IF($J$5="総計",1,$K143/10)
),0)</f>
        <v>0</v>
      </c>
      <c r="X143" s="48" cm="1">
        <f t="array" ref="X143">IFERROR(
IF(OR(X$10="",$I143=""),"",
SUMIFS(収穫記録!$P:$P,収穫記録!$D:$D,$J$1,収穫記録!$I:$I,$J$2,収穫記録!$J:$J,$J$3,収穫記録!$F:$F,$I143,収穫記録!$B:$B,"&gt;="&amp;X$10,収穫記録!$B:$B,"&lt;="&amp;X$10+6)
/_xlfn.UNIQUE(_xlfn._xlws.FILTER($F:$F,$E:$E=$J$4))
/IF($J$5="総計",1,$K143/10)
),0)</f>
        <v>0</v>
      </c>
    </row>
    <row r="144" spans="10:24">
      <c r="J144" s="13"/>
      <c r="K144" s="37"/>
      <c r="L144" s="46" t="str">
        <f t="shared" si="4"/>
        <v/>
      </c>
      <c r="M144" s="47" cm="1">
        <f t="array" ref="M144">IFERROR(
IF(OR(M$10="",$I144=""),"",
SUMIFS(収穫記録!$P:$P,収穫記録!$D:$D,$J$1,収穫記録!$I:$I,$J$2,収穫記録!$J:$J,$J$3,収穫記録!$F:$F,$I144,収穫記録!$B:$B,"&gt;="&amp;M$10,収穫記録!$B:$B,"&lt;="&amp;M$10+6)
/_xlfn.UNIQUE(_xlfn._xlws.FILTER($F:$F,$E:$E=$J$4))
/IF($J$5="総計",1,$K144/10)
),0)</f>
        <v>0</v>
      </c>
      <c r="N144" s="48" cm="1">
        <f t="array" ref="N144">IFERROR(
IF(OR(N$10="",$I144=""),"",
SUMIFS(収穫記録!$P:$P,収穫記録!$D:$D,$J$1,収穫記録!$I:$I,$J$2,収穫記録!$J:$J,$J$3,収穫記録!$F:$F,$I144,収穫記録!$B:$B,"&gt;="&amp;N$10,収穫記録!$B:$B,"&lt;="&amp;N$10+6)
/_xlfn.UNIQUE(_xlfn._xlws.FILTER($F:$F,$E:$E=$J$4))
/IF($J$5="総計",1,$K144/10)
),0)</f>
        <v>0</v>
      </c>
      <c r="O144" s="48" cm="1">
        <f t="array" ref="O144">IFERROR(
IF(OR(O$10="",$I144=""),"",
SUMIFS(収穫記録!$P:$P,収穫記録!$D:$D,$J$1,収穫記録!$I:$I,$J$2,収穫記録!$J:$J,$J$3,収穫記録!$F:$F,$I144,収穫記録!$B:$B,"&gt;="&amp;O$10,収穫記録!$B:$B,"&lt;="&amp;O$10+6)
/_xlfn.UNIQUE(_xlfn._xlws.FILTER($F:$F,$E:$E=$J$4))
/IF($J$5="総計",1,$K144/10)
),0)</f>
        <v>0</v>
      </c>
      <c r="P144" s="48" cm="1">
        <f t="array" ref="P144">IFERROR(
IF(OR(P$10="",$I144=""),"",
SUMIFS(収穫記録!$P:$P,収穫記録!$D:$D,$J$1,収穫記録!$I:$I,$J$2,収穫記録!$J:$J,$J$3,収穫記録!$F:$F,$I144,収穫記録!$B:$B,"&gt;="&amp;P$10,収穫記録!$B:$B,"&lt;="&amp;P$10+6)
/_xlfn.UNIQUE(_xlfn._xlws.FILTER($F:$F,$E:$E=$J$4))
/IF($J$5="総計",1,$K144/10)
),0)</f>
        <v>0</v>
      </c>
      <c r="Q144" s="48" cm="1">
        <f t="array" ref="Q144">IFERROR(
IF(OR(Q$10="",$I144=""),"",
SUMIFS(収穫記録!$P:$P,収穫記録!$D:$D,$J$1,収穫記録!$I:$I,$J$2,収穫記録!$J:$J,$J$3,収穫記録!$F:$F,$I144,収穫記録!$B:$B,"&gt;="&amp;Q$10,収穫記録!$B:$B,"&lt;="&amp;Q$10+6)
/_xlfn.UNIQUE(_xlfn._xlws.FILTER($F:$F,$E:$E=$J$4))
/IF($J$5="総計",1,$K144/10)
),0)</f>
        <v>0</v>
      </c>
      <c r="R144" s="48" cm="1">
        <f t="array" ref="R144">IFERROR(
IF(OR(R$10="",$I144=""),"",
SUMIFS(収穫記録!$P:$P,収穫記録!$D:$D,$J$1,収穫記録!$I:$I,$J$2,収穫記録!$J:$J,$J$3,収穫記録!$F:$F,$I144,収穫記録!$B:$B,"&gt;="&amp;R$10,収穫記録!$B:$B,"&lt;="&amp;R$10+6)
/_xlfn.UNIQUE(_xlfn._xlws.FILTER($F:$F,$E:$E=$J$4))
/IF($J$5="総計",1,$K144/10)
),0)</f>
        <v>0</v>
      </c>
      <c r="S144" s="48" cm="1">
        <f t="array" ref="S144">IFERROR(
IF(OR(S$10="",$I144=""),"",
SUMIFS(収穫記録!$P:$P,収穫記録!$D:$D,$J$1,収穫記録!$I:$I,$J$2,収穫記録!$J:$J,$J$3,収穫記録!$F:$F,$I144,収穫記録!$B:$B,"&gt;="&amp;S$10,収穫記録!$B:$B,"&lt;="&amp;S$10+6)
/_xlfn.UNIQUE(_xlfn._xlws.FILTER($F:$F,$E:$E=$J$4))
/IF($J$5="総計",1,$K144/10)
),0)</f>
        <v>0</v>
      </c>
      <c r="T144" s="48" cm="1">
        <f t="array" ref="T144">IFERROR(
IF(OR(T$10="",$I144=""),"",
SUMIFS(収穫記録!$P:$P,収穫記録!$D:$D,$J$1,収穫記録!$I:$I,$J$2,収穫記録!$J:$J,$J$3,収穫記録!$F:$F,$I144,収穫記録!$B:$B,"&gt;="&amp;T$10,収穫記録!$B:$B,"&lt;="&amp;T$10+6)
/_xlfn.UNIQUE(_xlfn._xlws.FILTER($F:$F,$E:$E=$J$4))
/IF($J$5="総計",1,$K144/10)
),0)</f>
        <v>0</v>
      </c>
      <c r="U144" s="48" cm="1">
        <f t="array" ref="U144">IFERROR(
IF(OR(U$10="",$I144=""),"",
SUMIFS(収穫記録!$P:$P,収穫記録!$D:$D,$J$1,収穫記録!$I:$I,$J$2,収穫記録!$J:$J,$J$3,収穫記録!$F:$F,$I144,収穫記録!$B:$B,"&gt;="&amp;U$10,収穫記録!$B:$B,"&lt;="&amp;U$10+6)
/_xlfn.UNIQUE(_xlfn._xlws.FILTER($F:$F,$E:$E=$J$4))
/IF($J$5="総計",1,$K144/10)
),0)</f>
        <v>0</v>
      </c>
      <c r="V144" s="48" cm="1">
        <f t="array" ref="V144">IFERROR(
IF(OR(V$10="",$I144=""),"",
SUMIFS(収穫記録!$P:$P,収穫記録!$D:$D,$J$1,収穫記録!$I:$I,$J$2,収穫記録!$J:$J,$J$3,収穫記録!$F:$F,$I144,収穫記録!$B:$B,"&gt;="&amp;V$10,収穫記録!$B:$B,"&lt;="&amp;V$10+6)
/_xlfn.UNIQUE(_xlfn._xlws.FILTER($F:$F,$E:$E=$J$4))
/IF($J$5="総計",1,$K144/10)
),0)</f>
        <v>0</v>
      </c>
      <c r="W144" s="48" cm="1">
        <f t="array" ref="W144">IFERROR(
IF(OR(W$10="",$I144=""),"",
SUMIFS(収穫記録!$P:$P,収穫記録!$D:$D,$J$1,収穫記録!$I:$I,$J$2,収穫記録!$J:$J,$J$3,収穫記録!$F:$F,$I144,収穫記録!$B:$B,"&gt;="&amp;W$10,収穫記録!$B:$B,"&lt;="&amp;W$10+6)
/_xlfn.UNIQUE(_xlfn._xlws.FILTER($F:$F,$E:$E=$J$4))
/IF($J$5="総計",1,$K144/10)
),0)</f>
        <v>0</v>
      </c>
      <c r="X144" s="48" cm="1">
        <f t="array" ref="X144">IFERROR(
IF(OR(X$10="",$I144=""),"",
SUMIFS(収穫記録!$P:$P,収穫記録!$D:$D,$J$1,収穫記録!$I:$I,$J$2,収穫記録!$J:$J,$J$3,収穫記録!$F:$F,$I144,収穫記録!$B:$B,"&gt;="&amp;X$10,収穫記録!$B:$B,"&lt;="&amp;X$10+6)
/_xlfn.UNIQUE(_xlfn._xlws.FILTER($F:$F,$E:$E=$J$4))
/IF($J$5="総計",1,$K144/10)
),0)</f>
        <v>0</v>
      </c>
    </row>
    <row r="145" spans="10:24">
      <c r="J145" s="13"/>
      <c r="K145" s="37"/>
      <c r="L145" s="46" t="str">
        <f t="shared" si="4"/>
        <v/>
      </c>
      <c r="M145" s="47" cm="1">
        <f t="array" ref="M145">IFERROR(
IF(OR(M$10="",$I145=""),"",
SUMIFS(収穫記録!$P:$P,収穫記録!$D:$D,$J$1,収穫記録!$I:$I,$J$2,収穫記録!$J:$J,$J$3,収穫記録!$F:$F,$I145,収穫記録!$B:$B,"&gt;="&amp;M$10,収穫記録!$B:$B,"&lt;="&amp;M$10+6)
/_xlfn.UNIQUE(_xlfn._xlws.FILTER($F:$F,$E:$E=$J$4))
/IF($J$5="総計",1,$K145/10)
),0)</f>
        <v>0</v>
      </c>
      <c r="N145" s="48" cm="1">
        <f t="array" ref="N145">IFERROR(
IF(OR(N$10="",$I145=""),"",
SUMIFS(収穫記録!$P:$P,収穫記録!$D:$D,$J$1,収穫記録!$I:$I,$J$2,収穫記録!$J:$J,$J$3,収穫記録!$F:$F,$I145,収穫記録!$B:$B,"&gt;="&amp;N$10,収穫記録!$B:$B,"&lt;="&amp;N$10+6)
/_xlfn.UNIQUE(_xlfn._xlws.FILTER($F:$F,$E:$E=$J$4))
/IF($J$5="総計",1,$K145/10)
),0)</f>
        <v>0</v>
      </c>
      <c r="O145" s="48" cm="1">
        <f t="array" ref="O145">IFERROR(
IF(OR(O$10="",$I145=""),"",
SUMIFS(収穫記録!$P:$P,収穫記録!$D:$D,$J$1,収穫記録!$I:$I,$J$2,収穫記録!$J:$J,$J$3,収穫記録!$F:$F,$I145,収穫記録!$B:$B,"&gt;="&amp;O$10,収穫記録!$B:$B,"&lt;="&amp;O$10+6)
/_xlfn.UNIQUE(_xlfn._xlws.FILTER($F:$F,$E:$E=$J$4))
/IF($J$5="総計",1,$K145/10)
),0)</f>
        <v>0</v>
      </c>
      <c r="P145" s="48" cm="1">
        <f t="array" ref="P145">IFERROR(
IF(OR(P$10="",$I145=""),"",
SUMIFS(収穫記録!$P:$P,収穫記録!$D:$D,$J$1,収穫記録!$I:$I,$J$2,収穫記録!$J:$J,$J$3,収穫記録!$F:$F,$I145,収穫記録!$B:$B,"&gt;="&amp;P$10,収穫記録!$B:$B,"&lt;="&amp;P$10+6)
/_xlfn.UNIQUE(_xlfn._xlws.FILTER($F:$F,$E:$E=$J$4))
/IF($J$5="総計",1,$K145/10)
),0)</f>
        <v>0</v>
      </c>
      <c r="Q145" s="48" cm="1">
        <f t="array" ref="Q145">IFERROR(
IF(OR(Q$10="",$I145=""),"",
SUMIFS(収穫記録!$P:$P,収穫記録!$D:$D,$J$1,収穫記録!$I:$I,$J$2,収穫記録!$J:$J,$J$3,収穫記録!$F:$F,$I145,収穫記録!$B:$B,"&gt;="&amp;Q$10,収穫記録!$B:$B,"&lt;="&amp;Q$10+6)
/_xlfn.UNIQUE(_xlfn._xlws.FILTER($F:$F,$E:$E=$J$4))
/IF($J$5="総計",1,$K145/10)
),0)</f>
        <v>0</v>
      </c>
      <c r="R145" s="48" cm="1">
        <f t="array" ref="R145">IFERROR(
IF(OR(R$10="",$I145=""),"",
SUMIFS(収穫記録!$P:$P,収穫記録!$D:$D,$J$1,収穫記録!$I:$I,$J$2,収穫記録!$J:$J,$J$3,収穫記録!$F:$F,$I145,収穫記録!$B:$B,"&gt;="&amp;R$10,収穫記録!$B:$B,"&lt;="&amp;R$10+6)
/_xlfn.UNIQUE(_xlfn._xlws.FILTER($F:$F,$E:$E=$J$4))
/IF($J$5="総計",1,$K145/10)
),0)</f>
        <v>0</v>
      </c>
      <c r="S145" s="48" cm="1">
        <f t="array" ref="S145">IFERROR(
IF(OR(S$10="",$I145=""),"",
SUMIFS(収穫記録!$P:$P,収穫記録!$D:$D,$J$1,収穫記録!$I:$I,$J$2,収穫記録!$J:$J,$J$3,収穫記録!$F:$F,$I145,収穫記録!$B:$B,"&gt;="&amp;S$10,収穫記録!$B:$B,"&lt;="&amp;S$10+6)
/_xlfn.UNIQUE(_xlfn._xlws.FILTER($F:$F,$E:$E=$J$4))
/IF($J$5="総計",1,$K145/10)
),0)</f>
        <v>0</v>
      </c>
      <c r="T145" s="48" cm="1">
        <f t="array" ref="T145">IFERROR(
IF(OR(T$10="",$I145=""),"",
SUMIFS(収穫記録!$P:$P,収穫記録!$D:$D,$J$1,収穫記録!$I:$I,$J$2,収穫記録!$J:$J,$J$3,収穫記録!$F:$F,$I145,収穫記録!$B:$B,"&gt;="&amp;T$10,収穫記録!$B:$B,"&lt;="&amp;T$10+6)
/_xlfn.UNIQUE(_xlfn._xlws.FILTER($F:$F,$E:$E=$J$4))
/IF($J$5="総計",1,$K145/10)
),0)</f>
        <v>0</v>
      </c>
      <c r="U145" s="48" cm="1">
        <f t="array" ref="U145">IFERROR(
IF(OR(U$10="",$I145=""),"",
SUMIFS(収穫記録!$P:$P,収穫記録!$D:$D,$J$1,収穫記録!$I:$I,$J$2,収穫記録!$J:$J,$J$3,収穫記録!$F:$F,$I145,収穫記録!$B:$B,"&gt;="&amp;U$10,収穫記録!$B:$B,"&lt;="&amp;U$10+6)
/_xlfn.UNIQUE(_xlfn._xlws.FILTER($F:$F,$E:$E=$J$4))
/IF($J$5="総計",1,$K145/10)
),0)</f>
        <v>0</v>
      </c>
      <c r="V145" s="48" cm="1">
        <f t="array" ref="V145">IFERROR(
IF(OR(V$10="",$I145=""),"",
SUMIFS(収穫記録!$P:$P,収穫記録!$D:$D,$J$1,収穫記録!$I:$I,$J$2,収穫記録!$J:$J,$J$3,収穫記録!$F:$F,$I145,収穫記録!$B:$B,"&gt;="&amp;V$10,収穫記録!$B:$B,"&lt;="&amp;V$10+6)
/_xlfn.UNIQUE(_xlfn._xlws.FILTER($F:$F,$E:$E=$J$4))
/IF($J$5="総計",1,$K145/10)
),0)</f>
        <v>0</v>
      </c>
      <c r="W145" s="48" cm="1">
        <f t="array" ref="W145">IFERROR(
IF(OR(W$10="",$I145=""),"",
SUMIFS(収穫記録!$P:$P,収穫記録!$D:$D,$J$1,収穫記録!$I:$I,$J$2,収穫記録!$J:$J,$J$3,収穫記録!$F:$F,$I145,収穫記録!$B:$B,"&gt;="&amp;W$10,収穫記録!$B:$B,"&lt;="&amp;W$10+6)
/_xlfn.UNIQUE(_xlfn._xlws.FILTER($F:$F,$E:$E=$J$4))
/IF($J$5="総計",1,$K145/10)
),0)</f>
        <v>0</v>
      </c>
      <c r="X145" s="48" cm="1">
        <f t="array" ref="X145">IFERROR(
IF(OR(X$10="",$I145=""),"",
SUMIFS(収穫記録!$P:$P,収穫記録!$D:$D,$J$1,収穫記録!$I:$I,$J$2,収穫記録!$J:$J,$J$3,収穫記録!$F:$F,$I145,収穫記録!$B:$B,"&gt;="&amp;X$10,収穫記録!$B:$B,"&lt;="&amp;X$10+6)
/_xlfn.UNIQUE(_xlfn._xlws.FILTER($F:$F,$E:$E=$J$4))
/IF($J$5="総計",1,$K145/10)
),0)</f>
        <v>0</v>
      </c>
    </row>
    <row r="146" spans="10:24">
      <c r="J146" s="13"/>
      <c r="K146" s="37"/>
      <c r="L146" s="46" t="str">
        <f t="shared" si="4"/>
        <v/>
      </c>
      <c r="M146" s="47" cm="1">
        <f t="array" ref="M146">IFERROR(
IF(OR(M$10="",$I146=""),"",
SUMIFS(収穫記録!$P:$P,収穫記録!$D:$D,$J$1,収穫記録!$I:$I,$J$2,収穫記録!$J:$J,$J$3,収穫記録!$F:$F,$I146,収穫記録!$B:$B,"&gt;="&amp;M$10,収穫記録!$B:$B,"&lt;="&amp;M$10+6)
/_xlfn.UNIQUE(_xlfn._xlws.FILTER($F:$F,$E:$E=$J$4))
/IF($J$5="総計",1,$K146/10)
),0)</f>
        <v>0</v>
      </c>
      <c r="N146" s="48" cm="1">
        <f t="array" ref="N146">IFERROR(
IF(OR(N$10="",$I146=""),"",
SUMIFS(収穫記録!$P:$P,収穫記録!$D:$D,$J$1,収穫記録!$I:$I,$J$2,収穫記録!$J:$J,$J$3,収穫記録!$F:$F,$I146,収穫記録!$B:$B,"&gt;="&amp;N$10,収穫記録!$B:$B,"&lt;="&amp;N$10+6)
/_xlfn.UNIQUE(_xlfn._xlws.FILTER($F:$F,$E:$E=$J$4))
/IF($J$5="総計",1,$K146/10)
),0)</f>
        <v>0</v>
      </c>
      <c r="O146" s="48" cm="1">
        <f t="array" ref="O146">IFERROR(
IF(OR(O$10="",$I146=""),"",
SUMIFS(収穫記録!$P:$P,収穫記録!$D:$D,$J$1,収穫記録!$I:$I,$J$2,収穫記録!$J:$J,$J$3,収穫記録!$F:$F,$I146,収穫記録!$B:$B,"&gt;="&amp;O$10,収穫記録!$B:$B,"&lt;="&amp;O$10+6)
/_xlfn.UNIQUE(_xlfn._xlws.FILTER($F:$F,$E:$E=$J$4))
/IF($J$5="総計",1,$K146/10)
),0)</f>
        <v>0</v>
      </c>
      <c r="P146" s="48" cm="1">
        <f t="array" ref="P146">IFERROR(
IF(OR(P$10="",$I146=""),"",
SUMIFS(収穫記録!$P:$P,収穫記録!$D:$D,$J$1,収穫記録!$I:$I,$J$2,収穫記録!$J:$J,$J$3,収穫記録!$F:$F,$I146,収穫記録!$B:$B,"&gt;="&amp;P$10,収穫記録!$B:$B,"&lt;="&amp;P$10+6)
/_xlfn.UNIQUE(_xlfn._xlws.FILTER($F:$F,$E:$E=$J$4))
/IF($J$5="総計",1,$K146/10)
),0)</f>
        <v>0</v>
      </c>
      <c r="Q146" s="48" cm="1">
        <f t="array" ref="Q146">IFERROR(
IF(OR(Q$10="",$I146=""),"",
SUMIFS(収穫記録!$P:$P,収穫記録!$D:$D,$J$1,収穫記録!$I:$I,$J$2,収穫記録!$J:$J,$J$3,収穫記録!$F:$F,$I146,収穫記録!$B:$B,"&gt;="&amp;Q$10,収穫記録!$B:$B,"&lt;="&amp;Q$10+6)
/_xlfn.UNIQUE(_xlfn._xlws.FILTER($F:$F,$E:$E=$J$4))
/IF($J$5="総計",1,$K146/10)
),0)</f>
        <v>0</v>
      </c>
      <c r="R146" s="48" cm="1">
        <f t="array" ref="R146">IFERROR(
IF(OR(R$10="",$I146=""),"",
SUMIFS(収穫記録!$P:$P,収穫記録!$D:$D,$J$1,収穫記録!$I:$I,$J$2,収穫記録!$J:$J,$J$3,収穫記録!$F:$F,$I146,収穫記録!$B:$B,"&gt;="&amp;R$10,収穫記録!$B:$B,"&lt;="&amp;R$10+6)
/_xlfn.UNIQUE(_xlfn._xlws.FILTER($F:$F,$E:$E=$J$4))
/IF($J$5="総計",1,$K146/10)
),0)</f>
        <v>0</v>
      </c>
      <c r="S146" s="48" cm="1">
        <f t="array" ref="S146">IFERROR(
IF(OR(S$10="",$I146=""),"",
SUMIFS(収穫記録!$P:$P,収穫記録!$D:$D,$J$1,収穫記録!$I:$I,$J$2,収穫記録!$J:$J,$J$3,収穫記録!$F:$F,$I146,収穫記録!$B:$B,"&gt;="&amp;S$10,収穫記録!$B:$B,"&lt;="&amp;S$10+6)
/_xlfn.UNIQUE(_xlfn._xlws.FILTER($F:$F,$E:$E=$J$4))
/IF($J$5="総計",1,$K146/10)
),0)</f>
        <v>0</v>
      </c>
      <c r="T146" s="48" cm="1">
        <f t="array" ref="T146">IFERROR(
IF(OR(T$10="",$I146=""),"",
SUMIFS(収穫記録!$P:$P,収穫記録!$D:$D,$J$1,収穫記録!$I:$I,$J$2,収穫記録!$J:$J,$J$3,収穫記録!$F:$F,$I146,収穫記録!$B:$B,"&gt;="&amp;T$10,収穫記録!$B:$B,"&lt;="&amp;T$10+6)
/_xlfn.UNIQUE(_xlfn._xlws.FILTER($F:$F,$E:$E=$J$4))
/IF($J$5="総計",1,$K146/10)
),0)</f>
        <v>0</v>
      </c>
      <c r="U146" s="48" cm="1">
        <f t="array" ref="U146">IFERROR(
IF(OR(U$10="",$I146=""),"",
SUMIFS(収穫記録!$P:$P,収穫記録!$D:$D,$J$1,収穫記録!$I:$I,$J$2,収穫記録!$J:$J,$J$3,収穫記録!$F:$F,$I146,収穫記録!$B:$B,"&gt;="&amp;U$10,収穫記録!$B:$B,"&lt;="&amp;U$10+6)
/_xlfn.UNIQUE(_xlfn._xlws.FILTER($F:$F,$E:$E=$J$4))
/IF($J$5="総計",1,$K146/10)
),0)</f>
        <v>0</v>
      </c>
      <c r="V146" s="48" cm="1">
        <f t="array" ref="V146">IFERROR(
IF(OR(V$10="",$I146=""),"",
SUMIFS(収穫記録!$P:$P,収穫記録!$D:$D,$J$1,収穫記録!$I:$I,$J$2,収穫記録!$J:$J,$J$3,収穫記録!$F:$F,$I146,収穫記録!$B:$B,"&gt;="&amp;V$10,収穫記録!$B:$B,"&lt;="&amp;V$10+6)
/_xlfn.UNIQUE(_xlfn._xlws.FILTER($F:$F,$E:$E=$J$4))
/IF($J$5="総計",1,$K146/10)
),0)</f>
        <v>0</v>
      </c>
      <c r="W146" s="48" cm="1">
        <f t="array" ref="W146">IFERROR(
IF(OR(W$10="",$I146=""),"",
SUMIFS(収穫記録!$P:$P,収穫記録!$D:$D,$J$1,収穫記録!$I:$I,$J$2,収穫記録!$J:$J,$J$3,収穫記録!$F:$F,$I146,収穫記録!$B:$B,"&gt;="&amp;W$10,収穫記録!$B:$B,"&lt;="&amp;W$10+6)
/_xlfn.UNIQUE(_xlfn._xlws.FILTER($F:$F,$E:$E=$J$4))
/IF($J$5="総計",1,$K146/10)
),0)</f>
        <v>0</v>
      </c>
      <c r="X146" s="48" cm="1">
        <f t="array" ref="X146">IFERROR(
IF(OR(X$10="",$I146=""),"",
SUMIFS(収穫記録!$P:$P,収穫記録!$D:$D,$J$1,収穫記録!$I:$I,$J$2,収穫記録!$J:$J,$J$3,収穫記録!$F:$F,$I146,収穫記録!$B:$B,"&gt;="&amp;X$10,収穫記録!$B:$B,"&lt;="&amp;X$10+6)
/_xlfn.UNIQUE(_xlfn._xlws.FILTER($F:$F,$E:$E=$J$4))
/IF($J$5="総計",1,$K146/10)
),0)</f>
        <v>0</v>
      </c>
    </row>
    <row r="147" spans="10:24">
      <c r="J147" s="13"/>
      <c r="K147" s="37"/>
      <c r="L147" s="46" t="str">
        <f t="shared" si="4"/>
        <v/>
      </c>
      <c r="M147" s="47" cm="1">
        <f t="array" ref="M147">IFERROR(
IF(OR(M$10="",$I147=""),"",
SUMIFS(収穫記録!$P:$P,収穫記録!$D:$D,$J$1,収穫記録!$I:$I,$J$2,収穫記録!$J:$J,$J$3,収穫記録!$F:$F,$I147,収穫記録!$B:$B,"&gt;="&amp;M$10,収穫記録!$B:$B,"&lt;="&amp;M$10+6)
/_xlfn.UNIQUE(_xlfn._xlws.FILTER($F:$F,$E:$E=$J$4))
/IF($J$5="総計",1,$K147/10)
),0)</f>
        <v>0</v>
      </c>
      <c r="N147" s="48" cm="1">
        <f t="array" ref="N147">IFERROR(
IF(OR(N$10="",$I147=""),"",
SUMIFS(収穫記録!$P:$P,収穫記録!$D:$D,$J$1,収穫記録!$I:$I,$J$2,収穫記録!$J:$J,$J$3,収穫記録!$F:$F,$I147,収穫記録!$B:$B,"&gt;="&amp;N$10,収穫記録!$B:$B,"&lt;="&amp;N$10+6)
/_xlfn.UNIQUE(_xlfn._xlws.FILTER($F:$F,$E:$E=$J$4))
/IF($J$5="総計",1,$K147/10)
),0)</f>
        <v>0</v>
      </c>
      <c r="O147" s="48" cm="1">
        <f t="array" ref="O147">IFERROR(
IF(OR(O$10="",$I147=""),"",
SUMIFS(収穫記録!$P:$P,収穫記録!$D:$D,$J$1,収穫記録!$I:$I,$J$2,収穫記録!$J:$J,$J$3,収穫記録!$F:$F,$I147,収穫記録!$B:$B,"&gt;="&amp;O$10,収穫記録!$B:$B,"&lt;="&amp;O$10+6)
/_xlfn.UNIQUE(_xlfn._xlws.FILTER($F:$F,$E:$E=$J$4))
/IF($J$5="総計",1,$K147/10)
),0)</f>
        <v>0</v>
      </c>
      <c r="P147" s="48" cm="1">
        <f t="array" ref="P147">IFERROR(
IF(OR(P$10="",$I147=""),"",
SUMIFS(収穫記録!$P:$P,収穫記録!$D:$D,$J$1,収穫記録!$I:$I,$J$2,収穫記録!$J:$J,$J$3,収穫記録!$F:$F,$I147,収穫記録!$B:$B,"&gt;="&amp;P$10,収穫記録!$B:$B,"&lt;="&amp;P$10+6)
/_xlfn.UNIQUE(_xlfn._xlws.FILTER($F:$F,$E:$E=$J$4))
/IF($J$5="総計",1,$K147/10)
),0)</f>
        <v>0</v>
      </c>
      <c r="Q147" s="48" cm="1">
        <f t="array" ref="Q147">IFERROR(
IF(OR(Q$10="",$I147=""),"",
SUMIFS(収穫記録!$P:$P,収穫記録!$D:$D,$J$1,収穫記録!$I:$I,$J$2,収穫記録!$J:$J,$J$3,収穫記録!$F:$F,$I147,収穫記録!$B:$B,"&gt;="&amp;Q$10,収穫記録!$B:$B,"&lt;="&amp;Q$10+6)
/_xlfn.UNIQUE(_xlfn._xlws.FILTER($F:$F,$E:$E=$J$4))
/IF($J$5="総計",1,$K147/10)
),0)</f>
        <v>0</v>
      </c>
      <c r="R147" s="48" cm="1">
        <f t="array" ref="R147">IFERROR(
IF(OR(R$10="",$I147=""),"",
SUMIFS(収穫記録!$P:$P,収穫記録!$D:$D,$J$1,収穫記録!$I:$I,$J$2,収穫記録!$J:$J,$J$3,収穫記録!$F:$F,$I147,収穫記録!$B:$B,"&gt;="&amp;R$10,収穫記録!$B:$B,"&lt;="&amp;R$10+6)
/_xlfn.UNIQUE(_xlfn._xlws.FILTER($F:$F,$E:$E=$J$4))
/IF($J$5="総計",1,$K147/10)
),0)</f>
        <v>0</v>
      </c>
      <c r="S147" s="48" cm="1">
        <f t="array" ref="S147">IFERROR(
IF(OR(S$10="",$I147=""),"",
SUMIFS(収穫記録!$P:$P,収穫記録!$D:$D,$J$1,収穫記録!$I:$I,$J$2,収穫記録!$J:$J,$J$3,収穫記録!$F:$F,$I147,収穫記録!$B:$B,"&gt;="&amp;S$10,収穫記録!$B:$B,"&lt;="&amp;S$10+6)
/_xlfn.UNIQUE(_xlfn._xlws.FILTER($F:$F,$E:$E=$J$4))
/IF($J$5="総計",1,$K147/10)
),0)</f>
        <v>0</v>
      </c>
      <c r="T147" s="48" cm="1">
        <f t="array" ref="T147">IFERROR(
IF(OR(T$10="",$I147=""),"",
SUMIFS(収穫記録!$P:$P,収穫記録!$D:$D,$J$1,収穫記録!$I:$I,$J$2,収穫記録!$J:$J,$J$3,収穫記録!$F:$F,$I147,収穫記録!$B:$B,"&gt;="&amp;T$10,収穫記録!$B:$B,"&lt;="&amp;T$10+6)
/_xlfn.UNIQUE(_xlfn._xlws.FILTER($F:$F,$E:$E=$J$4))
/IF($J$5="総計",1,$K147/10)
),0)</f>
        <v>0</v>
      </c>
      <c r="U147" s="48" cm="1">
        <f t="array" ref="U147">IFERROR(
IF(OR(U$10="",$I147=""),"",
SUMIFS(収穫記録!$P:$P,収穫記録!$D:$D,$J$1,収穫記録!$I:$I,$J$2,収穫記録!$J:$J,$J$3,収穫記録!$F:$F,$I147,収穫記録!$B:$B,"&gt;="&amp;U$10,収穫記録!$B:$B,"&lt;="&amp;U$10+6)
/_xlfn.UNIQUE(_xlfn._xlws.FILTER($F:$F,$E:$E=$J$4))
/IF($J$5="総計",1,$K147/10)
),0)</f>
        <v>0</v>
      </c>
      <c r="V147" s="48" cm="1">
        <f t="array" ref="V147">IFERROR(
IF(OR(V$10="",$I147=""),"",
SUMIFS(収穫記録!$P:$P,収穫記録!$D:$D,$J$1,収穫記録!$I:$I,$J$2,収穫記録!$J:$J,$J$3,収穫記録!$F:$F,$I147,収穫記録!$B:$B,"&gt;="&amp;V$10,収穫記録!$B:$B,"&lt;="&amp;V$10+6)
/_xlfn.UNIQUE(_xlfn._xlws.FILTER($F:$F,$E:$E=$J$4))
/IF($J$5="総計",1,$K147/10)
),0)</f>
        <v>0</v>
      </c>
      <c r="W147" s="48" cm="1">
        <f t="array" ref="W147">IFERROR(
IF(OR(W$10="",$I147=""),"",
SUMIFS(収穫記録!$P:$P,収穫記録!$D:$D,$J$1,収穫記録!$I:$I,$J$2,収穫記録!$J:$J,$J$3,収穫記録!$F:$F,$I147,収穫記録!$B:$B,"&gt;="&amp;W$10,収穫記録!$B:$B,"&lt;="&amp;W$10+6)
/_xlfn.UNIQUE(_xlfn._xlws.FILTER($F:$F,$E:$E=$J$4))
/IF($J$5="総計",1,$K147/10)
),0)</f>
        <v>0</v>
      </c>
      <c r="X147" s="48" cm="1">
        <f t="array" ref="X147">IFERROR(
IF(OR(X$10="",$I147=""),"",
SUMIFS(収穫記録!$P:$P,収穫記録!$D:$D,$J$1,収穫記録!$I:$I,$J$2,収穫記録!$J:$J,$J$3,収穫記録!$F:$F,$I147,収穫記録!$B:$B,"&gt;="&amp;X$10,収穫記録!$B:$B,"&lt;="&amp;X$10+6)
/_xlfn.UNIQUE(_xlfn._xlws.FILTER($F:$F,$E:$E=$J$4))
/IF($J$5="総計",1,$K147/10)
),0)</f>
        <v>0</v>
      </c>
    </row>
    <row r="148" spans="10:24">
      <c r="J148" s="13"/>
      <c r="K148" s="37"/>
      <c r="L148" s="46" t="str">
        <f t="shared" si="4"/>
        <v/>
      </c>
      <c r="M148" s="47" cm="1">
        <f t="array" ref="M148">IFERROR(
IF(OR(M$10="",$I148=""),"",
SUMIFS(収穫記録!$P:$P,収穫記録!$D:$D,$J$1,収穫記録!$I:$I,$J$2,収穫記録!$J:$J,$J$3,収穫記録!$F:$F,$I148,収穫記録!$B:$B,"&gt;="&amp;M$10,収穫記録!$B:$B,"&lt;="&amp;M$10+6)
/_xlfn.UNIQUE(_xlfn._xlws.FILTER($F:$F,$E:$E=$J$4))
/IF($J$5="総計",1,$K148/10)
),0)</f>
        <v>0</v>
      </c>
      <c r="N148" s="48" cm="1">
        <f t="array" ref="N148">IFERROR(
IF(OR(N$10="",$I148=""),"",
SUMIFS(収穫記録!$P:$P,収穫記録!$D:$D,$J$1,収穫記録!$I:$I,$J$2,収穫記録!$J:$J,$J$3,収穫記録!$F:$F,$I148,収穫記録!$B:$B,"&gt;="&amp;N$10,収穫記録!$B:$B,"&lt;="&amp;N$10+6)
/_xlfn.UNIQUE(_xlfn._xlws.FILTER($F:$F,$E:$E=$J$4))
/IF($J$5="総計",1,$K148/10)
),0)</f>
        <v>0</v>
      </c>
      <c r="O148" s="48" cm="1">
        <f t="array" ref="O148">IFERROR(
IF(OR(O$10="",$I148=""),"",
SUMIFS(収穫記録!$P:$P,収穫記録!$D:$D,$J$1,収穫記録!$I:$I,$J$2,収穫記録!$J:$J,$J$3,収穫記録!$F:$F,$I148,収穫記録!$B:$B,"&gt;="&amp;O$10,収穫記録!$B:$B,"&lt;="&amp;O$10+6)
/_xlfn.UNIQUE(_xlfn._xlws.FILTER($F:$F,$E:$E=$J$4))
/IF($J$5="総計",1,$K148/10)
),0)</f>
        <v>0</v>
      </c>
      <c r="P148" s="48" cm="1">
        <f t="array" ref="P148">IFERROR(
IF(OR(P$10="",$I148=""),"",
SUMIFS(収穫記録!$P:$P,収穫記録!$D:$D,$J$1,収穫記録!$I:$I,$J$2,収穫記録!$J:$J,$J$3,収穫記録!$F:$F,$I148,収穫記録!$B:$B,"&gt;="&amp;P$10,収穫記録!$B:$B,"&lt;="&amp;P$10+6)
/_xlfn.UNIQUE(_xlfn._xlws.FILTER($F:$F,$E:$E=$J$4))
/IF($J$5="総計",1,$K148/10)
),0)</f>
        <v>0</v>
      </c>
      <c r="Q148" s="48" cm="1">
        <f t="array" ref="Q148">IFERROR(
IF(OR(Q$10="",$I148=""),"",
SUMIFS(収穫記録!$P:$P,収穫記録!$D:$D,$J$1,収穫記録!$I:$I,$J$2,収穫記録!$J:$J,$J$3,収穫記録!$F:$F,$I148,収穫記録!$B:$B,"&gt;="&amp;Q$10,収穫記録!$B:$B,"&lt;="&amp;Q$10+6)
/_xlfn.UNIQUE(_xlfn._xlws.FILTER($F:$F,$E:$E=$J$4))
/IF($J$5="総計",1,$K148/10)
),0)</f>
        <v>0</v>
      </c>
      <c r="R148" s="48" cm="1">
        <f t="array" ref="R148">IFERROR(
IF(OR(R$10="",$I148=""),"",
SUMIFS(収穫記録!$P:$P,収穫記録!$D:$D,$J$1,収穫記録!$I:$I,$J$2,収穫記録!$J:$J,$J$3,収穫記録!$F:$F,$I148,収穫記録!$B:$B,"&gt;="&amp;R$10,収穫記録!$B:$B,"&lt;="&amp;R$10+6)
/_xlfn.UNIQUE(_xlfn._xlws.FILTER($F:$F,$E:$E=$J$4))
/IF($J$5="総計",1,$K148/10)
),0)</f>
        <v>0</v>
      </c>
      <c r="S148" s="48" cm="1">
        <f t="array" ref="S148">IFERROR(
IF(OR(S$10="",$I148=""),"",
SUMIFS(収穫記録!$P:$P,収穫記録!$D:$D,$J$1,収穫記録!$I:$I,$J$2,収穫記録!$J:$J,$J$3,収穫記録!$F:$F,$I148,収穫記録!$B:$B,"&gt;="&amp;S$10,収穫記録!$B:$B,"&lt;="&amp;S$10+6)
/_xlfn.UNIQUE(_xlfn._xlws.FILTER($F:$F,$E:$E=$J$4))
/IF($J$5="総計",1,$K148/10)
),0)</f>
        <v>0</v>
      </c>
      <c r="T148" s="48" cm="1">
        <f t="array" ref="T148">IFERROR(
IF(OR(T$10="",$I148=""),"",
SUMIFS(収穫記録!$P:$P,収穫記録!$D:$D,$J$1,収穫記録!$I:$I,$J$2,収穫記録!$J:$J,$J$3,収穫記録!$F:$F,$I148,収穫記録!$B:$B,"&gt;="&amp;T$10,収穫記録!$B:$B,"&lt;="&amp;T$10+6)
/_xlfn.UNIQUE(_xlfn._xlws.FILTER($F:$F,$E:$E=$J$4))
/IF($J$5="総計",1,$K148/10)
),0)</f>
        <v>0</v>
      </c>
      <c r="U148" s="48" cm="1">
        <f t="array" ref="U148">IFERROR(
IF(OR(U$10="",$I148=""),"",
SUMIFS(収穫記録!$P:$P,収穫記録!$D:$D,$J$1,収穫記録!$I:$I,$J$2,収穫記録!$J:$J,$J$3,収穫記録!$F:$F,$I148,収穫記録!$B:$B,"&gt;="&amp;U$10,収穫記録!$B:$B,"&lt;="&amp;U$10+6)
/_xlfn.UNIQUE(_xlfn._xlws.FILTER($F:$F,$E:$E=$J$4))
/IF($J$5="総計",1,$K148/10)
),0)</f>
        <v>0</v>
      </c>
      <c r="V148" s="48" cm="1">
        <f t="array" ref="V148">IFERROR(
IF(OR(V$10="",$I148=""),"",
SUMIFS(収穫記録!$P:$P,収穫記録!$D:$D,$J$1,収穫記録!$I:$I,$J$2,収穫記録!$J:$J,$J$3,収穫記録!$F:$F,$I148,収穫記録!$B:$B,"&gt;="&amp;V$10,収穫記録!$B:$B,"&lt;="&amp;V$10+6)
/_xlfn.UNIQUE(_xlfn._xlws.FILTER($F:$F,$E:$E=$J$4))
/IF($J$5="総計",1,$K148/10)
),0)</f>
        <v>0</v>
      </c>
      <c r="W148" s="48" cm="1">
        <f t="array" ref="W148">IFERROR(
IF(OR(W$10="",$I148=""),"",
SUMIFS(収穫記録!$P:$P,収穫記録!$D:$D,$J$1,収穫記録!$I:$I,$J$2,収穫記録!$J:$J,$J$3,収穫記録!$F:$F,$I148,収穫記録!$B:$B,"&gt;="&amp;W$10,収穫記録!$B:$B,"&lt;="&amp;W$10+6)
/_xlfn.UNIQUE(_xlfn._xlws.FILTER($F:$F,$E:$E=$J$4))
/IF($J$5="総計",1,$K148/10)
),0)</f>
        <v>0</v>
      </c>
      <c r="X148" s="48" cm="1">
        <f t="array" ref="X148">IFERROR(
IF(OR(X$10="",$I148=""),"",
SUMIFS(収穫記録!$P:$P,収穫記録!$D:$D,$J$1,収穫記録!$I:$I,$J$2,収穫記録!$J:$J,$J$3,収穫記録!$F:$F,$I148,収穫記録!$B:$B,"&gt;="&amp;X$10,収穫記録!$B:$B,"&lt;="&amp;X$10+6)
/_xlfn.UNIQUE(_xlfn._xlws.FILTER($F:$F,$E:$E=$J$4))
/IF($J$5="総計",1,$K148/10)
),0)</f>
        <v>0</v>
      </c>
    </row>
    <row r="149" spans="10:24">
      <c r="J149" s="13"/>
      <c r="K149" s="37"/>
      <c r="L149" s="46" t="str">
        <f t="shared" si="4"/>
        <v/>
      </c>
      <c r="M149" s="47" cm="1">
        <f t="array" ref="M149">IFERROR(
IF(OR(M$10="",$I149=""),"",
SUMIFS(収穫記録!$P:$P,収穫記録!$D:$D,$J$1,収穫記録!$I:$I,$J$2,収穫記録!$J:$J,$J$3,収穫記録!$F:$F,$I149,収穫記録!$B:$B,"&gt;="&amp;M$10,収穫記録!$B:$B,"&lt;="&amp;M$10+6)
/_xlfn.UNIQUE(_xlfn._xlws.FILTER($F:$F,$E:$E=$J$4))
/IF($J$5="総計",1,$K149/10)
),0)</f>
        <v>0</v>
      </c>
      <c r="N149" s="48" cm="1">
        <f t="array" ref="N149">IFERROR(
IF(OR(N$10="",$I149=""),"",
SUMIFS(収穫記録!$P:$P,収穫記録!$D:$D,$J$1,収穫記録!$I:$I,$J$2,収穫記録!$J:$J,$J$3,収穫記録!$F:$F,$I149,収穫記録!$B:$B,"&gt;="&amp;N$10,収穫記録!$B:$B,"&lt;="&amp;N$10+6)
/_xlfn.UNIQUE(_xlfn._xlws.FILTER($F:$F,$E:$E=$J$4))
/IF($J$5="総計",1,$K149/10)
),0)</f>
        <v>0</v>
      </c>
      <c r="O149" s="48" cm="1">
        <f t="array" ref="O149">IFERROR(
IF(OR(O$10="",$I149=""),"",
SUMIFS(収穫記録!$P:$P,収穫記録!$D:$D,$J$1,収穫記録!$I:$I,$J$2,収穫記録!$J:$J,$J$3,収穫記録!$F:$F,$I149,収穫記録!$B:$B,"&gt;="&amp;O$10,収穫記録!$B:$B,"&lt;="&amp;O$10+6)
/_xlfn.UNIQUE(_xlfn._xlws.FILTER($F:$F,$E:$E=$J$4))
/IF($J$5="総計",1,$K149/10)
),0)</f>
        <v>0</v>
      </c>
      <c r="P149" s="48" cm="1">
        <f t="array" ref="P149">IFERROR(
IF(OR(P$10="",$I149=""),"",
SUMIFS(収穫記録!$P:$P,収穫記録!$D:$D,$J$1,収穫記録!$I:$I,$J$2,収穫記録!$J:$J,$J$3,収穫記録!$F:$F,$I149,収穫記録!$B:$B,"&gt;="&amp;P$10,収穫記録!$B:$B,"&lt;="&amp;P$10+6)
/_xlfn.UNIQUE(_xlfn._xlws.FILTER($F:$F,$E:$E=$J$4))
/IF($J$5="総計",1,$K149/10)
),0)</f>
        <v>0</v>
      </c>
      <c r="Q149" s="48" cm="1">
        <f t="array" ref="Q149">IFERROR(
IF(OR(Q$10="",$I149=""),"",
SUMIFS(収穫記録!$P:$P,収穫記録!$D:$D,$J$1,収穫記録!$I:$I,$J$2,収穫記録!$J:$J,$J$3,収穫記録!$F:$F,$I149,収穫記録!$B:$B,"&gt;="&amp;Q$10,収穫記録!$B:$B,"&lt;="&amp;Q$10+6)
/_xlfn.UNIQUE(_xlfn._xlws.FILTER($F:$F,$E:$E=$J$4))
/IF($J$5="総計",1,$K149/10)
),0)</f>
        <v>0</v>
      </c>
      <c r="R149" s="48" cm="1">
        <f t="array" ref="R149">IFERROR(
IF(OR(R$10="",$I149=""),"",
SUMIFS(収穫記録!$P:$P,収穫記録!$D:$D,$J$1,収穫記録!$I:$I,$J$2,収穫記録!$J:$J,$J$3,収穫記録!$F:$F,$I149,収穫記録!$B:$B,"&gt;="&amp;R$10,収穫記録!$B:$B,"&lt;="&amp;R$10+6)
/_xlfn.UNIQUE(_xlfn._xlws.FILTER($F:$F,$E:$E=$J$4))
/IF($J$5="総計",1,$K149/10)
),0)</f>
        <v>0</v>
      </c>
      <c r="S149" s="48" cm="1">
        <f t="array" ref="S149">IFERROR(
IF(OR(S$10="",$I149=""),"",
SUMIFS(収穫記録!$P:$P,収穫記録!$D:$D,$J$1,収穫記録!$I:$I,$J$2,収穫記録!$J:$J,$J$3,収穫記録!$F:$F,$I149,収穫記録!$B:$B,"&gt;="&amp;S$10,収穫記録!$B:$B,"&lt;="&amp;S$10+6)
/_xlfn.UNIQUE(_xlfn._xlws.FILTER($F:$F,$E:$E=$J$4))
/IF($J$5="総計",1,$K149/10)
),0)</f>
        <v>0</v>
      </c>
      <c r="T149" s="48" cm="1">
        <f t="array" ref="T149">IFERROR(
IF(OR(T$10="",$I149=""),"",
SUMIFS(収穫記録!$P:$P,収穫記録!$D:$D,$J$1,収穫記録!$I:$I,$J$2,収穫記録!$J:$J,$J$3,収穫記録!$F:$F,$I149,収穫記録!$B:$B,"&gt;="&amp;T$10,収穫記録!$B:$B,"&lt;="&amp;T$10+6)
/_xlfn.UNIQUE(_xlfn._xlws.FILTER($F:$F,$E:$E=$J$4))
/IF($J$5="総計",1,$K149/10)
),0)</f>
        <v>0</v>
      </c>
      <c r="U149" s="48" cm="1">
        <f t="array" ref="U149">IFERROR(
IF(OR(U$10="",$I149=""),"",
SUMIFS(収穫記録!$P:$P,収穫記録!$D:$D,$J$1,収穫記録!$I:$I,$J$2,収穫記録!$J:$J,$J$3,収穫記録!$F:$F,$I149,収穫記録!$B:$B,"&gt;="&amp;U$10,収穫記録!$B:$B,"&lt;="&amp;U$10+6)
/_xlfn.UNIQUE(_xlfn._xlws.FILTER($F:$F,$E:$E=$J$4))
/IF($J$5="総計",1,$K149/10)
),0)</f>
        <v>0</v>
      </c>
      <c r="V149" s="48" cm="1">
        <f t="array" ref="V149">IFERROR(
IF(OR(V$10="",$I149=""),"",
SUMIFS(収穫記録!$P:$P,収穫記録!$D:$D,$J$1,収穫記録!$I:$I,$J$2,収穫記録!$J:$J,$J$3,収穫記録!$F:$F,$I149,収穫記録!$B:$B,"&gt;="&amp;V$10,収穫記録!$B:$B,"&lt;="&amp;V$10+6)
/_xlfn.UNIQUE(_xlfn._xlws.FILTER($F:$F,$E:$E=$J$4))
/IF($J$5="総計",1,$K149/10)
),0)</f>
        <v>0</v>
      </c>
      <c r="W149" s="48" cm="1">
        <f t="array" ref="W149">IFERROR(
IF(OR(W$10="",$I149=""),"",
SUMIFS(収穫記録!$P:$P,収穫記録!$D:$D,$J$1,収穫記録!$I:$I,$J$2,収穫記録!$J:$J,$J$3,収穫記録!$F:$F,$I149,収穫記録!$B:$B,"&gt;="&amp;W$10,収穫記録!$B:$B,"&lt;="&amp;W$10+6)
/_xlfn.UNIQUE(_xlfn._xlws.FILTER($F:$F,$E:$E=$J$4))
/IF($J$5="総計",1,$K149/10)
),0)</f>
        <v>0</v>
      </c>
      <c r="X149" s="48" cm="1">
        <f t="array" ref="X149">IFERROR(
IF(OR(X$10="",$I149=""),"",
SUMIFS(収穫記録!$P:$P,収穫記録!$D:$D,$J$1,収穫記録!$I:$I,$J$2,収穫記録!$J:$J,$J$3,収穫記録!$F:$F,$I149,収穫記録!$B:$B,"&gt;="&amp;X$10,収穫記録!$B:$B,"&lt;="&amp;X$10+6)
/_xlfn.UNIQUE(_xlfn._xlws.FILTER($F:$F,$E:$E=$J$4))
/IF($J$5="総計",1,$K149/10)
),0)</f>
        <v>0</v>
      </c>
    </row>
    <row r="150" spans="10:24">
      <c r="J150" s="13"/>
      <c r="K150" s="37"/>
      <c r="L150" s="46" t="str">
        <f t="shared" si="4"/>
        <v/>
      </c>
      <c r="M150" s="47" cm="1">
        <f t="array" ref="M150">IFERROR(
IF(OR(M$10="",$I150=""),"",
SUMIFS(収穫記録!$P:$P,収穫記録!$D:$D,$J$1,収穫記録!$I:$I,$J$2,収穫記録!$J:$J,$J$3,収穫記録!$F:$F,$I150,収穫記録!$B:$B,"&gt;="&amp;M$10,収穫記録!$B:$B,"&lt;="&amp;M$10+6)
/_xlfn.UNIQUE(_xlfn._xlws.FILTER($F:$F,$E:$E=$J$4))
/IF($J$5="総計",1,$K150/10)
),0)</f>
        <v>0</v>
      </c>
      <c r="N150" s="48" cm="1">
        <f t="array" ref="N150">IFERROR(
IF(OR(N$10="",$I150=""),"",
SUMIFS(収穫記録!$P:$P,収穫記録!$D:$D,$J$1,収穫記録!$I:$I,$J$2,収穫記録!$J:$J,$J$3,収穫記録!$F:$F,$I150,収穫記録!$B:$B,"&gt;="&amp;N$10,収穫記録!$B:$B,"&lt;="&amp;N$10+6)
/_xlfn.UNIQUE(_xlfn._xlws.FILTER($F:$F,$E:$E=$J$4))
/IF($J$5="総計",1,$K150/10)
),0)</f>
        <v>0</v>
      </c>
      <c r="O150" s="48" cm="1">
        <f t="array" ref="O150">IFERROR(
IF(OR(O$10="",$I150=""),"",
SUMIFS(収穫記録!$P:$P,収穫記録!$D:$D,$J$1,収穫記録!$I:$I,$J$2,収穫記録!$J:$J,$J$3,収穫記録!$F:$F,$I150,収穫記録!$B:$B,"&gt;="&amp;O$10,収穫記録!$B:$B,"&lt;="&amp;O$10+6)
/_xlfn.UNIQUE(_xlfn._xlws.FILTER($F:$F,$E:$E=$J$4))
/IF($J$5="総計",1,$K150/10)
),0)</f>
        <v>0</v>
      </c>
      <c r="P150" s="48" cm="1">
        <f t="array" ref="P150">IFERROR(
IF(OR(P$10="",$I150=""),"",
SUMIFS(収穫記録!$P:$P,収穫記録!$D:$D,$J$1,収穫記録!$I:$I,$J$2,収穫記録!$J:$J,$J$3,収穫記録!$F:$F,$I150,収穫記録!$B:$B,"&gt;="&amp;P$10,収穫記録!$B:$B,"&lt;="&amp;P$10+6)
/_xlfn.UNIQUE(_xlfn._xlws.FILTER($F:$F,$E:$E=$J$4))
/IF($J$5="総計",1,$K150/10)
),0)</f>
        <v>0</v>
      </c>
      <c r="Q150" s="48" cm="1">
        <f t="array" ref="Q150">IFERROR(
IF(OR(Q$10="",$I150=""),"",
SUMIFS(収穫記録!$P:$P,収穫記録!$D:$D,$J$1,収穫記録!$I:$I,$J$2,収穫記録!$J:$J,$J$3,収穫記録!$F:$F,$I150,収穫記録!$B:$B,"&gt;="&amp;Q$10,収穫記録!$B:$B,"&lt;="&amp;Q$10+6)
/_xlfn.UNIQUE(_xlfn._xlws.FILTER($F:$F,$E:$E=$J$4))
/IF($J$5="総計",1,$K150/10)
),0)</f>
        <v>0</v>
      </c>
      <c r="R150" s="48" cm="1">
        <f t="array" ref="R150">IFERROR(
IF(OR(R$10="",$I150=""),"",
SUMIFS(収穫記録!$P:$P,収穫記録!$D:$D,$J$1,収穫記録!$I:$I,$J$2,収穫記録!$J:$J,$J$3,収穫記録!$F:$F,$I150,収穫記録!$B:$B,"&gt;="&amp;R$10,収穫記録!$B:$B,"&lt;="&amp;R$10+6)
/_xlfn.UNIQUE(_xlfn._xlws.FILTER($F:$F,$E:$E=$J$4))
/IF($J$5="総計",1,$K150/10)
),0)</f>
        <v>0</v>
      </c>
      <c r="S150" s="48" cm="1">
        <f t="array" ref="S150">IFERROR(
IF(OR(S$10="",$I150=""),"",
SUMIFS(収穫記録!$P:$P,収穫記録!$D:$D,$J$1,収穫記録!$I:$I,$J$2,収穫記録!$J:$J,$J$3,収穫記録!$F:$F,$I150,収穫記録!$B:$B,"&gt;="&amp;S$10,収穫記録!$B:$B,"&lt;="&amp;S$10+6)
/_xlfn.UNIQUE(_xlfn._xlws.FILTER($F:$F,$E:$E=$J$4))
/IF($J$5="総計",1,$K150/10)
),0)</f>
        <v>0</v>
      </c>
      <c r="T150" s="48" cm="1">
        <f t="array" ref="T150">IFERROR(
IF(OR(T$10="",$I150=""),"",
SUMIFS(収穫記録!$P:$P,収穫記録!$D:$D,$J$1,収穫記録!$I:$I,$J$2,収穫記録!$J:$J,$J$3,収穫記録!$F:$F,$I150,収穫記録!$B:$B,"&gt;="&amp;T$10,収穫記録!$B:$B,"&lt;="&amp;T$10+6)
/_xlfn.UNIQUE(_xlfn._xlws.FILTER($F:$F,$E:$E=$J$4))
/IF($J$5="総計",1,$K150/10)
),0)</f>
        <v>0</v>
      </c>
      <c r="U150" s="48" cm="1">
        <f t="array" ref="U150">IFERROR(
IF(OR(U$10="",$I150=""),"",
SUMIFS(収穫記録!$P:$P,収穫記録!$D:$D,$J$1,収穫記録!$I:$I,$J$2,収穫記録!$J:$J,$J$3,収穫記録!$F:$F,$I150,収穫記録!$B:$B,"&gt;="&amp;U$10,収穫記録!$B:$B,"&lt;="&amp;U$10+6)
/_xlfn.UNIQUE(_xlfn._xlws.FILTER($F:$F,$E:$E=$J$4))
/IF($J$5="総計",1,$K150/10)
),0)</f>
        <v>0</v>
      </c>
      <c r="V150" s="48" cm="1">
        <f t="array" ref="V150">IFERROR(
IF(OR(V$10="",$I150=""),"",
SUMIFS(収穫記録!$P:$P,収穫記録!$D:$D,$J$1,収穫記録!$I:$I,$J$2,収穫記録!$J:$J,$J$3,収穫記録!$F:$F,$I150,収穫記録!$B:$B,"&gt;="&amp;V$10,収穫記録!$B:$B,"&lt;="&amp;V$10+6)
/_xlfn.UNIQUE(_xlfn._xlws.FILTER($F:$F,$E:$E=$J$4))
/IF($J$5="総計",1,$K150/10)
),0)</f>
        <v>0</v>
      </c>
      <c r="W150" s="48" cm="1">
        <f t="array" ref="W150">IFERROR(
IF(OR(W$10="",$I150=""),"",
SUMIFS(収穫記録!$P:$P,収穫記録!$D:$D,$J$1,収穫記録!$I:$I,$J$2,収穫記録!$J:$J,$J$3,収穫記録!$F:$F,$I150,収穫記録!$B:$B,"&gt;="&amp;W$10,収穫記録!$B:$B,"&lt;="&amp;W$10+6)
/_xlfn.UNIQUE(_xlfn._xlws.FILTER($F:$F,$E:$E=$J$4))
/IF($J$5="総計",1,$K150/10)
),0)</f>
        <v>0</v>
      </c>
      <c r="X150" s="48" cm="1">
        <f t="array" ref="X150">IFERROR(
IF(OR(X$10="",$I150=""),"",
SUMIFS(収穫記録!$P:$P,収穫記録!$D:$D,$J$1,収穫記録!$I:$I,$J$2,収穫記録!$J:$J,$J$3,収穫記録!$F:$F,$I150,収穫記録!$B:$B,"&gt;="&amp;X$10,収穫記録!$B:$B,"&lt;="&amp;X$10+6)
/_xlfn.UNIQUE(_xlfn._xlws.FILTER($F:$F,$E:$E=$J$4))
/IF($J$5="総計",1,$K150/10)
),0)</f>
        <v>0</v>
      </c>
    </row>
    <row r="151" spans="10:24">
      <c r="J151" s="13"/>
      <c r="K151" s="37"/>
      <c r="L151" s="46" t="str">
        <f t="shared" si="4"/>
        <v/>
      </c>
      <c r="M151" s="47" cm="1">
        <f t="array" ref="M151">IFERROR(
IF(OR(M$10="",$I151=""),"",
SUMIFS(収穫記録!$P:$P,収穫記録!$D:$D,$J$1,収穫記録!$I:$I,$J$2,収穫記録!$J:$J,$J$3,収穫記録!$F:$F,$I151,収穫記録!$B:$B,"&gt;="&amp;M$10,収穫記録!$B:$B,"&lt;="&amp;M$10+6)
/_xlfn.UNIQUE(_xlfn._xlws.FILTER($F:$F,$E:$E=$J$4))
/IF($J$5="総計",1,$K151/10)
),0)</f>
        <v>0</v>
      </c>
      <c r="N151" s="48" cm="1">
        <f t="array" ref="N151">IFERROR(
IF(OR(N$10="",$I151=""),"",
SUMIFS(収穫記録!$P:$P,収穫記録!$D:$D,$J$1,収穫記録!$I:$I,$J$2,収穫記録!$J:$J,$J$3,収穫記録!$F:$F,$I151,収穫記録!$B:$B,"&gt;="&amp;N$10,収穫記録!$B:$B,"&lt;="&amp;N$10+6)
/_xlfn.UNIQUE(_xlfn._xlws.FILTER($F:$F,$E:$E=$J$4))
/IF($J$5="総計",1,$K151/10)
),0)</f>
        <v>0</v>
      </c>
      <c r="O151" s="48" cm="1">
        <f t="array" ref="O151">IFERROR(
IF(OR(O$10="",$I151=""),"",
SUMIFS(収穫記録!$P:$P,収穫記録!$D:$D,$J$1,収穫記録!$I:$I,$J$2,収穫記録!$J:$J,$J$3,収穫記録!$F:$F,$I151,収穫記録!$B:$B,"&gt;="&amp;O$10,収穫記録!$B:$B,"&lt;="&amp;O$10+6)
/_xlfn.UNIQUE(_xlfn._xlws.FILTER($F:$F,$E:$E=$J$4))
/IF($J$5="総計",1,$K151/10)
),0)</f>
        <v>0</v>
      </c>
      <c r="P151" s="48" cm="1">
        <f t="array" ref="P151">IFERROR(
IF(OR(P$10="",$I151=""),"",
SUMIFS(収穫記録!$P:$P,収穫記録!$D:$D,$J$1,収穫記録!$I:$I,$J$2,収穫記録!$J:$J,$J$3,収穫記録!$F:$F,$I151,収穫記録!$B:$B,"&gt;="&amp;P$10,収穫記録!$B:$B,"&lt;="&amp;P$10+6)
/_xlfn.UNIQUE(_xlfn._xlws.FILTER($F:$F,$E:$E=$J$4))
/IF($J$5="総計",1,$K151/10)
),0)</f>
        <v>0</v>
      </c>
      <c r="Q151" s="48" cm="1">
        <f t="array" ref="Q151">IFERROR(
IF(OR(Q$10="",$I151=""),"",
SUMIFS(収穫記録!$P:$P,収穫記録!$D:$D,$J$1,収穫記録!$I:$I,$J$2,収穫記録!$J:$J,$J$3,収穫記録!$F:$F,$I151,収穫記録!$B:$B,"&gt;="&amp;Q$10,収穫記録!$B:$B,"&lt;="&amp;Q$10+6)
/_xlfn.UNIQUE(_xlfn._xlws.FILTER($F:$F,$E:$E=$J$4))
/IF($J$5="総計",1,$K151/10)
),0)</f>
        <v>0</v>
      </c>
      <c r="R151" s="48" cm="1">
        <f t="array" ref="R151">IFERROR(
IF(OR(R$10="",$I151=""),"",
SUMIFS(収穫記録!$P:$P,収穫記録!$D:$D,$J$1,収穫記録!$I:$I,$J$2,収穫記録!$J:$J,$J$3,収穫記録!$F:$F,$I151,収穫記録!$B:$B,"&gt;="&amp;R$10,収穫記録!$B:$B,"&lt;="&amp;R$10+6)
/_xlfn.UNIQUE(_xlfn._xlws.FILTER($F:$F,$E:$E=$J$4))
/IF($J$5="総計",1,$K151/10)
),0)</f>
        <v>0</v>
      </c>
      <c r="S151" s="48" cm="1">
        <f t="array" ref="S151">IFERROR(
IF(OR(S$10="",$I151=""),"",
SUMIFS(収穫記録!$P:$P,収穫記録!$D:$D,$J$1,収穫記録!$I:$I,$J$2,収穫記録!$J:$J,$J$3,収穫記録!$F:$F,$I151,収穫記録!$B:$B,"&gt;="&amp;S$10,収穫記録!$B:$B,"&lt;="&amp;S$10+6)
/_xlfn.UNIQUE(_xlfn._xlws.FILTER($F:$F,$E:$E=$J$4))
/IF($J$5="総計",1,$K151/10)
),0)</f>
        <v>0</v>
      </c>
      <c r="T151" s="48" cm="1">
        <f t="array" ref="T151">IFERROR(
IF(OR(T$10="",$I151=""),"",
SUMIFS(収穫記録!$P:$P,収穫記録!$D:$D,$J$1,収穫記録!$I:$I,$J$2,収穫記録!$J:$J,$J$3,収穫記録!$F:$F,$I151,収穫記録!$B:$B,"&gt;="&amp;T$10,収穫記録!$B:$B,"&lt;="&amp;T$10+6)
/_xlfn.UNIQUE(_xlfn._xlws.FILTER($F:$F,$E:$E=$J$4))
/IF($J$5="総計",1,$K151/10)
),0)</f>
        <v>0</v>
      </c>
      <c r="U151" s="48" cm="1">
        <f t="array" ref="U151">IFERROR(
IF(OR(U$10="",$I151=""),"",
SUMIFS(収穫記録!$P:$P,収穫記録!$D:$D,$J$1,収穫記録!$I:$I,$J$2,収穫記録!$J:$J,$J$3,収穫記録!$F:$F,$I151,収穫記録!$B:$B,"&gt;="&amp;U$10,収穫記録!$B:$B,"&lt;="&amp;U$10+6)
/_xlfn.UNIQUE(_xlfn._xlws.FILTER($F:$F,$E:$E=$J$4))
/IF($J$5="総計",1,$K151/10)
),0)</f>
        <v>0</v>
      </c>
      <c r="V151" s="48" cm="1">
        <f t="array" ref="V151">IFERROR(
IF(OR(V$10="",$I151=""),"",
SUMIFS(収穫記録!$P:$P,収穫記録!$D:$D,$J$1,収穫記録!$I:$I,$J$2,収穫記録!$J:$J,$J$3,収穫記録!$F:$F,$I151,収穫記録!$B:$B,"&gt;="&amp;V$10,収穫記録!$B:$B,"&lt;="&amp;V$10+6)
/_xlfn.UNIQUE(_xlfn._xlws.FILTER($F:$F,$E:$E=$J$4))
/IF($J$5="総計",1,$K151/10)
),0)</f>
        <v>0</v>
      </c>
      <c r="W151" s="48" cm="1">
        <f t="array" ref="W151">IFERROR(
IF(OR(W$10="",$I151=""),"",
SUMIFS(収穫記録!$P:$P,収穫記録!$D:$D,$J$1,収穫記録!$I:$I,$J$2,収穫記録!$J:$J,$J$3,収穫記録!$F:$F,$I151,収穫記録!$B:$B,"&gt;="&amp;W$10,収穫記録!$B:$B,"&lt;="&amp;W$10+6)
/_xlfn.UNIQUE(_xlfn._xlws.FILTER($F:$F,$E:$E=$J$4))
/IF($J$5="総計",1,$K151/10)
),0)</f>
        <v>0</v>
      </c>
      <c r="X151" s="48" cm="1">
        <f t="array" ref="X151">IFERROR(
IF(OR(X$10="",$I151=""),"",
SUMIFS(収穫記録!$P:$P,収穫記録!$D:$D,$J$1,収穫記録!$I:$I,$J$2,収穫記録!$J:$J,$J$3,収穫記録!$F:$F,$I151,収穫記録!$B:$B,"&gt;="&amp;X$10,収穫記録!$B:$B,"&lt;="&amp;X$10+6)
/_xlfn.UNIQUE(_xlfn._xlws.FILTER($F:$F,$E:$E=$J$4))
/IF($J$5="総計",1,$K151/10)
),0)</f>
        <v>0</v>
      </c>
    </row>
    <row r="152" spans="10:24">
      <c r="J152" s="13"/>
      <c r="K152" s="37"/>
      <c r="L152" s="46" t="str">
        <f t="shared" si="4"/>
        <v/>
      </c>
      <c r="M152" s="47" cm="1">
        <f t="array" ref="M152">IFERROR(
IF(OR(M$10="",$I152=""),"",
SUMIFS(収穫記録!$P:$P,収穫記録!$D:$D,$J$1,収穫記録!$I:$I,$J$2,収穫記録!$J:$J,$J$3,収穫記録!$F:$F,$I152,収穫記録!$B:$B,"&gt;="&amp;M$10,収穫記録!$B:$B,"&lt;="&amp;M$10+6)
/_xlfn.UNIQUE(_xlfn._xlws.FILTER($F:$F,$E:$E=$J$4))
/IF($J$5="総計",1,$K152/10)
),0)</f>
        <v>0</v>
      </c>
      <c r="N152" s="48" cm="1">
        <f t="array" ref="N152">IFERROR(
IF(OR(N$10="",$I152=""),"",
SUMIFS(収穫記録!$P:$P,収穫記録!$D:$D,$J$1,収穫記録!$I:$I,$J$2,収穫記録!$J:$J,$J$3,収穫記録!$F:$F,$I152,収穫記録!$B:$B,"&gt;="&amp;N$10,収穫記録!$B:$B,"&lt;="&amp;N$10+6)
/_xlfn.UNIQUE(_xlfn._xlws.FILTER($F:$F,$E:$E=$J$4))
/IF($J$5="総計",1,$K152/10)
),0)</f>
        <v>0</v>
      </c>
      <c r="O152" s="48" cm="1">
        <f t="array" ref="O152">IFERROR(
IF(OR(O$10="",$I152=""),"",
SUMIFS(収穫記録!$P:$P,収穫記録!$D:$D,$J$1,収穫記録!$I:$I,$J$2,収穫記録!$J:$J,$J$3,収穫記録!$F:$F,$I152,収穫記録!$B:$B,"&gt;="&amp;O$10,収穫記録!$B:$B,"&lt;="&amp;O$10+6)
/_xlfn.UNIQUE(_xlfn._xlws.FILTER($F:$F,$E:$E=$J$4))
/IF($J$5="総計",1,$K152/10)
),0)</f>
        <v>0</v>
      </c>
      <c r="P152" s="48" cm="1">
        <f t="array" ref="P152">IFERROR(
IF(OR(P$10="",$I152=""),"",
SUMIFS(収穫記録!$P:$P,収穫記録!$D:$D,$J$1,収穫記録!$I:$I,$J$2,収穫記録!$J:$J,$J$3,収穫記録!$F:$F,$I152,収穫記録!$B:$B,"&gt;="&amp;P$10,収穫記録!$B:$B,"&lt;="&amp;P$10+6)
/_xlfn.UNIQUE(_xlfn._xlws.FILTER($F:$F,$E:$E=$J$4))
/IF($J$5="総計",1,$K152/10)
),0)</f>
        <v>0</v>
      </c>
      <c r="Q152" s="48" cm="1">
        <f t="array" ref="Q152">IFERROR(
IF(OR(Q$10="",$I152=""),"",
SUMIFS(収穫記録!$P:$P,収穫記録!$D:$D,$J$1,収穫記録!$I:$I,$J$2,収穫記録!$J:$J,$J$3,収穫記録!$F:$F,$I152,収穫記録!$B:$B,"&gt;="&amp;Q$10,収穫記録!$B:$B,"&lt;="&amp;Q$10+6)
/_xlfn.UNIQUE(_xlfn._xlws.FILTER($F:$F,$E:$E=$J$4))
/IF($J$5="総計",1,$K152/10)
),0)</f>
        <v>0</v>
      </c>
      <c r="R152" s="48" cm="1">
        <f t="array" ref="R152">IFERROR(
IF(OR(R$10="",$I152=""),"",
SUMIFS(収穫記録!$P:$P,収穫記録!$D:$D,$J$1,収穫記録!$I:$I,$J$2,収穫記録!$J:$J,$J$3,収穫記録!$F:$F,$I152,収穫記録!$B:$B,"&gt;="&amp;R$10,収穫記録!$B:$B,"&lt;="&amp;R$10+6)
/_xlfn.UNIQUE(_xlfn._xlws.FILTER($F:$F,$E:$E=$J$4))
/IF($J$5="総計",1,$K152/10)
),0)</f>
        <v>0</v>
      </c>
      <c r="S152" s="48" cm="1">
        <f t="array" ref="S152">IFERROR(
IF(OR(S$10="",$I152=""),"",
SUMIFS(収穫記録!$P:$P,収穫記録!$D:$D,$J$1,収穫記録!$I:$I,$J$2,収穫記録!$J:$J,$J$3,収穫記録!$F:$F,$I152,収穫記録!$B:$B,"&gt;="&amp;S$10,収穫記録!$B:$B,"&lt;="&amp;S$10+6)
/_xlfn.UNIQUE(_xlfn._xlws.FILTER($F:$F,$E:$E=$J$4))
/IF($J$5="総計",1,$K152/10)
),0)</f>
        <v>0</v>
      </c>
      <c r="T152" s="48" cm="1">
        <f t="array" ref="T152">IFERROR(
IF(OR(T$10="",$I152=""),"",
SUMIFS(収穫記録!$P:$P,収穫記録!$D:$D,$J$1,収穫記録!$I:$I,$J$2,収穫記録!$J:$J,$J$3,収穫記録!$F:$F,$I152,収穫記録!$B:$B,"&gt;="&amp;T$10,収穫記録!$B:$B,"&lt;="&amp;T$10+6)
/_xlfn.UNIQUE(_xlfn._xlws.FILTER($F:$F,$E:$E=$J$4))
/IF($J$5="総計",1,$K152/10)
),0)</f>
        <v>0</v>
      </c>
      <c r="U152" s="48" cm="1">
        <f t="array" ref="U152">IFERROR(
IF(OR(U$10="",$I152=""),"",
SUMIFS(収穫記録!$P:$P,収穫記録!$D:$D,$J$1,収穫記録!$I:$I,$J$2,収穫記録!$J:$J,$J$3,収穫記録!$F:$F,$I152,収穫記録!$B:$B,"&gt;="&amp;U$10,収穫記録!$B:$B,"&lt;="&amp;U$10+6)
/_xlfn.UNIQUE(_xlfn._xlws.FILTER($F:$F,$E:$E=$J$4))
/IF($J$5="総計",1,$K152/10)
),0)</f>
        <v>0</v>
      </c>
      <c r="V152" s="48" cm="1">
        <f t="array" ref="V152">IFERROR(
IF(OR(V$10="",$I152=""),"",
SUMIFS(収穫記録!$P:$P,収穫記録!$D:$D,$J$1,収穫記録!$I:$I,$J$2,収穫記録!$J:$J,$J$3,収穫記録!$F:$F,$I152,収穫記録!$B:$B,"&gt;="&amp;V$10,収穫記録!$B:$B,"&lt;="&amp;V$10+6)
/_xlfn.UNIQUE(_xlfn._xlws.FILTER($F:$F,$E:$E=$J$4))
/IF($J$5="総計",1,$K152/10)
),0)</f>
        <v>0</v>
      </c>
      <c r="W152" s="48" cm="1">
        <f t="array" ref="W152">IFERROR(
IF(OR(W$10="",$I152=""),"",
SUMIFS(収穫記録!$P:$P,収穫記録!$D:$D,$J$1,収穫記録!$I:$I,$J$2,収穫記録!$J:$J,$J$3,収穫記録!$F:$F,$I152,収穫記録!$B:$B,"&gt;="&amp;W$10,収穫記録!$B:$B,"&lt;="&amp;W$10+6)
/_xlfn.UNIQUE(_xlfn._xlws.FILTER($F:$F,$E:$E=$J$4))
/IF($J$5="総計",1,$K152/10)
),0)</f>
        <v>0</v>
      </c>
      <c r="X152" s="48" cm="1">
        <f t="array" ref="X152">IFERROR(
IF(OR(X$10="",$I152=""),"",
SUMIFS(収穫記録!$P:$P,収穫記録!$D:$D,$J$1,収穫記録!$I:$I,$J$2,収穫記録!$J:$J,$J$3,収穫記録!$F:$F,$I152,収穫記録!$B:$B,"&gt;="&amp;X$10,収穫記録!$B:$B,"&lt;="&amp;X$10+6)
/_xlfn.UNIQUE(_xlfn._xlws.FILTER($F:$F,$E:$E=$J$4))
/IF($J$5="総計",1,$K152/10)
),0)</f>
        <v>0</v>
      </c>
    </row>
    <row r="153" spans="10:24">
      <c r="J153" s="13"/>
      <c r="K153" s="37"/>
      <c r="L153" s="46" t="str">
        <f t="shared" si="4"/>
        <v/>
      </c>
      <c r="M153" s="47" cm="1">
        <f t="array" ref="M153">IFERROR(
IF(OR(M$10="",$I153=""),"",
SUMIFS(収穫記録!$P:$P,収穫記録!$D:$D,$J$1,収穫記録!$I:$I,$J$2,収穫記録!$J:$J,$J$3,収穫記録!$F:$F,$I153,収穫記録!$B:$B,"&gt;="&amp;M$10,収穫記録!$B:$B,"&lt;="&amp;M$10+6)
/_xlfn.UNIQUE(_xlfn._xlws.FILTER($F:$F,$E:$E=$J$4))
/IF($J$5="総計",1,$K153/10)
),0)</f>
        <v>0</v>
      </c>
      <c r="N153" s="48" cm="1">
        <f t="array" ref="N153">IFERROR(
IF(OR(N$10="",$I153=""),"",
SUMIFS(収穫記録!$P:$P,収穫記録!$D:$D,$J$1,収穫記録!$I:$I,$J$2,収穫記録!$J:$J,$J$3,収穫記録!$F:$F,$I153,収穫記録!$B:$B,"&gt;="&amp;N$10,収穫記録!$B:$B,"&lt;="&amp;N$10+6)
/_xlfn.UNIQUE(_xlfn._xlws.FILTER($F:$F,$E:$E=$J$4))
/IF($J$5="総計",1,$K153/10)
),0)</f>
        <v>0</v>
      </c>
      <c r="O153" s="48" cm="1">
        <f t="array" ref="O153">IFERROR(
IF(OR(O$10="",$I153=""),"",
SUMIFS(収穫記録!$P:$P,収穫記録!$D:$D,$J$1,収穫記録!$I:$I,$J$2,収穫記録!$J:$J,$J$3,収穫記録!$F:$F,$I153,収穫記録!$B:$B,"&gt;="&amp;O$10,収穫記録!$B:$B,"&lt;="&amp;O$10+6)
/_xlfn.UNIQUE(_xlfn._xlws.FILTER($F:$F,$E:$E=$J$4))
/IF($J$5="総計",1,$K153/10)
),0)</f>
        <v>0</v>
      </c>
      <c r="P153" s="48" cm="1">
        <f t="array" ref="P153">IFERROR(
IF(OR(P$10="",$I153=""),"",
SUMIFS(収穫記録!$P:$P,収穫記録!$D:$D,$J$1,収穫記録!$I:$I,$J$2,収穫記録!$J:$J,$J$3,収穫記録!$F:$F,$I153,収穫記録!$B:$B,"&gt;="&amp;P$10,収穫記録!$B:$B,"&lt;="&amp;P$10+6)
/_xlfn.UNIQUE(_xlfn._xlws.FILTER($F:$F,$E:$E=$J$4))
/IF($J$5="総計",1,$K153/10)
),0)</f>
        <v>0</v>
      </c>
      <c r="Q153" s="48" cm="1">
        <f t="array" ref="Q153">IFERROR(
IF(OR(Q$10="",$I153=""),"",
SUMIFS(収穫記録!$P:$P,収穫記録!$D:$D,$J$1,収穫記録!$I:$I,$J$2,収穫記録!$J:$J,$J$3,収穫記録!$F:$F,$I153,収穫記録!$B:$B,"&gt;="&amp;Q$10,収穫記録!$B:$B,"&lt;="&amp;Q$10+6)
/_xlfn.UNIQUE(_xlfn._xlws.FILTER($F:$F,$E:$E=$J$4))
/IF($J$5="総計",1,$K153/10)
),0)</f>
        <v>0</v>
      </c>
      <c r="R153" s="48" cm="1">
        <f t="array" ref="R153">IFERROR(
IF(OR(R$10="",$I153=""),"",
SUMIFS(収穫記録!$P:$P,収穫記録!$D:$D,$J$1,収穫記録!$I:$I,$J$2,収穫記録!$J:$J,$J$3,収穫記録!$F:$F,$I153,収穫記録!$B:$B,"&gt;="&amp;R$10,収穫記録!$B:$B,"&lt;="&amp;R$10+6)
/_xlfn.UNIQUE(_xlfn._xlws.FILTER($F:$F,$E:$E=$J$4))
/IF($J$5="総計",1,$K153/10)
),0)</f>
        <v>0</v>
      </c>
      <c r="S153" s="48" cm="1">
        <f t="array" ref="S153">IFERROR(
IF(OR(S$10="",$I153=""),"",
SUMIFS(収穫記録!$P:$P,収穫記録!$D:$D,$J$1,収穫記録!$I:$I,$J$2,収穫記録!$J:$J,$J$3,収穫記録!$F:$F,$I153,収穫記録!$B:$B,"&gt;="&amp;S$10,収穫記録!$B:$B,"&lt;="&amp;S$10+6)
/_xlfn.UNIQUE(_xlfn._xlws.FILTER($F:$F,$E:$E=$J$4))
/IF($J$5="総計",1,$K153/10)
),0)</f>
        <v>0</v>
      </c>
      <c r="T153" s="48" cm="1">
        <f t="array" ref="T153">IFERROR(
IF(OR(T$10="",$I153=""),"",
SUMIFS(収穫記録!$P:$P,収穫記録!$D:$D,$J$1,収穫記録!$I:$I,$J$2,収穫記録!$J:$J,$J$3,収穫記録!$F:$F,$I153,収穫記録!$B:$B,"&gt;="&amp;T$10,収穫記録!$B:$B,"&lt;="&amp;T$10+6)
/_xlfn.UNIQUE(_xlfn._xlws.FILTER($F:$F,$E:$E=$J$4))
/IF($J$5="総計",1,$K153/10)
),0)</f>
        <v>0</v>
      </c>
      <c r="U153" s="48" cm="1">
        <f t="array" ref="U153">IFERROR(
IF(OR(U$10="",$I153=""),"",
SUMIFS(収穫記録!$P:$P,収穫記録!$D:$D,$J$1,収穫記録!$I:$I,$J$2,収穫記録!$J:$J,$J$3,収穫記録!$F:$F,$I153,収穫記録!$B:$B,"&gt;="&amp;U$10,収穫記録!$B:$B,"&lt;="&amp;U$10+6)
/_xlfn.UNIQUE(_xlfn._xlws.FILTER($F:$F,$E:$E=$J$4))
/IF($J$5="総計",1,$K153/10)
),0)</f>
        <v>0</v>
      </c>
      <c r="V153" s="48" cm="1">
        <f t="array" ref="V153">IFERROR(
IF(OR(V$10="",$I153=""),"",
SUMIFS(収穫記録!$P:$P,収穫記録!$D:$D,$J$1,収穫記録!$I:$I,$J$2,収穫記録!$J:$J,$J$3,収穫記録!$F:$F,$I153,収穫記録!$B:$B,"&gt;="&amp;V$10,収穫記録!$B:$B,"&lt;="&amp;V$10+6)
/_xlfn.UNIQUE(_xlfn._xlws.FILTER($F:$F,$E:$E=$J$4))
/IF($J$5="総計",1,$K153/10)
),0)</f>
        <v>0</v>
      </c>
      <c r="W153" s="48" cm="1">
        <f t="array" ref="W153">IFERROR(
IF(OR(W$10="",$I153=""),"",
SUMIFS(収穫記録!$P:$P,収穫記録!$D:$D,$J$1,収穫記録!$I:$I,$J$2,収穫記録!$J:$J,$J$3,収穫記録!$F:$F,$I153,収穫記録!$B:$B,"&gt;="&amp;W$10,収穫記録!$B:$B,"&lt;="&amp;W$10+6)
/_xlfn.UNIQUE(_xlfn._xlws.FILTER($F:$F,$E:$E=$J$4))
/IF($J$5="総計",1,$K153/10)
),0)</f>
        <v>0</v>
      </c>
      <c r="X153" s="48" cm="1">
        <f t="array" ref="X153">IFERROR(
IF(OR(X$10="",$I153=""),"",
SUMIFS(収穫記録!$P:$P,収穫記録!$D:$D,$J$1,収穫記録!$I:$I,$J$2,収穫記録!$J:$J,$J$3,収穫記録!$F:$F,$I153,収穫記録!$B:$B,"&gt;="&amp;X$10,収穫記録!$B:$B,"&lt;="&amp;X$10+6)
/_xlfn.UNIQUE(_xlfn._xlws.FILTER($F:$F,$E:$E=$J$4))
/IF($J$5="総計",1,$K153/10)
),0)</f>
        <v>0</v>
      </c>
    </row>
    <row r="154" spans="10:24">
      <c r="J154" s="13"/>
      <c r="K154" s="37"/>
      <c r="L154" s="46" t="str">
        <f t="shared" si="4"/>
        <v/>
      </c>
      <c r="M154" s="47" cm="1">
        <f t="array" ref="M154">IFERROR(
IF(OR(M$10="",$I154=""),"",
SUMIFS(収穫記録!$P:$P,収穫記録!$D:$D,$J$1,収穫記録!$I:$I,$J$2,収穫記録!$J:$J,$J$3,収穫記録!$F:$F,$I154,収穫記録!$B:$B,"&gt;="&amp;M$10,収穫記録!$B:$B,"&lt;="&amp;M$10+6)
/_xlfn.UNIQUE(_xlfn._xlws.FILTER($F:$F,$E:$E=$J$4))
/IF($J$5="総計",1,$K154/10)
),0)</f>
        <v>0</v>
      </c>
      <c r="N154" s="48" cm="1">
        <f t="array" ref="N154">IFERROR(
IF(OR(N$10="",$I154=""),"",
SUMIFS(収穫記録!$P:$P,収穫記録!$D:$D,$J$1,収穫記録!$I:$I,$J$2,収穫記録!$J:$J,$J$3,収穫記録!$F:$F,$I154,収穫記録!$B:$B,"&gt;="&amp;N$10,収穫記録!$B:$B,"&lt;="&amp;N$10+6)
/_xlfn.UNIQUE(_xlfn._xlws.FILTER($F:$F,$E:$E=$J$4))
/IF($J$5="総計",1,$K154/10)
),0)</f>
        <v>0</v>
      </c>
      <c r="O154" s="48" cm="1">
        <f t="array" ref="O154">IFERROR(
IF(OR(O$10="",$I154=""),"",
SUMIFS(収穫記録!$P:$P,収穫記録!$D:$D,$J$1,収穫記録!$I:$I,$J$2,収穫記録!$J:$J,$J$3,収穫記録!$F:$F,$I154,収穫記録!$B:$B,"&gt;="&amp;O$10,収穫記録!$B:$B,"&lt;="&amp;O$10+6)
/_xlfn.UNIQUE(_xlfn._xlws.FILTER($F:$F,$E:$E=$J$4))
/IF($J$5="総計",1,$K154/10)
),0)</f>
        <v>0</v>
      </c>
      <c r="P154" s="48" cm="1">
        <f t="array" ref="P154">IFERROR(
IF(OR(P$10="",$I154=""),"",
SUMIFS(収穫記録!$P:$P,収穫記録!$D:$D,$J$1,収穫記録!$I:$I,$J$2,収穫記録!$J:$J,$J$3,収穫記録!$F:$F,$I154,収穫記録!$B:$B,"&gt;="&amp;P$10,収穫記録!$B:$B,"&lt;="&amp;P$10+6)
/_xlfn.UNIQUE(_xlfn._xlws.FILTER($F:$F,$E:$E=$J$4))
/IF($J$5="総計",1,$K154/10)
),0)</f>
        <v>0</v>
      </c>
      <c r="Q154" s="48" cm="1">
        <f t="array" ref="Q154">IFERROR(
IF(OR(Q$10="",$I154=""),"",
SUMIFS(収穫記録!$P:$P,収穫記録!$D:$D,$J$1,収穫記録!$I:$I,$J$2,収穫記録!$J:$J,$J$3,収穫記録!$F:$F,$I154,収穫記録!$B:$B,"&gt;="&amp;Q$10,収穫記録!$B:$B,"&lt;="&amp;Q$10+6)
/_xlfn.UNIQUE(_xlfn._xlws.FILTER($F:$F,$E:$E=$J$4))
/IF($J$5="総計",1,$K154/10)
),0)</f>
        <v>0</v>
      </c>
      <c r="R154" s="48" cm="1">
        <f t="array" ref="R154">IFERROR(
IF(OR(R$10="",$I154=""),"",
SUMIFS(収穫記録!$P:$P,収穫記録!$D:$D,$J$1,収穫記録!$I:$I,$J$2,収穫記録!$J:$J,$J$3,収穫記録!$F:$F,$I154,収穫記録!$B:$B,"&gt;="&amp;R$10,収穫記録!$B:$B,"&lt;="&amp;R$10+6)
/_xlfn.UNIQUE(_xlfn._xlws.FILTER($F:$F,$E:$E=$J$4))
/IF($J$5="総計",1,$K154/10)
),0)</f>
        <v>0</v>
      </c>
      <c r="S154" s="48" cm="1">
        <f t="array" ref="S154">IFERROR(
IF(OR(S$10="",$I154=""),"",
SUMIFS(収穫記録!$P:$P,収穫記録!$D:$D,$J$1,収穫記録!$I:$I,$J$2,収穫記録!$J:$J,$J$3,収穫記録!$F:$F,$I154,収穫記録!$B:$B,"&gt;="&amp;S$10,収穫記録!$B:$B,"&lt;="&amp;S$10+6)
/_xlfn.UNIQUE(_xlfn._xlws.FILTER($F:$F,$E:$E=$J$4))
/IF($J$5="総計",1,$K154/10)
),0)</f>
        <v>0</v>
      </c>
      <c r="T154" s="48" cm="1">
        <f t="array" ref="T154">IFERROR(
IF(OR(T$10="",$I154=""),"",
SUMIFS(収穫記録!$P:$P,収穫記録!$D:$D,$J$1,収穫記録!$I:$I,$J$2,収穫記録!$J:$J,$J$3,収穫記録!$F:$F,$I154,収穫記録!$B:$B,"&gt;="&amp;T$10,収穫記録!$B:$B,"&lt;="&amp;T$10+6)
/_xlfn.UNIQUE(_xlfn._xlws.FILTER($F:$F,$E:$E=$J$4))
/IF($J$5="総計",1,$K154/10)
),0)</f>
        <v>0</v>
      </c>
      <c r="U154" s="48" cm="1">
        <f t="array" ref="U154">IFERROR(
IF(OR(U$10="",$I154=""),"",
SUMIFS(収穫記録!$P:$P,収穫記録!$D:$D,$J$1,収穫記録!$I:$I,$J$2,収穫記録!$J:$J,$J$3,収穫記録!$F:$F,$I154,収穫記録!$B:$B,"&gt;="&amp;U$10,収穫記録!$B:$B,"&lt;="&amp;U$10+6)
/_xlfn.UNIQUE(_xlfn._xlws.FILTER($F:$F,$E:$E=$J$4))
/IF($J$5="総計",1,$K154/10)
),0)</f>
        <v>0</v>
      </c>
      <c r="V154" s="48" cm="1">
        <f t="array" ref="V154">IFERROR(
IF(OR(V$10="",$I154=""),"",
SUMIFS(収穫記録!$P:$P,収穫記録!$D:$D,$J$1,収穫記録!$I:$I,$J$2,収穫記録!$J:$J,$J$3,収穫記録!$F:$F,$I154,収穫記録!$B:$B,"&gt;="&amp;V$10,収穫記録!$B:$B,"&lt;="&amp;V$10+6)
/_xlfn.UNIQUE(_xlfn._xlws.FILTER($F:$F,$E:$E=$J$4))
/IF($J$5="総計",1,$K154/10)
),0)</f>
        <v>0</v>
      </c>
      <c r="W154" s="48" cm="1">
        <f t="array" ref="W154">IFERROR(
IF(OR(W$10="",$I154=""),"",
SUMIFS(収穫記録!$P:$P,収穫記録!$D:$D,$J$1,収穫記録!$I:$I,$J$2,収穫記録!$J:$J,$J$3,収穫記録!$F:$F,$I154,収穫記録!$B:$B,"&gt;="&amp;W$10,収穫記録!$B:$B,"&lt;="&amp;W$10+6)
/_xlfn.UNIQUE(_xlfn._xlws.FILTER($F:$F,$E:$E=$J$4))
/IF($J$5="総計",1,$K154/10)
),0)</f>
        <v>0</v>
      </c>
      <c r="X154" s="48" cm="1">
        <f t="array" ref="X154">IFERROR(
IF(OR(X$10="",$I154=""),"",
SUMIFS(収穫記録!$P:$P,収穫記録!$D:$D,$J$1,収穫記録!$I:$I,$J$2,収穫記録!$J:$J,$J$3,収穫記録!$F:$F,$I154,収穫記録!$B:$B,"&gt;="&amp;X$10,収穫記録!$B:$B,"&lt;="&amp;X$10+6)
/_xlfn.UNIQUE(_xlfn._xlws.FILTER($F:$F,$E:$E=$J$4))
/IF($J$5="総計",1,$K154/10)
),0)</f>
        <v>0</v>
      </c>
    </row>
    <row r="155" spans="10:24">
      <c r="J155" s="13"/>
      <c r="K155" s="37"/>
      <c r="L155" s="46" t="str">
        <f t="shared" si="4"/>
        <v/>
      </c>
      <c r="M155" s="47" cm="1">
        <f t="array" ref="M155">IFERROR(
IF(OR(M$10="",$I155=""),"",
SUMIFS(収穫記録!$P:$P,収穫記録!$D:$D,$J$1,収穫記録!$I:$I,$J$2,収穫記録!$J:$J,$J$3,収穫記録!$F:$F,$I155,収穫記録!$B:$B,"&gt;="&amp;M$10,収穫記録!$B:$B,"&lt;="&amp;M$10+6)
/_xlfn.UNIQUE(_xlfn._xlws.FILTER($F:$F,$E:$E=$J$4))
/IF($J$5="総計",1,$K155/10)
),0)</f>
        <v>0</v>
      </c>
      <c r="N155" s="48" cm="1">
        <f t="array" ref="N155">IFERROR(
IF(OR(N$10="",$I155=""),"",
SUMIFS(収穫記録!$P:$P,収穫記録!$D:$D,$J$1,収穫記録!$I:$I,$J$2,収穫記録!$J:$J,$J$3,収穫記録!$F:$F,$I155,収穫記録!$B:$B,"&gt;="&amp;N$10,収穫記録!$B:$B,"&lt;="&amp;N$10+6)
/_xlfn.UNIQUE(_xlfn._xlws.FILTER($F:$F,$E:$E=$J$4))
/IF($J$5="総計",1,$K155/10)
),0)</f>
        <v>0</v>
      </c>
      <c r="O155" s="48" cm="1">
        <f t="array" ref="O155">IFERROR(
IF(OR(O$10="",$I155=""),"",
SUMIFS(収穫記録!$P:$P,収穫記録!$D:$D,$J$1,収穫記録!$I:$I,$J$2,収穫記録!$J:$J,$J$3,収穫記録!$F:$F,$I155,収穫記録!$B:$B,"&gt;="&amp;O$10,収穫記録!$B:$B,"&lt;="&amp;O$10+6)
/_xlfn.UNIQUE(_xlfn._xlws.FILTER($F:$F,$E:$E=$J$4))
/IF($J$5="総計",1,$K155/10)
),0)</f>
        <v>0</v>
      </c>
      <c r="P155" s="48" cm="1">
        <f t="array" ref="P155">IFERROR(
IF(OR(P$10="",$I155=""),"",
SUMIFS(収穫記録!$P:$P,収穫記録!$D:$D,$J$1,収穫記録!$I:$I,$J$2,収穫記録!$J:$J,$J$3,収穫記録!$F:$F,$I155,収穫記録!$B:$B,"&gt;="&amp;P$10,収穫記録!$B:$B,"&lt;="&amp;P$10+6)
/_xlfn.UNIQUE(_xlfn._xlws.FILTER($F:$F,$E:$E=$J$4))
/IF($J$5="総計",1,$K155/10)
),0)</f>
        <v>0</v>
      </c>
      <c r="Q155" s="48" cm="1">
        <f t="array" ref="Q155">IFERROR(
IF(OR(Q$10="",$I155=""),"",
SUMIFS(収穫記録!$P:$P,収穫記録!$D:$D,$J$1,収穫記録!$I:$I,$J$2,収穫記録!$J:$J,$J$3,収穫記録!$F:$F,$I155,収穫記録!$B:$B,"&gt;="&amp;Q$10,収穫記録!$B:$B,"&lt;="&amp;Q$10+6)
/_xlfn.UNIQUE(_xlfn._xlws.FILTER($F:$F,$E:$E=$J$4))
/IF($J$5="総計",1,$K155/10)
),0)</f>
        <v>0</v>
      </c>
      <c r="R155" s="48" cm="1">
        <f t="array" ref="R155">IFERROR(
IF(OR(R$10="",$I155=""),"",
SUMIFS(収穫記録!$P:$P,収穫記録!$D:$D,$J$1,収穫記録!$I:$I,$J$2,収穫記録!$J:$J,$J$3,収穫記録!$F:$F,$I155,収穫記録!$B:$B,"&gt;="&amp;R$10,収穫記録!$B:$B,"&lt;="&amp;R$10+6)
/_xlfn.UNIQUE(_xlfn._xlws.FILTER($F:$F,$E:$E=$J$4))
/IF($J$5="総計",1,$K155/10)
),0)</f>
        <v>0</v>
      </c>
      <c r="S155" s="48" cm="1">
        <f t="array" ref="S155">IFERROR(
IF(OR(S$10="",$I155=""),"",
SUMIFS(収穫記録!$P:$P,収穫記録!$D:$D,$J$1,収穫記録!$I:$I,$J$2,収穫記録!$J:$J,$J$3,収穫記録!$F:$F,$I155,収穫記録!$B:$B,"&gt;="&amp;S$10,収穫記録!$B:$B,"&lt;="&amp;S$10+6)
/_xlfn.UNIQUE(_xlfn._xlws.FILTER($F:$F,$E:$E=$J$4))
/IF($J$5="総計",1,$K155/10)
),0)</f>
        <v>0</v>
      </c>
      <c r="T155" s="48" cm="1">
        <f t="array" ref="T155">IFERROR(
IF(OR(T$10="",$I155=""),"",
SUMIFS(収穫記録!$P:$P,収穫記録!$D:$D,$J$1,収穫記録!$I:$I,$J$2,収穫記録!$J:$J,$J$3,収穫記録!$F:$F,$I155,収穫記録!$B:$B,"&gt;="&amp;T$10,収穫記録!$B:$B,"&lt;="&amp;T$10+6)
/_xlfn.UNIQUE(_xlfn._xlws.FILTER($F:$F,$E:$E=$J$4))
/IF($J$5="総計",1,$K155/10)
),0)</f>
        <v>0</v>
      </c>
      <c r="U155" s="48" cm="1">
        <f t="array" ref="U155">IFERROR(
IF(OR(U$10="",$I155=""),"",
SUMIFS(収穫記録!$P:$P,収穫記録!$D:$D,$J$1,収穫記録!$I:$I,$J$2,収穫記録!$J:$J,$J$3,収穫記録!$F:$F,$I155,収穫記録!$B:$B,"&gt;="&amp;U$10,収穫記録!$B:$B,"&lt;="&amp;U$10+6)
/_xlfn.UNIQUE(_xlfn._xlws.FILTER($F:$F,$E:$E=$J$4))
/IF($J$5="総計",1,$K155/10)
),0)</f>
        <v>0</v>
      </c>
      <c r="V155" s="48" cm="1">
        <f t="array" ref="V155">IFERROR(
IF(OR(V$10="",$I155=""),"",
SUMIFS(収穫記録!$P:$P,収穫記録!$D:$D,$J$1,収穫記録!$I:$I,$J$2,収穫記録!$J:$J,$J$3,収穫記録!$F:$F,$I155,収穫記録!$B:$B,"&gt;="&amp;V$10,収穫記録!$B:$B,"&lt;="&amp;V$10+6)
/_xlfn.UNIQUE(_xlfn._xlws.FILTER($F:$F,$E:$E=$J$4))
/IF($J$5="総計",1,$K155/10)
),0)</f>
        <v>0</v>
      </c>
      <c r="W155" s="48" cm="1">
        <f t="array" ref="W155">IFERROR(
IF(OR(W$10="",$I155=""),"",
SUMIFS(収穫記録!$P:$P,収穫記録!$D:$D,$J$1,収穫記録!$I:$I,$J$2,収穫記録!$J:$J,$J$3,収穫記録!$F:$F,$I155,収穫記録!$B:$B,"&gt;="&amp;W$10,収穫記録!$B:$B,"&lt;="&amp;W$10+6)
/_xlfn.UNIQUE(_xlfn._xlws.FILTER($F:$F,$E:$E=$J$4))
/IF($J$5="総計",1,$K155/10)
),0)</f>
        <v>0</v>
      </c>
      <c r="X155" s="48" cm="1">
        <f t="array" ref="X155">IFERROR(
IF(OR(X$10="",$I155=""),"",
SUMIFS(収穫記録!$P:$P,収穫記録!$D:$D,$J$1,収穫記録!$I:$I,$J$2,収穫記録!$J:$J,$J$3,収穫記録!$F:$F,$I155,収穫記録!$B:$B,"&gt;="&amp;X$10,収穫記録!$B:$B,"&lt;="&amp;X$10+6)
/_xlfn.UNIQUE(_xlfn._xlws.FILTER($F:$F,$E:$E=$J$4))
/IF($J$5="総計",1,$K155/10)
),0)</f>
        <v>0</v>
      </c>
    </row>
    <row r="156" spans="10:24">
      <c r="J156" s="13"/>
      <c r="K156" s="37"/>
      <c r="L156" s="46" t="str">
        <f t="shared" si="4"/>
        <v/>
      </c>
      <c r="M156" s="47" cm="1">
        <f t="array" ref="M156">IFERROR(
IF(OR(M$10="",$I156=""),"",
SUMIFS(収穫記録!$P:$P,収穫記録!$D:$D,$J$1,収穫記録!$I:$I,$J$2,収穫記録!$J:$J,$J$3,収穫記録!$F:$F,$I156,収穫記録!$B:$B,"&gt;="&amp;M$10,収穫記録!$B:$B,"&lt;="&amp;M$10+6)
/_xlfn.UNIQUE(_xlfn._xlws.FILTER($F:$F,$E:$E=$J$4))
/IF($J$5="総計",1,$K156/10)
),0)</f>
        <v>0</v>
      </c>
      <c r="N156" s="48" cm="1">
        <f t="array" ref="N156">IFERROR(
IF(OR(N$10="",$I156=""),"",
SUMIFS(収穫記録!$P:$P,収穫記録!$D:$D,$J$1,収穫記録!$I:$I,$J$2,収穫記録!$J:$J,$J$3,収穫記録!$F:$F,$I156,収穫記録!$B:$B,"&gt;="&amp;N$10,収穫記録!$B:$B,"&lt;="&amp;N$10+6)
/_xlfn.UNIQUE(_xlfn._xlws.FILTER($F:$F,$E:$E=$J$4))
/IF($J$5="総計",1,$K156/10)
),0)</f>
        <v>0</v>
      </c>
      <c r="O156" s="48" cm="1">
        <f t="array" ref="O156">IFERROR(
IF(OR(O$10="",$I156=""),"",
SUMIFS(収穫記録!$P:$P,収穫記録!$D:$D,$J$1,収穫記録!$I:$I,$J$2,収穫記録!$J:$J,$J$3,収穫記録!$F:$F,$I156,収穫記録!$B:$B,"&gt;="&amp;O$10,収穫記録!$B:$B,"&lt;="&amp;O$10+6)
/_xlfn.UNIQUE(_xlfn._xlws.FILTER($F:$F,$E:$E=$J$4))
/IF($J$5="総計",1,$K156/10)
),0)</f>
        <v>0</v>
      </c>
      <c r="P156" s="48" cm="1">
        <f t="array" ref="P156">IFERROR(
IF(OR(P$10="",$I156=""),"",
SUMIFS(収穫記録!$P:$P,収穫記録!$D:$D,$J$1,収穫記録!$I:$I,$J$2,収穫記録!$J:$J,$J$3,収穫記録!$F:$F,$I156,収穫記録!$B:$B,"&gt;="&amp;P$10,収穫記録!$B:$B,"&lt;="&amp;P$10+6)
/_xlfn.UNIQUE(_xlfn._xlws.FILTER($F:$F,$E:$E=$J$4))
/IF($J$5="総計",1,$K156/10)
),0)</f>
        <v>0</v>
      </c>
      <c r="Q156" s="48" cm="1">
        <f t="array" ref="Q156">IFERROR(
IF(OR(Q$10="",$I156=""),"",
SUMIFS(収穫記録!$P:$P,収穫記録!$D:$D,$J$1,収穫記録!$I:$I,$J$2,収穫記録!$J:$J,$J$3,収穫記録!$F:$F,$I156,収穫記録!$B:$B,"&gt;="&amp;Q$10,収穫記録!$B:$B,"&lt;="&amp;Q$10+6)
/_xlfn.UNIQUE(_xlfn._xlws.FILTER($F:$F,$E:$E=$J$4))
/IF($J$5="総計",1,$K156/10)
),0)</f>
        <v>0</v>
      </c>
      <c r="R156" s="48" cm="1">
        <f t="array" ref="R156">IFERROR(
IF(OR(R$10="",$I156=""),"",
SUMIFS(収穫記録!$P:$P,収穫記録!$D:$D,$J$1,収穫記録!$I:$I,$J$2,収穫記録!$J:$J,$J$3,収穫記録!$F:$F,$I156,収穫記録!$B:$B,"&gt;="&amp;R$10,収穫記録!$B:$B,"&lt;="&amp;R$10+6)
/_xlfn.UNIQUE(_xlfn._xlws.FILTER($F:$F,$E:$E=$J$4))
/IF($J$5="総計",1,$K156/10)
),0)</f>
        <v>0</v>
      </c>
      <c r="S156" s="48" cm="1">
        <f t="array" ref="S156">IFERROR(
IF(OR(S$10="",$I156=""),"",
SUMIFS(収穫記録!$P:$P,収穫記録!$D:$D,$J$1,収穫記録!$I:$I,$J$2,収穫記録!$J:$J,$J$3,収穫記録!$F:$F,$I156,収穫記録!$B:$B,"&gt;="&amp;S$10,収穫記録!$B:$B,"&lt;="&amp;S$10+6)
/_xlfn.UNIQUE(_xlfn._xlws.FILTER($F:$F,$E:$E=$J$4))
/IF($J$5="総計",1,$K156/10)
),0)</f>
        <v>0</v>
      </c>
      <c r="T156" s="48" cm="1">
        <f t="array" ref="T156">IFERROR(
IF(OR(T$10="",$I156=""),"",
SUMIFS(収穫記録!$P:$P,収穫記録!$D:$D,$J$1,収穫記録!$I:$I,$J$2,収穫記録!$J:$J,$J$3,収穫記録!$F:$F,$I156,収穫記録!$B:$B,"&gt;="&amp;T$10,収穫記録!$B:$B,"&lt;="&amp;T$10+6)
/_xlfn.UNIQUE(_xlfn._xlws.FILTER($F:$F,$E:$E=$J$4))
/IF($J$5="総計",1,$K156/10)
),0)</f>
        <v>0</v>
      </c>
      <c r="U156" s="48" cm="1">
        <f t="array" ref="U156">IFERROR(
IF(OR(U$10="",$I156=""),"",
SUMIFS(収穫記録!$P:$P,収穫記録!$D:$D,$J$1,収穫記録!$I:$I,$J$2,収穫記録!$J:$J,$J$3,収穫記録!$F:$F,$I156,収穫記録!$B:$B,"&gt;="&amp;U$10,収穫記録!$B:$B,"&lt;="&amp;U$10+6)
/_xlfn.UNIQUE(_xlfn._xlws.FILTER($F:$F,$E:$E=$J$4))
/IF($J$5="総計",1,$K156/10)
),0)</f>
        <v>0</v>
      </c>
      <c r="V156" s="48" cm="1">
        <f t="array" ref="V156">IFERROR(
IF(OR(V$10="",$I156=""),"",
SUMIFS(収穫記録!$P:$P,収穫記録!$D:$D,$J$1,収穫記録!$I:$I,$J$2,収穫記録!$J:$J,$J$3,収穫記録!$F:$F,$I156,収穫記録!$B:$B,"&gt;="&amp;V$10,収穫記録!$B:$B,"&lt;="&amp;V$10+6)
/_xlfn.UNIQUE(_xlfn._xlws.FILTER($F:$F,$E:$E=$J$4))
/IF($J$5="総計",1,$K156/10)
),0)</f>
        <v>0</v>
      </c>
      <c r="W156" s="48" cm="1">
        <f t="array" ref="W156">IFERROR(
IF(OR(W$10="",$I156=""),"",
SUMIFS(収穫記録!$P:$P,収穫記録!$D:$D,$J$1,収穫記録!$I:$I,$J$2,収穫記録!$J:$J,$J$3,収穫記録!$F:$F,$I156,収穫記録!$B:$B,"&gt;="&amp;W$10,収穫記録!$B:$B,"&lt;="&amp;W$10+6)
/_xlfn.UNIQUE(_xlfn._xlws.FILTER($F:$F,$E:$E=$J$4))
/IF($J$5="総計",1,$K156/10)
),0)</f>
        <v>0</v>
      </c>
      <c r="X156" s="48" cm="1">
        <f t="array" ref="X156">IFERROR(
IF(OR(X$10="",$I156=""),"",
SUMIFS(収穫記録!$P:$P,収穫記録!$D:$D,$J$1,収穫記録!$I:$I,$J$2,収穫記録!$J:$J,$J$3,収穫記録!$F:$F,$I156,収穫記録!$B:$B,"&gt;="&amp;X$10,収穫記録!$B:$B,"&lt;="&amp;X$10+6)
/_xlfn.UNIQUE(_xlfn._xlws.FILTER($F:$F,$E:$E=$J$4))
/IF($J$5="総計",1,$K156/10)
),0)</f>
        <v>0</v>
      </c>
    </row>
    <row r="157" spans="10:24">
      <c r="J157" s="13"/>
      <c r="K157" s="37"/>
      <c r="L157" s="46" t="str">
        <f t="shared" si="4"/>
        <v/>
      </c>
      <c r="M157" s="47" cm="1">
        <f t="array" ref="M157">IFERROR(
IF(OR(M$10="",$I157=""),"",
SUMIFS(収穫記録!$P:$P,収穫記録!$D:$D,$J$1,収穫記録!$I:$I,$J$2,収穫記録!$J:$J,$J$3,収穫記録!$F:$F,$I157,収穫記録!$B:$B,"&gt;="&amp;M$10,収穫記録!$B:$B,"&lt;="&amp;M$10+6)
/_xlfn.UNIQUE(_xlfn._xlws.FILTER($F:$F,$E:$E=$J$4))
/IF($J$5="総計",1,$K157/10)
),0)</f>
        <v>0</v>
      </c>
      <c r="N157" s="48" cm="1">
        <f t="array" ref="N157">IFERROR(
IF(OR(N$10="",$I157=""),"",
SUMIFS(収穫記録!$P:$P,収穫記録!$D:$D,$J$1,収穫記録!$I:$I,$J$2,収穫記録!$J:$J,$J$3,収穫記録!$F:$F,$I157,収穫記録!$B:$B,"&gt;="&amp;N$10,収穫記録!$B:$B,"&lt;="&amp;N$10+6)
/_xlfn.UNIQUE(_xlfn._xlws.FILTER($F:$F,$E:$E=$J$4))
/IF($J$5="総計",1,$K157/10)
),0)</f>
        <v>0</v>
      </c>
      <c r="O157" s="48" cm="1">
        <f t="array" ref="O157">IFERROR(
IF(OR(O$10="",$I157=""),"",
SUMIFS(収穫記録!$P:$P,収穫記録!$D:$D,$J$1,収穫記録!$I:$I,$J$2,収穫記録!$J:$J,$J$3,収穫記録!$F:$F,$I157,収穫記録!$B:$B,"&gt;="&amp;O$10,収穫記録!$B:$B,"&lt;="&amp;O$10+6)
/_xlfn.UNIQUE(_xlfn._xlws.FILTER($F:$F,$E:$E=$J$4))
/IF($J$5="総計",1,$K157/10)
),0)</f>
        <v>0</v>
      </c>
      <c r="P157" s="48" cm="1">
        <f t="array" ref="P157">IFERROR(
IF(OR(P$10="",$I157=""),"",
SUMIFS(収穫記録!$P:$P,収穫記録!$D:$D,$J$1,収穫記録!$I:$I,$J$2,収穫記録!$J:$J,$J$3,収穫記録!$F:$F,$I157,収穫記録!$B:$B,"&gt;="&amp;P$10,収穫記録!$B:$B,"&lt;="&amp;P$10+6)
/_xlfn.UNIQUE(_xlfn._xlws.FILTER($F:$F,$E:$E=$J$4))
/IF($J$5="総計",1,$K157/10)
),0)</f>
        <v>0</v>
      </c>
      <c r="Q157" s="48" cm="1">
        <f t="array" ref="Q157">IFERROR(
IF(OR(Q$10="",$I157=""),"",
SUMIFS(収穫記録!$P:$P,収穫記録!$D:$D,$J$1,収穫記録!$I:$I,$J$2,収穫記録!$J:$J,$J$3,収穫記録!$F:$F,$I157,収穫記録!$B:$B,"&gt;="&amp;Q$10,収穫記録!$B:$B,"&lt;="&amp;Q$10+6)
/_xlfn.UNIQUE(_xlfn._xlws.FILTER($F:$F,$E:$E=$J$4))
/IF($J$5="総計",1,$K157/10)
),0)</f>
        <v>0</v>
      </c>
      <c r="R157" s="48" cm="1">
        <f t="array" ref="R157">IFERROR(
IF(OR(R$10="",$I157=""),"",
SUMIFS(収穫記録!$P:$P,収穫記録!$D:$D,$J$1,収穫記録!$I:$I,$J$2,収穫記録!$J:$J,$J$3,収穫記録!$F:$F,$I157,収穫記録!$B:$B,"&gt;="&amp;R$10,収穫記録!$B:$B,"&lt;="&amp;R$10+6)
/_xlfn.UNIQUE(_xlfn._xlws.FILTER($F:$F,$E:$E=$J$4))
/IF($J$5="総計",1,$K157/10)
),0)</f>
        <v>0</v>
      </c>
      <c r="S157" s="48" cm="1">
        <f t="array" ref="S157">IFERROR(
IF(OR(S$10="",$I157=""),"",
SUMIFS(収穫記録!$P:$P,収穫記録!$D:$D,$J$1,収穫記録!$I:$I,$J$2,収穫記録!$J:$J,$J$3,収穫記録!$F:$F,$I157,収穫記録!$B:$B,"&gt;="&amp;S$10,収穫記録!$B:$B,"&lt;="&amp;S$10+6)
/_xlfn.UNIQUE(_xlfn._xlws.FILTER($F:$F,$E:$E=$J$4))
/IF($J$5="総計",1,$K157/10)
),0)</f>
        <v>0</v>
      </c>
      <c r="T157" s="48" cm="1">
        <f t="array" ref="T157">IFERROR(
IF(OR(T$10="",$I157=""),"",
SUMIFS(収穫記録!$P:$P,収穫記録!$D:$D,$J$1,収穫記録!$I:$I,$J$2,収穫記録!$J:$J,$J$3,収穫記録!$F:$F,$I157,収穫記録!$B:$B,"&gt;="&amp;T$10,収穫記録!$B:$B,"&lt;="&amp;T$10+6)
/_xlfn.UNIQUE(_xlfn._xlws.FILTER($F:$F,$E:$E=$J$4))
/IF($J$5="総計",1,$K157/10)
),0)</f>
        <v>0</v>
      </c>
      <c r="U157" s="48" cm="1">
        <f t="array" ref="U157">IFERROR(
IF(OR(U$10="",$I157=""),"",
SUMIFS(収穫記録!$P:$P,収穫記録!$D:$D,$J$1,収穫記録!$I:$I,$J$2,収穫記録!$J:$J,$J$3,収穫記録!$F:$F,$I157,収穫記録!$B:$B,"&gt;="&amp;U$10,収穫記録!$B:$B,"&lt;="&amp;U$10+6)
/_xlfn.UNIQUE(_xlfn._xlws.FILTER($F:$F,$E:$E=$J$4))
/IF($J$5="総計",1,$K157/10)
),0)</f>
        <v>0</v>
      </c>
      <c r="V157" s="48" cm="1">
        <f t="array" ref="V157">IFERROR(
IF(OR(V$10="",$I157=""),"",
SUMIFS(収穫記録!$P:$P,収穫記録!$D:$D,$J$1,収穫記録!$I:$I,$J$2,収穫記録!$J:$J,$J$3,収穫記録!$F:$F,$I157,収穫記録!$B:$B,"&gt;="&amp;V$10,収穫記録!$B:$B,"&lt;="&amp;V$10+6)
/_xlfn.UNIQUE(_xlfn._xlws.FILTER($F:$F,$E:$E=$J$4))
/IF($J$5="総計",1,$K157/10)
),0)</f>
        <v>0</v>
      </c>
      <c r="W157" s="48" cm="1">
        <f t="array" ref="W157">IFERROR(
IF(OR(W$10="",$I157=""),"",
SUMIFS(収穫記録!$P:$P,収穫記録!$D:$D,$J$1,収穫記録!$I:$I,$J$2,収穫記録!$J:$J,$J$3,収穫記録!$F:$F,$I157,収穫記録!$B:$B,"&gt;="&amp;W$10,収穫記録!$B:$B,"&lt;="&amp;W$10+6)
/_xlfn.UNIQUE(_xlfn._xlws.FILTER($F:$F,$E:$E=$J$4))
/IF($J$5="総計",1,$K157/10)
),0)</f>
        <v>0</v>
      </c>
      <c r="X157" s="48" cm="1">
        <f t="array" ref="X157">IFERROR(
IF(OR(X$10="",$I157=""),"",
SUMIFS(収穫記録!$P:$P,収穫記録!$D:$D,$J$1,収穫記録!$I:$I,$J$2,収穫記録!$J:$J,$J$3,収穫記録!$F:$F,$I157,収穫記録!$B:$B,"&gt;="&amp;X$10,収穫記録!$B:$B,"&lt;="&amp;X$10+6)
/_xlfn.UNIQUE(_xlfn._xlws.FILTER($F:$F,$E:$E=$J$4))
/IF($J$5="総計",1,$K157/10)
),0)</f>
        <v>0</v>
      </c>
    </row>
    <row r="158" spans="10:24">
      <c r="J158" s="13"/>
      <c r="K158" s="37"/>
      <c r="L158" s="46" t="str">
        <f t="shared" si="4"/>
        <v/>
      </c>
      <c r="M158" s="47" cm="1">
        <f t="array" ref="M158">IFERROR(
IF(OR(M$10="",$I158=""),"",
SUMIFS(収穫記録!$P:$P,収穫記録!$D:$D,$J$1,収穫記録!$I:$I,$J$2,収穫記録!$J:$J,$J$3,収穫記録!$F:$F,$I158,収穫記録!$B:$B,"&gt;="&amp;M$10,収穫記録!$B:$B,"&lt;="&amp;M$10+6)
/_xlfn.UNIQUE(_xlfn._xlws.FILTER($F:$F,$E:$E=$J$4))
/IF($J$5="総計",1,$K158/10)
),0)</f>
        <v>0</v>
      </c>
      <c r="N158" s="48" cm="1">
        <f t="array" ref="N158">IFERROR(
IF(OR(N$10="",$I158=""),"",
SUMIFS(収穫記録!$P:$P,収穫記録!$D:$D,$J$1,収穫記録!$I:$I,$J$2,収穫記録!$J:$J,$J$3,収穫記録!$F:$F,$I158,収穫記録!$B:$B,"&gt;="&amp;N$10,収穫記録!$B:$B,"&lt;="&amp;N$10+6)
/_xlfn.UNIQUE(_xlfn._xlws.FILTER($F:$F,$E:$E=$J$4))
/IF($J$5="総計",1,$K158/10)
),0)</f>
        <v>0</v>
      </c>
      <c r="O158" s="48" cm="1">
        <f t="array" ref="O158">IFERROR(
IF(OR(O$10="",$I158=""),"",
SUMIFS(収穫記録!$P:$P,収穫記録!$D:$D,$J$1,収穫記録!$I:$I,$J$2,収穫記録!$J:$J,$J$3,収穫記録!$F:$F,$I158,収穫記録!$B:$B,"&gt;="&amp;O$10,収穫記録!$B:$B,"&lt;="&amp;O$10+6)
/_xlfn.UNIQUE(_xlfn._xlws.FILTER($F:$F,$E:$E=$J$4))
/IF($J$5="総計",1,$K158/10)
),0)</f>
        <v>0</v>
      </c>
      <c r="P158" s="48" cm="1">
        <f t="array" ref="P158">IFERROR(
IF(OR(P$10="",$I158=""),"",
SUMIFS(収穫記録!$P:$P,収穫記録!$D:$D,$J$1,収穫記録!$I:$I,$J$2,収穫記録!$J:$J,$J$3,収穫記録!$F:$F,$I158,収穫記録!$B:$B,"&gt;="&amp;P$10,収穫記録!$B:$B,"&lt;="&amp;P$10+6)
/_xlfn.UNIQUE(_xlfn._xlws.FILTER($F:$F,$E:$E=$J$4))
/IF($J$5="総計",1,$K158/10)
),0)</f>
        <v>0</v>
      </c>
      <c r="Q158" s="48" cm="1">
        <f t="array" ref="Q158">IFERROR(
IF(OR(Q$10="",$I158=""),"",
SUMIFS(収穫記録!$P:$P,収穫記録!$D:$D,$J$1,収穫記録!$I:$I,$J$2,収穫記録!$J:$J,$J$3,収穫記録!$F:$F,$I158,収穫記録!$B:$B,"&gt;="&amp;Q$10,収穫記録!$B:$B,"&lt;="&amp;Q$10+6)
/_xlfn.UNIQUE(_xlfn._xlws.FILTER($F:$F,$E:$E=$J$4))
/IF($J$5="総計",1,$K158/10)
),0)</f>
        <v>0</v>
      </c>
      <c r="R158" s="48" cm="1">
        <f t="array" ref="R158">IFERROR(
IF(OR(R$10="",$I158=""),"",
SUMIFS(収穫記録!$P:$P,収穫記録!$D:$D,$J$1,収穫記録!$I:$I,$J$2,収穫記録!$J:$J,$J$3,収穫記録!$F:$F,$I158,収穫記録!$B:$B,"&gt;="&amp;R$10,収穫記録!$B:$B,"&lt;="&amp;R$10+6)
/_xlfn.UNIQUE(_xlfn._xlws.FILTER($F:$F,$E:$E=$J$4))
/IF($J$5="総計",1,$K158/10)
),0)</f>
        <v>0</v>
      </c>
      <c r="S158" s="48" cm="1">
        <f t="array" ref="S158">IFERROR(
IF(OR(S$10="",$I158=""),"",
SUMIFS(収穫記録!$P:$P,収穫記録!$D:$D,$J$1,収穫記録!$I:$I,$J$2,収穫記録!$J:$J,$J$3,収穫記録!$F:$F,$I158,収穫記録!$B:$B,"&gt;="&amp;S$10,収穫記録!$B:$B,"&lt;="&amp;S$10+6)
/_xlfn.UNIQUE(_xlfn._xlws.FILTER($F:$F,$E:$E=$J$4))
/IF($J$5="総計",1,$K158/10)
),0)</f>
        <v>0</v>
      </c>
      <c r="T158" s="48" cm="1">
        <f t="array" ref="T158">IFERROR(
IF(OR(T$10="",$I158=""),"",
SUMIFS(収穫記録!$P:$P,収穫記録!$D:$D,$J$1,収穫記録!$I:$I,$J$2,収穫記録!$J:$J,$J$3,収穫記録!$F:$F,$I158,収穫記録!$B:$B,"&gt;="&amp;T$10,収穫記録!$B:$B,"&lt;="&amp;T$10+6)
/_xlfn.UNIQUE(_xlfn._xlws.FILTER($F:$F,$E:$E=$J$4))
/IF($J$5="総計",1,$K158/10)
),0)</f>
        <v>0</v>
      </c>
      <c r="U158" s="48" cm="1">
        <f t="array" ref="U158">IFERROR(
IF(OR(U$10="",$I158=""),"",
SUMIFS(収穫記録!$P:$P,収穫記録!$D:$D,$J$1,収穫記録!$I:$I,$J$2,収穫記録!$J:$J,$J$3,収穫記録!$F:$F,$I158,収穫記録!$B:$B,"&gt;="&amp;U$10,収穫記録!$B:$B,"&lt;="&amp;U$10+6)
/_xlfn.UNIQUE(_xlfn._xlws.FILTER($F:$F,$E:$E=$J$4))
/IF($J$5="総計",1,$K158/10)
),0)</f>
        <v>0</v>
      </c>
      <c r="V158" s="48" cm="1">
        <f t="array" ref="V158">IFERROR(
IF(OR(V$10="",$I158=""),"",
SUMIFS(収穫記録!$P:$P,収穫記録!$D:$D,$J$1,収穫記録!$I:$I,$J$2,収穫記録!$J:$J,$J$3,収穫記録!$F:$F,$I158,収穫記録!$B:$B,"&gt;="&amp;V$10,収穫記録!$B:$B,"&lt;="&amp;V$10+6)
/_xlfn.UNIQUE(_xlfn._xlws.FILTER($F:$F,$E:$E=$J$4))
/IF($J$5="総計",1,$K158/10)
),0)</f>
        <v>0</v>
      </c>
      <c r="W158" s="48" cm="1">
        <f t="array" ref="W158">IFERROR(
IF(OR(W$10="",$I158=""),"",
SUMIFS(収穫記録!$P:$P,収穫記録!$D:$D,$J$1,収穫記録!$I:$I,$J$2,収穫記録!$J:$J,$J$3,収穫記録!$F:$F,$I158,収穫記録!$B:$B,"&gt;="&amp;W$10,収穫記録!$B:$B,"&lt;="&amp;W$10+6)
/_xlfn.UNIQUE(_xlfn._xlws.FILTER($F:$F,$E:$E=$J$4))
/IF($J$5="総計",1,$K158/10)
),0)</f>
        <v>0</v>
      </c>
      <c r="X158" s="48" cm="1">
        <f t="array" ref="X158">IFERROR(
IF(OR(X$10="",$I158=""),"",
SUMIFS(収穫記録!$P:$P,収穫記録!$D:$D,$J$1,収穫記録!$I:$I,$J$2,収穫記録!$J:$J,$J$3,収穫記録!$F:$F,$I158,収穫記録!$B:$B,"&gt;="&amp;X$10,収穫記録!$B:$B,"&lt;="&amp;X$10+6)
/_xlfn.UNIQUE(_xlfn._xlws.FILTER($F:$F,$E:$E=$J$4))
/IF($J$5="総計",1,$K158/10)
),0)</f>
        <v>0</v>
      </c>
    </row>
    <row r="159" spans="10:24">
      <c r="J159" s="13"/>
      <c r="K159" s="37"/>
      <c r="L159" s="46" t="str">
        <f t="shared" si="4"/>
        <v/>
      </c>
      <c r="M159" s="47" cm="1">
        <f t="array" ref="M159">IFERROR(
IF(OR(M$10="",$I159=""),"",
SUMIFS(収穫記録!$P:$P,収穫記録!$D:$D,$J$1,収穫記録!$I:$I,$J$2,収穫記録!$J:$J,$J$3,収穫記録!$F:$F,$I159,収穫記録!$B:$B,"&gt;="&amp;M$10,収穫記録!$B:$B,"&lt;="&amp;M$10+6)
/_xlfn.UNIQUE(_xlfn._xlws.FILTER($F:$F,$E:$E=$J$4))
/IF($J$5="総計",1,$K159/10)
),0)</f>
        <v>0</v>
      </c>
      <c r="N159" s="48" cm="1">
        <f t="array" ref="N159">IFERROR(
IF(OR(N$10="",$I159=""),"",
SUMIFS(収穫記録!$P:$P,収穫記録!$D:$D,$J$1,収穫記録!$I:$I,$J$2,収穫記録!$J:$J,$J$3,収穫記録!$F:$F,$I159,収穫記録!$B:$B,"&gt;="&amp;N$10,収穫記録!$B:$B,"&lt;="&amp;N$10+6)
/_xlfn.UNIQUE(_xlfn._xlws.FILTER($F:$F,$E:$E=$J$4))
/IF($J$5="総計",1,$K159/10)
),0)</f>
        <v>0</v>
      </c>
      <c r="O159" s="48" cm="1">
        <f t="array" ref="O159">IFERROR(
IF(OR(O$10="",$I159=""),"",
SUMIFS(収穫記録!$P:$P,収穫記録!$D:$D,$J$1,収穫記録!$I:$I,$J$2,収穫記録!$J:$J,$J$3,収穫記録!$F:$F,$I159,収穫記録!$B:$B,"&gt;="&amp;O$10,収穫記録!$B:$B,"&lt;="&amp;O$10+6)
/_xlfn.UNIQUE(_xlfn._xlws.FILTER($F:$F,$E:$E=$J$4))
/IF($J$5="総計",1,$K159/10)
),0)</f>
        <v>0</v>
      </c>
      <c r="P159" s="48" cm="1">
        <f t="array" ref="P159">IFERROR(
IF(OR(P$10="",$I159=""),"",
SUMIFS(収穫記録!$P:$P,収穫記録!$D:$D,$J$1,収穫記録!$I:$I,$J$2,収穫記録!$J:$J,$J$3,収穫記録!$F:$F,$I159,収穫記録!$B:$B,"&gt;="&amp;P$10,収穫記録!$B:$B,"&lt;="&amp;P$10+6)
/_xlfn.UNIQUE(_xlfn._xlws.FILTER($F:$F,$E:$E=$J$4))
/IF($J$5="総計",1,$K159/10)
),0)</f>
        <v>0</v>
      </c>
      <c r="Q159" s="48" cm="1">
        <f t="array" ref="Q159">IFERROR(
IF(OR(Q$10="",$I159=""),"",
SUMIFS(収穫記録!$P:$P,収穫記録!$D:$D,$J$1,収穫記録!$I:$I,$J$2,収穫記録!$J:$J,$J$3,収穫記録!$F:$F,$I159,収穫記録!$B:$B,"&gt;="&amp;Q$10,収穫記録!$B:$B,"&lt;="&amp;Q$10+6)
/_xlfn.UNIQUE(_xlfn._xlws.FILTER($F:$F,$E:$E=$J$4))
/IF($J$5="総計",1,$K159/10)
),0)</f>
        <v>0</v>
      </c>
      <c r="R159" s="48" cm="1">
        <f t="array" ref="R159">IFERROR(
IF(OR(R$10="",$I159=""),"",
SUMIFS(収穫記録!$P:$P,収穫記録!$D:$D,$J$1,収穫記録!$I:$I,$J$2,収穫記録!$J:$J,$J$3,収穫記録!$F:$F,$I159,収穫記録!$B:$B,"&gt;="&amp;R$10,収穫記録!$B:$B,"&lt;="&amp;R$10+6)
/_xlfn.UNIQUE(_xlfn._xlws.FILTER($F:$F,$E:$E=$J$4))
/IF($J$5="総計",1,$K159/10)
),0)</f>
        <v>0</v>
      </c>
      <c r="S159" s="48" cm="1">
        <f t="array" ref="S159">IFERROR(
IF(OR(S$10="",$I159=""),"",
SUMIFS(収穫記録!$P:$P,収穫記録!$D:$D,$J$1,収穫記録!$I:$I,$J$2,収穫記録!$J:$J,$J$3,収穫記録!$F:$F,$I159,収穫記録!$B:$B,"&gt;="&amp;S$10,収穫記録!$B:$B,"&lt;="&amp;S$10+6)
/_xlfn.UNIQUE(_xlfn._xlws.FILTER($F:$F,$E:$E=$J$4))
/IF($J$5="総計",1,$K159/10)
),0)</f>
        <v>0</v>
      </c>
      <c r="T159" s="48" cm="1">
        <f t="array" ref="T159">IFERROR(
IF(OR(T$10="",$I159=""),"",
SUMIFS(収穫記録!$P:$P,収穫記録!$D:$D,$J$1,収穫記録!$I:$I,$J$2,収穫記録!$J:$J,$J$3,収穫記録!$F:$F,$I159,収穫記録!$B:$B,"&gt;="&amp;T$10,収穫記録!$B:$B,"&lt;="&amp;T$10+6)
/_xlfn.UNIQUE(_xlfn._xlws.FILTER($F:$F,$E:$E=$J$4))
/IF($J$5="総計",1,$K159/10)
),0)</f>
        <v>0</v>
      </c>
      <c r="U159" s="48" cm="1">
        <f t="array" ref="U159">IFERROR(
IF(OR(U$10="",$I159=""),"",
SUMIFS(収穫記録!$P:$P,収穫記録!$D:$D,$J$1,収穫記録!$I:$I,$J$2,収穫記録!$J:$J,$J$3,収穫記録!$F:$F,$I159,収穫記録!$B:$B,"&gt;="&amp;U$10,収穫記録!$B:$B,"&lt;="&amp;U$10+6)
/_xlfn.UNIQUE(_xlfn._xlws.FILTER($F:$F,$E:$E=$J$4))
/IF($J$5="総計",1,$K159/10)
),0)</f>
        <v>0</v>
      </c>
      <c r="V159" s="48" cm="1">
        <f t="array" ref="V159">IFERROR(
IF(OR(V$10="",$I159=""),"",
SUMIFS(収穫記録!$P:$P,収穫記録!$D:$D,$J$1,収穫記録!$I:$I,$J$2,収穫記録!$J:$J,$J$3,収穫記録!$F:$F,$I159,収穫記録!$B:$B,"&gt;="&amp;V$10,収穫記録!$B:$B,"&lt;="&amp;V$10+6)
/_xlfn.UNIQUE(_xlfn._xlws.FILTER($F:$F,$E:$E=$J$4))
/IF($J$5="総計",1,$K159/10)
),0)</f>
        <v>0</v>
      </c>
      <c r="W159" s="48" cm="1">
        <f t="array" ref="W159">IFERROR(
IF(OR(W$10="",$I159=""),"",
SUMIFS(収穫記録!$P:$P,収穫記録!$D:$D,$J$1,収穫記録!$I:$I,$J$2,収穫記録!$J:$J,$J$3,収穫記録!$F:$F,$I159,収穫記録!$B:$B,"&gt;="&amp;W$10,収穫記録!$B:$B,"&lt;="&amp;W$10+6)
/_xlfn.UNIQUE(_xlfn._xlws.FILTER($F:$F,$E:$E=$J$4))
/IF($J$5="総計",1,$K159/10)
),0)</f>
        <v>0</v>
      </c>
      <c r="X159" s="48" cm="1">
        <f t="array" ref="X159">IFERROR(
IF(OR(X$10="",$I159=""),"",
SUMIFS(収穫記録!$P:$P,収穫記録!$D:$D,$J$1,収穫記録!$I:$I,$J$2,収穫記録!$J:$J,$J$3,収穫記録!$F:$F,$I159,収穫記録!$B:$B,"&gt;="&amp;X$10,収穫記録!$B:$B,"&lt;="&amp;X$10+6)
/_xlfn.UNIQUE(_xlfn._xlws.FILTER($F:$F,$E:$E=$J$4))
/IF($J$5="総計",1,$K159/10)
),0)</f>
        <v>0</v>
      </c>
    </row>
    <row r="160" spans="10:24">
      <c r="J160" s="13"/>
      <c r="K160" s="37"/>
      <c r="L160" s="46" t="str">
        <f t="shared" si="4"/>
        <v/>
      </c>
      <c r="M160" s="47" cm="1">
        <f t="array" ref="M160">IFERROR(
IF(OR(M$10="",$I160=""),"",
SUMIFS(収穫記録!$P:$P,収穫記録!$D:$D,$J$1,収穫記録!$I:$I,$J$2,収穫記録!$J:$J,$J$3,収穫記録!$F:$F,$I160,収穫記録!$B:$B,"&gt;="&amp;M$10,収穫記録!$B:$B,"&lt;="&amp;M$10+6)
/_xlfn.UNIQUE(_xlfn._xlws.FILTER($F:$F,$E:$E=$J$4))
/IF($J$5="総計",1,$K160/10)
),0)</f>
        <v>0</v>
      </c>
      <c r="N160" s="48" cm="1">
        <f t="array" ref="N160">IFERROR(
IF(OR(N$10="",$I160=""),"",
SUMIFS(収穫記録!$P:$P,収穫記録!$D:$D,$J$1,収穫記録!$I:$I,$J$2,収穫記録!$J:$J,$J$3,収穫記録!$F:$F,$I160,収穫記録!$B:$B,"&gt;="&amp;N$10,収穫記録!$B:$B,"&lt;="&amp;N$10+6)
/_xlfn.UNIQUE(_xlfn._xlws.FILTER($F:$F,$E:$E=$J$4))
/IF($J$5="総計",1,$K160/10)
),0)</f>
        <v>0</v>
      </c>
      <c r="O160" s="48" cm="1">
        <f t="array" ref="O160">IFERROR(
IF(OR(O$10="",$I160=""),"",
SUMIFS(収穫記録!$P:$P,収穫記録!$D:$D,$J$1,収穫記録!$I:$I,$J$2,収穫記録!$J:$J,$J$3,収穫記録!$F:$F,$I160,収穫記録!$B:$B,"&gt;="&amp;O$10,収穫記録!$B:$B,"&lt;="&amp;O$10+6)
/_xlfn.UNIQUE(_xlfn._xlws.FILTER($F:$F,$E:$E=$J$4))
/IF($J$5="総計",1,$K160/10)
),0)</f>
        <v>0</v>
      </c>
      <c r="P160" s="48" cm="1">
        <f t="array" ref="P160">IFERROR(
IF(OR(P$10="",$I160=""),"",
SUMIFS(収穫記録!$P:$P,収穫記録!$D:$D,$J$1,収穫記録!$I:$I,$J$2,収穫記録!$J:$J,$J$3,収穫記録!$F:$F,$I160,収穫記録!$B:$B,"&gt;="&amp;P$10,収穫記録!$B:$B,"&lt;="&amp;P$10+6)
/_xlfn.UNIQUE(_xlfn._xlws.FILTER($F:$F,$E:$E=$J$4))
/IF($J$5="総計",1,$K160/10)
),0)</f>
        <v>0</v>
      </c>
      <c r="Q160" s="48" cm="1">
        <f t="array" ref="Q160">IFERROR(
IF(OR(Q$10="",$I160=""),"",
SUMIFS(収穫記録!$P:$P,収穫記録!$D:$D,$J$1,収穫記録!$I:$I,$J$2,収穫記録!$J:$J,$J$3,収穫記録!$F:$F,$I160,収穫記録!$B:$B,"&gt;="&amp;Q$10,収穫記録!$B:$B,"&lt;="&amp;Q$10+6)
/_xlfn.UNIQUE(_xlfn._xlws.FILTER($F:$F,$E:$E=$J$4))
/IF($J$5="総計",1,$K160/10)
),0)</f>
        <v>0</v>
      </c>
      <c r="R160" s="48" cm="1">
        <f t="array" ref="R160">IFERROR(
IF(OR(R$10="",$I160=""),"",
SUMIFS(収穫記録!$P:$P,収穫記録!$D:$D,$J$1,収穫記録!$I:$I,$J$2,収穫記録!$J:$J,$J$3,収穫記録!$F:$F,$I160,収穫記録!$B:$B,"&gt;="&amp;R$10,収穫記録!$B:$B,"&lt;="&amp;R$10+6)
/_xlfn.UNIQUE(_xlfn._xlws.FILTER($F:$F,$E:$E=$J$4))
/IF($J$5="総計",1,$K160/10)
),0)</f>
        <v>0</v>
      </c>
      <c r="S160" s="48" cm="1">
        <f t="array" ref="S160">IFERROR(
IF(OR(S$10="",$I160=""),"",
SUMIFS(収穫記録!$P:$P,収穫記録!$D:$D,$J$1,収穫記録!$I:$I,$J$2,収穫記録!$J:$J,$J$3,収穫記録!$F:$F,$I160,収穫記録!$B:$B,"&gt;="&amp;S$10,収穫記録!$B:$B,"&lt;="&amp;S$10+6)
/_xlfn.UNIQUE(_xlfn._xlws.FILTER($F:$F,$E:$E=$J$4))
/IF($J$5="総計",1,$K160/10)
),0)</f>
        <v>0</v>
      </c>
      <c r="T160" s="48" cm="1">
        <f t="array" ref="T160">IFERROR(
IF(OR(T$10="",$I160=""),"",
SUMIFS(収穫記録!$P:$P,収穫記録!$D:$D,$J$1,収穫記録!$I:$I,$J$2,収穫記録!$J:$J,$J$3,収穫記録!$F:$F,$I160,収穫記録!$B:$B,"&gt;="&amp;T$10,収穫記録!$B:$B,"&lt;="&amp;T$10+6)
/_xlfn.UNIQUE(_xlfn._xlws.FILTER($F:$F,$E:$E=$J$4))
/IF($J$5="総計",1,$K160/10)
),0)</f>
        <v>0</v>
      </c>
      <c r="U160" s="48" cm="1">
        <f t="array" ref="U160">IFERROR(
IF(OR(U$10="",$I160=""),"",
SUMIFS(収穫記録!$P:$P,収穫記録!$D:$D,$J$1,収穫記録!$I:$I,$J$2,収穫記録!$J:$J,$J$3,収穫記録!$F:$F,$I160,収穫記録!$B:$B,"&gt;="&amp;U$10,収穫記録!$B:$B,"&lt;="&amp;U$10+6)
/_xlfn.UNIQUE(_xlfn._xlws.FILTER($F:$F,$E:$E=$J$4))
/IF($J$5="総計",1,$K160/10)
),0)</f>
        <v>0</v>
      </c>
      <c r="V160" s="48" cm="1">
        <f t="array" ref="V160">IFERROR(
IF(OR(V$10="",$I160=""),"",
SUMIFS(収穫記録!$P:$P,収穫記録!$D:$D,$J$1,収穫記録!$I:$I,$J$2,収穫記録!$J:$J,$J$3,収穫記録!$F:$F,$I160,収穫記録!$B:$B,"&gt;="&amp;V$10,収穫記録!$B:$B,"&lt;="&amp;V$10+6)
/_xlfn.UNIQUE(_xlfn._xlws.FILTER($F:$F,$E:$E=$J$4))
/IF($J$5="総計",1,$K160/10)
),0)</f>
        <v>0</v>
      </c>
      <c r="W160" s="48" cm="1">
        <f t="array" ref="W160">IFERROR(
IF(OR(W$10="",$I160=""),"",
SUMIFS(収穫記録!$P:$P,収穫記録!$D:$D,$J$1,収穫記録!$I:$I,$J$2,収穫記録!$J:$J,$J$3,収穫記録!$F:$F,$I160,収穫記録!$B:$B,"&gt;="&amp;W$10,収穫記録!$B:$B,"&lt;="&amp;W$10+6)
/_xlfn.UNIQUE(_xlfn._xlws.FILTER($F:$F,$E:$E=$J$4))
/IF($J$5="総計",1,$K160/10)
),0)</f>
        <v>0</v>
      </c>
      <c r="X160" s="48" cm="1">
        <f t="array" ref="X160">IFERROR(
IF(OR(X$10="",$I160=""),"",
SUMIFS(収穫記録!$P:$P,収穫記録!$D:$D,$J$1,収穫記録!$I:$I,$J$2,収穫記録!$J:$J,$J$3,収穫記録!$F:$F,$I160,収穫記録!$B:$B,"&gt;="&amp;X$10,収穫記録!$B:$B,"&lt;="&amp;X$10+6)
/_xlfn.UNIQUE(_xlfn._xlws.FILTER($F:$F,$E:$E=$J$4))
/IF($J$5="総計",1,$K160/10)
),0)</f>
        <v>0</v>
      </c>
    </row>
    <row r="161" spans="10:24">
      <c r="J161" s="13"/>
      <c r="K161" s="37"/>
      <c r="L161" s="46" t="str">
        <f t="shared" si="4"/>
        <v/>
      </c>
      <c r="M161" s="47" cm="1">
        <f t="array" ref="M161">IFERROR(
IF(OR(M$10="",$I161=""),"",
SUMIFS(収穫記録!$P:$P,収穫記録!$D:$D,$J$1,収穫記録!$I:$I,$J$2,収穫記録!$J:$J,$J$3,収穫記録!$F:$F,$I161,収穫記録!$B:$B,"&gt;="&amp;M$10,収穫記録!$B:$B,"&lt;="&amp;M$10+6)
/_xlfn.UNIQUE(_xlfn._xlws.FILTER($F:$F,$E:$E=$J$4))
/IF($J$5="総計",1,$K161/10)
),0)</f>
        <v>0</v>
      </c>
      <c r="N161" s="48" cm="1">
        <f t="array" ref="N161">IFERROR(
IF(OR(N$10="",$I161=""),"",
SUMIFS(収穫記録!$P:$P,収穫記録!$D:$D,$J$1,収穫記録!$I:$I,$J$2,収穫記録!$J:$J,$J$3,収穫記録!$F:$F,$I161,収穫記録!$B:$B,"&gt;="&amp;N$10,収穫記録!$B:$B,"&lt;="&amp;N$10+6)
/_xlfn.UNIQUE(_xlfn._xlws.FILTER($F:$F,$E:$E=$J$4))
/IF($J$5="総計",1,$K161/10)
),0)</f>
        <v>0</v>
      </c>
      <c r="O161" s="48" cm="1">
        <f t="array" ref="O161">IFERROR(
IF(OR(O$10="",$I161=""),"",
SUMIFS(収穫記録!$P:$P,収穫記録!$D:$D,$J$1,収穫記録!$I:$I,$J$2,収穫記録!$J:$J,$J$3,収穫記録!$F:$F,$I161,収穫記録!$B:$B,"&gt;="&amp;O$10,収穫記録!$B:$B,"&lt;="&amp;O$10+6)
/_xlfn.UNIQUE(_xlfn._xlws.FILTER($F:$F,$E:$E=$J$4))
/IF($J$5="総計",1,$K161/10)
),0)</f>
        <v>0</v>
      </c>
      <c r="P161" s="48" cm="1">
        <f t="array" ref="P161">IFERROR(
IF(OR(P$10="",$I161=""),"",
SUMIFS(収穫記録!$P:$P,収穫記録!$D:$D,$J$1,収穫記録!$I:$I,$J$2,収穫記録!$J:$J,$J$3,収穫記録!$F:$F,$I161,収穫記録!$B:$B,"&gt;="&amp;P$10,収穫記録!$B:$B,"&lt;="&amp;P$10+6)
/_xlfn.UNIQUE(_xlfn._xlws.FILTER($F:$F,$E:$E=$J$4))
/IF($J$5="総計",1,$K161/10)
),0)</f>
        <v>0</v>
      </c>
      <c r="Q161" s="48" cm="1">
        <f t="array" ref="Q161">IFERROR(
IF(OR(Q$10="",$I161=""),"",
SUMIFS(収穫記録!$P:$P,収穫記録!$D:$D,$J$1,収穫記録!$I:$I,$J$2,収穫記録!$J:$J,$J$3,収穫記録!$F:$F,$I161,収穫記録!$B:$B,"&gt;="&amp;Q$10,収穫記録!$B:$B,"&lt;="&amp;Q$10+6)
/_xlfn.UNIQUE(_xlfn._xlws.FILTER($F:$F,$E:$E=$J$4))
/IF($J$5="総計",1,$K161/10)
),0)</f>
        <v>0</v>
      </c>
      <c r="R161" s="48" cm="1">
        <f t="array" ref="R161">IFERROR(
IF(OR(R$10="",$I161=""),"",
SUMIFS(収穫記録!$P:$P,収穫記録!$D:$D,$J$1,収穫記録!$I:$I,$J$2,収穫記録!$J:$J,$J$3,収穫記録!$F:$F,$I161,収穫記録!$B:$B,"&gt;="&amp;R$10,収穫記録!$B:$B,"&lt;="&amp;R$10+6)
/_xlfn.UNIQUE(_xlfn._xlws.FILTER($F:$F,$E:$E=$J$4))
/IF($J$5="総計",1,$K161/10)
),0)</f>
        <v>0</v>
      </c>
      <c r="S161" s="48" cm="1">
        <f t="array" ref="S161">IFERROR(
IF(OR(S$10="",$I161=""),"",
SUMIFS(収穫記録!$P:$P,収穫記録!$D:$D,$J$1,収穫記録!$I:$I,$J$2,収穫記録!$J:$J,$J$3,収穫記録!$F:$F,$I161,収穫記録!$B:$B,"&gt;="&amp;S$10,収穫記録!$B:$B,"&lt;="&amp;S$10+6)
/_xlfn.UNIQUE(_xlfn._xlws.FILTER($F:$F,$E:$E=$J$4))
/IF($J$5="総計",1,$K161/10)
),0)</f>
        <v>0</v>
      </c>
      <c r="T161" s="48" cm="1">
        <f t="array" ref="T161">IFERROR(
IF(OR(T$10="",$I161=""),"",
SUMIFS(収穫記録!$P:$P,収穫記録!$D:$D,$J$1,収穫記録!$I:$I,$J$2,収穫記録!$J:$J,$J$3,収穫記録!$F:$F,$I161,収穫記録!$B:$B,"&gt;="&amp;T$10,収穫記録!$B:$B,"&lt;="&amp;T$10+6)
/_xlfn.UNIQUE(_xlfn._xlws.FILTER($F:$F,$E:$E=$J$4))
/IF($J$5="総計",1,$K161/10)
),0)</f>
        <v>0</v>
      </c>
      <c r="U161" s="48" cm="1">
        <f t="array" ref="U161">IFERROR(
IF(OR(U$10="",$I161=""),"",
SUMIFS(収穫記録!$P:$P,収穫記録!$D:$D,$J$1,収穫記録!$I:$I,$J$2,収穫記録!$J:$J,$J$3,収穫記録!$F:$F,$I161,収穫記録!$B:$B,"&gt;="&amp;U$10,収穫記録!$B:$B,"&lt;="&amp;U$10+6)
/_xlfn.UNIQUE(_xlfn._xlws.FILTER($F:$F,$E:$E=$J$4))
/IF($J$5="総計",1,$K161/10)
),0)</f>
        <v>0</v>
      </c>
      <c r="V161" s="48" cm="1">
        <f t="array" ref="V161">IFERROR(
IF(OR(V$10="",$I161=""),"",
SUMIFS(収穫記録!$P:$P,収穫記録!$D:$D,$J$1,収穫記録!$I:$I,$J$2,収穫記録!$J:$J,$J$3,収穫記録!$F:$F,$I161,収穫記録!$B:$B,"&gt;="&amp;V$10,収穫記録!$B:$B,"&lt;="&amp;V$10+6)
/_xlfn.UNIQUE(_xlfn._xlws.FILTER($F:$F,$E:$E=$J$4))
/IF($J$5="総計",1,$K161/10)
),0)</f>
        <v>0</v>
      </c>
      <c r="W161" s="48" cm="1">
        <f t="array" ref="W161">IFERROR(
IF(OR(W$10="",$I161=""),"",
SUMIFS(収穫記録!$P:$P,収穫記録!$D:$D,$J$1,収穫記録!$I:$I,$J$2,収穫記録!$J:$J,$J$3,収穫記録!$F:$F,$I161,収穫記録!$B:$B,"&gt;="&amp;W$10,収穫記録!$B:$B,"&lt;="&amp;W$10+6)
/_xlfn.UNIQUE(_xlfn._xlws.FILTER($F:$F,$E:$E=$J$4))
/IF($J$5="総計",1,$K161/10)
),0)</f>
        <v>0</v>
      </c>
      <c r="X161" s="48" cm="1">
        <f t="array" ref="X161">IFERROR(
IF(OR(X$10="",$I161=""),"",
SUMIFS(収穫記録!$P:$P,収穫記録!$D:$D,$J$1,収穫記録!$I:$I,$J$2,収穫記録!$J:$J,$J$3,収穫記録!$F:$F,$I161,収穫記録!$B:$B,"&gt;="&amp;X$10,収穫記録!$B:$B,"&lt;="&amp;X$10+6)
/_xlfn.UNIQUE(_xlfn._xlws.FILTER($F:$F,$E:$E=$J$4))
/IF($J$5="総計",1,$K161/10)
),0)</f>
        <v>0</v>
      </c>
    </row>
    <row r="162" spans="10:24">
      <c r="J162" s="13"/>
      <c r="K162" s="37"/>
      <c r="L162" s="46" t="str">
        <f t="shared" si="4"/>
        <v/>
      </c>
      <c r="M162" s="47" cm="1">
        <f t="array" ref="M162">IFERROR(
IF(OR(M$10="",$I162=""),"",
SUMIFS(収穫記録!$P:$P,収穫記録!$D:$D,$J$1,収穫記録!$I:$I,$J$2,収穫記録!$J:$J,$J$3,収穫記録!$F:$F,$I162,収穫記録!$B:$B,"&gt;="&amp;M$10,収穫記録!$B:$B,"&lt;="&amp;M$10+6)
/_xlfn.UNIQUE(_xlfn._xlws.FILTER($F:$F,$E:$E=$J$4))
/IF($J$5="総計",1,$K162/10)
),0)</f>
        <v>0</v>
      </c>
      <c r="N162" s="48" cm="1">
        <f t="array" ref="N162">IFERROR(
IF(OR(N$10="",$I162=""),"",
SUMIFS(収穫記録!$P:$P,収穫記録!$D:$D,$J$1,収穫記録!$I:$I,$J$2,収穫記録!$J:$J,$J$3,収穫記録!$F:$F,$I162,収穫記録!$B:$B,"&gt;="&amp;N$10,収穫記録!$B:$B,"&lt;="&amp;N$10+6)
/_xlfn.UNIQUE(_xlfn._xlws.FILTER($F:$F,$E:$E=$J$4))
/IF($J$5="総計",1,$K162/10)
),0)</f>
        <v>0</v>
      </c>
      <c r="O162" s="48" cm="1">
        <f t="array" ref="O162">IFERROR(
IF(OR(O$10="",$I162=""),"",
SUMIFS(収穫記録!$P:$P,収穫記録!$D:$D,$J$1,収穫記録!$I:$I,$J$2,収穫記録!$J:$J,$J$3,収穫記録!$F:$F,$I162,収穫記録!$B:$B,"&gt;="&amp;O$10,収穫記録!$B:$B,"&lt;="&amp;O$10+6)
/_xlfn.UNIQUE(_xlfn._xlws.FILTER($F:$F,$E:$E=$J$4))
/IF($J$5="総計",1,$K162/10)
),0)</f>
        <v>0</v>
      </c>
      <c r="P162" s="48" cm="1">
        <f t="array" ref="P162">IFERROR(
IF(OR(P$10="",$I162=""),"",
SUMIFS(収穫記録!$P:$P,収穫記録!$D:$D,$J$1,収穫記録!$I:$I,$J$2,収穫記録!$J:$J,$J$3,収穫記録!$F:$F,$I162,収穫記録!$B:$B,"&gt;="&amp;P$10,収穫記録!$B:$B,"&lt;="&amp;P$10+6)
/_xlfn.UNIQUE(_xlfn._xlws.FILTER($F:$F,$E:$E=$J$4))
/IF($J$5="総計",1,$K162/10)
),0)</f>
        <v>0</v>
      </c>
      <c r="Q162" s="48" cm="1">
        <f t="array" ref="Q162">IFERROR(
IF(OR(Q$10="",$I162=""),"",
SUMIFS(収穫記録!$P:$P,収穫記録!$D:$D,$J$1,収穫記録!$I:$I,$J$2,収穫記録!$J:$J,$J$3,収穫記録!$F:$F,$I162,収穫記録!$B:$B,"&gt;="&amp;Q$10,収穫記録!$B:$B,"&lt;="&amp;Q$10+6)
/_xlfn.UNIQUE(_xlfn._xlws.FILTER($F:$F,$E:$E=$J$4))
/IF($J$5="総計",1,$K162/10)
),0)</f>
        <v>0</v>
      </c>
      <c r="R162" s="48" cm="1">
        <f t="array" ref="R162">IFERROR(
IF(OR(R$10="",$I162=""),"",
SUMIFS(収穫記録!$P:$P,収穫記録!$D:$D,$J$1,収穫記録!$I:$I,$J$2,収穫記録!$J:$J,$J$3,収穫記録!$F:$F,$I162,収穫記録!$B:$B,"&gt;="&amp;R$10,収穫記録!$B:$B,"&lt;="&amp;R$10+6)
/_xlfn.UNIQUE(_xlfn._xlws.FILTER($F:$F,$E:$E=$J$4))
/IF($J$5="総計",1,$K162/10)
),0)</f>
        <v>0</v>
      </c>
      <c r="S162" s="48" cm="1">
        <f t="array" ref="S162">IFERROR(
IF(OR(S$10="",$I162=""),"",
SUMIFS(収穫記録!$P:$P,収穫記録!$D:$D,$J$1,収穫記録!$I:$I,$J$2,収穫記録!$J:$J,$J$3,収穫記録!$F:$F,$I162,収穫記録!$B:$B,"&gt;="&amp;S$10,収穫記録!$B:$B,"&lt;="&amp;S$10+6)
/_xlfn.UNIQUE(_xlfn._xlws.FILTER($F:$F,$E:$E=$J$4))
/IF($J$5="総計",1,$K162/10)
),0)</f>
        <v>0</v>
      </c>
      <c r="T162" s="48" cm="1">
        <f t="array" ref="T162">IFERROR(
IF(OR(T$10="",$I162=""),"",
SUMIFS(収穫記録!$P:$P,収穫記録!$D:$D,$J$1,収穫記録!$I:$I,$J$2,収穫記録!$J:$J,$J$3,収穫記録!$F:$F,$I162,収穫記録!$B:$B,"&gt;="&amp;T$10,収穫記録!$B:$B,"&lt;="&amp;T$10+6)
/_xlfn.UNIQUE(_xlfn._xlws.FILTER($F:$F,$E:$E=$J$4))
/IF($J$5="総計",1,$K162/10)
),0)</f>
        <v>0</v>
      </c>
      <c r="U162" s="48" cm="1">
        <f t="array" ref="U162">IFERROR(
IF(OR(U$10="",$I162=""),"",
SUMIFS(収穫記録!$P:$P,収穫記録!$D:$D,$J$1,収穫記録!$I:$I,$J$2,収穫記録!$J:$J,$J$3,収穫記録!$F:$F,$I162,収穫記録!$B:$B,"&gt;="&amp;U$10,収穫記録!$B:$B,"&lt;="&amp;U$10+6)
/_xlfn.UNIQUE(_xlfn._xlws.FILTER($F:$F,$E:$E=$J$4))
/IF($J$5="総計",1,$K162/10)
),0)</f>
        <v>0</v>
      </c>
      <c r="V162" s="48" cm="1">
        <f t="array" ref="V162">IFERROR(
IF(OR(V$10="",$I162=""),"",
SUMIFS(収穫記録!$P:$P,収穫記録!$D:$D,$J$1,収穫記録!$I:$I,$J$2,収穫記録!$J:$J,$J$3,収穫記録!$F:$F,$I162,収穫記録!$B:$B,"&gt;="&amp;V$10,収穫記録!$B:$B,"&lt;="&amp;V$10+6)
/_xlfn.UNIQUE(_xlfn._xlws.FILTER($F:$F,$E:$E=$J$4))
/IF($J$5="総計",1,$K162/10)
),0)</f>
        <v>0</v>
      </c>
      <c r="W162" s="48" cm="1">
        <f t="array" ref="W162">IFERROR(
IF(OR(W$10="",$I162=""),"",
SUMIFS(収穫記録!$P:$P,収穫記録!$D:$D,$J$1,収穫記録!$I:$I,$J$2,収穫記録!$J:$J,$J$3,収穫記録!$F:$F,$I162,収穫記録!$B:$B,"&gt;="&amp;W$10,収穫記録!$B:$B,"&lt;="&amp;W$10+6)
/_xlfn.UNIQUE(_xlfn._xlws.FILTER($F:$F,$E:$E=$J$4))
/IF($J$5="総計",1,$K162/10)
),0)</f>
        <v>0</v>
      </c>
      <c r="X162" s="48" cm="1">
        <f t="array" ref="X162">IFERROR(
IF(OR(X$10="",$I162=""),"",
SUMIFS(収穫記録!$P:$P,収穫記録!$D:$D,$J$1,収穫記録!$I:$I,$J$2,収穫記録!$J:$J,$J$3,収穫記録!$F:$F,$I162,収穫記録!$B:$B,"&gt;="&amp;X$10,収穫記録!$B:$B,"&lt;="&amp;X$10+6)
/_xlfn.UNIQUE(_xlfn._xlws.FILTER($F:$F,$E:$E=$J$4))
/IF($J$5="総計",1,$K162/10)
),0)</f>
        <v>0</v>
      </c>
    </row>
    <row r="163" spans="10:24">
      <c r="J163" s="13"/>
      <c r="K163" s="37"/>
      <c r="L163" s="46" t="str">
        <f t="shared" si="4"/>
        <v/>
      </c>
      <c r="M163" s="47" cm="1">
        <f t="array" ref="M163">IFERROR(
IF(OR(M$10="",$I163=""),"",
SUMIFS(収穫記録!$P:$P,収穫記録!$D:$D,$J$1,収穫記録!$I:$I,$J$2,収穫記録!$J:$J,$J$3,収穫記録!$F:$F,$I163,収穫記録!$B:$B,"&gt;="&amp;M$10,収穫記録!$B:$B,"&lt;="&amp;M$10+6)
/_xlfn.UNIQUE(_xlfn._xlws.FILTER($F:$F,$E:$E=$J$4))
/IF($J$5="総計",1,$K163/10)
),0)</f>
        <v>0</v>
      </c>
      <c r="N163" s="48" cm="1">
        <f t="array" ref="N163">IFERROR(
IF(OR(N$10="",$I163=""),"",
SUMIFS(収穫記録!$P:$P,収穫記録!$D:$D,$J$1,収穫記録!$I:$I,$J$2,収穫記録!$J:$J,$J$3,収穫記録!$F:$F,$I163,収穫記録!$B:$B,"&gt;="&amp;N$10,収穫記録!$B:$B,"&lt;="&amp;N$10+6)
/_xlfn.UNIQUE(_xlfn._xlws.FILTER($F:$F,$E:$E=$J$4))
/IF($J$5="総計",1,$K163/10)
),0)</f>
        <v>0</v>
      </c>
      <c r="O163" s="48" cm="1">
        <f t="array" ref="O163">IFERROR(
IF(OR(O$10="",$I163=""),"",
SUMIFS(収穫記録!$P:$P,収穫記録!$D:$D,$J$1,収穫記録!$I:$I,$J$2,収穫記録!$J:$J,$J$3,収穫記録!$F:$F,$I163,収穫記録!$B:$B,"&gt;="&amp;O$10,収穫記録!$B:$B,"&lt;="&amp;O$10+6)
/_xlfn.UNIQUE(_xlfn._xlws.FILTER($F:$F,$E:$E=$J$4))
/IF($J$5="総計",1,$K163/10)
),0)</f>
        <v>0</v>
      </c>
      <c r="P163" s="48" cm="1">
        <f t="array" ref="P163">IFERROR(
IF(OR(P$10="",$I163=""),"",
SUMIFS(収穫記録!$P:$P,収穫記録!$D:$D,$J$1,収穫記録!$I:$I,$J$2,収穫記録!$J:$J,$J$3,収穫記録!$F:$F,$I163,収穫記録!$B:$B,"&gt;="&amp;P$10,収穫記録!$B:$B,"&lt;="&amp;P$10+6)
/_xlfn.UNIQUE(_xlfn._xlws.FILTER($F:$F,$E:$E=$J$4))
/IF($J$5="総計",1,$K163/10)
),0)</f>
        <v>0</v>
      </c>
      <c r="Q163" s="48" cm="1">
        <f t="array" ref="Q163">IFERROR(
IF(OR(Q$10="",$I163=""),"",
SUMIFS(収穫記録!$P:$P,収穫記録!$D:$D,$J$1,収穫記録!$I:$I,$J$2,収穫記録!$J:$J,$J$3,収穫記録!$F:$F,$I163,収穫記録!$B:$B,"&gt;="&amp;Q$10,収穫記録!$B:$B,"&lt;="&amp;Q$10+6)
/_xlfn.UNIQUE(_xlfn._xlws.FILTER($F:$F,$E:$E=$J$4))
/IF($J$5="総計",1,$K163/10)
),0)</f>
        <v>0</v>
      </c>
      <c r="R163" s="48" cm="1">
        <f t="array" ref="R163">IFERROR(
IF(OR(R$10="",$I163=""),"",
SUMIFS(収穫記録!$P:$P,収穫記録!$D:$D,$J$1,収穫記録!$I:$I,$J$2,収穫記録!$J:$J,$J$3,収穫記録!$F:$F,$I163,収穫記録!$B:$B,"&gt;="&amp;R$10,収穫記録!$B:$B,"&lt;="&amp;R$10+6)
/_xlfn.UNIQUE(_xlfn._xlws.FILTER($F:$F,$E:$E=$J$4))
/IF($J$5="総計",1,$K163/10)
),0)</f>
        <v>0</v>
      </c>
      <c r="S163" s="48" cm="1">
        <f t="array" ref="S163">IFERROR(
IF(OR(S$10="",$I163=""),"",
SUMIFS(収穫記録!$P:$P,収穫記録!$D:$D,$J$1,収穫記録!$I:$I,$J$2,収穫記録!$J:$J,$J$3,収穫記録!$F:$F,$I163,収穫記録!$B:$B,"&gt;="&amp;S$10,収穫記録!$B:$B,"&lt;="&amp;S$10+6)
/_xlfn.UNIQUE(_xlfn._xlws.FILTER($F:$F,$E:$E=$J$4))
/IF($J$5="総計",1,$K163/10)
),0)</f>
        <v>0</v>
      </c>
      <c r="T163" s="48" cm="1">
        <f t="array" ref="T163">IFERROR(
IF(OR(T$10="",$I163=""),"",
SUMIFS(収穫記録!$P:$P,収穫記録!$D:$D,$J$1,収穫記録!$I:$I,$J$2,収穫記録!$J:$J,$J$3,収穫記録!$F:$F,$I163,収穫記録!$B:$B,"&gt;="&amp;T$10,収穫記録!$B:$B,"&lt;="&amp;T$10+6)
/_xlfn.UNIQUE(_xlfn._xlws.FILTER($F:$F,$E:$E=$J$4))
/IF($J$5="総計",1,$K163/10)
),0)</f>
        <v>0</v>
      </c>
      <c r="U163" s="48" cm="1">
        <f t="array" ref="U163">IFERROR(
IF(OR(U$10="",$I163=""),"",
SUMIFS(収穫記録!$P:$P,収穫記録!$D:$D,$J$1,収穫記録!$I:$I,$J$2,収穫記録!$J:$J,$J$3,収穫記録!$F:$F,$I163,収穫記録!$B:$B,"&gt;="&amp;U$10,収穫記録!$B:$B,"&lt;="&amp;U$10+6)
/_xlfn.UNIQUE(_xlfn._xlws.FILTER($F:$F,$E:$E=$J$4))
/IF($J$5="総計",1,$K163/10)
),0)</f>
        <v>0</v>
      </c>
      <c r="V163" s="48" cm="1">
        <f t="array" ref="V163">IFERROR(
IF(OR(V$10="",$I163=""),"",
SUMIFS(収穫記録!$P:$P,収穫記録!$D:$D,$J$1,収穫記録!$I:$I,$J$2,収穫記録!$J:$J,$J$3,収穫記録!$F:$F,$I163,収穫記録!$B:$B,"&gt;="&amp;V$10,収穫記録!$B:$B,"&lt;="&amp;V$10+6)
/_xlfn.UNIQUE(_xlfn._xlws.FILTER($F:$F,$E:$E=$J$4))
/IF($J$5="総計",1,$K163/10)
),0)</f>
        <v>0</v>
      </c>
      <c r="W163" s="48" cm="1">
        <f t="array" ref="W163">IFERROR(
IF(OR(W$10="",$I163=""),"",
SUMIFS(収穫記録!$P:$P,収穫記録!$D:$D,$J$1,収穫記録!$I:$I,$J$2,収穫記録!$J:$J,$J$3,収穫記録!$F:$F,$I163,収穫記録!$B:$B,"&gt;="&amp;W$10,収穫記録!$B:$B,"&lt;="&amp;W$10+6)
/_xlfn.UNIQUE(_xlfn._xlws.FILTER($F:$F,$E:$E=$J$4))
/IF($J$5="総計",1,$K163/10)
),0)</f>
        <v>0</v>
      </c>
      <c r="X163" s="48" cm="1">
        <f t="array" ref="X163">IFERROR(
IF(OR(X$10="",$I163=""),"",
SUMIFS(収穫記録!$P:$P,収穫記録!$D:$D,$J$1,収穫記録!$I:$I,$J$2,収穫記録!$J:$J,$J$3,収穫記録!$F:$F,$I163,収穫記録!$B:$B,"&gt;="&amp;X$10,収穫記録!$B:$B,"&lt;="&amp;X$10+6)
/_xlfn.UNIQUE(_xlfn._xlws.FILTER($F:$F,$E:$E=$J$4))
/IF($J$5="総計",1,$K163/10)
),0)</f>
        <v>0</v>
      </c>
    </row>
    <row r="164" spans="10:24">
      <c r="J164" s="13"/>
      <c r="K164" s="37"/>
      <c r="L164" s="46" t="str">
        <f t="shared" si="4"/>
        <v/>
      </c>
      <c r="M164" s="47" cm="1">
        <f t="array" ref="M164">IFERROR(
IF(OR(M$10="",$I164=""),"",
SUMIFS(収穫記録!$P:$P,収穫記録!$D:$D,$J$1,収穫記録!$I:$I,$J$2,収穫記録!$J:$J,$J$3,収穫記録!$F:$F,$I164,収穫記録!$B:$B,"&gt;="&amp;M$10,収穫記録!$B:$B,"&lt;="&amp;M$10+6)
/_xlfn.UNIQUE(_xlfn._xlws.FILTER($F:$F,$E:$E=$J$4))
/IF($J$5="総計",1,$K164/10)
),0)</f>
        <v>0</v>
      </c>
      <c r="N164" s="48" cm="1">
        <f t="array" ref="N164">IFERROR(
IF(OR(N$10="",$I164=""),"",
SUMIFS(収穫記録!$P:$P,収穫記録!$D:$D,$J$1,収穫記録!$I:$I,$J$2,収穫記録!$J:$J,$J$3,収穫記録!$F:$F,$I164,収穫記録!$B:$B,"&gt;="&amp;N$10,収穫記録!$B:$B,"&lt;="&amp;N$10+6)
/_xlfn.UNIQUE(_xlfn._xlws.FILTER($F:$F,$E:$E=$J$4))
/IF($J$5="総計",1,$K164/10)
),0)</f>
        <v>0</v>
      </c>
      <c r="O164" s="48" cm="1">
        <f t="array" ref="O164">IFERROR(
IF(OR(O$10="",$I164=""),"",
SUMIFS(収穫記録!$P:$P,収穫記録!$D:$D,$J$1,収穫記録!$I:$I,$J$2,収穫記録!$J:$J,$J$3,収穫記録!$F:$F,$I164,収穫記録!$B:$B,"&gt;="&amp;O$10,収穫記録!$B:$B,"&lt;="&amp;O$10+6)
/_xlfn.UNIQUE(_xlfn._xlws.FILTER($F:$F,$E:$E=$J$4))
/IF($J$5="総計",1,$K164/10)
),0)</f>
        <v>0</v>
      </c>
      <c r="P164" s="48" cm="1">
        <f t="array" ref="P164">IFERROR(
IF(OR(P$10="",$I164=""),"",
SUMIFS(収穫記録!$P:$P,収穫記録!$D:$D,$J$1,収穫記録!$I:$I,$J$2,収穫記録!$J:$J,$J$3,収穫記録!$F:$F,$I164,収穫記録!$B:$B,"&gt;="&amp;P$10,収穫記録!$B:$B,"&lt;="&amp;P$10+6)
/_xlfn.UNIQUE(_xlfn._xlws.FILTER($F:$F,$E:$E=$J$4))
/IF($J$5="総計",1,$K164/10)
),0)</f>
        <v>0</v>
      </c>
      <c r="Q164" s="48" cm="1">
        <f t="array" ref="Q164">IFERROR(
IF(OR(Q$10="",$I164=""),"",
SUMIFS(収穫記録!$P:$P,収穫記録!$D:$D,$J$1,収穫記録!$I:$I,$J$2,収穫記録!$J:$J,$J$3,収穫記録!$F:$F,$I164,収穫記録!$B:$B,"&gt;="&amp;Q$10,収穫記録!$B:$B,"&lt;="&amp;Q$10+6)
/_xlfn.UNIQUE(_xlfn._xlws.FILTER($F:$F,$E:$E=$J$4))
/IF($J$5="総計",1,$K164/10)
),0)</f>
        <v>0</v>
      </c>
      <c r="R164" s="48" cm="1">
        <f t="array" ref="R164">IFERROR(
IF(OR(R$10="",$I164=""),"",
SUMIFS(収穫記録!$P:$P,収穫記録!$D:$D,$J$1,収穫記録!$I:$I,$J$2,収穫記録!$J:$J,$J$3,収穫記録!$F:$F,$I164,収穫記録!$B:$B,"&gt;="&amp;R$10,収穫記録!$B:$B,"&lt;="&amp;R$10+6)
/_xlfn.UNIQUE(_xlfn._xlws.FILTER($F:$F,$E:$E=$J$4))
/IF($J$5="総計",1,$K164/10)
),0)</f>
        <v>0</v>
      </c>
      <c r="S164" s="48" cm="1">
        <f t="array" ref="S164">IFERROR(
IF(OR(S$10="",$I164=""),"",
SUMIFS(収穫記録!$P:$P,収穫記録!$D:$D,$J$1,収穫記録!$I:$I,$J$2,収穫記録!$J:$J,$J$3,収穫記録!$F:$F,$I164,収穫記録!$B:$B,"&gt;="&amp;S$10,収穫記録!$B:$B,"&lt;="&amp;S$10+6)
/_xlfn.UNIQUE(_xlfn._xlws.FILTER($F:$F,$E:$E=$J$4))
/IF($J$5="総計",1,$K164/10)
),0)</f>
        <v>0</v>
      </c>
      <c r="T164" s="48" cm="1">
        <f t="array" ref="T164">IFERROR(
IF(OR(T$10="",$I164=""),"",
SUMIFS(収穫記録!$P:$P,収穫記録!$D:$D,$J$1,収穫記録!$I:$I,$J$2,収穫記録!$J:$J,$J$3,収穫記録!$F:$F,$I164,収穫記録!$B:$B,"&gt;="&amp;T$10,収穫記録!$B:$B,"&lt;="&amp;T$10+6)
/_xlfn.UNIQUE(_xlfn._xlws.FILTER($F:$F,$E:$E=$J$4))
/IF($J$5="総計",1,$K164/10)
),0)</f>
        <v>0</v>
      </c>
      <c r="U164" s="48" cm="1">
        <f t="array" ref="U164">IFERROR(
IF(OR(U$10="",$I164=""),"",
SUMIFS(収穫記録!$P:$P,収穫記録!$D:$D,$J$1,収穫記録!$I:$I,$J$2,収穫記録!$J:$J,$J$3,収穫記録!$F:$F,$I164,収穫記録!$B:$B,"&gt;="&amp;U$10,収穫記録!$B:$B,"&lt;="&amp;U$10+6)
/_xlfn.UNIQUE(_xlfn._xlws.FILTER($F:$F,$E:$E=$J$4))
/IF($J$5="総計",1,$K164/10)
),0)</f>
        <v>0</v>
      </c>
      <c r="V164" s="48" cm="1">
        <f t="array" ref="V164">IFERROR(
IF(OR(V$10="",$I164=""),"",
SUMIFS(収穫記録!$P:$P,収穫記録!$D:$D,$J$1,収穫記録!$I:$I,$J$2,収穫記録!$J:$J,$J$3,収穫記録!$F:$F,$I164,収穫記録!$B:$B,"&gt;="&amp;V$10,収穫記録!$B:$B,"&lt;="&amp;V$10+6)
/_xlfn.UNIQUE(_xlfn._xlws.FILTER($F:$F,$E:$E=$J$4))
/IF($J$5="総計",1,$K164/10)
),0)</f>
        <v>0</v>
      </c>
      <c r="W164" s="48" cm="1">
        <f t="array" ref="W164">IFERROR(
IF(OR(W$10="",$I164=""),"",
SUMIFS(収穫記録!$P:$P,収穫記録!$D:$D,$J$1,収穫記録!$I:$I,$J$2,収穫記録!$J:$J,$J$3,収穫記録!$F:$F,$I164,収穫記録!$B:$B,"&gt;="&amp;W$10,収穫記録!$B:$B,"&lt;="&amp;W$10+6)
/_xlfn.UNIQUE(_xlfn._xlws.FILTER($F:$F,$E:$E=$J$4))
/IF($J$5="総計",1,$K164/10)
),0)</f>
        <v>0</v>
      </c>
      <c r="X164" s="48" cm="1">
        <f t="array" ref="X164">IFERROR(
IF(OR(X$10="",$I164=""),"",
SUMIFS(収穫記録!$P:$P,収穫記録!$D:$D,$J$1,収穫記録!$I:$I,$J$2,収穫記録!$J:$J,$J$3,収穫記録!$F:$F,$I164,収穫記録!$B:$B,"&gt;="&amp;X$10,収穫記録!$B:$B,"&lt;="&amp;X$10+6)
/_xlfn.UNIQUE(_xlfn._xlws.FILTER($F:$F,$E:$E=$J$4))
/IF($J$5="総計",1,$K164/10)
),0)</f>
        <v>0</v>
      </c>
    </row>
    <row r="165" spans="10:24">
      <c r="J165" s="13"/>
      <c r="K165" s="37"/>
      <c r="L165" s="46" t="str">
        <f t="shared" si="4"/>
        <v/>
      </c>
      <c r="M165" s="47" cm="1">
        <f t="array" ref="M165">IFERROR(
IF(OR(M$10="",$I165=""),"",
SUMIFS(収穫記録!$P:$P,収穫記録!$D:$D,$J$1,収穫記録!$I:$I,$J$2,収穫記録!$J:$J,$J$3,収穫記録!$F:$F,$I165,収穫記録!$B:$B,"&gt;="&amp;M$10,収穫記録!$B:$B,"&lt;="&amp;M$10+6)
/_xlfn.UNIQUE(_xlfn._xlws.FILTER($F:$F,$E:$E=$J$4))
/IF($J$5="総計",1,$K165/10)
),0)</f>
        <v>0</v>
      </c>
      <c r="N165" s="48" cm="1">
        <f t="array" ref="N165">IFERROR(
IF(OR(N$10="",$I165=""),"",
SUMIFS(収穫記録!$P:$P,収穫記録!$D:$D,$J$1,収穫記録!$I:$I,$J$2,収穫記録!$J:$J,$J$3,収穫記録!$F:$F,$I165,収穫記録!$B:$B,"&gt;="&amp;N$10,収穫記録!$B:$B,"&lt;="&amp;N$10+6)
/_xlfn.UNIQUE(_xlfn._xlws.FILTER($F:$F,$E:$E=$J$4))
/IF($J$5="総計",1,$K165/10)
),0)</f>
        <v>0</v>
      </c>
      <c r="O165" s="48" cm="1">
        <f t="array" ref="O165">IFERROR(
IF(OR(O$10="",$I165=""),"",
SUMIFS(収穫記録!$P:$P,収穫記録!$D:$D,$J$1,収穫記録!$I:$I,$J$2,収穫記録!$J:$J,$J$3,収穫記録!$F:$F,$I165,収穫記録!$B:$B,"&gt;="&amp;O$10,収穫記録!$B:$B,"&lt;="&amp;O$10+6)
/_xlfn.UNIQUE(_xlfn._xlws.FILTER($F:$F,$E:$E=$J$4))
/IF($J$5="総計",1,$K165/10)
),0)</f>
        <v>0</v>
      </c>
      <c r="P165" s="48" cm="1">
        <f t="array" ref="P165">IFERROR(
IF(OR(P$10="",$I165=""),"",
SUMIFS(収穫記録!$P:$P,収穫記録!$D:$D,$J$1,収穫記録!$I:$I,$J$2,収穫記録!$J:$J,$J$3,収穫記録!$F:$F,$I165,収穫記録!$B:$B,"&gt;="&amp;P$10,収穫記録!$B:$B,"&lt;="&amp;P$10+6)
/_xlfn.UNIQUE(_xlfn._xlws.FILTER($F:$F,$E:$E=$J$4))
/IF($J$5="総計",1,$K165/10)
),0)</f>
        <v>0</v>
      </c>
      <c r="Q165" s="48" cm="1">
        <f t="array" ref="Q165">IFERROR(
IF(OR(Q$10="",$I165=""),"",
SUMIFS(収穫記録!$P:$P,収穫記録!$D:$D,$J$1,収穫記録!$I:$I,$J$2,収穫記録!$J:$J,$J$3,収穫記録!$F:$F,$I165,収穫記録!$B:$B,"&gt;="&amp;Q$10,収穫記録!$B:$B,"&lt;="&amp;Q$10+6)
/_xlfn.UNIQUE(_xlfn._xlws.FILTER($F:$F,$E:$E=$J$4))
/IF($J$5="総計",1,$K165/10)
),0)</f>
        <v>0</v>
      </c>
      <c r="R165" s="48" cm="1">
        <f t="array" ref="R165">IFERROR(
IF(OR(R$10="",$I165=""),"",
SUMIFS(収穫記録!$P:$P,収穫記録!$D:$D,$J$1,収穫記録!$I:$I,$J$2,収穫記録!$J:$J,$J$3,収穫記録!$F:$F,$I165,収穫記録!$B:$B,"&gt;="&amp;R$10,収穫記録!$B:$B,"&lt;="&amp;R$10+6)
/_xlfn.UNIQUE(_xlfn._xlws.FILTER($F:$F,$E:$E=$J$4))
/IF($J$5="総計",1,$K165/10)
),0)</f>
        <v>0</v>
      </c>
      <c r="S165" s="48" cm="1">
        <f t="array" ref="S165">IFERROR(
IF(OR(S$10="",$I165=""),"",
SUMIFS(収穫記録!$P:$P,収穫記録!$D:$D,$J$1,収穫記録!$I:$I,$J$2,収穫記録!$J:$J,$J$3,収穫記録!$F:$F,$I165,収穫記録!$B:$B,"&gt;="&amp;S$10,収穫記録!$B:$B,"&lt;="&amp;S$10+6)
/_xlfn.UNIQUE(_xlfn._xlws.FILTER($F:$F,$E:$E=$J$4))
/IF($J$5="総計",1,$K165/10)
),0)</f>
        <v>0</v>
      </c>
      <c r="T165" s="48" cm="1">
        <f t="array" ref="T165">IFERROR(
IF(OR(T$10="",$I165=""),"",
SUMIFS(収穫記録!$P:$P,収穫記録!$D:$D,$J$1,収穫記録!$I:$I,$J$2,収穫記録!$J:$J,$J$3,収穫記録!$F:$F,$I165,収穫記録!$B:$B,"&gt;="&amp;T$10,収穫記録!$B:$B,"&lt;="&amp;T$10+6)
/_xlfn.UNIQUE(_xlfn._xlws.FILTER($F:$F,$E:$E=$J$4))
/IF($J$5="総計",1,$K165/10)
),0)</f>
        <v>0</v>
      </c>
      <c r="U165" s="48" cm="1">
        <f t="array" ref="U165">IFERROR(
IF(OR(U$10="",$I165=""),"",
SUMIFS(収穫記録!$P:$P,収穫記録!$D:$D,$J$1,収穫記録!$I:$I,$J$2,収穫記録!$J:$J,$J$3,収穫記録!$F:$F,$I165,収穫記録!$B:$B,"&gt;="&amp;U$10,収穫記録!$B:$B,"&lt;="&amp;U$10+6)
/_xlfn.UNIQUE(_xlfn._xlws.FILTER($F:$F,$E:$E=$J$4))
/IF($J$5="総計",1,$K165/10)
),0)</f>
        <v>0</v>
      </c>
      <c r="V165" s="48" cm="1">
        <f t="array" ref="V165">IFERROR(
IF(OR(V$10="",$I165=""),"",
SUMIFS(収穫記録!$P:$P,収穫記録!$D:$D,$J$1,収穫記録!$I:$I,$J$2,収穫記録!$J:$J,$J$3,収穫記録!$F:$F,$I165,収穫記録!$B:$B,"&gt;="&amp;V$10,収穫記録!$B:$B,"&lt;="&amp;V$10+6)
/_xlfn.UNIQUE(_xlfn._xlws.FILTER($F:$F,$E:$E=$J$4))
/IF($J$5="総計",1,$K165/10)
),0)</f>
        <v>0</v>
      </c>
      <c r="W165" s="48" cm="1">
        <f t="array" ref="W165">IFERROR(
IF(OR(W$10="",$I165=""),"",
SUMIFS(収穫記録!$P:$P,収穫記録!$D:$D,$J$1,収穫記録!$I:$I,$J$2,収穫記録!$J:$J,$J$3,収穫記録!$F:$F,$I165,収穫記録!$B:$B,"&gt;="&amp;W$10,収穫記録!$B:$B,"&lt;="&amp;W$10+6)
/_xlfn.UNIQUE(_xlfn._xlws.FILTER($F:$F,$E:$E=$J$4))
/IF($J$5="総計",1,$K165/10)
),0)</f>
        <v>0</v>
      </c>
      <c r="X165" s="48" cm="1">
        <f t="array" ref="X165">IFERROR(
IF(OR(X$10="",$I165=""),"",
SUMIFS(収穫記録!$P:$P,収穫記録!$D:$D,$J$1,収穫記録!$I:$I,$J$2,収穫記録!$J:$J,$J$3,収穫記録!$F:$F,$I165,収穫記録!$B:$B,"&gt;="&amp;X$10,収穫記録!$B:$B,"&lt;="&amp;X$10+6)
/_xlfn.UNIQUE(_xlfn._xlws.FILTER($F:$F,$E:$E=$J$4))
/IF($J$5="総計",1,$K165/10)
),0)</f>
        <v>0</v>
      </c>
    </row>
    <row r="166" spans="10:24">
      <c r="J166" s="13"/>
      <c r="K166" s="37"/>
      <c r="L166" s="46" t="str">
        <f t="shared" si="4"/>
        <v/>
      </c>
      <c r="M166" s="47" cm="1">
        <f t="array" ref="M166">IFERROR(
IF(OR(M$10="",$I166=""),"",
SUMIFS(収穫記録!$P:$P,収穫記録!$D:$D,$J$1,収穫記録!$I:$I,$J$2,収穫記録!$J:$J,$J$3,収穫記録!$F:$F,$I166,収穫記録!$B:$B,"&gt;="&amp;M$10,収穫記録!$B:$B,"&lt;="&amp;M$10+6)
/_xlfn.UNIQUE(_xlfn._xlws.FILTER($F:$F,$E:$E=$J$4))
/IF($J$5="総計",1,$K166/10)
),0)</f>
        <v>0</v>
      </c>
      <c r="N166" s="48" cm="1">
        <f t="array" ref="N166">IFERROR(
IF(OR(N$10="",$I166=""),"",
SUMIFS(収穫記録!$P:$P,収穫記録!$D:$D,$J$1,収穫記録!$I:$I,$J$2,収穫記録!$J:$J,$J$3,収穫記録!$F:$F,$I166,収穫記録!$B:$B,"&gt;="&amp;N$10,収穫記録!$B:$B,"&lt;="&amp;N$10+6)
/_xlfn.UNIQUE(_xlfn._xlws.FILTER($F:$F,$E:$E=$J$4))
/IF($J$5="総計",1,$K166/10)
),0)</f>
        <v>0</v>
      </c>
      <c r="O166" s="48" cm="1">
        <f t="array" ref="O166">IFERROR(
IF(OR(O$10="",$I166=""),"",
SUMIFS(収穫記録!$P:$P,収穫記録!$D:$D,$J$1,収穫記録!$I:$I,$J$2,収穫記録!$J:$J,$J$3,収穫記録!$F:$F,$I166,収穫記録!$B:$B,"&gt;="&amp;O$10,収穫記録!$B:$B,"&lt;="&amp;O$10+6)
/_xlfn.UNIQUE(_xlfn._xlws.FILTER($F:$F,$E:$E=$J$4))
/IF($J$5="総計",1,$K166/10)
),0)</f>
        <v>0</v>
      </c>
      <c r="P166" s="48" cm="1">
        <f t="array" ref="P166">IFERROR(
IF(OR(P$10="",$I166=""),"",
SUMIFS(収穫記録!$P:$P,収穫記録!$D:$D,$J$1,収穫記録!$I:$I,$J$2,収穫記録!$J:$J,$J$3,収穫記録!$F:$F,$I166,収穫記録!$B:$B,"&gt;="&amp;P$10,収穫記録!$B:$B,"&lt;="&amp;P$10+6)
/_xlfn.UNIQUE(_xlfn._xlws.FILTER($F:$F,$E:$E=$J$4))
/IF($J$5="総計",1,$K166/10)
),0)</f>
        <v>0</v>
      </c>
      <c r="Q166" s="48" cm="1">
        <f t="array" ref="Q166">IFERROR(
IF(OR(Q$10="",$I166=""),"",
SUMIFS(収穫記録!$P:$P,収穫記録!$D:$D,$J$1,収穫記録!$I:$I,$J$2,収穫記録!$J:$J,$J$3,収穫記録!$F:$F,$I166,収穫記録!$B:$B,"&gt;="&amp;Q$10,収穫記録!$B:$B,"&lt;="&amp;Q$10+6)
/_xlfn.UNIQUE(_xlfn._xlws.FILTER($F:$F,$E:$E=$J$4))
/IF($J$5="総計",1,$K166/10)
),0)</f>
        <v>0</v>
      </c>
      <c r="R166" s="48" cm="1">
        <f t="array" ref="R166">IFERROR(
IF(OR(R$10="",$I166=""),"",
SUMIFS(収穫記録!$P:$P,収穫記録!$D:$D,$J$1,収穫記録!$I:$I,$J$2,収穫記録!$J:$J,$J$3,収穫記録!$F:$F,$I166,収穫記録!$B:$B,"&gt;="&amp;R$10,収穫記録!$B:$B,"&lt;="&amp;R$10+6)
/_xlfn.UNIQUE(_xlfn._xlws.FILTER($F:$F,$E:$E=$J$4))
/IF($J$5="総計",1,$K166/10)
),0)</f>
        <v>0</v>
      </c>
      <c r="S166" s="48" cm="1">
        <f t="array" ref="S166">IFERROR(
IF(OR(S$10="",$I166=""),"",
SUMIFS(収穫記録!$P:$P,収穫記録!$D:$D,$J$1,収穫記録!$I:$I,$J$2,収穫記録!$J:$J,$J$3,収穫記録!$F:$F,$I166,収穫記録!$B:$B,"&gt;="&amp;S$10,収穫記録!$B:$B,"&lt;="&amp;S$10+6)
/_xlfn.UNIQUE(_xlfn._xlws.FILTER($F:$F,$E:$E=$J$4))
/IF($J$5="総計",1,$K166/10)
),0)</f>
        <v>0</v>
      </c>
      <c r="T166" s="48" cm="1">
        <f t="array" ref="T166">IFERROR(
IF(OR(T$10="",$I166=""),"",
SUMIFS(収穫記録!$P:$P,収穫記録!$D:$D,$J$1,収穫記録!$I:$I,$J$2,収穫記録!$J:$J,$J$3,収穫記録!$F:$F,$I166,収穫記録!$B:$B,"&gt;="&amp;T$10,収穫記録!$B:$B,"&lt;="&amp;T$10+6)
/_xlfn.UNIQUE(_xlfn._xlws.FILTER($F:$F,$E:$E=$J$4))
/IF($J$5="総計",1,$K166/10)
),0)</f>
        <v>0</v>
      </c>
      <c r="U166" s="48" cm="1">
        <f t="array" ref="U166">IFERROR(
IF(OR(U$10="",$I166=""),"",
SUMIFS(収穫記録!$P:$P,収穫記録!$D:$D,$J$1,収穫記録!$I:$I,$J$2,収穫記録!$J:$J,$J$3,収穫記録!$F:$F,$I166,収穫記録!$B:$B,"&gt;="&amp;U$10,収穫記録!$B:$B,"&lt;="&amp;U$10+6)
/_xlfn.UNIQUE(_xlfn._xlws.FILTER($F:$F,$E:$E=$J$4))
/IF($J$5="総計",1,$K166/10)
),0)</f>
        <v>0</v>
      </c>
      <c r="V166" s="48" cm="1">
        <f t="array" ref="V166">IFERROR(
IF(OR(V$10="",$I166=""),"",
SUMIFS(収穫記録!$P:$P,収穫記録!$D:$D,$J$1,収穫記録!$I:$I,$J$2,収穫記録!$J:$J,$J$3,収穫記録!$F:$F,$I166,収穫記録!$B:$B,"&gt;="&amp;V$10,収穫記録!$B:$B,"&lt;="&amp;V$10+6)
/_xlfn.UNIQUE(_xlfn._xlws.FILTER($F:$F,$E:$E=$J$4))
/IF($J$5="総計",1,$K166/10)
),0)</f>
        <v>0</v>
      </c>
      <c r="W166" s="48" cm="1">
        <f t="array" ref="W166">IFERROR(
IF(OR(W$10="",$I166=""),"",
SUMIFS(収穫記録!$P:$P,収穫記録!$D:$D,$J$1,収穫記録!$I:$I,$J$2,収穫記録!$J:$J,$J$3,収穫記録!$F:$F,$I166,収穫記録!$B:$B,"&gt;="&amp;W$10,収穫記録!$B:$B,"&lt;="&amp;W$10+6)
/_xlfn.UNIQUE(_xlfn._xlws.FILTER($F:$F,$E:$E=$J$4))
/IF($J$5="総計",1,$K166/10)
),0)</f>
        <v>0</v>
      </c>
      <c r="X166" s="48" cm="1">
        <f t="array" ref="X166">IFERROR(
IF(OR(X$10="",$I166=""),"",
SUMIFS(収穫記録!$P:$P,収穫記録!$D:$D,$J$1,収穫記録!$I:$I,$J$2,収穫記録!$J:$J,$J$3,収穫記録!$F:$F,$I166,収穫記録!$B:$B,"&gt;="&amp;X$10,収穫記録!$B:$B,"&lt;="&amp;X$10+6)
/_xlfn.UNIQUE(_xlfn._xlws.FILTER($F:$F,$E:$E=$J$4))
/IF($J$5="総計",1,$K166/10)
),0)</f>
        <v>0</v>
      </c>
    </row>
    <row r="167" spans="10:24">
      <c r="J167" s="13"/>
      <c r="K167" s="37"/>
      <c r="L167" s="46" t="str">
        <f t="shared" si="4"/>
        <v/>
      </c>
      <c r="M167" s="47" cm="1">
        <f t="array" ref="M167">IFERROR(
IF(OR(M$10="",$I167=""),"",
SUMIFS(収穫記録!$P:$P,収穫記録!$D:$D,$J$1,収穫記録!$I:$I,$J$2,収穫記録!$J:$J,$J$3,収穫記録!$F:$F,$I167,収穫記録!$B:$B,"&gt;="&amp;M$10,収穫記録!$B:$B,"&lt;="&amp;M$10+6)
/_xlfn.UNIQUE(_xlfn._xlws.FILTER($F:$F,$E:$E=$J$4))
/IF($J$5="総計",1,$K167/10)
),0)</f>
        <v>0</v>
      </c>
      <c r="N167" s="48" cm="1">
        <f t="array" ref="N167">IFERROR(
IF(OR(N$10="",$I167=""),"",
SUMIFS(収穫記録!$P:$P,収穫記録!$D:$D,$J$1,収穫記録!$I:$I,$J$2,収穫記録!$J:$J,$J$3,収穫記録!$F:$F,$I167,収穫記録!$B:$B,"&gt;="&amp;N$10,収穫記録!$B:$B,"&lt;="&amp;N$10+6)
/_xlfn.UNIQUE(_xlfn._xlws.FILTER($F:$F,$E:$E=$J$4))
/IF($J$5="総計",1,$K167/10)
),0)</f>
        <v>0</v>
      </c>
      <c r="O167" s="48" cm="1">
        <f t="array" ref="O167">IFERROR(
IF(OR(O$10="",$I167=""),"",
SUMIFS(収穫記録!$P:$P,収穫記録!$D:$D,$J$1,収穫記録!$I:$I,$J$2,収穫記録!$J:$J,$J$3,収穫記録!$F:$F,$I167,収穫記録!$B:$B,"&gt;="&amp;O$10,収穫記録!$B:$B,"&lt;="&amp;O$10+6)
/_xlfn.UNIQUE(_xlfn._xlws.FILTER($F:$F,$E:$E=$J$4))
/IF($J$5="総計",1,$K167/10)
),0)</f>
        <v>0</v>
      </c>
      <c r="P167" s="48" cm="1">
        <f t="array" ref="P167">IFERROR(
IF(OR(P$10="",$I167=""),"",
SUMIFS(収穫記録!$P:$P,収穫記録!$D:$D,$J$1,収穫記録!$I:$I,$J$2,収穫記録!$J:$J,$J$3,収穫記録!$F:$F,$I167,収穫記録!$B:$B,"&gt;="&amp;P$10,収穫記録!$B:$B,"&lt;="&amp;P$10+6)
/_xlfn.UNIQUE(_xlfn._xlws.FILTER($F:$F,$E:$E=$J$4))
/IF($J$5="総計",1,$K167/10)
),0)</f>
        <v>0</v>
      </c>
      <c r="Q167" s="48" cm="1">
        <f t="array" ref="Q167">IFERROR(
IF(OR(Q$10="",$I167=""),"",
SUMIFS(収穫記録!$P:$P,収穫記録!$D:$D,$J$1,収穫記録!$I:$I,$J$2,収穫記録!$J:$J,$J$3,収穫記録!$F:$F,$I167,収穫記録!$B:$B,"&gt;="&amp;Q$10,収穫記録!$B:$B,"&lt;="&amp;Q$10+6)
/_xlfn.UNIQUE(_xlfn._xlws.FILTER($F:$F,$E:$E=$J$4))
/IF($J$5="総計",1,$K167/10)
),0)</f>
        <v>0</v>
      </c>
      <c r="R167" s="48" cm="1">
        <f t="array" ref="R167">IFERROR(
IF(OR(R$10="",$I167=""),"",
SUMIFS(収穫記録!$P:$P,収穫記録!$D:$D,$J$1,収穫記録!$I:$I,$J$2,収穫記録!$J:$J,$J$3,収穫記録!$F:$F,$I167,収穫記録!$B:$B,"&gt;="&amp;R$10,収穫記録!$B:$B,"&lt;="&amp;R$10+6)
/_xlfn.UNIQUE(_xlfn._xlws.FILTER($F:$F,$E:$E=$J$4))
/IF($J$5="総計",1,$K167/10)
),0)</f>
        <v>0</v>
      </c>
      <c r="S167" s="48" cm="1">
        <f t="array" ref="S167">IFERROR(
IF(OR(S$10="",$I167=""),"",
SUMIFS(収穫記録!$P:$P,収穫記録!$D:$D,$J$1,収穫記録!$I:$I,$J$2,収穫記録!$J:$J,$J$3,収穫記録!$F:$F,$I167,収穫記録!$B:$B,"&gt;="&amp;S$10,収穫記録!$B:$B,"&lt;="&amp;S$10+6)
/_xlfn.UNIQUE(_xlfn._xlws.FILTER($F:$F,$E:$E=$J$4))
/IF($J$5="総計",1,$K167/10)
),0)</f>
        <v>0</v>
      </c>
      <c r="T167" s="48" cm="1">
        <f t="array" ref="T167">IFERROR(
IF(OR(T$10="",$I167=""),"",
SUMIFS(収穫記録!$P:$P,収穫記録!$D:$D,$J$1,収穫記録!$I:$I,$J$2,収穫記録!$J:$J,$J$3,収穫記録!$F:$F,$I167,収穫記録!$B:$B,"&gt;="&amp;T$10,収穫記録!$B:$B,"&lt;="&amp;T$10+6)
/_xlfn.UNIQUE(_xlfn._xlws.FILTER($F:$F,$E:$E=$J$4))
/IF($J$5="総計",1,$K167/10)
),0)</f>
        <v>0</v>
      </c>
      <c r="U167" s="48" cm="1">
        <f t="array" ref="U167">IFERROR(
IF(OR(U$10="",$I167=""),"",
SUMIFS(収穫記録!$P:$P,収穫記録!$D:$D,$J$1,収穫記録!$I:$I,$J$2,収穫記録!$J:$J,$J$3,収穫記録!$F:$F,$I167,収穫記録!$B:$B,"&gt;="&amp;U$10,収穫記録!$B:$B,"&lt;="&amp;U$10+6)
/_xlfn.UNIQUE(_xlfn._xlws.FILTER($F:$F,$E:$E=$J$4))
/IF($J$5="総計",1,$K167/10)
),0)</f>
        <v>0</v>
      </c>
      <c r="V167" s="48" cm="1">
        <f t="array" ref="V167">IFERROR(
IF(OR(V$10="",$I167=""),"",
SUMIFS(収穫記録!$P:$P,収穫記録!$D:$D,$J$1,収穫記録!$I:$I,$J$2,収穫記録!$J:$J,$J$3,収穫記録!$F:$F,$I167,収穫記録!$B:$B,"&gt;="&amp;V$10,収穫記録!$B:$B,"&lt;="&amp;V$10+6)
/_xlfn.UNIQUE(_xlfn._xlws.FILTER($F:$F,$E:$E=$J$4))
/IF($J$5="総計",1,$K167/10)
),0)</f>
        <v>0</v>
      </c>
      <c r="W167" s="48" cm="1">
        <f t="array" ref="W167">IFERROR(
IF(OR(W$10="",$I167=""),"",
SUMIFS(収穫記録!$P:$P,収穫記録!$D:$D,$J$1,収穫記録!$I:$I,$J$2,収穫記録!$J:$J,$J$3,収穫記録!$F:$F,$I167,収穫記録!$B:$B,"&gt;="&amp;W$10,収穫記録!$B:$B,"&lt;="&amp;W$10+6)
/_xlfn.UNIQUE(_xlfn._xlws.FILTER($F:$F,$E:$E=$J$4))
/IF($J$5="総計",1,$K167/10)
),0)</f>
        <v>0</v>
      </c>
      <c r="X167" s="48" cm="1">
        <f t="array" ref="X167">IFERROR(
IF(OR(X$10="",$I167=""),"",
SUMIFS(収穫記録!$P:$P,収穫記録!$D:$D,$J$1,収穫記録!$I:$I,$J$2,収穫記録!$J:$J,$J$3,収穫記録!$F:$F,$I167,収穫記録!$B:$B,"&gt;="&amp;X$10,収穫記録!$B:$B,"&lt;="&amp;X$10+6)
/_xlfn.UNIQUE(_xlfn._xlws.FILTER($F:$F,$E:$E=$J$4))
/IF($J$5="総計",1,$K167/10)
),0)</f>
        <v>0</v>
      </c>
    </row>
    <row r="168" spans="10:24">
      <c r="J168" s="13"/>
      <c r="K168" s="37"/>
      <c r="L168" s="46" t="str">
        <f t="shared" si="4"/>
        <v/>
      </c>
      <c r="M168" s="47" cm="1">
        <f t="array" ref="M168">IFERROR(
IF(OR(M$10="",$I168=""),"",
SUMIFS(収穫記録!$P:$P,収穫記録!$D:$D,$J$1,収穫記録!$I:$I,$J$2,収穫記録!$J:$J,$J$3,収穫記録!$F:$F,$I168,収穫記録!$B:$B,"&gt;="&amp;M$10,収穫記録!$B:$B,"&lt;="&amp;M$10+6)
/_xlfn.UNIQUE(_xlfn._xlws.FILTER($F:$F,$E:$E=$J$4))
/IF($J$5="総計",1,$K168/10)
),0)</f>
        <v>0</v>
      </c>
      <c r="N168" s="48" cm="1">
        <f t="array" ref="N168">IFERROR(
IF(OR(N$10="",$I168=""),"",
SUMIFS(収穫記録!$P:$P,収穫記録!$D:$D,$J$1,収穫記録!$I:$I,$J$2,収穫記録!$J:$J,$J$3,収穫記録!$F:$F,$I168,収穫記録!$B:$B,"&gt;="&amp;N$10,収穫記録!$B:$B,"&lt;="&amp;N$10+6)
/_xlfn.UNIQUE(_xlfn._xlws.FILTER($F:$F,$E:$E=$J$4))
/IF($J$5="総計",1,$K168/10)
),0)</f>
        <v>0</v>
      </c>
      <c r="O168" s="48" cm="1">
        <f t="array" ref="O168">IFERROR(
IF(OR(O$10="",$I168=""),"",
SUMIFS(収穫記録!$P:$P,収穫記録!$D:$D,$J$1,収穫記録!$I:$I,$J$2,収穫記録!$J:$J,$J$3,収穫記録!$F:$F,$I168,収穫記録!$B:$B,"&gt;="&amp;O$10,収穫記録!$B:$B,"&lt;="&amp;O$10+6)
/_xlfn.UNIQUE(_xlfn._xlws.FILTER($F:$F,$E:$E=$J$4))
/IF($J$5="総計",1,$K168/10)
),0)</f>
        <v>0</v>
      </c>
      <c r="P168" s="48" cm="1">
        <f t="array" ref="P168">IFERROR(
IF(OR(P$10="",$I168=""),"",
SUMIFS(収穫記録!$P:$P,収穫記録!$D:$D,$J$1,収穫記録!$I:$I,$J$2,収穫記録!$J:$J,$J$3,収穫記録!$F:$F,$I168,収穫記録!$B:$B,"&gt;="&amp;P$10,収穫記録!$B:$B,"&lt;="&amp;P$10+6)
/_xlfn.UNIQUE(_xlfn._xlws.FILTER($F:$F,$E:$E=$J$4))
/IF($J$5="総計",1,$K168/10)
),0)</f>
        <v>0</v>
      </c>
      <c r="Q168" s="48" cm="1">
        <f t="array" ref="Q168">IFERROR(
IF(OR(Q$10="",$I168=""),"",
SUMIFS(収穫記録!$P:$P,収穫記録!$D:$D,$J$1,収穫記録!$I:$I,$J$2,収穫記録!$J:$J,$J$3,収穫記録!$F:$F,$I168,収穫記録!$B:$B,"&gt;="&amp;Q$10,収穫記録!$B:$B,"&lt;="&amp;Q$10+6)
/_xlfn.UNIQUE(_xlfn._xlws.FILTER($F:$F,$E:$E=$J$4))
/IF($J$5="総計",1,$K168/10)
),0)</f>
        <v>0</v>
      </c>
      <c r="R168" s="48" cm="1">
        <f t="array" ref="R168">IFERROR(
IF(OR(R$10="",$I168=""),"",
SUMIFS(収穫記録!$P:$P,収穫記録!$D:$D,$J$1,収穫記録!$I:$I,$J$2,収穫記録!$J:$J,$J$3,収穫記録!$F:$F,$I168,収穫記録!$B:$B,"&gt;="&amp;R$10,収穫記録!$B:$B,"&lt;="&amp;R$10+6)
/_xlfn.UNIQUE(_xlfn._xlws.FILTER($F:$F,$E:$E=$J$4))
/IF($J$5="総計",1,$K168/10)
),0)</f>
        <v>0</v>
      </c>
      <c r="S168" s="48" cm="1">
        <f t="array" ref="S168">IFERROR(
IF(OR(S$10="",$I168=""),"",
SUMIFS(収穫記録!$P:$P,収穫記録!$D:$D,$J$1,収穫記録!$I:$I,$J$2,収穫記録!$J:$J,$J$3,収穫記録!$F:$F,$I168,収穫記録!$B:$B,"&gt;="&amp;S$10,収穫記録!$B:$B,"&lt;="&amp;S$10+6)
/_xlfn.UNIQUE(_xlfn._xlws.FILTER($F:$F,$E:$E=$J$4))
/IF($J$5="総計",1,$K168/10)
),0)</f>
        <v>0</v>
      </c>
      <c r="T168" s="48" cm="1">
        <f t="array" ref="T168">IFERROR(
IF(OR(T$10="",$I168=""),"",
SUMIFS(収穫記録!$P:$P,収穫記録!$D:$D,$J$1,収穫記録!$I:$I,$J$2,収穫記録!$J:$J,$J$3,収穫記録!$F:$F,$I168,収穫記録!$B:$B,"&gt;="&amp;T$10,収穫記録!$B:$B,"&lt;="&amp;T$10+6)
/_xlfn.UNIQUE(_xlfn._xlws.FILTER($F:$F,$E:$E=$J$4))
/IF($J$5="総計",1,$K168/10)
),0)</f>
        <v>0</v>
      </c>
      <c r="U168" s="48" cm="1">
        <f t="array" ref="U168">IFERROR(
IF(OR(U$10="",$I168=""),"",
SUMIFS(収穫記録!$P:$P,収穫記録!$D:$D,$J$1,収穫記録!$I:$I,$J$2,収穫記録!$J:$J,$J$3,収穫記録!$F:$F,$I168,収穫記録!$B:$B,"&gt;="&amp;U$10,収穫記録!$B:$B,"&lt;="&amp;U$10+6)
/_xlfn.UNIQUE(_xlfn._xlws.FILTER($F:$F,$E:$E=$J$4))
/IF($J$5="総計",1,$K168/10)
),0)</f>
        <v>0</v>
      </c>
      <c r="V168" s="48" cm="1">
        <f t="array" ref="V168">IFERROR(
IF(OR(V$10="",$I168=""),"",
SUMIFS(収穫記録!$P:$P,収穫記録!$D:$D,$J$1,収穫記録!$I:$I,$J$2,収穫記録!$J:$J,$J$3,収穫記録!$F:$F,$I168,収穫記録!$B:$B,"&gt;="&amp;V$10,収穫記録!$B:$B,"&lt;="&amp;V$10+6)
/_xlfn.UNIQUE(_xlfn._xlws.FILTER($F:$F,$E:$E=$J$4))
/IF($J$5="総計",1,$K168/10)
),0)</f>
        <v>0</v>
      </c>
      <c r="W168" s="48" cm="1">
        <f t="array" ref="W168">IFERROR(
IF(OR(W$10="",$I168=""),"",
SUMIFS(収穫記録!$P:$P,収穫記録!$D:$D,$J$1,収穫記録!$I:$I,$J$2,収穫記録!$J:$J,$J$3,収穫記録!$F:$F,$I168,収穫記録!$B:$B,"&gt;="&amp;W$10,収穫記録!$B:$B,"&lt;="&amp;W$10+6)
/_xlfn.UNIQUE(_xlfn._xlws.FILTER($F:$F,$E:$E=$J$4))
/IF($J$5="総計",1,$K168/10)
),0)</f>
        <v>0</v>
      </c>
      <c r="X168" s="48" cm="1">
        <f t="array" ref="X168">IFERROR(
IF(OR(X$10="",$I168=""),"",
SUMIFS(収穫記録!$P:$P,収穫記録!$D:$D,$J$1,収穫記録!$I:$I,$J$2,収穫記録!$J:$J,$J$3,収穫記録!$F:$F,$I168,収穫記録!$B:$B,"&gt;="&amp;X$10,収穫記録!$B:$B,"&lt;="&amp;X$10+6)
/_xlfn.UNIQUE(_xlfn._xlws.FILTER($F:$F,$E:$E=$J$4))
/IF($J$5="総計",1,$K168/10)
),0)</f>
        <v>0</v>
      </c>
    </row>
    <row r="169" spans="10:24">
      <c r="J169" s="13"/>
      <c r="K169" s="37"/>
      <c r="L169" s="46" t="str">
        <f t="shared" si="4"/>
        <v/>
      </c>
      <c r="M169" s="47" cm="1">
        <f t="array" ref="M169">IFERROR(
IF(OR(M$10="",$I169=""),"",
SUMIFS(収穫記録!$P:$P,収穫記録!$D:$D,$J$1,収穫記録!$I:$I,$J$2,収穫記録!$J:$J,$J$3,収穫記録!$F:$F,$I169,収穫記録!$B:$B,"&gt;="&amp;M$10,収穫記録!$B:$B,"&lt;="&amp;M$10+6)
/_xlfn.UNIQUE(_xlfn._xlws.FILTER($F:$F,$E:$E=$J$4))
/IF($J$5="総計",1,$K169/10)
),0)</f>
        <v>0</v>
      </c>
      <c r="N169" s="48" cm="1">
        <f t="array" ref="N169">IFERROR(
IF(OR(N$10="",$I169=""),"",
SUMIFS(収穫記録!$P:$P,収穫記録!$D:$D,$J$1,収穫記録!$I:$I,$J$2,収穫記録!$J:$J,$J$3,収穫記録!$F:$F,$I169,収穫記録!$B:$B,"&gt;="&amp;N$10,収穫記録!$B:$B,"&lt;="&amp;N$10+6)
/_xlfn.UNIQUE(_xlfn._xlws.FILTER($F:$F,$E:$E=$J$4))
/IF($J$5="総計",1,$K169/10)
),0)</f>
        <v>0</v>
      </c>
      <c r="O169" s="48" cm="1">
        <f t="array" ref="O169">IFERROR(
IF(OR(O$10="",$I169=""),"",
SUMIFS(収穫記録!$P:$P,収穫記録!$D:$D,$J$1,収穫記録!$I:$I,$J$2,収穫記録!$J:$J,$J$3,収穫記録!$F:$F,$I169,収穫記録!$B:$B,"&gt;="&amp;O$10,収穫記録!$B:$B,"&lt;="&amp;O$10+6)
/_xlfn.UNIQUE(_xlfn._xlws.FILTER($F:$F,$E:$E=$J$4))
/IF($J$5="総計",1,$K169/10)
),0)</f>
        <v>0</v>
      </c>
      <c r="P169" s="48" cm="1">
        <f t="array" ref="P169">IFERROR(
IF(OR(P$10="",$I169=""),"",
SUMIFS(収穫記録!$P:$P,収穫記録!$D:$D,$J$1,収穫記録!$I:$I,$J$2,収穫記録!$J:$J,$J$3,収穫記録!$F:$F,$I169,収穫記録!$B:$B,"&gt;="&amp;P$10,収穫記録!$B:$B,"&lt;="&amp;P$10+6)
/_xlfn.UNIQUE(_xlfn._xlws.FILTER($F:$F,$E:$E=$J$4))
/IF($J$5="総計",1,$K169/10)
),0)</f>
        <v>0</v>
      </c>
      <c r="Q169" s="48" cm="1">
        <f t="array" ref="Q169">IFERROR(
IF(OR(Q$10="",$I169=""),"",
SUMIFS(収穫記録!$P:$P,収穫記録!$D:$D,$J$1,収穫記録!$I:$I,$J$2,収穫記録!$J:$J,$J$3,収穫記録!$F:$F,$I169,収穫記録!$B:$B,"&gt;="&amp;Q$10,収穫記録!$B:$B,"&lt;="&amp;Q$10+6)
/_xlfn.UNIQUE(_xlfn._xlws.FILTER($F:$F,$E:$E=$J$4))
/IF($J$5="総計",1,$K169/10)
),0)</f>
        <v>0</v>
      </c>
      <c r="R169" s="48" cm="1">
        <f t="array" ref="R169">IFERROR(
IF(OR(R$10="",$I169=""),"",
SUMIFS(収穫記録!$P:$P,収穫記録!$D:$D,$J$1,収穫記録!$I:$I,$J$2,収穫記録!$J:$J,$J$3,収穫記録!$F:$F,$I169,収穫記録!$B:$B,"&gt;="&amp;R$10,収穫記録!$B:$B,"&lt;="&amp;R$10+6)
/_xlfn.UNIQUE(_xlfn._xlws.FILTER($F:$F,$E:$E=$J$4))
/IF($J$5="総計",1,$K169/10)
),0)</f>
        <v>0</v>
      </c>
      <c r="S169" s="48" cm="1">
        <f t="array" ref="S169">IFERROR(
IF(OR(S$10="",$I169=""),"",
SUMIFS(収穫記録!$P:$P,収穫記録!$D:$D,$J$1,収穫記録!$I:$I,$J$2,収穫記録!$J:$J,$J$3,収穫記録!$F:$F,$I169,収穫記録!$B:$B,"&gt;="&amp;S$10,収穫記録!$B:$B,"&lt;="&amp;S$10+6)
/_xlfn.UNIQUE(_xlfn._xlws.FILTER($F:$F,$E:$E=$J$4))
/IF($J$5="総計",1,$K169/10)
),0)</f>
        <v>0</v>
      </c>
      <c r="T169" s="48" cm="1">
        <f t="array" ref="T169">IFERROR(
IF(OR(T$10="",$I169=""),"",
SUMIFS(収穫記録!$P:$P,収穫記録!$D:$D,$J$1,収穫記録!$I:$I,$J$2,収穫記録!$J:$J,$J$3,収穫記録!$F:$F,$I169,収穫記録!$B:$B,"&gt;="&amp;T$10,収穫記録!$B:$B,"&lt;="&amp;T$10+6)
/_xlfn.UNIQUE(_xlfn._xlws.FILTER($F:$F,$E:$E=$J$4))
/IF($J$5="総計",1,$K169/10)
),0)</f>
        <v>0</v>
      </c>
      <c r="U169" s="48" cm="1">
        <f t="array" ref="U169">IFERROR(
IF(OR(U$10="",$I169=""),"",
SUMIFS(収穫記録!$P:$P,収穫記録!$D:$D,$J$1,収穫記録!$I:$I,$J$2,収穫記録!$J:$J,$J$3,収穫記録!$F:$F,$I169,収穫記録!$B:$B,"&gt;="&amp;U$10,収穫記録!$B:$B,"&lt;="&amp;U$10+6)
/_xlfn.UNIQUE(_xlfn._xlws.FILTER($F:$F,$E:$E=$J$4))
/IF($J$5="総計",1,$K169/10)
),0)</f>
        <v>0</v>
      </c>
      <c r="V169" s="48" cm="1">
        <f t="array" ref="V169">IFERROR(
IF(OR(V$10="",$I169=""),"",
SUMIFS(収穫記録!$P:$P,収穫記録!$D:$D,$J$1,収穫記録!$I:$I,$J$2,収穫記録!$J:$J,$J$3,収穫記録!$F:$F,$I169,収穫記録!$B:$B,"&gt;="&amp;V$10,収穫記録!$B:$B,"&lt;="&amp;V$10+6)
/_xlfn.UNIQUE(_xlfn._xlws.FILTER($F:$F,$E:$E=$J$4))
/IF($J$5="総計",1,$K169/10)
),0)</f>
        <v>0</v>
      </c>
      <c r="W169" s="48" cm="1">
        <f t="array" ref="W169">IFERROR(
IF(OR(W$10="",$I169=""),"",
SUMIFS(収穫記録!$P:$P,収穫記録!$D:$D,$J$1,収穫記録!$I:$I,$J$2,収穫記録!$J:$J,$J$3,収穫記録!$F:$F,$I169,収穫記録!$B:$B,"&gt;="&amp;W$10,収穫記録!$B:$B,"&lt;="&amp;W$10+6)
/_xlfn.UNIQUE(_xlfn._xlws.FILTER($F:$F,$E:$E=$J$4))
/IF($J$5="総計",1,$K169/10)
),0)</f>
        <v>0</v>
      </c>
      <c r="X169" s="48" cm="1">
        <f t="array" ref="X169">IFERROR(
IF(OR(X$10="",$I169=""),"",
SUMIFS(収穫記録!$P:$P,収穫記録!$D:$D,$J$1,収穫記録!$I:$I,$J$2,収穫記録!$J:$J,$J$3,収穫記録!$F:$F,$I169,収穫記録!$B:$B,"&gt;="&amp;X$10,収穫記録!$B:$B,"&lt;="&amp;X$10+6)
/_xlfn.UNIQUE(_xlfn._xlws.FILTER($F:$F,$E:$E=$J$4))
/IF($J$5="総計",1,$K169/10)
),0)</f>
        <v>0</v>
      </c>
    </row>
    <row r="170" spans="10:24">
      <c r="J170" s="13"/>
      <c r="K170" s="37"/>
      <c r="L170" s="46" t="str">
        <f t="shared" si="4"/>
        <v/>
      </c>
      <c r="M170" s="47" cm="1">
        <f t="array" ref="M170">IFERROR(
IF(OR(M$10="",$I170=""),"",
SUMIFS(収穫記録!$P:$P,収穫記録!$D:$D,$J$1,収穫記録!$I:$I,$J$2,収穫記録!$J:$J,$J$3,収穫記録!$F:$F,$I170,収穫記録!$B:$B,"&gt;="&amp;M$10,収穫記録!$B:$B,"&lt;="&amp;M$10+6)
/_xlfn.UNIQUE(_xlfn._xlws.FILTER($F:$F,$E:$E=$J$4))
/IF($J$5="総計",1,$K170/10)
),0)</f>
        <v>0</v>
      </c>
      <c r="N170" s="48" cm="1">
        <f t="array" ref="N170">IFERROR(
IF(OR(N$10="",$I170=""),"",
SUMIFS(収穫記録!$P:$P,収穫記録!$D:$D,$J$1,収穫記録!$I:$I,$J$2,収穫記録!$J:$J,$J$3,収穫記録!$F:$F,$I170,収穫記録!$B:$B,"&gt;="&amp;N$10,収穫記録!$B:$B,"&lt;="&amp;N$10+6)
/_xlfn.UNIQUE(_xlfn._xlws.FILTER($F:$F,$E:$E=$J$4))
/IF($J$5="総計",1,$K170/10)
),0)</f>
        <v>0</v>
      </c>
      <c r="O170" s="48" cm="1">
        <f t="array" ref="O170">IFERROR(
IF(OR(O$10="",$I170=""),"",
SUMIFS(収穫記録!$P:$P,収穫記録!$D:$D,$J$1,収穫記録!$I:$I,$J$2,収穫記録!$J:$J,$J$3,収穫記録!$F:$F,$I170,収穫記録!$B:$B,"&gt;="&amp;O$10,収穫記録!$B:$B,"&lt;="&amp;O$10+6)
/_xlfn.UNIQUE(_xlfn._xlws.FILTER($F:$F,$E:$E=$J$4))
/IF($J$5="総計",1,$K170/10)
),0)</f>
        <v>0</v>
      </c>
      <c r="P170" s="48" cm="1">
        <f t="array" ref="P170">IFERROR(
IF(OR(P$10="",$I170=""),"",
SUMIFS(収穫記録!$P:$P,収穫記録!$D:$D,$J$1,収穫記録!$I:$I,$J$2,収穫記録!$J:$J,$J$3,収穫記録!$F:$F,$I170,収穫記録!$B:$B,"&gt;="&amp;P$10,収穫記録!$B:$B,"&lt;="&amp;P$10+6)
/_xlfn.UNIQUE(_xlfn._xlws.FILTER($F:$F,$E:$E=$J$4))
/IF($J$5="総計",1,$K170/10)
),0)</f>
        <v>0</v>
      </c>
      <c r="Q170" s="48" cm="1">
        <f t="array" ref="Q170">IFERROR(
IF(OR(Q$10="",$I170=""),"",
SUMIFS(収穫記録!$P:$P,収穫記録!$D:$D,$J$1,収穫記録!$I:$I,$J$2,収穫記録!$J:$J,$J$3,収穫記録!$F:$F,$I170,収穫記録!$B:$B,"&gt;="&amp;Q$10,収穫記録!$B:$B,"&lt;="&amp;Q$10+6)
/_xlfn.UNIQUE(_xlfn._xlws.FILTER($F:$F,$E:$E=$J$4))
/IF($J$5="総計",1,$K170/10)
),0)</f>
        <v>0</v>
      </c>
      <c r="R170" s="48" cm="1">
        <f t="array" ref="R170">IFERROR(
IF(OR(R$10="",$I170=""),"",
SUMIFS(収穫記録!$P:$P,収穫記録!$D:$D,$J$1,収穫記録!$I:$I,$J$2,収穫記録!$J:$J,$J$3,収穫記録!$F:$F,$I170,収穫記録!$B:$B,"&gt;="&amp;R$10,収穫記録!$B:$B,"&lt;="&amp;R$10+6)
/_xlfn.UNIQUE(_xlfn._xlws.FILTER($F:$F,$E:$E=$J$4))
/IF($J$5="総計",1,$K170/10)
),0)</f>
        <v>0</v>
      </c>
      <c r="S170" s="48" cm="1">
        <f t="array" ref="S170">IFERROR(
IF(OR(S$10="",$I170=""),"",
SUMIFS(収穫記録!$P:$P,収穫記録!$D:$D,$J$1,収穫記録!$I:$I,$J$2,収穫記録!$J:$J,$J$3,収穫記録!$F:$F,$I170,収穫記録!$B:$B,"&gt;="&amp;S$10,収穫記録!$B:$B,"&lt;="&amp;S$10+6)
/_xlfn.UNIQUE(_xlfn._xlws.FILTER($F:$F,$E:$E=$J$4))
/IF($J$5="総計",1,$K170/10)
),0)</f>
        <v>0</v>
      </c>
      <c r="T170" s="48" cm="1">
        <f t="array" ref="T170">IFERROR(
IF(OR(T$10="",$I170=""),"",
SUMIFS(収穫記録!$P:$P,収穫記録!$D:$D,$J$1,収穫記録!$I:$I,$J$2,収穫記録!$J:$J,$J$3,収穫記録!$F:$F,$I170,収穫記録!$B:$B,"&gt;="&amp;T$10,収穫記録!$B:$B,"&lt;="&amp;T$10+6)
/_xlfn.UNIQUE(_xlfn._xlws.FILTER($F:$F,$E:$E=$J$4))
/IF($J$5="総計",1,$K170/10)
),0)</f>
        <v>0</v>
      </c>
      <c r="U170" s="48" cm="1">
        <f t="array" ref="U170">IFERROR(
IF(OR(U$10="",$I170=""),"",
SUMIFS(収穫記録!$P:$P,収穫記録!$D:$D,$J$1,収穫記録!$I:$I,$J$2,収穫記録!$J:$J,$J$3,収穫記録!$F:$F,$I170,収穫記録!$B:$B,"&gt;="&amp;U$10,収穫記録!$B:$B,"&lt;="&amp;U$10+6)
/_xlfn.UNIQUE(_xlfn._xlws.FILTER($F:$F,$E:$E=$J$4))
/IF($J$5="総計",1,$K170/10)
),0)</f>
        <v>0</v>
      </c>
      <c r="V170" s="48" cm="1">
        <f t="array" ref="V170">IFERROR(
IF(OR(V$10="",$I170=""),"",
SUMIFS(収穫記録!$P:$P,収穫記録!$D:$D,$J$1,収穫記録!$I:$I,$J$2,収穫記録!$J:$J,$J$3,収穫記録!$F:$F,$I170,収穫記録!$B:$B,"&gt;="&amp;V$10,収穫記録!$B:$B,"&lt;="&amp;V$10+6)
/_xlfn.UNIQUE(_xlfn._xlws.FILTER($F:$F,$E:$E=$J$4))
/IF($J$5="総計",1,$K170/10)
),0)</f>
        <v>0</v>
      </c>
      <c r="W170" s="48" cm="1">
        <f t="array" ref="W170">IFERROR(
IF(OR(W$10="",$I170=""),"",
SUMIFS(収穫記録!$P:$P,収穫記録!$D:$D,$J$1,収穫記録!$I:$I,$J$2,収穫記録!$J:$J,$J$3,収穫記録!$F:$F,$I170,収穫記録!$B:$B,"&gt;="&amp;W$10,収穫記録!$B:$B,"&lt;="&amp;W$10+6)
/_xlfn.UNIQUE(_xlfn._xlws.FILTER($F:$F,$E:$E=$J$4))
/IF($J$5="総計",1,$K170/10)
),0)</f>
        <v>0</v>
      </c>
      <c r="X170" s="48" cm="1">
        <f t="array" ref="X170">IFERROR(
IF(OR(X$10="",$I170=""),"",
SUMIFS(収穫記録!$P:$P,収穫記録!$D:$D,$J$1,収穫記録!$I:$I,$J$2,収穫記録!$J:$J,$J$3,収穫記録!$F:$F,$I170,収穫記録!$B:$B,"&gt;="&amp;X$10,収穫記録!$B:$B,"&lt;="&amp;X$10+6)
/_xlfn.UNIQUE(_xlfn._xlws.FILTER($F:$F,$E:$E=$J$4))
/IF($J$5="総計",1,$K170/10)
),0)</f>
        <v>0</v>
      </c>
    </row>
    <row r="171" spans="10:24">
      <c r="J171" s="13"/>
      <c r="K171" s="37"/>
      <c r="L171" s="46" t="str">
        <f t="shared" si="4"/>
        <v/>
      </c>
      <c r="M171" s="47" cm="1">
        <f t="array" ref="M171">IFERROR(
IF(OR(M$10="",$I171=""),"",
SUMIFS(収穫記録!$P:$P,収穫記録!$D:$D,$J$1,収穫記録!$I:$I,$J$2,収穫記録!$J:$J,$J$3,収穫記録!$F:$F,$I171,収穫記録!$B:$B,"&gt;="&amp;M$10,収穫記録!$B:$B,"&lt;="&amp;M$10+6)
/_xlfn.UNIQUE(_xlfn._xlws.FILTER($F:$F,$E:$E=$J$4))
/IF($J$5="総計",1,$K171/10)
),0)</f>
        <v>0</v>
      </c>
      <c r="N171" s="48" cm="1">
        <f t="array" ref="N171">IFERROR(
IF(OR(N$10="",$I171=""),"",
SUMIFS(収穫記録!$P:$P,収穫記録!$D:$D,$J$1,収穫記録!$I:$I,$J$2,収穫記録!$J:$J,$J$3,収穫記録!$F:$F,$I171,収穫記録!$B:$B,"&gt;="&amp;N$10,収穫記録!$B:$B,"&lt;="&amp;N$10+6)
/_xlfn.UNIQUE(_xlfn._xlws.FILTER($F:$F,$E:$E=$J$4))
/IF($J$5="総計",1,$K171/10)
),0)</f>
        <v>0</v>
      </c>
      <c r="O171" s="48" cm="1">
        <f t="array" ref="O171">IFERROR(
IF(OR(O$10="",$I171=""),"",
SUMIFS(収穫記録!$P:$P,収穫記録!$D:$D,$J$1,収穫記録!$I:$I,$J$2,収穫記録!$J:$J,$J$3,収穫記録!$F:$F,$I171,収穫記録!$B:$B,"&gt;="&amp;O$10,収穫記録!$B:$B,"&lt;="&amp;O$10+6)
/_xlfn.UNIQUE(_xlfn._xlws.FILTER($F:$F,$E:$E=$J$4))
/IF($J$5="総計",1,$K171/10)
),0)</f>
        <v>0</v>
      </c>
      <c r="P171" s="48" cm="1">
        <f t="array" ref="P171">IFERROR(
IF(OR(P$10="",$I171=""),"",
SUMIFS(収穫記録!$P:$P,収穫記録!$D:$D,$J$1,収穫記録!$I:$I,$J$2,収穫記録!$J:$J,$J$3,収穫記録!$F:$F,$I171,収穫記録!$B:$B,"&gt;="&amp;P$10,収穫記録!$B:$B,"&lt;="&amp;P$10+6)
/_xlfn.UNIQUE(_xlfn._xlws.FILTER($F:$F,$E:$E=$J$4))
/IF($J$5="総計",1,$K171/10)
),0)</f>
        <v>0</v>
      </c>
      <c r="Q171" s="48" cm="1">
        <f t="array" ref="Q171">IFERROR(
IF(OR(Q$10="",$I171=""),"",
SUMIFS(収穫記録!$P:$P,収穫記録!$D:$D,$J$1,収穫記録!$I:$I,$J$2,収穫記録!$J:$J,$J$3,収穫記録!$F:$F,$I171,収穫記録!$B:$B,"&gt;="&amp;Q$10,収穫記録!$B:$B,"&lt;="&amp;Q$10+6)
/_xlfn.UNIQUE(_xlfn._xlws.FILTER($F:$F,$E:$E=$J$4))
/IF($J$5="総計",1,$K171/10)
),0)</f>
        <v>0</v>
      </c>
      <c r="R171" s="48" cm="1">
        <f t="array" ref="R171">IFERROR(
IF(OR(R$10="",$I171=""),"",
SUMIFS(収穫記録!$P:$P,収穫記録!$D:$D,$J$1,収穫記録!$I:$I,$J$2,収穫記録!$J:$J,$J$3,収穫記録!$F:$F,$I171,収穫記録!$B:$B,"&gt;="&amp;R$10,収穫記録!$B:$B,"&lt;="&amp;R$10+6)
/_xlfn.UNIQUE(_xlfn._xlws.FILTER($F:$F,$E:$E=$J$4))
/IF($J$5="総計",1,$K171/10)
),0)</f>
        <v>0</v>
      </c>
      <c r="S171" s="48" cm="1">
        <f t="array" ref="S171">IFERROR(
IF(OR(S$10="",$I171=""),"",
SUMIFS(収穫記録!$P:$P,収穫記録!$D:$D,$J$1,収穫記録!$I:$I,$J$2,収穫記録!$J:$J,$J$3,収穫記録!$F:$F,$I171,収穫記録!$B:$B,"&gt;="&amp;S$10,収穫記録!$B:$B,"&lt;="&amp;S$10+6)
/_xlfn.UNIQUE(_xlfn._xlws.FILTER($F:$F,$E:$E=$J$4))
/IF($J$5="総計",1,$K171/10)
),0)</f>
        <v>0</v>
      </c>
      <c r="T171" s="48" cm="1">
        <f t="array" ref="T171">IFERROR(
IF(OR(T$10="",$I171=""),"",
SUMIFS(収穫記録!$P:$P,収穫記録!$D:$D,$J$1,収穫記録!$I:$I,$J$2,収穫記録!$J:$J,$J$3,収穫記録!$F:$F,$I171,収穫記録!$B:$B,"&gt;="&amp;T$10,収穫記録!$B:$B,"&lt;="&amp;T$10+6)
/_xlfn.UNIQUE(_xlfn._xlws.FILTER($F:$F,$E:$E=$J$4))
/IF($J$5="総計",1,$K171/10)
),0)</f>
        <v>0</v>
      </c>
      <c r="U171" s="48" cm="1">
        <f t="array" ref="U171">IFERROR(
IF(OR(U$10="",$I171=""),"",
SUMIFS(収穫記録!$P:$P,収穫記録!$D:$D,$J$1,収穫記録!$I:$I,$J$2,収穫記録!$J:$J,$J$3,収穫記録!$F:$F,$I171,収穫記録!$B:$B,"&gt;="&amp;U$10,収穫記録!$B:$B,"&lt;="&amp;U$10+6)
/_xlfn.UNIQUE(_xlfn._xlws.FILTER($F:$F,$E:$E=$J$4))
/IF($J$5="総計",1,$K171/10)
),0)</f>
        <v>0</v>
      </c>
      <c r="V171" s="48" cm="1">
        <f t="array" ref="V171">IFERROR(
IF(OR(V$10="",$I171=""),"",
SUMIFS(収穫記録!$P:$P,収穫記録!$D:$D,$J$1,収穫記録!$I:$I,$J$2,収穫記録!$J:$J,$J$3,収穫記録!$F:$F,$I171,収穫記録!$B:$B,"&gt;="&amp;V$10,収穫記録!$B:$B,"&lt;="&amp;V$10+6)
/_xlfn.UNIQUE(_xlfn._xlws.FILTER($F:$F,$E:$E=$J$4))
/IF($J$5="総計",1,$K171/10)
),0)</f>
        <v>0</v>
      </c>
      <c r="W171" s="48" cm="1">
        <f t="array" ref="W171">IFERROR(
IF(OR(W$10="",$I171=""),"",
SUMIFS(収穫記録!$P:$P,収穫記録!$D:$D,$J$1,収穫記録!$I:$I,$J$2,収穫記録!$J:$J,$J$3,収穫記録!$F:$F,$I171,収穫記録!$B:$B,"&gt;="&amp;W$10,収穫記録!$B:$B,"&lt;="&amp;W$10+6)
/_xlfn.UNIQUE(_xlfn._xlws.FILTER($F:$F,$E:$E=$J$4))
/IF($J$5="総計",1,$K171/10)
),0)</f>
        <v>0</v>
      </c>
      <c r="X171" s="48" cm="1">
        <f t="array" ref="X171">IFERROR(
IF(OR(X$10="",$I171=""),"",
SUMIFS(収穫記録!$P:$P,収穫記録!$D:$D,$J$1,収穫記録!$I:$I,$J$2,収穫記録!$J:$J,$J$3,収穫記録!$F:$F,$I171,収穫記録!$B:$B,"&gt;="&amp;X$10,収穫記録!$B:$B,"&lt;="&amp;X$10+6)
/_xlfn.UNIQUE(_xlfn._xlws.FILTER($F:$F,$E:$E=$J$4))
/IF($J$5="総計",1,$K171/10)
),0)</f>
        <v>0</v>
      </c>
    </row>
    <row r="172" spans="10:24">
      <c r="J172" s="13"/>
      <c r="K172" s="37"/>
      <c r="L172" s="46" t="str">
        <f t="shared" si="4"/>
        <v/>
      </c>
      <c r="M172" s="47" cm="1">
        <f t="array" ref="M172">IFERROR(
IF(OR(M$10="",$I172=""),"",
SUMIFS(収穫記録!$P:$P,収穫記録!$D:$D,$J$1,収穫記録!$I:$I,$J$2,収穫記録!$J:$J,$J$3,収穫記録!$F:$F,$I172,収穫記録!$B:$B,"&gt;="&amp;M$10,収穫記録!$B:$B,"&lt;="&amp;M$10+6)
/_xlfn.UNIQUE(_xlfn._xlws.FILTER($F:$F,$E:$E=$J$4))
/IF($J$5="総計",1,$K172/10)
),0)</f>
        <v>0</v>
      </c>
      <c r="N172" s="48" cm="1">
        <f t="array" ref="N172">IFERROR(
IF(OR(N$10="",$I172=""),"",
SUMIFS(収穫記録!$P:$P,収穫記録!$D:$D,$J$1,収穫記録!$I:$I,$J$2,収穫記録!$J:$J,$J$3,収穫記録!$F:$F,$I172,収穫記録!$B:$B,"&gt;="&amp;N$10,収穫記録!$B:$B,"&lt;="&amp;N$10+6)
/_xlfn.UNIQUE(_xlfn._xlws.FILTER($F:$F,$E:$E=$J$4))
/IF($J$5="総計",1,$K172/10)
),0)</f>
        <v>0</v>
      </c>
      <c r="O172" s="48" cm="1">
        <f t="array" ref="O172">IFERROR(
IF(OR(O$10="",$I172=""),"",
SUMIFS(収穫記録!$P:$P,収穫記録!$D:$D,$J$1,収穫記録!$I:$I,$J$2,収穫記録!$J:$J,$J$3,収穫記録!$F:$F,$I172,収穫記録!$B:$B,"&gt;="&amp;O$10,収穫記録!$B:$B,"&lt;="&amp;O$10+6)
/_xlfn.UNIQUE(_xlfn._xlws.FILTER($F:$F,$E:$E=$J$4))
/IF($J$5="総計",1,$K172/10)
),0)</f>
        <v>0</v>
      </c>
      <c r="P172" s="48" cm="1">
        <f t="array" ref="P172">IFERROR(
IF(OR(P$10="",$I172=""),"",
SUMIFS(収穫記録!$P:$P,収穫記録!$D:$D,$J$1,収穫記録!$I:$I,$J$2,収穫記録!$J:$J,$J$3,収穫記録!$F:$F,$I172,収穫記録!$B:$B,"&gt;="&amp;P$10,収穫記録!$B:$B,"&lt;="&amp;P$10+6)
/_xlfn.UNIQUE(_xlfn._xlws.FILTER($F:$F,$E:$E=$J$4))
/IF($J$5="総計",1,$K172/10)
),0)</f>
        <v>0</v>
      </c>
      <c r="Q172" s="48" cm="1">
        <f t="array" ref="Q172">IFERROR(
IF(OR(Q$10="",$I172=""),"",
SUMIFS(収穫記録!$P:$P,収穫記録!$D:$D,$J$1,収穫記録!$I:$I,$J$2,収穫記録!$J:$J,$J$3,収穫記録!$F:$F,$I172,収穫記録!$B:$B,"&gt;="&amp;Q$10,収穫記録!$B:$B,"&lt;="&amp;Q$10+6)
/_xlfn.UNIQUE(_xlfn._xlws.FILTER($F:$F,$E:$E=$J$4))
/IF($J$5="総計",1,$K172/10)
),0)</f>
        <v>0</v>
      </c>
      <c r="R172" s="48" cm="1">
        <f t="array" ref="R172">IFERROR(
IF(OR(R$10="",$I172=""),"",
SUMIFS(収穫記録!$P:$P,収穫記録!$D:$D,$J$1,収穫記録!$I:$I,$J$2,収穫記録!$J:$J,$J$3,収穫記録!$F:$F,$I172,収穫記録!$B:$B,"&gt;="&amp;R$10,収穫記録!$B:$B,"&lt;="&amp;R$10+6)
/_xlfn.UNIQUE(_xlfn._xlws.FILTER($F:$F,$E:$E=$J$4))
/IF($J$5="総計",1,$K172/10)
),0)</f>
        <v>0</v>
      </c>
      <c r="S172" s="48" cm="1">
        <f t="array" ref="S172">IFERROR(
IF(OR(S$10="",$I172=""),"",
SUMIFS(収穫記録!$P:$P,収穫記録!$D:$D,$J$1,収穫記録!$I:$I,$J$2,収穫記録!$J:$J,$J$3,収穫記録!$F:$F,$I172,収穫記録!$B:$B,"&gt;="&amp;S$10,収穫記録!$B:$B,"&lt;="&amp;S$10+6)
/_xlfn.UNIQUE(_xlfn._xlws.FILTER($F:$F,$E:$E=$J$4))
/IF($J$5="総計",1,$K172/10)
),0)</f>
        <v>0</v>
      </c>
      <c r="T172" s="48" cm="1">
        <f t="array" ref="T172">IFERROR(
IF(OR(T$10="",$I172=""),"",
SUMIFS(収穫記録!$P:$P,収穫記録!$D:$D,$J$1,収穫記録!$I:$I,$J$2,収穫記録!$J:$J,$J$3,収穫記録!$F:$F,$I172,収穫記録!$B:$B,"&gt;="&amp;T$10,収穫記録!$B:$B,"&lt;="&amp;T$10+6)
/_xlfn.UNIQUE(_xlfn._xlws.FILTER($F:$F,$E:$E=$J$4))
/IF($J$5="総計",1,$K172/10)
),0)</f>
        <v>0</v>
      </c>
      <c r="U172" s="48" cm="1">
        <f t="array" ref="U172">IFERROR(
IF(OR(U$10="",$I172=""),"",
SUMIFS(収穫記録!$P:$P,収穫記録!$D:$D,$J$1,収穫記録!$I:$I,$J$2,収穫記録!$J:$J,$J$3,収穫記録!$F:$F,$I172,収穫記録!$B:$B,"&gt;="&amp;U$10,収穫記録!$B:$B,"&lt;="&amp;U$10+6)
/_xlfn.UNIQUE(_xlfn._xlws.FILTER($F:$F,$E:$E=$J$4))
/IF($J$5="総計",1,$K172/10)
),0)</f>
        <v>0</v>
      </c>
      <c r="V172" s="48" cm="1">
        <f t="array" ref="V172">IFERROR(
IF(OR(V$10="",$I172=""),"",
SUMIFS(収穫記録!$P:$P,収穫記録!$D:$D,$J$1,収穫記録!$I:$I,$J$2,収穫記録!$J:$J,$J$3,収穫記録!$F:$F,$I172,収穫記録!$B:$B,"&gt;="&amp;V$10,収穫記録!$B:$B,"&lt;="&amp;V$10+6)
/_xlfn.UNIQUE(_xlfn._xlws.FILTER($F:$F,$E:$E=$J$4))
/IF($J$5="総計",1,$K172/10)
),0)</f>
        <v>0</v>
      </c>
      <c r="W172" s="48" cm="1">
        <f t="array" ref="W172">IFERROR(
IF(OR(W$10="",$I172=""),"",
SUMIFS(収穫記録!$P:$P,収穫記録!$D:$D,$J$1,収穫記録!$I:$I,$J$2,収穫記録!$J:$J,$J$3,収穫記録!$F:$F,$I172,収穫記録!$B:$B,"&gt;="&amp;W$10,収穫記録!$B:$B,"&lt;="&amp;W$10+6)
/_xlfn.UNIQUE(_xlfn._xlws.FILTER($F:$F,$E:$E=$J$4))
/IF($J$5="総計",1,$K172/10)
),0)</f>
        <v>0</v>
      </c>
      <c r="X172" s="48" cm="1">
        <f t="array" ref="X172">IFERROR(
IF(OR(X$10="",$I172=""),"",
SUMIFS(収穫記録!$P:$P,収穫記録!$D:$D,$J$1,収穫記録!$I:$I,$J$2,収穫記録!$J:$J,$J$3,収穫記録!$F:$F,$I172,収穫記録!$B:$B,"&gt;="&amp;X$10,収穫記録!$B:$B,"&lt;="&amp;X$10+6)
/_xlfn.UNIQUE(_xlfn._xlws.FILTER($F:$F,$E:$E=$J$4))
/IF($J$5="総計",1,$K172/10)
),0)</f>
        <v>0</v>
      </c>
    </row>
    <row r="173" spans="10:24">
      <c r="J173" s="13"/>
      <c r="K173" s="37"/>
      <c r="L173" s="46" t="str">
        <f t="shared" si="4"/>
        <v/>
      </c>
      <c r="M173" s="47" cm="1">
        <f t="array" ref="M173">IFERROR(
IF(OR(M$10="",$I173=""),"",
SUMIFS(収穫記録!$P:$P,収穫記録!$D:$D,$J$1,収穫記録!$I:$I,$J$2,収穫記録!$J:$J,$J$3,収穫記録!$F:$F,$I173,収穫記録!$B:$B,"&gt;="&amp;M$10,収穫記録!$B:$B,"&lt;="&amp;M$10+6)
/_xlfn.UNIQUE(_xlfn._xlws.FILTER($F:$F,$E:$E=$J$4))
/IF($J$5="総計",1,$K173/10)
),0)</f>
        <v>0</v>
      </c>
      <c r="N173" s="48" cm="1">
        <f t="array" ref="N173">IFERROR(
IF(OR(N$10="",$I173=""),"",
SUMIFS(収穫記録!$P:$P,収穫記録!$D:$D,$J$1,収穫記録!$I:$I,$J$2,収穫記録!$J:$J,$J$3,収穫記録!$F:$F,$I173,収穫記録!$B:$B,"&gt;="&amp;N$10,収穫記録!$B:$B,"&lt;="&amp;N$10+6)
/_xlfn.UNIQUE(_xlfn._xlws.FILTER($F:$F,$E:$E=$J$4))
/IF($J$5="総計",1,$K173/10)
),0)</f>
        <v>0</v>
      </c>
      <c r="O173" s="48" cm="1">
        <f t="array" ref="O173">IFERROR(
IF(OR(O$10="",$I173=""),"",
SUMIFS(収穫記録!$P:$P,収穫記録!$D:$D,$J$1,収穫記録!$I:$I,$J$2,収穫記録!$J:$J,$J$3,収穫記録!$F:$F,$I173,収穫記録!$B:$B,"&gt;="&amp;O$10,収穫記録!$B:$B,"&lt;="&amp;O$10+6)
/_xlfn.UNIQUE(_xlfn._xlws.FILTER($F:$F,$E:$E=$J$4))
/IF($J$5="総計",1,$K173/10)
),0)</f>
        <v>0</v>
      </c>
      <c r="P173" s="48" cm="1">
        <f t="array" ref="P173">IFERROR(
IF(OR(P$10="",$I173=""),"",
SUMIFS(収穫記録!$P:$P,収穫記録!$D:$D,$J$1,収穫記録!$I:$I,$J$2,収穫記録!$J:$J,$J$3,収穫記録!$F:$F,$I173,収穫記録!$B:$B,"&gt;="&amp;P$10,収穫記録!$B:$B,"&lt;="&amp;P$10+6)
/_xlfn.UNIQUE(_xlfn._xlws.FILTER($F:$F,$E:$E=$J$4))
/IF($J$5="総計",1,$K173/10)
),0)</f>
        <v>0</v>
      </c>
      <c r="Q173" s="48" cm="1">
        <f t="array" ref="Q173">IFERROR(
IF(OR(Q$10="",$I173=""),"",
SUMIFS(収穫記録!$P:$P,収穫記録!$D:$D,$J$1,収穫記録!$I:$I,$J$2,収穫記録!$J:$J,$J$3,収穫記録!$F:$F,$I173,収穫記録!$B:$B,"&gt;="&amp;Q$10,収穫記録!$B:$B,"&lt;="&amp;Q$10+6)
/_xlfn.UNIQUE(_xlfn._xlws.FILTER($F:$F,$E:$E=$J$4))
/IF($J$5="総計",1,$K173/10)
),0)</f>
        <v>0</v>
      </c>
      <c r="R173" s="48" cm="1">
        <f t="array" ref="R173">IFERROR(
IF(OR(R$10="",$I173=""),"",
SUMIFS(収穫記録!$P:$P,収穫記録!$D:$D,$J$1,収穫記録!$I:$I,$J$2,収穫記録!$J:$J,$J$3,収穫記録!$F:$F,$I173,収穫記録!$B:$B,"&gt;="&amp;R$10,収穫記録!$B:$B,"&lt;="&amp;R$10+6)
/_xlfn.UNIQUE(_xlfn._xlws.FILTER($F:$F,$E:$E=$J$4))
/IF($J$5="総計",1,$K173/10)
),0)</f>
        <v>0</v>
      </c>
      <c r="S173" s="48" cm="1">
        <f t="array" ref="S173">IFERROR(
IF(OR(S$10="",$I173=""),"",
SUMIFS(収穫記録!$P:$P,収穫記録!$D:$D,$J$1,収穫記録!$I:$I,$J$2,収穫記録!$J:$J,$J$3,収穫記録!$F:$F,$I173,収穫記録!$B:$B,"&gt;="&amp;S$10,収穫記録!$B:$B,"&lt;="&amp;S$10+6)
/_xlfn.UNIQUE(_xlfn._xlws.FILTER($F:$F,$E:$E=$J$4))
/IF($J$5="総計",1,$K173/10)
),0)</f>
        <v>0</v>
      </c>
      <c r="T173" s="48" cm="1">
        <f t="array" ref="T173">IFERROR(
IF(OR(T$10="",$I173=""),"",
SUMIFS(収穫記録!$P:$P,収穫記録!$D:$D,$J$1,収穫記録!$I:$I,$J$2,収穫記録!$J:$J,$J$3,収穫記録!$F:$F,$I173,収穫記録!$B:$B,"&gt;="&amp;T$10,収穫記録!$B:$B,"&lt;="&amp;T$10+6)
/_xlfn.UNIQUE(_xlfn._xlws.FILTER($F:$F,$E:$E=$J$4))
/IF($J$5="総計",1,$K173/10)
),0)</f>
        <v>0</v>
      </c>
      <c r="U173" s="48" cm="1">
        <f t="array" ref="U173">IFERROR(
IF(OR(U$10="",$I173=""),"",
SUMIFS(収穫記録!$P:$P,収穫記録!$D:$D,$J$1,収穫記録!$I:$I,$J$2,収穫記録!$J:$J,$J$3,収穫記録!$F:$F,$I173,収穫記録!$B:$B,"&gt;="&amp;U$10,収穫記録!$B:$B,"&lt;="&amp;U$10+6)
/_xlfn.UNIQUE(_xlfn._xlws.FILTER($F:$F,$E:$E=$J$4))
/IF($J$5="総計",1,$K173/10)
),0)</f>
        <v>0</v>
      </c>
      <c r="V173" s="48" cm="1">
        <f t="array" ref="V173">IFERROR(
IF(OR(V$10="",$I173=""),"",
SUMIFS(収穫記録!$P:$P,収穫記録!$D:$D,$J$1,収穫記録!$I:$I,$J$2,収穫記録!$J:$J,$J$3,収穫記録!$F:$F,$I173,収穫記録!$B:$B,"&gt;="&amp;V$10,収穫記録!$B:$B,"&lt;="&amp;V$10+6)
/_xlfn.UNIQUE(_xlfn._xlws.FILTER($F:$F,$E:$E=$J$4))
/IF($J$5="総計",1,$K173/10)
),0)</f>
        <v>0</v>
      </c>
      <c r="W173" s="48" cm="1">
        <f t="array" ref="W173">IFERROR(
IF(OR(W$10="",$I173=""),"",
SUMIFS(収穫記録!$P:$P,収穫記録!$D:$D,$J$1,収穫記録!$I:$I,$J$2,収穫記録!$J:$J,$J$3,収穫記録!$F:$F,$I173,収穫記録!$B:$B,"&gt;="&amp;W$10,収穫記録!$B:$B,"&lt;="&amp;W$10+6)
/_xlfn.UNIQUE(_xlfn._xlws.FILTER($F:$F,$E:$E=$J$4))
/IF($J$5="総計",1,$K173/10)
),0)</f>
        <v>0</v>
      </c>
      <c r="X173" s="48" cm="1">
        <f t="array" ref="X173">IFERROR(
IF(OR(X$10="",$I173=""),"",
SUMIFS(収穫記録!$P:$P,収穫記録!$D:$D,$J$1,収穫記録!$I:$I,$J$2,収穫記録!$J:$J,$J$3,収穫記録!$F:$F,$I173,収穫記録!$B:$B,"&gt;="&amp;X$10,収穫記録!$B:$B,"&lt;="&amp;X$10+6)
/_xlfn.UNIQUE(_xlfn._xlws.FILTER($F:$F,$E:$E=$J$4))
/IF($J$5="総計",1,$K173/10)
),0)</f>
        <v>0</v>
      </c>
    </row>
    <row r="174" spans="10:24">
      <c r="J174" s="13"/>
      <c r="K174" s="37"/>
      <c r="L174" s="46" t="str">
        <f t="shared" si="4"/>
        <v/>
      </c>
      <c r="M174" s="47" cm="1">
        <f t="array" ref="M174">IFERROR(
IF(OR(M$10="",$I174=""),"",
SUMIFS(収穫記録!$P:$P,収穫記録!$D:$D,$J$1,収穫記録!$I:$I,$J$2,収穫記録!$J:$J,$J$3,収穫記録!$F:$F,$I174,収穫記録!$B:$B,"&gt;="&amp;M$10,収穫記録!$B:$B,"&lt;="&amp;M$10+6)
/_xlfn.UNIQUE(_xlfn._xlws.FILTER($F:$F,$E:$E=$J$4))
/IF($J$5="総計",1,$K174/10)
),0)</f>
        <v>0</v>
      </c>
      <c r="N174" s="48" cm="1">
        <f t="array" ref="N174">IFERROR(
IF(OR(N$10="",$I174=""),"",
SUMIFS(収穫記録!$P:$P,収穫記録!$D:$D,$J$1,収穫記録!$I:$I,$J$2,収穫記録!$J:$J,$J$3,収穫記録!$F:$F,$I174,収穫記録!$B:$B,"&gt;="&amp;N$10,収穫記録!$B:$B,"&lt;="&amp;N$10+6)
/_xlfn.UNIQUE(_xlfn._xlws.FILTER($F:$F,$E:$E=$J$4))
/IF($J$5="総計",1,$K174/10)
),0)</f>
        <v>0</v>
      </c>
      <c r="O174" s="48" cm="1">
        <f t="array" ref="O174">IFERROR(
IF(OR(O$10="",$I174=""),"",
SUMIFS(収穫記録!$P:$P,収穫記録!$D:$D,$J$1,収穫記録!$I:$I,$J$2,収穫記録!$J:$J,$J$3,収穫記録!$F:$F,$I174,収穫記録!$B:$B,"&gt;="&amp;O$10,収穫記録!$B:$B,"&lt;="&amp;O$10+6)
/_xlfn.UNIQUE(_xlfn._xlws.FILTER($F:$F,$E:$E=$J$4))
/IF($J$5="総計",1,$K174/10)
),0)</f>
        <v>0</v>
      </c>
      <c r="P174" s="48" cm="1">
        <f t="array" ref="P174">IFERROR(
IF(OR(P$10="",$I174=""),"",
SUMIFS(収穫記録!$P:$P,収穫記録!$D:$D,$J$1,収穫記録!$I:$I,$J$2,収穫記録!$J:$J,$J$3,収穫記録!$F:$F,$I174,収穫記録!$B:$B,"&gt;="&amp;P$10,収穫記録!$B:$B,"&lt;="&amp;P$10+6)
/_xlfn.UNIQUE(_xlfn._xlws.FILTER($F:$F,$E:$E=$J$4))
/IF($J$5="総計",1,$K174/10)
),0)</f>
        <v>0</v>
      </c>
      <c r="Q174" s="48" cm="1">
        <f t="array" ref="Q174">IFERROR(
IF(OR(Q$10="",$I174=""),"",
SUMIFS(収穫記録!$P:$P,収穫記録!$D:$D,$J$1,収穫記録!$I:$I,$J$2,収穫記録!$J:$J,$J$3,収穫記録!$F:$F,$I174,収穫記録!$B:$B,"&gt;="&amp;Q$10,収穫記録!$B:$B,"&lt;="&amp;Q$10+6)
/_xlfn.UNIQUE(_xlfn._xlws.FILTER($F:$F,$E:$E=$J$4))
/IF($J$5="総計",1,$K174/10)
),0)</f>
        <v>0</v>
      </c>
      <c r="R174" s="48" cm="1">
        <f t="array" ref="R174">IFERROR(
IF(OR(R$10="",$I174=""),"",
SUMIFS(収穫記録!$P:$P,収穫記録!$D:$D,$J$1,収穫記録!$I:$I,$J$2,収穫記録!$J:$J,$J$3,収穫記録!$F:$F,$I174,収穫記録!$B:$B,"&gt;="&amp;R$10,収穫記録!$B:$B,"&lt;="&amp;R$10+6)
/_xlfn.UNIQUE(_xlfn._xlws.FILTER($F:$F,$E:$E=$J$4))
/IF($J$5="総計",1,$K174/10)
),0)</f>
        <v>0</v>
      </c>
      <c r="S174" s="48" cm="1">
        <f t="array" ref="S174">IFERROR(
IF(OR(S$10="",$I174=""),"",
SUMIFS(収穫記録!$P:$P,収穫記録!$D:$D,$J$1,収穫記録!$I:$I,$J$2,収穫記録!$J:$J,$J$3,収穫記録!$F:$F,$I174,収穫記録!$B:$B,"&gt;="&amp;S$10,収穫記録!$B:$B,"&lt;="&amp;S$10+6)
/_xlfn.UNIQUE(_xlfn._xlws.FILTER($F:$F,$E:$E=$J$4))
/IF($J$5="総計",1,$K174/10)
),0)</f>
        <v>0</v>
      </c>
      <c r="T174" s="48" cm="1">
        <f t="array" ref="T174">IFERROR(
IF(OR(T$10="",$I174=""),"",
SUMIFS(収穫記録!$P:$P,収穫記録!$D:$D,$J$1,収穫記録!$I:$I,$J$2,収穫記録!$J:$J,$J$3,収穫記録!$F:$F,$I174,収穫記録!$B:$B,"&gt;="&amp;T$10,収穫記録!$B:$B,"&lt;="&amp;T$10+6)
/_xlfn.UNIQUE(_xlfn._xlws.FILTER($F:$F,$E:$E=$J$4))
/IF($J$5="総計",1,$K174/10)
),0)</f>
        <v>0</v>
      </c>
      <c r="U174" s="48" cm="1">
        <f t="array" ref="U174">IFERROR(
IF(OR(U$10="",$I174=""),"",
SUMIFS(収穫記録!$P:$P,収穫記録!$D:$D,$J$1,収穫記録!$I:$I,$J$2,収穫記録!$J:$J,$J$3,収穫記録!$F:$F,$I174,収穫記録!$B:$B,"&gt;="&amp;U$10,収穫記録!$B:$B,"&lt;="&amp;U$10+6)
/_xlfn.UNIQUE(_xlfn._xlws.FILTER($F:$F,$E:$E=$J$4))
/IF($J$5="総計",1,$K174/10)
),0)</f>
        <v>0</v>
      </c>
      <c r="V174" s="48" cm="1">
        <f t="array" ref="V174">IFERROR(
IF(OR(V$10="",$I174=""),"",
SUMIFS(収穫記録!$P:$P,収穫記録!$D:$D,$J$1,収穫記録!$I:$I,$J$2,収穫記録!$J:$J,$J$3,収穫記録!$F:$F,$I174,収穫記録!$B:$B,"&gt;="&amp;V$10,収穫記録!$B:$B,"&lt;="&amp;V$10+6)
/_xlfn.UNIQUE(_xlfn._xlws.FILTER($F:$F,$E:$E=$J$4))
/IF($J$5="総計",1,$K174/10)
),0)</f>
        <v>0</v>
      </c>
      <c r="W174" s="48" cm="1">
        <f t="array" ref="W174">IFERROR(
IF(OR(W$10="",$I174=""),"",
SUMIFS(収穫記録!$P:$P,収穫記録!$D:$D,$J$1,収穫記録!$I:$I,$J$2,収穫記録!$J:$J,$J$3,収穫記録!$F:$F,$I174,収穫記録!$B:$B,"&gt;="&amp;W$10,収穫記録!$B:$B,"&lt;="&amp;W$10+6)
/_xlfn.UNIQUE(_xlfn._xlws.FILTER($F:$F,$E:$E=$J$4))
/IF($J$5="総計",1,$K174/10)
),0)</f>
        <v>0</v>
      </c>
      <c r="X174" s="48" cm="1">
        <f t="array" ref="X174">IFERROR(
IF(OR(X$10="",$I174=""),"",
SUMIFS(収穫記録!$P:$P,収穫記録!$D:$D,$J$1,収穫記録!$I:$I,$J$2,収穫記録!$J:$J,$J$3,収穫記録!$F:$F,$I174,収穫記録!$B:$B,"&gt;="&amp;X$10,収穫記録!$B:$B,"&lt;="&amp;X$10+6)
/_xlfn.UNIQUE(_xlfn._xlws.FILTER($F:$F,$E:$E=$J$4))
/IF($J$5="総計",1,$K174/10)
),0)</f>
        <v>0</v>
      </c>
    </row>
    <row r="175" spans="10:24">
      <c r="J175" s="13"/>
      <c r="K175" s="37"/>
      <c r="L175" s="46" t="str">
        <f t="shared" si="4"/>
        <v/>
      </c>
      <c r="M175" s="47" cm="1">
        <f t="array" ref="M175">IFERROR(
IF(OR(M$10="",$I175=""),"",
SUMIFS(収穫記録!$P:$P,収穫記録!$D:$D,$J$1,収穫記録!$I:$I,$J$2,収穫記録!$J:$J,$J$3,収穫記録!$F:$F,$I175,収穫記録!$B:$B,"&gt;="&amp;M$10,収穫記録!$B:$B,"&lt;="&amp;M$10+6)
/_xlfn.UNIQUE(_xlfn._xlws.FILTER($F:$F,$E:$E=$J$4))
/IF($J$5="総計",1,$K175/10)
),0)</f>
        <v>0</v>
      </c>
      <c r="N175" s="48" cm="1">
        <f t="array" ref="N175">IFERROR(
IF(OR(N$10="",$I175=""),"",
SUMIFS(収穫記録!$P:$P,収穫記録!$D:$D,$J$1,収穫記録!$I:$I,$J$2,収穫記録!$J:$J,$J$3,収穫記録!$F:$F,$I175,収穫記録!$B:$B,"&gt;="&amp;N$10,収穫記録!$B:$B,"&lt;="&amp;N$10+6)
/_xlfn.UNIQUE(_xlfn._xlws.FILTER($F:$F,$E:$E=$J$4))
/IF($J$5="総計",1,$K175/10)
),0)</f>
        <v>0</v>
      </c>
      <c r="O175" s="48" cm="1">
        <f t="array" ref="O175">IFERROR(
IF(OR(O$10="",$I175=""),"",
SUMIFS(収穫記録!$P:$P,収穫記録!$D:$D,$J$1,収穫記録!$I:$I,$J$2,収穫記録!$J:$J,$J$3,収穫記録!$F:$F,$I175,収穫記録!$B:$B,"&gt;="&amp;O$10,収穫記録!$B:$B,"&lt;="&amp;O$10+6)
/_xlfn.UNIQUE(_xlfn._xlws.FILTER($F:$F,$E:$E=$J$4))
/IF($J$5="総計",1,$K175/10)
),0)</f>
        <v>0</v>
      </c>
      <c r="P175" s="48" cm="1">
        <f t="array" ref="P175">IFERROR(
IF(OR(P$10="",$I175=""),"",
SUMIFS(収穫記録!$P:$P,収穫記録!$D:$D,$J$1,収穫記録!$I:$I,$J$2,収穫記録!$J:$J,$J$3,収穫記録!$F:$F,$I175,収穫記録!$B:$B,"&gt;="&amp;P$10,収穫記録!$B:$B,"&lt;="&amp;P$10+6)
/_xlfn.UNIQUE(_xlfn._xlws.FILTER($F:$F,$E:$E=$J$4))
/IF($J$5="総計",1,$K175/10)
),0)</f>
        <v>0</v>
      </c>
      <c r="Q175" s="48" cm="1">
        <f t="array" ref="Q175">IFERROR(
IF(OR(Q$10="",$I175=""),"",
SUMIFS(収穫記録!$P:$P,収穫記録!$D:$D,$J$1,収穫記録!$I:$I,$J$2,収穫記録!$J:$J,$J$3,収穫記録!$F:$F,$I175,収穫記録!$B:$B,"&gt;="&amp;Q$10,収穫記録!$B:$B,"&lt;="&amp;Q$10+6)
/_xlfn.UNIQUE(_xlfn._xlws.FILTER($F:$F,$E:$E=$J$4))
/IF($J$5="総計",1,$K175/10)
),0)</f>
        <v>0</v>
      </c>
      <c r="R175" s="48" cm="1">
        <f t="array" ref="R175">IFERROR(
IF(OR(R$10="",$I175=""),"",
SUMIFS(収穫記録!$P:$P,収穫記録!$D:$D,$J$1,収穫記録!$I:$I,$J$2,収穫記録!$J:$J,$J$3,収穫記録!$F:$F,$I175,収穫記録!$B:$B,"&gt;="&amp;R$10,収穫記録!$B:$B,"&lt;="&amp;R$10+6)
/_xlfn.UNIQUE(_xlfn._xlws.FILTER($F:$F,$E:$E=$J$4))
/IF($J$5="総計",1,$K175/10)
),0)</f>
        <v>0</v>
      </c>
      <c r="S175" s="48" cm="1">
        <f t="array" ref="S175">IFERROR(
IF(OR(S$10="",$I175=""),"",
SUMIFS(収穫記録!$P:$P,収穫記録!$D:$D,$J$1,収穫記録!$I:$I,$J$2,収穫記録!$J:$J,$J$3,収穫記録!$F:$F,$I175,収穫記録!$B:$B,"&gt;="&amp;S$10,収穫記録!$B:$B,"&lt;="&amp;S$10+6)
/_xlfn.UNIQUE(_xlfn._xlws.FILTER($F:$F,$E:$E=$J$4))
/IF($J$5="総計",1,$K175/10)
),0)</f>
        <v>0</v>
      </c>
      <c r="T175" s="48" cm="1">
        <f t="array" ref="T175">IFERROR(
IF(OR(T$10="",$I175=""),"",
SUMIFS(収穫記録!$P:$P,収穫記録!$D:$D,$J$1,収穫記録!$I:$I,$J$2,収穫記録!$J:$J,$J$3,収穫記録!$F:$F,$I175,収穫記録!$B:$B,"&gt;="&amp;T$10,収穫記録!$B:$B,"&lt;="&amp;T$10+6)
/_xlfn.UNIQUE(_xlfn._xlws.FILTER($F:$F,$E:$E=$J$4))
/IF($J$5="総計",1,$K175/10)
),0)</f>
        <v>0</v>
      </c>
      <c r="U175" s="48" cm="1">
        <f t="array" ref="U175">IFERROR(
IF(OR(U$10="",$I175=""),"",
SUMIFS(収穫記録!$P:$P,収穫記録!$D:$D,$J$1,収穫記録!$I:$I,$J$2,収穫記録!$J:$J,$J$3,収穫記録!$F:$F,$I175,収穫記録!$B:$B,"&gt;="&amp;U$10,収穫記録!$B:$B,"&lt;="&amp;U$10+6)
/_xlfn.UNIQUE(_xlfn._xlws.FILTER($F:$F,$E:$E=$J$4))
/IF($J$5="総計",1,$K175/10)
),0)</f>
        <v>0</v>
      </c>
      <c r="V175" s="48" cm="1">
        <f t="array" ref="V175">IFERROR(
IF(OR(V$10="",$I175=""),"",
SUMIFS(収穫記録!$P:$P,収穫記録!$D:$D,$J$1,収穫記録!$I:$I,$J$2,収穫記録!$J:$J,$J$3,収穫記録!$F:$F,$I175,収穫記録!$B:$B,"&gt;="&amp;V$10,収穫記録!$B:$B,"&lt;="&amp;V$10+6)
/_xlfn.UNIQUE(_xlfn._xlws.FILTER($F:$F,$E:$E=$J$4))
/IF($J$5="総計",1,$K175/10)
),0)</f>
        <v>0</v>
      </c>
      <c r="W175" s="48" cm="1">
        <f t="array" ref="W175">IFERROR(
IF(OR(W$10="",$I175=""),"",
SUMIFS(収穫記録!$P:$P,収穫記録!$D:$D,$J$1,収穫記録!$I:$I,$J$2,収穫記録!$J:$J,$J$3,収穫記録!$F:$F,$I175,収穫記録!$B:$B,"&gt;="&amp;W$10,収穫記録!$B:$B,"&lt;="&amp;W$10+6)
/_xlfn.UNIQUE(_xlfn._xlws.FILTER($F:$F,$E:$E=$J$4))
/IF($J$5="総計",1,$K175/10)
),0)</f>
        <v>0</v>
      </c>
      <c r="X175" s="48" cm="1">
        <f t="array" ref="X175">IFERROR(
IF(OR(X$10="",$I175=""),"",
SUMIFS(収穫記録!$P:$P,収穫記録!$D:$D,$J$1,収穫記録!$I:$I,$J$2,収穫記録!$J:$J,$J$3,収穫記録!$F:$F,$I175,収穫記録!$B:$B,"&gt;="&amp;X$10,収穫記録!$B:$B,"&lt;="&amp;X$10+6)
/_xlfn.UNIQUE(_xlfn._xlws.FILTER($F:$F,$E:$E=$J$4))
/IF($J$5="総計",1,$K175/10)
),0)</f>
        <v>0</v>
      </c>
    </row>
    <row r="176" spans="10:24">
      <c r="J176" s="13"/>
      <c r="K176" s="37"/>
      <c r="L176" s="46" t="str">
        <f t="shared" ref="L176:L239" si="5">IF(I176="","",
SUM(M176:X176)
)</f>
        <v/>
      </c>
      <c r="M176" s="47" cm="1">
        <f t="array" ref="M176">IFERROR(
IF(OR(M$10="",$I176=""),"",
SUMIFS(収穫記録!$P:$P,収穫記録!$D:$D,$J$1,収穫記録!$I:$I,$J$2,収穫記録!$J:$J,$J$3,収穫記録!$F:$F,$I176,収穫記録!$B:$B,"&gt;="&amp;M$10,収穫記録!$B:$B,"&lt;="&amp;M$10+6)
/_xlfn.UNIQUE(_xlfn._xlws.FILTER($F:$F,$E:$E=$J$4))
/IF($J$5="総計",1,$K176/10)
),0)</f>
        <v>0</v>
      </c>
      <c r="N176" s="48" cm="1">
        <f t="array" ref="N176">IFERROR(
IF(OR(N$10="",$I176=""),"",
SUMIFS(収穫記録!$P:$P,収穫記録!$D:$D,$J$1,収穫記録!$I:$I,$J$2,収穫記録!$J:$J,$J$3,収穫記録!$F:$F,$I176,収穫記録!$B:$B,"&gt;="&amp;N$10,収穫記録!$B:$B,"&lt;="&amp;N$10+6)
/_xlfn.UNIQUE(_xlfn._xlws.FILTER($F:$F,$E:$E=$J$4))
/IF($J$5="総計",1,$K176/10)
),0)</f>
        <v>0</v>
      </c>
      <c r="O176" s="48" cm="1">
        <f t="array" ref="O176">IFERROR(
IF(OR(O$10="",$I176=""),"",
SUMIFS(収穫記録!$P:$P,収穫記録!$D:$D,$J$1,収穫記録!$I:$I,$J$2,収穫記録!$J:$J,$J$3,収穫記録!$F:$F,$I176,収穫記録!$B:$B,"&gt;="&amp;O$10,収穫記録!$B:$B,"&lt;="&amp;O$10+6)
/_xlfn.UNIQUE(_xlfn._xlws.FILTER($F:$F,$E:$E=$J$4))
/IF($J$5="総計",1,$K176/10)
),0)</f>
        <v>0</v>
      </c>
      <c r="P176" s="48" cm="1">
        <f t="array" ref="P176">IFERROR(
IF(OR(P$10="",$I176=""),"",
SUMIFS(収穫記録!$P:$P,収穫記録!$D:$D,$J$1,収穫記録!$I:$I,$J$2,収穫記録!$J:$J,$J$3,収穫記録!$F:$F,$I176,収穫記録!$B:$B,"&gt;="&amp;P$10,収穫記録!$B:$B,"&lt;="&amp;P$10+6)
/_xlfn.UNIQUE(_xlfn._xlws.FILTER($F:$F,$E:$E=$J$4))
/IF($J$5="総計",1,$K176/10)
),0)</f>
        <v>0</v>
      </c>
      <c r="Q176" s="48" cm="1">
        <f t="array" ref="Q176">IFERROR(
IF(OR(Q$10="",$I176=""),"",
SUMIFS(収穫記録!$P:$P,収穫記録!$D:$D,$J$1,収穫記録!$I:$I,$J$2,収穫記録!$J:$J,$J$3,収穫記録!$F:$F,$I176,収穫記録!$B:$B,"&gt;="&amp;Q$10,収穫記録!$B:$B,"&lt;="&amp;Q$10+6)
/_xlfn.UNIQUE(_xlfn._xlws.FILTER($F:$F,$E:$E=$J$4))
/IF($J$5="総計",1,$K176/10)
),0)</f>
        <v>0</v>
      </c>
      <c r="R176" s="48" cm="1">
        <f t="array" ref="R176">IFERROR(
IF(OR(R$10="",$I176=""),"",
SUMIFS(収穫記録!$P:$P,収穫記録!$D:$D,$J$1,収穫記録!$I:$I,$J$2,収穫記録!$J:$J,$J$3,収穫記録!$F:$F,$I176,収穫記録!$B:$B,"&gt;="&amp;R$10,収穫記録!$B:$B,"&lt;="&amp;R$10+6)
/_xlfn.UNIQUE(_xlfn._xlws.FILTER($F:$F,$E:$E=$J$4))
/IF($J$5="総計",1,$K176/10)
),0)</f>
        <v>0</v>
      </c>
      <c r="S176" s="48" cm="1">
        <f t="array" ref="S176">IFERROR(
IF(OR(S$10="",$I176=""),"",
SUMIFS(収穫記録!$P:$P,収穫記録!$D:$D,$J$1,収穫記録!$I:$I,$J$2,収穫記録!$J:$J,$J$3,収穫記録!$F:$F,$I176,収穫記録!$B:$B,"&gt;="&amp;S$10,収穫記録!$B:$B,"&lt;="&amp;S$10+6)
/_xlfn.UNIQUE(_xlfn._xlws.FILTER($F:$F,$E:$E=$J$4))
/IF($J$5="総計",1,$K176/10)
),0)</f>
        <v>0</v>
      </c>
      <c r="T176" s="48" cm="1">
        <f t="array" ref="T176">IFERROR(
IF(OR(T$10="",$I176=""),"",
SUMIFS(収穫記録!$P:$P,収穫記録!$D:$D,$J$1,収穫記録!$I:$I,$J$2,収穫記録!$J:$J,$J$3,収穫記録!$F:$F,$I176,収穫記録!$B:$B,"&gt;="&amp;T$10,収穫記録!$B:$B,"&lt;="&amp;T$10+6)
/_xlfn.UNIQUE(_xlfn._xlws.FILTER($F:$F,$E:$E=$J$4))
/IF($J$5="総計",1,$K176/10)
),0)</f>
        <v>0</v>
      </c>
      <c r="U176" s="48" cm="1">
        <f t="array" ref="U176">IFERROR(
IF(OR(U$10="",$I176=""),"",
SUMIFS(収穫記録!$P:$P,収穫記録!$D:$D,$J$1,収穫記録!$I:$I,$J$2,収穫記録!$J:$J,$J$3,収穫記録!$F:$F,$I176,収穫記録!$B:$B,"&gt;="&amp;U$10,収穫記録!$B:$B,"&lt;="&amp;U$10+6)
/_xlfn.UNIQUE(_xlfn._xlws.FILTER($F:$F,$E:$E=$J$4))
/IF($J$5="総計",1,$K176/10)
),0)</f>
        <v>0</v>
      </c>
      <c r="V176" s="48" cm="1">
        <f t="array" ref="V176">IFERROR(
IF(OR(V$10="",$I176=""),"",
SUMIFS(収穫記録!$P:$P,収穫記録!$D:$D,$J$1,収穫記録!$I:$I,$J$2,収穫記録!$J:$J,$J$3,収穫記録!$F:$F,$I176,収穫記録!$B:$B,"&gt;="&amp;V$10,収穫記録!$B:$B,"&lt;="&amp;V$10+6)
/_xlfn.UNIQUE(_xlfn._xlws.FILTER($F:$F,$E:$E=$J$4))
/IF($J$5="総計",1,$K176/10)
),0)</f>
        <v>0</v>
      </c>
      <c r="W176" s="48" cm="1">
        <f t="array" ref="W176">IFERROR(
IF(OR(W$10="",$I176=""),"",
SUMIFS(収穫記録!$P:$P,収穫記録!$D:$D,$J$1,収穫記録!$I:$I,$J$2,収穫記録!$J:$J,$J$3,収穫記録!$F:$F,$I176,収穫記録!$B:$B,"&gt;="&amp;W$10,収穫記録!$B:$B,"&lt;="&amp;W$10+6)
/_xlfn.UNIQUE(_xlfn._xlws.FILTER($F:$F,$E:$E=$J$4))
/IF($J$5="総計",1,$K176/10)
),0)</f>
        <v>0</v>
      </c>
      <c r="X176" s="48" cm="1">
        <f t="array" ref="X176">IFERROR(
IF(OR(X$10="",$I176=""),"",
SUMIFS(収穫記録!$P:$P,収穫記録!$D:$D,$J$1,収穫記録!$I:$I,$J$2,収穫記録!$J:$J,$J$3,収穫記録!$F:$F,$I176,収穫記録!$B:$B,"&gt;="&amp;X$10,収穫記録!$B:$B,"&lt;="&amp;X$10+6)
/_xlfn.UNIQUE(_xlfn._xlws.FILTER($F:$F,$E:$E=$J$4))
/IF($J$5="総計",1,$K176/10)
),0)</f>
        <v>0</v>
      </c>
    </row>
    <row r="177" spans="10:24">
      <c r="J177" s="13"/>
      <c r="K177" s="37"/>
      <c r="L177" s="46" t="str">
        <f t="shared" si="5"/>
        <v/>
      </c>
      <c r="M177" s="47" cm="1">
        <f t="array" ref="M177">IFERROR(
IF(OR(M$10="",$I177=""),"",
SUMIFS(収穫記録!$P:$P,収穫記録!$D:$D,$J$1,収穫記録!$I:$I,$J$2,収穫記録!$J:$J,$J$3,収穫記録!$F:$F,$I177,収穫記録!$B:$B,"&gt;="&amp;M$10,収穫記録!$B:$B,"&lt;="&amp;M$10+6)
/_xlfn.UNIQUE(_xlfn._xlws.FILTER($F:$F,$E:$E=$J$4))
/IF($J$5="総計",1,$K177/10)
),0)</f>
        <v>0</v>
      </c>
      <c r="N177" s="48" cm="1">
        <f t="array" ref="N177">IFERROR(
IF(OR(N$10="",$I177=""),"",
SUMIFS(収穫記録!$P:$P,収穫記録!$D:$D,$J$1,収穫記録!$I:$I,$J$2,収穫記録!$J:$J,$J$3,収穫記録!$F:$F,$I177,収穫記録!$B:$B,"&gt;="&amp;N$10,収穫記録!$B:$B,"&lt;="&amp;N$10+6)
/_xlfn.UNIQUE(_xlfn._xlws.FILTER($F:$F,$E:$E=$J$4))
/IF($J$5="総計",1,$K177/10)
),0)</f>
        <v>0</v>
      </c>
      <c r="O177" s="48" cm="1">
        <f t="array" ref="O177">IFERROR(
IF(OR(O$10="",$I177=""),"",
SUMIFS(収穫記録!$P:$P,収穫記録!$D:$D,$J$1,収穫記録!$I:$I,$J$2,収穫記録!$J:$J,$J$3,収穫記録!$F:$F,$I177,収穫記録!$B:$B,"&gt;="&amp;O$10,収穫記録!$B:$B,"&lt;="&amp;O$10+6)
/_xlfn.UNIQUE(_xlfn._xlws.FILTER($F:$F,$E:$E=$J$4))
/IF($J$5="総計",1,$K177/10)
),0)</f>
        <v>0</v>
      </c>
      <c r="P177" s="48" cm="1">
        <f t="array" ref="P177">IFERROR(
IF(OR(P$10="",$I177=""),"",
SUMIFS(収穫記録!$P:$P,収穫記録!$D:$D,$J$1,収穫記録!$I:$I,$J$2,収穫記録!$J:$J,$J$3,収穫記録!$F:$F,$I177,収穫記録!$B:$B,"&gt;="&amp;P$10,収穫記録!$B:$B,"&lt;="&amp;P$10+6)
/_xlfn.UNIQUE(_xlfn._xlws.FILTER($F:$F,$E:$E=$J$4))
/IF($J$5="総計",1,$K177/10)
),0)</f>
        <v>0</v>
      </c>
      <c r="Q177" s="48" cm="1">
        <f t="array" ref="Q177">IFERROR(
IF(OR(Q$10="",$I177=""),"",
SUMIFS(収穫記録!$P:$P,収穫記録!$D:$D,$J$1,収穫記録!$I:$I,$J$2,収穫記録!$J:$J,$J$3,収穫記録!$F:$F,$I177,収穫記録!$B:$B,"&gt;="&amp;Q$10,収穫記録!$B:$B,"&lt;="&amp;Q$10+6)
/_xlfn.UNIQUE(_xlfn._xlws.FILTER($F:$F,$E:$E=$J$4))
/IF($J$5="総計",1,$K177/10)
),0)</f>
        <v>0</v>
      </c>
      <c r="R177" s="48" cm="1">
        <f t="array" ref="R177">IFERROR(
IF(OR(R$10="",$I177=""),"",
SUMIFS(収穫記録!$P:$P,収穫記録!$D:$D,$J$1,収穫記録!$I:$I,$J$2,収穫記録!$J:$J,$J$3,収穫記録!$F:$F,$I177,収穫記録!$B:$B,"&gt;="&amp;R$10,収穫記録!$B:$B,"&lt;="&amp;R$10+6)
/_xlfn.UNIQUE(_xlfn._xlws.FILTER($F:$F,$E:$E=$J$4))
/IF($J$5="総計",1,$K177/10)
),0)</f>
        <v>0</v>
      </c>
      <c r="S177" s="48" cm="1">
        <f t="array" ref="S177">IFERROR(
IF(OR(S$10="",$I177=""),"",
SUMIFS(収穫記録!$P:$P,収穫記録!$D:$D,$J$1,収穫記録!$I:$I,$J$2,収穫記録!$J:$J,$J$3,収穫記録!$F:$F,$I177,収穫記録!$B:$B,"&gt;="&amp;S$10,収穫記録!$B:$B,"&lt;="&amp;S$10+6)
/_xlfn.UNIQUE(_xlfn._xlws.FILTER($F:$F,$E:$E=$J$4))
/IF($J$5="総計",1,$K177/10)
),0)</f>
        <v>0</v>
      </c>
      <c r="T177" s="48" cm="1">
        <f t="array" ref="T177">IFERROR(
IF(OR(T$10="",$I177=""),"",
SUMIFS(収穫記録!$P:$P,収穫記録!$D:$D,$J$1,収穫記録!$I:$I,$J$2,収穫記録!$J:$J,$J$3,収穫記録!$F:$F,$I177,収穫記録!$B:$B,"&gt;="&amp;T$10,収穫記録!$B:$B,"&lt;="&amp;T$10+6)
/_xlfn.UNIQUE(_xlfn._xlws.FILTER($F:$F,$E:$E=$J$4))
/IF($J$5="総計",1,$K177/10)
),0)</f>
        <v>0</v>
      </c>
      <c r="U177" s="48" cm="1">
        <f t="array" ref="U177">IFERROR(
IF(OR(U$10="",$I177=""),"",
SUMIFS(収穫記録!$P:$P,収穫記録!$D:$D,$J$1,収穫記録!$I:$I,$J$2,収穫記録!$J:$J,$J$3,収穫記録!$F:$F,$I177,収穫記録!$B:$B,"&gt;="&amp;U$10,収穫記録!$B:$B,"&lt;="&amp;U$10+6)
/_xlfn.UNIQUE(_xlfn._xlws.FILTER($F:$F,$E:$E=$J$4))
/IF($J$5="総計",1,$K177/10)
),0)</f>
        <v>0</v>
      </c>
      <c r="V177" s="48" cm="1">
        <f t="array" ref="V177">IFERROR(
IF(OR(V$10="",$I177=""),"",
SUMIFS(収穫記録!$P:$P,収穫記録!$D:$D,$J$1,収穫記録!$I:$I,$J$2,収穫記録!$J:$J,$J$3,収穫記録!$F:$F,$I177,収穫記録!$B:$B,"&gt;="&amp;V$10,収穫記録!$B:$B,"&lt;="&amp;V$10+6)
/_xlfn.UNIQUE(_xlfn._xlws.FILTER($F:$F,$E:$E=$J$4))
/IF($J$5="総計",1,$K177/10)
),0)</f>
        <v>0</v>
      </c>
      <c r="W177" s="48" cm="1">
        <f t="array" ref="W177">IFERROR(
IF(OR(W$10="",$I177=""),"",
SUMIFS(収穫記録!$P:$P,収穫記録!$D:$D,$J$1,収穫記録!$I:$I,$J$2,収穫記録!$J:$J,$J$3,収穫記録!$F:$F,$I177,収穫記録!$B:$B,"&gt;="&amp;W$10,収穫記録!$B:$B,"&lt;="&amp;W$10+6)
/_xlfn.UNIQUE(_xlfn._xlws.FILTER($F:$F,$E:$E=$J$4))
/IF($J$5="総計",1,$K177/10)
),0)</f>
        <v>0</v>
      </c>
      <c r="X177" s="48" cm="1">
        <f t="array" ref="X177">IFERROR(
IF(OR(X$10="",$I177=""),"",
SUMIFS(収穫記録!$P:$P,収穫記録!$D:$D,$J$1,収穫記録!$I:$I,$J$2,収穫記録!$J:$J,$J$3,収穫記録!$F:$F,$I177,収穫記録!$B:$B,"&gt;="&amp;X$10,収穫記録!$B:$B,"&lt;="&amp;X$10+6)
/_xlfn.UNIQUE(_xlfn._xlws.FILTER($F:$F,$E:$E=$J$4))
/IF($J$5="総計",1,$K177/10)
),0)</f>
        <v>0</v>
      </c>
    </row>
    <row r="178" spans="10:24">
      <c r="J178" s="13"/>
      <c r="K178" s="37"/>
      <c r="L178" s="46" t="str">
        <f t="shared" si="5"/>
        <v/>
      </c>
      <c r="M178" s="47" cm="1">
        <f t="array" ref="M178">IFERROR(
IF(OR(M$10="",$I178=""),"",
SUMIFS(収穫記録!$P:$P,収穫記録!$D:$D,$J$1,収穫記録!$I:$I,$J$2,収穫記録!$J:$J,$J$3,収穫記録!$F:$F,$I178,収穫記録!$B:$B,"&gt;="&amp;M$10,収穫記録!$B:$B,"&lt;="&amp;M$10+6)
/_xlfn.UNIQUE(_xlfn._xlws.FILTER($F:$F,$E:$E=$J$4))
/IF($J$5="総計",1,$K178/10)
),0)</f>
        <v>0</v>
      </c>
      <c r="N178" s="48" cm="1">
        <f t="array" ref="N178">IFERROR(
IF(OR(N$10="",$I178=""),"",
SUMIFS(収穫記録!$P:$P,収穫記録!$D:$D,$J$1,収穫記録!$I:$I,$J$2,収穫記録!$J:$J,$J$3,収穫記録!$F:$F,$I178,収穫記録!$B:$B,"&gt;="&amp;N$10,収穫記録!$B:$B,"&lt;="&amp;N$10+6)
/_xlfn.UNIQUE(_xlfn._xlws.FILTER($F:$F,$E:$E=$J$4))
/IF($J$5="総計",1,$K178/10)
),0)</f>
        <v>0</v>
      </c>
      <c r="O178" s="48" cm="1">
        <f t="array" ref="O178">IFERROR(
IF(OR(O$10="",$I178=""),"",
SUMIFS(収穫記録!$P:$P,収穫記録!$D:$D,$J$1,収穫記録!$I:$I,$J$2,収穫記録!$J:$J,$J$3,収穫記録!$F:$F,$I178,収穫記録!$B:$B,"&gt;="&amp;O$10,収穫記録!$B:$B,"&lt;="&amp;O$10+6)
/_xlfn.UNIQUE(_xlfn._xlws.FILTER($F:$F,$E:$E=$J$4))
/IF($J$5="総計",1,$K178/10)
),0)</f>
        <v>0</v>
      </c>
      <c r="P178" s="48" cm="1">
        <f t="array" ref="P178">IFERROR(
IF(OR(P$10="",$I178=""),"",
SUMIFS(収穫記録!$P:$P,収穫記録!$D:$D,$J$1,収穫記録!$I:$I,$J$2,収穫記録!$J:$J,$J$3,収穫記録!$F:$F,$I178,収穫記録!$B:$B,"&gt;="&amp;P$10,収穫記録!$B:$B,"&lt;="&amp;P$10+6)
/_xlfn.UNIQUE(_xlfn._xlws.FILTER($F:$F,$E:$E=$J$4))
/IF($J$5="総計",1,$K178/10)
),0)</f>
        <v>0</v>
      </c>
      <c r="Q178" s="48" cm="1">
        <f t="array" ref="Q178">IFERROR(
IF(OR(Q$10="",$I178=""),"",
SUMIFS(収穫記録!$P:$P,収穫記録!$D:$D,$J$1,収穫記録!$I:$I,$J$2,収穫記録!$J:$J,$J$3,収穫記録!$F:$F,$I178,収穫記録!$B:$B,"&gt;="&amp;Q$10,収穫記録!$B:$B,"&lt;="&amp;Q$10+6)
/_xlfn.UNIQUE(_xlfn._xlws.FILTER($F:$F,$E:$E=$J$4))
/IF($J$5="総計",1,$K178/10)
),0)</f>
        <v>0</v>
      </c>
      <c r="R178" s="48" cm="1">
        <f t="array" ref="R178">IFERROR(
IF(OR(R$10="",$I178=""),"",
SUMIFS(収穫記録!$P:$P,収穫記録!$D:$D,$J$1,収穫記録!$I:$I,$J$2,収穫記録!$J:$J,$J$3,収穫記録!$F:$F,$I178,収穫記録!$B:$B,"&gt;="&amp;R$10,収穫記録!$B:$B,"&lt;="&amp;R$10+6)
/_xlfn.UNIQUE(_xlfn._xlws.FILTER($F:$F,$E:$E=$J$4))
/IF($J$5="総計",1,$K178/10)
),0)</f>
        <v>0</v>
      </c>
      <c r="S178" s="48" cm="1">
        <f t="array" ref="S178">IFERROR(
IF(OR(S$10="",$I178=""),"",
SUMIFS(収穫記録!$P:$P,収穫記録!$D:$D,$J$1,収穫記録!$I:$I,$J$2,収穫記録!$J:$J,$J$3,収穫記録!$F:$F,$I178,収穫記録!$B:$B,"&gt;="&amp;S$10,収穫記録!$B:$B,"&lt;="&amp;S$10+6)
/_xlfn.UNIQUE(_xlfn._xlws.FILTER($F:$F,$E:$E=$J$4))
/IF($J$5="総計",1,$K178/10)
),0)</f>
        <v>0</v>
      </c>
      <c r="T178" s="48" cm="1">
        <f t="array" ref="T178">IFERROR(
IF(OR(T$10="",$I178=""),"",
SUMIFS(収穫記録!$P:$P,収穫記録!$D:$D,$J$1,収穫記録!$I:$I,$J$2,収穫記録!$J:$J,$J$3,収穫記録!$F:$F,$I178,収穫記録!$B:$B,"&gt;="&amp;T$10,収穫記録!$B:$B,"&lt;="&amp;T$10+6)
/_xlfn.UNIQUE(_xlfn._xlws.FILTER($F:$F,$E:$E=$J$4))
/IF($J$5="総計",1,$K178/10)
),0)</f>
        <v>0</v>
      </c>
      <c r="U178" s="48" cm="1">
        <f t="array" ref="U178">IFERROR(
IF(OR(U$10="",$I178=""),"",
SUMIFS(収穫記録!$P:$P,収穫記録!$D:$D,$J$1,収穫記録!$I:$I,$J$2,収穫記録!$J:$J,$J$3,収穫記録!$F:$F,$I178,収穫記録!$B:$B,"&gt;="&amp;U$10,収穫記録!$B:$B,"&lt;="&amp;U$10+6)
/_xlfn.UNIQUE(_xlfn._xlws.FILTER($F:$F,$E:$E=$J$4))
/IF($J$5="総計",1,$K178/10)
),0)</f>
        <v>0</v>
      </c>
      <c r="V178" s="48" cm="1">
        <f t="array" ref="V178">IFERROR(
IF(OR(V$10="",$I178=""),"",
SUMIFS(収穫記録!$P:$P,収穫記録!$D:$D,$J$1,収穫記録!$I:$I,$J$2,収穫記録!$J:$J,$J$3,収穫記録!$F:$F,$I178,収穫記録!$B:$B,"&gt;="&amp;V$10,収穫記録!$B:$B,"&lt;="&amp;V$10+6)
/_xlfn.UNIQUE(_xlfn._xlws.FILTER($F:$F,$E:$E=$J$4))
/IF($J$5="総計",1,$K178/10)
),0)</f>
        <v>0</v>
      </c>
      <c r="W178" s="48" cm="1">
        <f t="array" ref="W178">IFERROR(
IF(OR(W$10="",$I178=""),"",
SUMIFS(収穫記録!$P:$P,収穫記録!$D:$D,$J$1,収穫記録!$I:$I,$J$2,収穫記録!$J:$J,$J$3,収穫記録!$F:$F,$I178,収穫記録!$B:$B,"&gt;="&amp;W$10,収穫記録!$B:$B,"&lt;="&amp;W$10+6)
/_xlfn.UNIQUE(_xlfn._xlws.FILTER($F:$F,$E:$E=$J$4))
/IF($J$5="総計",1,$K178/10)
),0)</f>
        <v>0</v>
      </c>
      <c r="X178" s="48" cm="1">
        <f t="array" ref="X178">IFERROR(
IF(OR(X$10="",$I178=""),"",
SUMIFS(収穫記録!$P:$P,収穫記録!$D:$D,$J$1,収穫記録!$I:$I,$J$2,収穫記録!$J:$J,$J$3,収穫記録!$F:$F,$I178,収穫記録!$B:$B,"&gt;="&amp;X$10,収穫記録!$B:$B,"&lt;="&amp;X$10+6)
/_xlfn.UNIQUE(_xlfn._xlws.FILTER($F:$F,$E:$E=$J$4))
/IF($J$5="総計",1,$K178/10)
),0)</f>
        <v>0</v>
      </c>
    </row>
    <row r="179" spans="10:24">
      <c r="J179" s="13"/>
      <c r="K179" s="37"/>
      <c r="L179" s="46" t="str">
        <f t="shared" si="5"/>
        <v/>
      </c>
      <c r="M179" s="47" cm="1">
        <f t="array" ref="M179">IFERROR(
IF(OR(M$10="",$I179=""),"",
SUMIFS(収穫記録!$P:$P,収穫記録!$D:$D,$J$1,収穫記録!$I:$I,$J$2,収穫記録!$J:$J,$J$3,収穫記録!$F:$F,$I179,収穫記録!$B:$B,"&gt;="&amp;M$10,収穫記録!$B:$B,"&lt;="&amp;M$10+6)
/_xlfn.UNIQUE(_xlfn._xlws.FILTER($F:$F,$E:$E=$J$4))
/IF($J$5="総計",1,$K179/10)
),0)</f>
        <v>0</v>
      </c>
      <c r="N179" s="48" cm="1">
        <f t="array" ref="N179">IFERROR(
IF(OR(N$10="",$I179=""),"",
SUMIFS(収穫記録!$P:$P,収穫記録!$D:$D,$J$1,収穫記録!$I:$I,$J$2,収穫記録!$J:$J,$J$3,収穫記録!$F:$F,$I179,収穫記録!$B:$B,"&gt;="&amp;N$10,収穫記録!$B:$B,"&lt;="&amp;N$10+6)
/_xlfn.UNIQUE(_xlfn._xlws.FILTER($F:$F,$E:$E=$J$4))
/IF($J$5="総計",1,$K179/10)
),0)</f>
        <v>0</v>
      </c>
      <c r="O179" s="48" cm="1">
        <f t="array" ref="O179">IFERROR(
IF(OR(O$10="",$I179=""),"",
SUMIFS(収穫記録!$P:$P,収穫記録!$D:$D,$J$1,収穫記録!$I:$I,$J$2,収穫記録!$J:$J,$J$3,収穫記録!$F:$F,$I179,収穫記録!$B:$B,"&gt;="&amp;O$10,収穫記録!$B:$B,"&lt;="&amp;O$10+6)
/_xlfn.UNIQUE(_xlfn._xlws.FILTER($F:$F,$E:$E=$J$4))
/IF($J$5="総計",1,$K179/10)
),0)</f>
        <v>0</v>
      </c>
      <c r="P179" s="48" cm="1">
        <f t="array" ref="P179">IFERROR(
IF(OR(P$10="",$I179=""),"",
SUMIFS(収穫記録!$P:$P,収穫記録!$D:$D,$J$1,収穫記録!$I:$I,$J$2,収穫記録!$J:$J,$J$3,収穫記録!$F:$F,$I179,収穫記録!$B:$B,"&gt;="&amp;P$10,収穫記録!$B:$B,"&lt;="&amp;P$10+6)
/_xlfn.UNIQUE(_xlfn._xlws.FILTER($F:$F,$E:$E=$J$4))
/IF($J$5="総計",1,$K179/10)
),0)</f>
        <v>0</v>
      </c>
      <c r="Q179" s="48" cm="1">
        <f t="array" ref="Q179">IFERROR(
IF(OR(Q$10="",$I179=""),"",
SUMIFS(収穫記録!$P:$P,収穫記録!$D:$D,$J$1,収穫記録!$I:$I,$J$2,収穫記録!$J:$J,$J$3,収穫記録!$F:$F,$I179,収穫記録!$B:$B,"&gt;="&amp;Q$10,収穫記録!$B:$B,"&lt;="&amp;Q$10+6)
/_xlfn.UNIQUE(_xlfn._xlws.FILTER($F:$F,$E:$E=$J$4))
/IF($J$5="総計",1,$K179/10)
),0)</f>
        <v>0</v>
      </c>
      <c r="R179" s="48" cm="1">
        <f t="array" ref="R179">IFERROR(
IF(OR(R$10="",$I179=""),"",
SUMIFS(収穫記録!$P:$P,収穫記録!$D:$D,$J$1,収穫記録!$I:$I,$J$2,収穫記録!$J:$J,$J$3,収穫記録!$F:$F,$I179,収穫記録!$B:$B,"&gt;="&amp;R$10,収穫記録!$B:$B,"&lt;="&amp;R$10+6)
/_xlfn.UNIQUE(_xlfn._xlws.FILTER($F:$F,$E:$E=$J$4))
/IF($J$5="総計",1,$K179/10)
),0)</f>
        <v>0</v>
      </c>
      <c r="S179" s="48" cm="1">
        <f t="array" ref="S179">IFERROR(
IF(OR(S$10="",$I179=""),"",
SUMIFS(収穫記録!$P:$P,収穫記録!$D:$D,$J$1,収穫記録!$I:$I,$J$2,収穫記録!$J:$J,$J$3,収穫記録!$F:$F,$I179,収穫記録!$B:$B,"&gt;="&amp;S$10,収穫記録!$B:$B,"&lt;="&amp;S$10+6)
/_xlfn.UNIQUE(_xlfn._xlws.FILTER($F:$F,$E:$E=$J$4))
/IF($J$5="総計",1,$K179/10)
),0)</f>
        <v>0</v>
      </c>
      <c r="T179" s="48" cm="1">
        <f t="array" ref="T179">IFERROR(
IF(OR(T$10="",$I179=""),"",
SUMIFS(収穫記録!$P:$P,収穫記録!$D:$D,$J$1,収穫記録!$I:$I,$J$2,収穫記録!$J:$J,$J$3,収穫記録!$F:$F,$I179,収穫記録!$B:$B,"&gt;="&amp;T$10,収穫記録!$B:$B,"&lt;="&amp;T$10+6)
/_xlfn.UNIQUE(_xlfn._xlws.FILTER($F:$F,$E:$E=$J$4))
/IF($J$5="総計",1,$K179/10)
),0)</f>
        <v>0</v>
      </c>
      <c r="U179" s="48" cm="1">
        <f t="array" ref="U179">IFERROR(
IF(OR(U$10="",$I179=""),"",
SUMIFS(収穫記録!$P:$P,収穫記録!$D:$D,$J$1,収穫記録!$I:$I,$J$2,収穫記録!$J:$J,$J$3,収穫記録!$F:$F,$I179,収穫記録!$B:$B,"&gt;="&amp;U$10,収穫記録!$B:$B,"&lt;="&amp;U$10+6)
/_xlfn.UNIQUE(_xlfn._xlws.FILTER($F:$F,$E:$E=$J$4))
/IF($J$5="総計",1,$K179/10)
),0)</f>
        <v>0</v>
      </c>
      <c r="V179" s="48" cm="1">
        <f t="array" ref="V179">IFERROR(
IF(OR(V$10="",$I179=""),"",
SUMIFS(収穫記録!$P:$P,収穫記録!$D:$D,$J$1,収穫記録!$I:$I,$J$2,収穫記録!$J:$J,$J$3,収穫記録!$F:$F,$I179,収穫記録!$B:$B,"&gt;="&amp;V$10,収穫記録!$B:$B,"&lt;="&amp;V$10+6)
/_xlfn.UNIQUE(_xlfn._xlws.FILTER($F:$F,$E:$E=$J$4))
/IF($J$5="総計",1,$K179/10)
),0)</f>
        <v>0</v>
      </c>
      <c r="W179" s="48" cm="1">
        <f t="array" ref="W179">IFERROR(
IF(OR(W$10="",$I179=""),"",
SUMIFS(収穫記録!$P:$P,収穫記録!$D:$D,$J$1,収穫記録!$I:$I,$J$2,収穫記録!$J:$J,$J$3,収穫記録!$F:$F,$I179,収穫記録!$B:$B,"&gt;="&amp;W$10,収穫記録!$B:$B,"&lt;="&amp;W$10+6)
/_xlfn.UNIQUE(_xlfn._xlws.FILTER($F:$F,$E:$E=$J$4))
/IF($J$5="総計",1,$K179/10)
),0)</f>
        <v>0</v>
      </c>
      <c r="X179" s="48" cm="1">
        <f t="array" ref="X179">IFERROR(
IF(OR(X$10="",$I179=""),"",
SUMIFS(収穫記録!$P:$P,収穫記録!$D:$D,$J$1,収穫記録!$I:$I,$J$2,収穫記録!$J:$J,$J$3,収穫記録!$F:$F,$I179,収穫記録!$B:$B,"&gt;="&amp;X$10,収穫記録!$B:$B,"&lt;="&amp;X$10+6)
/_xlfn.UNIQUE(_xlfn._xlws.FILTER($F:$F,$E:$E=$J$4))
/IF($J$5="総計",1,$K179/10)
),0)</f>
        <v>0</v>
      </c>
    </row>
    <row r="180" spans="10:24">
      <c r="J180" s="13"/>
      <c r="K180" s="37"/>
      <c r="L180" s="46" t="str">
        <f t="shared" si="5"/>
        <v/>
      </c>
      <c r="M180" s="47" cm="1">
        <f t="array" ref="M180">IFERROR(
IF(OR(M$10="",$I180=""),"",
SUMIFS(収穫記録!$P:$P,収穫記録!$D:$D,$J$1,収穫記録!$I:$I,$J$2,収穫記録!$J:$J,$J$3,収穫記録!$F:$F,$I180,収穫記録!$B:$B,"&gt;="&amp;M$10,収穫記録!$B:$B,"&lt;="&amp;M$10+6)
/_xlfn.UNIQUE(_xlfn._xlws.FILTER($F:$F,$E:$E=$J$4))
/IF($J$5="総計",1,$K180/10)
),0)</f>
        <v>0</v>
      </c>
      <c r="N180" s="48" cm="1">
        <f t="array" ref="N180">IFERROR(
IF(OR(N$10="",$I180=""),"",
SUMIFS(収穫記録!$P:$P,収穫記録!$D:$D,$J$1,収穫記録!$I:$I,$J$2,収穫記録!$J:$J,$J$3,収穫記録!$F:$F,$I180,収穫記録!$B:$B,"&gt;="&amp;N$10,収穫記録!$B:$B,"&lt;="&amp;N$10+6)
/_xlfn.UNIQUE(_xlfn._xlws.FILTER($F:$F,$E:$E=$J$4))
/IF($J$5="総計",1,$K180/10)
),0)</f>
        <v>0</v>
      </c>
      <c r="O180" s="48" cm="1">
        <f t="array" ref="O180">IFERROR(
IF(OR(O$10="",$I180=""),"",
SUMIFS(収穫記録!$P:$P,収穫記録!$D:$D,$J$1,収穫記録!$I:$I,$J$2,収穫記録!$J:$J,$J$3,収穫記録!$F:$F,$I180,収穫記録!$B:$B,"&gt;="&amp;O$10,収穫記録!$B:$B,"&lt;="&amp;O$10+6)
/_xlfn.UNIQUE(_xlfn._xlws.FILTER($F:$F,$E:$E=$J$4))
/IF($J$5="総計",1,$K180/10)
),0)</f>
        <v>0</v>
      </c>
      <c r="P180" s="48" cm="1">
        <f t="array" ref="P180">IFERROR(
IF(OR(P$10="",$I180=""),"",
SUMIFS(収穫記録!$P:$P,収穫記録!$D:$D,$J$1,収穫記録!$I:$I,$J$2,収穫記録!$J:$J,$J$3,収穫記録!$F:$F,$I180,収穫記録!$B:$B,"&gt;="&amp;P$10,収穫記録!$B:$B,"&lt;="&amp;P$10+6)
/_xlfn.UNIQUE(_xlfn._xlws.FILTER($F:$F,$E:$E=$J$4))
/IF($J$5="総計",1,$K180/10)
),0)</f>
        <v>0</v>
      </c>
      <c r="Q180" s="48" cm="1">
        <f t="array" ref="Q180">IFERROR(
IF(OR(Q$10="",$I180=""),"",
SUMIFS(収穫記録!$P:$P,収穫記録!$D:$D,$J$1,収穫記録!$I:$I,$J$2,収穫記録!$J:$J,$J$3,収穫記録!$F:$F,$I180,収穫記録!$B:$B,"&gt;="&amp;Q$10,収穫記録!$B:$B,"&lt;="&amp;Q$10+6)
/_xlfn.UNIQUE(_xlfn._xlws.FILTER($F:$F,$E:$E=$J$4))
/IF($J$5="総計",1,$K180/10)
),0)</f>
        <v>0</v>
      </c>
      <c r="R180" s="48" cm="1">
        <f t="array" ref="R180">IFERROR(
IF(OR(R$10="",$I180=""),"",
SUMIFS(収穫記録!$P:$P,収穫記録!$D:$D,$J$1,収穫記録!$I:$I,$J$2,収穫記録!$J:$J,$J$3,収穫記録!$F:$F,$I180,収穫記録!$B:$B,"&gt;="&amp;R$10,収穫記録!$B:$B,"&lt;="&amp;R$10+6)
/_xlfn.UNIQUE(_xlfn._xlws.FILTER($F:$F,$E:$E=$J$4))
/IF($J$5="総計",1,$K180/10)
),0)</f>
        <v>0</v>
      </c>
      <c r="S180" s="48" cm="1">
        <f t="array" ref="S180">IFERROR(
IF(OR(S$10="",$I180=""),"",
SUMIFS(収穫記録!$P:$P,収穫記録!$D:$D,$J$1,収穫記録!$I:$I,$J$2,収穫記録!$J:$J,$J$3,収穫記録!$F:$F,$I180,収穫記録!$B:$B,"&gt;="&amp;S$10,収穫記録!$B:$B,"&lt;="&amp;S$10+6)
/_xlfn.UNIQUE(_xlfn._xlws.FILTER($F:$F,$E:$E=$J$4))
/IF($J$5="総計",1,$K180/10)
),0)</f>
        <v>0</v>
      </c>
      <c r="T180" s="48" cm="1">
        <f t="array" ref="T180">IFERROR(
IF(OR(T$10="",$I180=""),"",
SUMIFS(収穫記録!$P:$P,収穫記録!$D:$D,$J$1,収穫記録!$I:$I,$J$2,収穫記録!$J:$J,$J$3,収穫記録!$F:$F,$I180,収穫記録!$B:$B,"&gt;="&amp;T$10,収穫記録!$B:$B,"&lt;="&amp;T$10+6)
/_xlfn.UNIQUE(_xlfn._xlws.FILTER($F:$F,$E:$E=$J$4))
/IF($J$5="総計",1,$K180/10)
),0)</f>
        <v>0</v>
      </c>
      <c r="U180" s="48" cm="1">
        <f t="array" ref="U180">IFERROR(
IF(OR(U$10="",$I180=""),"",
SUMIFS(収穫記録!$P:$P,収穫記録!$D:$D,$J$1,収穫記録!$I:$I,$J$2,収穫記録!$J:$J,$J$3,収穫記録!$F:$F,$I180,収穫記録!$B:$B,"&gt;="&amp;U$10,収穫記録!$B:$B,"&lt;="&amp;U$10+6)
/_xlfn.UNIQUE(_xlfn._xlws.FILTER($F:$F,$E:$E=$J$4))
/IF($J$5="総計",1,$K180/10)
),0)</f>
        <v>0</v>
      </c>
      <c r="V180" s="48" cm="1">
        <f t="array" ref="V180">IFERROR(
IF(OR(V$10="",$I180=""),"",
SUMIFS(収穫記録!$P:$P,収穫記録!$D:$D,$J$1,収穫記録!$I:$I,$J$2,収穫記録!$J:$J,$J$3,収穫記録!$F:$F,$I180,収穫記録!$B:$B,"&gt;="&amp;V$10,収穫記録!$B:$B,"&lt;="&amp;V$10+6)
/_xlfn.UNIQUE(_xlfn._xlws.FILTER($F:$F,$E:$E=$J$4))
/IF($J$5="総計",1,$K180/10)
),0)</f>
        <v>0</v>
      </c>
      <c r="W180" s="48" cm="1">
        <f t="array" ref="W180">IFERROR(
IF(OR(W$10="",$I180=""),"",
SUMIFS(収穫記録!$P:$P,収穫記録!$D:$D,$J$1,収穫記録!$I:$I,$J$2,収穫記録!$J:$J,$J$3,収穫記録!$F:$F,$I180,収穫記録!$B:$B,"&gt;="&amp;W$10,収穫記録!$B:$B,"&lt;="&amp;W$10+6)
/_xlfn.UNIQUE(_xlfn._xlws.FILTER($F:$F,$E:$E=$J$4))
/IF($J$5="総計",1,$K180/10)
),0)</f>
        <v>0</v>
      </c>
      <c r="X180" s="48" cm="1">
        <f t="array" ref="X180">IFERROR(
IF(OR(X$10="",$I180=""),"",
SUMIFS(収穫記録!$P:$P,収穫記録!$D:$D,$J$1,収穫記録!$I:$I,$J$2,収穫記録!$J:$J,$J$3,収穫記録!$F:$F,$I180,収穫記録!$B:$B,"&gt;="&amp;X$10,収穫記録!$B:$B,"&lt;="&amp;X$10+6)
/_xlfn.UNIQUE(_xlfn._xlws.FILTER($F:$F,$E:$E=$J$4))
/IF($J$5="総計",1,$K180/10)
),0)</f>
        <v>0</v>
      </c>
    </row>
    <row r="181" spans="10:24">
      <c r="J181" s="13"/>
      <c r="K181" s="37"/>
      <c r="L181" s="46" t="str">
        <f t="shared" si="5"/>
        <v/>
      </c>
      <c r="M181" s="47" cm="1">
        <f t="array" ref="M181">IFERROR(
IF(OR(M$10="",$I181=""),"",
SUMIFS(収穫記録!$P:$P,収穫記録!$D:$D,$J$1,収穫記録!$I:$I,$J$2,収穫記録!$J:$J,$J$3,収穫記録!$F:$F,$I181,収穫記録!$B:$B,"&gt;="&amp;M$10,収穫記録!$B:$B,"&lt;="&amp;M$10+6)
/_xlfn.UNIQUE(_xlfn._xlws.FILTER($F:$F,$E:$E=$J$4))
/IF($J$5="総計",1,$K181/10)
),0)</f>
        <v>0</v>
      </c>
      <c r="N181" s="48" cm="1">
        <f t="array" ref="N181">IFERROR(
IF(OR(N$10="",$I181=""),"",
SUMIFS(収穫記録!$P:$P,収穫記録!$D:$D,$J$1,収穫記録!$I:$I,$J$2,収穫記録!$J:$J,$J$3,収穫記録!$F:$F,$I181,収穫記録!$B:$B,"&gt;="&amp;N$10,収穫記録!$B:$B,"&lt;="&amp;N$10+6)
/_xlfn.UNIQUE(_xlfn._xlws.FILTER($F:$F,$E:$E=$J$4))
/IF($J$5="総計",1,$K181/10)
),0)</f>
        <v>0</v>
      </c>
      <c r="O181" s="48" cm="1">
        <f t="array" ref="O181">IFERROR(
IF(OR(O$10="",$I181=""),"",
SUMIFS(収穫記録!$P:$P,収穫記録!$D:$D,$J$1,収穫記録!$I:$I,$J$2,収穫記録!$J:$J,$J$3,収穫記録!$F:$F,$I181,収穫記録!$B:$B,"&gt;="&amp;O$10,収穫記録!$B:$B,"&lt;="&amp;O$10+6)
/_xlfn.UNIQUE(_xlfn._xlws.FILTER($F:$F,$E:$E=$J$4))
/IF($J$5="総計",1,$K181/10)
),0)</f>
        <v>0</v>
      </c>
      <c r="P181" s="48" cm="1">
        <f t="array" ref="P181">IFERROR(
IF(OR(P$10="",$I181=""),"",
SUMIFS(収穫記録!$P:$P,収穫記録!$D:$D,$J$1,収穫記録!$I:$I,$J$2,収穫記録!$J:$J,$J$3,収穫記録!$F:$F,$I181,収穫記録!$B:$B,"&gt;="&amp;P$10,収穫記録!$B:$B,"&lt;="&amp;P$10+6)
/_xlfn.UNIQUE(_xlfn._xlws.FILTER($F:$F,$E:$E=$J$4))
/IF($J$5="総計",1,$K181/10)
),0)</f>
        <v>0</v>
      </c>
      <c r="Q181" s="48" cm="1">
        <f t="array" ref="Q181">IFERROR(
IF(OR(Q$10="",$I181=""),"",
SUMIFS(収穫記録!$P:$P,収穫記録!$D:$D,$J$1,収穫記録!$I:$I,$J$2,収穫記録!$J:$J,$J$3,収穫記録!$F:$F,$I181,収穫記録!$B:$B,"&gt;="&amp;Q$10,収穫記録!$B:$B,"&lt;="&amp;Q$10+6)
/_xlfn.UNIQUE(_xlfn._xlws.FILTER($F:$F,$E:$E=$J$4))
/IF($J$5="総計",1,$K181/10)
),0)</f>
        <v>0</v>
      </c>
      <c r="R181" s="48" cm="1">
        <f t="array" ref="R181">IFERROR(
IF(OR(R$10="",$I181=""),"",
SUMIFS(収穫記録!$P:$P,収穫記録!$D:$D,$J$1,収穫記録!$I:$I,$J$2,収穫記録!$J:$J,$J$3,収穫記録!$F:$F,$I181,収穫記録!$B:$B,"&gt;="&amp;R$10,収穫記録!$B:$B,"&lt;="&amp;R$10+6)
/_xlfn.UNIQUE(_xlfn._xlws.FILTER($F:$F,$E:$E=$J$4))
/IF($J$5="総計",1,$K181/10)
),0)</f>
        <v>0</v>
      </c>
      <c r="S181" s="48" cm="1">
        <f t="array" ref="S181">IFERROR(
IF(OR(S$10="",$I181=""),"",
SUMIFS(収穫記録!$P:$P,収穫記録!$D:$D,$J$1,収穫記録!$I:$I,$J$2,収穫記録!$J:$J,$J$3,収穫記録!$F:$F,$I181,収穫記録!$B:$B,"&gt;="&amp;S$10,収穫記録!$B:$B,"&lt;="&amp;S$10+6)
/_xlfn.UNIQUE(_xlfn._xlws.FILTER($F:$F,$E:$E=$J$4))
/IF($J$5="総計",1,$K181/10)
),0)</f>
        <v>0</v>
      </c>
      <c r="T181" s="48" cm="1">
        <f t="array" ref="T181">IFERROR(
IF(OR(T$10="",$I181=""),"",
SUMIFS(収穫記録!$P:$P,収穫記録!$D:$D,$J$1,収穫記録!$I:$I,$J$2,収穫記録!$J:$J,$J$3,収穫記録!$F:$F,$I181,収穫記録!$B:$B,"&gt;="&amp;T$10,収穫記録!$B:$B,"&lt;="&amp;T$10+6)
/_xlfn.UNIQUE(_xlfn._xlws.FILTER($F:$F,$E:$E=$J$4))
/IF($J$5="総計",1,$K181/10)
),0)</f>
        <v>0</v>
      </c>
      <c r="U181" s="48" cm="1">
        <f t="array" ref="U181">IFERROR(
IF(OR(U$10="",$I181=""),"",
SUMIFS(収穫記録!$P:$P,収穫記録!$D:$D,$J$1,収穫記録!$I:$I,$J$2,収穫記録!$J:$J,$J$3,収穫記録!$F:$F,$I181,収穫記録!$B:$B,"&gt;="&amp;U$10,収穫記録!$B:$B,"&lt;="&amp;U$10+6)
/_xlfn.UNIQUE(_xlfn._xlws.FILTER($F:$F,$E:$E=$J$4))
/IF($J$5="総計",1,$K181/10)
),0)</f>
        <v>0</v>
      </c>
      <c r="V181" s="48" cm="1">
        <f t="array" ref="V181">IFERROR(
IF(OR(V$10="",$I181=""),"",
SUMIFS(収穫記録!$P:$P,収穫記録!$D:$D,$J$1,収穫記録!$I:$I,$J$2,収穫記録!$J:$J,$J$3,収穫記録!$F:$F,$I181,収穫記録!$B:$B,"&gt;="&amp;V$10,収穫記録!$B:$B,"&lt;="&amp;V$10+6)
/_xlfn.UNIQUE(_xlfn._xlws.FILTER($F:$F,$E:$E=$J$4))
/IF($J$5="総計",1,$K181/10)
),0)</f>
        <v>0</v>
      </c>
      <c r="W181" s="48" cm="1">
        <f t="array" ref="W181">IFERROR(
IF(OR(W$10="",$I181=""),"",
SUMIFS(収穫記録!$P:$P,収穫記録!$D:$D,$J$1,収穫記録!$I:$I,$J$2,収穫記録!$J:$J,$J$3,収穫記録!$F:$F,$I181,収穫記録!$B:$B,"&gt;="&amp;W$10,収穫記録!$B:$B,"&lt;="&amp;W$10+6)
/_xlfn.UNIQUE(_xlfn._xlws.FILTER($F:$F,$E:$E=$J$4))
/IF($J$5="総計",1,$K181/10)
),0)</f>
        <v>0</v>
      </c>
      <c r="X181" s="48" cm="1">
        <f t="array" ref="X181">IFERROR(
IF(OR(X$10="",$I181=""),"",
SUMIFS(収穫記録!$P:$P,収穫記録!$D:$D,$J$1,収穫記録!$I:$I,$J$2,収穫記録!$J:$J,$J$3,収穫記録!$F:$F,$I181,収穫記録!$B:$B,"&gt;="&amp;X$10,収穫記録!$B:$B,"&lt;="&amp;X$10+6)
/_xlfn.UNIQUE(_xlfn._xlws.FILTER($F:$F,$E:$E=$J$4))
/IF($J$5="総計",1,$K181/10)
),0)</f>
        <v>0</v>
      </c>
    </row>
    <row r="182" spans="10:24">
      <c r="J182" s="13"/>
      <c r="K182" s="37"/>
      <c r="L182" s="46" t="str">
        <f t="shared" si="5"/>
        <v/>
      </c>
      <c r="M182" s="47" cm="1">
        <f t="array" ref="M182">IFERROR(
IF(OR(M$10="",$I182=""),"",
SUMIFS(収穫記録!$P:$P,収穫記録!$D:$D,$J$1,収穫記録!$I:$I,$J$2,収穫記録!$J:$J,$J$3,収穫記録!$F:$F,$I182,収穫記録!$B:$B,"&gt;="&amp;M$10,収穫記録!$B:$B,"&lt;="&amp;M$10+6)
/_xlfn.UNIQUE(_xlfn._xlws.FILTER($F:$F,$E:$E=$J$4))
/IF($J$5="総計",1,$K182/10)
),0)</f>
        <v>0</v>
      </c>
      <c r="N182" s="48" cm="1">
        <f t="array" ref="N182">IFERROR(
IF(OR(N$10="",$I182=""),"",
SUMIFS(収穫記録!$P:$P,収穫記録!$D:$D,$J$1,収穫記録!$I:$I,$J$2,収穫記録!$J:$J,$J$3,収穫記録!$F:$F,$I182,収穫記録!$B:$B,"&gt;="&amp;N$10,収穫記録!$B:$B,"&lt;="&amp;N$10+6)
/_xlfn.UNIQUE(_xlfn._xlws.FILTER($F:$F,$E:$E=$J$4))
/IF($J$5="総計",1,$K182/10)
),0)</f>
        <v>0</v>
      </c>
      <c r="O182" s="48" cm="1">
        <f t="array" ref="O182">IFERROR(
IF(OR(O$10="",$I182=""),"",
SUMIFS(収穫記録!$P:$P,収穫記録!$D:$D,$J$1,収穫記録!$I:$I,$J$2,収穫記録!$J:$J,$J$3,収穫記録!$F:$F,$I182,収穫記録!$B:$B,"&gt;="&amp;O$10,収穫記録!$B:$B,"&lt;="&amp;O$10+6)
/_xlfn.UNIQUE(_xlfn._xlws.FILTER($F:$F,$E:$E=$J$4))
/IF($J$5="総計",1,$K182/10)
),0)</f>
        <v>0</v>
      </c>
      <c r="P182" s="48" cm="1">
        <f t="array" ref="P182">IFERROR(
IF(OR(P$10="",$I182=""),"",
SUMIFS(収穫記録!$P:$P,収穫記録!$D:$D,$J$1,収穫記録!$I:$I,$J$2,収穫記録!$J:$J,$J$3,収穫記録!$F:$F,$I182,収穫記録!$B:$B,"&gt;="&amp;P$10,収穫記録!$B:$B,"&lt;="&amp;P$10+6)
/_xlfn.UNIQUE(_xlfn._xlws.FILTER($F:$F,$E:$E=$J$4))
/IF($J$5="総計",1,$K182/10)
),0)</f>
        <v>0</v>
      </c>
      <c r="Q182" s="48" cm="1">
        <f t="array" ref="Q182">IFERROR(
IF(OR(Q$10="",$I182=""),"",
SUMIFS(収穫記録!$P:$P,収穫記録!$D:$D,$J$1,収穫記録!$I:$I,$J$2,収穫記録!$J:$J,$J$3,収穫記録!$F:$F,$I182,収穫記録!$B:$B,"&gt;="&amp;Q$10,収穫記録!$B:$B,"&lt;="&amp;Q$10+6)
/_xlfn.UNIQUE(_xlfn._xlws.FILTER($F:$F,$E:$E=$J$4))
/IF($J$5="総計",1,$K182/10)
),0)</f>
        <v>0</v>
      </c>
      <c r="R182" s="48" cm="1">
        <f t="array" ref="R182">IFERROR(
IF(OR(R$10="",$I182=""),"",
SUMIFS(収穫記録!$P:$P,収穫記録!$D:$D,$J$1,収穫記録!$I:$I,$J$2,収穫記録!$J:$J,$J$3,収穫記録!$F:$F,$I182,収穫記録!$B:$B,"&gt;="&amp;R$10,収穫記録!$B:$B,"&lt;="&amp;R$10+6)
/_xlfn.UNIQUE(_xlfn._xlws.FILTER($F:$F,$E:$E=$J$4))
/IF($J$5="総計",1,$K182/10)
),0)</f>
        <v>0</v>
      </c>
      <c r="S182" s="48" cm="1">
        <f t="array" ref="S182">IFERROR(
IF(OR(S$10="",$I182=""),"",
SUMIFS(収穫記録!$P:$P,収穫記録!$D:$D,$J$1,収穫記録!$I:$I,$J$2,収穫記録!$J:$J,$J$3,収穫記録!$F:$F,$I182,収穫記録!$B:$B,"&gt;="&amp;S$10,収穫記録!$B:$B,"&lt;="&amp;S$10+6)
/_xlfn.UNIQUE(_xlfn._xlws.FILTER($F:$F,$E:$E=$J$4))
/IF($J$5="総計",1,$K182/10)
),0)</f>
        <v>0</v>
      </c>
      <c r="T182" s="48" cm="1">
        <f t="array" ref="T182">IFERROR(
IF(OR(T$10="",$I182=""),"",
SUMIFS(収穫記録!$P:$P,収穫記録!$D:$D,$J$1,収穫記録!$I:$I,$J$2,収穫記録!$J:$J,$J$3,収穫記録!$F:$F,$I182,収穫記録!$B:$B,"&gt;="&amp;T$10,収穫記録!$B:$B,"&lt;="&amp;T$10+6)
/_xlfn.UNIQUE(_xlfn._xlws.FILTER($F:$F,$E:$E=$J$4))
/IF($J$5="総計",1,$K182/10)
),0)</f>
        <v>0</v>
      </c>
      <c r="U182" s="48" cm="1">
        <f t="array" ref="U182">IFERROR(
IF(OR(U$10="",$I182=""),"",
SUMIFS(収穫記録!$P:$P,収穫記録!$D:$D,$J$1,収穫記録!$I:$I,$J$2,収穫記録!$J:$J,$J$3,収穫記録!$F:$F,$I182,収穫記録!$B:$B,"&gt;="&amp;U$10,収穫記録!$B:$B,"&lt;="&amp;U$10+6)
/_xlfn.UNIQUE(_xlfn._xlws.FILTER($F:$F,$E:$E=$J$4))
/IF($J$5="総計",1,$K182/10)
),0)</f>
        <v>0</v>
      </c>
      <c r="V182" s="48" cm="1">
        <f t="array" ref="V182">IFERROR(
IF(OR(V$10="",$I182=""),"",
SUMIFS(収穫記録!$P:$P,収穫記録!$D:$D,$J$1,収穫記録!$I:$I,$J$2,収穫記録!$J:$J,$J$3,収穫記録!$F:$F,$I182,収穫記録!$B:$B,"&gt;="&amp;V$10,収穫記録!$B:$B,"&lt;="&amp;V$10+6)
/_xlfn.UNIQUE(_xlfn._xlws.FILTER($F:$F,$E:$E=$J$4))
/IF($J$5="総計",1,$K182/10)
),0)</f>
        <v>0</v>
      </c>
      <c r="W182" s="48" cm="1">
        <f t="array" ref="W182">IFERROR(
IF(OR(W$10="",$I182=""),"",
SUMIFS(収穫記録!$P:$P,収穫記録!$D:$D,$J$1,収穫記録!$I:$I,$J$2,収穫記録!$J:$J,$J$3,収穫記録!$F:$F,$I182,収穫記録!$B:$B,"&gt;="&amp;W$10,収穫記録!$B:$B,"&lt;="&amp;W$10+6)
/_xlfn.UNIQUE(_xlfn._xlws.FILTER($F:$F,$E:$E=$J$4))
/IF($J$5="総計",1,$K182/10)
),0)</f>
        <v>0</v>
      </c>
      <c r="X182" s="48" cm="1">
        <f t="array" ref="X182">IFERROR(
IF(OR(X$10="",$I182=""),"",
SUMIFS(収穫記録!$P:$P,収穫記録!$D:$D,$J$1,収穫記録!$I:$I,$J$2,収穫記録!$J:$J,$J$3,収穫記録!$F:$F,$I182,収穫記録!$B:$B,"&gt;="&amp;X$10,収穫記録!$B:$B,"&lt;="&amp;X$10+6)
/_xlfn.UNIQUE(_xlfn._xlws.FILTER($F:$F,$E:$E=$J$4))
/IF($J$5="総計",1,$K182/10)
),0)</f>
        <v>0</v>
      </c>
    </row>
    <row r="183" spans="10:24">
      <c r="J183" s="13"/>
      <c r="K183" s="37"/>
      <c r="L183" s="46" t="str">
        <f t="shared" si="5"/>
        <v/>
      </c>
      <c r="M183" s="47" cm="1">
        <f t="array" ref="M183">IFERROR(
IF(OR(M$10="",$I183=""),"",
SUMIFS(収穫記録!$P:$P,収穫記録!$D:$D,$J$1,収穫記録!$I:$I,$J$2,収穫記録!$J:$J,$J$3,収穫記録!$F:$F,$I183,収穫記録!$B:$B,"&gt;="&amp;M$10,収穫記録!$B:$B,"&lt;="&amp;M$10+6)
/_xlfn.UNIQUE(_xlfn._xlws.FILTER($F:$F,$E:$E=$J$4))
/IF($J$5="総計",1,$K183/10)
),0)</f>
        <v>0</v>
      </c>
      <c r="N183" s="48" cm="1">
        <f t="array" ref="N183">IFERROR(
IF(OR(N$10="",$I183=""),"",
SUMIFS(収穫記録!$P:$P,収穫記録!$D:$D,$J$1,収穫記録!$I:$I,$J$2,収穫記録!$J:$J,$J$3,収穫記録!$F:$F,$I183,収穫記録!$B:$B,"&gt;="&amp;N$10,収穫記録!$B:$B,"&lt;="&amp;N$10+6)
/_xlfn.UNIQUE(_xlfn._xlws.FILTER($F:$F,$E:$E=$J$4))
/IF($J$5="総計",1,$K183/10)
),0)</f>
        <v>0</v>
      </c>
      <c r="O183" s="48" cm="1">
        <f t="array" ref="O183">IFERROR(
IF(OR(O$10="",$I183=""),"",
SUMIFS(収穫記録!$P:$P,収穫記録!$D:$D,$J$1,収穫記録!$I:$I,$J$2,収穫記録!$J:$J,$J$3,収穫記録!$F:$F,$I183,収穫記録!$B:$B,"&gt;="&amp;O$10,収穫記録!$B:$B,"&lt;="&amp;O$10+6)
/_xlfn.UNIQUE(_xlfn._xlws.FILTER($F:$F,$E:$E=$J$4))
/IF($J$5="総計",1,$K183/10)
),0)</f>
        <v>0</v>
      </c>
      <c r="P183" s="48" cm="1">
        <f t="array" ref="P183">IFERROR(
IF(OR(P$10="",$I183=""),"",
SUMIFS(収穫記録!$P:$P,収穫記録!$D:$D,$J$1,収穫記録!$I:$I,$J$2,収穫記録!$J:$J,$J$3,収穫記録!$F:$F,$I183,収穫記録!$B:$B,"&gt;="&amp;P$10,収穫記録!$B:$B,"&lt;="&amp;P$10+6)
/_xlfn.UNIQUE(_xlfn._xlws.FILTER($F:$F,$E:$E=$J$4))
/IF($J$5="総計",1,$K183/10)
),0)</f>
        <v>0</v>
      </c>
      <c r="Q183" s="48" cm="1">
        <f t="array" ref="Q183">IFERROR(
IF(OR(Q$10="",$I183=""),"",
SUMIFS(収穫記録!$P:$P,収穫記録!$D:$D,$J$1,収穫記録!$I:$I,$J$2,収穫記録!$J:$J,$J$3,収穫記録!$F:$F,$I183,収穫記録!$B:$B,"&gt;="&amp;Q$10,収穫記録!$B:$B,"&lt;="&amp;Q$10+6)
/_xlfn.UNIQUE(_xlfn._xlws.FILTER($F:$F,$E:$E=$J$4))
/IF($J$5="総計",1,$K183/10)
),0)</f>
        <v>0</v>
      </c>
      <c r="R183" s="48" cm="1">
        <f t="array" ref="R183">IFERROR(
IF(OR(R$10="",$I183=""),"",
SUMIFS(収穫記録!$P:$P,収穫記録!$D:$D,$J$1,収穫記録!$I:$I,$J$2,収穫記録!$J:$J,$J$3,収穫記録!$F:$F,$I183,収穫記録!$B:$B,"&gt;="&amp;R$10,収穫記録!$B:$B,"&lt;="&amp;R$10+6)
/_xlfn.UNIQUE(_xlfn._xlws.FILTER($F:$F,$E:$E=$J$4))
/IF($J$5="総計",1,$K183/10)
),0)</f>
        <v>0</v>
      </c>
      <c r="S183" s="48" cm="1">
        <f t="array" ref="S183">IFERROR(
IF(OR(S$10="",$I183=""),"",
SUMIFS(収穫記録!$P:$P,収穫記録!$D:$D,$J$1,収穫記録!$I:$I,$J$2,収穫記録!$J:$J,$J$3,収穫記録!$F:$F,$I183,収穫記録!$B:$B,"&gt;="&amp;S$10,収穫記録!$B:$B,"&lt;="&amp;S$10+6)
/_xlfn.UNIQUE(_xlfn._xlws.FILTER($F:$F,$E:$E=$J$4))
/IF($J$5="総計",1,$K183/10)
),0)</f>
        <v>0</v>
      </c>
      <c r="T183" s="48" cm="1">
        <f t="array" ref="T183">IFERROR(
IF(OR(T$10="",$I183=""),"",
SUMIFS(収穫記録!$P:$P,収穫記録!$D:$D,$J$1,収穫記録!$I:$I,$J$2,収穫記録!$J:$J,$J$3,収穫記録!$F:$F,$I183,収穫記録!$B:$B,"&gt;="&amp;T$10,収穫記録!$B:$B,"&lt;="&amp;T$10+6)
/_xlfn.UNIQUE(_xlfn._xlws.FILTER($F:$F,$E:$E=$J$4))
/IF($J$5="総計",1,$K183/10)
),0)</f>
        <v>0</v>
      </c>
      <c r="U183" s="48" cm="1">
        <f t="array" ref="U183">IFERROR(
IF(OR(U$10="",$I183=""),"",
SUMIFS(収穫記録!$P:$P,収穫記録!$D:$D,$J$1,収穫記録!$I:$I,$J$2,収穫記録!$J:$J,$J$3,収穫記録!$F:$F,$I183,収穫記録!$B:$B,"&gt;="&amp;U$10,収穫記録!$B:$B,"&lt;="&amp;U$10+6)
/_xlfn.UNIQUE(_xlfn._xlws.FILTER($F:$F,$E:$E=$J$4))
/IF($J$5="総計",1,$K183/10)
),0)</f>
        <v>0</v>
      </c>
      <c r="V183" s="48" cm="1">
        <f t="array" ref="V183">IFERROR(
IF(OR(V$10="",$I183=""),"",
SUMIFS(収穫記録!$P:$P,収穫記録!$D:$D,$J$1,収穫記録!$I:$I,$J$2,収穫記録!$J:$J,$J$3,収穫記録!$F:$F,$I183,収穫記録!$B:$B,"&gt;="&amp;V$10,収穫記録!$B:$B,"&lt;="&amp;V$10+6)
/_xlfn.UNIQUE(_xlfn._xlws.FILTER($F:$F,$E:$E=$J$4))
/IF($J$5="総計",1,$K183/10)
),0)</f>
        <v>0</v>
      </c>
      <c r="W183" s="48" cm="1">
        <f t="array" ref="W183">IFERROR(
IF(OR(W$10="",$I183=""),"",
SUMIFS(収穫記録!$P:$P,収穫記録!$D:$D,$J$1,収穫記録!$I:$I,$J$2,収穫記録!$J:$J,$J$3,収穫記録!$F:$F,$I183,収穫記録!$B:$B,"&gt;="&amp;W$10,収穫記録!$B:$B,"&lt;="&amp;W$10+6)
/_xlfn.UNIQUE(_xlfn._xlws.FILTER($F:$F,$E:$E=$J$4))
/IF($J$5="総計",1,$K183/10)
),0)</f>
        <v>0</v>
      </c>
      <c r="X183" s="48" cm="1">
        <f t="array" ref="X183">IFERROR(
IF(OR(X$10="",$I183=""),"",
SUMIFS(収穫記録!$P:$P,収穫記録!$D:$D,$J$1,収穫記録!$I:$I,$J$2,収穫記録!$J:$J,$J$3,収穫記録!$F:$F,$I183,収穫記録!$B:$B,"&gt;="&amp;X$10,収穫記録!$B:$B,"&lt;="&amp;X$10+6)
/_xlfn.UNIQUE(_xlfn._xlws.FILTER($F:$F,$E:$E=$J$4))
/IF($J$5="総計",1,$K183/10)
),0)</f>
        <v>0</v>
      </c>
    </row>
    <row r="184" spans="10:24">
      <c r="J184" s="13"/>
      <c r="K184" s="37"/>
      <c r="L184" s="46" t="str">
        <f t="shared" si="5"/>
        <v/>
      </c>
      <c r="M184" s="47" cm="1">
        <f t="array" ref="M184">IFERROR(
IF(OR(M$10="",$I184=""),"",
SUMIFS(収穫記録!$P:$P,収穫記録!$D:$D,$J$1,収穫記録!$I:$I,$J$2,収穫記録!$J:$J,$J$3,収穫記録!$F:$F,$I184,収穫記録!$B:$B,"&gt;="&amp;M$10,収穫記録!$B:$B,"&lt;="&amp;M$10+6)
/_xlfn.UNIQUE(_xlfn._xlws.FILTER($F:$F,$E:$E=$J$4))
/IF($J$5="総計",1,$K184/10)
),0)</f>
        <v>0</v>
      </c>
      <c r="N184" s="48" cm="1">
        <f t="array" ref="N184">IFERROR(
IF(OR(N$10="",$I184=""),"",
SUMIFS(収穫記録!$P:$P,収穫記録!$D:$D,$J$1,収穫記録!$I:$I,$J$2,収穫記録!$J:$J,$J$3,収穫記録!$F:$F,$I184,収穫記録!$B:$B,"&gt;="&amp;N$10,収穫記録!$B:$B,"&lt;="&amp;N$10+6)
/_xlfn.UNIQUE(_xlfn._xlws.FILTER($F:$F,$E:$E=$J$4))
/IF($J$5="総計",1,$K184/10)
),0)</f>
        <v>0</v>
      </c>
      <c r="O184" s="48" cm="1">
        <f t="array" ref="O184">IFERROR(
IF(OR(O$10="",$I184=""),"",
SUMIFS(収穫記録!$P:$P,収穫記録!$D:$D,$J$1,収穫記録!$I:$I,$J$2,収穫記録!$J:$J,$J$3,収穫記録!$F:$F,$I184,収穫記録!$B:$B,"&gt;="&amp;O$10,収穫記録!$B:$B,"&lt;="&amp;O$10+6)
/_xlfn.UNIQUE(_xlfn._xlws.FILTER($F:$F,$E:$E=$J$4))
/IF($J$5="総計",1,$K184/10)
),0)</f>
        <v>0</v>
      </c>
      <c r="P184" s="48" cm="1">
        <f t="array" ref="P184">IFERROR(
IF(OR(P$10="",$I184=""),"",
SUMIFS(収穫記録!$P:$P,収穫記録!$D:$D,$J$1,収穫記録!$I:$I,$J$2,収穫記録!$J:$J,$J$3,収穫記録!$F:$F,$I184,収穫記録!$B:$B,"&gt;="&amp;P$10,収穫記録!$B:$B,"&lt;="&amp;P$10+6)
/_xlfn.UNIQUE(_xlfn._xlws.FILTER($F:$F,$E:$E=$J$4))
/IF($J$5="総計",1,$K184/10)
),0)</f>
        <v>0</v>
      </c>
      <c r="Q184" s="48" cm="1">
        <f t="array" ref="Q184">IFERROR(
IF(OR(Q$10="",$I184=""),"",
SUMIFS(収穫記録!$P:$P,収穫記録!$D:$D,$J$1,収穫記録!$I:$I,$J$2,収穫記録!$J:$J,$J$3,収穫記録!$F:$F,$I184,収穫記録!$B:$B,"&gt;="&amp;Q$10,収穫記録!$B:$B,"&lt;="&amp;Q$10+6)
/_xlfn.UNIQUE(_xlfn._xlws.FILTER($F:$F,$E:$E=$J$4))
/IF($J$5="総計",1,$K184/10)
),0)</f>
        <v>0</v>
      </c>
      <c r="R184" s="48" cm="1">
        <f t="array" ref="R184">IFERROR(
IF(OR(R$10="",$I184=""),"",
SUMIFS(収穫記録!$P:$P,収穫記録!$D:$D,$J$1,収穫記録!$I:$I,$J$2,収穫記録!$J:$J,$J$3,収穫記録!$F:$F,$I184,収穫記録!$B:$B,"&gt;="&amp;R$10,収穫記録!$B:$B,"&lt;="&amp;R$10+6)
/_xlfn.UNIQUE(_xlfn._xlws.FILTER($F:$F,$E:$E=$J$4))
/IF($J$5="総計",1,$K184/10)
),0)</f>
        <v>0</v>
      </c>
      <c r="S184" s="48" cm="1">
        <f t="array" ref="S184">IFERROR(
IF(OR(S$10="",$I184=""),"",
SUMIFS(収穫記録!$P:$P,収穫記録!$D:$D,$J$1,収穫記録!$I:$I,$J$2,収穫記録!$J:$J,$J$3,収穫記録!$F:$F,$I184,収穫記録!$B:$B,"&gt;="&amp;S$10,収穫記録!$B:$B,"&lt;="&amp;S$10+6)
/_xlfn.UNIQUE(_xlfn._xlws.FILTER($F:$F,$E:$E=$J$4))
/IF($J$5="総計",1,$K184/10)
),0)</f>
        <v>0</v>
      </c>
      <c r="T184" s="48" cm="1">
        <f t="array" ref="T184">IFERROR(
IF(OR(T$10="",$I184=""),"",
SUMIFS(収穫記録!$P:$P,収穫記録!$D:$D,$J$1,収穫記録!$I:$I,$J$2,収穫記録!$J:$J,$J$3,収穫記録!$F:$F,$I184,収穫記録!$B:$B,"&gt;="&amp;T$10,収穫記録!$B:$B,"&lt;="&amp;T$10+6)
/_xlfn.UNIQUE(_xlfn._xlws.FILTER($F:$F,$E:$E=$J$4))
/IF($J$5="総計",1,$K184/10)
),0)</f>
        <v>0</v>
      </c>
      <c r="U184" s="48" cm="1">
        <f t="array" ref="U184">IFERROR(
IF(OR(U$10="",$I184=""),"",
SUMIFS(収穫記録!$P:$P,収穫記録!$D:$D,$J$1,収穫記録!$I:$I,$J$2,収穫記録!$J:$J,$J$3,収穫記録!$F:$F,$I184,収穫記録!$B:$B,"&gt;="&amp;U$10,収穫記録!$B:$B,"&lt;="&amp;U$10+6)
/_xlfn.UNIQUE(_xlfn._xlws.FILTER($F:$F,$E:$E=$J$4))
/IF($J$5="総計",1,$K184/10)
),0)</f>
        <v>0</v>
      </c>
      <c r="V184" s="48" cm="1">
        <f t="array" ref="V184">IFERROR(
IF(OR(V$10="",$I184=""),"",
SUMIFS(収穫記録!$P:$P,収穫記録!$D:$D,$J$1,収穫記録!$I:$I,$J$2,収穫記録!$J:$J,$J$3,収穫記録!$F:$F,$I184,収穫記録!$B:$B,"&gt;="&amp;V$10,収穫記録!$B:$B,"&lt;="&amp;V$10+6)
/_xlfn.UNIQUE(_xlfn._xlws.FILTER($F:$F,$E:$E=$J$4))
/IF($J$5="総計",1,$K184/10)
),0)</f>
        <v>0</v>
      </c>
      <c r="W184" s="48" cm="1">
        <f t="array" ref="W184">IFERROR(
IF(OR(W$10="",$I184=""),"",
SUMIFS(収穫記録!$P:$P,収穫記録!$D:$D,$J$1,収穫記録!$I:$I,$J$2,収穫記録!$J:$J,$J$3,収穫記録!$F:$F,$I184,収穫記録!$B:$B,"&gt;="&amp;W$10,収穫記録!$B:$B,"&lt;="&amp;W$10+6)
/_xlfn.UNIQUE(_xlfn._xlws.FILTER($F:$F,$E:$E=$J$4))
/IF($J$5="総計",1,$K184/10)
),0)</f>
        <v>0</v>
      </c>
      <c r="X184" s="48" cm="1">
        <f t="array" ref="X184">IFERROR(
IF(OR(X$10="",$I184=""),"",
SUMIFS(収穫記録!$P:$P,収穫記録!$D:$D,$J$1,収穫記録!$I:$I,$J$2,収穫記録!$J:$J,$J$3,収穫記録!$F:$F,$I184,収穫記録!$B:$B,"&gt;="&amp;X$10,収穫記録!$B:$B,"&lt;="&amp;X$10+6)
/_xlfn.UNIQUE(_xlfn._xlws.FILTER($F:$F,$E:$E=$J$4))
/IF($J$5="総計",1,$K184/10)
),0)</f>
        <v>0</v>
      </c>
    </row>
    <row r="185" spans="10:24">
      <c r="J185" s="13"/>
      <c r="K185" s="37"/>
      <c r="L185" s="46" t="str">
        <f t="shared" si="5"/>
        <v/>
      </c>
      <c r="M185" s="47" cm="1">
        <f t="array" ref="M185">IFERROR(
IF(OR(M$10="",$I185=""),"",
SUMIFS(収穫記録!$P:$P,収穫記録!$D:$D,$J$1,収穫記録!$I:$I,$J$2,収穫記録!$J:$J,$J$3,収穫記録!$F:$F,$I185,収穫記録!$B:$B,"&gt;="&amp;M$10,収穫記録!$B:$B,"&lt;="&amp;M$10+6)
/_xlfn.UNIQUE(_xlfn._xlws.FILTER($F:$F,$E:$E=$J$4))
/IF($J$5="総計",1,$K185/10)
),0)</f>
        <v>0</v>
      </c>
      <c r="N185" s="48" cm="1">
        <f t="array" ref="N185">IFERROR(
IF(OR(N$10="",$I185=""),"",
SUMIFS(収穫記録!$P:$P,収穫記録!$D:$D,$J$1,収穫記録!$I:$I,$J$2,収穫記録!$J:$J,$J$3,収穫記録!$F:$F,$I185,収穫記録!$B:$B,"&gt;="&amp;N$10,収穫記録!$B:$B,"&lt;="&amp;N$10+6)
/_xlfn.UNIQUE(_xlfn._xlws.FILTER($F:$F,$E:$E=$J$4))
/IF($J$5="総計",1,$K185/10)
),0)</f>
        <v>0</v>
      </c>
      <c r="O185" s="48" cm="1">
        <f t="array" ref="O185">IFERROR(
IF(OR(O$10="",$I185=""),"",
SUMIFS(収穫記録!$P:$P,収穫記録!$D:$D,$J$1,収穫記録!$I:$I,$J$2,収穫記録!$J:$J,$J$3,収穫記録!$F:$F,$I185,収穫記録!$B:$B,"&gt;="&amp;O$10,収穫記録!$B:$B,"&lt;="&amp;O$10+6)
/_xlfn.UNIQUE(_xlfn._xlws.FILTER($F:$F,$E:$E=$J$4))
/IF($J$5="総計",1,$K185/10)
),0)</f>
        <v>0</v>
      </c>
      <c r="P185" s="48" cm="1">
        <f t="array" ref="P185">IFERROR(
IF(OR(P$10="",$I185=""),"",
SUMIFS(収穫記録!$P:$P,収穫記録!$D:$D,$J$1,収穫記録!$I:$I,$J$2,収穫記録!$J:$J,$J$3,収穫記録!$F:$F,$I185,収穫記録!$B:$B,"&gt;="&amp;P$10,収穫記録!$B:$B,"&lt;="&amp;P$10+6)
/_xlfn.UNIQUE(_xlfn._xlws.FILTER($F:$F,$E:$E=$J$4))
/IF($J$5="総計",1,$K185/10)
),0)</f>
        <v>0</v>
      </c>
      <c r="Q185" s="48" cm="1">
        <f t="array" ref="Q185">IFERROR(
IF(OR(Q$10="",$I185=""),"",
SUMIFS(収穫記録!$P:$P,収穫記録!$D:$D,$J$1,収穫記録!$I:$I,$J$2,収穫記録!$J:$J,$J$3,収穫記録!$F:$F,$I185,収穫記録!$B:$B,"&gt;="&amp;Q$10,収穫記録!$B:$B,"&lt;="&amp;Q$10+6)
/_xlfn.UNIQUE(_xlfn._xlws.FILTER($F:$F,$E:$E=$J$4))
/IF($J$5="総計",1,$K185/10)
),0)</f>
        <v>0</v>
      </c>
      <c r="R185" s="48" cm="1">
        <f t="array" ref="R185">IFERROR(
IF(OR(R$10="",$I185=""),"",
SUMIFS(収穫記録!$P:$P,収穫記録!$D:$D,$J$1,収穫記録!$I:$I,$J$2,収穫記録!$J:$J,$J$3,収穫記録!$F:$F,$I185,収穫記録!$B:$B,"&gt;="&amp;R$10,収穫記録!$B:$B,"&lt;="&amp;R$10+6)
/_xlfn.UNIQUE(_xlfn._xlws.FILTER($F:$F,$E:$E=$J$4))
/IF($J$5="総計",1,$K185/10)
),0)</f>
        <v>0</v>
      </c>
      <c r="S185" s="48" cm="1">
        <f t="array" ref="S185">IFERROR(
IF(OR(S$10="",$I185=""),"",
SUMIFS(収穫記録!$P:$P,収穫記録!$D:$D,$J$1,収穫記録!$I:$I,$J$2,収穫記録!$J:$J,$J$3,収穫記録!$F:$F,$I185,収穫記録!$B:$B,"&gt;="&amp;S$10,収穫記録!$B:$B,"&lt;="&amp;S$10+6)
/_xlfn.UNIQUE(_xlfn._xlws.FILTER($F:$F,$E:$E=$J$4))
/IF($J$5="総計",1,$K185/10)
),0)</f>
        <v>0</v>
      </c>
      <c r="T185" s="48" cm="1">
        <f t="array" ref="T185">IFERROR(
IF(OR(T$10="",$I185=""),"",
SUMIFS(収穫記録!$P:$P,収穫記録!$D:$D,$J$1,収穫記録!$I:$I,$J$2,収穫記録!$J:$J,$J$3,収穫記録!$F:$F,$I185,収穫記録!$B:$B,"&gt;="&amp;T$10,収穫記録!$B:$B,"&lt;="&amp;T$10+6)
/_xlfn.UNIQUE(_xlfn._xlws.FILTER($F:$F,$E:$E=$J$4))
/IF($J$5="総計",1,$K185/10)
),0)</f>
        <v>0</v>
      </c>
      <c r="U185" s="48" cm="1">
        <f t="array" ref="U185">IFERROR(
IF(OR(U$10="",$I185=""),"",
SUMIFS(収穫記録!$P:$P,収穫記録!$D:$D,$J$1,収穫記録!$I:$I,$J$2,収穫記録!$J:$J,$J$3,収穫記録!$F:$F,$I185,収穫記録!$B:$B,"&gt;="&amp;U$10,収穫記録!$B:$B,"&lt;="&amp;U$10+6)
/_xlfn.UNIQUE(_xlfn._xlws.FILTER($F:$F,$E:$E=$J$4))
/IF($J$5="総計",1,$K185/10)
),0)</f>
        <v>0</v>
      </c>
      <c r="V185" s="48" cm="1">
        <f t="array" ref="V185">IFERROR(
IF(OR(V$10="",$I185=""),"",
SUMIFS(収穫記録!$P:$P,収穫記録!$D:$D,$J$1,収穫記録!$I:$I,$J$2,収穫記録!$J:$J,$J$3,収穫記録!$F:$F,$I185,収穫記録!$B:$B,"&gt;="&amp;V$10,収穫記録!$B:$B,"&lt;="&amp;V$10+6)
/_xlfn.UNIQUE(_xlfn._xlws.FILTER($F:$F,$E:$E=$J$4))
/IF($J$5="総計",1,$K185/10)
),0)</f>
        <v>0</v>
      </c>
      <c r="W185" s="48" cm="1">
        <f t="array" ref="W185">IFERROR(
IF(OR(W$10="",$I185=""),"",
SUMIFS(収穫記録!$P:$P,収穫記録!$D:$D,$J$1,収穫記録!$I:$I,$J$2,収穫記録!$J:$J,$J$3,収穫記録!$F:$F,$I185,収穫記録!$B:$B,"&gt;="&amp;W$10,収穫記録!$B:$B,"&lt;="&amp;W$10+6)
/_xlfn.UNIQUE(_xlfn._xlws.FILTER($F:$F,$E:$E=$J$4))
/IF($J$5="総計",1,$K185/10)
),0)</f>
        <v>0</v>
      </c>
      <c r="X185" s="48" cm="1">
        <f t="array" ref="X185">IFERROR(
IF(OR(X$10="",$I185=""),"",
SUMIFS(収穫記録!$P:$P,収穫記録!$D:$D,$J$1,収穫記録!$I:$I,$J$2,収穫記録!$J:$J,$J$3,収穫記録!$F:$F,$I185,収穫記録!$B:$B,"&gt;="&amp;X$10,収穫記録!$B:$B,"&lt;="&amp;X$10+6)
/_xlfn.UNIQUE(_xlfn._xlws.FILTER($F:$F,$E:$E=$J$4))
/IF($J$5="総計",1,$K185/10)
),0)</f>
        <v>0</v>
      </c>
    </row>
    <row r="186" spans="10:24">
      <c r="J186" s="13"/>
      <c r="K186" s="37"/>
      <c r="L186" s="46" t="str">
        <f t="shared" si="5"/>
        <v/>
      </c>
      <c r="M186" s="47" cm="1">
        <f t="array" ref="M186">IFERROR(
IF(OR(M$10="",$I186=""),"",
SUMIFS(収穫記録!$P:$P,収穫記録!$D:$D,$J$1,収穫記録!$I:$I,$J$2,収穫記録!$J:$J,$J$3,収穫記録!$F:$F,$I186,収穫記録!$B:$B,"&gt;="&amp;M$10,収穫記録!$B:$B,"&lt;="&amp;M$10+6)
/_xlfn.UNIQUE(_xlfn._xlws.FILTER($F:$F,$E:$E=$J$4))
/IF($J$5="総計",1,$K186/10)
),0)</f>
        <v>0</v>
      </c>
      <c r="N186" s="48" cm="1">
        <f t="array" ref="N186">IFERROR(
IF(OR(N$10="",$I186=""),"",
SUMIFS(収穫記録!$P:$P,収穫記録!$D:$D,$J$1,収穫記録!$I:$I,$J$2,収穫記録!$J:$J,$J$3,収穫記録!$F:$F,$I186,収穫記録!$B:$B,"&gt;="&amp;N$10,収穫記録!$B:$B,"&lt;="&amp;N$10+6)
/_xlfn.UNIQUE(_xlfn._xlws.FILTER($F:$F,$E:$E=$J$4))
/IF($J$5="総計",1,$K186/10)
),0)</f>
        <v>0</v>
      </c>
      <c r="O186" s="48" cm="1">
        <f t="array" ref="O186">IFERROR(
IF(OR(O$10="",$I186=""),"",
SUMIFS(収穫記録!$P:$P,収穫記録!$D:$D,$J$1,収穫記録!$I:$I,$J$2,収穫記録!$J:$J,$J$3,収穫記録!$F:$F,$I186,収穫記録!$B:$B,"&gt;="&amp;O$10,収穫記録!$B:$B,"&lt;="&amp;O$10+6)
/_xlfn.UNIQUE(_xlfn._xlws.FILTER($F:$F,$E:$E=$J$4))
/IF($J$5="総計",1,$K186/10)
),0)</f>
        <v>0</v>
      </c>
      <c r="P186" s="48" cm="1">
        <f t="array" ref="P186">IFERROR(
IF(OR(P$10="",$I186=""),"",
SUMIFS(収穫記録!$P:$P,収穫記録!$D:$D,$J$1,収穫記録!$I:$I,$J$2,収穫記録!$J:$J,$J$3,収穫記録!$F:$F,$I186,収穫記録!$B:$B,"&gt;="&amp;P$10,収穫記録!$B:$B,"&lt;="&amp;P$10+6)
/_xlfn.UNIQUE(_xlfn._xlws.FILTER($F:$F,$E:$E=$J$4))
/IF($J$5="総計",1,$K186/10)
),0)</f>
        <v>0</v>
      </c>
      <c r="Q186" s="48" cm="1">
        <f t="array" ref="Q186">IFERROR(
IF(OR(Q$10="",$I186=""),"",
SUMIFS(収穫記録!$P:$P,収穫記録!$D:$D,$J$1,収穫記録!$I:$I,$J$2,収穫記録!$J:$J,$J$3,収穫記録!$F:$F,$I186,収穫記録!$B:$B,"&gt;="&amp;Q$10,収穫記録!$B:$B,"&lt;="&amp;Q$10+6)
/_xlfn.UNIQUE(_xlfn._xlws.FILTER($F:$F,$E:$E=$J$4))
/IF($J$5="総計",1,$K186/10)
),0)</f>
        <v>0</v>
      </c>
      <c r="R186" s="48" cm="1">
        <f t="array" ref="R186">IFERROR(
IF(OR(R$10="",$I186=""),"",
SUMIFS(収穫記録!$P:$P,収穫記録!$D:$D,$J$1,収穫記録!$I:$I,$J$2,収穫記録!$J:$J,$J$3,収穫記録!$F:$F,$I186,収穫記録!$B:$B,"&gt;="&amp;R$10,収穫記録!$B:$B,"&lt;="&amp;R$10+6)
/_xlfn.UNIQUE(_xlfn._xlws.FILTER($F:$F,$E:$E=$J$4))
/IF($J$5="総計",1,$K186/10)
),0)</f>
        <v>0</v>
      </c>
      <c r="S186" s="48" cm="1">
        <f t="array" ref="S186">IFERROR(
IF(OR(S$10="",$I186=""),"",
SUMIFS(収穫記録!$P:$P,収穫記録!$D:$D,$J$1,収穫記録!$I:$I,$J$2,収穫記録!$J:$J,$J$3,収穫記録!$F:$F,$I186,収穫記録!$B:$B,"&gt;="&amp;S$10,収穫記録!$B:$B,"&lt;="&amp;S$10+6)
/_xlfn.UNIQUE(_xlfn._xlws.FILTER($F:$F,$E:$E=$J$4))
/IF($J$5="総計",1,$K186/10)
),0)</f>
        <v>0</v>
      </c>
      <c r="T186" s="48" cm="1">
        <f t="array" ref="T186">IFERROR(
IF(OR(T$10="",$I186=""),"",
SUMIFS(収穫記録!$P:$P,収穫記録!$D:$D,$J$1,収穫記録!$I:$I,$J$2,収穫記録!$J:$J,$J$3,収穫記録!$F:$F,$I186,収穫記録!$B:$B,"&gt;="&amp;T$10,収穫記録!$B:$B,"&lt;="&amp;T$10+6)
/_xlfn.UNIQUE(_xlfn._xlws.FILTER($F:$F,$E:$E=$J$4))
/IF($J$5="総計",1,$K186/10)
),0)</f>
        <v>0</v>
      </c>
      <c r="U186" s="48" cm="1">
        <f t="array" ref="U186">IFERROR(
IF(OR(U$10="",$I186=""),"",
SUMIFS(収穫記録!$P:$P,収穫記録!$D:$D,$J$1,収穫記録!$I:$I,$J$2,収穫記録!$J:$J,$J$3,収穫記録!$F:$F,$I186,収穫記録!$B:$B,"&gt;="&amp;U$10,収穫記録!$B:$B,"&lt;="&amp;U$10+6)
/_xlfn.UNIQUE(_xlfn._xlws.FILTER($F:$F,$E:$E=$J$4))
/IF($J$5="総計",1,$K186/10)
),0)</f>
        <v>0</v>
      </c>
      <c r="V186" s="48" cm="1">
        <f t="array" ref="V186">IFERROR(
IF(OR(V$10="",$I186=""),"",
SUMIFS(収穫記録!$P:$P,収穫記録!$D:$D,$J$1,収穫記録!$I:$I,$J$2,収穫記録!$J:$J,$J$3,収穫記録!$F:$F,$I186,収穫記録!$B:$B,"&gt;="&amp;V$10,収穫記録!$B:$B,"&lt;="&amp;V$10+6)
/_xlfn.UNIQUE(_xlfn._xlws.FILTER($F:$F,$E:$E=$J$4))
/IF($J$5="総計",1,$K186/10)
),0)</f>
        <v>0</v>
      </c>
      <c r="W186" s="48" cm="1">
        <f t="array" ref="W186">IFERROR(
IF(OR(W$10="",$I186=""),"",
SUMIFS(収穫記録!$P:$P,収穫記録!$D:$D,$J$1,収穫記録!$I:$I,$J$2,収穫記録!$J:$J,$J$3,収穫記録!$F:$F,$I186,収穫記録!$B:$B,"&gt;="&amp;W$10,収穫記録!$B:$B,"&lt;="&amp;W$10+6)
/_xlfn.UNIQUE(_xlfn._xlws.FILTER($F:$F,$E:$E=$J$4))
/IF($J$5="総計",1,$K186/10)
),0)</f>
        <v>0</v>
      </c>
      <c r="X186" s="48" cm="1">
        <f t="array" ref="X186">IFERROR(
IF(OR(X$10="",$I186=""),"",
SUMIFS(収穫記録!$P:$P,収穫記録!$D:$D,$J$1,収穫記録!$I:$I,$J$2,収穫記録!$J:$J,$J$3,収穫記録!$F:$F,$I186,収穫記録!$B:$B,"&gt;="&amp;X$10,収穫記録!$B:$B,"&lt;="&amp;X$10+6)
/_xlfn.UNIQUE(_xlfn._xlws.FILTER($F:$F,$E:$E=$J$4))
/IF($J$5="総計",1,$K186/10)
),0)</f>
        <v>0</v>
      </c>
    </row>
    <row r="187" spans="10:24">
      <c r="J187" s="13"/>
      <c r="K187" s="37"/>
      <c r="L187" s="46" t="str">
        <f t="shared" si="5"/>
        <v/>
      </c>
      <c r="M187" s="47" cm="1">
        <f t="array" ref="M187">IFERROR(
IF(OR(M$10="",$I187=""),"",
SUMIFS(収穫記録!$P:$P,収穫記録!$D:$D,$J$1,収穫記録!$I:$I,$J$2,収穫記録!$J:$J,$J$3,収穫記録!$F:$F,$I187,収穫記録!$B:$B,"&gt;="&amp;M$10,収穫記録!$B:$B,"&lt;="&amp;M$10+6)
/_xlfn.UNIQUE(_xlfn._xlws.FILTER($F:$F,$E:$E=$J$4))
/IF($J$5="総計",1,$K187/10)
),0)</f>
        <v>0</v>
      </c>
      <c r="N187" s="48" cm="1">
        <f t="array" ref="N187">IFERROR(
IF(OR(N$10="",$I187=""),"",
SUMIFS(収穫記録!$P:$P,収穫記録!$D:$D,$J$1,収穫記録!$I:$I,$J$2,収穫記録!$J:$J,$J$3,収穫記録!$F:$F,$I187,収穫記録!$B:$B,"&gt;="&amp;N$10,収穫記録!$B:$B,"&lt;="&amp;N$10+6)
/_xlfn.UNIQUE(_xlfn._xlws.FILTER($F:$F,$E:$E=$J$4))
/IF($J$5="総計",1,$K187/10)
),0)</f>
        <v>0</v>
      </c>
      <c r="O187" s="48" cm="1">
        <f t="array" ref="O187">IFERROR(
IF(OR(O$10="",$I187=""),"",
SUMIFS(収穫記録!$P:$P,収穫記録!$D:$D,$J$1,収穫記録!$I:$I,$J$2,収穫記録!$J:$J,$J$3,収穫記録!$F:$F,$I187,収穫記録!$B:$B,"&gt;="&amp;O$10,収穫記録!$B:$B,"&lt;="&amp;O$10+6)
/_xlfn.UNIQUE(_xlfn._xlws.FILTER($F:$F,$E:$E=$J$4))
/IF($J$5="総計",1,$K187/10)
),0)</f>
        <v>0</v>
      </c>
      <c r="P187" s="48" cm="1">
        <f t="array" ref="P187">IFERROR(
IF(OR(P$10="",$I187=""),"",
SUMIFS(収穫記録!$P:$P,収穫記録!$D:$D,$J$1,収穫記録!$I:$I,$J$2,収穫記録!$J:$J,$J$3,収穫記録!$F:$F,$I187,収穫記録!$B:$B,"&gt;="&amp;P$10,収穫記録!$B:$B,"&lt;="&amp;P$10+6)
/_xlfn.UNIQUE(_xlfn._xlws.FILTER($F:$F,$E:$E=$J$4))
/IF($J$5="総計",1,$K187/10)
),0)</f>
        <v>0</v>
      </c>
      <c r="Q187" s="48" cm="1">
        <f t="array" ref="Q187">IFERROR(
IF(OR(Q$10="",$I187=""),"",
SUMIFS(収穫記録!$P:$P,収穫記録!$D:$D,$J$1,収穫記録!$I:$I,$J$2,収穫記録!$J:$J,$J$3,収穫記録!$F:$F,$I187,収穫記録!$B:$B,"&gt;="&amp;Q$10,収穫記録!$B:$B,"&lt;="&amp;Q$10+6)
/_xlfn.UNIQUE(_xlfn._xlws.FILTER($F:$F,$E:$E=$J$4))
/IF($J$5="総計",1,$K187/10)
),0)</f>
        <v>0</v>
      </c>
      <c r="R187" s="48" cm="1">
        <f t="array" ref="R187">IFERROR(
IF(OR(R$10="",$I187=""),"",
SUMIFS(収穫記録!$P:$P,収穫記録!$D:$D,$J$1,収穫記録!$I:$I,$J$2,収穫記録!$J:$J,$J$3,収穫記録!$F:$F,$I187,収穫記録!$B:$B,"&gt;="&amp;R$10,収穫記録!$B:$B,"&lt;="&amp;R$10+6)
/_xlfn.UNIQUE(_xlfn._xlws.FILTER($F:$F,$E:$E=$J$4))
/IF($J$5="総計",1,$K187/10)
),0)</f>
        <v>0</v>
      </c>
      <c r="S187" s="48" cm="1">
        <f t="array" ref="S187">IFERROR(
IF(OR(S$10="",$I187=""),"",
SUMIFS(収穫記録!$P:$P,収穫記録!$D:$D,$J$1,収穫記録!$I:$I,$J$2,収穫記録!$J:$J,$J$3,収穫記録!$F:$F,$I187,収穫記録!$B:$B,"&gt;="&amp;S$10,収穫記録!$B:$B,"&lt;="&amp;S$10+6)
/_xlfn.UNIQUE(_xlfn._xlws.FILTER($F:$F,$E:$E=$J$4))
/IF($J$5="総計",1,$K187/10)
),0)</f>
        <v>0</v>
      </c>
      <c r="T187" s="48" cm="1">
        <f t="array" ref="T187">IFERROR(
IF(OR(T$10="",$I187=""),"",
SUMIFS(収穫記録!$P:$P,収穫記録!$D:$D,$J$1,収穫記録!$I:$I,$J$2,収穫記録!$J:$J,$J$3,収穫記録!$F:$F,$I187,収穫記録!$B:$B,"&gt;="&amp;T$10,収穫記録!$B:$B,"&lt;="&amp;T$10+6)
/_xlfn.UNIQUE(_xlfn._xlws.FILTER($F:$F,$E:$E=$J$4))
/IF($J$5="総計",1,$K187/10)
),0)</f>
        <v>0</v>
      </c>
      <c r="U187" s="48" cm="1">
        <f t="array" ref="U187">IFERROR(
IF(OR(U$10="",$I187=""),"",
SUMIFS(収穫記録!$P:$P,収穫記録!$D:$D,$J$1,収穫記録!$I:$I,$J$2,収穫記録!$J:$J,$J$3,収穫記録!$F:$F,$I187,収穫記録!$B:$B,"&gt;="&amp;U$10,収穫記録!$B:$B,"&lt;="&amp;U$10+6)
/_xlfn.UNIQUE(_xlfn._xlws.FILTER($F:$F,$E:$E=$J$4))
/IF($J$5="総計",1,$K187/10)
),0)</f>
        <v>0</v>
      </c>
      <c r="V187" s="48" cm="1">
        <f t="array" ref="V187">IFERROR(
IF(OR(V$10="",$I187=""),"",
SUMIFS(収穫記録!$P:$P,収穫記録!$D:$D,$J$1,収穫記録!$I:$I,$J$2,収穫記録!$J:$J,$J$3,収穫記録!$F:$F,$I187,収穫記録!$B:$B,"&gt;="&amp;V$10,収穫記録!$B:$B,"&lt;="&amp;V$10+6)
/_xlfn.UNIQUE(_xlfn._xlws.FILTER($F:$F,$E:$E=$J$4))
/IF($J$5="総計",1,$K187/10)
),0)</f>
        <v>0</v>
      </c>
      <c r="W187" s="48" cm="1">
        <f t="array" ref="W187">IFERROR(
IF(OR(W$10="",$I187=""),"",
SUMIFS(収穫記録!$P:$P,収穫記録!$D:$D,$J$1,収穫記録!$I:$I,$J$2,収穫記録!$J:$J,$J$3,収穫記録!$F:$F,$I187,収穫記録!$B:$B,"&gt;="&amp;W$10,収穫記録!$B:$B,"&lt;="&amp;W$10+6)
/_xlfn.UNIQUE(_xlfn._xlws.FILTER($F:$F,$E:$E=$J$4))
/IF($J$5="総計",1,$K187/10)
),0)</f>
        <v>0</v>
      </c>
      <c r="X187" s="48" cm="1">
        <f t="array" ref="X187">IFERROR(
IF(OR(X$10="",$I187=""),"",
SUMIFS(収穫記録!$P:$P,収穫記録!$D:$D,$J$1,収穫記録!$I:$I,$J$2,収穫記録!$J:$J,$J$3,収穫記録!$F:$F,$I187,収穫記録!$B:$B,"&gt;="&amp;X$10,収穫記録!$B:$B,"&lt;="&amp;X$10+6)
/_xlfn.UNIQUE(_xlfn._xlws.FILTER($F:$F,$E:$E=$J$4))
/IF($J$5="総計",1,$K187/10)
),0)</f>
        <v>0</v>
      </c>
    </row>
    <row r="188" spans="10:24">
      <c r="J188" s="13"/>
      <c r="K188" s="37"/>
      <c r="L188" s="46" t="str">
        <f t="shared" si="5"/>
        <v/>
      </c>
      <c r="M188" s="47" cm="1">
        <f t="array" ref="M188">IFERROR(
IF(OR(M$10="",$I188=""),"",
SUMIFS(収穫記録!$P:$P,収穫記録!$D:$D,$J$1,収穫記録!$I:$I,$J$2,収穫記録!$J:$J,$J$3,収穫記録!$F:$F,$I188,収穫記録!$B:$B,"&gt;="&amp;M$10,収穫記録!$B:$B,"&lt;="&amp;M$10+6)
/_xlfn.UNIQUE(_xlfn._xlws.FILTER($F:$F,$E:$E=$J$4))
/IF($J$5="総計",1,$K188/10)
),0)</f>
        <v>0</v>
      </c>
      <c r="N188" s="48" cm="1">
        <f t="array" ref="N188">IFERROR(
IF(OR(N$10="",$I188=""),"",
SUMIFS(収穫記録!$P:$P,収穫記録!$D:$D,$J$1,収穫記録!$I:$I,$J$2,収穫記録!$J:$J,$J$3,収穫記録!$F:$F,$I188,収穫記録!$B:$B,"&gt;="&amp;N$10,収穫記録!$B:$B,"&lt;="&amp;N$10+6)
/_xlfn.UNIQUE(_xlfn._xlws.FILTER($F:$F,$E:$E=$J$4))
/IF($J$5="総計",1,$K188/10)
),0)</f>
        <v>0</v>
      </c>
      <c r="O188" s="48" cm="1">
        <f t="array" ref="O188">IFERROR(
IF(OR(O$10="",$I188=""),"",
SUMIFS(収穫記録!$P:$P,収穫記録!$D:$D,$J$1,収穫記録!$I:$I,$J$2,収穫記録!$J:$J,$J$3,収穫記録!$F:$F,$I188,収穫記録!$B:$B,"&gt;="&amp;O$10,収穫記録!$B:$B,"&lt;="&amp;O$10+6)
/_xlfn.UNIQUE(_xlfn._xlws.FILTER($F:$F,$E:$E=$J$4))
/IF($J$5="総計",1,$K188/10)
),0)</f>
        <v>0</v>
      </c>
      <c r="P188" s="48" cm="1">
        <f t="array" ref="P188">IFERROR(
IF(OR(P$10="",$I188=""),"",
SUMIFS(収穫記録!$P:$P,収穫記録!$D:$D,$J$1,収穫記録!$I:$I,$J$2,収穫記録!$J:$J,$J$3,収穫記録!$F:$F,$I188,収穫記録!$B:$B,"&gt;="&amp;P$10,収穫記録!$B:$B,"&lt;="&amp;P$10+6)
/_xlfn.UNIQUE(_xlfn._xlws.FILTER($F:$F,$E:$E=$J$4))
/IF($J$5="総計",1,$K188/10)
),0)</f>
        <v>0</v>
      </c>
      <c r="Q188" s="48" cm="1">
        <f t="array" ref="Q188">IFERROR(
IF(OR(Q$10="",$I188=""),"",
SUMIFS(収穫記録!$P:$P,収穫記録!$D:$D,$J$1,収穫記録!$I:$I,$J$2,収穫記録!$J:$J,$J$3,収穫記録!$F:$F,$I188,収穫記録!$B:$B,"&gt;="&amp;Q$10,収穫記録!$B:$B,"&lt;="&amp;Q$10+6)
/_xlfn.UNIQUE(_xlfn._xlws.FILTER($F:$F,$E:$E=$J$4))
/IF($J$5="総計",1,$K188/10)
),0)</f>
        <v>0</v>
      </c>
      <c r="R188" s="48" cm="1">
        <f t="array" ref="R188">IFERROR(
IF(OR(R$10="",$I188=""),"",
SUMIFS(収穫記録!$P:$P,収穫記録!$D:$D,$J$1,収穫記録!$I:$I,$J$2,収穫記録!$J:$J,$J$3,収穫記録!$F:$F,$I188,収穫記録!$B:$B,"&gt;="&amp;R$10,収穫記録!$B:$B,"&lt;="&amp;R$10+6)
/_xlfn.UNIQUE(_xlfn._xlws.FILTER($F:$F,$E:$E=$J$4))
/IF($J$5="総計",1,$K188/10)
),0)</f>
        <v>0</v>
      </c>
      <c r="S188" s="48" cm="1">
        <f t="array" ref="S188">IFERROR(
IF(OR(S$10="",$I188=""),"",
SUMIFS(収穫記録!$P:$P,収穫記録!$D:$D,$J$1,収穫記録!$I:$I,$J$2,収穫記録!$J:$J,$J$3,収穫記録!$F:$F,$I188,収穫記録!$B:$B,"&gt;="&amp;S$10,収穫記録!$B:$B,"&lt;="&amp;S$10+6)
/_xlfn.UNIQUE(_xlfn._xlws.FILTER($F:$F,$E:$E=$J$4))
/IF($J$5="総計",1,$K188/10)
),0)</f>
        <v>0</v>
      </c>
      <c r="T188" s="48" cm="1">
        <f t="array" ref="T188">IFERROR(
IF(OR(T$10="",$I188=""),"",
SUMIFS(収穫記録!$P:$P,収穫記録!$D:$D,$J$1,収穫記録!$I:$I,$J$2,収穫記録!$J:$J,$J$3,収穫記録!$F:$F,$I188,収穫記録!$B:$B,"&gt;="&amp;T$10,収穫記録!$B:$B,"&lt;="&amp;T$10+6)
/_xlfn.UNIQUE(_xlfn._xlws.FILTER($F:$F,$E:$E=$J$4))
/IF($J$5="総計",1,$K188/10)
),0)</f>
        <v>0</v>
      </c>
      <c r="U188" s="48" cm="1">
        <f t="array" ref="U188">IFERROR(
IF(OR(U$10="",$I188=""),"",
SUMIFS(収穫記録!$P:$P,収穫記録!$D:$D,$J$1,収穫記録!$I:$I,$J$2,収穫記録!$J:$J,$J$3,収穫記録!$F:$F,$I188,収穫記録!$B:$B,"&gt;="&amp;U$10,収穫記録!$B:$B,"&lt;="&amp;U$10+6)
/_xlfn.UNIQUE(_xlfn._xlws.FILTER($F:$F,$E:$E=$J$4))
/IF($J$5="総計",1,$K188/10)
),0)</f>
        <v>0</v>
      </c>
      <c r="V188" s="48" cm="1">
        <f t="array" ref="V188">IFERROR(
IF(OR(V$10="",$I188=""),"",
SUMIFS(収穫記録!$P:$P,収穫記録!$D:$D,$J$1,収穫記録!$I:$I,$J$2,収穫記録!$J:$J,$J$3,収穫記録!$F:$F,$I188,収穫記録!$B:$B,"&gt;="&amp;V$10,収穫記録!$B:$B,"&lt;="&amp;V$10+6)
/_xlfn.UNIQUE(_xlfn._xlws.FILTER($F:$F,$E:$E=$J$4))
/IF($J$5="総計",1,$K188/10)
),0)</f>
        <v>0</v>
      </c>
      <c r="W188" s="48" cm="1">
        <f t="array" ref="W188">IFERROR(
IF(OR(W$10="",$I188=""),"",
SUMIFS(収穫記録!$P:$P,収穫記録!$D:$D,$J$1,収穫記録!$I:$I,$J$2,収穫記録!$J:$J,$J$3,収穫記録!$F:$F,$I188,収穫記録!$B:$B,"&gt;="&amp;W$10,収穫記録!$B:$B,"&lt;="&amp;W$10+6)
/_xlfn.UNIQUE(_xlfn._xlws.FILTER($F:$F,$E:$E=$J$4))
/IF($J$5="総計",1,$K188/10)
),0)</f>
        <v>0</v>
      </c>
      <c r="X188" s="48" cm="1">
        <f t="array" ref="X188">IFERROR(
IF(OR(X$10="",$I188=""),"",
SUMIFS(収穫記録!$P:$P,収穫記録!$D:$D,$J$1,収穫記録!$I:$I,$J$2,収穫記録!$J:$J,$J$3,収穫記録!$F:$F,$I188,収穫記録!$B:$B,"&gt;="&amp;X$10,収穫記録!$B:$B,"&lt;="&amp;X$10+6)
/_xlfn.UNIQUE(_xlfn._xlws.FILTER($F:$F,$E:$E=$J$4))
/IF($J$5="総計",1,$K188/10)
),0)</f>
        <v>0</v>
      </c>
    </row>
    <row r="189" spans="10:24">
      <c r="J189" s="13"/>
      <c r="K189" s="37"/>
      <c r="L189" s="46" t="str">
        <f t="shared" si="5"/>
        <v/>
      </c>
      <c r="M189" s="47" cm="1">
        <f t="array" ref="M189">IFERROR(
IF(OR(M$10="",$I189=""),"",
SUMIFS(収穫記録!$P:$P,収穫記録!$D:$D,$J$1,収穫記録!$I:$I,$J$2,収穫記録!$J:$J,$J$3,収穫記録!$F:$F,$I189,収穫記録!$B:$B,"&gt;="&amp;M$10,収穫記録!$B:$B,"&lt;="&amp;M$10+6)
/_xlfn.UNIQUE(_xlfn._xlws.FILTER($F:$F,$E:$E=$J$4))
/IF($J$5="総計",1,$K189/10)
),0)</f>
        <v>0</v>
      </c>
      <c r="N189" s="48" cm="1">
        <f t="array" ref="N189">IFERROR(
IF(OR(N$10="",$I189=""),"",
SUMIFS(収穫記録!$P:$P,収穫記録!$D:$D,$J$1,収穫記録!$I:$I,$J$2,収穫記録!$J:$J,$J$3,収穫記録!$F:$F,$I189,収穫記録!$B:$B,"&gt;="&amp;N$10,収穫記録!$B:$B,"&lt;="&amp;N$10+6)
/_xlfn.UNIQUE(_xlfn._xlws.FILTER($F:$F,$E:$E=$J$4))
/IF($J$5="総計",1,$K189/10)
),0)</f>
        <v>0</v>
      </c>
      <c r="O189" s="48" cm="1">
        <f t="array" ref="O189">IFERROR(
IF(OR(O$10="",$I189=""),"",
SUMIFS(収穫記録!$P:$P,収穫記録!$D:$D,$J$1,収穫記録!$I:$I,$J$2,収穫記録!$J:$J,$J$3,収穫記録!$F:$F,$I189,収穫記録!$B:$B,"&gt;="&amp;O$10,収穫記録!$B:$B,"&lt;="&amp;O$10+6)
/_xlfn.UNIQUE(_xlfn._xlws.FILTER($F:$F,$E:$E=$J$4))
/IF($J$5="総計",1,$K189/10)
),0)</f>
        <v>0</v>
      </c>
      <c r="P189" s="48" cm="1">
        <f t="array" ref="P189">IFERROR(
IF(OR(P$10="",$I189=""),"",
SUMIFS(収穫記録!$P:$P,収穫記録!$D:$D,$J$1,収穫記録!$I:$I,$J$2,収穫記録!$J:$J,$J$3,収穫記録!$F:$F,$I189,収穫記録!$B:$B,"&gt;="&amp;P$10,収穫記録!$B:$B,"&lt;="&amp;P$10+6)
/_xlfn.UNIQUE(_xlfn._xlws.FILTER($F:$F,$E:$E=$J$4))
/IF($J$5="総計",1,$K189/10)
),0)</f>
        <v>0</v>
      </c>
      <c r="Q189" s="48" cm="1">
        <f t="array" ref="Q189">IFERROR(
IF(OR(Q$10="",$I189=""),"",
SUMIFS(収穫記録!$P:$P,収穫記録!$D:$D,$J$1,収穫記録!$I:$I,$J$2,収穫記録!$J:$J,$J$3,収穫記録!$F:$F,$I189,収穫記録!$B:$B,"&gt;="&amp;Q$10,収穫記録!$B:$B,"&lt;="&amp;Q$10+6)
/_xlfn.UNIQUE(_xlfn._xlws.FILTER($F:$F,$E:$E=$J$4))
/IF($J$5="総計",1,$K189/10)
),0)</f>
        <v>0</v>
      </c>
      <c r="R189" s="48" cm="1">
        <f t="array" ref="R189">IFERROR(
IF(OR(R$10="",$I189=""),"",
SUMIFS(収穫記録!$P:$P,収穫記録!$D:$D,$J$1,収穫記録!$I:$I,$J$2,収穫記録!$J:$J,$J$3,収穫記録!$F:$F,$I189,収穫記録!$B:$B,"&gt;="&amp;R$10,収穫記録!$B:$B,"&lt;="&amp;R$10+6)
/_xlfn.UNIQUE(_xlfn._xlws.FILTER($F:$F,$E:$E=$J$4))
/IF($J$5="総計",1,$K189/10)
),0)</f>
        <v>0</v>
      </c>
      <c r="S189" s="48" cm="1">
        <f t="array" ref="S189">IFERROR(
IF(OR(S$10="",$I189=""),"",
SUMIFS(収穫記録!$P:$P,収穫記録!$D:$D,$J$1,収穫記録!$I:$I,$J$2,収穫記録!$J:$J,$J$3,収穫記録!$F:$F,$I189,収穫記録!$B:$B,"&gt;="&amp;S$10,収穫記録!$B:$B,"&lt;="&amp;S$10+6)
/_xlfn.UNIQUE(_xlfn._xlws.FILTER($F:$F,$E:$E=$J$4))
/IF($J$5="総計",1,$K189/10)
),0)</f>
        <v>0</v>
      </c>
      <c r="T189" s="48" cm="1">
        <f t="array" ref="T189">IFERROR(
IF(OR(T$10="",$I189=""),"",
SUMIFS(収穫記録!$P:$P,収穫記録!$D:$D,$J$1,収穫記録!$I:$I,$J$2,収穫記録!$J:$J,$J$3,収穫記録!$F:$F,$I189,収穫記録!$B:$B,"&gt;="&amp;T$10,収穫記録!$B:$B,"&lt;="&amp;T$10+6)
/_xlfn.UNIQUE(_xlfn._xlws.FILTER($F:$F,$E:$E=$J$4))
/IF($J$5="総計",1,$K189/10)
),0)</f>
        <v>0</v>
      </c>
      <c r="U189" s="48" cm="1">
        <f t="array" ref="U189">IFERROR(
IF(OR(U$10="",$I189=""),"",
SUMIFS(収穫記録!$P:$P,収穫記録!$D:$D,$J$1,収穫記録!$I:$I,$J$2,収穫記録!$J:$J,$J$3,収穫記録!$F:$F,$I189,収穫記録!$B:$B,"&gt;="&amp;U$10,収穫記録!$B:$B,"&lt;="&amp;U$10+6)
/_xlfn.UNIQUE(_xlfn._xlws.FILTER($F:$F,$E:$E=$J$4))
/IF($J$5="総計",1,$K189/10)
),0)</f>
        <v>0</v>
      </c>
      <c r="V189" s="48" cm="1">
        <f t="array" ref="V189">IFERROR(
IF(OR(V$10="",$I189=""),"",
SUMIFS(収穫記録!$P:$P,収穫記録!$D:$D,$J$1,収穫記録!$I:$I,$J$2,収穫記録!$J:$J,$J$3,収穫記録!$F:$F,$I189,収穫記録!$B:$B,"&gt;="&amp;V$10,収穫記録!$B:$B,"&lt;="&amp;V$10+6)
/_xlfn.UNIQUE(_xlfn._xlws.FILTER($F:$F,$E:$E=$J$4))
/IF($J$5="総計",1,$K189/10)
),0)</f>
        <v>0</v>
      </c>
      <c r="W189" s="48" cm="1">
        <f t="array" ref="W189">IFERROR(
IF(OR(W$10="",$I189=""),"",
SUMIFS(収穫記録!$P:$P,収穫記録!$D:$D,$J$1,収穫記録!$I:$I,$J$2,収穫記録!$J:$J,$J$3,収穫記録!$F:$F,$I189,収穫記録!$B:$B,"&gt;="&amp;W$10,収穫記録!$B:$B,"&lt;="&amp;W$10+6)
/_xlfn.UNIQUE(_xlfn._xlws.FILTER($F:$F,$E:$E=$J$4))
/IF($J$5="総計",1,$K189/10)
),0)</f>
        <v>0</v>
      </c>
      <c r="X189" s="48" cm="1">
        <f t="array" ref="X189">IFERROR(
IF(OR(X$10="",$I189=""),"",
SUMIFS(収穫記録!$P:$P,収穫記録!$D:$D,$J$1,収穫記録!$I:$I,$J$2,収穫記録!$J:$J,$J$3,収穫記録!$F:$F,$I189,収穫記録!$B:$B,"&gt;="&amp;X$10,収穫記録!$B:$B,"&lt;="&amp;X$10+6)
/_xlfn.UNIQUE(_xlfn._xlws.FILTER($F:$F,$E:$E=$J$4))
/IF($J$5="総計",1,$K189/10)
),0)</f>
        <v>0</v>
      </c>
    </row>
    <row r="190" spans="10:24">
      <c r="J190" s="13"/>
      <c r="K190" s="37"/>
      <c r="L190" s="46" t="str">
        <f t="shared" si="5"/>
        <v/>
      </c>
      <c r="M190" s="47" cm="1">
        <f t="array" ref="M190">IFERROR(
IF(OR(M$10="",$I190=""),"",
SUMIFS(収穫記録!$P:$P,収穫記録!$D:$D,$J$1,収穫記録!$I:$I,$J$2,収穫記録!$J:$J,$J$3,収穫記録!$F:$F,$I190,収穫記録!$B:$B,"&gt;="&amp;M$10,収穫記録!$B:$B,"&lt;="&amp;M$10+6)
/_xlfn.UNIQUE(_xlfn._xlws.FILTER($F:$F,$E:$E=$J$4))
/IF($J$5="総計",1,$K190/10)
),0)</f>
        <v>0</v>
      </c>
      <c r="N190" s="48" cm="1">
        <f t="array" ref="N190">IFERROR(
IF(OR(N$10="",$I190=""),"",
SUMIFS(収穫記録!$P:$P,収穫記録!$D:$D,$J$1,収穫記録!$I:$I,$J$2,収穫記録!$J:$J,$J$3,収穫記録!$F:$F,$I190,収穫記録!$B:$B,"&gt;="&amp;N$10,収穫記録!$B:$B,"&lt;="&amp;N$10+6)
/_xlfn.UNIQUE(_xlfn._xlws.FILTER($F:$F,$E:$E=$J$4))
/IF($J$5="総計",1,$K190/10)
),0)</f>
        <v>0</v>
      </c>
      <c r="O190" s="48" cm="1">
        <f t="array" ref="O190">IFERROR(
IF(OR(O$10="",$I190=""),"",
SUMIFS(収穫記録!$P:$P,収穫記録!$D:$D,$J$1,収穫記録!$I:$I,$J$2,収穫記録!$J:$J,$J$3,収穫記録!$F:$F,$I190,収穫記録!$B:$B,"&gt;="&amp;O$10,収穫記録!$B:$B,"&lt;="&amp;O$10+6)
/_xlfn.UNIQUE(_xlfn._xlws.FILTER($F:$F,$E:$E=$J$4))
/IF($J$5="総計",1,$K190/10)
),0)</f>
        <v>0</v>
      </c>
      <c r="P190" s="48" cm="1">
        <f t="array" ref="P190">IFERROR(
IF(OR(P$10="",$I190=""),"",
SUMIFS(収穫記録!$P:$P,収穫記録!$D:$D,$J$1,収穫記録!$I:$I,$J$2,収穫記録!$J:$J,$J$3,収穫記録!$F:$F,$I190,収穫記録!$B:$B,"&gt;="&amp;P$10,収穫記録!$B:$B,"&lt;="&amp;P$10+6)
/_xlfn.UNIQUE(_xlfn._xlws.FILTER($F:$F,$E:$E=$J$4))
/IF($J$5="総計",1,$K190/10)
),0)</f>
        <v>0</v>
      </c>
      <c r="Q190" s="48" cm="1">
        <f t="array" ref="Q190">IFERROR(
IF(OR(Q$10="",$I190=""),"",
SUMIFS(収穫記録!$P:$P,収穫記録!$D:$D,$J$1,収穫記録!$I:$I,$J$2,収穫記録!$J:$J,$J$3,収穫記録!$F:$F,$I190,収穫記録!$B:$B,"&gt;="&amp;Q$10,収穫記録!$B:$B,"&lt;="&amp;Q$10+6)
/_xlfn.UNIQUE(_xlfn._xlws.FILTER($F:$F,$E:$E=$J$4))
/IF($J$5="総計",1,$K190/10)
),0)</f>
        <v>0</v>
      </c>
      <c r="R190" s="48" cm="1">
        <f t="array" ref="R190">IFERROR(
IF(OR(R$10="",$I190=""),"",
SUMIFS(収穫記録!$P:$P,収穫記録!$D:$D,$J$1,収穫記録!$I:$I,$J$2,収穫記録!$J:$J,$J$3,収穫記録!$F:$F,$I190,収穫記録!$B:$B,"&gt;="&amp;R$10,収穫記録!$B:$B,"&lt;="&amp;R$10+6)
/_xlfn.UNIQUE(_xlfn._xlws.FILTER($F:$F,$E:$E=$J$4))
/IF($J$5="総計",1,$K190/10)
),0)</f>
        <v>0</v>
      </c>
      <c r="S190" s="48" cm="1">
        <f t="array" ref="S190">IFERROR(
IF(OR(S$10="",$I190=""),"",
SUMIFS(収穫記録!$P:$P,収穫記録!$D:$D,$J$1,収穫記録!$I:$I,$J$2,収穫記録!$J:$J,$J$3,収穫記録!$F:$F,$I190,収穫記録!$B:$B,"&gt;="&amp;S$10,収穫記録!$B:$B,"&lt;="&amp;S$10+6)
/_xlfn.UNIQUE(_xlfn._xlws.FILTER($F:$F,$E:$E=$J$4))
/IF($J$5="総計",1,$K190/10)
),0)</f>
        <v>0</v>
      </c>
      <c r="T190" s="48" cm="1">
        <f t="array" ref="T190">IFERROR(
IF(OR(T$10="",$I190=""),"",
SUMIFS(収穫記録!$P:$P,収穫記録!$D:$D,$J$1,収穫記録!$I:$I,$J$2,収穫記録!$J:$J,$J$3,収穫記録!$F:$F,$I190,収穫記録!$B:$B,"&gt;="&amp;T$10,収穫記録!$B:$B,"&lt;="&amp;T$10+6)
/_xlfn.UNIQUE(_xlfn._xlws.FILTER($F:$F,$E:$E=$J$4))
/IF($J$5="総計",1,$K190/10)
),0)</f>
        <v>0</v>
      </c>
      <c r="U190" s="48" cm="1">
        <f t="array" ref="U190">IFERROR(
IF(OR(U$10="",$I190=""),"",
SUMIFS(収穫記録!$P:$P,収穫記録!$D:$D,$J$1,収穫記録!$I:$I,$J$2,収穫記録!$J:$J,$J$3,収穫記録!$F:$F,$I190,収穫記録!$B:$B,"&gt;="&amp;U$10,収穫記録!$B:$B,"&lt;="&amp;U$10+6)
/_xlfn.UNIQUE(_xlfn._xlws.FILTER($F:$F,$E:$E=$J$4))
/IF($J$5="総計",1,$K190/10)
),0)</f>
        <v>0</v>
      </c>
      <c r="V190" s="48" cm="1">
        <f t="array" ref="V190">IFERROR(
IF(OR(V$10="",$I190=""),"",
SUMIFS(収穫記録!$P:$P,収穫記録!$D:$D,$J$1,収穫記録!$I:$I,$J$2,収穫記録!$J:$J,$J$3,収穫記録!$F:$F,$I190,収穫記録!$B:$B,"&gt;="&amp;V$10,収穫記録!$B:$B,"&lt;="&amp;V$10+6)
/_xlfn.UNIQUE(_xlfn._xlws.FILTER($F:$F,$E:$E=$J$4))
/IF($J$5="総計",1,$K190/10)
),0)</f>
        <v>0</v>
      </c>
      <c r="W190" s="48" cm="1">
        <f t="array" ref="W190">IFERROR(
IF(OR(W$10="",$I190=""),"",
SUMIFS(収穫記録!$P:$P,収穫記録!$D:$D,$J$1,収穫記録!$I:$I,$J$2,収穫記録!$J:$J,$J$3,収穫記録!$F:$F,$I190,収穫記録!$B:$B,"&gt;="&amp;W$10,収穫記録!$B:$B,"&lt;="&amp;W$10+6)
/_xlfn.UNIQUE(_xlfn._xlws.FILTER($F:$F,$E:$E=$J$4))
/IF($J$5="総計",1,$K190/10)
),0)</f>
        <v>0</v>
      </c>
      <c r="X190" s="48" cm="1">
        <f t="array" ref="X190">IFERROR(
IF(OR(X$10="",$I190=""),"",
SUMIFS(収穫記録!$P:$P,収穫記録!$D:$D,$J$1,収穫記録!$I:$I,$J$2,収穫記録!$J:$J,$J$3,収穫記録!$F:$F,$I190,収穫記録!$B:$B,"&gt;="&amp;X$10,収穫記録!$B:$B,"&lt;="&amp;X$10+6)
/_xlfn.UNIQUE(_xlfn._xlws.FILTER($F:$F,$E:$E=$J$4))
/IF($J$5="総計",1,$K190/10)
),0)</f>
        <v>0</v>
      </c>
    </row>
    <row r="191" spans="10:24">
      <c r="J191" s="13"/>
      <c r="K191" s="37"/>
      <c r="L191" s="46" t="str">
        <f t="shared" si="5"/>
        <v/>
      </c>
      <c r="M191" s="47" cm="1">
        <f t="array" ref="M191">IFERROR(
IF(OR(M$10="",$I191=""),"",
SUMIFS(収穫記録!$P:$P,収穫記録!$D:$D,$J$1,収穫記録!$I:$I,$J$2,収穫記録!$J:$J,$J$3,収穫記録!$F:$F,$I191,収穫記録!$B:$B,"&gt;="&amp;M$10,収穫記録!$B:$B,"&lt;="&amp;M$10+6)
/_xlfn.UNIQUE(_xlfn._xlws.FILTER($F:$F,$E:$E=$J$4))
/IF($J$5="総計",1,$K191/10)
),0)</f>
        <v>0</v>
      </c>
      <c r="N191" s="48" cm="1">
        <f t="array" ref="N191">IFERROR(
IF(OR(N$10="",$I191=""),"",
SUMIFS(収穫記録!$P:$P,収穫記録!$D:$D,$J$1,収穫記録!$I:$I,$J$2,収穫記録!$J:$J,$J$3,収穫記録!$F:$F,$I191,収穫記録!$B:$B,"&gt;="&amp;N$10,収穫記録!$B:$B,"&lt;="&amp;N$10+6)
/_xlfn.UNIQUE(_xlfn._xlws.FILTER($F:$F,$E:$E=$J$4))
/IF($J$5="総計",1,$K191/10)
),0)</f>
        <v>0</v>
      </c>
      <c r="O191" s="48" cm="1">
        <f t="array" ref="O191">IFERROR(
IF(OR(O$10="",$I191=""),"",
SUMIFS(収穫記録!$P:$P,収穫記録!$D:$D,$J$1,収穫記録!$I:$I,$J$2,収穫記録!$J:$J,$J$3,収穫記録!$F:$F,$I191,収穫記録!$B:$B,"&gt;="&amp;O$10,収穫記録!$B:$B,"&lt;="&amp;O$10+6)
/_xlfn.UNIQUE(_xlfn._xlws.FILTER($F:$F,$E:$E=$J$4))
/IF($J$5="総計",1,$K191/10)
),0)</f>
        <v>0</v>
      </c>
      <c r="P191" s="48" cm="1">
        <f t="array" ref="P191">IFERROR(
IF(OR(P$10="",$I191=""),"",
SUMIFS(収穫記録!$P:$P,収穫記録!$D:$D,$J$1,収穫記録!$I:$I,$J$2,収穫記録!$J:$J,$J$3,収穫記録!$F:$F,$I191,収穫記録!$B:$B,"&gt;="&amp;P$10,収穫記録!$B:$B,"&lt;="&amp;P$10+6)
/_xlfn.UNIQUE(_xlfn._xlws.FILTER($F:$F,$E:$E=$J$4))
/IF($J$5="総計",1,$K191/10)
),0)</f>
        <v>0</v>
      </c>
      <c r="Q191" s="48" cm="1">
        <f t="array" ref="Q191">IFERROR(
IF(OR(Q$10="",$I191=""),"",
SUMIFS(収穫記録!$P:$P,収穫記録!$D:$D,$J$1,収穫記録!$I:$I,$J$2,収穫記録!$J:$J,$J$3,収穫記録!$F:$F,$I191,収穫記録!$B:$B,"&gt;="&amp;Q$10,収穫記録!$B:$B,"&lt;="&amp;Q$10+6)
/_xlfn.UNIQUE(_xlfn._xlws.FILTER($F:$F,$E:$E=$J$4))
/IF($J$5="総計",1,$K191/10)
),0)</f>
        <v>0</v>
      </c>
      <c r="R191" s="48" cm="1">
        <f t="array" ref="R191">IFERROR(
IF(OR(R$10="",$I191=""),"",
SUMIFS(収穫記録!$P:$P,収穫記録!$D:$D,$J$1,収穫記録!$I:$I,$J$2,収穫記録!$J:$J,$J$3,収穫記録!$F:$F,$I191,収穫記録!$B:$B,"&gt;="&amp;R$10,収穫記録!$B:$B,"&lt;="&amp;R$10+6)
/_xlfn.UNIQUE(_xlfn._xlws.FILTER($F:$F,$E:$E=$J$4))
/IF($J$5="総計",1,$K191/10)
),0)</f>
        <v>0</v>
      </c>
      <c r="S191" s="48" cm="1">
        <f t="array" ref="S191">IFERROR(
IF(OR(S$10="",$I191=""),"",
SUMIFS(収穫記録!$P:$P,収穫記録!$D:$D,$J$1,収穫記録!$I:$I,$J$2,収穫記録!$J:$J,$J$3,収穫記録!$F:$F,$I191,収穫記録!$B:$B,"&gt;="&amp;S$10,収穫記録!$B:$B,"&lt;="&amp;S$10+6)
/_xlfn.UNIQUE(_xlfn._xlws.FILTER($F:$F,$E:$E=$J$4))
/IF($J$5="総計",1,$K191/10)
),0)</f>
        <v>0</v>
      </c>
      <c r="T191" s="48" cm="1">
        <f t="array" ref="T191">IFERROR(
IF(OR(T$10="",$I191=""),"",
SUMIFS(収穫記録!$P:$P,収穫記録!$D:$D,$J$1,収穫記録!$I:$I,$J$2,収穫記録!$J:$J,$J$3,収穫記録!$F:$F,$I191,収穫記録!$B:$B,"&gt;="&amp;T$10,収穫記録!$B:$B,"&lt;="&amp;T$10+6)
/_xlfn.UNIQUE(_xlfn._xlws.FILTER($F:$F,$E:$E=$J$4))
/IF($J$5="総計",1,$K191/10)
),0)</f>
        <v>0</v>
      </c>
      <c r="U191" s="48" cm="1">
        <f t="array" ref="U191">IFERROR(
IF(OR(U$10="",$I191=""),"",
SUMIFS(収穫記録!$P:$P,収穫記録!$D:$D,$J$1,収穫記録!$I:$I,$J$2,収穫記録!$J:$J,$J$3,収穫記録!$F:$F,$I191,収穫記録!$B:$B,"&gt;="&amp;U$10,収穫記録!$B:$B,"&lt;="&amp;U$10+6)
/_xlfn.UNIQUE(_xlfn._xlws.FILTER($F:$F,$E:$E=$J$4))
/IF($J$5="総計",1,$K191/10)
),0)</f>
        <v>0</v>
      </c>
      <c r="V191" s="48" cm="1">
        <f t="array" ref="V191">IFERROR(
IF(OR(V$10="",$I191=""),"",
SUMIFS(収穫記録!$P:$P,収穫記録!$D:$D,$J$1,収穫記録!$I:$I,$J$2,収穫記録!$J:$J,$J$3,収穫記録!$F:$F,$I191,収穫記録!$B:$B,"&gt;="&amp;V$10,収穫記録!$B:$B,"&lt;="&amp;V$10+6)
/_xlfn.UNIQUE(_xlfn._xlws.FILTER($F:$F,$E:$E=$J$4))
/IF($J$5="総計",1,$K191/10)
),0)</f>
        <v>0</v>
      </c>
      <c r="W191" s="48" cm="1">
        <f t="array" ref="W191">IFERROR(
IF(OR(W$10="",$I191=""),"",
SUMIFS(収穫記録!$P:$P,収穫記録!$D:$D,$J$1,収穫記録!$I:$I,$J$2,収穫記録!$J:$J,$J$3,収穫記録!$F:$F,$I191,収穫記録!$B:$B,"&gt;="&amp;W$10,収穫記録!$B:$B,"&lt;="&amp;W$10+6)
/_xlfn.UNIQUE(_xlfn._xlws.FILTER($F:$F,$E:$E=$J$4))
/IF($J$5="総計",1,$K191/10)
),0)</f>
        <v>0</v>
      </c>
      <c r="X191" s="48" cm="1">
        <f t="array" ref="X191">IFERROR(
IF(OR(X$10="",$I191=""),"",
SUMIFS(収穫記録!$P:$P,収穫記録!$D:$D,$J$1,収穫記録!$I:$I,$J$2,収穫記録!$J:$J,$J$3,収穫記録!$F:$F,$I191,収穫記録!$B:$B,"&gt;="&amp;X$10,収穫記録!$B:$B,"&lt;="&amp;X$10+6)
/_xlfn.UNIQUE(_xlfn._xlws.FILTER($F:$F,$E:$E=$J$4))
/IF($J$5="総計",1,$K191/10)
),0)</f>
        <v>0</v>
      </c>
    </row>
    <row r="192" spans="10:24">
      <c r="J192" s="13"/>
      <c r="K192" s="37"/>
      <c r="L192" s="46" t="str">
        <f t="shared" si="5"/>
        <v/>
      </c>
      <c r="M192" s="47" cm="1">
        <f t="array" ref="M192">IFERROR(
IF(OR(M$10="",$I192=""),"",
SUMIFS(収穫記録!$P:$P,収穫記録!$D:$D,$J$1,収穫記録!$I:$I,$J$2,収穫記録!$J:$J,$J$3,収穫記録!$F:$F,$I192,収穫記録!$B:$B,"&gt;="&amp;M$10,収穫記録!$B:$B,"&lt;="&amp;M$10+6)
/_xlfn.UNIQUE(_xlfn._xlws.FILTER($F:$F,$E:$E=$J$4))
/IF($J$5="総計",1,$K192/10)
),0)</f>
        <v>0</v>
      </c>
      <c r="N192" s="48" cm="1">
        <f t="array" ref="N192">IFERROR(
IF(OR(N$10="",$I192=""),"",
SUMIFS(収穫記録!$P:$P,収穫記録!$D:$D,$J$1,収穫記録!$I:$I,$J$2,収穫記録!$J:$J,$J$3,収穫記録!$F:$F,$I192,収穫記録!$B:$B,"&gt;="&amp;N$10,収穫記録!$B:$B,"&lt;="&amp;N$10+6)
/_xlfn.UNIQUE(_xlfn._xlws.FILTER($F:$F,$E:$E=$J$4))
/IF($J$5="総計",1,$K192/10)
),0)</f>
        <v>0</v>
      </c>
      <c r="O192" s="48" cm="1">
        <f t="array" ref="O192">IFERROR(
IF(OR(O$10="",$I192=""),"",
SUMIFS(収穫記録!$P:$P,収穫記録!$D:$D,$J$1,収穫記録!$I:$I,$J$2,収穫記録!$J:$J,$J$3,収穫記録!$F:$F,$I192,収穫記録!$B:$B,"&gt;="&amp;O$10,収穫記録!$B:$B,"&lt;="&amp;O$10+6)
/_xlfn.UNIQUE(_xlfn._xlws.FILTER($F:$F,$E:$E=$J$4))
/IF($J$5="総計",1,$K192/10)
),0)</f>
        <v>0</v>
      </c>
      <c r="P192" s="48" cm="1">
        <f t="array" ref="P192">IFERROR(
IF(OR(P$10="",$I192=""),"",
SUMIFS(収穫記録!$P:$P,収穫記録!$D:$D,$J$1,収穫記録!$I:$I,$J$2,収穫記録!$J:$J,$J$3,収穫記録!$F:$F,$I192,収穫記録!$B:$B,"&gt;="&amp;P$10,収穫記録!$B:$B,"&lt;="&amp;P$10+6)
/_xlfn.UNIQUE(_xlfn._xlws.FILTER($F:$F,$E:$E=$J$4))
/IF($J$5="総計",1,$K192/10)
),0)</f>
        <v>0</v>
      </c>
      <c r="Q192" s="48" cm="1">
        <f t="array" ref="Q192">IFERROR(
IF(OR(Q$10="",$I192=""),"",
SUMIFS(収穫記録!$P:$P,収穫記録!$D:$D,$J$1,収穫記録!$I:$I,$J$2,収穫記録!$J:$J,$J$3,収穫記録!$F:$F,$I192,収穫記録!$B:$B,"&gt;="&amp;Q$10,収穫記録!$B:$B,"&lt;="&amp;Q$10+6)
/_xlfn.UNIQUE(_xlfn._xlws.FILTER($F:$F,$E:$E=$J$4))
/IF($J$5="総計",1,$K192/10)
),0)</f>
        <v>0</v>
      </c>
      <c r="R192" s="48" cm="1">
        <f t="array" ref="R192">IFERROR(
IF(OR(R$10="",$I192=""),"",
SUMIFS(収穫記録!$P:$P,収穫記録!$D:$D,$J$1,収穫記録!$I:$I,$J$2,収穫記録!$J:$J,$J$3,収穫記録!$F:$F,$I192,収穫記録!$B:$B,"&gt;="&amp;R$10,収穫記録!$B:$B,"&lt;="&amp;R$10+6)
/_xlfn.UNIQUE(_xlfn._xlws.FILTER($F:$F,$E:$E=$J$4))
/IF($J$5="総計",1,$K192/10)
),0)</f>
        <v>0</v>
      </c>
      <c r="S192" s="48" cm="1">
        <f t="array" ref="S192">IFERROR(
IF(OR(S$10="",$I192=""),"",
SUMIFS(収穫記録!$P:$P,収穫記録!$D:$D,$J$1,収穫記録!$I:$I,$J$2,収穫記録!$J:$J,$J$3,収穫記録!$F:$F,$I192,収穫記録!$B:$B,"&gt;="&amp;S$10,収穫記録!$B:$B,"&lt;="&amp;S$10+6)
/_xlfn.UNIQUE(_xlfn._xlws.FILTER($F:$F,$E:$E=$J$4))
/IF($J$5="総計",1,$K192/10)
),0)</f>
        <v>0</v>
      </c>
      <c r="T192" s="48" cm="1">
        <f t="array" ref="T192">IFERROR(
IF(OR(T$10="",$I192=""),"",
SUMIFS(収穫記録!$P:$P,収穫記録!$D:$D,$J$1,収穫記録!$I:$I,$J$2,収穫記録!$J:$J,$J$3,収穫記録!$F:$F,$I192,収穫記録!$B:$B,"&gt;="&amp;T$10,収穫記録!$B:$B,"&lt;="&amp;T$10+6)
/_xlfn.UNIQUE(_xlfn._xlws.FILTER($F:$F,$E:$E=$J$4))
/IF($J$5="総計",1,$K192/10)
),0)</f>
        <v>0</v>
      </c>
      <c r="U192" s="48" cm="1">
        <f t="array" ref="U192">IFERROR(
IF(OR(U$10="",$I192=""),"",
SUMIFS(収穫記録!$P:$P,収穫記録!$D:$D,$J$1,収穫記録!$I:$I,$J$2,収穫記録!$J:$J,$J$3,収穫記録!$F:$F,$I192,収穫記録!$B:$B,"&gt;="&amp;U$10,収穫記録!$B:$B,"&lt;="&amp;U$10+6)
/_xlfn.UNIQUE(_xlfn._xlws.FILTER($F:$F,$E:$E=$J$4))
/IF($J$5="総計",1,$K192/10)
),0)</f>
        <v>0</v>
      </c>
      <c r="V192" s="48" cm="1">
        <f t="array" ref="V192">IFERROR(
IF(OR(V$10="",$I192=""),"",
SUMIFS(収穫記録!$P:$P,収穫記録!$D:$D,$J$1,収穫記録!$I:$I,$J$2,収穫記録!$J:$J,$J$3,収穫記録!$F:$F,$I192,収穫記録!$B:$B,"&gt;="&amp;V$10,収穫記録!$B:$B,"&lt;="&amp;V$10+6)
/_xlfn.UNIQUE(_xlfn._xlws.FILTER($F:$F,$E:$E=$J$4))
/IF($J$5="総計",1,$K192/10)
),0)</f>
        <v>0</v>
      </c>
      <c r="W192" s="48" cm="1">
        <f t="array" ref="W192">IFERROR(
IF(OR(W$10="",$I192=""),"",
SUMIFS(収穫記録!$P:$P,収穫記録!$D:$D,$J$1,収穫記録!$I:$I,$J$2,収穫記録!$J:$J,$J$3,収穫記録!$F:$F,$I192,収穫記録!$B:$B,"&gt;="&amp;W$10,収穫記録!$B:$B,"&lt;="&amp;W$10+6)
/_xlfn.UNIQUE(_xlfn._xlws.FILTER($F:$F,$E:$E=$J$4))
/IF($J$5="総計",1,$K192/10)
),0)</f>
        <v>0</v>
      </c>
      <c r="X192" s="48" cm="1">
        <f t="array" ref="X192">IFERROR(
IF(OR(X$10="",$I192=""),"",
SUMIFS(収穫記録!$P:$P,収穫記録!$D:$D,$J$1,収穫記録!$I:$I,$J$2,収穫記録!$J:$J,$J$3,収穫記録!$F:$F,$I192,収穫記録!$B:$B,"&gt;="&amp;X$10,収穫記録!$B:$B,"&lt;="&amp;X$10+6)
/_xlfn.UNIQUE(_xlfn._xlws.FILTER($F:$F,$E:$E=$J$4))
/IF($J$5="総計",1,$K192/10)
),0)</f>
        <v>0</v>
      </c>
    </row>
    <row r="193" spans="10:24">
      <c r="J193" s="13"/>
      <c r="K193" s="37"/>
      <c r="L193" s="46" t="str">
        <f t="shared" si="5"/>
        <v/>
      </c>
      <c r="M193" s="47" cm="1">
        <f t="array" ref="M193">IFERROR(
IF(OR(M$10="",$I193=""),"",
SUMIFS(収穫記録!$P:$P,収穫記録!$D:$D,$J$1,収穫記録!$I:$I,$J$2,収穫記録!$J:$J,$J$3,収穫記録!$F:$F,$I193,収穫記録!$B:$B,"&gt;="&amp;M$10,収穫記録!$B:$B,"&lt;="&amp;M$10+6)
/_xlfn.UNIQUE(_xlfn._xlws.FILTER($F:$F,$E:$E=$J$4))
/IF($J$5="総計",1,$K193/10)
),0)</f>
        <v>0</v>
      </c>
      <c r="N193" s="48" cm="1">
        <f t="array" ref="N193">IFERROR(
IF(OR(N$10="",$I193=""),"",
SUMIFS(収穫記録!$P:$P,収穫記録!$D:$D,$J$1,収穫記録!$I:$I,$J$2,収穫記録!$J:$J,$J$3,収穫記録!$F:$F,$I193,収穫記録!$B:$B,"&gt;="&amp;N$10,収穫記録!$B:$B,"&lt;="&amp;N$10+6)
/_xlfn.UNIQUE(_xlfn._xlws.FILTER($F:$F,$E:$E=$J$4))
/IF($J$5="総計",1,$K193/10)
),0)</f>
        <v>0</v>
      </c>
      <c r="O193" s="48" cm="1">
        <f t="array" ref="O193">IFERROR(
IF(OR(O$10="",$I193=""),"",
SUMIFS(収穫記録!$P:$P,収穫記録!$D:$D,$J$1,収穫記録!$I:$I,$J$2,収穫記録!$J:$J,$J$3,収穫記録!$F:$F,$I193,収穫記録!$B:$B,"&gt;="&amp;O$10,収穫記録!$B:$B,"&lt;="&amp;O$10+6)
/_xlfn.UNIQUE(_xlfn._xlws.FILTER($F:$F,$E:$E=$J$4))
/IF($J$5="総計",1,$K193/10)
),0)</f>
        <v>0</v>
      </c>
      <c r="P193" s="48" cm="1">
        <f t="array" ref="P193">IFERROR(
IF(OR(P$10="",$I193=""),"",
SUMIFS(収穫記録!$P:$P,収穫記録!$D:$D,$J$1,収穫記録!$I:$I,$J$2,収穫記録!$J:$J,$J$3,収穫記録!$F:$F,$I193,収穫記録!$B:$B,"&gt;="&amp;P$10,収穫記録!$B:$B,"&lt;="&amp;P$10+6)
/_xlfn.UNIQUE(_xlfn._xlws.FILTER($F:$F,$E:$E=$J$4))
/IF($J$5="総計",1,$K193/10)
),0)</f>
        <v>0</v>
      </c>
      <c r="Q193" s="48" cm="1">
        <f t="array" ref="Q193">IFERROR(
IF(OR(Q$10="",$I193=""),"",
SUMIFS(収穫記録!$P:$P,収穫記録!$D:$D,$J$1,収穫記録!$I:$I,$J$2,収穫記録!$J:$J,$J$3,収穫記録!$F:$F,$I193,収穫記録!$B:$B,"&gt;="&amp;Q$10,収穫記録!$B:$B,"&lt;="&amp;Q$10+6)
/_xlfn.UNIQUE(_xlfn._xlws.FILTER($F:$F,$E:$E=$J$4))
/IF($J$5="総計",1,$K193/10)
),0)</f>
        <v>0</v>
      </c>
      <c r="R193" s="48" cm="1">
        <f t="array" ref="R193">IFERROR(
IF(OR(R$10="",$I193=""),"",
SUMIFS(収穫記録!$P:$P,収穫記録!$D:$D,$J$1,収穫記録!$I:$I,$J$2,収穫記録!$J:$J,$J$3,収穫記録!$F:$F,$I193,収穫記録!$B:$B,"&gt;="&amp;R$10,収穫記録!$B:$B,"&lt;="&amp;R$10+6)
/_xlfn.UNIQUE(_xlfn._xlws.FILTER($F:$F,$E:$E=$J$4))
/IF($J$5="総計",1,$K193/10)
),0)</f>
        <v>0</v>
      </c>
      <c r="S193" s="48" cm="1">
        <f t="array" ref="S193">IFERROR(
IF(OR(S$10="",$I193=""),"",
SUMIFS(収穫記録!$P:$P,収穫記録!$D:$D,$J$1,収穫記録!$I:$I,$J$2,収穫記録!$J:$J,$J$3,収穫記録!$F:$F,$I193,収穫記録!$B:$B,"&gt;="&amp;S$10,収穫記録!$B:$B,"&lt;="&amp;S$10+6)
/_xlfn.UNIQUE(_xlfn._xlws.FILTER($F:$F,$E:$E=$J$4))
/IF($J$5="総計",1,$K193/10)
),0)</f>
        <v>0</v>
      </c>
      <c r="T193" s="48" cm="1">
        <f t="array" ref="T193">IFERROR(
IF(OR(T$10="",$I193=""),"",
SUMIFS(収穫記録!$P:$P,収穫記録!$D:$D,$J$1,収穫記録!$I:$I,$J$2,収穫記録!$J:$J,$J$3,収穫記録!$F:$F,$I193,収穫記録!$B:$B,"&gt;="&amp;T$10,収穫記録!$B:$B,"&lt;="&amp;T$10+6)
/_xlfn.UNIQUE(_xlfn._xlws.FILTER($F:$F,$E:$E=$J$4))
/IF($J$5="総計",1,$K193/10)
),0)</f>
        <v>0</v>
      </c>
      <c r="U193" s="48" cm="1">
        <f t="array" ref="U193">IFERROR(
IF(OR(U$10="",$I193=""),"",
SUMIFS(収穫記録!$P:$P,収穫記録!$D:$D,$J$1,収穫記録!$I:$I,$J$2,収穫記録!$J:$J,$J$3,収穫記録!$F:$F,$I193,収穫記録!$B:$B,"&gt;="&amp;U$10,収穫記録!$B:$B,"&lt;="&amp;U$10+6)
/_xlfn.UNIQUE(_xlfn._xlws.FILTER($F:$F,$E:$E=$J$4))
/IF($J$5="総計",1,$K193/10)
),0)</f>
        <v>0</v>
      </c>
      <c r="V193" s="48" cm="1">
        <f t="array" ref="V193">IFERROR(
IF(OR(V$10="",$I193=""),"",
SUMIFS(収穫記録!$P:$P,収穫記録!$D:$D,$J$1,収穫記録!$I:$I,$J$2,収穫記録!$J:$J,$J$3,収穫記録!$F:$F,$I193,収穫記録!$B:$B,"&gt;="&amp;V$10,収穫記録!$B:$B,"&lt;="&amp;V$10+6)
/_xlfn.UNIQUE(_xlfn._xlws.FILTER($F:$F,$E:$E=$J$4))
/IF($J$5="総計",1,$K193/10)
),0)</f>
        <v>0</v>
      </c>
      <c r="W193" s="48" cm="1">
        <f t="array" ref="W193">IFERROR(
IF(OR(W$10="",$I193=""),"",
SUMIFS(収穫記録!$P:$P,収穫記録!$D:$D,$J$1,収穫記録!$I:$I,$J$2,収穫記録!$J:$J,$J$3,収穫記録!$F:$F,$I193,収穫記録!$B:$B,"&gt;="&amp;W$10,収穫記録!$B:$B,"&lt;="&amp;W$10+6)
/_xlfn.UNIQUE(_xlfn._xlws.FILTER($F:$F,$E:$E=$J$4))
/IF($J$5="総計",1,$K193/10)
),0)</f>
        <v>0</v>
      </c>
      <c r="X193" s="48" cm="1">
        <f t="array" ref="X193">IFERROR(
IF(OR(X$10="",$I193=""),"",
SUMIFS(収穫記録!$P:$P,収穫記録!$D:$D,$J$1,収穫記録!$I:$I,$J$2,収穫記録!$J:$J,$J$3,収穫記録!$F:$F,$I193,収穫記録!$B:$B,"&gt;="&amp;X$10,収穫記録!$B:$B,"&lt;="&amp;X$10+6)
/_xlfn.UNIQUE(_xlfn._xlws.FILTER($F:$F,$E:$E=$J$4))
/IF($J$5="総計",1,$K193/10)
),0)</f>
        <v>0</v>
      </c>
    </row>
    <row r="194" spans="10:24">
      <c r="J194" s="13"/>
      <c r="K194" s="37"/>
      <c r="L194" s="46" t="str">
        <f t="shared" si="5"/>
        <v/>
      </c>
      <c r="M194" s="47" cm="1">
        <f t="array" ref="M194">IFERROR(
IF(OR(M$10="",$I194=""),"",
SUMIFS(収穫記録!$P:$P,収穫記録!$D:$D,$J$1,収穫記録!$I:$I,$J$2,収穫記録!$J:$J,$J$3,収穫記録!$F:$F,$I194,収穫記録!$B:$B,"&gt;="&amp;M$10,収穫記録!$B:$B,"&lt;="&amp;M$10+6)
/_xlfn.UNIQUE(_xlfn._xlws.FILTER($F:$F,$E:$E=$J$4))
/IF($J$5="総計",1,$K194/10)
),0)</f>
        <v>0</v>
      </c>
      <c r="N194" s="48" cm="1">
        <f t="array" ref="N194">IFERROR(
IF(OR(N$10="",$I194=""),"",
SUMIFS(収穫記録!$P:$P,収穫記録!$D:$D,$J$1,収穫記録!$I:$I,$J$2,収穫記録!$J:$J,$J$3,収穫記録!$F:$F,$I194,収穫記録!$B:$B,"&gt;="&amp;N$10,収穫記録!$B:$B,"&lt;="&amp;N$10+6)
/_xlfn.UNIQUE(_xlfn._xlws.FILTER($F:$F,$E:$E=$J$4))
/IF($J$5="総計",1,$K194/10)
),0)</f>
        <v>0</v>
      </c>
      <c r="O194" s="48" cm="1">
        <f t="array" ref="O194">IFERROR(
IF(OR(O$10="",$I194=""),"",
SUMIFS(収穫記録!$P:$P,収穫記録!$D:$D,$J$1,収穫記録!$I:$I,$J$2,収穫記録!$J:$J,$J$3,収穫記録!$F:$F,$I194,収穫記録!$B:$B,"&gt;="&amp;O$10,収穫記録!$B:$B,"&lt;="&amp;O$10+6)
/_xlfn.UNIQUE(_xlfn._xlws.FILTER($F:$F,$E:$E=$J$4))
/IF($J$5="総計",1,$K194/10)
),0)</f>
        <v>0</v>
      </c>
      <c r="P194" s="48" cm="1">
        <f t="array" ref="P194">IFERROR(
IF(OR(P$10="",$I194=""),"",
SUMIFS(収穫記録!$P:$P,収穫記録!$D:$D,$J$1,収穫記録!$I:$I,$J$2,収穫記録!$J:$J,$J$3,収穫記録!$F:$F,$I194,収穫記録!$B:$B,"&gt;="&amp;P$10,収穫記録!$B:$B,"&lt;="&amp;P$10+6)
/_xlfn.UNIQUE(_xlfn._xlws.FILTER($F:$F,$E:$E=$J$4))
/IF($J$5="総計",1,$K194/10)
),0)</f>
        <v>0</v>
      </c>
      <c r="Q194" s="48" cm="1">
        <f t="array" ref="Q194">IFERROR(
IF(OR(Q$10="",$I194=""),"",
SUMIFS(収穫記録!$P:$P,収穫記録!$D:$D,$J$1,収穫記録!$I:$I,$J$2,収穫記録!$J:$J,$J$3,収穫記録!$F:$F,$I194,収穫記録!$B:$B,"&gt;="&amp;Q$10,収穫記録!$B:$B,"&lt;="&amp;Q$10+6)
/_xlfn.UNIQUE(_xlfn._xlws.FILTER($F:$F,$E:$E=$J$4))
/IF($J$5="総計",1,$K194/10)
),0)</f>
        <v>0</v>
      </c>
      <c r="R194" s="48" cm="1">
        <f t="array" ref="R194">IFERROR(
IF(OR(R$10="",$I194=""),"",
SUMIFS(収穫記録!$P:$P,収穫記録!$D:$D,$J$1,収穫記録!$I:$I,$J$2,収穫記録!$J:$J,$J$3,収穫記録!$F:$F,$I194,収穫記録!$B:$B,"&gt;="&amp;R$10,収穫記録!$B:$B,"&lt;="&amp;R$10+6)
/_xlfn.UNIQUE(_xlfn._xlws.FILTER($F:$F,$E:$E=$J$4))
/IF($J$5="総計",1,$K194/10)
),0)</f>
        <v>0</v>
      </c>
      <c r="S194" s="48" cm="1">
        <f t="array" ref="S194">IFERROR(
IF(OR(S$10="",$I194=""),"",
SUMIFS(収穫記録!$P:$P,収穫記録!$D:$D,$J$1,収穫記録!$I:$I,$J$2,収穫記録!$J:$J,$J$3,収穫記録!$F:$F,$I194,収穫記録!$B:$B,"&gt;="&amp;S$10,収穫記録!$B:$B,"&lt;="&amp;S$10+6)
/_xlfn.UNIQUE(_xlfn._xlws.FILTER($F:$F,$E:$E=$J$4))
/IF($J$5="総計",1,$K194/10)
),0)</f>
        <v>0</v>
      </c>
      <c r="T194" s="48" cm="1">
        <f t="array" ref="T194">IFERROR(
IF(OR(T$10="",$I194=""),"",
SUMIFS(収穫記録!$P:$P,収穫記録!$D:$D,$J$1,収穫記録!$I:$I,$J$2,収穫記録!$J:$J,$J$3,収穫記録!$F:$F,$I194,収穫記録!$B:$B,"&gt;="&amp;T$10,収穫記録!$B:$B,"&lt;="&amp;T$10+6)
/_xlfn.UNIQUE(_xlfn._xlws.FILTER($F:$F,$E:$E=$J$4))
/IF($J$5="総計",1,$K194/10)
),0)</f>
        <v>0</v>
      </c>
      <c r="U194" s="48" cm="1">
        <f t="array" ref="U194">IFERROR(
IF(OR(U$10="",$I194=""),"",
SUMIFS(収穫記録!$P:$P,収穫記録!$D:$D,$J$1,収穫記録!$I:$I,$J$2,収穫記録!$J:$J,$J$3,収穫記録!$F:$F,$I194,収穫記録!$B:$B,"&gt;="&amp;U$10,収穫記録!$B:$B,"&lt;="&amp;U$10+6)
/_xlfn.UNIQUE(_xlfn._xlws.FILTER($F:$F,$E:$E=$J$4))
/IF($J$5="総計",1,$K194/10)
),0)</f>
        <v>0</v>
      </c>
      <c r="V194" s="48" cm="1">
        <f t="array" ref="V194">IFERROR(
IF(OR(V$10="",$I194=""),"",
SUMIFS(収穫記録!$P:$P,収穫記録!$D:$D,$J$1,収穫記録!$I:$I,$J$2,収穫記録!$J:$J,$J$3,収穫記録!$F:$F,$I194,収穫記録!$B:$B,"&gt;="&amp;V$10,収穫記録!$B:$B,"&lt;="&amp;V$10+6)
/_xlfn.UNIQUE(_xlfn._xlws.FILTER($F:$F,$E:$E=$J$4))
/IF($J$5="総計",1,$K194/10)
),0)</f>
        <v>0</v>
      </c>
      <c r="W194" s="48" cm="1">
        <f t="array" ref="W194">IFERROR(
IF(OR(W$10="",$I194=""),"",
SUMIFS(収穫記録!$P:$P,収穫記録!$D:$D,$J$1,収穫記録!$I:$I,$J$2,収穫記録!$J:$J,$J$3,収穫記録!$F:$F,$I194,収穫記録!$B:$B,"&gt;="&amp;W$10,収穫記録!$B:$B,"&lt;="&amp;W$10+6)
/_xlfn.UNIQUE(_xlfn._xlws.FILTER($F:$F,$E:$E=$J$4))
/IF($J$5="総計",1,$K194/10)
),0)</f>
        <v>0</v>
      </c>
      <c r="X194" s="48" cm="1">
        <f t="array" ref="X194">IFERROR(
IF(OR(X$10="",$I194=""),"",
SUMIFS(収穫記録!$P:$P,収穫記録!$D:$D,$J$1,収穫記録!$I:$I,$J$2,収穫記録!$J:$J,$J$3,収穫記録!$F:$F,$I194,収穫記録!$B:$B,"&gt;="&amp;X$10,収穫記録!$B:$B,"&lt;="&amp;X$10+6)
/_xlfn.UNIQUE(_xlfn._xlws.FILTER($F:$F,$E:$E=$J$4))
/IF($J$5="総計",1,$K194/10)
),0)</f>
        <v>0</v>
      </c>
    </row>
    <row r="195" spans="10:24">
      <c r="J195" s="13"/>
      <c r="K195" s="37"/>
      <c r="L195" s="46" t="str">
        <f t="shared" si="5"/>
        <v/>
      </c>
      <c r="M195" s="47" cm="1">
        <f t="array" ref="M195">IFERROR(
IF(OR(M$10="",$I195=""),"",
SUMIFS(収穫記録!$P:$P,収穫記録!$D:$D,$J$1,収穫記録!$I:$I,$J$2,収穫記録!$J:$J,$J$3,収穫記録!$F:$F,$I195,収穫記録!$B:$B,"&gt;="&amp;M$10,収穫記録!$B:$B,"&lt;="&amp;M$10+6)
/_xlfn.UNIQUE(_xlfn._xlws.FILTER($F:$F,$E:$E=$J$4))
/IF($J$5="総計",1,$K195/10)
),0)</f>
        <v>0</v>
      </c>
      <c r="N195" s="48" cm="1">
        <f t="array" ref="N195">IFERROR(
IF(OR(N$10="",$I195=""),"",
SUMIFS(収穫記録!$P:$P,収穫記録!$D:$D,$J$1,収穫記録!$I:$I,$J$2,収穫記録!$J:$J,$J$3,収穫記録!$F:$F,$I195,収穫記録!$B:$B,"&gt;="&amp;N$10,収穫記録!$B:$B,"&lt;="&amp;N$10+6)
/_xlfn.UNIQUE(_xlfn._xlws.FILTER($F:$F,$E:$E=$J$4))
/IF($J$5="総計",1,$K195/10)
),0)</f>
        <v>0</v>
      </c>
      <c r="O195" s="48" cm="1">
        <f t="array" ref="O195">IFERROR(
IF(OR(O$10="",$I195=""),"",
SUMIFS(収穫記録!$P:$P,収穫記録!$D:$D,$J$1,収穫記録!$I:$I,$J$2,収穫記録!$J:$J,$J$3,収穫記録!$F:$F,$I195,収穫記録!$B:$B,"&gt;="&amp;O$10,収穫記録!$B:$B,"&lt;="&amp;O$10+6)
/_xlfn.UNIQUE(_xlfn._xlws.FILTER($F:$F,$E:$E=$J$4))
/IF($J$5="総計",1,$K195/10)
),0)</f>
        <v>0</v>
      </c>
      <c r="P195" s="48" cm="1">
        <f t="array" ref="P195">IFERROR(
IF(OR(P$10="",$I195=""),"",
SUMIFS(収穫記録!$P:$P,収穫記録!$D:$D,$J$1,収穫記録!$I:$I,$J$2,収穫記録!$J:$J,$J$3,収穫記録!$F:$F,$I195,収穫記録!$B:$B,"&gt;="&amp;P$10,収穫記録!$B:$B,"&lt;="&amp;P$10+6)
/_xlfn.UNIQUE(_xlfn._xlws.FILTER($F:$F,$E:$E=$J$4))
/IF($J$5="総計",1,$K195/10)
),0)</f>
        <v>0</v>
      </c>
      <c r="Q195" s="48" cm="1">
        <f t="array" ref="Q195">IFERROR(
IF(OR(Q$10="",$I195=""),"",
SUMIFS(収穫記録!$P:$P,収穫記録!$D:$D,$J$1,収穫記録!$I:$I,$J$2,収穫記録!$J:$J,$J$3,収穫記録!$F:$F,$I195,収穫記録!$B:$B,"&gt;="&amp;Q$10,収穫記録!$B:$B,"&lt;="&amp;Q$10+6)
/_xlfn.UNIQUE(_xlfn._xlws.FILTER($F:$F,$E:$E=$J$4))
/IF($J$5="総計",1,$K195/10)
),0)</f>
        <v>0</v>
      </c>
      <c r="R195" s="48" cm="1">
        <f t="array" ref="R195">IFERROR(
IF(OR(R$10="",$I195=""),"",
SUMIFS(収穫記録!$P:$P,収穫記録!$D:$D,$J$1,収穫記録!$I:$I,$J$2,収穫記録!$J:$J,$J$3,収穫記録!$F:$F,$I195,収穫記録!$B:$B,"&gt;="&amp;R$10,収穫記録!$B:$B,"&lt;="&amp;R$10+6)
/_xlfn.UNIQUE(_xlfn._xlws.FILTER($F:$F,$E:$E=$J$4))
/IF($J$5="総計",1,$K195/10)
),0)</f>
        <v>0</v>
      </c>
      <c r="S195" s="48" cm="1">
        <f t="array" ref="S195">IFERROR(
IF(OR(S$10="",$I195=""),"",
SUMIFS(収穫記録!$P:$P,収穫記録!$D:$D,$J$1,収穫記録!$I:$I,$J$2,収穫記録!$J:$J,$J$3,収穫記録!$F:$F,$I195,収穫記録!$B:$B,"&gt;="&amp;S$10,収穫記録!$B:$B,"&lt;="&amp;S$10+6)
/_xlfn.UNIQUE(_xlfn._xlws.FILTER($F:$F,$E:$E=$J$4))
/IF($J$5="総計",1,$K195/10)
),0)</f>
        <v>0</v>
      </c>
      <c r="T195" s="48" cm="1">
        <f t="array" ref="T195">IFERROR(
IF(OR(T$10="",$I195=""),"",
SUMIFS(収穫記録!$P:$P,収穫記録!$D:$D,$J$1,収穫記録!$I:$I,$J$2,収穫記録!$J:$J,$J$3,収穫記録!$F:$F,$I195,収穫記録!$B:$B,"&gt;="&amp;T$10,収穫記録!$B:$B,"&lt;="&amp;T$10+6)
/_xlfn.UNIQUE(_xlfn._xlws.FILTER($F:$F,$E:$E=$J$4))
/IF($J$5="総計",1,$K195/10)
),0)</f>
        <v>0</v>
      </c>
      <c r="U195" s="48" cm="1">
        <f t="array" ref="U195">IFERROR(
IF(OR(U$10="",$I195=""),"",
SUMIFS(収穫記録!$P:$P,収穫記録!$D:$D,$J$1,収穫記録!$I:$I,$J$2,収穫記録!$J:$J,$J$3,収穫記録!$F:$F,$I195,収穫記録!$B:$B,"&gt;="&amp;U$10,収穫記録!$B:$B,"&lt;="&amp;U$10+6)
/_xlfn.UNIQUE(_xlfn._xlws.FILTER($F:$F,$E:$E=$J$4))
/IF($J$5="総計",1,$K195/10)
),0)</f>
        <v>0</v>
      </c>
      <c r="V195" s="48" cm="1">
        <f t="array" ref="V195">IFERROR(
IF(OR(V$10="",$I195=""),"",
SUMIFS(収穫記録!$P:$P,収穫記録!$D:$D,$J$1,収穫記録!$I:$I,$J$2,収穫記録!$J:$J,$J$3,収穫記録!$F:$F,$I195,収穫記録!$B:$B,"&gt;="&amp;V$10,収穫記録!$B:$B,"&lt;="&amp;V$10+6)
/_xlfn.UNIQUE(_xlfn._xlws.FILTER($F:$F,$E:$E=$J$4))
/IF($J$5="総計",1,$K195/10)
),0)</f>
        <v>0</v>
      </c>
      <c r="W195" s="48" cm="1">
        <f t="array" ref="W195">IFERROR(
IF(OR(W$10="",$I195=""),"",
SUMIFS(収穫記録!$P:$P,収穫記録!$D:$D,$J$1,収穫記録!$I:$I,$J$2,収穫記録!$J:$J,$J$3,収穫記録!$F:$F,$I195,収穫記録!$B:$B,"&gt;="&amp;W$10,収穫記録!$B:$B,"&lt;="&amp;W$10+6)
/_xlfn.UNIQUE(_xlfn._xlws.FILTER($F:$F,$E:$E=$J$4))
/IF($J$5="総計",1,$K195/10)
),0)</f>
        <v>0</v>
      </c>
      <c r="X195" s="48" cm="1">
        <f t="array" ref="X195">IFERROR(
IF(OR(X$10="",$I195=""),"",
SUMIFS(収穫記録!$P:$P,収穫記録!$D:$D,$J$1,収穫記録!$I:$I,$J$2,収穫記録!$J:$J,$J$3,収穫記録!$F:$F,$I195,収穫記録!$B:$B,"&gt;="&amp;X$10,収穫記録!$B:$B,"&lt;="&amp;X$10+6)
/_xlfn.UNIQUE(_xlfn._xlws.FILTER($F:$F,$E:$E=$J$4))
/IF($J$5="総計",1,$K195/10)
),0)</f>
        <v>0</v>
      </c>
    </row>
    <row r="196" spans="10:24">
      <c r="J196" s="13"/>
      <c r="K196" s="37"/>
      <c r="L196" s="46" t="str">
        <f t="shared" si="5"/>
        <v/>
      </c>
      <c r="M196" s="47" cm="1">
        <f t="array" ref="M196">IFERROR(
IF(OR(M$10="",$I196=""),"",
SUMIFS(収穫記録!$P:$P,収穫記録!$D:$D,$J$1,収穫記録!$I:$I,$J$2,収穫記録!$J:$J,$J$3,収穫記録!$F:$F,$I196,収穫記録!$B:$B,"&gt;="&amp;M$10,収穫記録!$B:$B,"&lt;="&amp;M$10+6)
/_xlfn.UNIQUE(_xlfn._xlws.FILTER($F:$F,$E:$E=$J$4))
/IF($J$5="総計",1,$K196/10)
),0)</f>
        <v>0</v>
      </c>
      <c r="N196" s="48" cm="1">
        <f t="array" ref="N196">IFERROR(
IF(OR(N$10="",$I196=""),"",
SUMIFS(収穫記録!$P:$P,収穫記録!$D:$D,$J$1,収穫記録!$I:$I,$J$2,収穫記録!$J:$J,$J$3,収穫記録!$F:$F,$I196,収穫記録!$B:$B,"&gt;="&amp;N$10,収穫記録!$B:$B,"&lt;="&amp;N$10+6)
/_xlfn.UNIQUE(_xlfn._xlws.FILTER($F:$F,$E:$E=$J$4))
/IF($J$5="総計",1,$K196/10)
),0)</f>
        <v>0</v>
      </c>
      <c r="O196" s="48" cm="1">
        <f t="array" ref="O196">IFERROR(
IF(OR(O$10="",$I196=""),"",
SUMIFS(収穫記録!$P:$P,収穫記録!$D:$D,$J$1,収穫記録!$I:$I,$J$2,収穫記録!$J:$J,$J$3,収穫記録!$F:$F,$I196,収穫記録!$B:$B,"&gt;="&amp;O$10,収穫記録!$B:$B,"&lt;="&amp;O$10+6)
/_xlfn.UNIQUE(_xlfn._xlws.FILTER($F:$F,$E:$E=$J$4))
/IF($J$5="総計",1,$K196/10)
),0)</f>
        <v>0</v>
      </c>
      <c r="P196" s="48" cm="1">
        <f t="array" ref="P196">IFERROR(
IF(OR(P$10="",$I196=""),"",
SUMIFS(収穫記録!$P:$P,収穫記録!$D:$D,$J$1,収穫記録!$I:$I,$J$2,収穫記録!$J:$J,$J$3,収穫記録!$F:$F,$I196,収穫記録!$B:$B,"&gt;="&amp;P$10,収穫記録!$B:$B,"&lt;="&amp;P$10+6)
/_xlfn.UNIQUE(_xlfn._xlws.FILTER($F:$F,$E:$E=$J$4))
/IF($J$5="総計",1,$K196/10)
),0)</f>
        <v>0</v>
      </c>
      <c r="Q196" s="48" cm="1">
        <f t="array" ref="Q196">IFERROR(
IF(OR(Q$10="",$I196=""),"",
SUMIFS(収穫記録!$P:$P,収穫記録!$D:$D,$J$1,収穫記録!$I:$I,$J$2,収穫記録!$J:$J,$J$3,収穫記録!$F:$F,$I196,収穫記録!$B:$B,"&gt;="&amp;Q$10,収穫記録!$B:$B,"&lt;="&amp;Q$10+6)
/_xlfn.UNIQUE(_xlfn._xlws.FILTER($F:$F,$E:$E=$J$4))
/IF($J$5="総計",1,$K196/10)
),0)</f>
        <v>0</v>
      </c>
      <c r="R196" s="48" cm="1">
        <f t="array" ref="R196">IFERROR(
IF(OR(R$10="",$I196=""),"",
SUMIFS(収穫記録!$P:$P,収穫記録!$D:$D,$J$1,収穫記録!$I:$I,$J$2,収穫記録!$J:$J,$J$3,収穫記録!$F:$F,$I196,収穫記録!$B:$B,"&gt;="&amp;R$10,収穫記録!$B:$B,"&lt;="&amp;R$10+6)
/_xlfn.UNIQUE(_xlfn._xlws.FILTER($F:$F,$E:$E=$J$4))
/IF($J$5="総計",1,$K196/10)
),0)</f>
        <v>0</v>
      </c>
      <c r="S196" s="48" cm="1">
        <f t="array" ref="S196">IFERROR(
IF(OR(S$10="",$I196=""),"",
SUMIFS(収穫記録!$P:$P,収穫記録!$D:$D,$J$1,収穫記録!$I:$I,$J$2,収穫記録!$J:$J,$J$3,収穫記録!$F:$F,$I196,収穫記録!$B:$B,"&gt;="&amp;S$10,収穫記録!$B:$B,"&lt;="&amp;S$10+6)
/_xlfn.UNIQUE(_xlfn._xlws.FILTER($F:$F,$E:$E=$J$4))
/IF($J$5="総計",1,$K196/10)
),0)</f>
        <v>0</v>
      </c>
      <c r="T196" s="48" cm="1">
        <f t="array" ref="T196">IFERROR(
IF(OR(T$10="",$I196=""),"",
SUMIFS(収穫記録!$P:$P,収穫記録!$D:$D,$J$1,収穫記録!$I:$I,$J$2,収穫記録!$J:$J,$J$3,収穫記録!$F:$F,$I196,収穫記録!$B:$B,"&gt;="&amp;T$10,収穫記録!$B:$B,"&lt;="&amp;T$10+6)
/_xlfn.UNIQUE(_xlfn._xlws.FILTER($F:$F,$E:$E=$J$4))
/IF($J$5="総計",1,$K196/10)
),0)</f>
        <v>0</v>
      </c>
      <c r="U196" s="48" cm="1">
        <f t="array" ref="U196">IFERROR(
IF(OR(U$10="",$I196=""),"",
SUMIFS(収穫記録!$P:$P,収穫記録!$D:$D,$J$1,収穫記録!$I:$I,$J$2,収穫記録!$J:$J,$J$3,収穫記録!$F:$F,$I196,収穫記録!$B:$B,"&gt;="&amp;U$10,収穫記録!$B:$B,"&lt;="&amp;U$10+6)
/_xlfn.UNIQUE(_xlfn._xlws.FILTER($F:$F,$E:$E=$J$4))
/IF($J$5="総計",1,$K196/10)
),0)</f>
        <v>0</v>
      </c>
      <c r="V196" s="48" cm="1">
        <f t="array" ref="V196">IFERROR(
IF(OR(V$10="",$I196=""),"",
SUMIFS(収穫記録!$P:$P,収穫記録!$D:$D,$J$1,収穫記録!$I:$I,$J$2,収穫記録!$J:$J,$J$3,収穫記録!$F:$F,$I196,収穫記録!$B:$B,"&gt;="&amp;V$10,収穫記録!$B:$B,"&lt;="&amp;V$10+6)
/_xlfn.UNIQUE(_xlfn._xlws.FILTER($F:$F,$E:$E=$J$4))
/IF($J$5="総計",1,$K196/10)
),0)</f>
        <v>0</v>
      </c>
      <c r="W196" s="48" cm="1">
        <f t="array" ref="W196">IFERROR(
IF(OR(W$10="",$I196=""),"",
SUMIFS(収穫記録!$P:$P,収穫記録!$D:$D,$J$1,収穫記録!$I:$I,$J$2,収穫記録!$J:$J,$J$3,収穫記録!$F:$F,$I196,収穫記録!$B:$B,"&gt;="&amp;W$10,収穫記録!$B:$B,"&lt;="&amp;W$10+6)
/_xlfn.UNIQUE(_xlfn._xlws.FILTER($F:$F,$E:$E=$J$4))
/IF($J$5="総計",1,$K196/10)
),0)</f>
        <v>0</v>
      </c>
      <c r="X196" s="48" cm="1">
        <f t="array" ref="X196">IFERROR(
IF(OR(X$10="",$I196=""),"",
SUMIFS(収穫記録!$P:$P,収穫記録!$D:$D,$J$1,収穫記録!$I:$I,$J$2,収穫記録!$J:$J,$J$3,収穫記録!$F:$F,$I196,収穫記録!$B:$B,"&gt;="&amp;X$10,収穫記録!$B:$B,"&lt;="&amp;X$10+6)
/_xlfn.UNIQUE(_xlfn._xlws.FILTER($F:$F,$E:$E=$J$4))
/IF($J$5="総計",1,$K196/10)
),0)</f>
        <v>0</v>
      </c>
    </row>
    <row r="197" spans="10:24">
      <c r="J197" s="13"/>
      <c r="K197" s="37"/>
      <c r="L197" s="46" t="str">
        <f t="shared" si="5"/>
        <v/>
      </c>
      <c r="M197" s="47" cm="1">
        <f t="array" ref="M197">IFERROR(
IF(OR(M$10="",$I197=""),"",
SUMIFS(収穫記録!$P:$P,収穫記録!$D:$D,$J$1,収穫記録!$I:$I,$J$2,収穫記録!$J:$J,$J$3,収穫記録!$F:$F,$I197,収穫記録!$B:$B,"&gt;="&amp;M$10,収穫記録!$B:$B,"&lt;="&amp;M$10+6)
/_xlfn.UNIQUE(_xlfn._xlws.FILTER($F:$F,$E:$E=$J$4))
/IF($J$5="総計",1,$K197/10)
),0)</f>
        <v>0</v>
      </c>
      <c r="N197" s="48" cm="1">
        <f t="array" ref="N197">IFERROR(
IF(OR(N$10="",$I197=""),"",
SUMIFS(収穫記録!$P:$P,収穫記録!$D:$D,$J$1,収穫記録!$I:$I,$J$2,収穫記録!$J:$J,$J$3,収穫記録!$F:$F,$I197,収穫記録!$B:$B,"&gt;="&amp;N$10,収穫記録!$B:$B,"&lt;="&amp;N$10+6)
/_xlfn.UNIQUE(_xlfn._xlws.FILTER($F:$F,$E:$E=$J$4))
/IF($J$5="総計",1,$K197/10)
),0)</f>
        <v>0</v>
      </c>
      <c r="O197" s="48" cm="1">
        <f t="array" ref="O197">IFERROR(
IF(OR(O$10="",$I197=""),"",
SUMIFS(収穫記録!$P:$P,収穫記録!$D:$D,$J$1,収穫記録!$I:$I,$J$2,収穫記録!$J:$J,$J$3,収穫記録!$F:$F,$I197,収穫記録!$B:$B,"&gt;="&amp;O$10,収穫記録!$B:$B,"&lt;="&amp;O$10+6)
/_xlfn.UNIQUE(_xlfn._xlws.FILTER($F:$F,$E:$E=$J$4))
/IF($J$5="総計",1,$K197/10)
),0)</f>
        <v>0</v>
      </c>
      <c r="P197" s="48" cm="1">
        <f t="array" ref="P197">IFERROR(
IF(OR(P$10="",$I197=""),"",
SUMIFS(収穫記録!$P:$P,収穫記録!$D:$D,$J$1,収穫記録!$I:$I,$J$2,収穫記録!$J:$J,$J$3,収穫記録!$F:$F,$I197,収穫記録!$B:$B,"&gt;="&amp;P$10,収穫記録!$B:$B,"&lt;="&amp;P$10+6)
/_xlfn.UNIQUE(_xlfn._xlws.FILTER($F:$F,$E:$E=$J$4))
/IF($J$5="総計",1,$K197/10)
),0)</f>
        <v>0</v>
      </c>
      <c r="Q197" s="48" cm="1">
        <f t="array" ref="Q197">IFERROR(
IF(OR(Q$10="",$I197=""),"",
SUMIFS(収穫記録!$P:$P,収穫記録!$D:$D,$J$1,収穫記録!$I:$I,$J$2,収穫記録!$J:$J,$J$3,収穫記録!$F:$F,$I197,収穫記録!$B:$B,"&gt;="&amp;Q$10,収穫記録!$B:$B,"&lt;="&amp;Q$10+6)
/_xlfn.UNIQUE(_xlfn._xlws.FILTER($F:$F,$E:$E=$J$4))
/IF($J$5="総計",1,$K197/10)
),0)</f>
        <v>0</v>
      </c>
      <c r="R197" s="48" cm="1">
        <f t="array" ref="R197">IFERROR(
IF(OR(R$10="",$I197=""),"",
SUMIFS(収穫記録!$P:$P,収穫記録!$D:$D,$J$1,収穫記録!$I:$I,$J$2,収穫記録!$J:$J,$J$3,収穫記録!$F:$F,$I197,収穫記録!$B:$B,"&gt;="&amp;R$10,収穫記録!$B:$B,"&lt;="&amp;R$10+6)
/_xlfn.UNIQUE(_xlfn._xlws.FILTER($F:$F,$E:$E=$J$4))
/IF($J$5="総計",1,$K197/10)
),0)</f>
        <v>0</v>
      </c>
      <c r="S197" s="48" cm="1">
        <f t="array" ref="S197">IFERROR(
IF(OR(S$10="",$I197=""),"",
SUMIFS(収穫記録!$P:$P,収穫記録!$D:$D,$J$1,収穫記録!$I:$I,$J$2,収穫記録!$J:$J,$J$3,収穫記録!$F:$F,$I197,収穫記録!$B:$B,"&gt;="&amp;S$10,収穫記録!$B:$B,"&lt;="&amp;S$10+6)
/_xlfn.UNIQUE(_xlfn._xlws.FILTER($F:$F,$E:$E=$J$4))
/IF($J$5="総計",1,$K197/10)
),0)</f>
        <v>0</v>
      </c>
      <c r="T197" s="48" cm="1">
        <f t="array" ref="T197">IFERROR(
IF(OR(T$10="",$I197=""),"",
SUMIFS(収穫記録!$P:$P,収穫記録!$D:$D,$J$1,収穫記録!$I:$I,$J$2,収穫記録!$J:$J,$J$3,収穫記録!$F:$F,$I197,収穫記録!$B:$B,"&gt;="&amp;T$10,収穫記録!$B:$B,"&lt;="&amp;T$10+6)
/_xlfn.UNIQUE(_xlfn._xlws.FILTER($F:$F,$E:$E=$J$4))
/IF($J$5="総計",1,$K197/10)
),0)</f>
        <v>0</v>
      </c>
      <c r="U197" s="48" cm="1">
        <f t="array" ref="U197">IFERROR(
IF(OR(U$10="",$I197=""),"",
SUMIFS(収穫記録!$P:$P,収穫記録!$D:$D,$J$1,収穫記録!$I:$I,$J$2,収穫記録!$J:$J,$J$3,収穫記録!$F:$F,$I197,収穫記録!$B:$B,"&gt;="&amp;U$10,収穫記録!$B:$B,"&lt;="&amp;U$10+6)
/_xlfn.UNIQUE(_xlfn._xlws.FILTER($F:$F,$E:$E=$J$4))
/IF($J$5="総計",1,$K197/10)
),0)</f>
        <v>0</v>
      </c>
      <c r="V197" s="48" cm="1">
        <f t="array" ref="V197">IFERROR(
IF(OR(V$10="",$I197=""),"",
SUMIFS(収穫記録!$P:$P,収穫記録!$D:$D,$J$1,収穫記録!$I:$I,$J$2,収穫記録!$J:$J,$J$3,収穫記録!$F:$F,$I197,収穫記録!$B:$B,"&gt;="&amp;V$10,収穫記録!$B:$B,"&lt;="&amp;V$10+6)
/_xlfn.UNIQUE(_xlfn._xlws.FILTER($F:$F,$E:$E=$J$4))
/IF($J$5="総計",1,$K197/10)
),0)</f>
        <v>0</v>
      </c>
      <c r="W197" s="48" cm="1">
        <f t="array" ref="W197">IFERROR(
IF(OR(W$10="",$I197=""),"",
SUMIFS(収穫記録!$P:$P,収穫記録!$D:$D,$J$1,収穫記録!$I:$I,$J$2,収穫記録!$J:$J,$J$3,収穫記録!$F:$F,$I197,収穫記録!$B:$B,"&gt;="&amp;W$10,収穫記録!$B:$B,"&lt;="&amp;W$10+6)
/_xlfn.UNIQUE(_xlfn._xlws.FILTER($F:$F,$E:$E=$J$4))
/IF($J$5="総計",1,$K197/10)
),0)</f>
        <v>0</v>
      </c>
      <c r="X197" s="48" cm="1">
        <f t="array" ref="X197">IFERROR(
IF(OR(X$10="",$I197=""),"",
SUMIFS(収穫記録!$P:$P,収穫記録!$D:$D,$J$1,収穫記録!$I:$I,$J$2,収穫記録!$J:$J,$J$3,収穫記録!$F:$F,$I197,収穫記録!$B:$B,"&gt;="&amp;X$10,収穫記録!$B:$B,"&lt;="&amp;X$10+6)
/_xlfn.UNIQUE(_xlfn._xlws.FILTER($F:$F,$E:$E=$J$4))
/IF($J$5="総計",1,$K197/10)
),0)</f>
        <v>0</v>
      </c>
    </row>
    <row r="198" spans="10:24">
      <c r="J198" s="13"/>
      <c r="K198" s="37"/>
      <c r="L198" s="46" t="str">
        <f t="shared" si="5"/>
        <v/>
      </c>
      <c r="M198" s="47" cm="1">
        <f t="array" ref="M198">IFERROR(
IF(OR(M$10="",$I198=""),"",
SUMIFS(収穫記録!$P:$P,収穫記録!$D:$D,$J$1,収穫記録!$I:$I,$J$2,収穫記録!$J:$J,$J$3,収穫記録!$F:$F,$I198,収穫記録!$B:$B,"&gt;="&amp;M$10,収穫記録!$B:$B,"&lt;="&amp;M$10+6)
/_xlfn.UNIQUE(_xlfn._xlws.FILTER($F:$F,$E:$E=$J$4))
/IF($J$5="総計",1,$K198/10)
),0)</f>
        <v>0</v>
      </c>
      <c r="N198" s="48" cm="1">
        <f t="array" ref="N198">IFERROR(
IF(OR(N$10="",$I198=""),"",
SUMIFS(収穫記録!$P:$P,収穫記録!$D:$D,$J$1,収穫記録!$I:$I,$J$2,収穫記録!$J:$J,$J$3,収穫記録!$F:$F,$I198,収穫記録!$B:$B,"&gt;="&amp;N$10,収穫記録!$B:$B,"&lt;="&amp;N$10+6)
/_xlfn.UNIQUE(_xlfn._xlws.FILTER($F:$F,$E:$E=$J$4))
/IF($J$5="総計",1,$K198/10)
),0)</f>
        <v>0</v>
      </c>
      <c r="O198" s="48" cm="1">
        <f t="array" ref="O198">IFERROR(
IF(OR(O$10="",$I198=""),"",
SUMIFS(収穫記録!$P:$P,収穫記録!$D:$D,$J$1,収穫記録!$I:$I,$J$2,収穫記録!$J:$J,$J$3,収穫記録!$F:$F,$I198,収穫記録!$B:$B,"&gt;="&amp;O$10,収穫記録!$B:$B,"&lt;="&amp;O$10+6)
/_xlfn.UNIQUE(_xlfn._xlws.FILTER($F:$F,$E:$E=$J$4))
/IF($J$5="総計",1,$K198/10)
),0)</f>
        <v>0</v>
      </c>
      <c r="P198" s="48" cm="1">
        <f t="array" ref="P198">IFERROR(
IF(OR(P$10="",$I198=""),"",
SUMIFS(収穫記録!$P:$P,収穫記録!$D:$D,$J$1,収穫記録!$I:$I,$J$2,収穫記録!$J:$J,$J$3,収穫記録!$F:$F,$I198,収穫記録!$B:$B,"&gt;="&amp;P$10,収穫記録!$B:$B,"&lt;="&amp;P$10+6)
/_xlfn.UNIQUE(_xlfn._xlws.FILTER($F:$F,$E:$E=$J$4))
/IF($J$5="総計",1,$K198/10)
),0)</f>
        <v>0</v>
      </c>
      <c r="Q198" s="48" cm="1">
        <f t="array" ref="Q198">IFERROR(
IF(OR(Q$10="",$I198=""),"",
SUMIFS(収穫記録!$P:$P,収穫記録!$D:$D,$J$1,収穫記録!$I:$I,$J$2,収穫記録!$J:$J,$J$3,収穫記録!$F:$F,$I198,収穫記録!$B:$B,"&gt;="&amp;Q$10,収穫記録!$B:$B,"&lt;="&amp;Q$10+6)
/_xlfn.UNIQUE(_xlfn._xlws.FILTER($F:$F,$E:$E=$J$4))
/IF($J$5="総計",1,$K198/10)
),0)</f>
        <v>0</v>
      </c>
      <c r="R198" s="48" cm="1">
        <f t="array" ref="R198">IFERROR(
IF(OR(R$10="",$I198=""),"",
SUMIFS(収穫記録!$P:$P,収穫記録!$D:$D,$J$1,収穫記録!$I:$I,$J$2,収穫記録!$J:$J,$J$3,収穫記録!$F:$F,$I198,収穫記録!$B:$B,"&gt;="&amp;R$10,収穫記録!$B:$B,"&lt;="&amp;R$10+6)
/_xlfn.UNIQUE(_xlfn._xlws.FILTER($F:$F,$E:$E=$J$4))
/IF($J$5="総計",1,$K198/10)
),0)</f>
        <v>0</v>
      </c>
      <c r="S198" s="48" cm="1">
        <f t="array" ref="S198">IFERROR(
IF(OR(S$10="",$I198=""),"",
SUMIFS(収穫記録!$P:$P,収穫記録!$D:$D,$J$1,収穫記録!$I:$I,$J$2,収穫記録!$J:$J,$J$3,収穫記録!$F:$F,$I198,収穫記録!$B:$B,"&gt;="&amp;S$10,収穫記録!$B:$B,"&lt;="&amp;S$10+6)
/_xlfn.UNIQUE(_xlfn._xlws.FILTER($F:$F,$E:$E=$J$4))
/IF($J$5="総計",1,$K198/10)
),0)</f>
        <v>0</v>
      </c>
      <c r="T198" s="48" cm="1">
        <f t="array" ref="T198">IFERROR(
IF(OR(T$10="",$I198=""),"",
SUMIFS(収穫記録!$P:$P,収穫記録!$D:$D,$J$1,収穫記録!$I:$I,$J$2,収穫記録!$J:$J,$J$3,収穫記録!$F:$F,$I198,収穫記録!$B:$B,"&gt;="&amp;T$10,収穫記録!$B:$B,"&lt;="&amp;T$10+6)
/_xlfn.UNIQUE(_xlfn._xlws.FILTER($F:$F,$E:$E=$J$4))
/IF($J$5="総計",1,$K198/10)
),0)</f>
        <v>0</v>
      </c>
      <c r="U198" s="48" cm="1">
        <f t="array" ref="U198">IFERROR(
IF(OR(U$10="",$I198=""),"",
SUMIFS(収穫記録!$P:$P,収穫記録!$D:$D,$J$1,収穫記録!$I:$I,$J$2,収穫記録!$J:$J,$J$3,収穫記録!$F:$F,$I198,収穫記録!$B:$B,"&gt;="&amp;U$10,収穫記録!$B:$B,"&lt;="&amp;U$10+6)
/_xlfn.UNIQUE(_xlfn._xlws.FILTER($F:$F,$E:$E=$J$4))
/IF($J$5="総計",1,$K198/10)
),0)</f>
        <v>0</v>
      </c>
      <c r="V198" s="48" cm="1">
        <f t="array" ref="V198">IFERROR(
IF(OR(V$10="",$I198=""),"",
SUMIFS(収穫記録!$P:$P,収穫記録!$D:$D,$J$1,収穫記録!$I:$I,$J$2,収穫記録!$J:$J,$J$3,収穫記録!$F:$F,$I198,収穫記録!$B:$B,"&gt;="&amp;V$10,収穫記録!$B:$B,"&lt;="&amp;V$10+6)
/_xlfn.UNIQUE(_xlfn._xlws.FILTER($F:$F,$E:$E=$J$4))
/IF($J$5="総計",1,$K198/10)
),0)</f>
        <v>0</v>
      </c>
      <c r="W198" s="48" cm="1">
        <f t="array" ref="W198">IFERROR(
IF(OR(W$10="",$I198=""),"",
SUMIFS(収穫記録!$P:$P,収穫記録!$D:$D,$J$1,収穫記録!$I:$I,$J$2,収穫記録!$J:$J,$J$3,収穫記録!$F:$F,$I198,収穫記録!$B:$B,"&gt;="&amp;W$10,収穫記録!$B:$B,"&lt;="&amp;W$10+6)
/_xlfn.UNIQUE(_xlfn._xlws.FILTER($F:$F,$E:$E=$J$4))
/IF($J$5="総計",1,$K198/10)
),0)</f>
        <v>0</v>
      </c>
      <c r="X198" s="48" cm="1">
        <f t="array" ref="X198">IFERROR(
IF(OR(X$10="",$I198=""),"",
SUMIFS(収穫記録!$P:$P,収穫記録!$D:$D,$J$1,収穫記録!$I:$I,$J$2,収穫記録!$J:$J,$J$3,収穫記録!$F:$F,$I198,収穫記録!$B:$B,"&gt;="&amp;X$10,収穫記録!$B:$B,"&lt;="&amp;X$10+6)
/_xlfn.UNIQUE(_xlfn._xlws.FILTER($F:$F,$E:$E=$J$4))
/IF($J$5="総計",1,$K198/10)
),0)</f>
        <v>0</v>
      </c>
    </row>
    <row r="199" spans="10:24">
      <c r="J199" s="13"/>
      <c r="K199" s="37"/>
      <c r="L199" s="46" t="str">
        <f t="shared" si="5"/>
        <v/>
      </c>
      <c r="M199" s="47" cm="1">
        <f t="array" ref="M199">IFERROR(
IF(OR(M$10="",$I199=""),"",
SUMIFS(収穫記録!$P:$P,収穫記録!$D:$D,$J$1,収穫記録!$I:$I,$J$2,収穫記録!$J:$J,$J$3,収穫記録!$F:$F,$I199,収穫記録!$B:$B,"&gt;="&amp;M$10,収穫記録!$B:$B,"&lt;="&amp;M$10+6)
/_xlfn.UNIQUE(_xlfn._xlws.FILTER($F:$F,$E:$E=$J$4))
/IF($J$5="総計",1,$K199/10)
),0)</f>
        <v>0</v>
      </c>
      <c r="N199" s="48" cm="1">
        <f t="array" ref="N199">IFERROR(
IF(OR(N$10="",$I199=""),"",
SUMIFS(収穫記録!$P:$P,収穫記録!$D:$D,$J$1,収穫記録!$I:$I,$J$2,収穫記録!$J:$J,$J$3,収穫記録!$F:$F,$I199,収穫記録!$B:$B,"&gt;="&amp;N$10,収穫記録!$B:$B,"&lt;="&amp;N$10+6)
/_xlfn.UNIQUE(_xlfn._xlws.FILTER($F:$F,$E:$E=$J$4))
/IF($J$5="総計",1,$K199/10)
),0)</f>
        <v>0</v>
      </c>
      <c r="O199" s="48" cm="1">
        <f t="array" ref="O199">IFERROR(
IF(OR(O$10="",$I199=""),"",
SUMIFS(収穫記録!$P:$P,収穫記録!$D:$D,$J$1,収穫記録!$I:$I,$J$2,収穫記録!$J:$J,$J$3,収穫記録!$F:$F,$I199,収穫記録!$B:$B,"&gt;="&amp;O$10,収穫記録!$B:$B,"&lt;="&amp;O$10+6)
/_xlfn.UNIQUE(_xlfn._xlws.FILTER($F:$F,$E:$E=$J$4))
/IF($J$5="総計",1,$K199/10)
),0)</f>
        <v>0</v>
      </c>
      <c r="P199" s="48" cm="1">
        <f t="array" ref="P199">IFERROR(
IF(OR(P$10="",$I199=""),"",
SUMIFS(収穫記録!$P:$P,収穫記録!$D:$D,$J$1,収穫記録!$I:$I,$J$2,収穫記録!$J:$J,$J$3,収穫記録!$F:$F,$I199,収穫記録!$B:$B,"&gt;="&amp;P$10,収穫記録!$B:$B,"&lt;="&amp;P$10+6)
/_xlfn.UNIQUE(_xlfn._xlws.FILTER($F:$F,$E:$E=$J$4))
/IF($J$5="総計",1,$K199/10)
),0)</f>
        <v>0</v>
      </c>
      <c r="Q199" s="48" cm="1">
        <f t="array" ref="Q199">IFERROR(
IF(OR(Q$10="",$I199=""),"",
SUMIFS(収穫記録!$P:$P,収穫記録!$D:$D,$J$1,収穫記録!$I:$I,$J$2,収穫記録!$J:$J,$J$3,収穫記録!$F:$F,$I199,収穫記録!$B:$B,"&gt;="&amp;Q$10,収穫記録!$B:$B,"&lt;="&amp;Q$10+6)
/_xlfn.UNIQUE(_xlfn._xlws.FILTER($F:$F,$E:$E=$J$4))
/IF($J$5="総計",1,$K199/10)
),0)</f>
        <v>0</v>
      </c>
      <c r="R199" s="48" cm="1">
        <f t="array" ref="R199">IFERROR(
IF(OR(R$10="",$I199=""),"",
SUMIFS(収穫記録!$P:$P,収穫記録!$D:$D,$J$1,収穫記録!$I:$I,$J$2,収穫記録!$J:$J,$J$3,収穫記録!$F:$F,$I199,収穫記録!$B:$B,"&gt;="&amp;R$10,収穫記録!$B:$B,"&lt;="&amp;R$10+6)
/_xlfn.UNIQUE(_xlfn._xlws.FILTER($F:$F,$E:$E=$J$4))
/IF($J$5="総計",1,$K199/10)
),0)</f>
        <v>0</v>
      </c>
      <c r="S199" s="48" cm="1">
        <f t="array" ref="S199">IFERROR(
IF(OR(S$10="",$I199=""),"",
SUMIFS(収穫記録!$P:$P,収穫記録!$D:$D,$J$1,収穫記録!$I:$I,$J$2,収穫記録!$J:$J,$J$3,収穫記録!$F:$F,$I199,収穫記録!$B:$B,"&gt;="&amp;S$10,収穫記録!$B:$B,"&lt;="&amp;S$10+6)
/_xlfn.UNIQUE(_xlfn._xlws.FILTER($F:$F,$E:$E=$J$4))
/IF($J$5="総計",1,$K199/10)
),0)</f>
        <v>0</v>
      </c>
      <c r="T199" s="48" cm="1">
        <f t="array" ref="T199">IFERROR(
IF(OR(T$10="",$I199=""),"",
SUMIFS(収穫記録!$P:$P,収穫記録!$D:$D,$J$1,収穫記録!$I:$I,$J$2,収穫記録!$J:$J,$J$3,収穫記録!$F:$F,$I199,収穫記録!$B:$B,"&gt;="&amp;T$10,収穫記録!$B:$B,"&lt;="&amp;T$10+6)
/_xlfn.UNIQUE(_xlfn._xlws.FILTER($F:$F,$E:$E=$J$4))
/IF($J$5="総計",1,$K199/10)
),0)</f>
        <v>0</v>
      </c>
      <c r="U199" s="48" cm="1">
        <f t="array" ref="U199">IFERROR(
IF(OR(U$10="",$I199=""),"",
SUMIFS(収穫記録!$P:$P,収穫記録!$D:$D,$J$1,収穫記録!$I:$I,$J$2,収穫記録!$J:$J,$J$3,収穫記録!$F:$F,$I199,収穫記録!$B:$B,"&gt;="&amp;U$10,収穫記録!$B:$B,"&lt;="&amp;U$10+6)
/_xlfn.UNIQUE(_xlfn._xlws.FILTER($F:$F,$E:$E=$J$4))
/IF($J$5="総計",1,$K199/10)
),0)</f>
        <v>0</v>
      </c>
      <c r="V199" s="48" cm="1">
        <f t="array" ref="V199">IFERROR(
IF(OR(V$10="",$I199=""),"",
SUMIFS(収穫記録!$P:$P,収穫記録!$D:$D,$J$1,収穫記録!$I:$I,$J$2,収穫記録!$J:$J,$J$3,収穫記録!$F:$F,$I199,収穫記録!$B:$B,"&gt;="&amp;V$10,収穫記録!$B:$B,"&lt;="&amp;V$10+6)
/_xlfn.UNIQUE(_xlfn._xlws.FILTER($F:$F,$E:$E=$J$4))
/IF($J$5="総計",1,$K199/10)
),0)</f>
        <v>0</v>
      </c>
      <c r="W199" s="48" cm="1">
        <f t="array" ref="W199">IFERROR(
IF(OR(W$10="",$I199=""),"",
SUMIFS(収穫記録!$P:$P,収穫記録!$D:$D,$J$1,収穫記録!$I:$I,$J$2,収穫記録!$J:$J,$J$3,収穫記録!$F:$F,$I199,収穫記録!$B:$B,"&gt;="&amp;W$10,収穫記録!$B:$B,"&lt;="&amp;W$10+6)
/_xlfn.UNIQUE(_xlfn._xlws.FILTER($F:$F,$E:$E=$J$4))
/IF($J$5="総計",1,$K199/10)
),0)</f>
        <v>0</v>
      </c>
      <c r="X199" s="48" cm="1">
        <f t="array" ref="X199">IFERROR(
IF(OR(X$10="",$I199=""),"",
SUMIFS(収穫記録!$P:$P,収穫記録!$D:$D,$J$1,収穫記録!$I:$I,$J$2,収穫記録!$J:$J,$J$3,収穫記録!$F:$F,$I199,収穫記録!$B:$B,"&gt;="&amp;X$10,収穫記録!$B:$B,"&lt;="&amp;X$10+6)
/_xlfn.UNIQUE(_xlfn._xlws.FILTER($F:$F,$E:$E=$J$4))
/IF($J$5="総計",1,$K199/10)
),0)</f>
        <v>0</v>
      </c>
    </row>
    <row r="200" spans="10:24">
      <c r="J200" s="13"/>
      <c r="K200" s="37"/>
      <c r="L200" s="46" t="str">
        <f t="shared" si="5"/>
        <v/>
      </c>
      <c r="M200" s="47" cm="1">
        <f t="array" ref="M200">IFERROR(
IF(OR(M$10="",$I200=""),"",
SUMIFS(収穫記録!$P:$P,収穫記録!$D:$D,$J$1,収穫記録!$I:$I,$J$2,収穫記録!$J:$J,$J$3,収穫記録!$F:$F,$I200,収穫記録!$B:$B,"&gt;="&amp;M$10,収穫記録!$B:$B,"&lt;="&amp;M$10+6)
/_xlfn.UNIQUE(_xlfn._xlws.FILTER($F:$F,$E:$E=$J$4))
/IF($J$5="総計",1,$K200/10)
),0)</f>
        <v>0</v>
      </c>
      <c r="N200" s="48" cm="1">
        <f t="array" ref="N200">IFERROR(
IF(OR(N$10="",$I200=""),"",
SUMIFS(収穫記録!$P:$P,収穫記録!$D:$D,$J$1,収穫記録!$I:$I,$J$2,収穫記録!$J:$J,$J$3,収穫記録!$F:$F,$I200,収穫記録!$B:$B,"&gt;="&amp;N$10,収穫記録!$B:$B,"&lt;="&amp;N$10+6)
/_xlfn.UNIQUE(_xlfn._xlws.FILTER($F:$F,$E:$E=$J$4))
/IF($J$5="総計",1,$K200/10)
),0)</f>
        <v>0</v>
      </c>
      <c r="O200" s="48" cm="1">
        <f t="array" ref="O200">IFERROR(
IF(OR(O$10="",$I200=""),"",
SUMIFS(収穫記録!$P:$P,収穫記録!$D:$D,$J$1,収穫記録!$I:$I,$J$2,収穫記録!$J:$J,$J$3,収穫記録!$F:$F,$I200,収穫記録!$B:$B,"&gt;="&amp;O$10,収穫記録!$B:$B,"&lt;="&amp;O$10+6)
/_xlfn.UNIQUE(_xlfn._xlws.FILTER($F:$F,$E:$E=$J$4))
/IF($J$5="総計",1,$K200/10)
),0)</f>
        <v>0</v>
      </c>
      <c r="P200" s="48" cm="1">
        <f t="array" ref="P200">IFERROR(
IF(OR(P$10="",$I200=""),"",
SUMIFS(収穫記録!$P:$P,収穫記録!$D:$D,$J$1,収穫記録!$I:$I,$J$2,収穫記録!$J:$J,$J$3,収穫記録!$F:$F,$I200,収穫記録!$B:$B,"&gt;="&amp;P$10,収穫記録!$B:$B,"&lt;="&amp;P$10+6)
/_xlfn.UNIQUE(_xlfn._xlws.FILTER($F:$F,$E:$E=$J$4))
/IF($J$5="総計",1,$K200/10)
),0)</f>
        <v>0</v>
      </c>
      <c r="Q200" s="48" cm="1">
        <f t="array" ref="Q200">IFERROR(
IF(OR(Q$10="",$I200=""),"",
SUMIFS(収穫記録!$P:$P,収穫記録!$D:$D,$J$1,収穫記録!$I:$I,$J$2,収穫記録!$J:$J,$J$3,収穫記録!$F:$F,$I200,収穫記録!$B:$B,"&gt;="&amp;Q$10,収穫記録!$B:$B,"&lt;="&amp;Q$10+6)
/_xlfn.UNIQUE(_xlfn._xlws.FILTER($F:$F,$E:$E=$J$4))
/IF($J$5="総計",1,$K200/10)
),0)</f>
        <v>0</v>
      </c>
      <c r="R200" s="48" cm="1">
        <f t="array" ref="R200">IFERROR(
IF(OR(R$10="",$I200=""),"",
SUMIFS(収穫記録!$P:$P,収穫記録!$D:$D,$J$1,収穫記録!$I:$I,$J$2,収穫記録!$J:$J,$J$3,収穫記録!$F:$F,$I200,収穫記録!$B:$B,"&gt;="&amp;R$10,収穫記録!$B:$B,"&lt;="&amp;R$10+6)
/_xlfn.UNIQUE(_xlfn._xlws.FILTER($F:$F,$E:$E=$J$4))
/IF($J$5="総計",1,$K200/10)
),0)</f>
        <v>0</v>
      </c>
      <c r="S200" s="48" cm="1">
        <f t="array" ref="S200">IFERROR(
IF(OR(S$10="",$I200=""),"",
SUMIFS(収穫記録!$P:$P,収穫記録!$D:$D,$J$1,収穫記録!$I:$I,$J$2,収穫記録!$J:$J,$J$3,収穫記録!$F:$F,$I200,収穫記録!$B:$B,"&gt;="&amp;S$10,収穫記録!$B:$B,"&lt;="&amp;S$10+6)
/_xlfn.UNIQUE(_xlfn._xlws.FILTER($F:$F,$E:$E=$J$4))
/IF($J$5="総計",1,$K200/10)
),0)</f>
        <v>0</v>
      </c>
      <c r="T200" s="48" cm="1">
        <f t="array" ref="T200">IFERROR(
IF(OR(T$10="",$I200=""),"",
SUMIFS(収穫記録!$P:$P,収穫記録!$D:$D,$J$1,収穫記録!$I:$I,$J$2,収穫記録!$J:$J,$J$3,収穫記録!$F:$F,$I200,収穫記録!$B:$B,"&gt;="&amp;T$10,収穫記録!$B:$B,"&lt;="&amp;T$10+6)
/_xlfn.UNIQUE(_xlfn._xlws.FILTER($F:$F,$E:$E=$J$4))
/IF($J$5="総計",1,$K200/10)
),0)</f>
        <v>0</v>
      </c>
      <c r="U200" s="48" cm="1">
        <f t="array" ref="U200">IFERROR(
IF(OR(U$10="",$I200=""),"",
SUMIFS(収穫記録!$P:$P,収穫記録!$D:$D,$J$1,収穫記録!$I:$I,$J$2,収穫記録!$J:$J,$J$3,収穫記録!$F:$F,$I200,収穫記録!$B:$B,"&gt;="&amp;U$10,収穫記録!$B:$B,"&lt;="&amp;U$10+6)
/_xlfn.UNIQUE(_xlfn._xlws.FILTER($F:$F,$E:$E=$J$4))
/IF($J$5="総計",1,$K200/10)
),0)</f>
        <v>0</v>
      </c>
      <c r="V200" s="48" cm="1">
        <f t="array" ref="V200">IFERROR(
IF(OR(V$10="",$I200=""),"",
SUMIFS(収穫記録!$P:$P,収穫記録!$D:$D,$J$1,収穫記録!$I:$I,$J$2,収穫記録!$J:$J,$J$3,収穫記録!$F:$F,$I200,収穫記録!$B:$B,"&gt;="&amp;V$10,収穫記録!$B:$B,"&lt;="&amp;V$10+6)
/_xlfn.UNIQUE(_xlfn._xlws.FILTER($F:$F,$E:$E=$J$4))
/IF($J$5="総計",1,$K200/10)
),0)</f>
        <v>0</v>
      </c>
      <c r="W200" s="48" cm="1">
        <f t="array" ref="W200">IFERROR(
IF(OR(W$10="",$I200=""),"",
SUMIFS(収穫記録!$P:$P,収穫記録!$D:$D,$J$1,収穫記録!$I:$I,$J$2,収穫記録!$J:$J,$J$3,収穫記録!$F:$F,$I200,収穫記録!$B:$B,"&gt;="&amp;W$10,収穫記録!$B:$B,"&lt;="&amp;W$10+6)
/_xlfn.UNIQUE(_xlfn._xlws.FILTER($F:$F,$E:$E=$J$4))
/IF($J$5="総計",1,$K200/10)
),0)</f>
        <v>0</v>
      </c>
      <c r="X200" s="48" cm="1">
        <f t="array" ref="X200">IFERROR(
IF(OR(X$10="",$I200=""),"",
SUMIFS(収穫記録!$P:$P,収穫記録!$D:$D,$J$1,収穫記録!$I:$I,$J$2,収穫記録!$J:$J,$J$3,収穫記録!$F:$F,$I200,収穫記録!$B:$B,"&gt;="&amp;X$10,収穫記録!$B:$B,"&lt;="&amp;X$10+6)
/_xlfn.UNIQUE(_xlfn._xlws.FILTER($F:$F,$E:$E=$J$4))
/IF($J$5="総計",1,$K200/10)
),0)</f>
        <v>0</v>
      </c>
    </row>
    <row r="201" spans="10:24">
      <c r="J201" s="13"/>
      <c r="K201" s="37"/>
      <c r="L201" s="46" t="str">
        <f t="shared" si="5"/>
        <v/>
      </c>
      <c r="M201" s="47" cm="1">
        <f t="array" ref="M201">IFERROR(
IF(OR(M$10="",$I201=""),"",
SUMIFS(収穫記録!$P:$P,収穫記録!$D:$D,$J$1,収穫記録!$I:$I,$J$2,収穫記録!$J:$J,$J$3,収穫記録!$F:$F,$I201,収穫記録!$B:$B,"&gt;="&amp;M$10,収穫記録!$B:$B,"&lt;="&amp;M$10+6)
/_xlfn.UNIQUE(_xlfn._xlws.FILTER($F:$F,$E:$E=$J$4))
/IF($J$5="総計",1,$K201/10)
),0)</f>
        <v>0</v>
      </c>
      <c r="N201" s="48" cm="1">
        <f t="array" ref="N201">IFERROR(
IF(OR(N$10="",$I201=""),"",
SUMIFS(収穫記録!$P:$P,収穫記録!$D:$D,$J$1,収穫記録!$I:$I,$J$2,収穫記録!$J:$J,$J$3,収穫記録!$F:$F,$I201,収穫記録!$B:$B,"&gt;="&amp;N$10,収穫記録!$B:$B,"&lt;="&amp;N$10+6)
/_xlfn.UNIQUE(_xlfn._xlws.FILTER($F:$F,$E:$E=$J$4))
/IF($J$5="総計",1,$K201/10)
),0)</f>
        <v>0</v>
      </c>
      <c r="O201" s="48" cm="1">
        <f t="array" ref="O201">IFERROR(
IF(OR(O$10="",$I201=""),"",
SUMIFS(収穫記録!$P:$P,収穫記録!$D:$D,$J$1,収穫記録!$I:$I,$J$2,収穫記録!$J:$J,$J$3,収穫記録!$F:$F,$I201,収穫記録!$B:$B,"&gt;="&amp;O$10,収穫記録!$B:$B,"&lt;="&amp;O$10+6)
/_xlfn.UNIQUE(_xlfn._xlws.FILTER($F:$F,$E:$E=$J$4))
/IF($J$5="総計",1,$K201/10)
),0)</f>
        <v>0</v>
      </c>
      <c r="P201" s="48" cm="1">
        <f t="array" ref="P201">IFERROR(
IF(OR(P$10="",$I201=""),"",
SUMIFS(収穫記録!$P:$P,収穫記録!$D:$D,$J$1,収穫記録!$I:$I,$J$2,収穫記録!$J:$J,$J$3,収穫記録!$F:$F,$I201,収穫記録!$B:$B,"&gt;="&amp;P$10,収穫記録!$B:$B,"&lt;="&amp;P$10+6)
/_xlfn.UNIQUE(_xlfn._xlws.FILTER($F:$F,$E:$E=$J$4))
/IF($J$5="総計",1,$K201/10)
),0)</f>
        <v>0</v>
      </c>
      <c r="Q201" s="48" cm="1">
        <f t="array" ref="Q201">IFERROR(
IF(OR(Q$10="",$I201=""),"",
SUMIFS(収穫記録!$P:$P,収穫記録!$D:$D,$J$1,収穫記録!$I:$I,$J$2,収穫記録!$J:$J,$J$3,収穫記録!$F:$F,$I201,収穫記録!$B:$B,"&gt;="&amp;Q$10,収穫記録!$B:$B,"&lt;="&amp;Q$10+6)
/_xlfn.UNIQUE(_xlfn._xlws.FILTER($F:$F,$E:$E=$J$4))
/IF($J$5="総計",1,$K201/10)
),0)</f>
        <v>0</v>
      </c>
      <c r="R201" s="48" cm="1">
        <f t="array" ref="R201">IFERROR(
IF(OR(R$10="",$I201=""),"",
SUMIFS(収穫記録!$P:$P,収穫記録!$D:$D,$J$1,収穫記録!$I:$I,$J$2,収穫記録!$J:$J,$J$3,収穫記録!$F:$F,$I201,収穫記録!$B:$B,"&gt;="&amp;R$10,収穫記録!$B:$B,"&lt;="&amp;R$10+6)
/_xlfn.UNIQUE(_xlfn._xlws.FILTER($F:$F,$E:$E=$J$4))
/IF($J$5="総計",1,$K201/10)
),0)</f>
        <v>0</v>
      </c>
      <c r="S201" s="48" cm="1">
        <f t="array" ref="S201">IFERROR(
IF(OR(S$10="",$I201=""),"",
SUMIFS(収穫記録!$P:$P,収穫記録!$D:$D,$J$1,収穫記録!$I:$I,$J$2,収穫記録!$J:$J,$J$3,収穫記録!$F:$F,$I201,収穫記録!$B:$B,"&gt;="&amp;S$10,収穫記録!$B:$B,"&lt;="&amp;S$10+6)
/_xlfn.UNIQUE(_xlfn._xlws.FILTER($F:$F,$E:$E=$J$4))
/IF($J$5="総計",1,$K201/10)
),0)</f>
        <v>0</v>
      </c>
      <c r="T201" s="48" cm="1">
        <f t="array" ref="T201">IFERROR(
IF(OR(T$10="",$I201=""),"",
SUMIFS(収穫記録!$P:$P,収穫記録!$D:$D,$J$1,収穫記録!$I:$I,$J$2,収穫記録!$J:$J,$J$3,収穫記録!$F:$F,$I201,収穫記録!$B:$B,"&gt;="&amp;T$10,収穫記録!$B:$B,"&lt;="&amp;T$10+6)
/_xlfn.UNIQUE(_xlfn._xlws.FILTER($F:$F,$E:$E=$J$4))
/IF($J$5="総計",1,$K201/10)
),0)</f>
        <v>0</v>
      </c>
      <c r="U201" s="48" cm="1">
        <f t="array" ref="U201">IFERROR(
IF(OR(U$10="",$I201=""),"",
SUMIFS(収穫記録!$P:$P,収穫記録!$D:$D,$J$1,収穫記録!$I:$I,$J$2,収穫記録!$J:$J,$J$3,収穫記録!$F:$F,$I201,収穫記録!$B:$B,"&gt;="&amp;U$10,収穫記録!$B:$B,"&lt;="&amp;U$10+6)
/_xlfn.UNIQUE(_xlfn._xlws.FILTER($F:$F,$E:$E=$J$4))
/IF($J$5="総計",1,$K201/10)
),0)</f>
        <v>0</v>
      </c>
      <c r="V201" s="48" cm="1">
        <f t="array" ref="V201">IFERROR(
IF(OR(V$10="",$I201=""),"",
SUMIFS(収穫記録!$P:$P,収穫記録!$D:$D,$J$1,収穫記録!$I:$I,$J$2,収穫記録!$J:$J,$J$3,収穫記録!$F:$F,$I201,収穫記録!$B:$B,"&gt;="&amp;V$10,収穫記録!$B:$B,"&lt;="&amp;V$10+6)
/_xlfn.UNIQUE(_xlfn._xlws.FILTER($F:$F,$E:$E=$J$4))
/IF($J$5="総計",1,$K201/10)
),0)</f>
        <v>0</v>
      </c>
      <c r="W201" s="48" cm="1">
        <f t="array" ref="W201">IFERROR(
IF(OR(W$10="",$I201=""),"",
SUMIFS(収穫記録!$P:$P,収穫記録!$D:$D,$J$1,収穫記録!$I:$I,$J$2,収穫記録!$J:$J,$J$3,収穫記録!$F:$F,$I201,収穫記録!$B:$B,"&gt;="&amp;W$10,収穫記録!$B:$B,"&lt;="&amp;W$10+6)
/_xlfn.UNIQUE(_xlfn._xlws.FILTER($F:$F,$E:$E=$J$4))
/IF($J$5="総計",1,$K201/10)
),0)</f>
        <v>0</v>
      </c>
      <c r="X201" s="48" cm="1">
        <f t="array" ref="X201">IFERROR(
IF(OR(X$10="",$I201=""),"",
SUMIFS(収穫記録!$P:$P,収穫記録!$D:$D,$J$1,収穫記録!$I:$I,$J$2,収穫記録!$J:$J,$J$3,収穫記録!$F:$F,$I201,収穫記録!$B:$B,"&gt;="&amp;X$10,収穫記録!$B:$B,"&lt;="&amp;X$10+6)
/_xlfn.UNIQUE(_xlfn._xlws.FILTER($F:$F,$E:$E=$J$4))
/IF($J$5="総計",1,$K201/10)
),0)</f>
        <v>0</v>
      </c>
    </row>
    <row r="202" spans="10:24">
      <c r="J202" s="13"/>
      <c r="K202" s="37"/>
      <c r="L202" s="46" t="str">
        <f t="shared" si="5"/>
        <v/>
      </c>
      <c r="M202" s="47" cm="1">
        <f t="array" ref="M202">IFERROR(
IF(OR(M$10="",$I202=""),"",
SUMIFS(収穫記録!$P:$P,収穫記録!$D:$D,$J$1,収穫記録!$I:$I,$J$2,収穫記録!$J:$J,$J$3,収穫記録!$F:$F,$I202,収穫記録!$B:$B,"&gt;="&amp;M$10,収穫記録!$B:$B,"&lt;="&amp;M$10+6)
/_xlfn.UNIQUE(_xlfn._xlws.FILTER($F:$F,$E:$E=$J$4))
/IF($J$5="総計",1,$K202/10)
),0)</f>
        <v>0</v>
      </c>
      <c r="N202" s="48" cm="1">
        <f t="array" ref="N202">IFERROR(
IF(OR(N$10="",$I202=""),"",
SUMIFS(収穫記録!$P:$P,収穫記録!$D:$D,$J$1,収穫記録!$I:$I,$J$2,収穫記録!$J:$J,$J$3,収穫記録!$F:$F,$I202,収穫記録!$B:$B,"&gt;="&amp;N$10,収穫記録!$B:$B,"&lt;="&amp;N$10+6)
/_xlfn.UNIQUE(_xlfn._xlws.FILTER($F:$F,$E:$E=$J$4))
/IF($J$5="総計",1,$K202/10)
),0)</f>
        <v>0</v>
      </c>
      <c r="O202" s="48" cm="1">
        <f t="array" ref="O202">IFERROR(
IF(OR(O$10="",$I202=""),"",
SUMIFS(収穫記録!$P:$P,収穫記録!$D:$D,$J$1,収穫記録!$I:$I,$J$2,収穫記録!$J:$J,$J$3,収穫記録!$F:$F,$I202,収穫記録!$B:$B,"&gt;="&amp;O$10,収穫記録!$B:$B,"&lt;="&amp;O$10+6)
/_xlfn.UNIQUE(_xlfn._xlws.FILTER($F:$F,$E:$E=$J$4))
/IF($J$5="総計",1,$K202/10)
),0)</f>
        <v>0</v>
      </c>
      <c r="P202" s="48" cm="1">
        <f t="array" ref="P202">IFERROR(
IF(OR(P$10="",$I202=""),"",
SUMIFS(収穫記録!$P:$P,収穫記録!$D:$D,$J$1,収穫記録!$I:$I,$J$2,収穫記録!$J:$J,$J$3,収穫記録!$F:$F,$I202,収穫記録!$B:$B,"&gt;="&amp;P$10,収穫記録!$B:$B,"&lt;="&amp;P$10+6)
/_xlfn.UNIQUE(_xlfn._xlws.FILTER($F:$F,$E:$E=$J$4))
/IF($J$5="総計",1,$K202/10)
),0)</f>
        <v>0</v>
      </c>
      <c r="Q202" s="48" cm="1">
        <f t="array" ref="Q202">IFERROR(
IF(OR(Q$10="",$I202=""),"",
SUMIFS(収穫記録!$P:$P,収穫記録!$D:$D,$J$1,収穫記録!$I:$I,$J$2,収穫記録!$J:$J,$J$3,収穫記録!$F:$F,$I202,収穫記録!$B:$B,"&gt;="&amp;Q$10,収穫記録!$B:$B,"&lt;="&amp;Q$10+6)
/_xlfn.UNIQUE(_xlfn._xlws.FILTER($F:$F,$E:$E=$J$4))
/IF($J$5="総計",1,$K202/10)
),0)</f>
        <v>0</v>
      </c>
      <c r="R202" s="48" cm="1">
        <f t="array" ref="R202">IFERROR(
IF(OR(R$10="",$I202=""),"",
SUMIFS(収穫記録!$P:$P,収穫記録!$D:$D,$J$1,収穫記録!$I:$I,$J$2,収穫記録!$J:$J,$J$3,収穫記録!$F:$F,$I202,収穫記録!$B:$B,"&gt;="&amp;R$10,収穫記録!$B:$B,"&lt;="&amp;R$10+6)
/_xlfn.UNIQUE(_xlfn._xlws.FILTER($F:$F,$E:$E=$J$4))
/IF($J$5="総計",1,$K202/10)
),0)</f>
        <v>0</v>
      </c>
      <c r="S202" s="48" cm="1">
        <f t="array" ref="S202">IFERROR(
IF(OR(S$10="",$I202=""),"",
SUMIFS(収穫記録!$P:$P,収穫記録!$D:$D,$J$1,収穫記録!$I:$I,$J$2,収穫記録!$J:$J,$J$3,収穫記録!$F:$F,$I202,収穫記録!$B:$B,"&gt;="&amp;S$10,収穫記録!$B:$B,"&lt;="&amp;S$10+6)
/_xlfn.UNIQUE(_xlfn._xlws.FILTER($F:$F,$E:$E=$J$4))
/IF($J$5="総計",1,$K202/10)
),0)</f>
        <v>0</v>
      </c>
      <c r="T202" s="48" cm="1">
        <f t="array" ref="T202">IFERROR(
IF(OR(T$10="",$I202=""),"",
SUMIFS(収穫記録!$P:$P,収穫記録!$D:$D,$J$1,収穫記録!$I:$I,$J$2,収穫記録!$J:$J,$J$3,収穫記録!$F:$F,$I202,収穫記録!$B:$B,"&gt;="&amp;T$10,収穫記録!$B:$B,"&lt;="&amp;T$10+6)
/_xlfn.UNIQUE(_xlfn._xlws.FILTER($F:$F,$E:$E=$J$4))
/IF($J$5="総計",1,$K202/10)
),0)</f>
        <v>0</v>
      </c>
      <c r="U202" s="48" cm="1">
        <f t="array" ref="U202">IFERROR(
IF(OR(U$10="",$I202=""),"",
SUMIFS(収穫記録!$P:$P,収穫記録!$D:$D,$J$1,収穫記録!$I:$I,$J$2,収穫記録!$J:$J,$J$3,収穫記録!$F:$F,$I202,収穫記録!$B:$B,"&gt;="&amp;U$10,収穫記録!$B:$B,"&lt;="&amp;U$10+6)
/_xlfn.UNIQUE(_xlfn._xlws.FILTER($F:$F,$E:$E=$J$4))
/IF($J$5="総計",1,$K202/10)
),0)</f>
        <v>0</v>
      </c>
      <c r="V202" s="48" cm="1">
        <f t="array" ref="V202">IFERROR(
IF(OR(V$10="",$I202=""),"",
SUMIFS(収穫記録!$P:$P,収穫記録!$D:$D,$J$1,収穫記録!$I:$I,$J$2,収穫記録!$J:$J,$J$3,収穫記録!$F:$F,$I202,収穫記録!$B:$B,"&gt;="&amp;V$10,収穫記録!$B:$B,"&lt;="&amp;V$10+6)
/_xlfn.UNIQUE(_xlfn._xlws.FILTER($F:$F,$E:$E=$J$4))
/IF($J$5="総計",1,$K202/10)
),0)</f>
        <v>0</v>
      </c>
      <c r="W202" s="48" cm="1">
        <f t="array" ref="W202">IFERROR(
IF(OR(W$10="",$I202=""),"",
SUMIFS(収穫記録!$P:$P,収穫記録!$D:$D,$J$1,収穫記録!$I:$I,$J$2,収穫記録!$J:$J,$J$3,収穫記録!$F:$F,$I202,収穫記録!$B:$B,"&gt;="&amp;W$10,収穫記録!$B:$B,"&lt;="&amp;W$10+6)
/_xlfn.UNIQUE(_xlfn._xlws.FILTER($F:$F,$E:$E=$J$4))
/IF($J$5="総計",1,$K202/10)
),0)</f>
        <v>0</v>
      </c>
      <c r="X202" s="48" cm="1">
        <f t="array" ref="X202">IFERROR(
IF(OR(X$10="",$I202=""),"",
SUMIFS(収穫記録!$P:$P,収穫記録!$D:$D,$J$1,収穫記録!$I:$I,$J$2,収穫記録!$J:$J,$J$3,収穫記録!$F:$F,$I202,収穫記録!$B:$B,"&gt;="&amp;X$10,収穫記録!$B:$B,"&lt;="&amp;X$10+6)
/_xlfn.UNIQUE(_xlfn._xlws.FILTER($F:$F,$E:$E=$J$4))
/IF($J$5="総計",1,$K202/10)
),0)</f>
        <v>0</v>
      </c>
    </row>
    <row r="203" spans="10:24">
      <c r="J203" s="13"/>
      <c r="K203" s="37"/>
      <c r="L203" s="46" t="str">
        <f t="shared" si="5"/>
        <v/>
      </c>
      <c r="M203" s="47" cm="1">
        <f t="array" ref="M203">IFERROR(
IF(OR(M$10="",$I203=""),"",
SUMIFS(収穫記録!$P:$P,収穫記録!$D:$D,$J$1,収穫記録!$I:$I,$J$2,収穫記録!$J:$J,$J$3,収穫記録!$F:$F,$I203,収穫記録!$B:$B,"&gt;="&amp;M$10,収穫記録!$B:$B,"&lt;="&amp;M$10+6)
/_xlfn.UNIQUE(_xlfn._xlws.FILTER($F:$F,$E:$E=$J$4))
/IF($J$5="総計",1,$K203/10)
),0)</f>
        <v>0</v>
      </c>
      <c r="N203" s="48" cm="1">
        <f t="array" ref="N203">IFERROR(
IF(OR(N$10="",$I203=""),"",
SUMIFS(収穫記録!$P:$P,収穫記録!$D:$D,$J$1,収穫記録!$I:$I,$J$2,収穫記録!$J:$J,$J$3,収穫記録!$F:$F,$I203,収穫記録!$B:$B,"&gt;="&amp;N$10,収穫記録!$B:$B,"&lt;="&amp;N$10+6)
/_xlfn.UNIQUE(_xlfn._xlws.FILTER($F:$F,$E:$E=$J$4))
/IF($J$5="総計",1,$K203/10)
),0)</f>
        <v>0</v>
      </c>
      <c r="O203" s="48" cm="1">
        <f t="array" ref="O203">IFERROR(
IF(OR(O$10="",$I203=""),"",
SUMIFS(収穫記録!$P:$P,収穫記録!$D:$D,$J$1,収穫記録!$I:$I,$J$2,収穫記録!$J:$J,$J$3,収穫記録!$F:$F,$I203,収穫記録!$B:$B,"&gt;="&amp;O$10,収穫記録!$B:$B,"&lt;="&amp;O$10+6)
/_xlfn.UNIQUE(_xlfn._xlws.FILTER($F:$F,$E:$E=$J$4))
/IF($J$5="総計",1,$K203/10)
),0)</f>
        <v>0</v>
      </c>
      <c r="P203" s="48" cm="1">
        <f t="array" ref="P203">IFERROR(
IF(OR(P$10="",$I203=""),"",
SUMIFS(収穫記録!$P:$P,収穫記録!$D:$D,$J$1,収穫記録!$I:$I,$J$2,収穫記録!$J:$J,$J$3,収穫記録!$F:$F,$I203,収穫記録!$B:$B,"&gt;="&amp;P$10,収穫記録!$B:$B,"&lt;="&amp;P$10+6)
/_xlfn.UNIQUE(_xlfn._xlws.FILTER($F:$F,$E:$E=$J$4))
/IF($J$5="総計",1,$K203/10)
),0)</f>
        <v>0</v>
      </c>
      <c r="Q203" s="48" cm="1">
        <f t="array" ref="Q203">IFERROR(
IF(OR(Q$10="",$I203=""),"",
SUMIFS(収穫記録!$P:$P,収穫記録!$D:$D,$J$1,収穫記録!$I:$I,$J$2,収穫記録!$J:$J,$J$3,収穫記録!$F:$F,$I203,収穫記録!$B:$B,"&gt;="&amp;Q$10,収穫記録!$B:$B,"&lt;="&amp;Q$10+6)
/_xlfn.UNIQUE(_xlfn._xlws.FILTER($F:$F,$E:$E=$J$4))
/IF($J$5="総計",1,$K203/10)
),0)</f>
        <v>0</v>
      </c>
      <c r="R203" s="48" cm="1">
        <f t="array" ref="R203">IFERROR(
IF(OR(R$10="",$I203=""),"",
SUMIFS(収穫記録!$P:$P,収穫記録!$D:$D,$J$1,収穫記録!$I:$I,$J$2,収穫記録!$J:$J,$J$3,収穫記録!$F:$F,$I203,収穫記録!$B:$B,"&gt;="&amp;R$10,収穫記録!$B:$B,"&lt;="&amp;R$10+6)
/_xlfn.UNIQUE(_xlfn._xlws.FILTER($F:$F,$E:$E=$J$4))
/IF($J$5="総計",1,$K203/10)
),0)</f>
        <v>0</v>
      </c>
      <c r="S203" s="48" cm="1">
        <f t="array" ref="S203">IFERROR(
IF(OR(S$10="",$I203=""),"",
SUMIFS(収穫記録!$P:$P,収穫記録!$D:$D,$J$1,収穫記録!$I:$I,$J$2,収穫記録!$J:$J,$J$3,収穫記録!$F:$F,$I203,収穫記録!$B:$B,"&gt;="&amp;S$10,収穫記録!$B:$B,"&lt;="&amp;S$10+6)
/_xlfn.UNIQUE(_xlfn._xlws.FILTER($F:$F,$E:$E=$J$4))
/IF($J$5="総計",1,$K203/10)
),0)</f>
        <v>0</v>
      </c>
      <c r="T203" s="48" cm="1">
        <f t="array" ref="T203">IFERROR(
IF(OR(T$10="",$I203=""),"",
SUMIFS(収穫記録!$P:$P,収穫記録!$D:$D,$J$1,収穫記録!$I:$I,$J$2,収穫記録!$J:$J,$J$3,収穫記録!$F:$F,$I203,収穫記録!$B:$B,"&gt;="&amp;T$10,収穫記録!$B:$B,"&lt;="&amp;T$10+6)
/_xlfn.UNIQUE(_xlfn._xlws.FILTER($F:$F,$E:$E=$J$4))
/IF($J$5="総計",1,$K203/10)
),0)</f>
        <v>0</v>
      </c>
      <c r="U203" s="48" cm="1">
        <f t="array" ref="U203">IFERROR(
IF(OR(U$10="",$I203=""),"",
SUMIFS(収穫記録!$P:$P,収穫記録!$D:$D,$J$1,収穫記録!$I:$I,$J$2,収穫記録!$J:$J,$J$3,収穫記録!$F:$F,$I203,収穫記録!$B:$B,"&gt;="&amp;U$10,収穫記録!$B:$B,"&lt;="&amp;U$10+6)
/_xlfn.UNIQUE(_xlfn._xlws.FILTER($F:$F,$E:$E=$J$4))
/IF($J$5="総計",1,$K203/10)
),0)</f>
        <v>0</v>
      </c>
      <c r="V203" s="48" cm="1">
        <f t="array" ref="V203">IFERROR(
IF(OR(V$10="",$I203=""),"",
SUMIFS(収穫記録!$P:$P,収穫記録!$D:$D,$J$1,収穫記録!$I:$I,$J$2,収穫記録!$J:$J,$J$3,収穫記録!$F:$F,$I203,収穫記録!$B:$B,"&gt;="&amp;V$10,収穫記録!$B:$B,"&lt;="&amp;V$10+6)
/_xlfn.UNIQUE(_xlfn._xlws.FILTER($F:$F,$E:$E=$J$4))
/IF($J$5="総計",1,$K203/10)
),0)</f>
        <v>0</v>
      </c>
      <c r="W203" s="48" cm="1">
        <f t="array" ref="W203">IFERROR(
IF(OR(W$10="",$I203=""),"",
SUMIFS(収穫記録!$P:$P,収穫記録!$D:$D,$J$1,収穫記録!$I:$I,$J$2,収穫記録!$J:$J,$J$3,収穫記録!$F:$F,$I203,収穫記録!$B:$B,"&gt;="&amp;W$10,収穫記録!$B:$B,"&lt;="&amp;W$10+6)
/_xlfn.UNIQUE(_xlfn._xlws.FILTER($F:$F,$E:$E=$J$4))
/IF($J$5="総計",1,$K203/10)
),0)</f>
        <v>0</v>
      </c>
      <c r="X203" s="48" cm="1">
        <f t="array" ref="X203">IFERROR(
IF(OR(X$10="",$I203=""),"",
SUMIFS(収穫記録!$P:$P,収穫記録!$D:$D,$J$1,収穫記録!$I:$I,$J$2,収穫記録!$J:$J,$J$3,収穫記録!$F:$F,$I203,収穫記録!$B:$B,"&gt;="&amp;X$10,収穫記録!$B:$B,"&lt;="&amp;X$10+6)
/_xlfn.UNIQUE(_xlfn._xlws.FILTER($F:$F,$E:$E=$J$4))
/IF($J$5="総計",1,$K203/10)
),0)</f>
        <v>0</v>
      </c>
    </row>
    <row r="204" spans="10:24">
      <c r="J204" s="13"/>
      <c r="K204" s="37"/>
      <c r="L204" s="46" t="str">
        <f t="shared" si="5"/>
        <v/>
      </c>
      <c r="M204" s="47" cm="1">
        <f t="array" ref="M204">IFERROR(
IF(OR(M$10="",$I204=""),"",
SUMIFS(収穫記録!$P:$P,収穫記録!$D:$D,$J$1,収穫記録!$I:$I,$J$2,収穫記録!$J:$J,$J$3,収穫記録!$F:$F,$I204,収穫記録!$B:$B,"&gt;="&amp;M$10,収穫記録!$B:$B,"&lt;="&amp;M$10+6)
/_xlfn.UNIQUE(_xlfn._xlws.FILTER($F:$F,$E:$E=$J$4))
/IF($J$5="総計",1,$K204/10)
),0)</f>
        <v>0</v>
      </c>
      <c r="N204" s="48" cm="1">
        <f t="array" ref="N204">IFERROR(
IF(OR(N$10="",$I204=""),"",
SUMIFS(収穫記録!$P:$P,収穫記録!$D:$D,$J$1,収穫記録!$I:$I,$J$2,収穫記録!$J:$J,$J$3,収穫記録!$F:$F,$I204,収穫記録!$B:$B,"&gt;="&amp;N$10,収穫記録!$B:$B,"&lt;="&amp;N$10+6)
/_xlfn.UNIQUE(_xlfn._xlws.FILTER($F:$F,$E:$E=$J$4))
/IF($J$5="総計",1,$K204/10)
),0)</f>
        <v>0</v>
      </c>
      <c r="O204" s="48" cm="1">
        <f t="array" ref="O204">IFERROR(
IF(OR(O$10="",$I204=""),"",
SUMIFS(収穫記録!$P:$P,収穫記録!$D:$D,$J$1,収穫記録!$I:$I,$J$2,収穫記録!$J:$J,$J$3,収穫記録!$F:$F,$I204,収穫記録!$B:$B,"&gt;="&amp;O$10,収穫記録!$B:$B,"&lt;="&amp;O$10+6)
/_xlfn.UNIQUE(_xlfn._xlws.FILTER($F:$F,$E:$E=$J$4))
/IF($J$5="総計",1,$K204/10)
),0)</f>
        <v>0</v>
      </c>
      <c r="P204" s="48" cm="1">
        <f t="array" ref="P204">IFERROR(
IF(OR(P$10="",$I204=""),"",
SUMIFS(収穫記録!$P:$P,収穫記録!$D:$D,$J$1,収穫記録!$I:$I,$J$2,収穫記録!$J:$J,$J$3,収穫記録!$F:$F,$I204,収穫記録!$B:$B,"&gt;="&amp;P$10,収穫記録!$B:$B,"&lt;="&amp;P$10+6)
/_xlfn.UNIQUE(_xlfn._xlws.FILTER($F:$F,$E:$E=$J$4))
/IF($J$5="総計",1,$K204/10)
),0)</f>
        <v>0</v>
      </c>
      <c r="Q204" s="48" cm="1">
        <f t="array" ref="Q204">IFERROR(
IF(OR(Q$10="",$I204=""),"",
SUMIFS(収穫記録!$P:$P,収穫記録!$D:$D,$J$1,収穫記録!$I:$I,$J$2,収穫記録!$J:$J,$J$3,収穫記録!$F:$F,$I204,収穫記録!$B:$B,"&gt;="&amp;Q$10,収穫記録!$B:$B,"&lt;="&amp;Q$10+6)
/_xlfn.UNIQUE(_xlfn._xlws.FILTER($F:$F,$E:$E=$J$4))
/IF($J$5="総計",1,$K204/10)
),0)</f>
        <v>0</v>
      </c>
      <c r="R204" s="48" cm="1">
        <f t="array" ref="R204">IFERROR(
IF(OR(R$10="",$I204=""),"",
SUMIFS(収穫記録!$P:$P,収穫記録!$D:$D,$J$1,収穫記録!$I:$I,$J$2,収穫記録!$J:$J,$J$3,収穫記録!$F:$F,$I204,収穫記録!$B:$B,"&gt;="&amp;R$10,収穫記録!$B:$B,"&lt;="&amp;R$10+6)
/_xlfn.UNIQUE(_xlfn._xlws.FILTER($F:$F,$E:$E=$J$4))
/IF($J$5="総計",1,$K204/10)
),0)</f>
        <v>0</v>
      </c>
      <c r="S204" s="48" cm="1">
        <f t="array" ref="S204">IFERROR(
IF(OR(S$10="",$I204=""),"",
SUMIFS(収穫記録!$P:$P,収穫記録!$D:$D,$J$1,収穫記録!$I:$I,$J$2,収穫記録!$J:$J,$J$3,収穫記録!$F:$F,$I204,収穫記録!$B:$B,"&gt;="&amp;S$10,収穫記録!$B:$B,"&lt;="&amp;S$10+6)
/_xlfn.UNIQUE(_xlfn._xlws.FILTER($F:$F,$E:$E=$J$4))
/IF($J$5="総計",1,$K204/10)
),0)</f>
        <v>0</v>
      </c>
      <c r="T204" s="48" cm="1">
        <f t="array" ref="T204">IFERROR(
IF(OR(T$10="",$I204=""),"",
SUMIFS(収穫記録!$P:$P,収穫記録!$D:$D,$J$1,収穫記録!$I:$I,$J$2,収穫記録!$J:$J,$J$3,収穫記録!$F:$F,$I204,収穫記録!$B:$B,"&gt;="&amp;T$10,収穫記録!$B:$B,"&lt;="&amp;T$10+6)
/_xlfn.UNIQUE(_xlfn._xlws.FILTER($F:$F,$E:$E=$J$4))
/IF($J$5="総計",1,$K204/10)
),0)</f>
        <v>0</v>
      </c>
      <c r="U204" s="48" cm="1">
        <f t="array" ref="U204">IFERROR(
IF(OR(U$10="",$I204=""),"",
SUMIFS(収穫記録!$P:$P,収穫記録!$D:$D,$J$1,収穫記録!$I:$I,$J$2,収穫記録!$J:$J,$J$3,収穫記録!$F:$F,$I204,収穫記録!$B:$B,"&gt;="&amp;U$10,収穫記録!$B:$B,"&lt;="&amp;U$10+6)
/_xlfn.UNIQUE(_xlfn._xlws.FILTER($F:$F,$E:$E=$J$4))
/IF($J$5="総計",1,$K204/10)
),0)</f>
        <v>0</v>
      </c>
      <c r="V204" s="48" cm="1">
        <f t="array" ref="V204">IFERROR(
IF(OR(V$10="",$I204=""),"",
SUMIFS(収穫記録!$P:$P,収穫記録!$D:$D,$J$1,収穫記録!$I:$I,$J$2,収穫記録!$J:$J,$J$3,収穫記録!$F:$F,$I204,収穫記録!$B:$B,"&gt;="&amp;V$10,収穫記録!$B:$B,"&lt;="&amp;V$10+6)
/_xlfn.UNIQUE(_xlfn._xlws.FILTER($F:$F,$E:$E=$J$4))
/IF($J$5="総計",1,$K204/10)
),0)</f>
        <v>0</v>
      </c>
      <c r="W204" s="48" cm="1">
        <f t="array" ref="W204">IFERROR(
IF(OR(W$10="",$I204=""),"",
SUMIFS(収穫記録!$P:$P,収穫記録!$D:$D,$J$1,収穫記録!$I:$I,$J$2,収穫記録!$J:$J,$J$3,収穫記録!$F:$F,$I204,収穫記録!$B:$B,"&gt;="&amp;W$10,収穫記録!$B:$B,"&lt;="&amp;W$10+6)
/_xlfn.UNIQUE(_xlfn._xlws.FILTER($F:$F,$E:$E=$J$4))
/IF($J$5="総計",1,$K204/10)
),0)</f>
        <v>0</v>
      </c>
      <c r="X204" s="48" cm="1">
        <f t="array" ref="X204">IFERROR(
IF(OR(X$10="",$I204=""),"",
SUMIFS(収穫記録!$P:$P,収穫記録!$D:$D,$J$1,収穫記録!$I:$I,$J$2,収穫記録!$J:$J,$J$3,収穫記録!$F:$F,$I204,収穫記録!$B:$B,"&gt;="&amp;X$10,収穫記録!$B:$B,"&lt;="&amp;X$10+6)
/_xlfn.UNIQUE(_xlfn._xlws.FILTER($F:$F,$E:$E=$J$4))
/IF($J$5="総計",1,$K204/10)
),0)</f>
        <v>0</v>
      </c>
    </row>
    <row r="205" spans="10:24">
      <c r="J205" s="13"/>
      <c r="K205" s="37"/>
      <c r="L205" s="46" t="str">
        <f t="shared" si="5"/>
        <v/>
      </c>
      <c r="M205" s="47" cm="1">
        <f t="array" ref="M205">IFERROR(
IF(OR(M$10="",$I205=""),"",
SUMIFS(収穫記録!$P:$P,収穫記録!$D:$D,$J$1,収穫記録!$I:$I,$J$2,収穫記録!$J:$J,$J$3,収穫記録!$F:$F,$I205,収穫記録!$B:$B,"&gt;="&amp;M$10,収穫記録!$B:$B,"&lt;="&amp;M$10+6)
/_xlfn.UNIQUE(_xlfn._xlws.FILTER($F:$F,$E:$E=$J$4))
/IF($J$5="総計",1,$K205/10)
),0)</f>
        <v>0</v>
      </c>
      <c r="N205" s="48" cm="1">
        <f t="array" ref="N205">IFERROR(
IF(OR(N$10="",$I205=""),"",
SUMIFS(収穫記録!$P:$P,収穫記録!$D:$D,$J$1,収穫記録!$I:$I,$J$2,収穫記録!$J:$J,$J$3,収穫記録!$F:$F,$I205,収穫記録!$B:$B,"&gt;="&amp;N$10,収穫記録!$B:$B,"&lt;="&amp;N$10+6)
/_xlfn.UNIQUE(_xlfn._xlws.FILTER($F:$F,$E:$E=$J$4))
/IF($J$5="総計",1,$K205/10)
),0)</f>
        <v>0</v>
      </c>
      <c r="O205" s="48" cm="1">
        <f t="array" ref="O205">IFERROR(
IF(OR(O$10="",$I205=""),"",
SUMIFS(収穫記録!$P:$P,収穫記録!$D:$D,$J$1,収穫記録!$I:$I,$J$2,収穫記録!$J:$J,$J$3,収穫記録!$F:$F,$I205,収穫記録!$B:$B,"&gt;="&amp;O$10,収穫記録!$B:$B,"&lt;="&amp;O$10+6)
/_xlfn.UNIQUE(_xlfn._xlws.FILTER($F:$F,$E:$E=$J$4))
/IF($J$5="総計",1,$K205/10)
),0)</f>
        <v>0</v>
      </c>
      <c r="P205" s="48" cm="1">
        <f t="array" ref="P205">IFERROR(
IF(OR(P$10="",$I205=""),"",
SUMIFS(収穫記録!$P:$P,収穫記録!$D:$D,$J$1,収穫記録!$I:$I,$J$2,収穫記録!$J:$J,$J$3,収穫記録!$F:$F,$I205,収穫記録!$B:$B,"&gt;="&amp;P$10,収穫記録!$B:$B,"&lt;="&amp;P$10+6)
/_xlfn.UNIQUE(_xlfn._xlws.FILTER($F:$F,$E:$E=$J$4))
/IF($J$5="総計",1,$K205/10)
),0)</f>
        <v>0</v>
      </c>
      <c r="Q205" s="48" cm="1">
        <f t="array" ref="Q205">IFERROR(
IF(OR(Q$10="",$I205=""),"",
SUMIFS(収穫記録!$P:$P,収穫記録!$D:$D,$J$1,収穫記録!$I:$I,$J$2,収穫記録!$J:$J,$J$3,収穫記録!$F:$F,$I205,収穫記録!$B:$B,"&gt;="&amp;Q$10,収穫記録!$B:$B,"&lt;="&amp;Q$10+6)
/_xlfn.UNIQUE(_xlfn._xlws.FILTER($F:$F,$E:$E=$J$4))
/IF($J$5="総計",1,$K205/10)
),0)</f>
        <v>0</v>
      </c>
      <c r="R205" s="48" cm="1">
        <f t="array" ref="R205">IFERROR(
IF(OR(R$10="",$I205=""),"",
SUMIFS(収穫記録!$P:$P,収穫記録!$D:$D,$J$1,収穫記録!$I:$I,$J$2,収穫記録!$J:$J,$J$3,収穫記録!$F:$F,$I205,収穫記録!$B:$B,"&gt;="&amp;R$10,収穫記録!$B:$B,"&lt;="&amp;R$10+6)
/_xlfn.UNIQUE(_xlfn._xlws.FILTER($F:$F,$E:$E=$J$4))
/IF($J$5="総計",1,$K205/10)
),0)</f>
        <v>0</v>
      </c>
      <c r="S205" s="48" cm="1">
        <f t="array" ref="S205">IFERROR(
IF(OR(S$10="",$I205=""),"",
SUMIFS(収穫記録!$P:$P,収穫記録!$D:$D,$J$1,収穫記録!$I:$I,$J$2,収穫記録!$J:$J,$J$3,収穫記録!$F:$F,$I205,収穫記録!$B:$B,"&gt;="&amp;S$10,収穫記録!$B:$B,"&lt;="&amp;S$10+6)
/_xlfn.UNIQUE(_xlfn._xlws.FILTER($F:$F,$E:$E=$J$4))
/IF($J$5="総計",1,$K205/10)
),0)</f>
        <v>0</v>
      </c>
      <c r="T205" s="48" cm="1">
        <f t="array" ref="T205">IFERROR(
IF(OR(T$10="",$I205=""),"",
SUMIFS(収穫記録!$P:$P,収穫記録!$D:$D,$J$1,収穫記録!$I:$I,$J$2,収穫記録!$J:$J,$J$3,収穫記録!$F:$F,$I205,収穫記録!$B:$B,"&gt;="&amp;T$10,収穫記録!$B:$B,"&lt;="&amp;T$10+6)
/_xlfn.UNIQUE(_xlfn._xlws.FILTER($F:$F,$E:$E=$J$4))
/IF($J$5="総計",1,$K205/10)
),0)</f>
        <v>0</v>
      </c>
      <c r="U205" s="48" cm="1">
        <f t="array" ref="U205">IFERROR(
IF(OR(U$10="",$I205=""),"",
SUMIFS(収穫記録!$P:$P,収穫記録!$D:$D,$J$1,収穫記録!$I:$I,$J$2,収穫記録!$J:$J,$J$3,収穫記録!$F:$F,$I205,収穫記録!$B:$B,"&gt;="&amp;U$10,収穫記録!$B:$B,"&lt;="&amp;U$10+6)
/_xlfn.UNIQUE(_xlfn._xlws.FILTER($F:$F,$E:$E=$J$4))
/IF($J$5="総計",1,$K205/10)
),0)</f>
        <v>0</v>
      </c>
      <c r="V205" s="48" cm="1">
        <f t="array" ref="V205">IFERROR(
IF(OR(V$10="",$I205=""),"",
SUMIFS(収穫記録!$P:$P,収穫記録!$D:$D,$J$1,収穫記録!$I:$I,$J$2,収穫記録!$J:$J,$J$3,収穫記録!$F:$F,$I205,収穫記録!$B:$B,"&gt;="&amp;V$10,収穫記録!$B:$B,"&lt;="&amp;V$10+6)
/_xlfn.UNIQUE(_xlfn._xlws.FILTER($F:$F,$E:$E=$J$4))
/IF($J$5="総計",1,$K205/10)
),0)</f>
        <v>0</v>
      </c>
      <c r="W205" s="48" cm="1">
        <f t="array" ref="W205">IFERROR(
IF(OR(W$10="",$I205=""),"",
SUMIFS(収穫記録!$P:$P,収穫記録!$D:$D,$J$1,収穫記録!$I:$I,$J$2,収穫記録!$J:$J,$J$3,収穫記録!$F:$F,$I205,収穫記録!$B:$B,"&gt;="&amp;W$10,収穫記録!$B:$B,"&lt;="&amp;W$10+6)
/_xlfn.UNIQUE(_xlfn._xlws.FILTER($F:$F,$E:$E=$J$4))
/IF($J$5="総計",1,$K205/10)
),0)</f>
        <v>0</v>
      </c>
      <c r="X205" s="48" cm="1">
        <f t="array" ref="X205">IFERROR(
IF(OR(X$10="",$I205=""),"",
SUMIFS(収穫記録!$P:$P,収穫記録!$D:$D,$J$1,収穫記録!$I:$I,$J$2,収穫記録!$J:$J,$J$3,収穫記録!$F:$F,$I205,収穫記録!$B:$B,"&gt;="&amp;X$10,収穫記録!$B:$B,"&lt;="&amp;X$10+6)
/_xlfn.UNIQUE(_xlfn._xlws.FILTER($F:$F,$E:$E=$J$4))
/IF($J$5="総計",1,$K205/10)
),0)</f>
        <v>0</v>
      </c>
    </row>
    <row r="206" spans="10:24">
      <c r="J206" s="13"/>
      <c r="K206" s="37"/>
      <c r="L206" s="46" t="str">
        <f t="shared" si="5"/>
        <v/>
      </c>
      <c r="M206" s="47" cm="1">
        <f t="array" ref="M206">IFERROR(
IF(OR(M$10="",$I206=""),"",
SUMIFS(収穫記録!$P:$P,収穫記録!$D:$D,$J$1,収穫記録!$I:$I,$J$2,収穫記録!$J:$J,$J$3,収穫記録!$F:$F,$I206,収穫記録!$B:$B,"&gt;="&amp;M$10,収穫記録!$B:$B,"&lt;="&amp;M$10+6)
/_xlfn.UNIQUE(_xlfn._xlws.FILTER($F:$F,$E:$E=$J$4))
/IF($J$5="総計",1,$K206/10)
),0)</f>
        <v>0</v>
      </c>
      <c r="N206" s="48" cm="1">
        <f t="array" ref="N206">IFERROR(
IF(OR(N$10="",$I206=""),"",
SUMIFS(収穫記録!$P:$P,収穫記録!$D:$D,$J$1,収穫記録!$I:$I,$J$2,収穫記録!$J:$J,$J$3,収穫記録!$F:$F,$I206,収穫記録!$B:$B,"&gt;="&amp;N$10,収穫記録!$B:$B,"&lt;="&amp;N$10+6)
/_xlfn.UNIQUE(_xlfn._xlws.FILTER($F:$F,$E:$E=$J$4))
/IF($J$5="総計",1,$K206/10)
),0)</f>
        <v>0</v>
      </c>
      <c r="O206" s="48" cm="1">
        <f t="array" ref="O206">IFERROR(
IF(OR(O$10="",$I206=""),"",
SUMIFS(収穫記録!$P:$P,収穫記録!$D:$D,$J$1,収穫記録!$I:$I,$J$2,収穫記録!$J:$J,$J$3,収穫記録!$F:$F,$I206,収穫記録!$B:$B,"&gt;="&amp;O$10,収穫記録!$B:$B,"&lt;="&amp;O$10+6)
/_xlfn.UNIQUE(_xlfn._xlws.FILTER($F:$F,$E:$E=$J$4))
/IF($J$5="総計",1,$K206/10)
),0)</f>
        <v>0</v>
      </c>
      <c r="P206" s="48" cm="1">
        <f t="array" ref="P206">IFERROR(
IF(OR(P$10="",$I206=""),"",
SUMIFS(収穫記録!$P:$P,収穫記録!$D:$D,$J$1,収穫記録!$I:$I,$J$2,収穫記録!$J:$J,$J$3,収穫記録!$F:$F,$I206,収穫記録!$B:$B,"&gt;="&amp;P$10,収穫記録!$B:$B,"&lt;="&amp;P$10+6)
/_xlfn.UNIQUE(_xlfn._xlws.FILTER($F:$F,$E:$E=$J$4))
/IF($J$5="総計",1,$K206/10)
),0)</f>
        <v>0</v>
      </c>
      <c r="Q206" s="48" cm="1">
        <f t="array" ref="Q206">IFERROR(
IF(OR(Q$10="",$I206=""),"",
SUMIFS(収穫記録!$P:$P,収穫記録!$D:$D,$J$1,収穫記録!$I:$I,$J$2,収穫記録!$J:$J,$J$3,収穫記録!$F:$F,$I206,収穫記録!$B:$B,"&gt;="&amp;Q$10,収穫記録!$B:$B,"&lt;="&amp;Q$10+6)
/_xlfn.UNIQUE(_xlfn._xlws.FILTER($F:$F,$E:$E=$J$4))
/IF($J$5="総計",1,$K206/10)
),0)</f>
        <v>0</v>
      </c>
      <c r="R206" s="48" cm="1">
        <f t="array" ref="R206">IFERROR(
IF(OR(R$10="",$I206=""),"",
SUMIFS(収穫記録!$P:$P,収穫記録!$D:$D,$J$1,収穫記録!$I:$I,$J$2,収穫記録!$J:$J,$J$3,収穫記録!$F:$F,$I206,収穫記録!$B:$B,"&gt;="&amp;R$10,収穫記録!$B:$B,"&lt;="&amp;R$10+6)
/_xlfn.UNIQUE(_xlfn._xlws.FILTER($F:$F,$E:$E=$J$4))
/IF($J$5="総計",1,$K206/10)
),0)</f>
        <v>0</v>
      </c>
      <c r="S206" s="48" cm="1">
        <f t="array" ref="S206">IFERROR(
IF(OR(S$10="",$I206=""),"",
SUMIFS(収穫記録!$P:$P,収穫記録!$D:$D,$J$1,収穫記録!$I:$I,$J$2,収穫記録!$J:$J,$J$3,収穫記録!$F:$F,$I206,収穫記録!$B:$B,"&gt;="&amp;S$10,収穫記録!$B:$B,"&lt;="&amp;S$10+6)
/_xlfn.UNIQUE(_xlfn._xlws.FILTER($F:$F,$E:$E=$J$4))
/IF($J$5="総計",1,$K206/10)
),0)</f>
        <v>0</v>
      </c>
      <c r="T206" s="48" cm="1">
        <f t="array" ref="T206">IFERROR(
IF(OR(T$10="",$I206=""),"",
SUMIFS(収穫記録!$P:$P,収穫記録!$D:$D,$J$1,収穫記録!$I:$I,$J$2,収穫記録!$J:$J,$J$3,収穫記録!$F:$F,$I206,収穫記録!$B:$B,"&gt;="&amp;T$10,収穫記録!$B:$B,"&lt;="&amp;T$10+6)
/_xlfn.UNIQUE(_xlfn._xlws.FILTER($F:$F,$E:$E=$J$4))
/IF($J$5="総計",1,$K206/10)
),0)</f>
        <v>0</v>
      </c>
      <c r="U206" s="48" cm="1">
        <f t="array" ref="U206">IFERROR(
IF(OR(U$10="",$I206=""),"",
SUMIFS(収穫記録!$P:$P,収穫記録!$D:$D,$J$1,収穫記録!$I:$I,$J$2,収穫記録!$J:$J,$J$3,収穫記録!$F:$F,$I206,収穫記録!$B:$B,"&gt;="&amp;U$10,収穫記録!$B:$B,"&lt;="&amp;U$10+6)
/_xlfn.UNIQUE(_xlfn._xlws.FILTER($F:$F,$E:$E=$J$4))
/IF($J$5="総計",1,$K206/10)
),0)</f>
        <v>0</v>
      </c>
      <c r="V206" s="48" cm="1">
        <f t="array" ref="V206">IFERROR(
IF(OR(V$10="",$I206=""),"",
SUMIFS(収穫記録!$P:$P,収穫記録!$D:$D,$J$1,収穫記録!$I:$I,$J$2,収穫記録!$J:$J,$J$3,収穫記録!$F:$F,$I206,収穫記録!$B:$B,"&gt;="&amp;V$10,収穫記録!$B:$B,"&lt;="&amp;V$10+6)
/_xlfn.UNIQUE(_xlfn._xlws.FILTER($F:$F,$E:$E=$J$4))
/IF($J$5="総計",1,$K206/10)
),0)</f>
        <v>0</v>
      </c>
      <c r="W206" s="48" cm="1">
        <f t="array" ref="W206">IFERROR(
IF(OR(W$10="",$I206=""),"",
SUMIFS(収穫記録!$P:$P,収穫記録!$D:$D,$J$1,収穫記録!$I:$I,$J$2,収穫記録!$J:$J,$J$3,収穫記録!$F:$F,$I206,収穫記録!$B:$B,"&gt;="&amp;W$10,収穫記録!$B:$B,"&lt;="&amp;W$10+6)
/_xlfn.UNIQUE(_xlfn._xlws.FILTER($F:$F,$E:$E=$J$4))
/IF($J$5="総計",1,$K206/10)
),0)</f>
        <v>0</v>
      </c>
      <c r="X206" s="48" cm="1">
        <f t="array" ref="X206">IFERROR(
IF(OR(X$10="",$I206=""),"",
SUMIFS(収穫記録!$P:$P,収穫記録!$D:$D,$J$1,収穫記録!$I:$I,$J$2,収穫記録!$J:$J,$J$3,収穫記録!$F:$F,$I206,収穫記録!$B:$B,"&gt;="&amp;X$10,収穫記録!$B:$B,"&lt;="&amp;X$10+6)
/_xlfn.UNIQUE(_xlfn._xlws.FILTER($F:$F,$E:$E=$J$4))
/IF($J$5="総計",1,$K206/10)
),0)</f>
        <v>0</v>
      </c>
    </row>
    <row r="207" spans="10:24">
      <c r="J207" s="13"/>
      <c r="K207" s="37"/>
      <c r="L207" s="46" t="str">
        <f t="shared" si="5"/>
        <v/>
      </c>
      <c r="M207" s="47" cm="1">
        <f t="array" ref="M207">IFERROR(
IF(OR(M$10="",$I207=""),"",
SUMIFS(収穫記録!$P:$P,収穫記録!$D:$D,$J$1,収穫記録!$I:$I,$J$2,収穫記録!$J:$J,$J$3,収穫記録!$F:$F,$I207,収穫記録!$B:$B,"&gt;="&amp;M$10,収穫記録!$B:$B,"&lt;="&amp;M$10+6)
/_xlfn.UNIQUE(_xlfn._xlws.FILTER($F:$F,$E:$E=$J$4))
/IF($J$5="総計",1,$K207/10)
),0)</f>
        <v>0</v>
      </c>
      <c r="N207" s="48" cm="1">
        <f t="array" ref="N207">IFERROR(
IF(OR(N$10="",$I207=""),"",
SUMIFS(収穫記録!$P:$P,収穫記録!$D:$D,$J$1,収穫記録!$I:$I,$J$2,収穫記録!$J:$J,$J$3,収穫記録!$F:$F,$I207,収穫記録!$B:$B,"&gt;="&amp;N$10,収穫記録!$B:$B,"&lt;="&amp;N$10+6)
/_xlfn.UNIQUE(_xlfn._xlws.FILTER($F:$F,$E:$E=$J$4))
/IF($J$5="総計",1,$K207/10)
),0)</f>
        <v>0</v>
      </c>
      <c r="O207" s="48" cm="1">
        <f t="array" ref="O207">IFERROR(
IF(OR(O$10="",$I207=""),"",
SUMIFS(収穫記録!$P:$P,収穫記録!$D:$D,$J$1,収穫記録!$I:$I,$J$2,収穫記録!$J:$J,$J$3,収穫記録!$F:$F,$I207,収穫記録!$B:$B,"&gt;="&amp;O$10,収穫記録!$B:$B,"&lt;="&amp;O$10+6)
/_xlfn.UNIQUE(_xlfn._xlws.FILTER($F:$F,$E:$E=$J$4))
/IF($J$5="総計",1,$K207/10)
),0)</f>
        <v>0</v>
      </c>
      <c r="P207" s="48" cm="1">
        <f t="array" ref="P207">IFERROR(
IF(OR(P$10="",$I207=""),"",
SUMIFS(収穫記録!$P:$P,収穫記録!$D:$D,$J$1,収穫記録!$I:$I,$J$2,収穫記録!$J:$J,$J$3,収穫記録!$F:$F,$I207,収穫記録!$B:$B,"&gt;="&amp;P$10,収穫記録!$B:$B,"&lt;="&amp;P$10+6)
/_xlfn.UNIQUE(_xlfn._xlws.FILTER($F:$F,$E:$E=$J$4))
/IF($J$5="総計",1,$K207/10)
),0)</f>
        <v>0</v>
      </c>
      <c r="Q207" s="48" cm="1">
        <f t="array" ref="Q207">IFERROR(
IF(OR(Q$10="",$I207=""),"",
SUMIFS(収穫記録!$P:$P,収穫記録!$D:$D,$J$1,収穫記録!$I:$I,$J$2,収穫記録!$J:$J,$J$3,収穫記録!$F:$F,$I207,収穫記録!$B:$B,"&gt;="&amp;Q$10,収穫記録!$B:$B,"&lt;="&amp;Q$10+6)
/_xlfn.UNIQUE(_xlfn._xlws.FILTER($F:$F,$E:$E=$J$4))
/IF($J$5="総計",1,$K207/10)
),0)</f>
        <v>0</v>
      </c>
      <c r="R207" s="48" cm="1">
        <f t="array" ref="R207">IFERROR(
IF(OR(R$10="",$I207=""),"",
SUMIFS(収穫記録!$P:$P,収穫記録!$D:$D,$J$1,収穫記録!$I:$I,$J$2,収穫記録!$J:$J,$J$3,収穫記録!$F:$F,$I207,収穫記録!$B:$B,"&gt;="&amp;R$10,収穫記録!$B:$B,"&lt;="&amp;R$10+6)
/_xlfn.UNIQUE(_xlfn._xlws.FILTER($F:$F,$E:$E=$J$4))
/IF($J$5="総計",1,$K207/10)
),0)</f>
        <v>0</v>
      </c>
      <c r="S207" s="48" cm="1">
        <f t="array" ref="S207">IFERROR(
IF(OR(S$10="",$I207=""),"",
SUMIFS(収穫記録!$P:$P,収穫記録!$D:$D,$J$1,収穫記録!$I:$I,$J$2,収穫記録!$J:$J,$J$3,収穫記録!$F:$F,$I207,収穫記録!$B:$B,"&gt;="&amp;S$10,収穫記録!$B:$B,"&lt;="&amp;S$10+6)
/_xlfn.UNIQUE(_xlfn._xlws.FILTER($F:$F,$E:$E=$J$4))
/IF($J$5="総計",1,$K207/10)
),0)</f>
        <v>0</v>
      </c>
      <c r="T207" s="48" cm="1">
        <f t="array" ref="T207">IFERROR(
IF(OR(T$10="",$I207=""),"",
SUMIFS(収穫記録!$P:$P,収穫記録!$D:$D,$J$1,収穫記録!$I:$I,$J$2,収穫記録!$J:$J,$J$3,収穫記録!$F:$F,$I207,収穫記録!$B:$B,"&gt;="&amp;T$10,収穫記録!$B:$B,"&lt;="&amp;T$10+6)
/_xlfn.UNIQUE(_xlfn._xlws.FILTER($F:$F,$E:$E=$J$4))
/IF($J$5="総計",1,$K207/10)
),0)</f>
        <v>0</v>
      </c>
      <c r="U207" s="48" cm="1">
        <f t="array" ref="U207">IFERROR(
IF(OR(U$10="",$I207=""),"",
SUMIFS(収穫記録!$P:$P,収穫記録!$D:$D,$J$1,収穫記録!$I:$I,$J$2,収穫記録!$J:$J,$J$3,収穫記録!$F:$F,$I207,収穫記録!$B:$B,"&gt;="&amp;U$10,収穫記録!$B:$B,"&lt;="&amp;U$10+6)
/_xlfn.UNIQUE(_xlfn._xlws.FILTER($F:$F,$E:$E=$J$4))
/IF($J$5="総計",1,$K207/10)
),0)</f>
        <v>0</v>
      </c>
      <c r="V207" s="48" cm="1">
        <f t="array" ref="V207">IFERROR(
IF(OR(V$10="",$I207=""),"",
SUMIFS(収穫記録!$P:$P,収穫記録!$D:$D,$J$1,収穫記録!$I:$I,$J$2,収穫記録!$J:$J,$J$3,収穫記録!$F:$F,$I207,収穫記録!$B:$B,"&gt;="&amp;V$10,収穫記録!$B:$B,"&lt;="&amp;V$10+6)
/_xlfn.UNIQUE(_xlfn._xlws.FILTER($F:$F,$E:$E=$J$4))
/IF($J$5="総計",1,$K207/10)
),0)</f>
        <v>0</v>
      </c>
      <c r="W207" s="48" cm="1">
        <f t="array" ref="W207">IFERROR(
IF(OR(W$10="",$I207=""),"",
SUMIFS(収穫記録!$P:$P,収穫記録!$D:$D,$J$1,収穫記録!$I:$I,$J$2,収穫記録!$J:$J,$J$3,収穫記録!$F:$F,$I207,収穫記録!$B:$B,"&gt;="&amp;W$10,収穫記録!$B:$B,"&lt;="&amp;W$10+6)
/_xlfn.UNIQUE(_xlfn._xlws.FILTER($F:$F,$E:$E=$J$4))
/IF($J$5="総計",1,$K207/10)
),0)</f>
        <v>0</v>
      </c>
      <c r="X207" s="48" cm="1">
        <f t="array" ref="X207">IFERROR(
IF(OR(X$10="",$I207=""),"",
SUMIFS(収穫記録!$P:$P,収穫記録!$D:$D,$J$1,収穫記録!$I:$I,$J$2,収穫記録!$J:$J,$J$3,収穫記録!$F:$F,$I207,収穫記録!$B:$B,"&gt;="&amp;X$10,収穫記録!$B:$B,"&lt;="&amp;X$10+6)
/_xlfn.UNIQUE(_xlfn._xlws.FILTER($F:$F,$E:$E=$J$4))
/IF($J$5="総計",1,$K207/10)
),0)</f>
        <v>0</v>
      </c>
    </row>
    <row r="208" spans="10:24">
      <c r="J208" s="13"/>
      <c r="K208" s="37"/>
      <c r="L208" s="46" t="str">
        <f t="shared" si="5"/>
        <v/>
      </c>
      <c r="M208" s="47" cm="1">
        <f t="array" ref="M208">IFERROR(
IF(OR(M$10="",$I208=""),"",
SUMIFS(収穫記録!$P:$P,収穫記録!$D:$D,$J$1,収穫記録!$I:$I,$J$2,収穫記録!$J:$J,$J$3,収穫記録!$F:$F,$I208,収穫記録!$B:$B,"&gt;="&amp;M$10,収穫記録!$B:$B,"&lt;="&amp;M$10+6)
/_xlfn.UNIQUE(_xlfn._xlws.FILTER($F:$F,$E:$E=$J$4))
/IF($J$5="総計",1,$K208/10)
),0)</f>
        <v>0</v>
      </c>
      <c r="N208" s="48" cm="1">
        <f t="array" ref="N208">IFERROR(
IF(OR(N$10="",$I208=""),"",
SUMIFS(収穫記録!$P:$P,収穫記録!$D:$D,$J$1,収穫記録!$I:$I,$J$2,収穫記録!$J:$J,$J$3,収穫記録!$F:$F,$I208,収穫記録!$B:$B,"&gt;="&amp;N$10,収穫記録!$B:$B,"&lt;="&amp;N$10+6)
/_xlfn.UNIQUE(_xlfn._xlws.FILTER($F:$F,$E:$E=$J$4))
/IF($J$5="総計",1,$K208/10)
),0)</f>
        <v>0</v>
      </c>
      <c r="O208" s="48" cm="1">
        <f t="array" ref="O208">IFERROR(
IF(OR(O$10="",$I208=""),"",
SUMIFS(収穫記録!$P:$P,収穫記録!$D:$D,$J$1,収穫記録!$I:$I,$J$2,収穫記録!$J:$J,$J$3,収穫記録!$F:$F,$I208,収穫記録!$B:$B,"&gt;="&amp;O$10,収穫記録!$B:$B,"&lt;="&amp;O$10+6)
/_xlfn.UNIQUE(_xlfn._xlws.FILTER($F:$F,$E:$E=$J$4))
/IF($J$5="総計",1,$K208/10)
),0)</f>
        <v>0</v>
      </c>
      <c r="P208" s="48" cm="1">
        <f t="array" ref="P208">IFERROR(
IF(OR(P$10="",$I208=""),"",
SUMIFS(収穫記録!$P:$P,収穫記録!$D:$D,$J$1,収穫記録!$I:$I,$J$2,収穫記録!$J:$J,$J$3,収穫記録!$F:$F,$I208,収穫記録!$B:$B,"&gt;="&amp;P$10,収穫記録!$B:$B,"&lt;="&amp;P$10+6)
/_xlfn.UNIQUE(_xlfn._xlws.FILTER($F:$F,$E:$E=$J$4))
/IF($J$5="総計",1,$K208/10)
),0)</f>
        <v>0</v>
      </c>
      <c r="Q208" s="48" cm="1">
        <f t="array" ref="Q208">IFERROR(
IF(OR(Q$10="",$I208=""),"",
SUMIFS(収穫記録!$P:$P,収穫記録!$D:$D,$J$1,収穫記録!$I:$I,$J$2,収穫記録!$J:$J,$J$3,収穫記録!$F:$F,$I208,収穫記録!$B:$B,"&gt;="&amp;Q$10,収穫記録!$B:$B,"&lt;="&amp;Q$10+6)
/_xlfn.UNIQUE(_xlfn._xlws.FILTER($F:$F,$E:$E=$J$4))
/IF($J$5="総計",1,$K208/10)
),0)</f>
        <v>0</v>
      </c>
      <c r="R208" s="48" cm="1">
        <f t="array" ref="R208">IFERROR(
IF(OR(R$10="",$I208=""),"",
SUMIFS(収穫記録!$P:$P,収穫記録!$D:$D,$J$1,収穫記録!$I:$I,$J$2,収穫記録!$J:$J,$J$3,収穫記録!$F:$F,$I208,収穫記録!$B:$B,"&gt;="&amp;R$10,収穫記録!$B:$B,"&lt;="&amp;R$10+6)
/_xlfn.UNIQUE(_xlfn._xlws.FILTER($F:$F,$E:$E=$J$4))
/IF($J$5="総計",1,$K208/10)
),0)</f>
        <v>0</v>
      </c>
      <c r="S208" s="48" cm="1">
        <f t="array" ref="S208">IFERROR(
IF(OR(S$10="",$I208=""),"",
SUMIFS(収穫記録!$P:$P,収穫記録!$D:$D,$J$1,収穫記録!$I:$I,$J$2,収穫記録!$J:$J,$J$3,収穫記録!$F:$F,$I208,収穫記録!$B:$B,"&gt;="&amp;S$10,収穫記録!$B:$B,"&lt;="&amp;S$10+6)
/_xlfn.UNIQUE(_xlfn._xlws.FILTER($F:$F,$E:$E=$J$4))
/IF($J$5="総計",1,$K208/10)
),0)</f>
        <v>0</v>
      </c>
      <c r="T208" s="48" cm="1">
        <f t="array" ref="T208">IFERROR(
IF(OR(T$10="",$I208=""),"",
SUMIFS(収穫記録!$P:$P,収穫記録!$D:$D,$J$1,収穫記録!$I:$I,$J$2,収穫記録!$J:$J,$J$3,収穫記録!$F:$F,$I208,収穫記録!$B:$B,"&gt;="&amp;T$10,収穫記録!$B:$B,"&lt;="&amp;T$10+6)
/_xlfn.UNIQUE(_xlfn._xlws.FILTER($F:$F,$E:$E=$J$4))
/IF($J$5="総計",1,$K208/10)
),0)</f>
        <v>0</v>
      </c>
      <c r="U208" s="48" cm="1">
        <f t="array" ref="U208">IFERROR(
IF(OR(U$10="",$I208=""),"",
SUMIFS(収穫記録!$P:$P,収穫記録!$D:$D,$J$1,収穫記録!$I:$I,$J$2,収穫記録!$J:$J,$J$3,収穫記録!$F:$F,$I208,収穫記録!$B:$B,"&gt;="&amp;U$10,収穫記録!$B:$B,"&lt;="&amp;U$10+6)
/_xlfn.UNIQUE(_xlfn._xlws.FILTER($F:$F,$E:$E=$J$4))
/IF($J$5="総計",1,$K208/10)
),0)</f>
        <v>0</v>
      </c>
      <c r="V208" s="48" cm="1">
        <f t="array" ref="V208">IFERROR(
IF(OR(V$10="",$I208=""),"",
SUMIFS(収穫記録!$P:$P,収穫記録!$D:$D,$J$1,収穫記録!$I:$I,$J$2,収穫記録!$J:$J,$J$3,収穫記録!$F:$F,$I208,収穫記録!$B:$B,"&gt;="&amp;V$10,収穫記録!$B:$B,"&lt;="&amp;V$10+6)
/_xlfn.UNIQUE(_xlfn._xlws.FILTER($F:$F,$E:$E=$J$4))
/IF($J$5="総計",1,$K208/10)
),0)</f>
        <v>0</v>
      </c>
      <c r="W208" s="48" cm="1">
        <f t="array" ref="W208">IFERROR(
IF(OR(W$10="",$I208=""),"",
SUMIFS(収穫記録!$P:$P,収穫記録!$D:$D,$J$1,収穫記録!$I:$I,$J$2,収穫記録!$J:$J,$J$3,収穫記録!$F:$F,$I208,収穫記録!$B:$B,"&gt;="&amp;W$10,収穫記録!$B:$B,"&lt;="&amp;W$10+6)
/_xlfn.UNIQUE(_xlfn._xlws.FILTER($F:$F,$E:$E=$J$4))
/IF($J$5="総計",1,$K208/10)
),0)</f>
        <v>0</v>
      </c>
      <c r="X208" s="48" cm="1">
        <f t="array" ref="X208">IFERROR(
IF(OR(X$10="",$I208=""),"",
SUMIFS(収穫記録!$P:$P,収穫記録!$D:$D,$J$1,収穫記録!$I:$I,$J$2,収穫記録!$J:$J,$J$3,収穫記録!$F:$F,$I208,収穫記録!$B:$B,"&gt;="&amp;X$10,収穫記録!$B:$B,"&lt;="&amp;X$10+6)
/_xlfn.UNIQUE(_xlfn._xlws.FILTER($F:$F,$E:$E=$J$4))
/IF($J$5="総計",1,$K208/10)
),0)</f>
        <v>0</v>
      </c>
    </row>
    <row r="209" spans="10:24">
      <c r="J209" s="13"/>
      <c r="K209" s="37"/>
      <c r="L209" s="46" t="str">
        <f t="shared" si="5"/>
        <v/>
      </c>
      <c r="M209" s="47" cm="1">
        <f t="array" ref="M209">IFERROR(
IF(OR(M$10="",$I209=""),"",
SUMIFS(収穫記録!$P:$P,収穫記録!$D:$D,$J$1,収穫記録!$I:$I,$J$2,収穫記録!$J:$J,$J$3,収穫記録!$F:$F,$I209,収穫記録!$B:$B,"&gt;="&amp;M$10,収穫記録!$B:$B,"&lt;="&amp;M$10+6)
/_xlfn.UNIQUE(_xlfn._xlws.FILTER($F:$F,$E:$E=$J$4))
/IF($J$5="総計",1,$K209/10)
),0)</f>
        <v>0</v>
      </c>
      <c r="N209" s="48" cm="1">
        <f t="array" ref="N209">IFERROR(
IF(OR(N$10="",$I209=""),"",
SUMIFS(収穫記録!$P:$P,収穫記録!$D:$D,$J$1,収穫記録!$I:$I,$J$2,収穫記録!$J:$J,$J$3,収穫記録!$F:$F,$I209,収穫記録!$B:$B,"&gt;="&amp;N$10,収穫記録!$B:$B,"&lt;="&amp;N$10+6)
/_xlfn.UNIQUE(_xlfn._xlws.FILTER($F:$F,$E:$E=$J$4))
/IF($J$5="総計",1,$K209/10)
),0)</f>
        <v>0</v>
      </c>
      <c r="O209" s="48" cm="1">
        <f t="array" ref="O209">IFERROR(
IF(OR(O$10="",$I209=""),"",
SUMIFS(収穫記録!$P:$P,収穫記録!$D:$D,$J$1,収穫記録!$I:$I,$J$2,収穫記録!$J:$J,$J$3,収穫記録!$F:$F,$I209,収穫記録!$B:$B,"&gt;="&amp;O$10,収穫記録!$B:$B,"&lt;="&amp;O$10+6)
/_xlfn.UNIQUE(_xlfn._xlws.FILTER($F:$F,$E:$E=$J$4))
/IF($J$5="総計",1,$K209/10)
),0)</f>
        <v>0</v>
      </c>
      <c r="P209" s="48" cm="1">
        <f t="array" ref="P209">IFERROR(
IF(OR(P$10="",$I209=""),"",
SUMIFS(収穫記録!$P:$P,収穫記録!$D:$D,$J$1,収穫記録!$I:$I,$J$2,収穫記録!$J:$J,$J$3,収穫記録!$F:$F,$I209,収穫記録!$B:$B,"&gt;="&amp;P$10,収穫記録!$B:$B,"&lt;="&amp;P$10+6)
/_xlfn.UNIQUE(_xlfn._xlws.FILTER($F:$F,$E:$E=$J$4))
/IF($J$5="総計",1,$K209/10)
),0)</f>
        <v>0</v>
      </c>
      <c r="Q209" s="48" cm="1">
        <f t="array" ref="Q209">IFERROR(
IF(OR(Q$10="",$I209=""),"",
SUMIFS(収穫記録!$P:$P,収穫記録!$D:$D,$J$1,収穫記録!$I:$I,$J$2,収穫記録!$J:$J,$J$3,収穫記録!$F:$F,$I209,収穫記録!$B:$B,"&gt;="&amp;Q$10,収穫記録!$B:$B,"&lt;="&amp;Q$10+6)
/_xlfn.UNIQUE(_xlfn._xlws.FILTER($F:$F,$E:$E=$J$4))
/IF($J$5="総計",1,$K209/10)
),0)</f>
        <v>0</v>
      </c>
      <c r="R209" s="48" cm="1">
        <f t="array" ref="R209">IFERROR(
IF(OR(R$10="",$I209=""),"",
SUMIFS(収穫記録!$P:$P,収穫記録!$D:$D,$J$1,収穫記録!$I:$I,$J$2,収穫記録!$J:$J,$J$3,収穫記録!$F:$F,$I209,収穫記録!$B:$B,"&gt;="&amp;R$10,収穫記録!$B:$B,"&lt;="&amp;R$10+6)
/_xlfn.UNIQUE(_xlfn._xlws.FILTER($F:$F,$E:$E=$J$4))
/IF($J$5="総計",1,$K209/10)
),0)</f>
        <v>0</v>
      </c>
      <c r="S209" s="48" cm="1">
        <f t="array" ref="S209">IFERROR(
IF(OR(S$10="",$I209=""),"",
SUMIFS(収穫記録!$P:$P,収穫記録!$D:$D,$J$1,収穫記録!$I:$I,$J$2,収穫記録!$J:$J,$J$3,収穫記録!$F:$F,$I209,収穫記録!$B:$B,"&gt;="&amp;S$10,収穫記録!$B:$B,"&lt;="&amp;S$10+6)
/_xlfn.UNIQUE(_xlfn._xlws.FILTER($F:$F,$E:$E=$J$4))
/IF($J$5="総計",1,$K209/10)
),0)</f>
        <v>0</v>
      </c>
      <c r="T209" s="48" cm="1">
        <f t="array" ref="T209">IFERROR(
IF(OR(T$10="",$I209=""),"",
SUMIFS(収穫記録!$P:$P,収穫記録!$D:$D,$J$1,収穫記録!$I:$I,$J$2,収穫記録!$J:$J,$J$3,収穫記録!$F:$F,$I209,収穫記録!$B:$B,"&gt;="&amp;T$10,収穫記録!$B:$B,"&lt;="&amp;T$10+6)
/_xlfn.UNIQUE(_xlfn._xlws.FILTER($F:$F,$E:$E=$J$4))
/IF($J$5="総計",1,$K209/10)
),0)</f>
        <v>0</v>
      </c>
      <c r="U209" s="48" cm="1">
        <f t="array" ref="U209">IFERROR(
IF(OR(U$10="",$I209=""),"",
SUMIFS(収穫記録!$P:$P,収穫記録!$D:$D,$J$1,収穫記録!$I:$I,$J$2,収穫記録!$J:$J,$J$3,収穫記録!$F:$F,$I209,収穫記録!$B:$B,"&gt;="&amp;U$10,収穫記録!$B:$B,"&lt;="&amp;U$10+6)
/_xlfn.UNIQUE(_xlfn._xlws.FILTER($F:$F,$E:$E=$J$4))
/IF($J$5="総計",1,$K209/10)
),0)</f>
        <v>0</v>
      </c>
      <c r="V209" s="48" cm="1">
        <f t="array" ref="V209">IFERROR(
IF(OR(V$10="",$I209=""),"",
SUMIFS(収穫記録!$P:$P,収穫記録!$D:$D,$J$1,収穫記録!$I:$I,$J$2,収穫記録!$J:$J,$J$3,収穫記録!$F:$F,$I209,収穫記録!$B:$B,"&gt;="&amp;V$10,収穫記録!$B:$B,"&lt;="&amp;V$10+6)
/_xlfn.UNIQUE(_xlfn._xlws.FILTER($F:$F,$E:$E=$J$4))
/IF($J$5="総計",1,$K209/10)
),0)</f>
        <v>0</v>
      </c>
      <c r="W209" s="48" cm="1">
        <f t="array" ref="W209">IFERROR(
IF(OR(W$10="",$I209=""),"",
SUMIFS(収穫記録!$P:$P,収穫記録!$D:$D,$J$1,収穫記録!$I:$I,$J$2,収穫記録!$J:$J,$J$3,収穫記録!$F:$F,$I209,収穫記録!$B:$B,"&gt;="&amp;W$10,収穫記録!$B:$B,"&lt;="&amp;W$10+6)
/_xlfn.UNIQUE(_xlfn._xlws.FILTER($F:$F,$E:$E=$J$4))
/IF($J$5="総計",1,$K209/10)
),0)</f>
        <v>0</v>
      </c>
      <c r="X209" s="48" cm="1">
        <f t="array" ref="X209">IFERROR(
IF(OR(X$10="",$I209=""),"",
SUMIFS(収穫記録!$P:$P,収穫記録!$D:$D,$J$1,収穫記録!$I:$I,$J$2,収穫記録!$J:$J,$J$3,収穫記録!$F:$F,$I209,収穫記録!$B:$B,"&gt;="&amp;X$10,収穫記録!$B:$B,"&lt;="&amp;X$10+6)
/_xlfn.UNIQUE(_xlfn._xlws.FILTER($F:$F,$E:$E=$J$4))
/IF($J$5="総計",1,$K209/10)
),0)</f>
        <v>0</v>
      </c>
    </row>
    <row r="210" spans="10:24">
      <c r="J210" s="13"/>
      <c r="K210" s="37"/>
      <c r="L210" s="46" t="str">
        <f t="shared" si="5"/>
        <v/>
      </c>
      <c r="M210" s="47" cm="1">
        <f t="array" ref="M210">IFERROR(
IF(OR(M$10="",$I210=""),"",
SUMIFS(収穫記録!$P:$P,収穫記録!$D:$D,$J$1,収穫記録!$I:$I,$J$2,収穫記録!$J:$J,$J$3,収穫記録!$F:$F,$I210,収穫記録!$B:$B,"&gt;="&amp;M$10,収穫記録!$B:$B,"&lt;="&amp;M$10+6)
/_xlfn.UNIQUE(_xlfn._xlws.FILTER($F:$F,$E:$E=$J$4))
/IF($J$5="総計",1,$K210/10)
),0)</f>
        <v>0</v>
      </c>
      <c r="N210" s="48" cm="1">
        <f t="array" ref="N210">IFERROR(
IF(OR(N$10="",$I210=""),"",
SUMIFS(収穫記録!$P:$P,収穫記録!$D:$D,$J$1,収穫記録!$I:$I,$J$2,収穫記録!$J:$J,$J$3,収穫記録!$F:$F,$I210,収穫記録!$B:$B,"&gt;="&amp;N$10,収穫記録!$B:$B,"&lt;="&amp;N$10+6)
/_xlfn.UNIQUE(_xlfn._xlws.FILTER($F:$F,$E:$E=$J$4))
/IF($J$5="総計",1,$K210/10)
),0)</f>
        <v>0</v>
      </c>
      <c r="O210" s="48" cm="1">
        <f t="array" ref="O210">IFERROR(
IF(OR(O$10="",$I210=""),"",
SUMIFS(収穫記録!$P:$P,収穫記録!$D:$D,$J$1,収穫記録!$I:$I,$J$2,収穫記録!$J:$J,$J$3,収穫記録!$F:$F,$I210,収穫記録!$B:$B,"&gt;="&amp;O$10,収穫記録!$B:$B,"&lt;="&amp;O$10+6)
/_xlfn.UNIQUE(_xlfn._xlws.FILTER($F:$F,$E:$E=$J$4))
/IF($J$5="総計",1,$K210/10)
),0)</f>
        <v>0</v>
      </c>
      <c r="P210" s="48" cm="1">
        <f t="array" ref="P210">IFERROR(
IF(OR(P$10="",$I210=""),"",
SUMIFS(収穫記録!$P:$P,収穫記録!$D:$D,$J$1,収穫記録!$I:$I,$J$2,収穫記録!$J:$J,$J$3,収穫記録!$F:$F,$I210,収穫記録!$B:$B,"&gt;="&amp;P$10,収穫記録!$B:$B,"&lt;="&amp;P$10+6)
/_xlfn.UNIQUE(_xlfn._xlws.FILTER($F:$F,$E:$E=$J$4))
/IF($J$5="総計",1,$K210/10)
),0)</f>
        <v>0</v>
      </c>
      <c r="Q210" s="48" cm="1">
        <f t="array" ref="Q210">IFERROR(
IF(OR(Q$10="",$I210=""),"",
SUMIFS(収穫記録!$P:$P,収穫記録!$D:$D,$J$1,収穫記録!$I:$I,$J$2,収穫記録!$J:$J,$J$3,収穫記録!$F:$F,$I210,収穫記録!$B:$B,"&gt;="&amp;Q$10,収穫記録!$B:$B,"&lt;="&amp;Q$10+6)
/_xlfn.UNIQUE(_xlfn._xlws.FILTER($F:$F,$E:$E=$J$4))
/IF($J$5="総計",1,$K210/10)
),0)</f>
        <v>0</v>
      </c>
      <c r="R210" s="48" cm="1">
        <f t="array" ref="R210">IFERROR(
IF(OR(R$10="",$I210=""),"",
SUMIFS(収穫記録!$P:$P,収穫記録!$D:$D,$J$1,収穫記録!$I:$I,$J$2,収穫記録!$J:$J,$J$3,収穫記録!$F:$F,$I210,収穫記録!$B:$B,"&gt;="&amp;R$10,収穫記録!$B:$B,"&lt;="&amp;R$10+6)
/_xlfn.UNIQUE(_xlfn._xlws.FILTER($F:$F,$E:$E=$J$4))
/IF($J$5="総計",1,$K210/10)
),0)</f>
        <v>0</v>
      </c>
      <c r="S210" s="48" cm="1">
        <f t="array" ref="S210">IFERROR(
IF(OR(S$10="",$I210=""),"",
SUMIFS(収穫記録!$P:$P,収穫記録!$D:$D,$J$1,収穫記録!$I:$I,$J$2,収穫記録!$J:$J,$J$3,収穫記録!$F:$F,$I210,収穫記録!$B:$B,"&gt;="&amp;S$10,収穫記録!$B:$B,"&lt;="&amp;S$10+6)
/_xlfn.UNIQUE(_xlfn._xlws.FILTER($F:$F,$E:$E=$J$4))
/IF($J$5="総計",1,$K210/10)
),0)</f>
        <v>0</v>
      </c>
      <c r="T210" s="48" cm="1">
        <f t="array" ref="T210">IFERROR(
IF(OR(T$10="",$I210=""),"",
SUMIFS(収穫記録!$P:$P,収穫記録!$D:$D,$J$1,収穫記録!$I:$I,$J$2,収穫記録!$J:$J,$J$3,収穫記録!$F:$F,$I210,収穫記録!$B:$B,"&gt;="&amp;T$10,収穫記録!$B:$B,"&lt;="&amp;T$10+6)
/_xlfn.UNIQUE(_xlfn._xlws.FILTER($F:$F,$E:$E=$J$4))
/IF($J$5="総計",1,$K210/10)
),0)</f>
        <v>0</v>
      </c>
      <c r="U210" s="48" cm="1">
        <f t="array" ref="U210">IFERROR(
IF(OR(U$10="",$I210=""),"",
SUMIFS(収穫記録!$P:$P,収穫記録!$D:$D,$J$1,収穫記録!$I:$I,$J$2,収穫記録!$J:$J,$J$3,収穫記録!$F:$F,$I210,収穫記録!$B:$B,"&gt;="&amp;U$10,収穫記録!$B:$B,"&lt;="&amp;U$10+6)
/_xlfn.UNIQUE(_xlfn._xlws.FILTER($F:$F,$E:$E=$J$4))
/IF($J$5="総計",1,$K210/10)
),0)</f>
        <v>0</v>
      </c>
      <c r="V210" s="48" cm="1">
        <f t="array" ref="V210">IFERROR(
IF(OR(V$10="",$I210=""),"",
SUMIFS(収穫記録!$P:$P,収穫記録!$D:$D,$J$1,収穫記録!$I:$I,$J$2,収穫記録!$J:$J,$J$3,収穫記録!$F:$F,$I210,収穫記録!$B:$B,"&gt;="&amp;V$10,収穫記録!$B:$B,"&lt;="&amp;V$10+6)
/_xlfn.UNIQUE(_xlfn._xlws.FILTER($F:$F,$E:$E=$J$4))
/IF($J$5="総計",1,$K210/10)
),0)</f>
        <v>0</v>
      </c>
      <c r="W210" s="48" cm="1">
        <f t="array" ref="W210">IFERROR(
IF(OR(W$10="",$I210=""),"",
SUMIFS(収穫記録!$P:$P,収穫記録!$D:$D,$J$1,収穫記録!$I:$I,$J$2,収穫記録!$J:$J,$J$3,収穫記録!$F:$F,$I210,収穫記録!$B:$B,"&gt;="&amp;W$10,収穫記録!$B:$B,"&lt;="&amp;W$10+6)
/_xlfn.UNIQUE(_xlfn._xlws.FILTER($F:$F,$E:$E=$J$4))
/IF($J$5="総計",1,$K210/10)
),0)</f>
        <v>0</v>
      </c>
      <c r="X210" s="48" cm="1">
        <f t="array" ref="X210">IFERROR(
IF(OR(X$10="",$I210=""),"",
SUMIFS(収穫記録!$P:$P,収穫記録!$D:$D,$J$1,収穫記録!$I:$I,$J$2,収穫記録!$J:$J,$J$3,収穫記録!$F:$F,$I210,収穫記録!$B:$B,"&gt;="&amp;X$10,収穫記録!$B:$B,"&lt;="&amp;X$10+6)
/_xlfn.UNIQUE(_xlfn._xlws.FILTER($F:$F,$E:$E=$J$4))
/IF($J$5="総計",1,$K210/10)
),0)</f>
        <v>0</v>
      </c>
    </row>
    <row r="211" spans="10:24">
      <c r="J211" s="13"/>
      <c r="K211" s="37"/>
      <c r="L211" s="46" t="str">
        <f t="shared" si="5"/>
        <v/>
      </c>
      <c r="M211" s="47" cm="1">
        <f t="array" ref="M211">IFERROR(
IF(OR(M$10="",$I211=""),"",
SUMIFS(収穫記録!$P:$P,収穫記録!$D:$D,$J$1,収穫記録!$I:$I,$J$2,収穫記録!$J:$J,$J$3,収穫記録!$F:$F,$I211,収穫記録!$B:$B,"&gt;="&amp;M$10,収穫記録!$B:$B,"&lt;="&amp;M$10+6)
/_xlfn.UNIQUE(_xlfn._xlws.FILTER($F:$F,$E:$E=$J$4))
/IF($J$5="総計",1,$K211/10)
),0)</f>
        <v>0</v>
      </c>
      <c r="N211" s="48" cm="1">
        <f t="array" ref="N211">IFERROR(
IF(OR(N$10="",$I211=""),"",
SUMIFS(収穫記録!$P:$P,収穫記録!$D:$D,$J$1,収穫記録!$I:$I,$J$2,収穫記録!$J:$J,$J$3,収穫記録!$F:$F,$I211,収穫記録!$B:$B,"&gt;="&amp;N$10,収穫記録!$B:$B,"&lt;="&amp;N$10+6)
/_xlfn.UNIQUE(_xlfn._xlws.FILTER($F:$F,$E:$E=$J$4))
/IF($J$5="総計",1,$K211/10)
),0)</f>
        <v>0</v>
      </c>
      <c r="O211" s="48" cm="1">
        <f t="array" ref="O211">IFERROR(
IF(OR(O$10="",$I211=""),"",
SUMIFS(収穫記録!$P:$P,収穫記録!$D:$D,$J$1,収穫記録!$I:$I,$J$2,収穫記録!$J:$J,$J$3,収穫記録!$F:$F,$I211,収穫記録!$B:$B,"&gt;="&amp;O$10,収穫記録!$B:$B,"&lt;="&amp;O$10+6)
/_xlfn.UNIQUE(_xlfn._xlws.FILTER($F:$F,$E:$E=$J$4))
/IF($J$5="総計",1,$K211/10)
),0)</f>
        <v>0</v>
      </c>
      <c r="P211" s="48" cm="1">
        <f t="array" ref="P211">IFERROR(
IF(OR(P$10="",$I211=""),"",
SUMIFS(収穫記録!$P:$P,収穫記録!$D:$D,$J$1,収穫記録!$I:$I,$J$2,収穫記録!$J:$J,$J$3,収穫記録!$F:$F,$I211,収穫記録!$B:$B,"&gt;="&amp;P$10,収穫記録!$B:$B,"&lt;="&amp;P$10+6)
/_xlfn.UNIQUE(_xlfn._xlws.FILTER($F:$F,$E:$E=$J$4))
/IF($J$5="総計",1,$K211/10)
),0)</f>
        <v>0</v>
      </c>
      <c r="Q211" s="48" cm="1">
        <f t="array" ref="Q211">IFERROR(
IF(OR(Q$10="",$I211=""),"",
SUMIFS(収穫記録!$P:$P,収穫記録!$D:$D,$J$1,収穫記録!$I:$I,$J$2,収穫記録!$J:$J,$J$3,収穫記録!$F:$F,$I211,収穫記録!$B:$B,"&gt;="&amp;Q$10,収穫記録!$B:$B,"&lt;="&amp;Q$10+6)
/_xlfn.UNIQUE(_xlfn._xlws.FILTER($F:$F,$E:$E=$J$4))
/IF($J$5="総計",1,$K211/10)
),0)</f>
        <v>0</v>
      </c>
      <c r="R211" s="48" cm="1">
        <f t="array" ref="R211">IFERROR(
IF(OR(R$10="",$I211=""),"",
SUMIFS(収穫記録!$P:$P,収穫記録!$D:$D,$J$1,収穫記録!$I:$I,$J$2,収穫記録!$J:$J,$J$3,収穫記録!$F:$F,$I211,収穫記録!$B:$B,"&gt;="&amp;R$10,収穫記録!$B:$B,"&lt;="&amp;R$10+6)
/_xlfn.UNIQUE(_xlfn._xlws.FILTER($F:$F,$E:$E=$J$4))
/IF($J$5="総計",1,$K211/10)
),0)</f>
        <v>0</v>
      </c>
      <c r="S211" s="48" cm="1">
        <f t="array" ref="S211">IFERROR(
IF(OR(S$10="",$I211=""),"",
SUMIFS(収穫記録!$P:$P,収穫記録!$D:$D,$J$1,収穫記録!$I:$I,$J$2,収穫記録!$J:$J,$J$3,収穫記録!$F:$F,$I211,収穫記録!$B:$B,"&gt;="&amp;S$10,収穫記録!$B:$B,"&lt;="&amp;S$10+6)
/_xlfn.UNIQUE(_xlfn._xlws.FILTER($F:$F,$E:$E=$J$4))
/IF($J$5="総計",1,$K211/10)
),0)</f>
        <v>0</v>
      </c>
      <c r="T211" s="48" cm="1">
        <f t="array" ref="T211">IFERROR(
IF(OR(T$10="",$I211=""),"",
SUMIFS(収穫記録!$P:$P,収穫記録!$D:$D,$J$1,収穫記録!$I:$I,$J$2,収穫記録!$J:$J,$J$3,収穫記録!$F:$F,$I211,収穫記録!$B:$B,"&gt;="&amp;T$10,収穫記録!$B:$B,"&lt;="&amp;T$10+6)
/_xlfn.UNIQUE(_xlfn._xlws.FILTER($F:$F,$E:$E=$J$4))
/IF($J$5="総計",1,$K211/10)
),0)</f>
        <v>0</v>
      </c>
      <c r="U211" s="48" cm="1">
        <f t="array" ref="U211">IFERROR(
IF(OR(U$10="",$I211=""),"",
SUMIFS(収穫記録!$P:$P,収穫記録!$D:$D,$J$1,収穫記録!$I:$I,$J$2,収穫記録!$J:$J,$J$3,収穫記録!$F:$F,$I211,収穫記録!$B:$B,"&gt;="&amp;U$10,収穫記録!$B:$B,"&lt;="&amp;U$10+6)
/_xlfn.UNIQUE(_xlfn._xlws.FILTER($F:$F,$E:$E=$J$4))
/IF($J$5="総計",1,$K211/10)
),0)</f>
        <v>0</v>
      </c>
      <c r="V211" s="48" cm="1">
        <f t="array" ref="V211">IFERROR(
IF(OR(V$10="",$I211=""),"",
SUMIFS(収穫記録!$P:$P,収穫記録!$D:$D,$J$1,収穫記録!$I:$I,$J$2,収穫記録!$J:$J,$J$3,収穫記録!$F:$F,$I211,収穫記録!$B:$B,"&gt;="&amp;V$10,収穫記録!$B:$B,"&lt;="&amp;V$10+6)
/_xlfn.UNIQUE(_xlfn._xlws.FILTER($F:$F,$E:$E=$J$4))
/IF($J$5="総計",1,$K211/10)
),0)</f>
        <v>0</v>
      </c>
      <c r="W211" s="48" cm="1">
        <f t="array" ref="W211">IFERROR(
IF(OR(W$10="",$I211=""),"",
SUMIFS(収穫記録!$P:$P,収穫記録!$D:$D,$J$1,収穫記録!$I:$I,$J$2,収穫記録!$J:$J,$J$3,収穫記録!$F:$F,$I211,収穫記録!$B:$B,"&gt;="&amp;W$10,収穫記録!$B:$B,"&lt;="&amp;W$10+6)
/_xlfn.UNIQUE(_xlfn._xlws.FILTER($F:$F,$E:$E=$J$4))
/IF($J$5="総計",1,$K211/10)
),0)</f>
        <v>0</v>
      </c>
      <c r="X211" s="48" cm="1">
        <f t="array" ref="X211">IFERROR(
IF(OR(X$10="",$I211=""),"",
SUMIFS(収穫記録!$P:$P,収穫記録!$D:$D,$J$1,収穫記録!$I:$I,$J$2,収穫記録!$J:$J,$J$3,収穫記録!$F:$F,$I211,収穫記録!$B:$B,"&gt;="&amp;X$10,収穫記録!$B:$B,"&lt;="&amp;X$10+6)
/_xlfn.UNIQUE(_xlfn._xlws.FILTER($F:$F,$E:$E=$J$4))
/IF($J$5="総計",1,$K211/10)
),0)</f>
        <v>0</v>
      </c>
    </row>
    <row r="212" spans="10:24">
      <c r="J212" s="13"/>
      <c r="K212" s="37"/>
      <c r="L212" s="46" t="str">
        <f t="shared" si="5"/>
        <v/>
      </c>
      <c r="M212" s="47" cm="1">
        <f t="array" ref="M212">IFERROR(
IF(OR(M$10="",$I212=""),"",
SUMIFS(収穫記録!$P:$P,収穫記録!$D:$D,$J$1,収穫記録!$I:$I,$J$2,収穫記録!$J:$J,$J$3,収穫記録!$F:$F,$I212,収穫記録!$B:$B,"&gt;="&amp;M$10,収穫記録!$B:$B,"&lt;="&amp;M$10+6)
/_xlfn.UNIQUE(_xlfn._xlws.FILTER($F:$F,$E:$E=$J$4))
/IF($J$5="総計",1,$K212/10)
),0)</f>
        <v>0</v>
      </c>
      <c r="N212" s="48" cm="1">
        <f t="array" ref="N212">IFERROR(
IF(OR(N$10="",$I212=""),"",
SUMIFS(収穫記録!$P:$P,収穫記録!$D:$D,$J$1,収穫記録!$I:$I,$J$2,収穫記録!$J:$J,$J$3,収穫記録!$F:$F,$I212,収穫記録!$B:$B,"&gt;="&amp;N$10,収穫記録!$B:$B,"&lt;="&amp;N$10+6)
/_xlfn.UNIQUE(_xlfn._xlws.FILTER($F:$F,$E:$E=$J$4))
/IF($J$5="総計",1,$K212/10)
),0)</f>
        <v>0</v>
      </c>
      <c r="O212" s="48" cm="1">
        <f t="array" ref="O212">IFERROR(
IF(OR(O$10="",$I212=""),"",
SUMIFS(収穫記録!$P:$P,収穫記録!$D:$D,$J$1,収穫記録!$I:$I,$J$2,収穫記録!$J:$J,$J$3,収穫記録!$F:$F,$I212,収穫記録!$B:$B,"&gt;="&amp;O$10,収穫記録!$B:$B,"&lt;="&amp;O$10+6)
/_xlfn.UNIQUE(_xlfn._xlws.FILTER($F:$F,$E:$E=$J$4))
/IF($J$5="総計",1,$K212/10)
),0)</f>
        <v>0</v>
      </c>
      <c r="P212" s="48" cm="1">
        <f t="array" ref="P212">IFERROR(
IF(OR(P$10="",$I212=""),"",
SUMIFS(収穫記録!$P:$P,収穫記録!$D:$D,$J$1,収穫記録!$I:$I,$J$2,収穫記録!$J:$J,$J$3,収穫記録!$F:$F,$I212,収穫記録!$B:$B,"&gt;="&amp;P$10,収穫記録!$B:$B,"&lt;="&amp;P$10+6)
/_xlfn.UNIQUE(_xlfn._xlws.FILTER($F:$F,$E:$E=$J$4))
/IF($J$5="総計",1,$K212/10)
),0)</f>
        <v>0</v>
      </c>
      <c r="Q212" s="48" cm="1">
        <f t="array" ref="Q212">IFERROR(
IF(OR(Q$10="",$I212=""),"",
SUMIFS(収穫記録!$P:$P,収穫記録!$D:$D,$J$1,収穫記録!$I:$I,$J$2,収穫記録!$J:$J,$J$3,収穫記録!$F:$F,$I212,収穫記録!$B:$B,"&gt;="&amp;Q$10,収穫記録!$B:$B,"&lt;="&amp;Q$10+6)
/_xlfn.UNIQUE(_xlfn._xlws.FILTER($F:$F,$E:$E=$J$4))
/IF($J$5="総計",1,$K212/10)
),0)</f>
        <v>0</v>
      </c>
      <c r="R212" s="48" cm="1">
        <f t="array" ref="R212">IFERROR(
IF(OR(R$10="",$I212=""),"",
SUMIFS(収穫記録!$P:$P,収穫記録!$D:$D,$J$1,収穫記録!$I:$I,$J$2,収穫記録!$J:$J,$J$3,収穫記録!$F:$F,$I212,収穫記録!$B:$B,"&gt;="&amp;R$10,収穫記録!$B:$B,"&lt;="&amp;R$10+6)
/_xlfn.UNIQUE(_xlfn._xlws.FILTER($F:$F,$E:$E=$J$4))
/IF($J$5="総計",1,$K212/10)
),0)</f>
        <v>0</v>
      </c>
      <c r="S212" s="48" cm="1">
        <f t="array" ref="S212">IFERROR(
IF(OR(S$10="",$I212=""),"",
SUMIFS(収穫記録!$P:$P,収穫記録!$D:$D,$J$1,収穫記録!$I:$I,$J$2,収穫記録!$J:$J,$J$3,収穫記録!$F:$F,$I212,収穫記録!$B:$B,"&gt;="&amp;S$10,収穫記録!$B:$B,"&lt;="&amp;S$10+6)
/_xlfn.UNIQUE(_xlfn._xlws.FILTER($F:$F,$E:$E=$J$4))
/IF($J$5="総計",1,$K212/10)
),0)</f>
        <v>0</v>
      </c>
      <c r="T212" s="48" cm="1">
        <f t="array" ref="T212">IFERROR(
IF(OR(T$10="",$I212=""),"",
SUMIFS(収穫記録!$P:$P,収穫記録!$D:$D,$J$1,収穫記録!$I:$I,$J$2,収穫記録!$J:$J,$J$3,収穫記録!$F:$F,$I212,収穫記録!$B:$B,"&gt;="&amp;T$10,収穫記録!$B:$B,"&lt;="&amp;T$10+6)
/_xlfn.UNIQUE(_xlfn._xlws.FILTER($F:$F,$E:$E=$J$4))
/IF($J$5="総計",1,$K212/10)
),0)</f>
        <v>0</v>
      </c>
      <c r="U212" s="48" cm="1">
        <f t="array" ref="U212">IFERROR(
IF(OR(U$10="",$I212=""),"",
SUMIFS(収穫記録!$P:$P,収穫記録!$D:$D,$J$1,収穫記録!$I:$I,$J$2,収穫記録!$J:$J,$J$3,収穫記録!$F:$F,$I212,収穫記録!$B:$B,"&gt;="&amp;U$10,収穫記録!$B:$B,"&lt;="&amp;U$10+6)
/_xlfn.UNIQUE(_xlfn._xlws.FILTER($F:$F,$E:$E=$J$4))
/IF($J$5="総計",1,$K212/10)
),0)</f>
        <v>0</v>
      </c>
      <c r="V212" s="48" cm="1">
        <f t="array" ref="V212">IFERROR(
IF(OR(V$10="",$I212=""),"",
SUMIFS(収穫記録!$P:$P,収穫記録!$D:$D,$J$1,収穫記録!$I:$I,$J$2,収穫記録!$J:$J,$J$3,収穫記録!$F:$F,$I212,収穫記録!$B:$B,"&gt;="&amp;V$10,収穫記録!$B:$B,"&lt;="&amp;V$10+6)
/_xlfn.UNIQUE(_xlfn._xlws.FILTER($F:$F,$E:$E=$J$4))
/IF($J$5="総計",1,$K212/10)
),0)</f>
        <v>0</v>
      </c>
      <c r="W212" s="48" cm="1">
        <f t="array" ref="W212">IFERROR(
IF(OR(W$10="",$I212=""),"",
SUMIFS(収穫記録!$P:$P,収穫記録!$D:$D,$J$1,収穫記録!$I:$I,$J$2,収穫記録!$J:$J,$J$3,収穫記録!$F:$F,$I212,収穫記録!$B:$B,"&gt;="&amp;W$10,収穫記録!$B:$B,"&lt;="&amp;W$10+6)
/_xlfn.UNIQUE(_xlfn._xlws.FILTER($F:$F,$E:$E=$J$4))
/IF($J$5="総計",1,$K212/10)
),0)</f>
        <v>0</v>
      </c>
      <c r="X212" s="48" cm="1">
        <f t="array" ref="X212">IFERROR(
IF(OR(X$10="",$I212=""),"",
SUMIFS(収穫記録!$P:$P,収穫記録!$D:$D,$J$1,収穫記録!$I:$I,$J$2,収穫記録!$J:$J,$J$3,収穫記録!$F:$F,$I212,収穫記録!$B:$B,"&gt;="&amp;X$10,収穫記録!$B:$B,"&lt;="&amp;X$10+6)
/_xlfn.UNIQUE(_xlfn._xlws.FILTER($F:$F,$E:$E=$J$4))
/IF($J$5="総計",1,$K212/10)
),0)</f>
        <v>0</v>
      </c>
    </row>
    <row r="213" spans="10:24">
      <c r="J213" s="13"/>
      <c r="K213" s="37"/>
      <c r="L213" s="46" t="str">
        <f t="shared" si="5"/>
        <v/>
      </c>
      <c r="M213" s="47" cm="1">
        <f t="array" ref="M213">IFERROR(
IF(OR(M$10="",$I213=""),"",
SUMIFS(収穫記録!$P:$P,収穫記録!$D:$D,$J$1,収穫記録!$I:$I,$J$2,収穫記録!$J:$J,$J$3,収穫記録!$F:$F,$I213,収穫記録!$B:$B,"&gt;="&amp;M$10,収穫記録!$B:$B,"&lt;="&amp;M$10+6)
/_xlfn.UNIQUE(_xlfn._xlws.FILTER($F:$F,$E:$E=$J$4))
/IF($J$5="総計",1,$K213/10)
),0)</f>
        <v>0</v>
      </c>
      <c r="N213" s="48" cm="1">
        <f t="array" ref="N213">IFERROR(
IF(OR(N$10="",$I213=""),"",
SUMIFS(収穫記録!$P:$P,収穫記録!$D:$D,$J$1,収穫記録!$I:$I,$J$2,収穫記録!$J:$J,$J$3,収穫記録!$F:$F,$I213,収穫記録!$B:$B,"&gt;="&amp;N$10,収穫記録!$B:$B,"&lt;="&amp;N$10+6)
/_xlfn.UNIQUE(_xlfn._xlws.FILTER($F:$F,$E:$E=$J$4))
/IF($J$5="総計",1,$K213/10)
),0)</f>
        <v>0</v>
      </c>
      <c r="O213" s="48" cm="1">
        <f t="array" ref="O213">IFERROR(
IF(OR(O$10="",$I213=""),"",
SUMIFS(収穫記録!$P:$P,収穫記録!$D:$D,$J$1,収穫記録!$I:$I,$J$2,収穫記録!$J:$J,$J$3,収穫記録!$F:$F,$I213,収穫記録!$B:$B,"&gt;="&amp;O$10,収穫記録!$B:$B,"&lt;="&amp;O$10+6)
/_xlfn.UNIQUE(_xlfn._xlws.FILTER($F:$F,$E:$E=$J$4))
/IF($J$5="総計",1,$K213/10)
),0)</f>
        <v>0</v>
      </c>
      <c r="P213" s="48" cm="1">
        <f t="array" ref="P213">IFERROR(
IF(OR(P$10="",$I213=""),"",
SUMIFS(収穫記録!$P:$P,収穫記録!$D:$D,$J$1,収穫記録!$I:$I,$J$2,収穫記録!$J:$J,$J$3,収穫記録!$F:$F,$I213,収穫記録!$B:$B,"&gt;="&amp;P$10,収穫記録!$B:$B,"&lt;="&amp;P$10+6)
/_xlfn.UNIQUE(_xlfn._xlws.FILTER($F:$F,$E:$E=$J$4))
/IF($J$5="総計",1,$K213/10)
),0)</f>
        <v>0</v>
      </c>
      <c r="Q213" s="48" cm="1">
        <f t="array" ref="Q213">IFERROR(
IF(OR(Q$10="",$I213=""),"",
SUMIFS(収穫記録!$P:$P,収穫記録!$D:$D,$J$1,収穫記録!$I:$I,$J$2,収穫記録!$J:$J,$J$3,収穫記録!$F:$F,$I213,収穫記録!$B:$B,"&gt;="&amp;Q$10,収穫記録!$B:$B,"&lt;="&amp;Q$10+6)
/_xlfn.UNIQUE(_xlfn._xlws.FILTER($F:$F,$E:$E=$J$4))
/IF($J$5="総計",1,$K213/10)
),0)</f>
        <v>0</v>
      </c>
      <c r="R213" s="48" cm="1">
        <f t="array" ref="R213">IFERROR(
IF(OR(R$10="",$I213=""),"",
SUMIFS(収穫記録!$P:$P,収穫記録!$D:$D,$J$1,収穫記録!$I:$I,$J$2,収穫記録!$J:$J,$J$3,収穫記録!$F:$F,$I213,収穫記録!$B:$B,"&gt;="&amp;R$10,収穫記録!$B:$B,"&lt;="&amp;R$10+6)
/_xlfn.UNIQUE(_xlfn._xlws.FILTER($F:$F,$E:$E=$J$4))
/IF($J$5="総計",1,$K213/10)
),0)</f>
        <v>0</v>
      </c>
      <c r="S213" s="48" cm="1">
        <f t="array" ref="S213">IFERROR(
IF(OR(S$10="",$I213=""),"",
SUMIFS(収穫記録!$P:$P,収穫記録!$D:$D,$J$1,収穫記録!$I:$I,$J$2,収穫記録!$J:$J,$J$3,収穫記録!$F:$F,$I213,収穫記録!$B:$B,"&gt;="&amp;S$10,収穫記録!$B:$B,"&lt;="&amp;S$10+6)
/_xlfn.UNIQUE(_xlfn._xlws.FILTER($F:$F,$E:$E=$J$4))
/IF($J$5="総計",1,$K213/10)
),0)</f>
        <v>0</v>
      </c>
      <c r="T213" s="48" cm="1">
        <f t="array" ref="T213">IFERROR(
IF(OR(T$10="",$I213=""),"",
SUMIFS(収穫記録!$P:$P,収穫記録!$D:$D,$J$1,収穫記録!$I:$I,$J$2,収穫記録!$J:$J,$J$3,収穫記録!$F:$F,$I213,収穫記録!$B:$B,"&gt;="&amp;T$10,収穫記録!$B:$B,"&lt;="&amp;T$10+6)
/_xlfn.UNIQUE(_xlfn._xlws.FILTER($F:$F,$E:$E=$J$4))
/IF($J$5="総計",1,$K213/10)
),0)</f>
        <v>0</v>
      </c>
      <c r="U213" s="48" cm="1">
        <f t="array" ref="U213">IFERROR(
IF(OR(U$10="",$I213=""),"",
SUMIFS(収穫記録!$P:$P,収穫記録!$D:$D,$J$1,収穫記録!$I:$I,$J$2,収穫記録!$J:$J,$J$3,収穫記録!$F:$F,$I213,収穫記録!$B:$B,"&gt;="&amp;U$10,収穫記録!$B:$B,"&lt;="&amp;U$10+6)
/_xlfn.UNIQUE(_xlfn._xlws.FILTER($F:$F,$E:$E=$J$4))
/IF($J$5="総計",1,$K213/10)
),0)</f>
        <v>0</v>
      </c>
      <c r="V213" s="48" cm="1">
        <f t="array" ref="V213">IFERROR(
IF(OR(V$10="",$I213=""),"",
SUMIFS(収穫記録!$P:$P,収穫記録!$D:$D,$J$1,収穫記録!$I:$I,$J$2,収穫記録!$J:$J,$J$3,収穫記録!$F:$F,$I213,収穫記録!$B:$B,"&gt;="&amp;V$10,収穫記録!$B:$B,"&lt;="&amp;V$10+6)
/_xlfn.UNIQUE(_xlfn._xlws.FILTER($F:$F,$E:$E=$J$4))
/IF($J$5="総計",1,$K213/10)
),0)</f>
        <v>0</v>
      </c>
      <c r="W213" s="48" cm="1">
        <f t="array" ref="W213">IFERROR(
IF(OR(W$10="",$I213=""),"",
SUMIFS(収穫記録!$P:$P,収穫記録!$D:$D,$J$1,収穫記録!$I:$I,$J$2,収穫記録!$J:$J,$J$3,収穫記録!$F:$F,$I213,収穫記録!$B:$B,"&gt;="&amp;W$10,収穫記録!$B:$B,"&lt;="&amp;W$10+6)
/_xlfn.UNIQUE(_xlfn._xlws.FILTER($F:$F,$E:$E=$J$4))
/IF($J$5="総計",1,$K213/10)
),0)</f>
        <v>0</v>
      </c>
      <c r="X213" s="48" cm="1">
        <f t="array" ref="X213">IFERROR(
IF(OR(X$10="",$I213=""),"",
SUMIFS(収穫記録!$P:$P,収穫記録!$D:$D,$J$1,収穫記録!$I:$I,$J$2,収穫記録!$J:$J,$J$3,収穫記録!$F:$F,$I213,収穫記録!$B:$B,"&gt;="&amp;X$10,収穫記録!$B:$B,"&lt;="&amp;X$10+6)
/_xlfn.UNIQUE(_xlfn._xlws.FILTER($F:$F,$E:$E=$J$4))
/IF($J$5="総計",1,$K213/10)
),0)</f>
        <v>0</v>
      </c>
    </row>
    <row r="214" spans="10:24">
      <c r="J214" s="13"/>
      <c r="K214" s="37"/>
      <c r="L214" s="46" t="str">
        <f t="shared" si="5"/>
        <v/>
      </c>
      <c r="M214" s="47" cm="1">
        <f t="array" ref="M214">IFERROR(
IF(OR(M$10="",$I214=""),"",
SUMIFS(収穫記録!$P:$P,収穫記録!$D:$D,$J$1,収穫記録!$I:$I,$J$2,収穫記録!$J:$J,$J$3,収穫記録!$F:$F,$I214,収穫記録!$B:$B,"&gt;="&amp;M$10,収穫記録!$B:$B,"&lt;="&amp;M$10+6)
/_xlfn.UNIQUE(_xlfn._xlws.FILTER($F:$F,$E:$E=$J$4))
/IF($J$5="総計",1,$K214/10)
),0)</f>
        <v>0</v>
      </c>
      <c r="N214" s="48" cm="1">
        <f t="array" ref="N214">IFERROR(
IF(OR(N$10="",$I214=""),"",
SUMIFS(収穫記録!$P:$P,収穫記録!$D:$D,$J$1,収穫記録!$I:$I,$J$2,収穫記録!$J:$J,$J$3,収穫記録!$F:$F,$I214,収穫記録!$B:$B,"&gt;="&amp;N$10,収穫記録!$B:$B,"&lt;="&amp;N$10+6)
/_xlfn.UNIQUE(_xlfn._xlws.FILTER($F:$F,$E:$E=$J$4))
/IF($J$5="総計",1,$K214/10)
),0)</f>
        <v>0</v>
      </c>
      <c r="O214" s="48" cm="1">
        <f t="array" ref="O214">IFERROR(
IF(OR(O$10="",$I214=""),"",
SUMIFS(収穫記録!$P:$P,収穫記録!$D:$D,$J$1,収穫記録!$I:$I,$J$2,収穫記録!$J:$J,$J$3,収穫記録!$F:$F,$I214,収穫記録!$B:$B,"&gt;="&amp;O$10,収穫記録!$B:$B,"&lt;="&amp;O$10+6)
/_xlfn.UNIQUE(_xlfn._xlws.FILTER($F:$F,$E:$E=$J$4))
/IF($J$5="総計",1,$K214/10)
),0)</f>
        <v>0</v>
      </c>
      <c r="P214" s="48" cm="1">
        <f t="array" ref="P214">IFERROR(
IF(OR(P$10="",$I214=""),"",
SUMIFS(収穫記録!$P:$P,収穫記録!$D:$D,$J$1,収穫記録!$I:$I,$J$2,収穫記録!$J:$J,$J$3,収穫記録!$F:$F,$I214,収穫記録!$B:$B,"&gt;="&amp;P$10,収穫記録!$B:$B,"&lt;="&amp;P$10+6)
/_xlfn.UNIQUE(_xlfn._xlws.FILTER($F:$F,$E:$E=$J$4))
/IF($J$5="総計",1,$K214/10)
),0)</f>
        <v>0</v>
      </c>
      <c r="Q214" s="48" cm="1">
        <f t="array" ref="Q214">IFERROR(
IF(OR(Q$10="",$I214=""),"",
SUMIFS(収穫記録!$P:$P,収穫記録!$D:$D,$J$1,収穫記録!$I:$I,$J$2,収穫記録!$J:$J,$J$3,収穫記録!$F:$F,$I214,収穫記録!$B:$B,"&gt;="&amp;Q$10,収穫記録!$B:$B,"&lt;="&amp;Q$10+6)
/_xlfn.UNIQUE(_xlfn._xlws.FILTER($F:$F,$E:$E=$J$4))
/IF($J$5="総計",1,$K214/10)
),0)</f>
        <v>0</v>
      </c>
      <c r="R214" s="48" cm="1">
        <f t="array" ref="R214">IFERROR(
IF(OR(R$10="",$I214=""),"",
SUMIFS(収穫記録!$P:$P,収穫記録!$D:$D,$J$1,収穫記録!$I:$I,$J$2,収穫記録!$J:$J,$J$3,収穫記録!$F:$F,$I214,収穫記録!$B:$B,"&gt;="&amp;R$10,収穫記録!$B:$B,"&lt;="&amp;R$10+6)
/_xlfn.UNIQUE(_xlfn._xlws.FILTER($F:$F,$E:$E=$J$4))
/IF($J$5="総計",1,$K214/10)
),0)</f>
        <v>0</v>
      </c>
      <c r="S214" s="48" cm="1">
        <f t="array" ref="S214">IFERROR(
IF(OR(S$10="",$I214=""),"",
SUMIFS(収穫記録!$P:$P,収穫記録!$D:$D,$J$1,収穫記録!$I:$I,$J$2,収穫記録!$J:$J,$J$3,収穫記録!$F:$F,$I214,収穫記録!$B:$B,"&gt;="&amp;S$10,収穫記録!$B:$B,"&lt;="&amp;S$10+6)
/_xlfn.UNIQUE(_xlfn._xlws.FILTER($F:$F,$E:$E=$J$4))
/IF($J$5="総計",1,$K214/10)
),0)</f>
        <v>0</v>
      </c>
      <c r="T214" s="48" cm="1">
        <f t="array" ref="T214">IFERROR(
IF(OR(T$10="",$I214=""),"",
SUMIFS(収穫記録!$P:$P,収穫記録!$D:$D,$J$1,収穫記録!$I:$I,$J$2,収穫記録!$J:$J,$J$3,収穫記録!$F:$F,$I214,収穫記録!$B:$B,"&gt;="&amp;T$10,収穫記録!$B:$B,"&lt;="&amp;T$10+6)
/_xlfn.UNIQUE(_xlfn._xlws.FILTER($F:$F,$E:$E=$J$4))
/IF($J$5="総計",1,$K214/10)
),0)</f>
        <v>0</v>
      </c>
      <c r="U214" s="48" cm="1">
        <f t="array" ref="U214">IFERROR(
IF(OR(U$10="",$I214=""),"",
SUMIFS(収穫記録!$P:$P,収穫記録!$D:$D,$J$1,収穫記録!$I:$I,$J$2,収穫記録!$J:$J,$J$3,収穫記録!$F:$F,$I214,収穫記録!$B:$B,"&gt;="&amp;U$10,収穫記録!$B:$B,"&lt;="&amp;U$10+6)
/_xlfn.UNIQUE(_xlfn._xlws.FILTER($F:$F,$E:$E=$J$4))
/IF($J$5="総計",1,$K214/10)
),0)</f>
        <v>0</v>
      </c>
      <c r="V214" s="48" cm="1">
        <f t="array" ref="V214">IFERROR(
IF(OR(V$10="",$I214=""),"",
SUMIFS(収穫記録!$P:$P,収穫記録!$D:$D,$J$1,収穫記録!$I:$I,$J$2,収穫記録!$J:$J,$J$3,収穫記録!$F:$F,$I214,収穫記録!$B:$B,"&gt;="&amp;V$10,収穫記録!$B:$B,"&lt;="&amp;V$10+6)
/_xlfn.UNIQUE(_xlfn._xlws.FILTER($F:$F,$E:$E=$J$4))
/IF($J$5="総計",1,$K214/10)
),0)</f>
        <v>0</v>
      </c>
      <c r="W214" s="48" cm="1">
        <f t="array" ref="W214">IFERROR(
IF(OR(W$10="",$I214=""),"",
SUMIFS(収穫記録!$P:$P,収穫記録!$D:$D,$J$1,収穫記録!$I:$I,$J$2,収穫記録!$J:$J,$J$3,収穫記録!$F:$F,$I214,収穫記録!$B:$B,"&gt;="&amp;W$10,収穫記録!$B:$B,"&lt;="&amp;W$10+6)
/_xlfn.UNIQUE(_xlfn._xlws.FILTER($F:$F,$E:$E=$J$4))
/IF($J$5="総計",1,$K214/10)
),0)</f>
        <v>0</v>
      </c>
      <c r="X214" s="48" cm="1">
        <f t="array" ref="X214">IFERROR(
IF(OR(X$10="",$I214=""),"",
SUMIFS(収穫記録!$P:$P,収穫記録!$D:$D,$J$1,収穫記録!$I:$I,$J$2,収穫記録!$J:$J,$J$3,収穫記録!$F:$F,$I214,収穫記録!$B:$B,"&gt;="&amp;X$10,収穫記録!$B:$B,"&lt;="&amp;X$10+6)
/_xlfn.UNIQUE(_xlfn._xlws.FILTER($F:$F,$E:$E=$J$4))
/IF($J$5="総計",1,$K214/10)
),0)</f>
        <v>0</v>
      </c>
    </row>
    <row r="215" spans="10:24">
      <c r="J215" s="13"/>
      <c r="K215" s="37"/>
      <c r="L215" s="46" t="str">
        <f t="shared" si="5"/>
        <v/>
      </c>
      <c r="M215" s="47" cm="1">
        <f t="array" ref="M215">IFERROR(
IF(OR(M$10="",$I215=""),"",
SUMIFS(収穫記録!$P:$P,収穫記録!$D:$D,$J$1,収穫記録!$I:$I,$J$2,収穫記録!$J:$J,$J$3,収穫記録!$F:$F,$I215,収穫記録!$B:$B,"&gt;="&amp;M$10,収穫記録!$B:$B,"&lt;="&amp;M$10+6)
/_xlfn.UNIQUE(_xlfn._xlws.FILTER($F:$F,$E:$E=$J$4))
/IF($J$5="総計",1,$K215/10)
),0)</f>
        <v>0</v>
      </c>
      <c r="N215" s="48" cm="1">
        <f t="array" ref="N215">IFERROR(
IF(OR(N$10="",$I215=""),"",
SUMIFS(収穫記録!$P:$P,収穫記録!$D:$D,$J$1,収穫記録!$I:$I,$J$2,収穫記録!$J:$J,$J$3,収穫記録!$F:$F,$I215,収穫記録!$B:$B,"&gt;="&amp;N$10,収穫記録!$B:$B,"&lt;="&amp;N$10+6)
/_xlfn.UNIQUE(_xlfn._xlws.FILTER($F:$F,$E:$E=$J$4))
/IF($J$5="総計",1,$K215/10)
),0)</f>
        <v>0</v>
      </c>
      <c r="O215" s="48" cm="1">
        <f t="array" ref="O215">IFERROR(
IF(OR(O$10="",$I215=""),"",
SUMIFS(収穫記録!$P:$P,収穫記録!$D:$D,$J$1,収穫記録!$I:$I,$J$2,収穫記録!$J:$J,$J$3,収穫記録!$F:$F,$I215,収穫記録!$B:$B,"&gt;="&amp;O$10,収穫記録!$B:$B,"&lt;="&amp;O$10+6)
/_xlfn.UNIQUE(_xlfn._xlws.FILTER($F:$F,$E:$E=$J$4))
/IF($J$5="総計",1,$K215/10)
),0)</f>
        <v>0</v>
      </c>
      <c r="P215" s="48" cm="1">
        <f t="array" ref="P215">IFERROR(
IF(OR(P$10="",$I215=""),"",
SUMIFS(収穫記録!$P:$P,収穫記録!$D:$D,$J$1,収穫記録!$I:$I,$J$2,収穫記録!$J:$J,$J$3,収穫記録!$F:$F,$I215,収穫記録!$B:$B,"&gt;="&amp;P$10,収穫記録!$B:$B,"&lt;="&amp;P$10+6)
/_xlfn.UNIQUE(_xlfn._xlws.FILTER($F:$F,$E:$E=$J$4))
/IF($J$5="総計",1,$K215/10)
),0)</f>
        <v>0</v>
      </c>
      <c r="Q215" s="48" cm="1">
        <f t="array" ref="Q215">IFERROR(
IF(OR(Q$10="",$I215=""),"",
SUMIFS(収穫記録!$P:$P,収穫記録!$D:$D,$J$1,収穫記録!$I:$I,$J$2,収穫記録!$J:$J,$J$3,収穫記録!$F:$F,$I215,収穫記録!$B:$B,"&gt;="&amp;Q$10,収穫記録!$B:$B,"&lt;="&amp;Q$10+6)
/_xlfn.UNIQUE(_xlfn._xlws.FILTER($F:$F,$E:$E=$J$4))
/IF($J$5="総計",1,$K215/10)
),0)</f>
        <v>0</v>
      </c>
      <c r="R215" s="48" cm="1">
        <f t="array" ref="R215">IFERROR(
IF(OR(R$10="",$I215=""),"",
SUMIFS(収穫記録!$P:$P,収穫記録!$D:$D,$J$1,収穫記録!$I:$I,$J$2,収穫記録!$J:$J,$J$3,収穫記録!$F:$F,$I215,収穫記録!$B:$B,"&gt;="&amp;R$10,収穫記録!$B:$B,"&lt;="&amp;R$10+6)
/_xlfn.UNIQUE(_xlfn._xlws.FILTER($F:$F,$E:$E=$J$4))
/IF($J$5="総計",1,$K215/10)
),0)</f>
        <v>0</v>
      </c>
      <c r="S215" s="48" cm="1">
        <f t="array" ref="S215">IFERROR(
IF(OR(S$10="",$I215=""),"",
SUMIFS(収穫記録!$P:$P,収穫記録!$D:$D,$J$1,収穫記録!$I:$I,$J$2,収穫記録!$J:$J,$J$3,収穫記録!$F:$F,$I215,収穫記録!$B:$B,"&gt;="&amp;S$10,収穫記録!$B:$B,"&lt;="&amp;S$10+6)
/_xlfn.UNIQUE(_xlfn._xlws.FILTER($F:$F,$E:$E=$J$4))
/IF($J$5="総計",1,$K215/10)
),0)</f>
        <v>0</v>
      </c>
      <c r="T215" s="48" cm="1">
        <f t="array" ref="T215">IFERROR(
IF(OR(T$10="",$I215=""),"",
SUMIFS(収穫記録!$P:$P,収穫記録!$D:$D,$J$1,収穫記録!$I:$I,$J$2,収穫記録!$J:$J,$J$3,収穫記録!$F:$F,$I215,収穫記録!$B:$B,"&gt;="&amp;T$10,収穫記録!$B:$B,"&lt;="&amp;T$10+6)
/_xlfn.UNIQUE(_xlfn._xlws.FILTER($F:$F,$E:$E=$J$4))
/IF($J$5="総計",1,$K215/10)
),0)</f>
        <v>0</v>
      </c>
      <c r="U215" s="48" cm="1">
        <f t="array" ref="U215">IFERROR(
IF(OR(U$10="",$I215=""),"",
SUMIFS(収穫記録!$P:$P,収穫記録!$D:$D,$J$1,収穫記録!$I:$I,$J$2,収穫記録!$J:$J,$J$3,収穫記録!$F:$F,$I215,収穫記録!$B:$B,"&gt;="&amp;U$10,収穫記録!$B:$B,"&lt;="&amp;U$10+6)
/_xlfn.UNIQUE(_xlfn._xlws.FILTER($F:$F,$E:$E=$J$4))
/IF($J$5="総計",1,$K215/10)
),0)</f>
        <v>0</v>
      </c>
      <c r="V215" s="48" cm="1">
        <f t="array" ref="V215">IFERROR(
IF(OR(V$10="",$I215=""),"",
SUMIFS(収穫記録!$P:$P,収穫記録!$D:$D,$J$1,収穫記録!$I:$I,$J$2,収穫記録!$J:$J,$J$3,収穫記録!$F:$F,$I215,収穫記録!$B:$B,"&gt;="&amp;V$10,収穫記録!$B:$B,"&lt;="&amp;V$10+6)
/_xlfn.UNIQUE(_xlfn._xlws.FILTER($F:$F,$E:$E=$J$4))
/IF($J$5="総計",1,$K215/10)
),0)</f>
        <v>0</v>
      </c>
      <c r="W215" s="48" cm="1">
        <f t="array" ref="W215">IFERROR(
IF(OR(W$10="",$I215=""),"",
SUMIFS(収穫記録!$P:$P,収穫記録!$D:$D,$J$1,収穫記録!$I:$I,$J$2,収穫記録!$J:$J,$J$3,収穫記録!$F:$F,$I215,収穫記録!$B:$B,"&gt;="&amp;W$10,収穫記録!$B:$B,"&lt;="&amp;W$10+6)
/_xlfn.UNIQUE(_xlfn._xlws.FILTER($F:$F,$E:$E=$J$4))
/IF($J$5="総計",1,$K215/10)
),0)</f>
        <v>0</v>
      </c>
      <c r="X215" s="48" cm="1">
        <f t="array" ref="X215">IFERROR(
IF(OR(X$10="",$I215=""),"",
SUMIFS(収穫記録!$P:$P,収穫記録!$D:$D,$J$1,収穫記録!$I:$I,$J$2,収穫記録!$J:$J,$J$3,収穫記録!$F:$F,$I215,収穫記録!$B:$B,"&gt;="&amp;X$10,収穫記録!$B:$B,"&lt;="&amp;X$10+6)
/_xlfn.UNIQUE(_xlfn._xlws.FILTER($F:$F,$E:$E=$J$4))
/IF($J$5="総計",1,$K215/10)
),0)</f>
        <v>0</v>
      </c>
    </row>
    <row r="216" spans="10:24">
      <c r="J216" s="13"/>
      <c r="K216" s="37"/>
      <c r="L216" s="46" t="str">
        <f t="shared" si="5"/>
        <v/>
      </c>
      <c r="M216" s="47" cm="1">
        <f t="array" ref="M216">IFERROR(
IF(OR(M$10="",$I216=""),"",
SUMIFS(収穫記録!$P:$P,収穫記録!$D:$D,$J$1,収穫記録!$I:$I,$J$2,収穫記録!$J:$J,$J$3,収穫記録!$F:$F,$I216,収穫記録!$B:$B,"&gt;="&amp;M$10,収穫記録!$B:$B,"&lt;="&amp;M$10+6)
/_xlfn.UNIQUE(_xlfn._xlws.FILTER($F:$F,$E:$E=$J$4))
/IF($J$5="総計",1,$K216/10)
),0)</f>
        <v>0</v>
      </c>
      <c r="N216" s="48" cm="1">
        <f t="array" ref="N216">IFERROR(
IF(OR(N$10="",$I216=""),"",
SUMIFS(収穫記録!$P:$P,収穫記録!$D:$D,$J$1,収穫記録!$I:$I,$J$2,収穫記録!$J:$J,$J$3,収穫記録!$F:$F,$I216,収穫記録!$B:$B,"&gt;="&amp;N$10,収穫記録!$B:$B,"&lt;="&amp;N$10+6)
/_xlfn.UNIQUE(_xlfn._xlws.FILTER($F:$F,$E:$E=$J$4))
/IF($J$5="総計",1,$K216/10)
),0)</f>
        <v>0</v>
      </c>
      <c r="O216" s="48" cm="1">
        <f t="array" ref="O216">IFERROR(
IF(OR(O$10="",$I216=""),"",
SUMIFS(収穫記録!$P:$P,収穫記録!$D:$D,$J$1,収穫記録!$I:$I,$J$2,収穫記録!$J:$J,$J$3,収穫記録!$F:$F,$I216,収穫記録!$B:$B,"&gt;="&amp;O$10,収穫記録!$B:$B,"&lt;="&amp;O$10+6)
/_xlfn.UNIQUE(_xlfn._xlws.FILTER($F:$F,$E:$E=$J$4))
/IF($J$5="総計",1,$K216/10)
),0)</f>
        <v>0</v>
      </c>
      <c r="P216" s="48" cm="1">
        <f t="array" ref="P216">IFERROR(
IF(OR(P$10="",$I216=""),"",
SUMIFS(収穫記録!$P:$P,収穫記録!$D:$D,$J$1,収穫記録!$I:$I,$J$2,収穫記録!$J:$J,$J$3,収穫記録!$F:$F,$I216,収穫記録!$B:$B,"&gt;="&amp;P$10,収穫記録!$B:$B,"&lt;="&amp;P$10+6)
/_xlfn.UNIQUE(_xlfn._xlws.FILTER($F:$F,$E:$E=$J$4))
/IF($J$5="総計",1,$K216/10)
),0)</f>
        <v>0</v>
      </c>
      <c r="Q216" s="48" cm="1">
        <f t="array" ref="Q216">IFERROR(
IF(OR(Q$10="",$I216=""),"",
SUMIFS(収穫記録!$P:$P,収穫記録!$D:$D,$J$1,収穫記録!$I:$I,$J$2,収穫記録!$J:$J,$J$3,収穫記録!$F:$F,$I216,収穫記録!$B:$B,"&gt;="&amp;Q$10,収穫記録!$B:$B,"&lt;="&amp;Q$10+6)
/_xlfn.UNIQUE(_xlfn._xlws.FILTER($F:$F,$E:$E=$J$4))
/IF($J$5="総計",1,$K216/10)
),0)</f>
        <v>0</v>
      </c>
      <c r="R216" s="48" cm="1">
        <f t="array" ref="R216">IFERROR(
IF(OR(R$10="",$I216=""),"",
SUMIFS(収穫記録!$P:$P,収穫記録!$D:$D,$J$1,収穫記録!$I:$I,$J$2,収穫記録!$J:$J,$J$3,収穫記録!$F:$F,$I216,収穫記録!$B:$B,"&gt;="&amp;R$10,収穫記録!$B:$B,"&lt;="&amp;R$10+6)
/_xlfn.UNIQUE(_xlfn._xlws.FILTER($F:$F,$E:$E=$J$4))
/IF($J$5="総計",1,$K216/10)
),0)</f>
        <v>0</v>
      </c>
      <c r="S216" s="48" cm="1">
        <f t="array" ref="S216">IFERROR(
IF(OR(S$10="",$I216=""),"",
SUMIFS(収穫記録!$P:$P,収穫記録!$D:$D,$J$1,収穫記録!$I:$I,$J$2,収穫記録!$J:$J,$J$3,収穫記録!$F:$F,$I216,収穫記録!$B:$B,"&gt;="&amp;S$10,収穫記録!$B:$B,"&lt;="&amp;S$10+6)
/_xlfn.UNIQUE(_xlfn._xlws.FILTER($F:$F,$E:$E=$J$4))
/IF($J$5="総計",1,$K216/10)
),0)</f>
        <v>0</v>
      </c>
      <c r="T216" s="48" cm="1">
        <f t="array" ref="T216">IFERROR(
IF(OR(T$10="",$I216=""),"",
SUMIFS(収穫記録!$P:$P,収穫記録!$D:$D,$J$1,収穫記録!$I:$I,$J$2,収穫記録!$J:$J,$J$3,収穫記録!$F:$F,$I216,収穫記録!$B:$B,"&gt;="&amp;T$10,収穫記録!$B:$B,"&lt;="&amp;T$10+6)
/_xlfn.UNIQUE(_xlfn._xlws.FILTER($F:$F,$E:$E=$J$4))
/IF($J$5="総計",1,$K216/10)
),0)</f>
        <v>0</v>
      </c>
      <c r="U216" s="48" cm="1">
        <f t="array" ref="U216">IFERROR(
IF(OR(U$10="",$I216=""),"",
SUMIFS(収穫記録!$P:$P,収穫記録!$D:$D,$J$1,収穫記録!$I:$I,$J$2,収穫記録!$J:$J,$J$3,収穫記録!$F:$F,$I216,収穫記録!$B:$B,"&gt;="&amp;U$10,収穫記録!$B:$B,"&lt;="&amp;U$10+6)
/_xlfn.UNIQUE(_xlfn._xlws.FILTER($F:$F,$E:$E=$J$4))
/IF($J$5="総計",1,$K216/10)
),0)</f>
        <v>0</v>
      </c>
      <c r="V216" s="48" cm="1">
        <f t="array" ref="V216">IFERROR(
IF(OR(V$10="",$I216=""),"",
SUMIFS(収穫記録!$P:$P,収穫記録!$D:$D,$J$1,収穫記録!$I:$I,$J$2,収穫記録!$J:$J,$J$3,収穫記録!$F:$F,$I216,収穫記録!$B:$B,"&gt;="&amp;V$10,収穫記録!$B:$B,"&lt;="&amp;V$10+6)
/_xlfn.UNIQUE(_xlfn._xlws.FILTER($F:$F,$E:$E=$J$4))
/IF($J$5="総計",1,$K216/10)
),0)</f>
        <v>0</v>
      </c>
      <c r="W216" s="48" cm="1">
        <f t="array" ref="W216">IFERROR(
IF(OR(W$10="",$I216=""),"",
SUMIFS(収穫記録!$P:$P,収穫記録!$D:$D,$J$1,収穫記録!$I:$I,$J$2,収穫記録!$J:$J,$J$3,収穫記録!$F:$F,$I216,収穫記録!$B:$B,"&gt;="&amp;W$10,収穫記録!$B:$B,"&lt;="&amp;W$10+6)
/_xlfn.UNIQUE(_xlfn._xlws.FILTER($F:$F,$E:$E=$J$4))
/IF($J$5="総計",1,$K216/10)
),0)</f>
        <v>0</v>
      </c>
      <c r="X216" s="48" cm="1">
        <f t="array" ref="X216">IFERROR(
IF(OR(X$10="",$I216=""),"",
SUMIFS(収穫記録!$P:$P,収穫記録!$D:$D,$J$1,収穫記録!$I:$I,$J$2,収穫記録!$J:$J,$J$3,収穫記録!$F:$F,$I216,収穫記録!$B:$B,"&gt;="&amp;X$10,収穫記録!$B:$B,"&lt;="&amp;X$10+6)
/_xlfn.UNIQUE(_xlfn._xlws.FILTER($F:$F,$E:$E=$J$4))
/IF($J$5="総計",1,$K216/10)
),0)</f>
        <v>0</v>
      </c>
    </row>
    <row r="217" spans="10:24">
      <c r="J217" s="13"/>
      <c r="K217" s="37"/>
      <c r="L217" s="46" t="str">
        <f t="shared" si="5"/>
        <v/>
      </c>
      <c r="M217" s="47" cm="1">
        <f t="array" ref="M217">IFERROR(
IF(OR(M$10="",$I217=""),"",
SUMIFS(収穫記録!$P:$P,収穫記録!$D:$D,$J$1,収穫記録!$I:$I,$J$2,収穫記録!$J:$J,$J$3,収穫記録!$F:$F,$I217,収穫記録!$B:$B,"&gt;="&amp;M$10,収穫記録!$B:$B,"&lt;="&amp;M$10+6)
/_xlfn.UNIQUE(_xlfn._xlws.FILTER($F:$F,$E:$E=$J$4))
/IF($J$5="総計",1,$K217/10)
),0)</f>
        <v>0</v>
      </c>
      <c r="N217" s="48" cm="1">
        <f t="array" ref="N217">IFERROR(
IF(OR(N$10="",$I217=""),"",
SUMIFS(収穫記録!$P:$P,収穫記録!$D:$D,$J$1,収穫記録!$I:$I,$J$2,収穫記録!$J:$J,$J$3,収穫記録!$F:$F,$I217,収穫記録!$B:$B,"&gt;="&amp;N$10,収穫記録!$B:$B,"&lt;="&amp;N$10+6)
/_xlfn.UNIQUE(_xlfn._xlws.FILTER($F:$F,$E:$E=$J$4))
/IF($J$5="総計",1,$K217/10)
),0)</f>
        <v>0</v>
      </c>
      <c r="O217" s="48" cm="1">
        <f t="array" ref="O217">IFERROR(
IF(OR(O$10="",$I217=""),"",
SUMIFS(収穫記録!$P:$P,収穫記録!$D:$D,$J$1,収穫記録!$I:$I,$J$2,収穫記録!$J:$J,$J$3,収穫記録!$F:$F,$I217,収穫記録!$B:$B,"&gt;="&amp;O$10,収穫記録!$B:$B,"&lt;="&amp;O$10+6)
/_xlfn.UNIQUE(_xlfn._xlws.FILTER($F:$F,$E:$E=$J$4))
/IF($J$5="総計",1,$K217/10)
),0)</f>
        <v>0</v>
      </c>
      <c r="P217" s="48" cm="1">
        <f t="array" ref="P217">IFERROR(
IF(OR(P$10="",$I217=""),"",
SUMIFS(収穫記録!$P:$P,収穫記録!$D:$D,$J$1,収穫記録!$I:$I,$J$2,収穫記録!$J:$J,$J$3,収穫記録!$F:$F,$I217,収穫記録!$B:$B,"&gt;="&amp;P$10,収穫記録!$B:$B,"&lt;="&amp;P$10+6)
/_xlfn.UNIQUE(_xlfn._xlws.FILTER($F:$F,$E:$E=$J$4))
/IF($J$5="総計",1,$K217/10)
),0)</f>
        <v>0</v>
      </c>
      <c r="Q217" s="48" cm="1">
        <f t="array" ref="Q217">IFERROR(
IF(OR(Q$10="",$I217=""),"",
SUMIFS(収穫記録!$P:$P,収穫記録!$D:$D,$J$1,収穫記録!$I:$I,$J$2,収穫記録!$J:$J,$J$3,収穫記録!$F:$F,$I217,収穫記録!$B:$B,"&gt;="&amp;Q$10,収穫記録!$B:$B,"&lt;="&amp;Q$10+6)
/_xlfn.UNIQUE(_xlfn._xlws.FILTER($F:$F,$E:$E=$J$4))
/IF($J$5="総計",1,$K217/10)
),0)</f>
        <v>0</v>
      </c>
      <c r="R217" s="48" cm="1">
        <f t="array" ref="R217">IFERROR(
IF(OR(R$10="",$I217=""),"",
SUMIFS(収穫記録!$P:$P,収穫記録!$D:$D,$J$1,収穫記録!$I:$I,$J$2,収穫記録!$J:$J,$J$3,収穫記録!$F:$F,$I217,収穫記録!$B:$B,"&gt;="&amp;R$10,収穫記録!$B:$B,"&lt;="&amp;R$10+6)
/_xlfn.UNIQUE(_xlfn._xlws.FILTER($F:$F,$E:$E=$J$4))
/IF($J$5="総計",1,$K217/10)
),0)</f>
        <v>0</v>
      </c>
      <c r="S217" s="48" cm="1">
        <f t="array" ref="S217">IFERROR(
IF(OR(S$10="",$I217=""),"",
SUMIFS(収穫記録!$P:$P,収穫記録!$D:$D,$J$1,収穫記録!$I:$I,$J$2,収穫記録!$J:$J,$J$3,収穫記録!$F:$F,$I217,収穫記録!$B:$B,"&gt;="&amp;S$10,収穫記録!$B:$B,"&lt;="&amp;S$10+6)
/_xlfn.UNIQUE(_xlfn._xlws.FILTER($F:$F,$E:$E=$J$4))
/IF($J$5="総計",1,$K217/10)
),0)</f>
        <v>0</v>
      </c>
      <c r="T217" s="48" cm="1">
        <f t="array" ref="T217">IFERROR(
IF(OR(T$10="",$I217=""),"",
SUMIFS(収穫記録!$P:$P,収穫記録!$D:$D,$J$1,収穫記録!$I:$I,$J$2,収穫記録!$J:$J,$J$3,収穫記録!$F:$F,$I217,収穫記録!$B:$B,"&gt;="&amp;T$10,収穫記録!$B:$B,"&lt;="&amp;T$10+6)
/_xlfn.UNIQUE(_xlfn._xlws.FILTER($F:$F,$E:$E=$J$4))
/IF($J$5="総計",1,$K217/10)
),0)</f>
        <v>0</v>
      </c>
      <c r="U217" s="48" cm="1">
        <f t="array" ref="U217">IFERROR(
IF(OR(U$10="",$I217=""),"",
SUMIFS(収穫記録!$P:$P,収穫記録!$D:$D,$J$1,収穫記録!$I:$I,$J$2,収穫記録!$J:$J,$J$3,収穫記録!$F:$F,$I217,収穫記録!$B:$B,"&gt;="&amp;U$10,収穫記録!$B:$B,"&lt;="&amp;U$10+6)
/_xlfn.UNIQUE(_xlfn._xlws.FILTER($F:$F,$E:$E=$J$4))
/IF($J$5="総計",1,$K217/10)
),0)</f>
        <v>0</v>
      </c>
      <c r="V217" s="48" cm="1">
        <f t="array" ref="V217">IFERROR(
IF(OR(V$10="",$I217=""),"",
SUMIFS(収穫記録!$P:$P,収穫記録!$D:$D,$J$1,収穫記録!$I:$I,$J$2,収穫記録!$J:$J,$J$3,収穫記録!$F:$F,$I217,収穫記録!$B:$B,"&gt;="&amp;V$10,収穫記録!$B:$B,"&lt;="&amp;V$10+6)
/_xlfn.UNIQUE(_xlfn._xlws.FILTER($F:$F,$E:$E=$J$4))
/IF($J$5="総計",1,$K217/10)
),0)</f>
        <v>0</v>
      </c>
      <c r="W217" s="48" cm="1">
        <f t="array" ref="W217">IFERROR(
IF(OR(W$10="",$I217=""),"",
SUMIFS(収穫記録!$P:$P,収穫記録!$D:$D,$J$1,収穫記録!$I:$I,$J$2,収穫記録!$J:$J,$J$3,収穫記録!$F:$F,$I217,収穫記録!$B:$B,"&gt;="&amp;W$10,収穫記録!$B:$B,"&lt;="&amp;W$10+6)
/_xlfn.UNIQUE(_xlfn._xlws.FILTER($F:$F,$E:$E=$J$4))
/IF($J$5="総計",1,$K217/10)
),0)</f>
        <v>0</v>
      </c>
      <c r="X217" s="48" cm="1">
        <f t="array" ref="X217">IFERROR(
IF(OR(X$10="",$I217=""),"",
SUMIFS(収穫記録!$P:$P,収穫記録!$D:$D,$J$1,収穫記録!$I:$I,$J$2,収穫記録!$J:$J,$J$3,収穫記録!$F:$F,$I217,収穫記録!$B:$B,"&gt;="&amp;X$10,収穫記録!$B:$B,"&lt;="&amp;X$10+6)
/_xlfn.UNIQUE(_xlfn._xlws.FILTER($F:$F,$E:$E=$J$4))
/IF($J$5="総計",1,$K217/10)
),0)</f>
        <v>0</v>
      </c>
    </row>
    <row r="218" spans="10:24">
      <c r="J218" s="13"/>
      <c r="K218" s="37"/>
      <c r="L218" s="46" t="str">
        <f t="shared" si="5"/>
        <v/>
      </c>
      <c r="M218" s="47" cm="1">
        <f t="array" ref="M218">IFERROR(
IF(OR(M$10="",$I218=""),"",
SUMIFS(収穫記録!$P:$P,収穫記録!$D:$D,$J$1,収穫記録!$I:$I,$J$2,収穫記録!$J:$J,$J$3,収穫記録!$F:$F,$I218,収穫記録!$B:$B,"&gt;="&amp;M$10,収穫記録!$B:$B,"&lt;="&amp;M$10+6)
/_xlfn.UNIQUE(_xlfn._xlws.FILTER($F:$F,$E:$E=$J$4))
/IF($J$5="総計",1,$K218/10)
),0)</f>
        <v>0</v>
      </c>
      <c r="N218" s="48" cm="1">
        <f t="array" ref="N218">IFERROR(
IF(OR(N$10="",$I218=""),"",
SUMIFS(収穫記録!$P:$P,収穫記録!$D:$D,$J$1,収穫記録!$I:$I,$J$2,収穫記録!$J:$J,$J$3,収穫記録!$F:$F,$I218,収穫記録!$B:$B,"&gt;="&amp;N$10,収穫記録!$B:$B,"&lt;="&amp;N$10+6)
/_xlfn.UNIQUE(_xlfn._xlws.FILTER($F:$F,$E:$E=$J$4))
/IF($J$5="総計",1,$K218/10)
),0)</f>
        <v>0</v>
      </c>
      <c r="O218" s="48" cm="1">
        <f t="array" ref="O218">IFERROR(
IF(OR(O$10="",$I218=""),"",
SUMIFS(収穫記録!$P:$P,収穫記録!$D:$D,$J$1,収穫記録!$I:$I,$J$2,収穫記録!$J:$J,$J$3,収穫記録!$F:$F,$I218,収穫記録!$B:$B,"&gt;="&amp;O$10,収穫記録!$B:$B,"&lt;="&amp;O$10+6)
/_xlfn.UNIQUE(_xlfn._xlws.FILTER($F:$F,$E:$E=$J$4))
/IF($J$5="総計",1,$K218/10)
),0)</f>
        <v>0</v>
      </c>
      <c r="P218" s="48" cm="1">
        <f t="array" ref="P218">IFERROR(
IF(OR(P$10="",$I218=""),"",
SUMIFS(収穫記録!$P:$P,収穫記録!$D:$D,$J$1,収穫記録!$I:$I,$J$2,収穫記録!$J:$J,$J$3,収穫記録!$F:$F,$I218,収穫記録!$B:$B,"&gt;="&amp;P$10,収穫記録!$B:$B,"&lt;="&amp;P$10+6)
/_xlfn.UNIQUE(_xlfn._xlws.FILTER($F:$F,$E:$E=$J$4))
/IF($J$5="総計",1,$K218/10)
),0)</f>
        <v>0</v>
      </c>
      <c r="Q218" s="48" cm="1">
        <f t="array" ref="Q218">IFERROR(
IF(OR(Q$10="",$I218=""),"",
SUMIFS(収穫記録!$P:$P,収穫記録!$D:$D,$J$1,収穫記録!$I:$I,$J$2,収穫記録!$J:$J,$J$3,収穫記録!$F:$F,$I218,収穫記録!$B:$B,"&gt;="&amp;Q$10,収穫記録!$B:$B,"&lt;="&amp;Q$10+6)
/_xlfn.UNIQUE(_xlfn._xlws.FILTER($F:$F,$E:$E=$J$4))
/IF($J$5="総計",1,$K218/10)
),0)</f>
        <v>0</v>
      </c>
      <c r="R218" s="48" cm="1">
        <f t="array" ref="R218">IFERROR(
IF(OR(R$10="",$I218=""),"",
SUMIFS(収穫記録!$P:$P,収穫記録!$D:$D,$J$1,収穫記録!$I:$I,$J$2,収穫記録!$J:$J,$J$3,収穫記録!$F:$F,$I218,収穫記録!$B:$B,"&gt;="&amp;R$10,収穫記録!$B:$B,"&lt;="&amp;R$10+6)
/_xlfn.UNIQUE(_xlfn._xlws.FILTER($F:$F,$E:$E=$J$4))
/IF($J$5="総計",1,$K218/10)
),0)</f>
        <v>0</v>
      </c>
      <c r="S218" s="48" cm="1">
        <f t="array" ref="S218">IFERROR(
IF(OR(S$10="",$I218=""),"",
SUMIFS(収穫記録!$P:$P,収穫記録!$D:$D,$J$1,収穫記録!$I:$I,$J$2,収穫記録!$J:$J,$J$3,収穫記録!$F:$F,$I218,収穫記録!$B:$B,"&gt;="&amp;S$10,収穫記録!$B:$B,"&lt;="&amp;S$10+6)
/_xlfn.UNIQUE(_xlfn._xlws.FILTER($F:$F,$E:$E=$J$4))
/IF($J$5="総計",1,$K218/10)
),0)</f>
        <v>0</v>
      </c>
      <c r="T218" s="48" cm="1">
        <f t="array" ref="T218">IFERROR(
IF(OR(T$10="",$I218=""),"",
SUMIFS(収穫記録!$P:$P,収穫記録!$D:$D,$J$1,収穫記録!$I:$I,$J$2,収穫記録!$J:$J,$J$3,収穫記録!$F:$F,$I218,収穫記録!$B:$B,"&gt;="&amp;T$10,収穫記録!$B:$B,"&lt;="&amp;T$10+6)
/_xlfn.UNIQUE(_xlfn._xlws.FILTER($F:$F,$E:$E=$J$4))
/IF($J$5="総計",1,$K218/10)
),0)</f>
        <v>0</v>
      </c>
      <c r="U218" s="48" cm="1">
        <f t="array" ref="U218">IFERROR(
IF(OR(U$10="",$I218=""),"",
SUMIFS(収穫記録!$P:$P,収穫記録!$D:$D,$J$1,収穫記録!$I:$I,$J$2,収穫記録!$J:$J,$J$3,収穫記録!$F:$F,$I218,収穫記録!$B:$B,"&gt;="&amp;U$10,収穫記録!$B:$B,"&lt;="&amp;U$10+6)
/_xlfn.UNIQUE(_xlfn._xlws.FILTER($F:$F,$E:$E=$J$4))
/IF($J$5="総計",1,$K218/10)
),0)</f>
        <v>0</v>
      </c>
      <c r="V218" s="48" cm="1">
        <f t="array" ref="V218">IFERROR(
IF(OR(V$10="",$I218=""),"",
SUMIFS(収穫記録!$P:$P,収穫記録!$D:$D,$J$1,収穫記録!$I:$I,$J$2,収穫記録!$J:$J,$J$3,収穫記録!$F:$F,$I218,収穫記録!$B:$B,"&gt;="&amp;V$10,収穫記録!$B:$B,"&lt;="&amp;V$10+6)
/_xlfn.UNIQUE(_xlfn._xlws.FILTER($F:$F,$E:$E=$J$4))
/IF($J$5="総計",1,$K218/10)
),0)</f>
        <v>0</v>
      </c>
      <c r="W218" s="48" cm="1">
        <f t="array" ref="W218">IFERROR(
IF(OR(W$10="",$I218=""),"",
SUMIFS(収穫記録!$P:$P,収穫記録!$D:$D,$J$1,収穫記録!$I:$I,$J$2,収穫記録!$J:$J,$J$3,収穫記録!$F:$F,$I218,収穫記録!$B:$B,"&gt;="&amp;W$10,収穫記録!$B:$B,"&lt;="&amp;W$10+6)
/_xlfn.UNIQUE(_xlfn._xlws.FILTER($F:$F,$E:$E=$J$4))
/IF($J$5="総計",1,$K218/10)
),0)</f>
        <v>0</v>
      </c>
      <c r="X218" s="48" cm="1">
        <f t="array" ref="X218">IFERROR(
IF(OR(X$10="",$I218=""),"",
SUMIFS(収穫記録!$P:$P,収穫記録!$D:$D,$J$1,収穫記録!$I:$I,$J$2,収穫記録!$J:$J,$J$3,収穫記録!$F:$F,$I218,収穫記録!$B:$B,"&gt;="&amp;X$10,収穫記録!$B:$B,"&lt;="&amp;X$10+6)
/_xlfn.UNIQUE(_xlfn._xlws.FILTER($F:$F,$E:$E=$J$4))
/IF($J$5="総計",1,$K218/10)
),0)</f>
        <v>0</v>
      </c>
    </row>
    <row r="219" spans="10:24">
      <c r="J219" s="13"/>
      <c r="K219" s="37"/>
      <c r="L219" s="46" t="str">
        <f t="shared" si="5"/>
        <v/>
      </c>
      <c r="M219" s="47" cm="1">
        <f t="array" ref="M219">IFERROR(
IF(OR(M$10="",$I219=""),"",
SUMIFS(収穫記録!$P:$P,収穫記録!$D:$D,$J$1,収穫記録!$I:$I,$J$2,収穫記録!$J:$J,$J$3,収穫記録!$F:$F,$I219,収穫記録!$B:$B,"&gt;="&amp;M$10,収穫記録!$B:$B,"&lt;="&amp;M$10+6)
/_xlfn.UNIQUE(_xlfn._xlws.FILTER($F:$F,$E:$E=$J$4))
/IF($J$5="総計",1,$K219/10)
),0)</f>
        <v>0</v>
      </c>
      <c r="N219" s="48" cm="1">
        <f t="array" ref="N219">IFERROR(
IF(OR(N$10="",$I219=""),"",
SUMIFS(収穫記録!$P:$P,収穫記録!$D:$D,$J$1,収穫記録!$I:$I,$J$2,収穫記録!$J:$J,$J$3,収穫記録!$F:$F,$I219,収穫記録!$B:$B,"&gt;="&amp;N$10,収穫記録!$B:$B,"&lt;="&amp;N$10+6)
/_xlfn.UNIQUE(_xlfn._xlws.FILTER($F:$F,$E:$E=$J$4))
/IF($J$5="総計",1,$K219/10)
),0)</f>
        <v>0</v>
      </c>
      <c r="O219" s="48" cm="1">
        <f t="array" ref="O219">IFERROR(
IF(OR(O$10="",$I219=""),"",
SUMIFS(収穫記録!$P:$P,収穫記録!$D:$D,$J$1,収穫記録!$I:$I,$J$2,収穫記録!$J:$J,$J$3,収穫記録!$F:$F,$I219,収穫記録!$B:$B,"&gt;="&amp;O$10,収穫記録!$B:$B,"&lt;="&amp;O$10+6)
/_xlfn.UNIQUE(_xlfn._xlws.FILTER($F:$F,$E:$E=$J$4))
/IF($J$5="総計",1,$K219/10)
),0)</f>
        <v>0</v>
      </c>
      <c r="P219" s="48" cm="1">
        <f t="array" ref="P219">IFERROR(
IF(OR(P$10="",$I219=""),"",
SUMIFS(収穫記録!$P:$P,収穫記録!$D:$D,$J$1,収穫記録!$I:$I,$J$2,収穫記録!$J:$J,$J$3,収穫記録!$F:$F,$I219,収穫記録!$B:$B,"&gt;="&amp;P$10,収穫記録!$B:$B,"&lt;="&amp;P$10+6)
/_xlfn.UNIQUE(_xlfn._xlws.FILTER($F:$F,$E:$E=$J$4))
/IF($J$5="総計",1,$K219/10)
),0)</f>
        <v>0</v>
      </c>
      <c r="Q219" s="48" cm="1">
        <f t="array" ref="Q219">IFERROR(
IF(OR(Q$10="",$I219=""),"",
SUMIFS(収穫記録!$P:$P,収穫記録!$D:$D,$J$1,収穫記録!$I:$I,$J$2,収穫記録!$J:$J,$J$3,収穫記録!$F:$F,$I219,収穫記録!$B:$B,"&gt;="&amp;Q$10,収穫記録!$B:$B,"&lt;="&amp;Q$10+6)
/_xlfn.UNIQUE(_xlfn._xlws.FILTER($F:$F,$E:$E=$J$4))
/IF($J$5="総計",1,$K219/10)
),0)</f>
        <v>0</v>
      </c>
      <c r="R219" s="48" cm="1">
        <f t="array" ref="R219">IFERROR(
IF(OR(R$10="",$I219=""),"",
SUMIFS(収穫記録!$P:$P,収穫記録!$D:$D,$J$1,収穫記録!$I:$I,$J$2,収穫記録!$J:$J,$J$3,収穫記録!$F:$F,$I219,収穫記録!$B:$B,"&gt;="&amp;R$10,収穫記録!$B:$B,"&lt;="&amp;R$10+6)
/_xlfn.UNIQUE(_xlfn._xlws.FILTER($F:$F,$E:$E=$J$4))
/IF($J$5="総計",1,$K219/10)
),0)</f>
        <v>0</v>
      </c>
      <c r="S219" s="48" cm="1">
        <f t="array" ref="S219">IFERROR(
IF(OR(S$10="",$I219=""),"",
SUMIFS(収穫記録!$P:$P,収穫記録!$D:$D,$J$1,収穫記録!$I:$I,$J$2,収穫記録!$J:$J,$J$3,収穫記録!$F:$F,$I219,収穫記録!$B:$B,"&gt;="&amp;S$10,収穫記録!$B:$B,"&lt;="&amp;S$10+6)
/_xlfn.UNIQUE(_xlfn._xlws.FILTER($F:$F,$E:$E=$J$4))
/IF($J$5="総計",1,$K219/10)
),0)</f>
        <v>0</v>
      </c>
      <c r="T219" s="48" cm="1">
        <f t="array" ref="T219">IFERROR(
IF(OR(T$10="",$I219=""),"",
SUMIFS(収穫記録!$P:$P,収穫記録!$D:$D,$J$1,収穫記録!$I:$I,$J$2,収穫記録!$J:$J,$J$3,収穫記録!$F:$F,$I219,収穫記録!$B:$B,"&gt;="&amp;T$10,収穫記録!$B:$B,"&lt;="&amp;T$10+6)
/_xlfn.UNIQUE(_xlfn._xlws.FILTER($F:$F,$E:$E=$J$4))
/IF($J$5="総計",1,$K219/10)
),0)</f>
        <v>0</v>
      </c>
      <c r="U219" s="48" cm="1">
        <f t="array" ref="U219">IFERROR(
IF(OR(U$10="",$I219=""),"",
SUMIFS(収穫記録!$P:$P,収穫記録!$D:$D,$J$1,収穫記録!$I:$I,$J$2,収穫記録!$J:$J,$J$3,収穫記録!$F:$F,$I219,収穫記録!$B:$B,"&gt;="&amp;U$10,収穫記録!$B:$B,"&lt;="&amp;U$10+6)
/_xlfn.UNIQUE(_xlfn._xlws.FILTER($F:$F,$E:$E=$J$4))
/IF($J$5="総計",1,$K219/10)
),0)</f>
        <v>0</v>
      </c>
      <c r="V219" s="48" cm="1">
        <f t="array" ref="V219">IFERROR(
IF(OR(V$10="",$I219=""),"",
SUMIFS(収穫記録!$P:$P,収穫記録!$D:$D,$J$1,収穫記録!$I:$I,$J$2,収穫記録!$J:$J,$J$3,収穫記録!$F:$F,$I219,収穫記録!$B:$B,"&gt;="&amp;V$10,収穫記録!$B:$B,"&lt;="&amp;V$10+6)
/_xlfn.UNIQUE(_xlfn._xlws.FILTER($F:$F,$E:$E=$J$4))
/IF($J$5="総計",1,$K219/10)
),0)</f>
        <v>0</v>
      </c>
      <c r="W219" s="48" cm="1">
        <f t="array" ref="W219">IFERROR(
IF(OR(W$10="",$I219=""),"",
SUMIFS(収穫記録!$P:$P,収穫記録!$D:$D,$J$1,収穫記録!$I:$I,$J$2,収穫記録!$J:$J,$J$3,収穫記録!$F:$F,$I219,収穫記録!$B:$B,"&gt;="&amp;W$10,収穫記録!$B:$B,"&lt;="&amp;W$10+6)
/_xlfn.UNIQUE(_xlfn._xlws.FILTER($F:$F,$E:$E=$J$4))
/IF($J$5="総計",1,$K219/10)
),0)</f>
        <v>0</v>
      </c>
      <c r="X219" s="48" cm="1">
        <f t="array" ref="X219">IFERROR(
IF(OR(X$10="",$I219=""),"",
SUMIFS(収穫記録!$P:$P,収穫記録!$D:$D,$J$1,収穫記録!$I:$I,$J$2,収穫記録!$J:$J,$J$3,収穫記録!$F:$F,$I219,収穫記録!$B:$B,"&gt;="&amp;X$10,収穫記録!$B:$B,"&lt;="&amp;X$10+6)
/_xlfn.UNIQUE(_xlfn._xlws.FILTER($F:$F,$E:$E=$J$4))
/IF($J$5="総計",1,$K219/10)
),0)</f>
        <v>0</v>
      </c>
    </row>
    <row r="220" spans="10:24">
      <c r="J220" s="13"/>
      <c r="K220" s="37"/>
      <c r="L220" s="46" t="str">
        <f t="shared" si="5"/>
        <v/>
      </c>
      <c r="M220" s="47" cm="1">
        <f t="array" ref="M220">IFERROR(
IF(OR(M$10="",$I220=""),"",
SUMIFS(収穫記録!$P:$P,収穫記録!$D:$D,$J$1,収穫記録!$I:$I,$J$2,収穫記録!$J:$J,$J$3,収穫記録!$F:$F,$I220,収穫記録!$B:$B,"&gt;="&amp;M$10,収穫記録!$B:$B,"&lt;="&amp;M$10+6)
/_xlfn.UNIQUE(_xlfn._xlws.FILTER($F:$F,$E:$E=$J$4))
/IF($J$5="総計",1,$K220/10)
),0)</f>
        <v>0</v>
      </c>
      <c r="N220" s="48" cm="1">
        <f t="array" ref="N220">IFERROR(
IF(OR(N$10="",$I220=""),"",
SUMIFS(収穫記録!$P:$P,収穫記録!$D:$D,$J$1,収穫記録!$I:$I,$J$2,収穫記録!$J:$J,$J$3,収穫記録!$F:$F,$I220,収穫記録!$B:$B,"&gt;="&amp;N$10,収穫記録!$B:$B,"&lt;="&amp;N$10+6)
/_xlfn.UNIQUE(_xlfn._xlws.FILTER($F:$F,$E:$E=$J$4))
/IF($J$5="総計",1,$K220/10)
),0)</f>
        <v>0</v>
      </c>
      <c r="O220" s="48" cm="1">
        <f t="array" ref="O220">IFERROR(
IF(OR(O$10="",$I220=""),"",
SUMIFS(収穫記録!$P:$P,収穫記録!$D:$D,$J$1,収穫記録!$I:$I,$J$2,収穫記録!$J:$J,$J$3,収穫記録!$F:$F,$I220,収穫記録!$B:$B,"&gt;="&amp;O$10,収穫記録!$B:$B,"&lt;="&amp;O$10+6)
/_xlfn.UNIQUE(_xlfn._xlws.FILTER($F:$F,$E:$E=$J$4))
/IF($J$5="総計",1,$K220/10)
),0)</f>
        <v>0</v>
      </c>
      <c r="P220" s="48" cm="1">
        <f t="array" ref="P220">IFERROR(
IF(OR(P$10="",$I220=""),"",
SUMIFS(収穫記録!$P:$P,収穫記録!$D:$D,$J$1,収穫記録!$I:$I,$J$2,収穫記録!$J:$J,$J$3,収穫記録!$F:$F,$I220,収穫記録!$B:$B,"&gt;="&amp;P$10,収穫記録!$B:$B,"&lt;="&amp;P$10+6)
/_xlfn.UNIQUE(_xlfn._xlws.FILTER($F:$F,$E:$E=$J$4))
/IF($J$5="総計",1,$K220/10)
),0)</f>
        <v>0</v>
      </c>
      <c r="Q220" s="48" cm="1">
        <f t="array" ref="Q220">IFERROR(
IF(OR(Q$10="",$I220=""),"",
SUMIFS(収穫記録!$P:$P,収穫記録!$D:$D,$J$1,収穫記録!$I:$I,$J$2,収穫記録!$J:$J,$J$3,収穫記録!$F:$F,$I220,収穫記録!$B:$B,"&gt;="&amp;Q$10,収穫記録!$B:$B,"&lt;="&amp;Q$10+6)
/_xlfn.UNIQUE(_xlfn._xlws.FILTER($F:$F,$E:$E=$J$4))
/IF($J$5="総計",1,$K220/10)
),0)</f>
        <v>0</v>
      </c>
      <c r="R220" s="48" cm="1">
        <f t="array" ref="R220">IFERROR(
IF(OR(R$10="",$I220=""),"",
SUMIFS(収穫記録!$P:$P,収穫記録!$D:$D,$J$1,収穫記録!$I:$I,$J$2,収穫記録!$J:$J,$J$3,収穫記録!$F:$F,$I220,収穫記録!$B:$B,"&gt;="&amp;R$10,収穫記録!$B:$B,"&lt;="&amp;R$10+6)
/_xlfn.UNIQUE(_xlfn._xlws.FILTER($F:$F,$E:$E=$J$4))
/IF($J$5="総計",1,$K220/10)
),0)</f>
        <v>0</v>
      </c>
      <c r="S220" s="48" cm="1">
        <f t="array" ref="S220">IFERROR(
IF(OR(S$10="",$I220=""),"",
SUMIFS(収穫記録!$P:$P,収穫記録!$D:$D,$J$1,収穫記録!$I:$I,$J$2,収穫記録!$J:$J,$J$3,収穫記録!$F:$F,$I220,収穫記録!$B:$B,"&gt;="&amp;S$10,収穫記録!$B:$B,"&lt;="&amp;S$10+6)
/_xlfn.UNIQUE(_xlfn._xlws.FILTER($F:$F,$E:$E=$J$4))
/IF($J$5="総計",1,$K220/10)
),0)</f>
        <v>0</v>
      </c>
      <c r="T220" s="48" cm="1">
        <f t="array" ref="T220">IFERROR(
IF(OR(T$10="",$I220=""),"",
SUMIFS(収穫記録!$P:$P,収穫記録!$D:$D,$J$1,収穫記録!$I:$I,$J$2,収穫記録!$J:$J,$J$3,収穫記録!$F:$F,$I220,収穫記録!$B:$B,"&gt;="&amp;T$10,収穫記録!$B:$B,"&lt;="&amp;T$10+6)
/_xlfn.UNIQUE(_xlfn._xlws.FILTER($F:$F,$E:$E=$J$4))
/IF($J$5="総計",1,$K220/10)
),0)</f>
        <v>0</v>
      </c>
      <c r="U220" s="48" cm="1">
        <f t="array" ref="U220">IFERROR(
IF(OR(U$10="",$I220=""),"",
SUMIFS(収穫記録!$P:$P,収穫記録!$D:$D,$J$1,収穫記録!$I:$I,$J$2,収穫記録!$J:$J,$J$3,収穫記録!$F:$F,$I220,収穫記録!$B:$B,"&gt;="&amp;U$10,収穫記録!$B:$B,"&lt;="&amp;U$10+6)
/_xlfn.UNIQUE(_xlfn._xlws.FILTER($F:$F,$E:$E=$J$4))
/IF($J$5="総計",1,$K220/10)
),0)</f>
        <v>0</v>
      </c>
      <c r="V220" s="48" cm="1">
        <f t="array" ref="V220">IFERROR(
IF(OR(V$10="",$I220=""),"",
SUMIFS(収穫記録!$P:$P,収穫記録!$D:$D,$J$1,収穫記録!$I:$I,$J$2,収穫記録!$J:$J,$J$3,収穫記録!$F:$F,$I220,収穫記録!$B:$B,"&gt;="&amp;V$10,収穫記録!$B:$B,"&lt;="&amp;V$10+6)
/_xlfn.UNIQUE(_xlfn._xlws.FILTER($F:$F,$E:$E=$J$4))
/IF($J$5="総計",1,$K220/10)
),0)</f>
        <v>0</v>
      </c>
      <c r="W220" s="48" cm="1">
        <f t="array" ref="W220">IFERROR(
IF(OR(W$10="",$I220=""),"",
SUMIFS(収穫記録!$P:$P,収穫記録!$D:$D,$J$1,収穫記録!$I:$I,$J$2,収穫記録!$J:$J,$J$3,収穫記録!$F:$F,$I220,収穫記録!$B:$B,"&gt;="&amp;W$10,収穫記録!$B:$B,"&lt;="&amp;W$10+6)
/_xlfn.UNIQUE(_xlfn._xlws.FILTER($F:$F,$E:$E=$J$4))
/IF($J$5="総計",1,$K220/10)
),0)</f>
        <v>0</v>
      </c>
      <c r="X220" s="48" cm="1">
        <f t="array" ref="X220">IFERROR(
IF(OR(X$10="",$I220=""),"",
SUMIFS(収穫記録!$P:$P,収穫記録!$D:$D,$J$1,収穫記録!$I:$I,$J$2,収穫記録!$J:$J,$J$3,収穫記録!$F:$F,$I220,収穫記録!$B:$B,"&gt;="&amp;X$10,収穫記録!$B:$B,"&lt;="&amp;X$10+6)
/_xlfn.UNIQUE(_xlfn._xlws.FILTER($F:$F,$E:$E=$J$4))
/IF($J$5="総計",1,$K220/10)
),0)</f>
        <v>0</v>
      </c>
    </row>
    <row r="221" spans="10:24">
      <c r="J221" s="13"/>
      <c r="K221" s="37"/>
      <c r="L221" s="46" t="str">
        <f t="shared" si="5"/>
        <v/>
      </c>
      <c r="M221" s="47" cm="1">
        <f t="array" ref="M221">IFERROR(
IF(OR(M$10="",$I221=""),"",
SUMIFS(収穫記録!$P:$P,収穫記録!$D:$D,$J$1,収穫記録!$I:$I,$J$2,収穫記録!$J:$J,$J$3,収穫記録!$F:$F,$I221,収穫記録!$B:$B,"&gt;="&amp;M$10,収穫記録!$B:$B,"&lt;="&amp;M$10+6)
/_xlfn.UNIQUE(_xlfn._xlws.FILTER($F:$F,$E:$E=$J$4))
/IF($J$5="総計",1,$K221/10)
),0)</f>
        <v>0</v>
      </c>
      <c r="N221" s="48" cm="1">
        <f t="array" ref="N221">IFERROR(
IF(OR(N$10="",$I221=""),"",
SUMIFS(収穫記録!$P:$P,収穫記録!$D:$D,$J$1,収穫記録!$I:$I,$J$2,収穫記録!$J:$J,$J$3,収穫記録!$F:$F,$I221,収穫記録!$B:$B,"&gt;="&amp;N$10,収穫記録!$B:$B,"&lt;="&amp;N$10+6)
/_xlfn.UNIQUE(_xlfn._xlws.FILTER($F:$F,$E:$E=$J$4))
/IF($J$5="総計",1,$K221/10)
),0)</f>
        <v>0</v>
      </c>
      <c r="O221" s="48" cm="1">
        <f t="array" ref="O221">IFERROR(
IF(OR(O$10="",$I221=""),"",
SUMIFS(収穫記録!$P:$P,収穫記録!$D:$D,$J$1,収穫記録!$I:$I,$J$2,収穫記録!$J:$J,$J$3,収穫記録!$F:$F,$I221,収穫記録!$B:$B,"&gt;="&amp;O$10,収穫記録!$B:$B,"&lt;="&amp;O$10+6)
/_xlfn.UNIQUE(_xlfn._xlws.FILTER($F:$F,$E:$E=$J$4))
/IF($J$5="総計",1,$K221/10)
),0)</f>
        <v>0</v>
      </c>
      <c r="P221" s="48" cm="1">
        <f t="array" ref="P221">IFERROR(
IF(OR(P$10="",$I221=""),"",
SUMIFS(収穫記録!$P:$P,収穫記録!$D:$D,$J$1,収穫記録!$I:$I,$J$2,収穫記録!$J:$J,$J$3,収穫記録!$F:$F,$I221,収穫記録!$B:$B,"&gt;="&amp;P$10,収穫記録!$B:$B,"&lt;="&amp;P$10+6)
/_xlfn.UNIQUE(_xlfn._xlws.FILTER($F:$F,$E:$E=$J$4))
/IF($J$5="総計",1,$K221/10)
),0)</f>
        <v>0</v>
      </c>
      <c r="Q221" s="48" cm="1">
        <f t="array" ref="Q221">IFERROR(
IF(OR(Q$10="",$I221=""),"",
SUMIFS(収穫記録!$P:$P,収穫記録!$D:$D,$J$1,収穫記録!$I:$I,$J$2,収穫記録!$J:$J,$J$3,収穫記録!$F:$F,$I221,収穫記録!$B:$B,"&gt;="&amp;Q$10,収穫記録!$B:$B,"&lt;="&amp;Q$10+6)
/_xlfn.UNIQUE(_xlfn._xlws.FILTER($F:$F,$E:$E=$J$4))
/IF($J$5="総計",1,$K221/10)
),0)</f>
        <v>0</v>
      </c>
      <c r="R221" s="48" cm="1">
        <f t="array" ref="R221">IFERROR(
IF(OR(R$10="",$I221=""),"",
SUMIFS(収穫記録!$P:$P,収穫記録!$D:$D,$J$1,収穫記録!$I:$I,$J$2,収穫記録!$J:$J,$J$3,収穫記録!$F:$F,$I221,収穫記録!$B:$B,"&gt;="&amp;R$10,収穫記録!$B:$B,"&lt;="&amp;R$10+6)
/_xlfn.UNIQUE(_xlfn._xlws.FILTER($F:$F,$E:$E=$J$4))
/IF($J$5="総計",1,$K221/10)
),0)</f>
        <v>0</v>
      </c>
      <c r="S221" s="48" cm="1">
        <f t="array" ref="S221">IFERROR(
IF(OR(S$10="",$I221=""),"",
SUMIFS(収穫記録!$P:$P,収穫記録!$D:$D,$J$1,収穫記録!$I:$I,$J$2,収穫記録!$J:$J,$J$3,収穫記録!$F:$F,$I221,収穫記録!$B:$B,"&gt;="&amp;S$10,収穫記録!$B:$B,"&lt;="&amp;S$10+6)
/_xlfn.UNIQUE(_xlfn._xlws.FILTER($F:$F,$E:$E=$J$4))
/IF($J$5="総計",1,$K221/10)
),0)</f>
        <v>0</v>
      </c>
      <c r="T221" s="48" cm="1">
        <f t="array" ref="T221">IFERROR(
IF(OR(T$10="",$I221=""),"",
SUMIFS(収穫記録!$P:$P,収穫記録!$D:$D,$J$1,収穫記録!$I:$I,$J$2,収穫記録!$J:$J,$J$3,収穫記録!$F:$F,$I221,収穫記録!$B:$B,"&gt;="&amp;T$10,収穫記録!$B:$B,"&lt;="&amp;T$10+6)
/_xlfn.UNIQUE(_xlfn._xlws.FILTER($F:$F,$E:$E=$J$4))
/IF($J$5="総計",1,$K221/10)
),0)</f>
        <v>0</v>
      </c>
      <c r="U221" s="48" cm="1">
        <f t="array" ref="U221">IFERROR(
IF(OR(U$10="",$I221=""),"",
SUMIFS(収穫記録!$P:$P,収穫記録!$D:$D,$J$1,収穫記録!$I:$I,$J$2,収穫記録!$J:$J,$J$3,収穫記録!$F:$F,$I221,収穫記録!$B:$B,"&gt;="&amp;U$10,収穫記録!$B:$B,"&lt;="&amp;U$10+6)
/_xlfn.UNIQUE(_xlfn._xlws.FILTER($F:$F,$E:$E=$J$4))
/IF($J$5="総計",1,$K221/10)
),0)</f>
        <v>0</v>
      </c>
      <c r="V221" s="48" cm="1">
        <f t="array" ref="V221">IFERROR(
IF(OR(V$10="",$I221=""),"",
SUMIFS(収穫記録!$P:$P,収穫記録!$D:$D,$J$1,収穫記録!$I:$I,$J$2,収穫記録!$J:$J,$J$3,収穫記録!$F:$F,$I221,収穫記録!$B:$B,"&gt;="&amp;V$10,収穫記録!$B:$B,"&lt;="&amp;V$10+6)
/_xlfn.UNIQUE(_xlfn._xlws.FILTER($F:$F,$E:$E=$J$4))
/IF($J$5="総計",1,$K221/10)
),0)</f>
        <v>0</v>
      </c>
      <c r="W221" s="48" cm="1">
        <f t="array" ref="W221">IFERROR(
IF(OR(W$10="",$I221=""),"",
SUMIFS(収穫記録!$P:$P,収穫記録!$D:$D,$J$1,収穫記録!$I:$I,$J$2,収穫記録!$J:$J,$J$3,収穫記録!$F:$F,$I221,収穫記録!$B:$B,"&gt;="&amp;W$10,収穫記録!$B:$B,"&lt;="&amp;W$10+6)
/_xlfn.UNIQUE(_xlfn._xlws.FILTER($F:$F,$E:$E=$J$4))
/IF($J$5="総計",1,$K221/10)
),0)</f>
        <v>0</v>
      </c>
      <c r="X221" s="48" cm="1">
        <f t="array" ref="X221">IFERROR(
IF(OR(X$10="",$I221=""),"",
SUMIFS(収穫記録!$P:$P,収穫記録!$D:$D,$J$1,収穫記録!$I:$I,$J$2,収穫記録!$J:$J,$J$3,収穫記録!$F:$F,$I221,収穫記録!$B:$B,"&gt;="&amp;X$10,収穫記録!$B:$B,"&lt;="&amp;X$10+6)
/_xlfn.UNIQUE(_xlfn._xlws.FILTER($F:$F,$E:$E=$J$4))
/IF($J$5="総計",1,$K221/10)
),0)</f>
        <v>0</v>
      </c>
    </row>
    <row r="222" spans="10:24">
      <c r="J222" s="13"/>
      <c r="K222" s="37"/>
      <c r="L222" s="46" t="str">
        <f t="shared" si="5"/>
        <v/>
      </c>
      <c r="M222" s="47" cm="1">
        <f t="array" ref="M222">IFERROR(
IF(OR(M$10="",$I222=""),"",
SUMIFS(収穫記録!$P:$P,収穫記録!$D:$D,$J$1,収穫記録!$I:$I,$J$2,収穫記録!$J:$J,$J$3,収穫記録!$F:$F,$I222,収穫記録!$B:$B,"&gt;="&amp;M$10,収穫記録!$B:$B,"&lt;="&amp;M$10+6)
/_xlfn.UNIQUE(_xlfn._xlws.FILTER($F:$F,$E:$E=$J$4))
/IF($J$5="総計",1,$K222/10)
),0)</f>
        <v>0</v>
      </c>
      <c r="N222" s="48" cm="1">
        <f t="array" ref="N222">IFERROR(
IF(OR(N$10="",$I222=""),"",
SUMIFS(収穫記録!$P:$P,収穫記録!$D:$D,$J$1,収穫記録!$I:$I,$J$2,収穫記録!$J:$J,$J$3,収穫記録!$F:$F,$I222,収穫記録!$B:$B,"&gt;="&amp;N$10,収穫記録!$B:$B,"&lt;="&amp;N$10+6)
/_xlfn.UNIQUE(_xlfn._xlws.FILTER($F:$F,$E:$E=$J$4))
/IF($J$5="総計",1,$K222/10)
),0)</f>
        <v>0</v>
      </c>
      <c r="O222" s="48" cm="1">
        <f t="array" ref="O222">IFERROR(
IF(OR(O$10="",$I222=""),"",
SUMIFS(収穫記録!$P:$P,収穫記録!$D:$D,$J$1,収穫記録!$I:$I,$J$2,収穫記録!$J:$J,$J$3,収穫記録!$F:$F,$I222,収穫記録!$B:$B,"&gt;="&amp;O$10,収穫記録!$B:$B,"&lt;="&amp;O$10+6)
/_xlfn.UNIQUE(_xlfn._xlws.FILTER($F:$F,$E:$E=$J$4))
/IF($J$5="総計",1,$K222/10)
),0)</f>
        <v>0</v>
      </c>
      <c r="P222" s="48" cm="1">
        <f t="array" ref="P222">IFERROR(
IF(OR(P$10="",$I222=""),"",
SUMIFS(収穫記録!$P:$P,収穫記録!$D:$D,$J$1,収穫記録!$I:$I,$J$2,収穫記録!$J:$J,$J$3,収穫記録!$F:$F,$I222,収穫記録!$B:$B,"&gt;="&amp;P$10,収穫記録!$B:$B,"&lt;="&amp;P$10+6)
/_xlfn.UNIQUE(_xlfn._xlws.FILTER($F:$F,$E:$E=$J$4))
/IF($J$5="総計",1,$K222/10)
),0)</f>
        <v>0</v>
      </c>
      <c r="Q222" s="48" cm="1">
        <f t="array" ref="Q222">IFERROR(
IF(OR(Q$10="",$I222=""),"",
SUMIFS(収穫記録!$P:$P,収穫記録!$D:$D,$J$1,収穫記録!$I:$I,$J$2,収穫記録!$J:$J,$J$3,収穫記録!$F:$F,$I222,収穫記録!$B:$B,"&gt;="&amp;Q$10,収穫記録!$B:$B,"&lt;="&amp;Q$10+6)
/_xlfn.UNIQUE(_xlfn._xlws.FILTER($F:$F,$E:$E=$J$4))
/IF($J$5="総計",1,$K222/10)
),0)</f>
        <v>0</v>
      </c>
      <c r="R222" s="48" cm="1">
        <f t="array" ref="R222">IFERROR(
IF(OR(R$10="",$I222=""),"",
SUMIFS(収穫記録!$P:$P,収穫記録!$D:$D,$J$1,収穫記録!$I:$I,$J$2,収穫記録!$J:$J,$J$3,収穫記録!$F:$F,$I222,収穫記録!$B:$B,"&gt;="&amp;R$10,収穫記録!$B:$B,"&lt;="&amp;R$10+6)
/_xlfn.UNIQUE(_xlfn._xlws.FILTER($F:$F,$E:$E=$J$4))
/IF($J$5="総計",1,$K222/10)
),0)</f>
        <v>0</v>
      </c>
      <c r="S222" s="48" cm="1">
        <f t="array" ref="S222">IFERROR(
IF(OR(S$10="",$I222=""),"",
SUMIFS(収穫記録!$P:$P,収穫記録!$D:$D,$J$1,収穫記録!$I:$I,$J$2,収穫記録!$J:$J,$J$3,収穫記録!$F:$F,$I222,収穫記録!$B:$B,"&gt;="&amp;S$10,収穫記録!$B:$B,"&lt;="&amp;S$10+6)
/_xlfn.UNIQUE(_xlfn._xlws.FILTER($F:$F,$E:$E=$J$4))
/IF($J$5="総計",1,$K222/10)
),0)</f>
        <v>0</v>
      </c>
      <c r="T222" s="48" cm="1">
        <f t="array" ref="T222">IFERROR(
IF(OR(T$10="",$I222=""),"",
SUMIFS(収穫記録!$P:$P,収穫記録!$D:$D,$J$1,収穫記録!$I:$I,$J$2,収穫記録!$J:$J,$J$3,収穫記録!$F:$F,$I222,収穫記録!$B:$B,"&gt;="&amp;T$10,収穫記録!$B:$B,"&lt;="&amp;T$10+6)
/_xlfn.UNIQUE(_xlfn._xlws.FILTER($F:$F,$E:$E=$J$4))
/IF($J$5="総計",1,$K222/10)
),0)</f>
        <v>0</v>
      </c>
      <c r="U222" s="48" cm="1">
        <f t="array" ref="U222">IFERROR(
IF(OR(U$10="",$I222=""),"",
SUMIFS(収穫記録!$P:$P,収穫記録!$D:$D,$J$1,収穫記録!$I:$I,$J$2,収穫記録!$J:$J,$J$3,収穫記録!$F:$F,$I222,収穫記録!$B:$B,"&gt;="&amp;U$10,収穫記録!$B:$B,"&lt;="&amp;U$10+6)
/_xlfn.UNIQUE(_xlfn._xlws.FILTER($F:$F,$E:$E=$J$4))
/IF($J$5="総計",1,$K222/10)
),0)</f>
        <v>0</v>
      </c>
      <c r="V222" s="48" cm="1">
        <f t="array" ref="V222">IFERROR(
IF(OR(V$10="",$I222=""),"",
SUMIFS(収穫記録!$P:$P,収穫記録!$D:$D,$J$1,収穫記録!$I:$I,$J$2,収穫記録!$J:$J,$J$3,収穫記録!$F:$F,$I222,収穫記録!$B:$B,"&gt;="&amp;V$10,収穫記録!$B:$B,"&lt;="&amp;V$10+6)
/_xlfn.UNIQUE(_xlfn._xlws.FILTER($F:$F,$E:$E=$J$4))
/IF($J$5="総計",1,$K222/10)
),0)</f>
        <v>0</v>
      </c>
      <c r="W222" s="48" cm="1">
        <f t="array" ref="W222">IFERROR(
IF(OR(W$10="",$I222=""),"",
SUMIFS(収穫記録!$P:$P,収穫記録!$D:$D,$J$1,収穫記録!$I:$I,$J$2,収穫記録!$J:$J,$J$3,収穫記録!$F:$F,$I222,収穫記録!$B:$B,"&gt;="&amp;W$10,収穫記録!$B:$B,"&lt;="&amp;W$10+6)
/_xlfn.UNIQUE(_xlfn._xlws.FILTER($F:$F,$E:$E=$J$4))
/IF($J$5="総計",1,$K222/10)
),0)</f>
        <v>0</v>
      </c>
      <c r="X222" s="48" cm="1">
        <f t="array" ref="X222">IFERROR(
IF(OR(X$10="",$I222=""),"",
SUMIFS(収穫記録!$P:$P,収穫記録!$D:$D,$J$1,収穫記録!$I:$I,$J$2,収穫記録!$J:$J,$J$3,収穫記録!$F:$F,$I222,収穫記録!$B:$B,"&gt;="&amp;X$10,収穫記録!$B:$B,"&lt;="&amp;X$10+6)
/_xlfn.UNIQUE(_xlfn._xlws.FILTER($F:$F,$E:$E=$J$4))
/IF($J$5="総計",1,$K222/10)
),0)</f>
        <v>0</v>
      </c>
    </row>
    <row r="223" spans="10:24">
      <c r="J223" s="13"/>
      <c r="K223" s="37"/>
      <c r="L223" s="46" t="str">
        <f t="shared" si="5"/>
        <v/>
      </c>
      <c r="M223" s="47" cm="1">
        <f t="array" ref="M223">IFERROR(
IF(OR(M$10="",$I223=""),"",
SUMIFS(収穫記録!$P:$P,収穫記録!$D:$D,$J$1,収穫記録!$I:$I,$J$2,収穫記録!$J:$J,$J$3,収穫記録!$F:$F,$I223,収穫記録!$B:$B,"&gt;="&amp;M$10,収穫記録!$B:$B,"&lt;="&amp;M$10+6)
/_xlfn.UNIQUE(_xlfn._xlws.FILTER($F:$F,$E:$E=$J$4))
/IF($J$5="総計",1,$K223/10)
),0)</f>
        <v>0</v>
      </c>
      <c r="N223" s="48" cm="1">
        <f t="array" ref="N223">IFERROR(
IF(OR(N$10="",$I223=""),"",
SUMIFS(収穫記録!$P:$P,収穫記録!$D:$D,$J$1,収穫記録!$I:$I,$J$2,収穫記録!$J:$J,$J$3,収穫記録!$F:$F,$I223,収穫記録!$B:$B,"&gt;="&amp;N$10,収穫記録!$B:$B,"&lt;="&amp;N$10+6)
/_xlfn.UNIQUE(_xlfn._xlws.FILTER($F:$F,$E:$E=$J$4))
/IF($J$5="総計",1,$K223/10)
),0)</f>
        <v>0</v>
      </c>
      <c r="O223" s="48" cm="1">
        <f t="array" ref="O223">IFERROR(
IF(OR(O$10="",$I223=""),"",
SUMIFS(収穫記録!$P:$P,収穫記録!$D:$D,$J$1,収穫記録!$I:$I,$J$2,収穫記録!$J:$J,$J$3,収穫記録!$F:$F,$I223,収穫記録!$B:$B,"&gt;="&amp;O$10,収穫記録!$B:$B,"&lt;="&amp;O$10+6)
/_xlfn.UNIQUE(_xlfn._xlws.FILTER($F:$F,$E:$E=$J$4))
/IF($J$5="総計",1,$K223/10)
),0)</f>
        <v>0</v>
      </c>
      <c r="P223" s="48" cm="1">
        <f t="array" ref="P223">IFERROR(
IF(OR(P$10="",$I223=""),"",
SUMIFS(収穫記録!$P:$P,収穫記録!$D:$D,$J$1,収穫記録!$I:$I,$J$2,収穫記録!$J:$J,$J$3,収穫記録!$F:$F,$I223,収穫記録!$B:$B,"&gt;="&amp;P$10,収穫記録!$B:$B,"&lt;="&amp;P$10+6)
/_xlfn.UNIQUE(_xlfn._xlws.FILTER($F:$F,$E:$E=$J$4))
/IF($J$5="総計",1,$K223/10)
),0)</f>
        <v>0</v>
      </c>
      <c r="Q223" s="48" cm="1">
        <f t="array" ref="Q223">IFERROR(
IF(OR(Q$10="",$I223=""),"",
SUMIFS(収穫記録!$P:$P,収穫記録!$D:$D,$J$1,収穫記録!$I:$I,$J$2,収穫記録!$J:$J,$J$3,収穫記録!$F:$F,$I223,収穫記録!$B:$B,"&gt;="&amp;Q$10,収穫記録!$B:$B,"&lt;="&amp;Q$10+6)
/_xlfn.UNIQUE(_xlfn._xlws.FILTER($F:$F,$E:$E=$J$4))
/IF($J$5="総計",1,$K223/10)
),0)</f>
        <v>0</v>
      </c>
      <c r="R223" s="48" cm="1">
        <f t="array" ref="R223">IFERROR(
IF(OR(R$10="",$I223=""),"",
SUMIFS(収穫記録!$P:$P,収穫記録!$D:$D,$J$1,収穫記録!$I:$I,$J$2,収穫記録!$J:$J,$J$3,収穫記録!$F:$F,$I223,収穫記録!$B:$B,"&gt;="&amp;R$10,収穫記録!$B:$B,"&lt;="&amp;R$10+6)
/_xlfn.UNIQUE(_xlfn._xlws.FILTER($F:$F,$E:$E=$J$4))
/IF($J$5="総計",1,$K223/10)
),0)</f>
        <v>0</v>
      </c>
      <c r="S223" s="48" cm="1">
        <f t="array" ref="S223">IFERROR(
IF(OR(S$10="",$I223=""),"",
SUMIFS(収穫記録!$P:$P,収穫記録!$D:$D,$J$1,収穫記録!$I:$I,$J$2,収穫記録!$J:$J,$J$3,収穫記録!$F:$F,$I223,収穫記録!$B:$B,"&gt;="&amp;S$10,収穫記録!$B:$B,"&lt;="&amp;S$10+6)
/_xlfn.UNIQUE(_xlfn._xlws.FILTER($F:$F,$E:$E=$J$4))
/IF($J$5="総計",1,$K223/10)
),0)</f>
        <v>0</v>
      </c>
      <c r="T223" s="48" cm="1">
        <f t="array" ref="T223">IFERROR(
IF(OR(T$10="",$I223=""),"",
SUMIFS(収穫記録!$P:$P,収穫記録!$D:$D,$J$1,収穫記録!$I:$I,$J$2,収穫記録!$J:$J,$J$3,収穫記録!$F:$F,$I223,収穫記録!$B:$B,"&gt;="&amp;T$10,収穫記録!$B:$B,"&lt;="&amp;T$10+6)
/_xlfn.UNIQUE(_xlfn._xlws.FILTER($F:$F,$E:$E=$J$4))
/IF($J$5="総計",1,$K223/10)
),0)</f>
        <v>0</v>
      </c>
      <c r="U223" s="48" cm="1">
        <f t="array" ref="U223">IFERROR(
IF(OR(U$10="",$I223=""),"",
SUMIFS(収穫記録!$P:$P,収穫記録!$D:$D,$J$1,収穫記録!$I:$I,$J$2,収穫記録!$J:$J,$J$3,収穫記録!$F:$F,$I223,収穫記録!$B:$B,"&gt;="&amp;U$10,収穫記録!$B:$B,"&lt;="&amp;U$10+6)
/_xlfn.UNIQUE(_xlfn._xlws.FILTER($F:$F,$E:$E=$J$4))
/IF($J$5="総計",1,$K223/10)
),0)</f>
        <v>0</v>
      </c>
      <c r="V223" s="48" cm="1">
        <f t="array" ref="V223">IFERROR(
IF(OR(V$10="",$I223=""),"",
SUMIFS(収穫記録!$P:$P,収穫記録!$D:$D,$J$1,収穫記録!$I:$I,$J$2,収穫記録!$J:$J,$J$3,収穫記録!$F:$F,$I223,収穫記録!$B:$B,"&gt;="&amp;V$10,収穫記録!$B:$B,"&lt;="&amp;V$10+6)
/_xlfn.UNIQUE(_xlfn._xlws.FILTER($F:$F,$E:$E=$J$4))
/IF($J$5="総計",1,$K223/10)
),0)</f>
        <v>0</v>
      </c>
      <c r="W223" s="48" cm="1">
        <f t="array" ref="W223">IFERROR(
IF(OR(W$10="",$I223=""),"",
SUMIFS(収穫記録!$P:$P,収穫記録!$D:$D,$J$1,収穫記録!$I:$I,$J$2,収穫記録!$J:$J,$J$3,収穫記録!$F:$F,$I223,収穫記録!$B:$B,"&gt;="&amp;W$10,収穫記録!$B:$B,"&lt;="&amp;W$10+6)
/_xlfn.UNIQUE(_xlfn._xlws.FILTER($F:$F,$E:$E=$J$4))
/IF($J$5="総計",1,$K223/10)
),0)</f>
        <v>0</v>
      </c>
      <c r="X223" s="48" cm="1">
        <f t="array" ref="X223">IFERROR(
IF(OR(X$10="",$I223=""),"",
SUMIFS(収穫記録!$P:$P,収穫記録!$D:$D,$J$1,収穫記録!$I:$I,$J$2,収穫記録!$J:$J,$J$3,収穫記録!$F:$F,$I223,収穫記録!$B:$B,"&gt;="&amp;X$10,収穫記録!$B:$B,"&lt;="&amp;X$10+6)
/_xlfn.UNIQUE(_xlfn._xlws.FILTER($F:$F,$E:$E=$J$4))
/IF($J$5="総計",1,$K223/10)
),0)</f>
        <v>0</v>
      </c>
    </row>
    <row r="224" spans="10:24">
      <c r="J224" s="13"/>
      <c r="K224" s="37"/>
      <c r="L224" s="46" t="str">
        <f t="shared" si="5"/>
        <v/>
      </c>
      <c r="M224" s="47" cm="1">
        <f t="array" ref="M224">IFERROR(
IF(OR(M$10="",$I224=""),"",
SUMIFS(収穫記録!$P:$P,収穫記録!$D:$D,$J$1,収穫記録!$I:$I,$J$2,収穫記録!$J:$J,$J$3,収穫記録!$F:$F,$I224,収穫記録!$B:$B,"&gt;="&amp;M$10,収穫記録!$B:$B,"&lt;="&amp;M$10+6)
/_xlfn.UNIQUE(_xlfn._xlws.FILTER($F:$F,$E:$E=$J$4))
/IF($J$5="総計",1,$K224/10)
),0)</f>
        <v>0</v>
      </c>
      <c r="N224" s="48" cm="1">
        <f t="array" ref="N224">IFERROR(
IF(OR(N$10="",$I224=""),"",
SUMIFS(収穫記録!$P:$P,収穫記録!$D:$D,$J$1,収穫記録!$I:$I,$J$2,収穫記録!$J:$J,$J$3,収穫記録!$F:$F,$I224,収穫記録!$B:$B,"&gt;="&amp;N$10,収穫記録!$B:$B,"&lt;="&amp;N$10+6)
/_xlfn.UNIQUE(_xlfn._xlws.FILTER($F:$F,$E:$E=$J$4))
/IF($J$5="総計",1,$K224/10)
),0)</f>
        <v>0</v>
      </c>
      <c r="O224" s="48" cm="1">
        <f t="array" ref="O224">IFERROR(
IF(OR(O$10="",$I224=""),"",
SUMIFS(収穫記録!$P:$P,収穫記録!$D:$D,$J$1,収穫記録!$I:$I,$J$2,収穫記録!$J:$J,$J$3,収穫記録!$F:$F,$I224,収穫記録!$B:$B,"&gt;="&amp;O$10,収穫記録!$B:$B,"&lt;="&amp;O$10+6)
/_xlfn.UNIQUE(_xlfn._xlws.FILTER($F:$F,$E:$E=$J$4))
/IF($J$5="総計",1,$K224/10)
),0)</f>
        <v>0</v>
      </c>
      <c r="P224" s="48" cm="1">
        <f t="array" ref="P224">IFERROR(
IF(OR(P$10="",$I224=""),"",
SUMIFS(収穫記録!$P:$P,収穫記録!$D:$D,$J$1,収穫記録!$I:$I,$J$2,収穫記録!$J:$J,$J$3,収穫記録!$F:$F,$I224,収穫記録!$B:$B,"&gt;="&amp;P$10,収穫記録!$B:$B,"&lt;="&amp;P$10+6)
/_xlfn.UNIQUE(_xlfn._xlws.FILTER($F:$F,$E:$E=$J$4))
/IF($J$5="総計",1,$K224/10)
),0)</f>
        <v>0</v>
      </c>
      <c r="Q224" s="48" cm="1">
        <f t="array" ref="Q224">IFERROR(
IF(OR(Q$10="",$I224=""),"",
SUMIFS(収穫記録!$P:$P,収穫記録!$D:$D,$J$1,収穫記録!$I:$I,$J$2,収穫記録!$J:$J,$J$3,収穫記録!$F:$F,$I224,収穫記録!$B:$B,"&gt;="&amp;Q$10,収穫記録!$B:$B,"&lt;="&amp;Q$10+6)
/_xlfn.UNIQUE(_xlfn._xlws.FILTER($F:$F,$E:$E=$J$4))
/IF($J$5="総計",1,$K224/10)
),0)</f>
        <v>0</v>
      </c>
      <c r="R224" s="48" cm="1">
        <f t="array" ref="R224">IFERROR(
IF(OR(R$10="",$I224=""),"",
SUMIFS(収穫記録!$P:$P,収穫記録!$D:$D,$J$1,収穫記録!$I:$I,$J$2,収穫記録!$J:$J,$J$3,収穫記録!$F:$F,$I224,収穫記録!$B:$B,"&gt;="&amp;R$10,収穫記録!$B:$B,"&lt;="&amp;R$10+6)
/_xlfn.UNIQUE(_xlfn._xlws.FILTER($F:$F,$E:$E=$J$4))
/IF($J$5="総計",1,$K224/10)
),0)</f>
        <v>0</v>
      </c>
      <c r="S224" s="48" cm="1">
        <f t="array" ref="S224">IFERROR(
IF(OR(S$10="",$I224=""),"",
SUMIFS(収穫記録!$P:$P,収穫記録!$D:$D,$J$1,収穫記録!$I:$I,$J$2,収穫記録!$J:$J,$J$3,収穫記録!$F:$F,$I224,収穫記録!$B:$B,"&gt;="&amp;S$10,収穫記録!$B:$B,"&lt;="&amp;S$10+6)
/_xlfn.UNIQUE(_xlfn._xlws.FILTER($F:$F,$E:$E=$J$4))
/IF($J$5="総計",1,$K224/10)
),0)</f>
        <v>0</v>
      </c>
      <c r="T224" s="48" cm="1">
        <f t="array" ref="T224">IFERROR(
IF(OR(T$10="",$I224=""),"",
SUMIFS(収穫記録!$P:$P,収穫記録!$D:$D,$J$1,収穫記録!$I:$I,$J$2,収穫記録!$J:$J,$J$3,収穫記録!$F:$F,$I224,収穫記録!$B:$B,"&gt;="&amp;T$10,収穫記録!$B:$B,"&lt;="&amp;T$10+6)
/_xlfn.UNIQUE(_xlfn._xlws.FILTER($F:$F,$E:$E=$J$4))
/IF($J$5="総計",1,$K224/10)
),0)</f>
        <v>0</v>
      </c>
      <c r="U224" s="48" cm="1">
        <f t="array" ref="U224">IFERROR(
IF(OR(U$10="",$I224=""),"",
SUMIFS(収穫記録!$P:$P,収穫記録!$D:$D,$J$1,収穫記録!$I:$I,$J$2,収穫記録!$J:$J,$J$3,収穫記録!$F:$F,$I224,収穫記録!$B:$B,"&gt;="&amp;U$10,収穫記録!$B:$B,"&lt;="&amp;U$10+6)
/_xlfn.UNIQUE(_xlfn._xlws.FILTER($F:$F,$E:$E=$J$4))
/IF($J$5="総計",1,$K224/10)
),0)</f>
        <v>0</v>
      </c>
      <c r="V224" s="48" cm="1">
        <f t="array" ref="V224">IFERROR(
IF(OR(V$10="",$I224=""),"",
SUMIFS(収穫記録!$P:$P,収穫記録!$D:$D,$J$1,収穫記録!$I:$I,$J$2,収穫記録!$J:$J,$J$3,収穫記録!$F:$F,$I224,収穫記録!$B:$B,"&gt;="&amp;V$10,収穫記録!$B:$B,"&lt;="&amp;V$10+6)
/_xlfn.UNIQUE(_xlfn._xlws.FILTER($F:$F,$E:$E=$J$4))
/IF($J$5="総計",1,$K224/10)
),0)</f>
        <v>0</v>
      </c>
      <c r="W224" s="48" cm="1">
        <f t="array" ref="W224">IFERROR(
IF(OR(W$10="",$I224=""),"",
SUMIFS(収穫記録!$P:$P,収穫記録!$D:$D,$J$1,収穫記録!$I:$I,$J$2,収穫記録!$J:$J,$J$3,収穫記録!$F:$F,$I224,収穫記録!$B:$B,"&gt;="&amp;W$10,収穫記録!$B:$B,"&lt;="&amp;W$10+6)
/_xlfn.UNIQUE(_xlfn._xlws.FILTER($F:$F,$E:$E=$J$4))
/IF($J$5="総計",1,$K224/10)
),0)</f>
        <v>0</v>
      </c>
      <c r="X224" s="48" cm="1">
        <f t="array" ref="X224">IFERROR(
IF(OR(X$10="",$I224=""),"",
SUMIFS(収穫記録!$P:$P,収穫記録!$D:$D,$J$1,収穫記録!$I:$I,$J$2,収穫記録!$J:$J,$J$3,収穫記録!$F:$F,$I224,収穫記録!$B:$B,"&gt;="&amp;X$10,収穫記録!$B:$B,"&lt;="&amp;X$10+6)
/_xlfn.UNIQUE(_xlfn._xlws.FILTER($F:$F,$E:$E=$J$4))
/IF($J$5="総計",1,$K224/10)
),0)</f>
        <v>0</v>
      </c>
    </row>
    <row r="225" spans="10:24">
      <c r="J225" s="13"/>
      <c r="K225" s="37"/>
      <c r="L225" s="46" t="str">
        <f t="shared" si="5"/>
        <v/>
      </c>
      <c r="M225" s="47" cm="1">
        <f t="array" ref="M225">IFERROR(
IF(OR(M$10="",$I225=""),"",
SUMIFS(収穫記録!$P:$P,収穫記録!$D:$D,$J$1,収穫記録!$I:$I,$J$2,収穫記録!$J:$J,$J$3,収穫記録!$F:$F,$I225,収穫記録!$B:$B,"&gt;="&amp;M$10,収穫記録!$B:$B,"&lt;="&amp;M$10+6)
/_xlfn.UNIQUE(_xlfn._xlws.FILTER($F:$F,$E:$E=$J$4))
/IF($J$5="総計",1,$K225/10)
),0)</f>
        <v>0</v>
      </c>
      <c r="N225" s="48" cm="1">
        <f t="array" ref="N225">IFERROR(
IF(OR(N$10="",$I225=""),"",
SUMIFS(収穫記録!$P:$P,収穫記録!$D:$D,$J$1,収穫記録!$I:$I,$J$2,収穫記録!$J:$J,$J$3,収穫記録!$F:$F,$I225,収穫記録!$B:$B,"&gt;="&amp;N$10,収穫記録!$B:$B,"&lt;="&amp;N$10+6)
/_xlfn.UNIQUE(_xlfn._xlws.FILTER($F:$F,$E:$E=$J$4))
/IF($J$5="総計",1,$K225/10)
),0)</f>
        <v>0</v>
      </c>
      <c r="O225" s="48" cm="1">
        <f t="array" ref="O225">IFERROR(
IF(OR(O$10="",$I225=""),"",
SUMIFS(収穫記録!$P:$P,収穫記録!$D:$D,$J$1,収穫記録!$I:$I,$J$2,収穫記録!$J:$J,$J$3,収穫記録!$F:$F,$I225,収穫記録!$B:$B,"&gt;="&amp;O$10,収穫記録!$B:$B,"&lt;="&amp;O$10+6)
/_xlfn.UNIQUE(_xlfn._xlws.FILTER($F:$F,$E:$E=$J$4))
/IF($J$5="総計",1,$K225/10)
),0)</f>
        <v>0</v>
      </c>
      <c r="P225" s="48" cm="1">
        <f t="array" ref="P225">IFERROR(
IF(OR(P$10="",$I225=""),"",
SUMIFS(収穫記録!$P:$P,収穫記録!$D:$D,$J$1,収穫記録!$I:$I,$J$2,収穫記録!$J:$J,$J$3,収穫記録!$F:$F,$I225,収穫記録!$B:$B,"&gt;="&amp;P$10,収穫記録!$B:$B,"&lt;="&amp;P$10+6)
/_xlfn.UNIQUE(_xlfn._xlws.FILTER($F:$F,$E:$E=$J$4))
/IF($J$5="総計",1,$K225/10)
),0)</f>
        <v>0</v>
      </c>
      <c r="Q225" s="48" cm="1">
        <f t="array" ref="Q225">IFERROR(
IF(OR(Q$10="",$I225=""),"",
SUMIFS(収穫記録!$P:$P,収穫記録!$D:$D,$J$1,収穫記録!$I:$I,$J$2,収穫記録!$J:$J,$J$3,収穫記録!$F:$F,$I225,収穫記録!$B:$B,"&gt;="&amp;Q$10,収穫記録!$B:$B,"&lt;="&amp;Q$10+6)
/_xlfn.UNIQUE(_xlfn._xlws.FILTER($F:$F,$E:$E=$J$4))
/IF($J$5="総計",1,$K225/10)
),0)</f>
        <v>0</v>
      </c>
      <c r="R225" s="48" cm="1">
        <f t="array" ref="R225">IFERROR(
IF(OR(R$10="",$I225=""),"",
SUMIFS(収穫記録!$P:$P,収穫記録!$D:$D,$J$1,収穫記録!$I:$I,$J$2,収穫記録!$J:$J,$J$3,収穫記録!$F:$F,$I225,収穫記録!$B:$B,"&gt;="&amp;R$10,収穫記録!$B:$B,"&lt;="&amp;R$10+6)
/_xlfn.UNIQUE(_xlfn._xlws.FILTER($F:$F,$E:$E=$J$4))
/IF($J$5="総計",1,$K225/10)
),0)</f>
        <v>0</v>
      </c>
      <c r="S225" s="48" cm="1">
        <f t="array" ref="S225">IFERROR(
IF(OR(S$10="",$I225=""),"",
SUMIFS(収穫記録!$P:$P,収穫記録!$D:$D,$J$1,収穫記録!$I:$I,$J$2,収穫記録!$J:$J,$J$3,収穫記録!$F:$F,$I225,収穫記録!$B:$B,"&gt;="&amp;S$10,収穫記録!$B:$B,"&lt;="&amp;S$10+6)
/_xlfn.UNIQUE(_xlfn._xlws.FILTER($F:$F,$E:$E=$J$4))
/IF($J$5="総計",1,$K225/10)
),0)</f>
        <v>0</v>
      </c>
      <c r="T225" s="48" cm="1">
        <f t="array" ref="T225">IFERROR(
IF(OR(T$10="",$I225=""),"",
SUMIFS(収穫記録!$P:$P,収穫記録!$D:$D,$J$1,収穫記録!$I:$I,$J$2,収穫記録!$J:$J,$J$3,収穫記録!$F:$F,$I225,収穫記録!$B:$B,"&gt;="&amp;T$10,収穫記録!$B:$B,"&lt;="&amp;T$10+6)
/_xlfn.UNIQUE(_xlfn._xlws.FILTER($F:$F,$E:$E=$J$4))
/IF($J$5="総計",1,$K225/10)
),0)</f>
        <v>0</v>
      </c>
      <c r="U225" s="48" cm="1">
        <f t="array" ref="U225">IFERROR(
IF(OR(U$10="",$I225=""),"",
SUMIFS(収穫記録!$P:$P,収穫記録!$D:$D,$J$1,収穫記録!$I:$I,$J$2,収穫記録!$J:$J,$J$3,収穫記録!$F:$F,$I225,収穫記録!$B:$B,"&gt;="&amp;U$10,収穫記録!$B:$B,"&lt;="&amp;U$10+6)
/_xlfn.UNIQUE(_xlfn._xlws.FILTER($F:$F,$E:$E=$J$4))
/IF($J$5="総計",1,$K225/10)
),0)</f>
        <v>0</v>
      </c>
      <c r="V225" s="48" cm="1">
        <f t="array" ref="V225">IFERROR(
IF(OR(V$10="",$I225=""),"",
SUMIFS(収穫記録!$P:$P,収穫記録!$D:$D,$J$1,収穫記録!$I:$I,$J$2,収穫記録!$J:$J,$J$3,収穫記録!$F:$F,$I225,収穫記録!$B:$B,"&gt;="&amp;V$10,収穫記録!$B:$B,"&lt;="&amp;V$10+6)
/_xlfn.UNIQUE(_xlfn._xlws.FILTER($F:$F,$E:$E=$J$4))
/IF($J$5="総計",1,$K225/10)
),0)</f>
        <v>0</v>
      </c>
      <c r="W225" s="48" cm="1">
        <f t="array" ref="W225">IFERROR(
IF(OR(W$10="",$I225=""),"",
SUMIFS(収穫記録!$P:$P,収穫記録!$D:$D,$J$1,収穫記録!$I:$I,$J$2,収穫記録!$J:$J,$J$3,収穫記録!$F:$F,$I225,収穫記録!$B:$B,"&gt;="&amp;W$10,収穫記録!$B:$B,"&lt;="&amp;W$10+6)
/_xlfn.UNIQUE(_xlfn._xlws.FILTER($F:$F,$E:$E=$J$4))
/IF($J$5="総計",1,$K225/10)
),0)</f>
        <v>0</v>
      </c>
      <c r="X225" s="48" cm="1">
        <f t="array" ref="X225">IFERROR(
IF(OR(X$10="",$I225=""),"",
SUMIFS(収穫記録!$P:$P,収穫記録!$D:$D,$J$1,収穫記録!$I:$I,$J$2,収穫記録!$J:$J,$J$3,収穫記録!$F:$F,$I225,収穫記録!$B:$B,"&gt;="&amp;X$10,収穫記録!$B:$B,"&lt;="&amp;X$10+6)
/_xlfn.UNIQUE(_xlfn._xlws.FILTER($F:$F,$E:$E=$J$4))
/IF($J$5="総計",1,$K225/10)
),0)</f>
        <v>0</v>
      </c>
    </row>
    <row r="226" spans="10:24">
      <c r="J226" s="13"/>
      <c r="K226" s="37"/>
      <c r="L226" s="46" t="str">
        <f t="shared" si="5"/>
        <v/>
      </c>
      <c r="M226" s="47" cm="1">
        <f t="array" ref="M226">IFERROR(
IF(OR(M$10="",$I226=""),"",
SUMIFS(収穫記録!$P:$P,収穫記録!$D:$D,$J$1,収穫記録!$I:$I,$J$2,収穫記録!$J:$J,$J$3,収穫記録!$F:$F,$I226,収穫記録!$B:$B,"&gt;="&amp;M$10,収穫記録!$B:$B,"&lt;="&amp;M$10+6)
/_xlfn.UNIQUE(_xlfn._xlws.FILTER($F:$F,$E:$E=$J$4))
/IF($J$5="総計",1,$K226/10)
),0)</f>
        <v>0</v>
      </c>
      <c r="N226" s="48" cm="1">
        <f t="array" ref="N226">IFERROR(
IF(OR(N$10="",$I226=""),"",
SUMIFS(収穫記録!$P:$P,収穫記録!$D:$D,$J$1,収穫記録!$I:$I,$J$2,収穫記録!$J:$J,$J$3,収穫記録!$F:$F,$I226,収穫記録!$B:$B,"&gt;="&amp;N$10,収穫記録!$B:$B,"&lt;="&amp;N$10+6)
/_xlfn.UNIQUE(_xlfn._xlws.FILTER($F:$F,$E:$E=$J$4))
/IF($J$5="総計",1,$K226/10)
),0)</f>
        <v>0</v>
      </c>
      <c r="O226" s="48" cm="1">
        <f t="array" ref="O226">IFERROR(
IF(OR(O$10="",$I226=""),"",
SUMIFS(収穫記録!$P:$P,収穫記録!$D:$D,$J$1,収穫記録!$I:$I,$J$2,収穫記録!$J:$J,$J$3,収穫記録!$F:$F,$I226,収穫記録!$B:$B,"&gt;="&amp;O$10,収穫記録!$B:$B,"&lt;="&amp;O$10+6)
/_xlfn.UNIQUE(_xlfn._xlws.FILTER($F:$F,$E:$E=$J$4))
/IF($J$5="総計",1,$K226/10)
),0)</f>
        <v>0</v>
      </c>
      <c r="P226" s="48" cm="1">
        <f t="array" ref="P226">IFERROR(
IF(OR(P$10="",$I226=""),"",
SUMIFS(収穫記録!$P:$P,収穫記録!$D:$D,$J$1,収穫記録!$I:$I,$J$2,収穫記録!$J:$J,$J$3,収穫記録!$F:$F,$I226,収穫記録!$B:$B,"&gt;="&amp;P$10,収穫記録!$B:$B,"&lt;="&amp;P$10+6)
/_xlfn.UNIQUE(_xlfn._xlws.FILTER($F:$F,$E:$E=$J$4))
/IF($J$5="総計",1,$K226/10)
),0)</f>
        <v>0</v>
      </c>
      <c r="Q226" s="48" cm="1">
        <f t="array" ref="Q226">IFERROR(
IF(OR(Q$10="",$I226=""),"",
SUMIFS(収穫記録!$P:$P,収穫記録!$D:$D,$J$1,収穫記録!$I:$I,$J$2,収穫記録!$J:$J,$J$3,収穫記録!$F:$F,$I226,収穫記録!$B:$B,"&gt;="&amp;Q$10,収穫記録!$B:$B,"&lt;="&amp;Q$10+6)
/_xlfn.UNIQUE(_xlfn._xlws.FILTER($F:$F,$E:$E=$J$4))
/IF($J$5="総計",1,$K226/10)
),0)</f>
        <v>0</v>
      </c>
      <c r="R226" s="48" cm="1">
        <f t="array" ref="R226">IFERROR(
IF(OR(R$10="",$I226=""),"",
SUMIFS(収穫記録!$P:$P,収穫記録!$D:$D,$J$1,収穫記録!$I:$I,$J$2,収穫記録!$J:$J,$J$3,収穫記録!$F:$F,$I226,収穫記録!$B:$B,"&gt;="&amp;R$10,収穫記録!$B:$B,"&lt;="&amp;R$10+6)
/_xlfn.UNIQUE(_xlfn._xlws.FILTER($F:$F,$E:$E=$J$4))
/IF($J$5="総計",1,$K226/10)
),0)</f>
        <v>0</v>
      </c>
      <c r="S226" s="48" cm="1">
        <f t="array" ref="S226">IFERROR(
IF(OR(S$10="",$I226=""),"",
SUMIFS(収穫記録!$P:$P,収穫記録!$D:$D,$J$1,収穫記録!$I:$I,$J$2,収穫記録!$J:$J,$J$3,収穫記録!$F:$F,$I226,収穫記録!$B:$B,"&gt;="&amp;S$10,収穫記録!$B:$B,"&lt;="&amp;S$10+6)
/_xlfn.UNIQUE(_xlfn._xlws.FILTER($F:$F,$E:$E=$J$4))
/IF($J$5="総計",1,$K226/10)
),0)</f>
        <v>0</v>
      </c>
      <c r="T226" s="48" cm="1">
        <f t="array" ref="T226">IFERROR(
IF(OR(T$10="",$I226=""),"",
SUMIFS(収穫記録!$P:$P,収穫記録!$D:$D,$J$1,収穫記録!$I:$I,$J$2,収穫記録!$J:$J,$J$3,収穫記録!$F:$F,$I226,収穫記録!$B:$B,"&gt;="&amp;T$10,収穫記録!$B:$B,"&lt;="&amp;T$10+6)
/_xlfn.UNIQUE(_xlfn._xlws.FILTER($F:$F,$E:$E=$J$4))
/IF($J$5="総計",1,$K226/10)
),0)</f>
        <v>0</v>
      </c>
      <c r="U226" s="48" cm="1">
        <f t="array" ref="U226">IFERROR(
IF(OR(U$10="",$I226=""),"",
SUMIFS(収穫記録!$P:$P,収穫記録!$D:$D,$J$1,収穫記録!$I:$I,$J$2,収穫記録!$J:$J,$J$3,収穫記録!$F:$F,$I226,収穫記録!$B:$B,"&gt;="&amp;U$10,収穫記録!$B:$B,"&lt;="&amp;U$10+6)
/_xlfn.UNIQUE(_xlfn._xlws.FILTER($F:$F,$E:$E=$J$4))
/IF($J$5="総計",1,$K226/10)
),0)</f>
        <v>0</v>
      </c>
      <c r="V226" s="48" cm="1">
        <f t="array" ref="V226">IFERROR(
IF(OR(V$10="",$I226=""),"",
SUMIFS(収穫記録!$P:$P,収穫記録!$D:$D,$J$1,収穫記録!$I:$I,$J$2,収穫記録!$J:$J,$J$3,収穫記録!$F:$F,$I226,収穫記録!$B:$B,"&gt;="&amp;V$10,収穫記録!$B:$B,"&lt;="&amp;V$10+6)
/_xlfn.UNIQUE(_xlfn._xlws.FILTER($F:$F,$E:$E=$J$4))
/IF($J$5="総計",1,$K226/10)
),0)</f>
        <v>0</v>
      </c>
      <c r="W226" s="48" cm="1">
        <f t="array" ref="W226">IFERROR(
IF(OR(W$10="",$I226=""),"",
SUMIFS(収穫記録!$P:$P,収穫記録!$D:$D,$J$1,収穫記録!$I:$I,$J$2,収穫記録!$J:$J,$J$3,収穫記録!$F:$F,$I226,収穫記録!$B:$B,"&gt;="&amp;W$10,収穫記録!$B:$B,"&lt;="&amp;W$10+6)
/_xlfn.UNIQUE(_xlfn._xlws.FILTER($F:$F,$E:$E=$J$4))
/IF($J$5="総計",1,$K226/10)
),0)</f>
        <v>0</v>
      </c>
      <c r="X226" s="48" cm="1">
        <f t="array" ref="X226">IFERROR(
IF(OR(X$10="",$I226=""),"",
SUMIFS(収穫記録!$P:$P,収穫記録!$D:$D,$J$1,収穫記録!$I:$I,$J$2,収穫記録!$J:$J,$J$3,収穫記録!$F:$F,$I226,収穫記録!$B:$B,"&gt;="&amp;X$10,収穫記録!$B:$B,"&lt;="&amp;X$10+6)
/_xlfn.UNIQUE(_xlfn._xlws.FILTER($F:$F,$E:$E=$J$4))
/IF($J$5="総計",1,$K226/10)
),0)</f>
        <v>0</v>
      </c>
    </row>
    <row r="227" spans="10:24">
      <c r="J227" s="13"/>
      <c r="K227" s="37"/>
      <c r="L227" s="46" t="str">
        <f t="shared" si="5"/>
        <v/>
      </c>
      <c r="M227" s="47" cm="1">
        <f t="array" ref="M227">IFERROR(
IF(OR(M$10="",$I227=""),"",
SUMIFS(収穫記録!$P:$P,収穫記録!$D:$D,$J$1,収穫記録!$I:$I,$J$2,収穫記録!$J:$J,$J$3,収穫記録!$F:$F,$I227,収穫記録!$B:$B,"&gt;="&amp;M$10,収穫記録!$B:$B,"&lt;="&amp;M$10+6)
/_xlfn.UNIQUE(_xlfn._xlws.FILTER($F:$F,$E:$E=$J$4))
/IF($J$5="総計",1,$K227/10)
),0)</f>
        <v>0</v>
      </c>
      <c r="N227" s="48" cm="1">
        <f t="array" ref="N227">IFERROR(
IF(OR(N$10="",$I227=""),"",
SUMIFS(収穫記録!$P:$P,収穫記録!$D:$D,$J$1,収穫記録!$I:$I,$J$2,収穫記録!$J:$J,$J$3,収穫記録!$F:$F,$I227,収穫記録!$B:$B,"&gt;="&amp;N$10,収穫記録!$B:$B,"&lt;="&amp;N$10+6)
/_xlfn.UNIQUE(_xlfn._xlws.FILTER($F:$F,$E:$E=$J$4))
/IF($J$5="総計",1,$K227/10)
),0)</f>
        <v>0</v>
      </c>
      <c r="O227" s="48" cm="1">
        <f t="array" ref="O227">IFERROR(
IF(OR(O$10="",$I227=""),"",
SUMIFS(収穫記録!$P:$P,収穫記録!$D:$D,$J$1,収穫記録!$I:$I,$J$2,収穫記録!$J:$J,$J$3,収穫記録!$F:$F,$I227,収穫記録!$B:$B,"&gt;="&amp;O$10,収穫記録!$B:$B,"&lt;="&amp;O$10+6)
/_xlfn.UNIQUE(_xlfn._xlws.FILTER($F:$F,$E:$E=$J$4))
/IF($J$5="総計",1,$K227/10)
),0)</f>
        <v>0</v>
      </c>
      <c r="P227" s="48" cm="1">
        <f t="array" ref="P227">IFERROR(
IF(OR(P$10="",$I227=""),"",
SUMIFS(収穫記録!$P:$P,収穫記録!$D:$D,$J$1,収穫記録!$I:$I,$J$2,収穫記録!$J:$J,$J$3,収穫記録!$F:$F,$I227,収穫記録!$B:$B,"&gt;="&amp;P$10,収穫記録!$B:$B,"&lt;="&amp;P$10+6)
/_xlfn.UNIQUE(_xlfn._xlws.FILTER($F:$F,$E:$E=$J$4))
/IF($J$5="総計",1,$K227/10)
),0)</f>
        <v>0</v>
      </c>
      <c r="Q227" s="48" cm="1">
        <f t="array" ref="Q227">IFERROR(
IF(OR(Q$10="",$I227=""),"",
SUMIFS(収穫記録!$P:$P,収穫記録!$D:$D,$J$1,収穫記録!$I:$I,$J$2,収穫記録!$J:$J,$J$3,収穫記録!$F:$F,$I227,収穫記録!$B:$B,"&gt;="&amp;Q$10,収穫記録!$B:$B,"&lt;="&amp;Q$10+6)
/_xlfn.UNIQUE(_xlfn._xlws.FILTER($F:$F,$E:$E=$J$4))
/IF($J$5="総計",1,$K227/10)
),0)</f>
        <v>0</v>
      </c>
      <c r="R227" s="48" cm="1">
        <f t="array" ref="R227">IFERROR(
IF(OR(R$10="",$I227=""),"",
SUMIFS(収穫記録!$P:$P,収穫記録!$D:$D,$J$1,収穫記録!$I:$I,$J$2,収穫記録!$J:$J,$J$3,収穫記録!$F:$F,$I227,収穫記録!$B:$B,"&gt;="&amp;R$10,収穫記録!$B:$B,"&lt;="&amp;R$10+6)
/_xlfn.UNIQUE(_xlfn._xlws.FILTER($F:$F,$E:$E=$J$4))
/IF($J$5="総計",1,$K227/10)
),0)</f>
        <v>0</v>
      </c>
      <c r="S227" s="48" cm="1">
        <f t="array" ref="S227">IFERROR(
IF(OR(S$10="",$I227=""),"",
SUMIFS(収穫記録!$P:$P,収穫記録!$D:$D,$J$1,収穫記録!$I:$I,$J$2,収穫記録!$J:$J,$J$3,収穫記録!$F:$F,$I227,収穫記録!$B:$B,"&gt;="&amp;S$10,収穫記録!$B:$B,"&lt;="&amp;S$10+6)
/_xlfn.UNIQUE(_xlfn._xlws.FILTER($F:$F,$E:$E=$J$4))
/IF($J$5="総計",1,$K227/10)
),0)</f>
        <v>0</v>
      </c>
      <c r="T227" s="48" cm="1">
        <f t="array" ref="T227">IFERROR(
IF(OR(T$10="",$I227=""),"",
SUMIFS(収穫記録!$P:$P,収穫記録!$D:$D,$J$1,収穫記録!$I:$I,$J$2,収穫記録!$J:$J,$J$3,収穫記録!$F:$F,$I227,収穫記録!$B:$B,"&gt;="&amp;T$10,収穫記録!$B:$B,"&lt;="&amp;T$10+6)
/_xlfn.UNIQUE(_xlfn._xlws.FILTER($F:$F,$E:$E=$J$4))
/IF($J$5="総計",1,$K227/10)
),0)</f>
        <v>0</v>
      </c>
      <c r="U227" s="48" cm="1">
        <f t="array" ref="U227">IFERROR(
IF(OR(U$10="",$I227=""),"",
SUMIFS(収穫記録!$P:$P,収穫記録!$D:$D,$J$1,収穫記録!$I:$I,$J$2,収穫記録!$J:$J,$J$3,収穫記録!$F:$F,$I227,収穫記録!$B:$B,"&gt;="&amp;U$10,収穫記録!$B:$B,"&lt;="&amp;U$10+6)
/_xlfn.UNIQUE(_xlfn._xlws.FILTER($F:$F,$E:$E=$J$4))
/IF($J$5="総計",1,$K227/10)
),0)</f>
        <v>0</v>
      </c>
      <c r="V227" s="48" cm="1">
        <f t="array" ref="V227">IFERROR(
IF(OR(V$10="",$I227=""),"",
SUMIFS(収穫記録!$P:$P,収穫記録!$D:$D,$J$1,収穫記録!$I:$I,$J$2,収穫記録!$J:$J,$J$3,収穫記録!$F:$F,$I227,収穫記録!$B:$B,"&gt;="&amp;V$10,収穫記録!$B:$B,"&lt;="&amp;V$10+6)
/_xlfn.UNIQUE(_xlfn._xlws.FILTER($F:$F,$E:$E=$J$4))
/IF($J$5="総計",1,$K227/10)
),0)</f>
        <v>0</v>
      </c>
      <c r="W227" s="48" cm="1">
        <f t="array" ref="W227">IFERROR(
IF(OR(W$10="",$I227=""),"",
SUMIFS(収穫記録!$P:$P,収穫記録!$D:$D,$J$1,収穫記録!$I:$I,$J$2,収穫記録!$J:$J,$J$3,収穫記録!$F:$F,$I227,収穫記録!$B:$B,"&gt;="&amp;W$10,収穫記録!$B:$B,"&lt;="&amp;W$10+6)
/_xlfn.UNIQUE(_xlfn._xlws.FILTER($F:$F,$E:$E=$J$4))
/IF($J$5="総計",1,$K227/10)
),0)</f>
        <v>0</v>
      </c>
      <c r="X227" s="48" cm="1">
        <f t="array" ref="X227">IFERROR(
IF(OR(X$10="",$I227=""),"",
SUMIFS(収穫記録!$P:$P,収穫記録!$D:$D,$J$1,収穫記録!$I:$I,$J$2,収穫記録!$J:$J,$J$3,収穫記録!$F:$F,$I227,収穫記録!$B:$B,"&gt;="&amp;X$10,収穫記録!$B:$B,"&lt;="&amp;X$10+6)
/_xlfn.UNIQUE(_xlfn._xlws.FILTER($F:$F,$E:$E=$J$4))
/IF($J$5="総計",1,$K227/10)
),0)</f>
        <v>0</v>
      </c>
    </row>
    <row r="228" spans="10:24">
      <c r="J228" s="13"/>
      <c r="K228" s="37"/>
      <c r="L228" s="46" t="str">
        <f t="shared" si="5"/>
        <v/>
      </c>
      <c r="M228" s="47" cm="1">
        <f t="array" ref="M228">IFERROR(
IF(OR(M$10="",$I228=""),"",
SUMIFS(収穫記録!$P:$P,収穫記録!$D:$D,$J$1,収穫記録!$I:$I,$J$2,収穫記録!$J:$J,$J$3,収穫記録!$F:$F,$I228,収穫記録!$B:$B,"&gt;="&amp;M$10,収穫記録!$B:$B,"&lt;="&amp;M$10+6)
/_xlfn.UNIQUE(_xlfn._xlws.FILTER($F:$F,$E:$E=$J$4))
/IF($J$5="総計",1,$K228/10)
),0)</f>
        <v>0</v>
      </c>
      <c r="N228" s="48" cm="1">
        <f t="array" ref="N228">IFERROR(
IF(OR(N$10="",$I228=""),"",
SUMIFS(収穫記録!$P:$P,収穫記録!$D:$D,$J$1,収穫記録!$I:$I,$J$2,収穫記録!$J:$J,$J$3,収穫記録!$F:$F,$I228,収穫記録!$B:$B,"&gt;="&amp;N$10,収穫記録!$B:$B,"&lt;="&amp;N$10+6)
/_xlfn.UNIQUE(_xlfn._xlws.FILTER($F:$F,$E:$E=$J$4))
/IF($J$5="総計",1,$K228/10)
),0)</f>
        <v>0</v>
      </c>
      <c r="O228" s="48" cm="1">
        <f t="array" ref="O228">IFERROR(
IF(OR(O$10="",$I228=""),"",
SUMIFS(収穫記録!$P:$P,収穫記録!$D:$D,$J$1,収穫記録!$I:$I,$J$2,収穫記録!$J:$J,$J$3,収穫記録!$F:$F,$I228,収穫記録!$B:$B,"&gt;="&amp;O$10,収穫記録!$B:$B,"&lt;="&amp;O$10+6)
/_xlfn.UNIQUE(_xlfn._xlws.FILTER($F:$F,$E:$E=$J$4))
/IF($J$5="総計",1,$K228/10)
),0)</f>
        <v>0</v>
      </c>
      <c r="P228" s="48" cm="1">
        <f t="array" ref="P228">IFERROR(
IF(OR(P$10="",$I228=""),"",
SUMIFS(収穫記録!$P:$P,収穫記録!$D:$D,$J$1,収穫記録!$I:$I,$J$2,収穫記録!$J:$J,$J$3,収穫記録!$F:$F,$I228,収穫記録!$B:$B,"&gt;="&amp;P$10,収穫記録!$B:$B,"&lt;="&amp;P$10+6)
/_xlfn.UNIQUE(_xlfn._xlws.FILTER($F:$F,$E:$E=$J$4))
/IF($J$5="総計",1,$K228/10)
),0)</f>
        <v>0</v>
      </c>
      <c r="Q228" s="48" cm="1">
        <f t="array" ref="Q228">IFERROR(
IF(OR(Q$10="",$I228=""),"",
SUMIFS(収穫記録!$P:$P,収穫記録!$D:$D,$J$1,収穫記録!$I:$I,$J$2,収穫記録!$J:$J,$J$3,収穫記録!$F:$F,$I228,収穫記録!$B:$B,"&gt;="&amp;Q$10,収穫記録!$B:$B,"&lt;="&amp;Q$10+6)
/_xlfn.UNIQUE(_xlfn._xlws.FILTER($F:$F,$E:$E=$J$4))
/IF($J$5="総計",1,$K228/10)
),0)</f>
        <v>0</v>
      </c>
      <c r="R228" s="48" cm="1">
        <f t="array" ref="R228">IFERROR(
IF(OR(R$10="",$I228=""),"",
SUMIFS(収穫記録!$P:$P,収穫記録!$D:$D,$J$1,収穫記録!$I:$I,$J$2,収穫記録!$J:$J,$J$3,収穫記録!$F:$F,$I228,収穫記録!$B:$B,"&gt;="&amp;R$10,収穫記録!$B:$B,"&lt;="&amp;R$10+6)
/_xlfn.UNIQUE(_xlfn._xlws.FILTER($F:$F,$E:$E=$J$4))
/IF($J$5="総計",1,$K228/10)
),0)</f>
        <v>0</v>
      </c>
      <c r="S228" s="48" cm="1">
        <f t="array" ref="S228">IFERROR(
IF(OR(S$10="",$I228=""),"",
SUMIFS(収穫記録!$P:$P,収穫記録!$D:$D,$J$1,収穫記録!$I:$I,$J$2,収穫記録!$J:$J,$J$3,収穫記録!$F:$F,$I228,収穫記録!$B:$B,"&gt;="&amp;S$10,収穫記録!$B:$B,"&lt;="&amp;S$10+6)
/_xlfn.UNIQUE(_xlfn._xlws.FILTER($F:$F,$E:$E=$J$4))
/IF($J$5="総計",1,$K228/10)
),0)</f>
        <v>0</v>
      </c>
      <c r="T228" s="48" cm="1">
        <f t="array" ref="T228">IFERROR(
IF(OR(T$10="",$I228=""),"",
SUMIFS(収穫記録!$P:$P,収穫記録!$D:$D,$J$1,収穫記録!$I:$I,$J$2,収穫記録!$J:$J,$J$3,収穫記録!$F:$F,$I228,収穫記録!$B:$B,"&gt;="&amp;T$10,収穫記録!$B:$B,"&lt;="&amp;T$10+6)
/_xlfn.UNIQUE(_xlfn._xlws.FILTER($F:$F,$E:$E=$J$4))
/IF($J$5="総計",1,$K228/10)
),0)</f>
        <v>0</v>
      </c>
      <c r="U228" s="48" cm="1">
        <f t="array" ref="U228">IFERROR(
IF(OR(U$10="",$I228=""),"",
SUMIFS(収穫記録!$P:$P,収穫記録!$D:$D,$J$1,収穫記録!$I:$I,$J$2,収穫記録!$J:$J,$J$3,収穫記録!$F:$F,$I228,収穫記録!$B:$B,"&gt;="&amp;U$10,収穫記録!$B:$B,"&lt;="&amp;U$10+6)
/_xlfn.UNIQUE(_xlfn._xlws.FILTER($F:$F,$E:$E=$J$4))
/IF($J$5="総計",1,$K228/10)
),0)</f>
        <v>0</v>
      </c>
      <c r="V228" s="48" cm="1">
        <f t="array" ref="V228">IFERROR(
IF(OR(V$10="",$I228=""),"",
SUMIFS(収穫記録!$P:$P,収穫記録!$D:$D,$J$1,収穫記録!$I:$I,$J$2,収穫記録!$J:$J,$J$3,収穫記録!$F:$F,$I228,収穫記録!$B:$B,"&gt;="&amp;V$10,収穫記録!$B:$B,"&lt;="&amp;V$10+6)
/_xlfn.UNIQUE(_xlfn._xlws.FILTER($F:$F,$E:$E=$J$4))
/IF($J$5="総計",1,$K228/10)
),0)</f>
        <v>0</v>
      </c>
      <c r="W228" s="48" cm="1">
        <f t="array" ref="W228">IFERROR(
IF(OR(W$10="",$I228=""),"",
SUMIFS(収穫記録!$P:$P,収穫記録!$D:$D,$J$1,収穫記録!$I:$I,$J$2,収穫記録!$J:$J,$J$3,収穫記録!$F:$F,$I228,収穫記録!$B:$B,"&gt;="&amp;W$10,収穫記録!$B:$B,"&lt;="&amp;W$10+6)
/_xlfn.UNIQUE(_xlfn._xlws.FILTER($F:$F,$E:$E=$J$4))
/IF($J$5="総計",1,$K228/10)
),0)</f>
        <v>0</v>
      </c>
      <c r="X228" s="48" cm="1">
        <f t="array" ref="X228">IFERROR(
IF(OR(X$10="",$I228=""),"",
SUMIFS(収穫記録!$P:$P,収穫記録!$D:$D,$J$1,収穫記録!$I:$I,$J$2,収穫記録!$J:$J,$J$3,収穫記録!$F:$F,$I228,収穫記録!$B:$B,"&gt;="&amp;X$10,収穫記録!$B:$B,"&lt;="&amp;X$10+6)
/_xlfn.UNIQUE(_xlfn._xlws.FILTER($F:$F,$E:$E=$J$4))
/IF($J$5="総計",1,$K228/10)
),0)</f>
        <v>0</v>
      </c>
    </row>
    <row r="229" spans="10:24">
      <c r="J229" s="13"/>
      <c r="K229" s="37"/>
      <c r="L229" s="46" t="str">
        <f t="shared" si="5"/>
        <v/>
      </c>
      <c r="M229" s="47" cm="1">
        <f t="array" ref="M229">IFERROR(
IF(OR(M$10="",$I229=""),"",
SUMIFS(収穫記録!$P:$P,収穫記録!$D:$D,$J$1,収穫記録!$I:$I,$J$2,収穫記録!$J:$J,$J$3,収穫記録!$F:$F,$I229,収穫記録!$B:$B,"&gt;="&amp;M$10,収穫記録!$B:$B,"&lt;="&amp;M$10+6)
/_xlfn.UNIQUE(_xlfn._xlws.FILTER($F:$F,$E:$E=$J$4))
/IF($J$5="総計",1,$K229/10)
),0)</f>
        <v>0</v>
      </c>
      <c r="N229" s="48" cm="1">
        <f t="array" ref="N229">IFERROR(
IF(OR(N$10="",$I229=""),"",
SUMIFS(収穫記録!$P:$P,収穫記録!$D:$D,$J$1,収穫記録!$I:$I,$J$2,収穫記録!$J:$J,$J$3,収穫記録!$F:$F,$I229,収穫記録!$B:$B,"&gt;="&amp;N$10,収穫記録!$B:$B,"&lt;="&amp;N$10+6)
/_xlfn.UNIQUE(_xlfn._xlws.FILTER($F:$F,$E:$E=$J$4))
/IF($J$5="総計",1,$K229/10)
),0)</f>
        <v>0</v>
      </c>
      <c r="O229" s="48" cm="1">
        <f t="array" ref="O229">IFERROR(
IF(OR(O$10="",$I229=""),"",
SUMIFS(収穫記録!$P:$P,収穫記録!$D:$D,$J$1,収穫記録!$I:$I,$J$2,収穫記録!$J:$J,$J$3,収穫記録!$F:$F,$I229,収穫記録!$B:$B,"&gt;="&amp;O$10,収穫記録!$B:$B,"&lt;="&amp;O$10+6)
/_xlfn.UNIQUE(_xlfn._xlws.FILTER($F:$F,$E:$E=$J$4))
/IF($J$5="総計",1,$K229/10)
),0)</f>
        <v>0</v>
      </c>
      <c r="P229" s="48" cm="1">
        <f t="array" ref="P229">IFERROR(
IF(OR(P$10="",$I229=""),"",
SUMIFS(収穫記録!$P:$P,収穫記録!$D:$D,$J$1,収穫記録!$I:$I,$J$2,収穫記録!$J:$J,$J$3,収穫記録!$F:$F,$I229,収穫記録!$B:$B,"&gt;="&amp;P$10,収穫記録!$B:$B,"&lt;="&amp;P$10+6)
/_xlfn.UNIQUE(_xlfn._xlws.FILTER($F:$F,$E:$E=$J$4))
/IF($J$5="総計",1,$K229/10)
),0)</f>
        <v>0</v>
      </c>
      <c r="Q229" s="48" cm="1">
        <f t="array" ref="Q229">IFERROR(
IF(OR(Q$10="",$I229=""),"",
SUMIFS(収穫記録!$P:$P,収穫記録!$D:$D,$J$1,収穫記録!$I:$I,$J$2,収穫記録!$J:$J,$J$3,収穫記録!$F:$F,$I229,収穫記録!$B:$B,"&gt;="&amp;Q$10,収穫記録!$B:$B,"&lt;="&amp;Q$10+6)
/_xlfn.UNIQUE(_xlfn._xlws.FILTER($F:$F,$E:$E=$J$4))
/IF($J$5="総計",1,$K229/10)
),0)</f>
        <v>0</v>
      </c>
      <c r="R229" s="48" cm="1">
        <f t="array" ref="R229">IFERROR(
IF(OR(R$10="",$I229=""),"",
SUMIFS(収穫記録!$P:$P,収穫記録!$D:$D,$J$1,収穫記録!$I:$I,$J$2,収穫記録!$J:$J,$J$3,収穫記録!$F:$F,$I229,収穫記録!$B:$B,"&gt;="&amp;R$10,収穫記録!$B:$B,"&lt;="&amp;R$10+6)
/_xlfn.UNIQUE(_xlfn._xlws.FILTER($F:$F,$E:$E=$J$4))
/IF($J$5="総計",1,$K229/10)
),0)</f>
        <v>0</v>
      </c>
      <c r="S229" s="48" cm="1">
        <f t="array" ref="S229">IFERROR(
IF(OR(S$10="",$I229=""),"",
SUMIFS(収穫記録!$P:$P,収穫記録!$D:$D,$J$1,収穫記録!$I:$I,$J$2,収穫記録!$J:$J,$J$3,収穫記録!$F:$F,$I229,収穫記録!$B:$B,"&gt;="&amp;S$10,収穫記録!$B:$B,"&lt;="&amp;S$10+6)
/_xlfn.UNIQUE(_xlfn._xlws.FILTER($F:$F,$E:$E=$J$4))
/IF($J$5="総計",1,$K229/10)
),0)</f>
        <v>0</v>
      </c>
      <c r="T229" s="48" cm="1">
        <f t="array" ref="T229">IFERROR(
IF(OR(T$10="",$I229=""),"",
SUMIFS(収穫記録!$P:$P,収穫記録!$D:$D,$J$1,収穫記録!$I:$I,$J$2,収穫記録!$J:$J,$J$3,収穫記録!$F:$F,$I229,収穫記録!$B:$B,"&gt;="&amp;T$10,収穫記録!$B:$B,"&lt;="&amp;T$10+6)
/_xlfn.UNIQUE(_xlfn._xlws.FILTER($F:$F,$E:$E=$J$4))
/IF($J$5="総計",1,$K229/10)
),0)</f>
        <v>0</v>
      </c>
      <c r="U229" s="48" cm="1">
        <f t="array" ref="U229">IFERROR(
IF(OR(U$10="",$I229=""),"",
SUMIFS(収穫記録!$P:$P,収穫記録!$D:$D,$J$1,収穫記録!$I:$I,$J$2,収穫記録!$J:$J,$J$3,収穫記録!$F:$F,$I229,収穫記録!$B:$B,"&gt;="&amp;U$10,収穫記録!$B:$B,"&lt;="&amp;U$10+6)
/_xlfn.UNIQUE(_xlfn._xlws.FILTER($F:$F,$E:$E=$J$4))
/IF($J$5="総計",1,$K229/10)
),0)</f>
        <v>0</v>
      </c>
      <c r="V229" s="48" cm="1">
        <f t="array" ref="V229">IFERROR(
IF(OR(V$10="",$I229=""),"",
SUMIFS(収穫記録!$P:$P,収穫記録!$D:$D,$J$1,収穫記録!$I:$I,$J$2,収穫記録!$J:$J,$J$3,収穫記録!$F:$F,$I229,収穫記録!$B:$B,"&gt;="&amp;V$10,収穫記録!$B:$B,"&lt;="&amp;V$10+6)
/_xlfn.UNIQUE(_xlfn._xlws.FILTER($F:$F,$E:$E=$J$4))
/IF($J$5="総計",1,$K229/10)
),0)</f>
        <v>0</v>
      </c>
      <c r="W229" s="48" cm="1">
        <f t="array" ref="W229">IFERROR(
IF(OR(W$10="",$I229=""),"",
SUMIFS(収穫記録!$P:$P,収穫記録!$D:$D,$J$1,収穫記録!$I:$I,$J$2,収穫記録!$J:$J,$J$3,収穫記録!$F:$F,$I229,収穫記録!$B:$B,"&gt;="&amp;W$10,収穫記録!$B:$B,"&lt;="&amp;W$10+6)
/_xlfn.UNIQUE(_xlfn._xlws.FILTER($F:$F,$E:$E=$J$4))
/IF($J$5="総計",1,$K229/10)
),0)</f>
        <v>0</v>
      </c>
      <c r="X229" s="48" cm="1">
        <f t="array" ref="X229">IFERROR(
IF(OR(X$10="",$I229=""),"",
SUMIFS(収穫記録!$P:$P,収穫記録!$D:$D,$J$1,収穫記録!$I:$I,$J$2,収穫記録!$J:$J,$J$3,収穫記録!$F:$F,$I229,収穫記録!$B:$B,"&gt;="&amp;X$10,収穫記録!$B:$B,"&lt;="&amp;X$10+6)
/_xlfn.UNIQUE(_xlfn._xlws.FILTER($F:$F,$E:$E=$J$4))
/IF($J$5="総計",1,$K229/10)
),0)</f>
        <v>0</v>
      </c>
    </row>
    <row r="230" spans="10:24">
      <c r="J230" s="13"/>
      <c r="K230" s="37"/>
      <c r="L230" s="46" t="str">
        <f t="shared" si="5"/>
        <v/>
      </c>
      <c r="M230" s="47" cm="1">
        <f t="array" ref="M230">IFERROR(
IF(OR(M$10="",$I230=""),"",
SUMIFS(収穫記録!$P:$P,収穫記録!$D:$D,$J$1,収穫記録!$I:$I,$J$2,収穫記録!$J:$J,$J$3,収穫記録!$F:$F,$I230,収穫記録!$B:$B,"&gt;="&amp;M$10,収穫記録!$B:$B,"&lt;="&amp;M$10+6)
/_xlfn.UNIQUE(_xlfn._xlws.FILTER($F:$F,$E:$E=$J$4))
/IF($J$5="総計",1,$K230/10)
),0)</f>
        <v>0</v>
      </c>
      <c r="N230" s="48" cm="1">
        <f t="array" ref="N230">IFERROR(
IF(OR(N$10="",$I230=""),"",
SUMIFS(収穫記録!$P:$P,収穫記録!$D:$D,$J$1,収穫記録!$I:$I,$J$2,収穫記録!$J:$J,$J$3,収穫記録!$F:$F,$I230,収穫記録!$B:$B,"&gt;="&amp;N$10,収穫記録!$B:$B,"&lt;="&amp;N$10+6)
/_xlfn.UNIQUE(_xlfn._xlws.FILTER($F:$F,$E:$E=$J$4))
/IF($J$5="総計",1,$K230/10)
),0)</f>
        <v>0</v>
      </c>
      <c r="O230" s="48" cm="1">
        <f t="array" ref="O230">IFERROR(
IF(OR(O$10="",$I230=""),"",
SUMIFS(収穫記録!$P:$P,収穫記録!$D:$D,$J$1,収穫記録!$I:$I,$J$2,収穫記録!$J:$J,$J$3,収穫記録!$F:$F,$I230,収穫記録!$B:$B,"&gt;="&amp;O$10,収穫記録!$B:$B,"&lt;="&amp;O$10+6)
/_xlfn.UNIQUE(_xlfn._xlws.FILTER($F:$F,$E:$E=$J$4))
/IF($J$5="総計",1,$K230/10)
),0)</f>
        <v>0</v>
      </c>
      <c r="P230" s="48" cm="1">
        <f t="array" ref="P230">IFERROR(
IF(OR(P$10="",$I230=""),"",
SUMIFS(収穫記録!$P:$P,収穫記録!$D:$D,$J$1,収穫記録!$I:$I,$J$2,収穫記録!$J:$J,$J$3,収穫記録!$F:$F,$I230,収穫記録!$B:$B,"&gt;="&amp;P$10,収穫記録!$B:$B,"&lt;="&amp;P$10+6)
/_xlfn.UNIQUE(_xlfn._xlws.FILTER($F:$F,$E:$E=$J$4))
/IF($J$5="総計",1,$K230/10)
),0)</f>
        <v>0</v>
      </c>
      <c r="Q230" s="48" cm="1">
        <f t="array" ref="Q230">IFERROR(
IF(OR(Q$10="",$I230=""),"",
SUMIFS(収穫記録!$P:$P,収穫記録!$D:$D,$J$1,収穫記録!$I:$I,$J$2,収穫記録!$J:$J,$J$3,収穫記録!$F:$F,$I230,収穫記録!$B:$B,"&gt;="&amp;Q$10,収穫記録!$B:$B,"&lt;="&amp;Q$10+6)
/_xlfn.UNIQUE(_xlfn._xlws.FILTER($F:$F,$E:$E=$J$4))
/IF($J$5="総計",1,$K230/10)
),0)</f>
        <v>0</v>
      </c>
      <c r="R230" s="48" cm="1">
        <f t="array" ref="R230">IFERROR(
IF(OR(R$10="",$I230=""),"",
SUMIFS(収穫記録!$P:$P,収穫記録!$D:$D,$J$1,収穫記録!$I:$I,$J$2,収穫記録!$J:$J,$J$3,収穫記録!$F:$F,$I230,収穫記録!$B:$B,"&gt;="&amp;R$10,収穫記録!$B:$B,"&lt;="&amp;R$10+6)
/_xlfn.UNIQUE(_xlfn._xlws.FILTER($F:$F,$E:$E=$J$4))
/IF($J$5="総計",1,$K230/10)
),0)</f>
        <v>0</v>
      </c>
      <c r="S230" s="48" cm="1">
        <f t="array" ref="S230">IFERROR(
IF(OR(S$10="",$I230=""),"",
SUMIFS(収穫記録!$P:$P,収穫記録!$D:$D,$J$1,収穫記録!$I:$I,$J$2,収穫記録!$J:$J,$J$3,収穫記録!$F:$F,$I230,収穫記録!$B:$B,"&gt;="&amp;S$10,収穫記録!$B:$B,"&lt;="&amp;S$10+6)
/_xlfn.UNIQUE(_xlfn._xlws.FILTER($F:$F,$E:$E=$J$4))
/IF($J$5="総計",1,$K230/10)
),0)</f>
        <v>0</v>
      </c>
      <c r="T230" s="48" cm="1">
        <f t="array" ref="T230">IFERROR(
IF(OR(T$10="",$I230=""),"",
SUMIFS(収穫記録!$P:$P,収穫記録!$D:$D,$J$1,収穫記録!$I:$I,$J$2,収穫記録!$J:$J,$J$3,収穫記録!$F:$F,$I230,収穫記録!$B:$B,"&gt;="&amp;T$10,収穫記録!$B:$B,"&lt;="&amp;T$10+6)
/_xlfn.UNIQUE(_xlfn._xlws.FILTER($F:$F,$E:$E=$J$4))
/IF($J$5="総計",1,$K230/10)
),0)</f>
        <v>0</v>
      </c>
      <c r="U230" s="48" cm="1">
        <f t="array" ref="U230">IFERROR(
IF(OR(U$10="",$I230=""),"",
SUMIFS(収穫記録!$P:$P,収穫記録!$D:$D,$J$1,収穫記録!$I:$I,$J$2,収穫記録!$J:$J,$J$3,収穫記録!$F:$F,$I230,収穫記録!$B:$B,"&gt;="&amp;U$10,収穫記録!$B:$B,"&lt;="&amp;U$10+6)
/_xlfn.UNIQUE(_xlfn._xlws.FILTER($F:$F,$E:$E=$J$4))
/IF($J$5="総計",1,$K230/10)
),0)</f>
        <v>0</v>
      </c>
      <c r="V230" s="48" cm="1">
        <f t="array" ref="V230">IFERROR(
IF(OR(V$10="",$I230=""),"",
SUMIFS(収穫記録!$P:$P,収穫記録!$D:$D,$J$1,収穫記録!$I:$I,$J$2,収穫記録!$J:$J,$J$3,収穫記録!$F:$F,$I230,収穫記録!$B:$B,"&gt;="&amp;V$10,収穫記録!$B:$B,"&lt;="&amp;V$10+6)
/_xlfn.UNIQUE(_xlfn._xlws.FILTER($F:$F,$E:$E=$J$4))
/IF($J$5="総計",1,$K230/10)
),0)</f>
        <v>0</v>
      </c>
      <c r="W230" s="48" cm="1">
        <f t="array" ref="W230">IFERROR(
IF(OR(W$10="",$I230=""),"",
SUMIFS(収穫記録!$P:$P,収穫記録!$D:$D,$J$1,収穫記録!$I:$I,$J$2,収穫記録!$J:$J,$J$3,収穫記録!$F:$F,$I230,収穫記録!$B:$B,"&gt;="&amp;W$10,収穫記録!$B:$B,"&lt;="&amp;W$10+6)
/_xlfn.UNIQUE(_xlfn._xlws.FILTER($F:$F,$E:$E=$J$4))
/IF($J$5="総計",1,$K230/10)
),0)</f>
        <v>0</v>
      </c>
      <c r="X230" s="48" cm="1">
        <f t="array" ref="X230">IFERROR(
IF(OR(X$10="",$I230=""),"",
SUMIFS(収穫記録!$P:$P,収穫記録!$D:$D,$J$1,収穫記録!$I:$I,$J$2,収穫記録!$J:$J,$J$3,収穫記録!$F:$F,$I230,収穫記録!$B:$B,"&gt;="&amp;X$10,収穫記録!$B:$B,"&lt;="&amp;X$10+6)
/_xlfn.UNIQUE(_xlfn._xlws.FILTER($F:$F,$E:$E=$J$4))
/IF($J$5="総計",1,$K230/10)
),0)</f>
        <v>0</v>
      </c>
    </row>
    <row r="231" spans="10:24">
      <c r="J231" s="13"/>
      <c r="K231" s="37"/>
      <c r="L231" s="46" t="str">
        <f t="shared" si="5"/>
        <v/>
      </c>
      <c r="M231" s="47" cm="1">
        <f t="array" ref="M231">IFERROR(
IF(OR(M$10="",$I231=""),"",
SUMIFS(収穫記録!$P:$P,収穫記録!$D:$D,$J$1,収穫記録!$I:$I,$J$2,収穫記録!$J:$J,$J$3,収穫記録!$F:$F,$I231,収穫記録!$B:$B,"&gt;="&amp;M$10,収穫記録!$B:$B,"&lt;="&amp;M$10+6)
/_xlfn.UNIQUE(_xlfn._xlws.FILTER($F:$F,$E:$E=$J$4))
/IF($J$5="総計",1,$K231/10)
),0)</f>
        <v>0</v>
      </c>
      <c r="N231" s="48" cm="1">
        <f t="array" ref="N231">IFERROR(
IF(OR(N$10="",$I231=""),"",
SUMIFS(収穫記録!$P:$P,収穫記録!$D:$D,$J$1,収穫記録!$I:$I,$J$2,収穫記録!$J:$J,$J$3,収穫記録!$F:$F,$I231,収穫記録!$B:$B,"&gt;="&amp;N$10,収穫記録!$B:$B,"&lt;="&amp;N$10+6)
/_xlfn.UNIQUE(_xlfn._xlws.FILTER($F:$F,$E:$E=$J$4))
/IF($J$5="総計",1,$K231/10)
),0)</f>
        <v>0</v>
      </c>
      <c r="O231" s="48" cm="1">
        <f t="array" ref="O231">IFERROR(
IF(OR(O$10="",$I231=""),"",
SUMIFS(収穫記録!$P:$P,収穫記録!$D:$D,$J$1,収穫記録!$I:$I,$J$2,収穫記録!$J:$J,$J$3,収穫記録!$F:$F,$I231,収穫記録!$B:$B,"&gt;="&amp;O$10,収穫記録!$B:$B,"&lt;="&amp;O$10+6)
/_xlfn.UNIQUE(_xlfn._xlws.FILTER($F:$F,$E:$E=$J$4))
/IF($J$5="総計",1,$K231/10)
),0)</f>
        <v>0</v>
      </c>
      <c r="P231" s="48" cm="1">
        <f t="array" ref="P231">IFERROR(
IF(OR(P$10="",$I231=""),"",
SUMIFS(収穫記録!$P:$P,収穫記録!$D:$D,$J$1,収穫記録!$I:$I,$J$2,収穫記録!$J:$J,$J$3,収穫記録!$F:$F,$I231,収穫記録!$B:$B,"&gt;="&amp;P$10,収穫記録!$B:$B,"&lt;="&amp;P$10+6)
/_xlfn.UNIQUE(_xlfn._xlws.FILTER($F:$F,$E:$E=$J$4))
/IF($J$5="総計",1,$K231/10)
),0)</f>
        <v>0</v>
      </c>
      <c r="Q231" s="48" cm="1">
        <f t="array" ref="Q231">IFERROR(
IF(OR(Q$10="",$I231=""),"",
SUMIFS(収穫記録!$P:$P,収穫記録!$D:$D,$J$1,収穫記録!$I:$I,$J$2,収穫記録!$J:$J,$J$3,収穫記録!$F:$F,$I231,収穫記録!$B:$B,"&gt;="&amp;Q$10,収穫記録!$B:$B,"&lt;="&amp;Q$10+6)
/_xlfn.UNIQUE(_xlfn._xlws.FILTER($F:$F,$E:$E=$J$4))
/IF($J$5="総計",1,$K231/10)
),0)</f>
        <v>0</v>
      </c>
      <c r="R231" s="48" cm="1">
        <f t="array" ref="R231">IFERROR(
IF(OR(R$10="",$I231=""),"",
SUMIFS(収穫記録!$P:$P,収穫記録!$D:$D,$J$1,収穫記録!$I:$I,$J$2,収穫記録!$J:$J,$J$3,収穫記録!$F:$F,$I231,収穫記録!$B:$B,"&gt;="&amp;R$10,収穫記録!$B:$B,"&lt;="&amp;R$10+6)
/_xlfn.UNIQUE(_xlfn._xlws.FILTER($F:$F,$E:$E=$J$4))
/IF($J$5="総計",1,$K231/10)
),0)</f>
        <v>0</v>
      </c>
      <c r="S231" s="48" cm="1">
        <f t="array" ref="S231">IFERROR(
IF(OR(S$10="",$I231=""),"",
SUMIFS(収穫記録!$P:$P,収穫記録!$D:$D,$J$1,収穫記録!$I:$I,$J$2,収穫記録!$J:$J,$J$3,収穫記録!$F:$F,$I231,収穫記録!$B:$B,"&gt;="&amp;S$10,収穫記録!$B:$B,"&lt;="&amp;S$10+6)
/_xlfn.UNIQUE(_xlfn._xlws.FILTER($F:$F,$E:$E=$J$4))
/IF($J$5="総計",1,$K231/10)
),0)</f>
        <v>0</v>
      </c>
      <c r="T231" s="48" cm="1">
        <f t="array" ref="T231">IFERROR(
IF(OR(T$10="",$I231=""),"",
SUMIFS(収穫記録!$P:$P,収穫記録!$D:$D,$J$1,収穫記録!$I:$I,$J$2,収穫記録!$J:$J,$J$3,収穫記録!$F:$F,$I231,収穫記録!$B:$B,"&gt;="&amp;T$10,収穫記録!$B:$B,"&lt;="&amp;T$10+6)
/_xlfn.UNIQUE(_xlfn._xlws.FILTER($F:$F,$E:$E=$J$4))
/IF($J$5="総計",1,$K231/10)
),0)</f>
        <v>0</v>
      </c>
      <c r="U231" s="48" cm="1">
        <f t="array" ref="U231">IFERROR(
IF(OR(U$10="",$I231=""),"",
SUMIFS(収穫記録!$P:$P,収穫記録!$D:$D,$J$1,収穫記録!$I:$I,$J$2,収穫記録!$J:$J,$J$3,収穫記録!$F:$F,$I231,収穫記録!$B:$B,"&gt;="&amp;U$10,収穫記録!$B:$B,"&lt;="&amp;U$10+6)
/_xlfn.UNIQUE(_xlfn._xlws.FILTER($F:$F,$E:$E=$J$4))
/IF($J$5="総計",1,$K231/10)
),0)</f>
        <v>0</v>
      </c>
      <c r="V231" s="48" cm="1">
        <f t="array" ref="V231">IFERROR(
IF(OR(V$10="",$I231=""),"",
SUMIFS(収穫記録!$P:$P,収穫記録!$D:$D,$J$1,収穫記録!$I:$I,$J$2,収穫記録!$J:$J,$J$3,収穫記録!$F:$F,$I231,収穫記録!$B:$B,"&gt;="&amp;V$10,収穫記録!$B:$B,"&lt;="&amp;V$10+6)
/_xlfn.UNIQUE(_xlfn._xlws.FILTER($F:$F,$E:$E=$J$4))
/IF($J$5="総計",1,$K231/10)
),0)</f>
        <v>0</v>
      </c>
      <c r="W231" s="48" cm="1">
        <f t="array" ref="W231">IFERROR(
IF(OR(W$10="",$I231=""),"",
SUMIFS(収穫記録!$P:$P,収穫記録!$D:$D,$J$1,収穫記録!$I:$I,$J$2,収穫記録!$J:$J,$J$3,収穫記録!$F:$F,$I231,収穫記録!$B:$B,"&gt;="&amp;W$10,収穫記録!$B:$B,"&lt;="&amp;W$10+6)
/_xlfn.UNIQUE(_xlfn._xlws.FILTER($F:$F,$E:$E=$J$4))
/IF($J$5="総計",1,$K231/10)
),0)</f>
        <v>0</v>
      </c>
      <c r="X231" s="48" cm="1">
        <f t="array" ref="X231">IFERROR(
IF(OR(X$10="",$I231=""),"",
SUMIFS(収穫記録!$P:$P,収穫記録!$D:$D,$J$1,収穫記録!$I:$I,$J$2,収穫記録!$J:$J,$J$3,収穫記録!$F:$F,$I231,収穫記録!$B:$B,"&gt;="&amp;X$10,収穫記録!$B:$B,"&lt;="&amp;X$10+6)
/_xlfn.UNIQUE(_xlfn._xlws.FILTER($F:$F,$E:$E=$J$4))
/IF($J$5="総計",1,$K231/10)
),0)</f>
        <v>0</v>
      </c>
    </row>
    <row r="232" spans="10:24">
      <c r="J232" s="13"/>
      <c r="K232" s="37"/>
      <c r="L232" s="46" t="str">
        <f t="shared" si="5"/>
        <v/>
      </c>
      <c r="M232" s="47" cm="1">
        <f t="array" ref="M232">IFERROR(
IF(OR(M$10="",$I232=""),"",
SUMIFS(収穫記録!$P:$P,収穫記録!$D:$D,$J$1,収穫記録!$I:$I,$J$2,収穫記録!$J:$J,$J$3,収穫記録!$F:$F,$I232,収穫記録!$B:$B,"&gt;="&amp;M$10,収穫記録!$B:$B,"&lt;="&amp;M$10+6)
/_xlfn.UNIQUE(_xlfn._xlws.FILTER($F:$F,$E:$E=$J$4))
/IF($J$5="総計",1,$K232/10)
),0)</f>
        <v>0</v>
      </c>
      <c r="N232" s="48" cm="1">
        <f t="array" ref="N232">IFERROR(
IF(OR(N$10="",$I232=""),"",
SUMIFS(収穫記録!$P:$P,収穫記録!$D:$D,$J$1,収穫記録!$I:$I,$J$2,収穫記録!$J:$J,$J$3,収穫記録!$F:$F,$I232,収穫記録!$B:$B,"&gt;="&amp;N$10,収穫記録!$B:$B,"&lt;="&amp;N$10+6)
/_xlfn.UNIQUE(_xlfn._xlws.FILTER($F:$F,$E:$E=$J$4))
/IF($J$5="総計",1,$K232/10)
),0)</f>
        <v>0</v>
      </c>
      <c r="O232" s="48" cm="1">
        <f t="array" ref="O232">IFERROR(
IF(OR(O$10="",$I232=""),"",
SUMIFS(収穫記録!$P:$P,収穫記録!$D:$D,$J$1,収穫記録!$I:$I,$J$2,収穫記録!$J:$J,$J$3,収穫記録!$F:$F,$I232,収穫記録!$B:$B,"&gt;="&amp;O$10,収穫記録!$B:$B,"&lt;="&amp;O$10+6)
/_xlfn.UNIQUE(_xlfn._xlws.FILTER($F:$F,$E:$E=$J$4))
/IF($J$5="総計",1,$K232/10)
),0)</f>
        <v>0</v>
      </c>
      <c r="P232" s="48" cm="1">
        <f t="array" ref="P232">IFERROR(
IF(OR(P$10="",$I232=""),"",
SUMIFS(収穫記録!$P:$P,収穫記録!$D:$D,$J$1,収穫記録!$I:$I,$J$2,収穫記録!$J:$J,$J$3,収穫記録!$F:$F,$I232,収穫記録!$B:$B,"&gt;="&amp;P$10,収穫記録!$B:$B,"&lt;="&amp;P$10+6)
/_xlfn.UNIQUE(_xlfn._xlws.FILTER($F:$F,$E:$E=$J$4))
/IF($J$5="総計",1,$K232/10)
),0)</f>
        <v>0</v>
      </c>
      <c r="Q232" s="48" cm="1">
        <f t="array" ref="Q232">IFERROR(
IF(OR(Q$10="",$I232=""),"",
SUMIFS(収穫記録!$P:$P,収穫記録!$D:$D,$J$1,収穫記録!$I:$I,$J$2,収穫記録!$J:$J,$J$3,収穫記録!$F:$F,$I232,収穫記録!$B:$B,"&gt;="&amp;Q$10,収穫記録!$B:$B,"&lt;="&amp;Q$10+6)
/_xlfn.UNIQUE(_xlfn._xlws.FILTER($F:$F,$E:$E=$J$4))
/IF($J$5="総計",1,$K232/10)
),0)</f>
        <v>0</v>
      </c>
      <c r="R232" s="48" cm="1">
        <f t="array" ref="R232">IFERROR(
IF(OR(R$10="",$I232=""),"",
SUMIFS(収穫記録!$P:$P,収穫記録!$D:$D,$J$1,収穫記録!$I:$I,$J$2,収穫記録!$J:$J,$J$3,収穫記録!$F:$F,$I232,収穫記録!$B:$B,"&gt;="&amp;R$10,収穫記録!$B:$B,"&lt;="&amp;R$10+6)
/_xlfn.UNIQUE(_xlfn._xlws.FILTER($F:$F,$E:$E=$J$4))
/IF($J$5="総計",1,$K232/10)
),0)</f>
        <v>0</v>
      </c>
      <c r="S232" s="48" cm="1">
        <f t="array" ref="S232">IFERROR(
IF(OR(S$10="",$I232=""),"",
SUMIFS(収穫記録!$P:$P,収穫記録!$D:$D,$J$1,収穫記録!$I:$I,$J$2,収穫記録!$J:$J,$J$3,収穫記録!$F:$F,$I232,収穫記録!$B:$B,"&gt;="&amp;S$10,収穫記録!$B:$B,"&lt;="&amp;S$10+6)
/_xlfn.UNIQUE(_xlfn._xlws.FILTER($F:$F,$E:$E=$J$4))
/IF($J$5="総計",1,$K232/10)
),0)</f>
        <v>0</v>
      </c>
      <c r="T232" s="48" cm="1">
        <f t="array" ref="T232">IFERROR(
IF(OR(T$10="",$I232=""),"",
SUMIFS(収穫記録!$P:$P,収穫記録!$D:$D,$J$1,収穫記録!$I:$I,$J$2,収穫記録!$J:$J,$J$3,収穫記録!$F:$F,$I232,収穫記録!$B:$B,"&gt;="&amp;T$10,収穫記録!$B:$B,"&lt;="&amp;T$10+6)
/_xlfn.UNIQUE(_xlfn._xlws.FILTER($F:$F,$E:$E=$J$4))
/IF($J$5="総計",1,$K232/10)
),0)</f>
        <v>0</v>
      </c>
      <c r="U232" s="48" cm="1">
        <f t="array" ref="U232">IFERROR(
IF(OR(U$10="",$I232=""),"",
SUMIFS(収穫記録!$P:$P,収穫記録!$D:$D,$J$1,収穫記録!$I:$I,$J$2,収穫記録!$J:$J,$J$3,収穫記録!$F:$F,$I232,収穫記録!$B:$B,"&gt;="&amp;U$10,収穫記録!$B:$B,"&lt;="&amp;U$10+6)
/_xlfn.UNIQUE(_xlfn._xlws.FILTER($F:$F,$E:$E=$J$4))
/IF($J$5="総計",1,$K232/10)
),0)</f>
        <v>0</v>
      </c>
      <c r="V232" s="48" cm="1">
        <f t="array" ref="V232">IFERROR(
IF(OR(V$10="",$I232=""),"",
SUMIFS(収穫記録!$P:$P,収穫記録!$D:$D,$J$1,収穫記録!$I:$I,$J$2,収穫記録!$J:$J,$J$3,収穫記録!$F:$F,$I232,収穫記録!$B:$B,"&gt;="&amp;V$10,収穫記録!$B:$B,"&lt;="&amp;V$10+6)
/_xlfn.UNIQUE(_xlfn._xlws.FILTER($F:$F,$E:$E=$J$4))
/IF($J$5="総計",1,$K232/10)
),0)</f>
        <v>0</v>
      </c>
      <c r="W232" s="48" cm="1">
        <f t="array" ref="W232">IFERROR(
IF(OR(W$10="",$I232=""),"",
SUMIFS(収穫記録!$P:$P,収穫記録!$D:$D,$J$1,収穫記録!$I:$I,$J$2,収穫記録!$J:$J,$J$3,収穫記録!$F:$F,$I232,収穫記録!$B:$B,"&gt;="&amp;W$10,収穫記録!$B:$B,"&lt;="&amp;W$10+6)
/_xlfn.UNIQUE(_xlfn._xlws.FILTER($F:$F,$E:$E=$J$4))
/IF($J$5="総計",1,$K232/10)
),0)</f>
        <v>0</v>
      </c>
      <c r="X232" s="48" cm="1">
        <f t="array" ref="X232">IFERROR(
IF(OR(X$10="",$I232=""),"",
SUMIFS(収穫記録!$P:$P,収穫記録!$D:$D,$J$1,収穫記録!$I:$I,$J$2,収穫記録!$J:$J,$J$3,収穫記録!$F:$F,$I232,収穫記録!$B:$B,"&gt;="&amp;X$10,収穫記録!$B:$B,"&lt;="&amp;X$10+6)
/_xlfn.UNIQUE(_xlfn._xlws.FILTER($F:$F,$E:$E=$J$4))
/IF($J$5="総計",1,$K232/10)
),0)</f>
        <v>0</v>
      </c>
    </row>
    <row r="233" spans="10:24">
      <c r="J233" s="13"/>
      <c r="K233" s="37"/>
      <c r="L233" s="46" t="str">
        <f t="shared" si="5"/>
        <v/>
      </c>
      <c r="M233" s="47" cm="1">
        <f t="array" ref="M233">IFERROR(
IF(OR(M$10="",$I233=""),"",
SUMIFS(収穫記録!$P:$P,収穫記録!$D:$D,$J$1,収穫記録!$I:$I,$J$2,収穫記録!$J:$J,$J$3,収穫記録!$F:$F,$I233,収穫記録!$B:$B,"&gt;="&amp;M$10,収穫記録!$B:$B,"&lt;="&amp;M$10+6)
/_xlfn.UNIQUE(_xlfn._xlws.FILTER($F:$F,$E:$E=$J$4))
/IF($J$5="総計",1,$K233/10)
),0)</f>
        <v>0</v>
      </c>
      <c r="N233" s="48" cm="1">
        <f t="array" ref="N233">IFERROR(
IF(OR(N$10="",$I233=""),"",
SUMIFS(収穫記録!$P:$P,収穫記録!$D:$D,$J$1,収穫記録!$I:$I,$J$2,収穫記録!$J:$J,$J$3,収穫記録!$F:$F,$I233,収穫記録!$B:$B,"&gt;="&amp;N$10,収穫記録!$B:$B,"&lt;="&amp;N$10+6)
/_xlfn.UNIQUE(_xlfn._xlws.FILTER($F:$F,$E:$E=$J$4))
/IF($J$5="総計",1,$K233/10)
),0)</f>
        <v>0</v>
      </c>
      <c r="O233" s="48" cm="1">
        <f t="array" ref="O233">IFERROR(
IF(OR(O$10="",$I233=""),"",
SUMIFS(収穫記録!$P:$P,収穫記録!$D:$D,$J$1,収穫記録!$I:$I,$J$2,収穫記録!$J:$J,$J$3,収穫記録!$F:$F,$I233,収穫記録!$B:$B,"&gt;="&amp;O$10,収穫記録!$B:$B,"&lt;="&amp;O$10+6)
/_xlfn.UNIQUE(_xlfn._xlws.FILTER($F:$F,$E:$E=$J$4))
/IF($J$5="総計",1,$K233/10)
),0)</f>
        <v>0</v>
      </c>
      <c r="P233" s="48" cm="1">
        <f t="array" ref="P233">IFERROR(
IF(OR(P$10="",$I233=""),"",
SUMIFS(収穫記録!$P:$P,収穫記録!$D:$D,$J$1,収穫記録!$I:$I,$J$2,収穫記録!$J:$J,$J$3,収穫記録!$F:$F,$I233,収穫記録!$B:$B,"&gt;="&amp;P$10,収穫記録!$B:$B,"&lt;="&amp;P$10+6)
/_xlfn.UNIQUE(_xlfn._xlws.FILTER($F:$F,$E:$E=$J$4))
/IF($J$5="総計",1,$K233/10)
),0)</f>
        <v>0</v>
      </c>
      <c r="Q233" s="48" cm="1">
        <f t="array" ref="Q233">IFERROR(
IF(OR(Q$10="",$I233=""),"",
SUMIFS(収穫記録!$P:$P,収穫記録!$D:$D,$J$1,収穫記録!$I:$I,$J$2,収穫記録!$J:$J,$J$3,収穫記録!$F:$F,$I233,収穫記録!$B:$B,"&gt;="&amp;Q$10,収穫記録!$B:$B,"&lt;="&amp;Q$10+6)
/_xlfn.UNIQUE(_xlfn._xlws.FILTER($F:$F,$E:$E=$J$4))
/IF($J$5="総計",1,$K233/10)
),0)</f>
        <v>0</v>
      </c>
      <c r="R233" s="48" cm="1">
        <f t="array" ref="R233">IFERROR(
IF(OR(R$10="",$I233=""),"",
SUMIFS(収穫記録!$P:$P,収穫記録!$D:$D,$J$1,収穫記録!$I:$I,$J$2,収穫記録!$J:$J,$J$3,収穫記録!$F:$F,$I233,収穫記録!$B:$B,"&gt;="&amp;R$10,収穫記録!$B:$B,"&lt;="&amp;R$10+6)
/_xlfn.UNIQUE(_xlfn._xlws.FILTER($F:$F,$E:$E=$J$4))
/IF($J$5="総計",1,$K233/10)
),0)</f>
        <v>0</v>
      </c>
      <c r="S233" s="48" cm="1">
        <f t="array" ref="S233">IFERROR(
IF(OR(S$10="",$I233=""),"",
SUMIFS(収穫記録!$P:$P,収穫記録!$D:$D,$J$1,収穫記録!$I:$I,$J$2,収穫記録!$J:$J,$J$3,収穫記録!$F:$F,$I233,収穫記録!$B:$B,"&gt;="&amp;S$10,収穫記録!$B:$B,"&lt;="&amp;S$10+6)
/_xlfn.UNIQUE(_xlfn._xlws.FILTER($F:$F,$E:$E=$J$4))
/IF($J$5="総計",1,$K233/10)
),0)</f>
        <v>0</v>
      </c>
      <c r="T233" s="48" cm="1">
        <f t="array" ref="T233">IFERROR(
IF(OR(T$10="",$I233=""),"",
SUMIFS(収穫記録!$P:$P,収穫記録!$D:$D,$J$1,収穫記録!$I:$I,$J$2,収穫記録!$J:$J,$J$3,収穫記録!$F:$F,$I233,収穫記録!$B:$B,"&gt;="&amp;T$10,収穫記録!$B:$B,"&lt;="&amp;T$10+6)
/_xlfn.UNIQUE(_xlfn._xlws.FILTER($F:$F,$E:$E=$J$4))
/IF($J$5="総計",1,$K233/10)
),0)</f>
        <v>0</v>
      </c>
      <c r="U233" s="48" cm="1">
        <f t="array" ref="U233">IFERROR(
IF(OR(U$10="",$I233=""),"",
SUMIFS(収穫記録!$P:$P,収穫記録!$D:$D,$J$1,収穫記録!$I:$I,$J$2,収穫記録!$J:$J,$J$3,収穫記録!$F:$F,$I233,収穫記録!$B:$B,"&gt;="&amp;U$10,収穫記録!$B:$B,"&lt;="&amp;U$10+6)
/_xlfn.UNIQUE(_xlfn._xlws.FILTER($F:$F,$E:$E=$J$4))
/IF($J$5="総計",1,$K233/10)
),0)</f>
        <v>0</v>
      </c>
      <c r="V233" s="48" cm="1">
        <f t="array" ref="V233">IFERROR(
IF(OR(V$10="",$I233=""),"",
SUMIFS(収穫記録!$P:$P,収穫記録!$D:$D,$J$1,収穫記録!$I:$I,$J$2,収穫記録!$J:$J,$J$3,収穫記録!$F:$F,$I233,収穫記録!$B:$B,"&gt;="&amp;V$10,収穫記録!$B:$B,"&lt;="&amp;V$10+6)
/_xlfn.UNIQUE(_xlfn._xlws.FILTER($F:$F,$E:$E=$J$4))
/IF($J$5="総計",1,$K233/10)
),0)</f>
        <v>0</v>
      </c>
      <c r="W233" s="48" cm="1">
        <f t="array" ref="W233">IFERROR(
IF(OR(W$10="",$I233=""),"",
SUMIFS(収穫記録!$P:$P,収穫記録!$D:$D,$J$1,収穫記録!$I:$I,$J$2,収穫記録!$J:$J,$J$3,収穫記録!$F:$F,$I233,収穫記録!$B:$B,"&gt;="&amp;W$10,収穫記録!$B:$B,"&lt;="&amp;W$10+6)
/_xlfn.UNIQUE(_xlfn._xlws.FILTER($F:$F,$E:$E=$J$4))
/IF($J$5="総計",1,$K233/10)
),0)</f>
        <v>0</v>
      </c>
      <c r="X233" s="48" cm="1">
        <f t="array" ref="X233">IFERROR(
IF(OR(X$10="",$I233=""),"",
SUMIFS(収穫記録!$P:$P,収穫記録!$D:$D,$J$1,収穫記録!$I:$I,$J$2,収穫記録!$J:$J,$J$3,収穫記録!$F:$F,$I233,収穫記録!$B:$B,"&gt;="&amp;X$10,収穫記録!$B:$B,"&lt;="&amp;X$10+6)
/_xlfn.UNIQUE(_xlfn._xlws.FILTER($F:$F,$E:$E=$J$4))
/IF($J$5="総計",1,$K233/10)
),0)</f>
        <v>0</v>
      </c>
    </row>
    <row r="234" spans="10:24">
      <c r="J234" s="13"/>
      <c r="K234" s="37"/>
      <c r="L234" s="46" t="str">
        <f t="shared" si="5"/>
        <v/>
      </c>
      <c r="M234" s="47" cm="1">
        <f t="array" ref="M234">IFERROR(
IF(OR(M$10="",$I234=""),"",
SUMIFS(収穫記録!$P:$P,収穫記録!$D:$D,$J$1,収穫記録!$I:$I,$J$2,収穫記録!$J:$J,$J$3,収穫記録!$F:$F,$I234,収穫記録!$B:$B,"&gt;="&amp;M$10,収穫記録!$B:$B,"&lt;="&amp;M$10+6)
/_xlfn.UNIQUE(_xlfn._xlws.FILTER($F:$F,$E:$E=$J$4))
/IF($J$5="総計",1,$K234/10)
),0)</f>
        <v>0</v>
      </c>
      <c r="N234" s="48" cm="1">
        <f t="array" ref="N234">IFERROR(
IF(OR(N$10="",$I234=""),"",
SUMIFS(収穫記録!$P:$P,収穫記録!$D:$D,$J$1,収穫記録!$I:$I,$J$2,収穫記録!$J:$J,$J$3,収穫記録!$F:$F,$I234,収穫記録!$B:$B,"&gt;="&amp;N$10,収穫記録!$B:$B,"&lt;="&amp;N$10+6)
/_xlfn.UNIQUE(_xlfn._xlws.FILTER($F:$F,$E:$E=$J$4))
/IF($J$5="総計",1,$K234/10)
),0)</f>
        <v>0</v>
      </c>
      <c r="O234" s="48" cm="1">
        <f t="array" ref="O234">IFERROR(
IF(OR(O$10="",$I234=""),"",
SUMIFS(収穫記録!$P:$P,収穫記録!$D:$D,$J$1,収穫記録!$I:$I,$J$2,収穫記録!$J:$J,$J$3,収穫記録!$F:$F,$I234,収穫記録!$B:$B,"&gt;="&amp;O$10,収穫記録!$B:$B,"&lt;="&amp;O$10+6)
/_xlfn.UNIQUE(_xlfn._xlws.FILTER($F:$F,$E:$E=$J$4))
/IF($J$5="総計",1,$K234/10)
),0)</f>
        <v>0</v>
      </c>
      <c r="P234" s="48" cm="1">
        <f t="array" ref="P234">IFERROR(
IF(OR(P$10="",$I234=""),"",
SUMIFS(収穫記録!$P:$P,収穫記録!$D:$D,$J$1,収穫記録!$I:$I,$J$2,収穫記録!$J:$J,$J$3,収穫記録!$F:$F,$I234,収穫記録!$B:$B,"&gt;="&amp;P$10,収穫記録!$B:$B,"&lt;="&amp;P$10+6)
/_xlfn.UNIQUE(_xlfn._xlws.FILTER($F:$F,$E:$E=$J$4))
/IF($J$5="総計",1,$K234/10)
),0)</f>
        <v>0</v>
      </c>
      <c r="Q234" s="48" cm="1">
        <f t="array" ref="Q234">IFERROR(
IF(OR(Q$10="",$I234=""),"",
SUMIFS(収穫記録!$P:$P,収穫記録!$D:$D,$J$1,収穫記録!$I:$I,$J$2,収穫記録!$J:$J,$J$3,収穫記録!$F:$F,$I234,収穫記録!$B:$B,"&gt;="&amp;Q$10,収穫記録!$B:$B,"&lt;="&amp;Q$10+6)
/_xlfn.UNIQUE(_xlfn._xlws.FILTER($F:$F,$E:$E=$J$4))
/IF($J$5="総計",1,$K234/10)
),0)</f>
        <v>0</v>
      </c>
      <c r="R234" s="48" cm="1">
        <f t="array" ref="R234">IFERROR(
IF(OR(R$10="",$I234=""),"",
SUMIFS(収穫記録!$P:$P,収穫記録!$D:$D,$J$1,収穫記録!$I:$I,$J$2,収穫記録!$J:$J,$J$3,収穫記録!$F:$F,$I234,収穫記録!$B:$B,"&gt;="&amp;R$10,収穫記録!$B:$B,"&lt;="&amp;R$10+6)
/_xlfn.UNIQUE(_xlfn._xlws.FILTER($F:$F,$E:$E=$J$4))
/IF($J$5="総計",1,$K234/10)
),0)</f>
        <v>0</v>
      </c>
      <c r="S234" s="48" cm="1">
        <f t="array" ref="S234">IFERROR(
IF(OR(S$10="",$I234=""),"",
SUMIFS(収穫記録!$P:$P,収穫記録!$D:$D,$J$1,収穫記録!$I:$I,$J$2,収穫記録!$J:$J,$J$3,収穫記録!$F:$F,$I234,収穫記録!$B:$B,"&gt;="&amp;S$10,収穫記録!$B:$B,"&lt;="&amp;S$10+6)
/_xlfn.UNIQUE(_xlfn._xlws.FILTER($F:$F,$E:$E=$J$4))
/IF($J$5="総計",1,$K234/10)
),0)</f>
        <v>0</v>
      </c>
      <c r="T234" s="48" cm="1">
        <f t="array" ref="T234">IFERROR(
IF(OR(T$10="",$I234=""),"",
SUMIFS(収穫記録!$P:$P,収穫記録!$D:$D,$J$1,収穫記録!$I:$I,$J$2,収穫記録!$J:$J,$J$3,収穫記録!$F:$F,$I234,収穫記録!$B:$B,"&gt;="&amp;T$10,収穫記録!$B:$B,"&lt;="&amp;T$10+6)
/_xlfn.UNIQUE(_xlfn._xlws.FILTER($F:$F,$E:$E=$J$4))
/IF($J$5="総計",1,$K234/10)
),0)</f>
        <v>0</v>
      </c>
      <c r="U234" s="48" cm="1">
        <f t="array" ref="U234">IFERROR(
IF(OR(U$10="",$I234=""),"",
SUMIFS(収穫記録!$P:$P,収穫記録!$D:$D,$J$1,収穫記録!$I:$I,$J$2,収穫記録!$J:$J,$J$3,収穫記録!$F:$F,$I234,収穫記録!$B:$B,"&gt;="&amp;U$10,収穫記録!$B:$B,"&lt;="&amp;U$10+6)
/_xlfn.UNIQUE(_xlfn._xlws.FILTER($F:$F,$E:$E=$J$4))
/IF($J$5="総計",1,$K234/10)
),0)</f>
        <v>0</v>
      </c>
      <c r="V234" s="48" cm="1">
        <f t="array" ref="V234">IFERROR(
IF(OR(V$10="",$I234=""),"",
SUMIFS(収穫記録!$P:$P,収穫記録!$D:$D,$J$1,収穫記録!$I:$I,$J$2,収穫記録!$J:$J,$J$3,収穫記録!$F:$F,$I234,収穫記録!$B:$B,"&gt;="&amp;V$10,収穫記録!$B:$B,"&lt;="&amp;V$10+6)
/_xlfn.UNIQUE(_xlfn._xlws.FILTER($F:$F,$E:$E=$J$4))
/IF($J$5="総計",1,$K234/10)
),0)</f>
        <v>0</v>
      </c>
      <c r="W234" s="48" cm="1">
        <f t="array" ref="W234">IFERROR(
IF(OR(W$10="",$I234=""),"",
SUMIFS(収穫記録!$P:$P,収穫記録!$D:$D,$J$1,収穫記録!$I:$I,$J$2,収穫記録!$J:$J,$J$3,収穫記録!$F:$F,$I234,収穫記録!$B:$B,"&gt;="&amp;W$10,収穫記録!$B:$B,"&lt;="&amp;W$10+6)
/_xlfn.UNIQUE(_xlfn._xlws.FILTER($F:$F,$E:$E=$J$4))
/IF($J$5="総計",1,$K234/10)
),0)</f>
        <v>0</v>
      </c>
      <c r="X234" s="48" cm="1">
        <f t="array" ref="X234">IFERROR(
IF(OR(X$10="",$I234=""),"",
SUMIFS(収穫記録!$P:$P,収穫記録!$D:$D,$J$1,収穫記録!$I:$I,$J$2,収穫記録!$J:$J,$J$3,収穫記録!$F:$F,$I234,収穫記録!$B:$B,"&gt;="&amp;X$10,収穫記録!$B:$B,"&lt;="&amp;X$10+6)
/_xlfn.UNIQUE(_xlfn._xlws.FILTER($F:$F,$E:$E=$J$4))
/IF($J$5="総計",1,$K234/10)
),0)</f>
        <v>0</v>
      </c>
    </row>
    <row r="235" spans="10:24">
      <c r="J235" s="13"/>
      <c r="K235" s="37"/>
      <c r="L235" s="46" t="str">
        <f t="shared" si="5"/>
        <v/>
      </c>
      <c r="M235" s="47" cm="1">
        <f t="array" ref="M235">IFERROR(
IF(OR(M$10="",$I235=""),"",
SUMIFS(収穫記録!$P:$P,収穫記録!$D:$D,$J$1,収穫記録!$I:$I,$J$2,収穫記録!$J:$J,$J$3,収穫記録!$F:$F,$I235,収穫記録!$B:$B,"&gt;="&amp;M$10,収穫記録!$B:$B,"&lt;="&amp;M$10+6)
/_xlfn.UNIQUE(_xlfn._xlws.FILTER($F:$F,$E:$E=$J$4))
/IF($J$5="総計",1,$K235/10)
),0)</f>
        <v>0</v>
      </c>
      <c r="N235" s="48" cm="1">
        <f t="array" ref="N235">IFERROR(
IF(OR(N$10="",$I235=""),"",
SUMIFS(収穫記録!$P:$P,収穫記録!$D:$D,$J$1,収穫記録!$I:$I,$J$2,収穫記録!$J:$J,$J$3,収穫記録!$F:$F,$I235,収穫記録!$B:$B,"&gt;="&amp;N$10,収穫記録!$B:$B,"&lt;="&amp;N$10+6)
/_xlfn.UNIQUE(_xlfn._xlws.FILTER($F:$F,$E:$E=$J$4))
/IF($J$5="総計",1,$K235/10)
),0)</f>
        <v>0</v>
      </c>
      <c r="O235" s="48" cm="1">
        <f t="array" ref="O235">IFERROR(
IF(OR(O$10="",$I235=""),"",
SUMIFS(収穫記録!$P:$P,収穫記録!$D:$D,$J$1,収穫記録!$I:$I,$J$2,収穫記録!$J:$J,$J$3,収穫記録!$F:$F,$I235,収穫記録!$B:$B,"&gt;="&amp;O$10,収穫記録!$B:$B,"&lt;="&amp;O$10+6)
/_xlfn.UNIQUE(_xlfn._xlws.FILTER($F:$F,$E:$E=$J$4))
/IF($J$5="総計",1,$K235/10)
),0)</f>
        <v>0</v>
      </c>
      <c r="P235" s="48" cm="1">
        <f t="array" ref="P235">IFERROR(
IF(OR(P$10="",$I235=""),"",
SUMIFS(収穫記録!$P:$P,収穫記録!$D:$D,$J$1,収穫記録!$I:$I,$J$2,収穫記録!$J:$J,$J$3,収穫記録!$F:$F,$I235,収穫記録!$B:$B,"&gt;="&amp;P$10,収穫記録!$B:$B,"&lt;="&amp;P$10+6)
/_xlfn.UNIQUE(_xlfn._xlws.FILTER($F:$F,$E:$E=$J$4))
/IF($J$5="総計",1,$K235/10)
),0)</f>
        <v>0</v>
      </c>
      <c r="Q235" s="48" cm="1">
        <f t="array" ref="Q235">IFERROR(
IF(OR(Q$10="",$I235=""),"",
SUMIFS(収穫記録!$P:$P,収穫記録!$D:$D,$J$1,収穫記録!$I:$I,$J$2,収穫記録!$J:$J,$J$3,収穫記録!$F:$F,$I235,収穫記録!$B:$B,"&gt;="&amp;Q$10,収穫記録!$B:$B,"&lt;="&amp;Q$10+6)
/_xlfn.UNIQUE(_xlfn._xlws.FILTER($F:$F,$E:$E=$J$4))
/IF($J$5="総計",1,$K235/10)
),0)</f>
        <v>0</v>
      </c>
      <c r="R235" s="48" cm="1">
        <f t="array" ref="R235">IFERROR(
IF(OR(R$10="",$I235=""),"",
SUMIFS(収穫記録!$P:$P,収穫記録!$D:$D,$J$1,収穫記録!$I:$I,$J$2,収穫記録!$J:$J,$J$3,収穫記録!$F:$F,$I235,収穫記録!$B:$B,"&gt;="&amp;R$10,収穫記録!$B:$B,"&lt;="&amp;R$10+6)
/_xlfn.UNIQUE(_xlfn._xlws.FILTER($F:$F,$E:$E=$J$4))
/IF($J$5="総計",1,$K235/10)
),0)</f>
        <v>0</v>
      </c>
      <c r="S235" s="48" cm="1">
        <f t="array" ref="S235">IFERROR(
IF(OR(S$10="",$I235=""),"",
SUMIFS(収穫記録!$P:$P,収穫記録!$D:$D,$J$1,収穫記録!$I:$I,$J$2,収穫記録!$J:$J,$J$3,収穫記録!$F:$F,$I235,収穫記録!$B:$B,"&gt;="&amp;S$10,収穫記録!$B:$B,"&lt;="&amp;S$10+6)
/_xlfn.UNIQUE(_xlfn._xlws.FILTER($F:$F,$E:$E=$J$4))
/IF($J$5="総計",1,$K235/10)
),0)</f>
        <v>0</v>
      </c>
      <c r="T235" s="48" cm="1">
        <f t="array" ref="T235">IFERROR(
IF(OR(T$10="",$I235=""),"",
SUMIFS(収穫記録!$P:$P,収穫記録!$D:$D,$J$1,収穫記録!$I:$I,$J$2,収穫記録!$J:$J,$J$3,収穫記録!$F:$F,$I235,収穫記録!$B:$B,"&gt;="&amp;T$10,収穫記録!$B:$B,"&lt;="&amp;T$10+6)
/_xlfn.UNIQUE(_xlfn._xlws.FILTER($F:$F,$E:$E=$J$4))
/IF($J$5="総計",1,$K235/10)
),0)</f>
        <v>0</v>
      </c>
      <c r="U235" s="48" cm="1">
        <f t="array" ref="U235">IFERROR(
IF(OR(U$10="",$I235=""),"",
SUMIFS(収穫記録!$P:$P,収穫記録!$D:$D,$J$1,収穫記録!$I:$I,$J$2,収穫記録!$J:$J,$J$3,収穫記録!$F:$F,$I235,収穫記録!$B:$B,"&gt;="&amp;U$10,収穫記録!$B:$B,"&lt;="&amp;U$10+6)
/_xlfn.UNIQUE(_xlfn._xlws.FILTER($F:$F,$E:$E=$J$4))
/IF($J$5="総計",1,$K235/10)
),0)</f>
        <v>0</v>
      </c>
      <c r="V235" s="48" cm="1">
        <f t="array" ref="V235">IFERROR(
IF(OR(V$10="",$I235=""),"",
SUMIFS(収穫記録!$P:$P,収穫記録!$D:$D,$J$1,収穫記録!$I:$I,$J$2,収穫記録!$J:$J,$J$3,収穫記録!$F:$F,$I235,収穫記録!$B:$B,"&gt;="&amp;V$10,収穫記録!$B:$B,"&lt;="&amp;V$10+6)
/_xlfn.UNIQUE(_xlfn._xlws.FILTER($F:$F,$E:$E=$J$4))
/IF($J$5="総計",1,$K235/10)
),0)</f>
        <v>0</v>
      </c>
      <c r="W235" s="48" cm="1">
        <f t="array" ref="W235">IFERROR(
IF(OR(W$10="",$I235=""),"",
SUMIFS(収穫記録!$P:$P,収穫記録!$D:$D,$J$1,収穫記録!$I:$I,$J$2,収穫記録!$J:$J,$J$3,収穫記録!$F:$F,$I235,収穫記録!$B:$B,"&gt;="&amp;W$10,収穫記録!$B:$B,"&lt;="&amp;W$10+6)
/_xlfn.UNIQUE(_xlfn._xlws.FILTER($F:$F,$E:$E=$J$4))
/IF($J$5="総計",1,$K235/10)
),0)</f>
        <v>0</v>
      </c>
      <c r="X235" s="48" cm="1">
        <f t="array" ref="X235">IFERROR(
IF(OR(X$10="",$I235=""),"",
SUMIFS(収穫記録!$P:$P,収穫記録!$D:$D,$J$1,収穫記録!$I:$I,$J$2,収穫記録!$J:$J,$J$3,収穫記録!$F:$F,$I235,収穫記録!$B:$B,"&gt;="&amp;X$10,収穫記録!$B:$B,"&lt;="&amp;X$10+6)
/_xlfn.UNIQUE(_xlfn._xlws.FILTER($F:$F,$E:$E=$J$4))
/IF($J$5="総計",1,$K235/10)
),0)</f>
        <v>0</v>
      </c>
    </row>
    <row r="236" spans="10:24">
      <c r="J236" s="13"/>
      <c r="K236" s="37"/>
      <c r="L236" s="46" t="str">
        <f t="shared" si="5"/>
        <v/>
      </c>
      <c r="M236" s="47" cm="1">
        <f t="array" ref="M236">IFERROR(
IF(OR(M$10="",$I236=""),"",
SUMIFS(収穫記録!$P:$P,収穫記録!$D:$D,$J$1,収穫記録!$I:$I,$J$2,収穫記録!$J:$J,$J$3,収穫記録!$F:$F,$I236,収穫記録!$B:$B,"&gt;="&amp;M$10,収穫記録!$B:$B,"&lt;="&amp;M$10+6)
/_xlfn.UNIQUE(_xlfn._xlws.FILTER($F:$F,$E:$E=$J$4))
/IF($J$5="総計",1,$K236/10)
),0)</f>
        <v>0</v>
      </c>
      <c r="N236" s="48" cm="1">
        <f t="array" ref="N236">IFERROR(
IF(OR(N$10="",$I236=""),"",
SUMIFS(収穫記録!$P:$P,収穫記録!$D:$D,$J$1,収穫記録!$I:$I,$J$2,収穫記録!$J:$J,$J$3,収穫記録!$F:$F,$I236,収穫記録!$B:$B,"&gt;="&amp;N$10,収穫記録!$B:$B,"&lt;="&amp;N$10+6)
/_xlfn.UNIQUE(_xlfn._xlws.FILTER($F:$F,$E:$E=$J$4))
/IF($J$5="総計",1,$K236/10)
),0)</f>
        <v>0</v>
      </c>
      <c r="O236" s="48" cm="1">
        <f t="array" ref="O236">IFERROR(
IF(OR(O$10="",$I236=""),"",
SUMIFS(収穫記録!$P:$P,収穫記録!$D:$D,$J$1,収穫記録!$I:$I,$J$2,収穫記録!$J:$J,$J$3,収穫記録!$F:$F,$I236,収穫記録!$B:$B,"&gt;="&amp;O$10,収穫記録!$B:$B,"&lt;="&amp;O$10+6)
/_xlfn.UNIQUE(_xlfn._xlws.FILTER($F:$F,$E:$E=$J$4))
/IF($J$5="総計",1,$K236/10)
),0)</f>
        <v>0</v>
      </c>
      <c r="P236" s="48" cm="1">
        <f t="array" ref="P236">IFERROR(
IF(OR(P$10="",$I236=""),"",
SUMIFS(収穫記録!$P:$P,収穫記録!$D:$D,$J$1,収穫記録!$I:$I,$J$2,収穫記録!$J:$J,$J$3,収穫記録!$F:$F,$I236,収穫記録!$B:$B,"&gt;="&amp;P$10,収穫記録!$B:$B,"&lt;="&amp;P$10+6)
/_xlfn.UNIQUE(_xlfn._xlws.FILTER($F:$F,$E:$E=$J$4))
/IF($J$5="総計",1,$K236/10)
),0)</f>
        <v>0</v>
      </c>
      <c r="Q236" s="48" cm="1">
        <f t="array" ref="Q236">IFERROR(
IF(OR(Q$10="",$I236=""),"",
SUMIFS(収穫記録!$P:$P,収穫記録!$D:$D,$J$1,収穫記録!$I:$I,$J$2,収穫記録!$J:$J,$J$3,収穫記録!$F:$F,$I236,収穫記録!$B:$B,"&gt;="&amp;Q$10,収穫記録!$B:$B,"&lt;="&amp;Q$10+6)
/_xlfn.UNIQUE(_xlfn._xlws.FILTER($F:$F,$E:$E=$J$4))
/IF($J$5="総計",1,$K236/10)
),0)</f>
        <v>0</v>
      </c>
      <c r="R236" s="48" cm="1">
        <f t="array" ref="R236">IFERROR(
IF(OR(R$10="",$I236=""),"",
SUMIFS(収穫記録!$P:$P,収穫記録!$D:$D,$J$1,収穫記録!$I:$I,$J$2,収穫記録!$J:$J,$J$3,収穫記録!$F:$F,$I236,収穫記録!$B:$B,"&gt;="&amp;R$10,収穫記録!$B:$B,"&lt;="&amp;R$10+6)
/_xlfn.UNIQUE(_xlfn._xlws.FILTER($F:$F,$E:$E=$J$4))
/IF($J$5="総計",1,$K236/10)
),0)</f>
        <v>0</v>
      </c>
      <c r="S236" s="48" cm="1">
        <f t="array" ref="S236">IFERROR(
IF(OR(S$10="",$I236=""),"",
SUMIFS(収穫記録!$P:$P,収穫記録!$D:$D,$J$1,収穫記録!$I:$I,$J$2,収穫記録!$J:$J,$J$3,収穫記録!$F:$F,$I236,収穫記録!$B:$B,"&gt;="&amp;S$10,収穫記録!$B:$B,"&lt;="&amp;S$10+6)
/_xlfn.UNIQUE(_xlfn._xlws.FILTER($F:$F,$E:$E=$J$4))
/IF($J$5="総計",1,$K236/10)
),0)</f>
        <v>0</v>
      </c>
      <c r="T236" s="48" cm="1">
        <f t="array" ref="T236">IFERROR(
IF(OR(T$10="",$I236=""),"",
SUMIFS(収穫記録!$P:$P,収穫記録!$D:$D,$J$1,収穫記録!$I:$I,$J$2,収穫記録!$J:$J,$J$3,収穫記録!$F:$F,$I236,収穫記録!$B:$B,"&gt;="&amp;T$10,収穫記録!$B:$B,"&lt;="&amp;T$10+6)
/_xlfn.UNIQUE(_xlfn._xlws.FILTER($F:$F,$E:$E=$J$4))
/IF($J$5="総計",1,$K236/10)
),0)</f>
        <v>0</v>
      </c>
      <c r="U236" s="48" cm="1">
        <f t="array" ref="U236">IFERROR(
IF(OR(U$10="",$I236=""),"",
SUMIFS(収穫記録!$P:$P,収穫記録!$D:$D,$J$1,収穫記録!$I:$I,$J$2,収穫記録!$J:$J,$J$3,収穫記録!$F:$F,$I236,収穫記録!$B:$B,"&gt;="&amp;U$10,収穫記録!$B:$B,"&lt;="&amp;U$10+6)
/_xlfn.UNIQUE(_xlfn._xlws.FILTER($F:$F,$E:$E=$J$4))
/IF($J$5="総計",1,$K236/10)
),0)</f>
        <v>0</v>
      </c>
      <c r="V236" s="48" cm="1">
        <f t="array" ref="V236">IFERROR(
IF(OR(V$10="",$I236=""),"",
SUMIFS(収穫記録!$P:$P,収穫記録!$D:$D,$J$1,収穫記録!$I:$I,$J$2,収穫記録!$J:$J,$J$3,収穫記録!$F:$F,$I236,収穫記録!$B:$B,"&gt;="&amp;V$10,収穫記録!$B:$B,"&lt;="&amp;V$10+6)
/_xlfn.UNIQUE(_xlfn._xlws.FILTER($F:$F,$E:$E=$J$4))
/IF($J$5="総計",1,$K236/10)
),0)</f>
        <v>0</v>
      </c>
      <c r="W236" s="48" cm="1">
        <f t="array" ref="W236">IFERROR(
IF(OR(W$10="",$I236=""),"",
SUMIFS(収穫記録!$P:$P,収穫記録!$D:$D,$J$1,収穫記録!$I:$I,$J$2,収穫記録!$J:$J,$J$3,収穫記録!$F:$F,$I236,収穫記録!$B:$B,"&gt;="&amp;W$10,収穫記録!$B:$B,"&lt;="&amp;W$10+6)
/_xlfn.UNIQUE(_xlfn._xlws.FILTER($F:$F,$E:$E=$J$4))
/IF($J$5="総計",1,$K236/10)
),0)</f>
        <v>0</v>
      </c>
      <c r="X236" s="48" cm="1">
        <f t="array" ref="X236">IFERROR(
IF(OR(X$10="",$I236=""),"",
SUMIFS(収穫記録!$P:$P,収穫記録!$D:$D,$J$1,収穫記録!$I:$I,$J$2,収穫記録!$J:$J,$J$3,収穫記録!$F:$F,$I236,収穫記録!$B:$B,"&gt;="&amp;X$10,収穫記録!$B:$B,"&lt;="&amp;X$10+6)
/_xlfn.UNIQUE(_xlfn._xlws.FILTER($F:$F,$E:$E=$J$4))
/IF($J$5="総計",1,$K236/10)
),0)</f>
        <v>0</v>
      </c>
    </row>
    <row r="237" spans="10:24">
      <c r="J237" s="13"/>
      <c r="K237" s="37"/>
      <c r="L237" s="46" t="str">
        <f t="shared" si="5"/>
        <v/>
      </c>
      <c r="M237" s="47" cm="1">
        <f t="array" ref="M237">IFERROR(
IF(OR(M$10="",$I237=""),"",
SUMIFS(収穫記録!$P:$P,収穫記録!$D:$D,$J$1,収穫記録!$I:$I,$J$2,収穫記録!$J:$J,$J$3,収穫記録!$F:$F,$I237,収穫記録!$B:$B,"&gt;="&amp;M$10,収穫記録!$B:$B,"&lt;="&amp;M$10+6)
/_xlfn.UNIQUE(_xlfn._xlws.FILTER($F:$F,$E:$E=$J$4))
/IF($J$5="総計",1,$K237/10)
),0)</f>
        <v>0</v>
      </c>
      <c r="N237" s="48" cm="1">
        <f t="array" ref="N237">IFERROR(
IF(OR(N$10="",$I237=""),"",
SUMIFS(収穫記録!$P:$P,収穫記録!$D:$D,$J$1,収穫記録!$I:$I,$J$2,収穫記録!$J:$J,$J$3,収穫記録!$F:$F,$I237,収穫記録!$B:$B,"&gt;="&amp;N$10,収穫記録!$B:$B,"&lt;="&amp;N$10+6)
/_xlfn.UNIQUE(_xlfn._xlws.FILTER($F:$F,$E:$E=$J$4))
/IF($J$5="総計",1,$K237/10)
),0)</f>
        <v>0</v>
      </c>
      <c r="O237" s="48" cm="1">
        <f t="array" ref="O237">IFERROR(
IF(OR(O$10="",$I237=""),"",
SUMIFS(収穫記録!$P:$P,収穫記録!$D:$D,$J$1,収穫記録!$I:$I,$J$2,収穫記録!$J:$J,$J$3,収穫記録!$F:$F,$I237,収穫記録!$B:$B,"&gt;="&amp;O$10,収穫記録!$B:$B,"&lt;="&amp;O$10+6)
/_xlfn.UNIQUE(_xlfn._xlws.FILTER($F:$F,$E:$E=$J$4))
/IF($J$5="総計",1,$K237/10)
),0)</f>
        <v>0</v>
      </c>
      <c r="P237" s="48" cm="1">
        <f t="array" ref="P237">IFERROR(
IF(OR(P$10="",$I237=""),"",
SUMIFS(収穫記録!$P:$P,収穫記録!$D:$D,$J$1,収穫記録!$I:$I,$J$2,収穫記録!$J:$J,$J$3,収穫記録!$F:$F,$I237,収穫記録!$B:$B,"&gt;="&amp;P$10,収穫記録!$B:$B,"&lt;="&amp;P$10+6)
/_xlfn.UNIQUE(_xlfn._xlws.FILTER($F:$F,$E:$E=$J$4))
/IF($J$5="総計",1,$K237/10)
),0)</f>
        <v>0</v>
      </c>
      <c r="Q237" s="48" cm="1">
        <f t="array" ref="Q237">IFERROR(
IF(OR(Q$10="",$I237=""),"",
SUMIFS(収穫記録!$P:$P,収穫記録!$D:$D,$J$1,収穫記録!$I:$I,$J$2,収穫記録!$J:$J,$J$3,収穫記録!$F:$F,$I237,収穫記録!$B:$B,"&gt;="&amp;Q$10,収穫記録!$B:$B,"&lt;="&amp;Q$10+6)
/_xlfn.UNIQUE(_xlfn._xlws.FILTER($F:$F,$E:$E=$J$4))
/IF($J$5="総計",1,$K237/10)
),0)</f>
        <v>0</v>
      </c>
      <c r="R237" s="48" cm="1">
        <f t="array" ref="R237">IFERROR(
IF(OR(R$10="",$I237=""),"",
SUMIFS(収穫記録!$P:$P,収穫記録!$D:$D,$J$1,収穫記録!$I:$I,$J$2,収穫記録!$J:$J,$J$3,収穫記録!$F:$F,$I237,収穫記録!$B:$B,"&gt;="&amp;R$10,収穫記録!$B:$B,"&lt;="&amp;R$10+6)
/_xlfn.UNIQUE(_xlfn._xlws.FILTER($F:$F,$E:$E=$J$4))
/IF($J$5="総計",1,$K237/10)
),0)</f>
        <v>0</v>
      </c>
      <c r="S237" s="48" cm="1">
        <f t="array" ref="S237">IFERROR(
IF(OR(S$10="",$I237=""),"",
SUMIFS(収穫記録!$P:$P,収穫記録!$D:$D,$J$1,収穫記録!$I:$I,$J$2,収穫記録!$J:$J,$J$3,収穫記録!$F:$F,$I237,収穫記録!$B:$B,"&gt;="&amp;S$10,収穫記録!$B:$B,"&lt;="&amp;S$10+6)
/_xlfn.UNIQUE(_xlfn._xlws.FILTER($F:$F,$E:$E=$J$4))
/IF($J$5="総計",1,$K237/10)
),0)</f>
        <v>0</v>
      </c>
      <c r="T237" s="48" cm="1">
        <f t="array" ref="T237">IFERROR(
IF(OR(T$10="",$I237=""),"",
SUMIFS(収穫記録!$P:$P,収穫記録!$D:$D,$J$1,収穫記録!$I:$I,$J$2,収穫記録!$J:$J,$J$3,収穫記録!$F:$F,$I237,収穫記録!$B:$B,"&gt;="&amp;T$10,収穫記録!$B:$B,"&lt;="&amp;T$10+6)
/_xlfn.UNIQUE(_xlfn._xlws.FILTER($F:$F,$E:$E=$J$4))
/IF($J$5="総計",1,$K237/10)
),0)</f>
        <v>0</v>
      </c>
      <c r="U237" s="48" cm="1">
        <f t="array" ref="U237">IFERROR(
IF(OR(U$10="",$I237=""),"",
SUMIFS(収穫記録!$P:$P,収穫記録!$D:$D,$J$1,収穫記録!$I:$I,$J$2,収穫記録!$J:$J,$J$3,収穫記録!$F:$F,$I237,収穫記録!$B:$B,"&gt;="&amp;U$10,収穫記録!$B:$B,"&lt;="&amp;U$10+6)
/_xlfn.UNIQUE(_xlfn._xlws.FILTER($F:$F,$E:$E=$J$4))
/IF($J$5="総計",1,$K237/10)
),0)</f>
        <v>0</v>
      </c>
      <c r="V237" s="48" cm="1">
        <f t="array" ref="V237">IFERROR(
IF(OR(V$10="",$I237=""),"",
SUMIFS(収穫記録!$P:$P,収穫記録!$D:$D,$J$1,収穫記録!$I:$I,$J$2,収穫記録!$J:$J,$J$3,収穫記録!$F:$F,$I237,収穫記録!$B:$B,"&gt;="&amp;V$10,収穫記録!$B:$B,"&lt;="&amp;V$10+6)
/_xlfn.UNIQUE(_xlfn._xlws.FILTER($F:$F,$E:$E=$J$4))
/IF($J$5="総計",1,$K237/10)
),0)</f>
        <v>0</v>
      </c>
      <c r="W237" s="48" cm="1">
        <f t="array" ref="W237">IFERROR(
IF(OR(W$10="",$I237=""),"",
SUMIFS(収穫記録!$P:$P,収穫記録!$D:$D,$J$1,収穫記録!$I:$I,$J$2,収穫記録!$J:$J,$J$3,収穫記録!$F:$F,$I237,収穫記録!$B:$B,"&gt;="&amp;W$10,収穫記録!$B:$B,"&lt;="&amp;W$10+6)
/_xlfn.UNIQUE(_xlfn._xlws.FILTER($F:$F,$E:$E=$J$4))
/IF($J$5="総計",1,$K237/10)
),0)</f>
        <v>0</v>
      </c>
      <c r="X237" s="48" cm="1">
        <f t="array" ref="X237">IFERROR(
IF(OR(X$10="",$I237=""),"",
SUMIFS(収穫記録!$P:$P,収穫記録!$D:$D,$J$1,収穫記録!$I:$I,$J$2,収穫記録!$J:$J,$J$3,収穫記録!$F:$F,$I237,収穫記録!$B:$B,"&gt;="&amp;X$10,収穫記録!$B:$B,"&lt;="&amp;X$10+6)
/_xlfn.UNIQUE(_xlfn._xlws.FILTER($F:$F,$E:$E=$J$4))
/IF($J$5="総計",1,$K237/10)
),0)</f>
        <v>0</v>
      </c>
    </row>
    <row r="238" spans="10:24">
      <c r="J238" s="13"/>
      <c r="K238" s="37"/>
      <c r="L238" s="46" t="str">
        <f t="shared" si="5"/>
        <v/>
      </c>
      <c r="M238" s="47" cm="1">
        <f t="array" ref="M238">IFERROR(
IF(OR(M$10="",$I238=""),"",
SUMIFS(収穫記録!$P:$P,収穫記録!$D:$D,$J$1,収穫記録!$I:$I,$J$2,収穫記録!$J:$J,$J$3,収穫記録!$F:$F,$I238,収穫記録!$B:$B,"&gt;="&amp;M$10,収穫記録!$B:$B,"&lt;="&amp;M$10+6)
/_xlfn.UNIQUE(_xlfn._xlws.FILTER($F:$F,$E:$E=$J$4))
/IF($J$5="総計",1,$K238/10)
),0)</f>
        <v>0</v>
      </c>
      <c r="N238" s="48" cm="1">
        <f t="array" ref="N238">IFERROR(
IF(OR(N$10="",$I238=""),"",
SUMIFS(収穫記録!$P:$P,収穫記録!$D:$D,$J$1,収穫記録!$I:$I,$J$2,収穫記録!$J:$J,$J$3,収穫記録!$F:$F,$I238,収穫記録!$B:$B,"&gt;="&amp;N$10,収穫記録!$B:$B,"&lt;="&amp;N$10+6)
/_xlfn.UNIQUE(_xlfn._xlws.FILTER($F:$F,$E:$E=$J$4))
/IF($J$5="総計",1,$K238/10)
),0)</f>
        <v>0</v>
      </c>
      <c r="O238" s="48" cm="1">
        <f t="array" ref="O238">IFERROR(
IF(OR(O$10="",$I238=""),"",
SUMIFS(収穫記録!$P:$P,収穫記録!$D:$D,$J$1,収穫記録!$I:$I,$J$2,収穫記録!$J:$J,$J$3,収穫記録!$F:$F,$I238,収穫記録!$B:$B,"&gt;="&amp;O$10,収穫記録!$B:$B,"&lt;="&amp;O$10+6)
/_xlfn.UNIQUE(_xlfn._xlws.FILTER($F:$F,$E:$E=$J$4))
/IF($J$5="総計",1,$K238/10)
),0)</f>
        <v>0</v>
      </c>
      <c r="P238" s="48" cm="1">
        <f t="array" ref="P238">IFERROR(
IF(OR(P$10="",$I238=""),"",
SUMIFS(収穫記録!$P:$P,収穫記録!$D:$D,$J$1,収穫記録!$I:$I,$J$2,収穫記録!$J:$J,$J$3,収穫記録!$F:$F,$I238,収穫記録!$B:$B,"&gt;="&amp;P$10,収穫記録!$B:$B,"&lt;="&amp;P$10+6)
/_xlfn.UNIQUE(_xlfn._xlws.FILTER($F:$F,$E:$E=$J$4))
/IF($J$5="総計",1,$K238/10)
),0)</f>
        <v>0</v>
      </c>
      <c r="Q238" s="48" cm="1">
        <f t="array" ref="Q238">IFERROR(
IF(OR(Q$10="",$I238=""),"",
SUMIFS(収穫記録!$P:$P,収穫記録!$D:$D,$J$1,収穫記録!$I:$I,$J$2,収穫記録!$J:$J,$J$3,収穫記録!$F:$F,$I238,収穫記録!$B:$B,"&gt;="&amp;Q$10,収穫記録!$B:$B,"&lt;="&amp;Q$10+6)
/_xlfn.UNIQUE(_xlfn._xlws.FILTER($F:$F,$E:$E=$J$4))
/IF($J$5="総計",1,$K238/10)
),0)</f>
        <v>0</v>
      </c>
      <c r="R238" s="48" cm="1">
        <f t="array" ref="R238">IFERROR(
IF(OR(R$10="",$I238=""),"",
SUMIFS(収穫記録!$P:$P,収穫記録!$D:$D,$J$1,収穫記録!$I:$I,$J$2,収穫記録!$J:$J,$J$3,収穫記録!$F:$F,$I238,収穫記録!$B:$B,"&gt;="&amp;R$10,収穫記録!$B:$B,"&lt;="&amp;R$10+6)
/_xlfn.UNIQUE(_xlfn._xlws.FILTER($F:$F,$E:$E=$J$4))
/IF($J$5="総計",1,$K238/10)
),0)</f>
        <v>0</v>
      </c>
      <c r="S238" s="48" cm="1">
        <f t="array" ref="S238">IFERROR(
IF(OR(S$10="",$I238=""),"",
SUMIFS(収穫記録!$P:$P,収穫記録!$D:$D,$J$1,収穫記録!$I:$I,$J$2,収穫記録!$J:$J,$J$3,収穫記録!$F:$F,$I238,収穫記録!$B:$B,"&gt;="&amp;S$10,収穫記録!$B:$B,"&lt;="&amp;S$10+6)
/_xlfn.UNIQUE(_xlfn._xlws.FILTER($F:$F,$E:$E=$J$4))
/IF($J$5="総計",1,$K238/10)
),0)</f>
        <v>0</v>
      </c>
      <c r="T238" s="48" cm="1">
        <f t="array" ref="T238">IFERROR(
IF(OR(T$10="",$I238=""),"",
SUMIFS(収穫記録!$P:$P,収穫記録!$D:$D,$J$1,収穫記録!$I:$I,$J$2,収穫記録!$J:$J,$J$3,収穫記録!$F:$F,$I238,収穫記録!$B:$B,"&gt;="&amp;T$10,収穫記録!$B:$B,"&lt;="&amp;T$10+6)
/_xlfn.UNIQUE(_xlfn._xlws.FILTER($F:$F,$E:$E=$J$4))
/IF($J$5="総計",1,$K238/10)
),0)</f>
        <v>0</v>
      </c>
      <c r="U238" s="48" cm="1">
        <f t="array" ref="U238">IFERROR(
IF(OR(U$10="",$I238=""),"",
SUMIFS(収穫記録!$P:$P,収穫記録!$D:$D,$J$1,収穫記録!$I:$I,$J$2,収穫記録!$J:$J,$J$3,収穫記録!$F:$F,$I238,収穫記録!$B:$B,"&gt;="&amp;U$10,収穫記録!$B:$B,"&lt;="&amp;U$10+6)
/_xlfn.UNIQUE(_xlfn._xlws.FILTER($F:$F,$E:$E=$J$4))
/IF($J$5="総計",1,$K238/10)
),0)</f>
        <v>0</v>
      </c>
      <c r="V238" s="48" cm="1">
        <f t="array" ref="V238">IFERROR(
IF(OR(V$10="",$I238=""),"",
SUMIFS(収穫記録!$P:$P,収穫記録!$D:$D,$J$1,収穫記録!$I:$I,$J$2,収穫記録!$J:$J,$J$3,収穫記録!$F:$F,$I238,収穫記録!$B:$B,"&gt;="&amp;V$10,収穫記録!$B:$B,"&lt;="&amp;V$10+6)
/_xlfn.UNIQUE(_xlfn._xlws.FILTER($F:$F,$E:$E=$J$4))
/IF($J$5="総計",1,$K238/10)
),0)</f>
        <v>0</v>
      </c>
      <c r="W238" s="48" cm="1">
        <f t="array" ref="W238">IFERROR(
IF(OR(W$10="",$I238=""),"",
SUMIFS(収穫記録!$P:$P,収穫記録!$D:$D,$J$1,収穫記録!$I:$I,$J$2,収穫記録!$J:$J,$J$3,収穫記録!$F:$F,$I238,収穫記録!$B:$B,"&gt;="&amp;W$10,収穫記録!$B:$B,"&lt;="&amp;W$10+6)
/_xlfn.UNIQUE(_xlfn._xlws.FILTER($F:$F,$E:$E=$J$4))
/IF($J$5="総計",1,$K238/10)
),0)</f>
        <v>0</v>
      </c>
      <c r="X238" s="48" cm="1">
        <f t="array" ref="X238">IFERROR(
IF(OR(X$10="",$I238=""),"",
SUMIFS(収穫記録!$P:$P,収穫記録!$D:$D,$J$1,収穫記録!$I:$I,$J$2,収穫記録!$J:$J,$J$3,収穫記録!$F:$F,$I238,収穫記録!$B:$B,"&gt;="&amp;X$10,収穫記録!$B:$B,"&lt;="&amp;X$10+6)
/_xlfn.UNIQUE(_xlfn._xlws.FILTER($F:$F,$E:$E=$J$4))
/IF($J$5="総計",1,$K238/10)
),0)</f>
        <v>0</v>
      </c>
    </row>
    <row r="239" spans="10:24">
      <c r="J239" s="13"/>
      <c r="K239" s="37"/>
      <c r="L239" s="46" t="str">
        <f t="shared" si="5"/>
        <v/>
      </c>
      <c r="M239" s="47" cm="1">
        <f t="array" ref="M239">IFERROR(
IF(OR(M$10="",$I239=""),"",
SUMIFS(収穫記録!$P:$P,収穫記録!$D:$D,$J$1,収穫記録!$I:$I,$J$2,収穫記録!$J:$J,$J$3,収穫記録!$F:$F,$I239,収穫記録!$B:$B,"&gt;="&amp;M$10,収穫記録!$B:$B,"&lt;="&amp;M$10+6)
/_xlfn.UNIQUE(_xlfn._xlws.FILTER($F:$F,$E:$E=$J$4))
/IF($J$5="総計",1,$K239/10)
),0)</f>
        <v>0</v>
      </c>
      <c r="N239" s="48" cm="1">
        <f t="array" ref="N239">IFERROR(
IF(OR(N$10="",$I239=""),"",
SUMIFS(収穫記録!$P:$P,収穫記録!$D:$D,$J$1,収穫記録!$I:$I,$J$2,収穫記録!$J:$J,$J$3,収穫記録!$F:$F,$I239,収穫記録!$B:$B,"&gt;="&amp;N$10,収穫記録!$B:$B,"&lt;="&amp;N$10+6)
/_xlfn.UNIQUE(_xlfn._xlws.FILTER($F:$F,$E:$E=$J$4))
/IF($J$5="総計",1,$K239/10)
),0)</f>
        <v>0</v>
      </c>
      <c r="O239" s="48" cm="1">
        <f t="array" ref="O239">IFERROR(
IF(OR(O$10="",$I239=""),"",
SUMIFS(収穫記録!$P:$P,収穫記録!$D:$D,$J$1,収穫記録!$I:$I,$J$2,収穫記録!$J:$J,$J$3,収穫記録!$F:$F,$I239,収穫記録!$B:$B,"&gt;="&amp;O$10,収穫記録!$B:$B,"&lt;="&amp;O$10+6)
/_xlfn.UNIQUE(_xlfn._xlws.FILTER($F:$F,$E:$E=$J$4))
/IF($J$5="総計",1,$K239/10)
),0)</f>
        <v>0</v>
      </c>
      <c r="P239" s="48" cm="1">
        <f t="array" ref="P239">IFERROR(
IF(OR(P$10="",$I239=""),"",
SUMIFS(収穫記録!$P:$P,収穫記録!$D:$D,$J$1,収穫記録!$I:$I,$J$2,収穫記録!$J:$J,$J$3,収穫記録!$F:$F,$I239,収穫記録!$B:$B,"&gt;="&amp;P$10,収穫記録!$B:$B,"&lt;="&amp;P$10+6)
/_xlfn.UNIQUE(_xlfn._xlws.FILTER($F:$F,$E:$E=$J$4))
/IF($J$5="総計",1,$K239/10)
),0)</f>
        <v>0</v>
      </c>
      <c r="Q239" s="48" cm="1">
        <f t="array" ref="Q239">IFERROR(
IF(OR(Q$10="",$I239=""),"",
SUMIFS(収穫記録!$P:$P,収穫記録!$D:$D,$J$1,収穫記録!$I:$I,$J$2,収穫記録!$J:$J,$J$3,収穫記録!$F:$F,$I239,収穫記録!$B:$B,"&gt;="&amp;Q$10,収穫記録!$B:$B,"&lt;="&amp;Q$10+6)
/_xlfn.UNIQUE(_xlfn._xlws.FILTER($F:$F,$E:$E=$J$4))
/IF($J$5="総計",1,$K239/10)
),0)</f>
        <v>0</v>
      </c>
      <c r="R239" s="48" cm="1">
        <f t="array" ref="R239">IFERROR(
IF(OR(R$10="",$I239=""),"",
SUMIFS(収穫記録!$P:$P,収穫記録!$D:$D,$J$1,収穫記録!$I:$I,$J$2,収穫記録!$J:$J,$J$3,収穫記録!$F:$F,$I239,収穫記録!$B:$B,"&gt;="&amp;R$10,収穫記録!$B:$B,"&lt;="&amp;R$10+6)
/_xlfn.UNIQUE(_xlfn._xlws.FILTER($F:$F,$E:$E=$J$4))
/IF($J$5="総計",1,$K239/10)
),0)</f>
        <v>0</v>
      </c>
      <c r="S239" s="48" cm="1">
        <f t="array" ref="S239">IFERROR(
IF(OR(S$10="",$I239=""),"",
SUMIFS(収穫記録!$P:$P,収穫記録!$D:$D,$J$1,収穫記録!$I:$I,$J$2,収穫記録!$J:$J,$J$3,収穫記録!$F:$F,$I239,収穫記録!$B:$B,"&gt;="&amp;S$10,収穫記録!$B:$B,"&lt;="&amp;S$10+6)
/_xlfn.UNIQUE(_xlfn._xlws.FILTER($F:$F,$E:$E=$J$4))
/IF($J$5="総計",1,$K239/10)
),0)</f>
        <v>0</v>
      </c>
      <c r="T239" s="48" cm="1">
        <f t="array" ref="T239">IFERROR(
IF(OR(T$10="",$I239=""),"",
SUMIFS(収穫記録!$P:$P,収穫記録!$D:$D,$J$1,収穫記録!$I:$I,$J$2,収穫記録!$J:$J,$J$3,収穫記録!$F:$F,$I239,収穫記録!$B:$B,"&gt;="&amp;T$10,収穫記録!$B:$B,"&lt;="&amp;T$10+6)
/_xlfn.UNIQUE(_xlfn._xlws.FILTER($F:$F,$E:$E=$J$4))
/IF($J$5="総計",1,$K239/10)
),0)</f>
        <v>0</v>
      </c>
      <c r="U239" s="48" cm="1">
        <f t="array" ref="U239">IFERROR(
IF(OR(U$10="",$I239=""),"",
SUMIFS(収穫記録!$P:$P,収穫記録!$D:$D,$J$1,収穫記録!$I:$I,$J$2,収穫記録!$J:$J,$J$3,収穫記録!$F:$F,$I239,収穫記録!$B:$B,"&gt;="&amp;U$10,収穫記録!$B:$B,"&lt;="&amp;U$10+6)
/_xlfn.UNIQUE(_xlfn._xlws.FILTER($F:$F,$E:$E=$J$4))
/IF($J$5="総計",1,$K239/10)
),0)</f>
        <v>0</v>
      </c>
      <c r="V239" s="48" cm="1">
        <f t="array" ref="V239">IFERROR(
IF(OR(V$10="",$I239=""),"",
SUMIFS(収穫記録!$P:$P,収穫記録!$D:$D,$J$1,収穫記録!$I:$I,$J$2,収穫記録!$J:$J,$J$3,収穫記録!$F:$F,$I239,収穫記録!$B:$B,"&gt;="&amp;V$10,収穫記録!$B:$B,"&lt;="&amp;V$10+6)
/_xlfn.UNIQUE(_xlfn._xlws.FILTER($F:$F,$E:$E=$J$4))
/IF($J$5="総計",1,$K239/10)
),0)</f>
        <v>0</v>
      </c>
      <c r="W239" s="48" cm="1">
        <f t="array" ref="W239">IFERROR(
IF(OR(W$10="",$I239=""),"",
SUMIFS(収穫記録!$P:$P,収穫記録!$D:$D,$J$1,収穫記録!$I:$I,$J$2,収穫記録!$J:$J,$J$3,収穫記録!$F:$F,$I239,収穫記録!$B:$B,"&gt;="&amp;W$10,収穫記録!$B:$B,"&lt;="&amp;W$10+6)
/_xlfn.UNIQUE(_xlfn._xlws.FILTER($F:$F,$E:$E=$J$4))
/IF($J$5="総計",1,$K239/10)
),0)</f>
        <v>0</v>
      </c>
      <c r="X239" s="48" cm="1">
        <f t="array" ref="X239">IFERROR(
IF(OR(X$10="",$I239=""),"",
SUMIFS(収穫記録!$P:$P,収穫記録!$D:$D,$J$1,収穫記録!$I:$I,$J$2,収穫記録!$J:$J,$J$3,収穫記録!$F:$F,$I239,収穫記録!$B:$B,"&gt;="&amp;X$10,収穫記録!$B:$B,"&lt;="&amp;X$10+6)
/_xlfn.UNIQUE(_xlfn._xlws.FILTER($F:$F,$E:$E=$J$4))
/IF($J$5="総計",1,$K239/10)
),0)</f>
        <v>0</v>
      </c>
    </row>
    <row r="240" spans="10:24">
      <c r="J240" s="13"/>
      <c r="K240" s="37"/>
      <c r="L240" s="46" t="str">
        <f t="shared" ref="L240:L303" si="6">IF(I240="","",
SUM(M240:X240)
)</f>
        <v/>
      </c>
      <c r="M240" s="47" cm="1">
        <f t="array" ref="M240">IFERROR(
IF(OR(M$10="",$I240=""),"",
SUMIFS(収穫記録!$P:$P,収穫記録!$D:$D,$J$1,収穫記録!$I:$I,$J$2,収穫記録!$J:$J,$J$3,収穫記録!$F:$F,$I240,収穫記録!$B:$B,"&gt;="&amp;M$10,収穫記録!$B:$B,"&lt;="&amp;M$10+6)
/_xlfn.UNIQUE(_xlfn._xlws.FILTER($F:$F,$E:$E=$J$4))
/IF($J$5="総計",1,$K240/10)
),0)</f>
        <v>0</v>
      </c>
      <c r="N240" s="48" cm="1">
        <f t="array" ref="N240">IFERROR(
IF(OR(N$10="",$I240=""),"",
SUMIFS(収穫記録!$P:$P,収穫記録!$D:$D,$J$1,収穫記録!$I:$I,$J$2,収穫記録!$J:$J,$J$3,収穫記録!$F:$F,$I240,収穫記録!$B:$B,"&gt;="&amp;N$10,収穫記録!$B:$B,"&lt;="&amp;N$10+6)
/_xlfn.UNIQUE(_xlfn._xlws.FILTER($F:$F,$E:$E=$J$4))
/IF($J$5="総計",1,$K240/10)
),0)</f>
        <v>0</v>
      </c>
      <c r="O240" s="48" cm="1">
        <f t="array" ref="O240">IFERROR(
IF(OR(O$10="",$I240=""),"",
SUMIFS(収穫記録!$P:$P,収穫記録!$D:$D,$J$1,収穫記録!$I:$I,$J$2,収穫記録!$J:$J,$J$3,収穫記録!$F:$F,$I240,収穫記録!$B:$B,"&gt;="&amp;O$10,収穫記録!$B:$B,"&lt;="&amp;O$10+6)
/_xlfn.UNIQUE(_xlfn._xlws.FILTER($F:$F,$E:$E=$J$4))
/IF($J$5="総計",1,$K240/10)
),0)</f>
        <v>0</v>
      </c>
      <c r="P240" s="48" cm="1">
        <f t="array" ref="P240">IFERROR(
IF(OR(P$10="",$I240=""),"",
SUMIFS(収穫記録!$P:$P,収穫記録!$D:$D,$J$1,収穫記録!$I:$I,$J$2,収穫記録!$J:$J,$J$3,収穫記録!$F:$F,$I240,収穫記録!$B:$B,"&gt;="&amp;P$10,収穫記録!$B:$B,"&lt;="&amp;P$10+6)
/_xlfn.UNIQUE(_xlfn._xlws.FILTER($F:$F,$E:$E=$J$4))
/IF($J$5="総計",1,$K240/10)
),0)</f>
        <v>0</v>
      </c>
      <c r="Q240" s="48" cm="1">
        <f t="array" ref="Q240">IFERROR(
IF(OR(Q$10="",$I240=""),"",
SUMIFS(収穫記録!$P:$P,収穫記録!$D:$D,$J$1,収穫記録!$I:$I,$J$2,収穫記録!$J:$J,$J$3,収穫記録!$F:$F,$I240,収穫記録!$B:$B,"&gt;="&amp;Q$10,収穫記録!$B:$B,"&lt;="&amp;Q$10+6)
/_xlfn.UNIQUE(_xlfn._xlws.FILTER($F:$F,$E:$E=$J$4))
/IF($J$5="総計",1,$K240/10)
),0)</f>
        <v>0</v>
      </c>
      <c r="R240" s="48" cm="1">
        <f t="array" ref="R240">IFERROR(
IF(OR(R$10="",$I240=""),"",
SUMIFS(収穫記録!$P:$P,収穫記録!$D:$D,$J$1,収穫記録!$I:$I,$J$2,収穫記録!$J:$J,$J$3,収穫記録!$F:$F,$I240,収穫記録!$B:$B,"&gt;="&amp;R$10,収穫記録!$B:$B,"&lt;="&amp;R$10+6)
/_xlfn.UNIQUE(_xlfn._xlws.FILTER($F:$F,$E:$E=$J$4))
/IF($J$5="総計",1,$K240/10)
),0)</f>
        <v>0</v>
      </c>
      <c r="S240" s="48" cm="1">
        <f t="array" ref="S240">IFERROR(
IF(OR(S$10="",$I240=""),"",
SUMIFS(収穫記録!$P:$P,収穫記録!$D:$D,$J$1,収穫記録!$I:$I,$J$2,収穫記録!$J:$J,$J$3,収穫記録!$F:$F,$I240,収穫記録!$B:$B,"&gt;="&amp;S$10,収穫記録!$B:$B,"&lt;="&amp;S$10+6)
/_xlfn.UNIQUE(_xlfn._xlws.FILTER($F:$F,$E:$E=$J$4))
/IF($J$5="総計",1,$K240/10)
),0)</f>
        <v>0</v>
      </c>
      <c r="T240" s="48" cm="1">
        <f t="array" ref="T240">IFERROR(
IF(OR(T$10="",$I240=""),"",
SUMIFS(収穫記録!$P:$P,収穫記録!$D:$D,$J$1,収穫記録!$I:$I,$J$2,収穫記録!$J:$J,$J$3,収穫記録!$F:$F,$I240,収穫記録!$B:$B,"&gt;="&amp;T$10,収穫記録!$B:$B,"&lt;="&amp;T$10+6)
/_xlfn.UNIQUE(_xlfn._xlws.FILTER($F:$F,$E:$E=$J$4))
/IF($J$5="総計",1,$K240/10)
),0)</f>
        <v>0</v>
      </c>
      <c r="U240" s="48" cm="1">
        <f t="array" ref="U240">IFERROR(
IF(OR(U$10="",$I240=""),"",
SUMIFS(収穫記録!$P:$P,収穫記録!$D:$D,$J$1,収穫記録!$I:$I,$J$2,収穫記録!$J:$J,$J$3,収穫記録!$F:$F,$I240,収穫記録!$B:$B,"&gt;="&amp;U$10,収穫記録!$B:$B,"&lt;="&amp;U$10+6)
/_xlfn.UNIQUE(_xlfn._xlws.FILTER($F:$F,$E:$E=$J$4))
/IF($J$5="総計",1,$K240/10)
),0)</f>
        <v>0</v>
      </c>
      <c r="V240" s="48" cm="1">
        <f t="array" ref="V240">IFERROR(
IF(OR(V$10="",$I240=""),"",
SUMIFS(収穫記録!$P:$P,収穫記録!$D:$D,$J$1,収穫記録!$I:$I,$J$2,収穫記録!$J:$J,$J$3,収穫記録!$F:$F,$I240,収穫記録!$B:$B,"&gt;="&amp;V$10,収穫記録!$B:$B,"&lt;="&amp;V$10+6)
/_xlfn.UNIQUE(_xlfn._xlws.FILTER($F:$F,$E:$E=$J$4))
/IF($J$5="総計",1,$K240/10)
),0)</f>
        <v>0</v>
      </c>
      <c r="W240" s="48" cm="1">
        <f t="array" ref="W240">IFERROR(
IF(OR(W$10="",$I240=""),"",
SUMIFS(収穫記録!$P:$P,収穫記録!$D:$D,$J$1,収穫記録!$I:$I,$J$2,収穫記録!$J:$J,$J$3,収穫記録!$F:$F,$I240,収穫記録!$B:$B,"&gt;="&amp;W$10,収穫記録!$B:$B,"&lt;="&amp;W$10+6)
/_xlfn.UNIQUE(_xlfn._xlws.FILTER($F:$F,$E:$E=$J$4))
/IF($J$5="総計",1,$K240/10)
),0)</f>
        <v>0</v>
      </c>
      <c r="X240" s="48" cm="1">
        <f t="array" ref="X240">IFERROR(
IF(OR(X$10="",$I240=""),"",
SUMIFS(収穫記録!$P:$P,収穫記録!$D:$D,$J$1,収穫記録!$I:$I,$J$2,収穫記録!$J:$J,$J$3,収穫記録!$F:$F,$I240,収穫記録!$B:$B,"&gt;="&amp;X$10,収穫記録!$B:$B,"&lt;="&amp;X$10+6)
/_xlfn.UNIQUE(_xlfn._xlws.FILTER($F:$F,$E:$E=$J$4))
/IF($J$5="総計",1,$K240/10)
),0)</f>
        <v>0</v>
      </c>
    </row>
    <row r="241" spans="10:24">
      <c r="J241" s="13"/>
      <c r="K241" s="37"/>
      <c r="L241" s="46" t="str">
        <f t="shared" si="6"/>
        <v/>
      </c>
      <c r="M241" s="47" cm="1">
        <f t="array" ref="M241">IFERROR(
IF(OR(M$10="",$I241=""),"",
SUMIFS(収穫記録!$P:$P,収穫記録!$D:$D,$J$1,収穫記録!$I:$I,$J$2,収穫記録!$J:$J,$J$3,収穫記録!$F:$F,$I241,収穫記録!$B:$B,"&gt;="&amp;M$10,収穫記録!$B:$B,"&lt;="&amp;M$10+6)
/_xlfn.UNIQUE(_xlfn._xlws.FILTER($F:$F,$E:$E=$J$4))
/IF($J$5="総計",1,$K241/10)
),0)</f>
        <v>0</v>
      </c>
      <c r="N241" s="48" cm="1">
        <f t="array" ref="N241">IFERROR(
IF(OR(N$10="",$I241=""),"",
SUMIFS(収穫記録!$P:$P,収穫記録!$D:$D,$J$1,収穫記録!$I:$I,$J$2,収穫記録!$J:$J,$J$3,収穫記録!$F:$F,$I241,収穫記録!$B:$B,"&gt;="&amp;N$10,収穫記録!$B:$B,"&lt;="&amp;N$10+6)
/_xlfn.UNIQUE(_xlfn._xlws.FILTER($F:$F,$E:$E=$J$4))
/IF($J$5="総計",1,$K241/10)
),0)</f>
        <v>0</v>
      </c>
      <c r="O241" s="48" cm="1">
        <f t="array" ref="O241">IFERROR(
IF(OR(O$10="",$I241=""),"",
SUMIFS(収穫記録!$P:$P,収穫記録!$D:$D,$J$1,収穫記録!$I:$I,$J$2,収穫記録!$J:$J,$J$3,収穫記録!$F:$F,$I241,収穫記録!$B:$B,"&gt;="&amp;O$10,収穫記録!$B:$B,"&lt;="&amp;O$10+6)
/_xlfn.UNIQUE(_xlfn._xlws.FILTER($F:$F,$E:$E=$J$4))
/IF($J$5="総計",1,$K241/10)
),0)</f>
        <v>0</v>
      </c>
      <c r="P241" s="48" cm="1">
        <f t="array" ref="P241">IFERROR(
IF(OR(P$10="",$I241=""),"",
SUMIFS(収穫記録!$P:$P,収穫記録!$D:$D,$J$1,収穫記録!$I:$I,$J$2,収穫記録!$J:$J,$J$3,収穫記録!$F:$F,$I241,収穫記録!$B:$B,"&gt;="&amp;P$10,収穫記録!$B:$B,"&lt;="&amp;P$10+6)
/_xlfn.UNIQUE(_xlfn._xlws.FILTER($F:$F,$E:$E=$J$4))
/IF($J$5="総計",1,$K241/10)
),0)</f>
        <v>0</v>
      </c>
      <c r="Q241" s="48" cm="1">
        <f t="array" ref="Q241">IFERROR(
IF(OR(Q$10="",$I241=""),"",
SUMIFS(収穫記録!$P:$P,収穫記録!$D:$D,$J$1,収穫記録!$I:$I,$J$2,収穫記録!$J:$J,$J$3,収穫記録!$F:$F,$I241,収穫記録!$B:$B,"&gt;="&amp;Q$10,収穫記録!$B:$B,"&lt;="&amp;Q$10+6)
/_xlfn.UNIQUE(_xlfn._xlws.FILTER($F:$F,$E:$E=$J$4))
/IF($J$5="総計",1,$K241/10)
),0)</f>
        <v>0</v>
      </c>
      <c r="R241" s="48" cm="1">
        <f t="array" ref="R241">IFERROR(
IF(OR(R$10="",$I241=""),"",
SUMIFS(収穫記録!$P:$P,収穫記録!$D:$D,$J$1,収穫記録!$I:$I,$J$2,収穫記録!$J:$J,$J$3,収穫記録!$F:$F,$I241,収穫記録!$B:$B,"&gt;="&amp;R$10,収穫記録!$B:$B,"&lt;="&amp;R$10+6)
/_xlfn.UNIQUE(_xlfn._xlws.FILTER($F:$F,$E:$E=$J$4))
/IF($J$5="総計",1,$K241/10)
),0)</f>
        <v>0</v>
      </c>
      <c r="S241" s="48" cm="1">
        <f t="array" ref="S241">IFERROR(
IF(OR(S$10="",$I241=""),"",
SUMIFS(収穫記録!$P:$P,収穫記録!$D:$D,$J$1,収穫記録!$I:$I,$J$2,収穫記録!$J:$J,$J$3,収穫記録!$F:$F,$I241,収穫記録!$B:$B,"&gt;="&amp;S$10,収穫記録!$B:$B,"&lt;="&amp;S$10+6)
/_xlfn.UNIQUE(_xlfn._xlws.FILTER($F:$F,$E:$E=$J$4))
/IF($J$5="総計",1,$K241/10)
),0)</f>
        <v>0</v>
      </c>
      <c r="T241" s="48" cm="1">
        <f t="array" ref="T241">IFERROR(
IF(OR(T$10="",$I241=""),"",
SUMIFS(収穫記録!$P:$P,収穫記録!$D:$D,$J$1,収穫記録!$I:$I,$J$2,収穫記録!$J:$J,$J$3,収穫記録!$F:$F,$I241,収穫記録!$B:$B,"&gt;="&amp;T$10,収穫記録!$B:$B,"&lt;="&amp;T$10+6)
/_xlfn.UNIQUE(_xlfn._xlws.FILTER($F:$F,$E:$E=$J$4))
/IF($J$5="総計",1,$K241/10)
),0)</f>
        <v>0</v>
      </c>
      <c r="U241" s="48" cm="1">
        <f t="array" ref="U241">IFERROR(
IF(OR(U$10="",$I241=""),"",
SUMIFS(収穫記録!$P:$P,収穫記録!$D:$D,$J$1,収穫記録!$I:$I,$J$2,収穫記録!$J:$J,$J$3,収穫記録!$F:$F,$I241,収穫記録!$B:$B,"&gt;="&amp;U$10,収穫記録!$B:$B,"&lt;="&amp;U$10+6)
/_xlfn.UNIQUE(_xlfn._xlws.FILTER($F:$F,$E:$E=$J$4))
/IF($J$5="総計",1,$K241/10)
),0)</f>
        <v>0</v>
      </c>
      <c r="V241" s="48" cm="1">
        <f t="array" ref="V241">IFERROR(
IF(OR(V$10="",$I241=""),"",
SUMIFS(収穫記録!$P:$P,収穫記録!$D:$D,$J$1,収穫記録!$I:$I,$J$2,収穫記録!$J:$J,$J$3,収穫記録!$F:$F,$I241,収穫記録!$B:$B,"&gt;="&amp;V$10,収穫記録!$B:$B,"&lt;="&amp;V$10+6)
/_xlfn.UNIQUE(_xlfn._xlws.FILTER($F:$F,$E:$E=$J$4))
/IF($J$5="総計",1,$K241/10)
),0)</f>
        <v>0</v>
      </c>
      <c r="W241" s="48" cm="1">
        <f t="array" ref="W241">IFERROR(
IF(OR(W$10="",$I241=""),"",
SUMIFS(収穫記録!$P:$P,収穫記録!$D:$D,$J$1,収穫記録!$I:$I,$J$2,収穫記録!$J:$J,$J$3,収穫記録!$F:$F,$I241,収穫記録!$B:$B,"&gt;="&amp;W$10,収穫記録!$B:$B,"&lt;="&amp;W$10+6)
/_xlfn.UNIQUE(_xlfn._xlws.FILTER($F:$F,$E:$E=$J$4))
/IF($J$5="総計",1,$K241/10)
),0)</f>
        <v>0</v>
      </c>
      <c r="X241" s="48" cm="1">
        <f t="array" ref="X241">IFERROR(
IF(OR(X$10="",$I241=""),"",
SUMIFS(収穫記録!$P:$P,収穫記録!$D:$D,$J$1,収穫記録!$I:$I,$J$2,収穫記録!$J:$J,$J$3,収穫記録!$F:$F,$I241,収穫記録!$B:$B,"&gt;="&amp;X$10,収穫記録!$B:$B,"&lt;="&amp;X$10+6)
/_xlfn.UNIQUE(_xlfn._xlws.FILTER($F:$F,$E:$E=$J$4))
/IF($J$5="総計",1,$K241/10)
),0)</f>
        <v>0</v>
      </c>
    </row>
    <row r="242" spans="10:24">
      <c r="J242" s="13"/>
      <c r="K242" s="37"/>
      <c r="L242" s="46" t="str">
        <f t="shared" si="6"/>
        <v/>
      </c>
      <c r="M242" s="47" cm="1">
        <f t="array" ref="M242">IFERROR(
IF(OR(M$10="",$I242=""),"",
SUMIFS(収穫記録!$P:$P,収穫記録!$D:$D,$J$1,収穫記録!$I:$I,$J$2,収穫記録!$J:$J,$J$3,収穫記録!$F:$F,$I242,収穫記録!$B:$B,"&gt;="&amp;M$10,収穫記録!$B:$B,"&lt;="&amp;M$10+6)
/_xlfn.UNIQUE(_xlfn._xlws.FILTER($F:$F,$E:$E=$J$4))
/IF($J$5="総計",1,$K242/10)
),0)</f>
        <v>0</v>
      </c>
      <c r="N242" s="48" cm="1">
        <f t="array" ref="N242">IFERROR(
IF(OR(N$10="",$I242=""),"",
SUMIFS(収穫記録!$P:$P,収穫記録!$D:$D,$J$1,収穫記録!$I:$I,$J$2,収穫記録!$J:$J,$J$3,収穫記録!$F:$F,$I242,収穫記録!$B:$B,"&gt;="&amp;N$10,収穫記録!$B:$B,"&lt;="&amp;N$10+6)
/_xlfn.UNIQUE(_xlfn._xlws.FILTER($F:$F,$E:$E=$J$4))
/IF($J$5="総計",1,$K242/10)
),0)</f>
        <v>0</v>
      </c>
      <c r="O242" s="48" cm="1">
        <f t="array" ref="O242">IFERROR(
IF(OR(O$10="",$I242=""),"",
SUMIFS(収穫記録!$P:$P,収穫記録!$D:$D,$J$1,収穫記録!$I:$I,$J$2,収穫記録!$J:$J,$J$3,収穫記録!$F:$F,$I242,収穫記録!$B:$B,"&gt;="&amp;O$10,収穫記録!$B:$B,"&lt;="&amp;O$10+6)
/_xlfn.UNIQUE(_xlfn._xlws.FILTER($F:$F,$E:$E=$J$4))
/IF($J$5="総計",1,$K242/10)
),0)</f>
        <v>0</v>
      </c>
      <c r="P242" s="48" cm="1">
        <f t="array" ref="P242">IFERROR(
IF(OR(P$10="",$I242=""),"",
SUMIFS(収穫記録!$P:$P,収穫記録!$D:$D,$J$1,収穫記録!$I:$I,$J$2,収穫記録!$J:$J,$J$3,収穫記録!$F:$F,$I242,収穫記録!$B:$B,"&gt;="&amp;P$10,収穫記録!$B:$B,"&lt;="&amp;P$10+6)
/_xlfn.UNIQUE(_xlfn._xlws.FILTER($F:$F,$E:$E=$J$4))
/IF($J$5="総計",1,$K242/10)
),0)</f>
        <v>0</v>
      </c>
      <c r="Q242" s="48" cm="1">
        <f t="array" ref="Q242">IFERROR(
IF(OR(Q$10="",$I242=""),"",
SUMIFS(収穫記録!$P:$P,収穫記録!$D:$D,$J$1,収穫記録!$I:$I,$J$2,収穫記録!$J:$J,$J$3,収穫記録!$F:$F,$I242,収穫記録!$B:$B,"&gt;="&amp;Q$10,収穫記録!$B:$B,"&lt;="&amp;Q$10+6)
/_xlfn.UNIQUE(_xlfn._xlws.FILTER($F:$F,$E:$E=$J$4))
/IF($J$5="総計",1,$K242/10)
),0)</f>
        <v>0</v>
      </c>
      <c r="R242" s="48" cm="1">
        <f t="array" ref="R242">IFERROR(
IF(OR(R$10="",$I242=""),"",
SUMIFS(収穫記録!$P:$P,収穫記録!$D:$D,$J$1,収穫記録!$I:$I,$J$2,収穫記録!$J:$J,$J$3,収穫記録!$F:$F,$I242,収穫記録!$B:$B,"&gt;="&amp;R$10,収穫記録!$B:$B,"&lt;="&amp;R$10+6)
/_xlfn.UNIQUE(_xlfn._xlws.FILTER($F:$F,$E:$E=$J$4))
/IF($J$5="総計",1,$K242/10)
),0)</f>
        <v>0</v>
      </c>
      <c r="S242" s="48" cm="1">
        <f t="array" ref="S242">IFERROR(
IF(OR(S$10="",$I242=""),"",
SUMIFS(収穫記録!$P:$P,収穫記録!$D:$D,$J$1,収穫記録!$I:$I,$J$2,収穫記録!$J:$J,$J$3,収穫記録!$F:$F,$I242,収穫記録!$B:$B,"&gt;="&amp;S$10,収穫記録!$B:$B,"&lt;="&amp;S$10+6)
/_xlfn.UNIQUE(_xlfn._xlws.FILTER($F:$F,$E:$E=$J$4))
/IF($J$5="総計",1,$K242/10)
),0)</f>
        <v>0</v>
      </c>
      <c r="T242" s="48" cm="1">
        <f t="array" ref="T242">IFERROR(
IF(OR(T$10="",$I242=""),"",
SUMIFS(収穫記録!$P:$P,収穫記録!$D:$D,$J$1,収穫記録!$I:$I,$J$2,収穫記録!$J:$J,$J$3,収穫記録!$F:$F,$I242,収穫記録!$B:$B,"&gt;="&amp;T$10,収穫記録!$B:$B,"&lt;="&amp;T$10+6)
/_xlfn.UNIQUE(_xlfn._xlws.FILTER($F:$F,$E:$E=$J$4))
/IF($J$5="総計",1,$K242/10)
),0)</f>
        <v>0</v>
      </c>
      <c r="U242" s="48" cm="1">
        <f t="array" ref="U242">IFERROR(
IF(OR(U$10="",$I242=""),"",
SUMIFS(収穫記録!$P:$P,収穫記録!$D:$D,$J$1,収穫記録!$I:$I,$J$2,収穫記録!$J:$J,$J$3,収穫記録!$F:$F,$I242,収穫記録!$B:$B,"&gt;="&amp;U$10,収穫記録!$B:$B,"&lt;="&amp;U$10+6)
/_xlfn.UNIQUE(_xlfn._xlws.FILTER($F:$F,$E:$E=$J$4))
/IF($J$5="総計",1,$K242/10)
),0)</f>
        <v>0</v>
      </c>
      <c r="V242" s="48" cm="1">
        <f t="array" ref="V242">IFERROR(
IF(OR(V$10="",$I242=""),"",
SUMIFS(収穫記録!$P:$P,収穫記録!$D:$D,$J$1,収穫記録!$I:$I,$J$2,収穫記録!$J:$J,$J$3,収穫記録!$F:$F,$I242,収穫記録!$B:$B,"&gt;="&amp;V$10,収穫記録!$B:$B,"&lt;="&amp;V$10+6)
/_xlfn.UNIQUE(_xlfn._xlws.FILTER($F:$F,$E:$E=$J$4))
/IF($J$5="総計",1,$K242/10)
),0)</f>
        <v>0</v>
      </c>
      <c r="W242" s="48" cm="1">
        <f t="array" ref="W242">IFERROR(
IF(OR(W$10="",$I242=""),"",
SUMIFS(収穫記録!$P:$P,収穫記録!$D:$D,$J$1,収穫記録!$I:$I,$J$2,収穫記録!$J:$J,$J$3,収穫記録!$F:$F,$I242,収穫記録!$B:$B,"&gt;="&amp;W$10,収穫記録!$B:$B,"&lt;="&amp;W$10+6)
/_xlfn.UNIQUE(_xlfn._xlws.FILTER($F:$F,$E:$E=$J$4))
/IF($J$5="総計",1,$K242/10)
),0)</f>
        <v>0</v>
      </c>
      <c r="X242" s="48" cm="1">
        <f t="array" ref="X242">IFERROR(
IF(OR(X$10="",$I242=""),"",
SUMIFS(収穫記録!$P:$P,収穫記録!$D:$D,$J$1,収穫記録!$I:$I,$J$2,収穫記録!$J:$J,$J$3,収穫記録!$F:$F,$I242,収穫記録!$B:$B,"&gt;="&amp;X$10,収穫記録!$B:$B,"&lt;="&amp;X$10+6)
/_xlfn.UNIQUE(_xlfn._xlws.FILTER($F:$F,$E:$E=$J$4))
/IF($J$5="総計",1,$K242/10)
),0)</f>
        <v>0</v>
      </c>
    </row>
    <row r="243" spans="10:24">
      <c r="J243" s="13"/>
      <c r="K243" s="37"/>
      <c r="L243" s="46" t="str">
        <f t="shared" si="6"/>
        <v/>
      </c>
      <c r="M243" s="47" cm="1">
        <f t="array" ref="M243">IFERROR(
IF(OR(M$10="",$I243=""),"",
SUMIFS(収穫記録!$P:$P,収穫記録!$D:$D,$J$1,収穫記録!$I:$I,$J$2,収穫記録!$J:$J,$J$3,収穫記録!$F:$F,$I243,収穫記録!$B:$B,"&gt;="&amp;M$10,収穫記録!$B:$B,"&lt;="&amp;M$10+6)
/_xlfn.UNIQUE(_xlfn._xlws.FILTER($F:$F,$E:$E=$J$4))
/IF($J$5="総計",1,$K243/10)
),0)</f>
        <v>0</v>
      </c>
      <c r="N243" s="48" cm="1">
        <f t="array" ref="N243">IFERROR(
IF(OR(N$10="",$I243=""),"",
SUMIFS(収穫記録!$P:$P,収穫記録!$D:$D,$J$1,収穫記録!$I:$I,$J$2,収穫記録!$J:$J,$J$3,収穫記録!$F:$F,$I243,収穫記録!$B:$B,"&gt;="&amp;N$10,収穫記録!$B:$B,"&lt;="&amp;N$10+6)
/_xlfn.UNIQUE(_xlfn._xlws.FILTER($F:$F,$E:$E=$J$4))
/IF($J$5="総計",1,$K243/10)
),0)</f>
        <v>0</v>
      </c>
      <c r="O243" s="48" cm="1">
        <f t="array" ref="O243">IFERROR(
IF(OR(O$10="",$I243=""),"",
SUMIFS(収穫記録!$P:$P,収穫記録!$D:$D,$J$1,収穫記録!$I:$I,$J$2,収穫記録!$J:$J,$J$3,収穫記録!$F:$F,$I243,収穫記録!$B:$B,"&gt;="&amp;O$10,収穫記録!$B:$B,"&lt;="&amp;O$10+6)
/_xlfn.UNIQUE(_xlfn._xlws.FILTER($F:$F,$E:$E=$J$4))
/IF($J$5="総計",1,$K243/10)
),0)</f>
        <v>0</v>
      </c>
      <c r="P243" s="48" cm="1">
        <f t="array" ref="P243">IFERROR(
IF(OR(P$10="",$I243=""),"",
SUMIFS(収穫記録!$P:$P,収穫記録!$D:$D,$J$1,収穫記録!$I:$I,$J$2,収穫記録!$J:$J,$J$3,収穫記録!$F:$F,$I243,収穫記録!$B:$B,"&gt;="&amp;P$10,収穫記録!$B:$B,"&lt;="&amp;P$10+6)
/_xlfn.UNIQUE(_xlfn._xlws.FILTER($F:$F,$E:$E=$J$4))
/IF($J$5="総計",1,$K243/10)
),0)</f>
        <v>0</v>
      </c>
      <c r="Q243" s="48" cm="1">
        <f t="array" ref="Q243">IFERROR(
IF(OR(Q$10="",$I243=""),"",
SUMIFS(収穫記録!$P:$P,収穫記録!$D:$D,$J$1,収穫記録!$I:$I,$J$2,収穫記録!$J:$J,$J$3,収穫記録!$F:$F,$I243,収穫記録!$B:$B,"&gt;="&amp;Q$10,収穫記録!$B:$B,"&lt;="&amp;Q$10+6)
/_xlfn.UNIQUE(_xlfn._xlws.FILTER($F:$F,$E:$E=$J$4))
/IF($J$5="総計",1,$K243/10)
),0)</f>
        <v>0</v>
      </c>
      <c r="R243" s="48" cm="1">
        <f t="array" ref="R243">IFERROR(
IF(OR(R$10="",$I243=""),"",
SUMIFS(収穫記録!$P:$P,収穫記録!$D:$D,$J$1,収穫記録!$I:$I,$J$2,収穫記録!$J:$J,$J$3,収穫記録!$F:$F,$I243,収穫記録!$B:$B,"&gt;="&amp;R$10,収穫記録!$B:$B,"&lt;="&amp;R$10+6)
/_xlfn.UNIQUE(_xlfn._xlws.FILTER($F:$F,$E:$E=$J$4))
/IF($J$5="総計",1,$K243/10)
),0)</f>
        <v>0</v>
      </c>
      <c r="S243" s="48" cm="1">
        <f t="array" ref="S243">IFERROR(
IF(OR(S$10="",$I243=""),"",
SUMIFS(収穫記録!$P:$P,収穫記録!$D:$D,$J$1,収穫記録!$I:$I,$J$2,収穫記録!$J:$J,$J$3,収穫記録!$F:$F,$I243,収穫記録!$B:$B,"&gt;="&amp;S$10,収穫記録!$B:$B,"&lt;="&amp;S$10+6)
/_xlfn.UNIQUE(_xlfn._xlws.FILTER($F:$F,$E:$E=$J$4))
/IF($J$5="総計",1,$K243/10)
),0)</f>
        <v>0</v>
      </c>
      <c r="T243" s="48" cm="1">
        <f t="array" ref="T243">IFERROR(
IF(OR(T$10="",$I243=""),"",
SUMIFS(収穫記録!$P:$P,収穫記録!$D:$D,$J$1,収穫記録!$I:$I,$J$2,収穫記録!$J:$J,$J$3,収穫記録!$F:$F,$I243,収穫記録!$B:$B,"&gt;="&amp;T$10,収穫記録!$B:$B,"&lt;="&amp;T$10+6)
/_xlfn.UNIQUE(_xlfn._xlws.FILTER($F:$F,$E:$E=$J$4))
/IF($J$5="総計",1,$K243/10)
),0)</f>
        <v>0</v>
      </c>
      <c r="U243" s="48" cm="1">
        <f t="array" ref="U243">IFERROR(
IF(OR(U$10="",$I243=""),"",
SUMIFS(収穫記録!$P:$P,収穫記録!$D:$D,$J$1,収穫記録!$I:$I,$J$2,収穫記録!$J:$J,$J$3,収穫記録!$F:$F,$I243,収穫記録!$B:$B,"&gt;="&amp;U$10,収穫記録!$B:$B,"&lt;="&amp;U$10+6)
/_xlfn.UNIQUE(_xlfn._xlws.FILTER($F:$F,$E:$E=$J$4))
/IF($J$5="総計",1,$K243/10)
),0)</f>
        <v>0</v>
      </c>
      <c r="V243" s="48" cm="1">
        <f t="array" ref="V243">IFERROR(
IF(OR(V$10="",$I243=""),"",
SUMIFS(収穫記録!$P:$P,収穫記録!$D:$D,$J$1,収穫記録!$I:$I,$J$2,収穫記録!$J:$J,$J$3,収穫記録!$F:$F,$I243,収穫記録!$B:$B,"&gt;="&amp;V$10,収穫記録!$B:$B,"&lt;="&amp;V$10+6)
/_xlfn.UNIQUE(_xlfn._xlws.FILTER($F:$F,$E:$E=$J$4))
/IF($J$5="総計",1,$K243/10)
),0)</f>
        <v>0</v>
      </c>
      <c r="W243" s="48" cm="1">
        <f t="array" ref="W243">IFERROR(
IF(OR(W$10="",$I243=""),"",
SUMIFS(収穫記録!$P:$P,収穫記録!$D:$D,$J$1,収穫記録!$I:$I,$J$2,収穫記録!$J:$J,$J$3,収穫記録!$F:$F,$I243,収穫記録!$B:$B,"&gt;="&amp;W$10,収穫記録!$B:$B,"&lt;="&amp;W$10+6)
/_xlfn.UNIQUE(_xlfn._xlws.FILTER($F:$F,$E:$E=$J$4))
/IF($J$5="総計",1,$K243/10)
),0)</f>
        <v>0</v>
      </c>
      <c r="X243" s="48" cm="1">
        <f t="array" ref="X243">IFERROR(
IF(OR(X$10="",$I243=""),"",
SUMIFS(収穫記録!$P:$P,収穫記録!$D:$D,$J$1,収穫記録!$I:$I,$J$2,収穫記録!$J:$J,$J$3,収穫記録!$F:$F,$I243,収穫記録!$B:$B,"&gt;="&amp;X$10,収穫記録!$B:$B,"&lt;="&amp;X$10+6)
/_xlfn.UNIQUE(_xlfn._xlws.FILTER($F:$F,$E:$E=$J$4))
/IF($J$5="総計",1,$K243/10)
),0)</f>
        <v>0</v>
      </c>
    </row>
    <row r="244" spans="10:24">
      <c r="J244" s="13"/>
      <c r="K244" s="37"/>
      <c r="L244" s="46" t="str">
        <f t="shared" si="6"/>
        <v/>
      </c>
      <c r="M244" s="47" cm="1">
        <f t="array" ref="M244">IFERROR(
IF(OR(M$10="",$I244=""),"",
SUMIFS(収穫記録!$P:$P,収穫記録!$D:$D,$J$1,収穫記録!$I:$I,$J$2,収穫記録!$J:$J,$J$3,収穫記録!$F:$F,$I244,収穫記録!$B:$B,"&gt;="&amp;M$10,収穫記録!$B:$B,"&lt;="&amp;M$10+6)
/_xlfn.UNIQUE(_xlfn._xlws.FILTER($F:$F,$E:$E=$J$4))
/IF($J$5="総計",1,$K244/10)
),0)</f>
        <v>0</v>
      </c>
      <c r="N244" s="48" cm="1">
        <f t="array" ref="N244">IFERROR(
IF(OR(N$10="",$I244=""),"",
SUMIFS(収穫記録!$P:$P,収穫記録!$D:$D,$J$1,収穫記録!$I:$I,$J$2,収穫記録!$J:$J,$J$3,収穫記録!$F:$F,$I244,収穫記録!$B:$B,"&gt;="&amp;N$10,収穫記録!$B:$B,"&lt;="&amp;N$10+6)
/_xlfn.UNIQUE(_xlfn._xlws.FILTER($F:$F,$E:$E=$J$4))
/IF($J$5="総計",1,$K244/10)
),0)</f>
        <v>0</v>
      </c>
      <c r="O244" s="48" cm="1">
        <f t="array" ref="O244">IFERROR(
IF(OR(O$10="",$I244=""),"",
SUMIFS(収穫記録!$P:$P,収穫記録!$D:$D,$J$1,収穫記録!$I:$I,$J$2,収穫記録!$J:$J,$J$3,収穫記録!$F:$F,$I244,収穫記録!$B:$B,"&gt;="&amp;O$10,収穫記録!$B:$B,"&lt;="&amp;O$10+6)
/_xlfn.UNIQUE(_xlfn._xlws.FILTER($F:$F,$E:$E=$J$4))
/IF($J$5="総計",1,$K244/10)
),0)</f>
        <v>0</v>
      </c>
      <c r="P244" s="48" cm="1">
        <f t="array" ref="P244">IFERROR(
IF(OR(P$10="",$I244=""),"",
SUMIFS(収穫記録!$P:$P,収穫記録!$D:$D,$J$1,収穫記録!$I:$I,$J$2,収穫記録!$J:$J,$J$3,収穫記録!$F:$F,$I244,収穫記録!$B:$B,"&gt;="&amp;P$10,収穫記録!$B:$B,"&lt;="&amp;P$10+6)
/_xlfn.UNIQUE(_xlfn._xlws.FILTER($F:$F,$E:$E=$J$4))
/IF($J$5="総計",1,$K244/10)
),0)</f>
        <v>0</v>
      </c>
      <c r="Q244" s="48" cm="1">
        <f t="array" ref="Q244">IFERROR(
IF(OR(Q$10="",$I244=""),"",
SUMIFS(収穫記録!$P:$P,収穫記録!$D:$D,$J$1,収穫記録!$I:$I,$J$2,収穫記録!$J:$J,$J$3,収穫記録!$F:$F,$I244,収穫記録!$B:$B,"&gt;="&amp;Q$10,収穫記録!$B:$B,"&lt;="&amp;Q$10+6)
/_xlfn.UNIQUE(_xlfn._xlws.FILTER($F:$F,$E:$E=$J$4))
/IF($J$5="総計",1,$K244/10)
),0)</f>
        <v>0</v>
      </c>
      <c r="R244" s="48" cm="1">
        <f t="array" ref="R244">IFERROR(
IF(OR(R$10="",$I244=""),"",
SUMIFS(収穫記録!$P:$P,収穫記録!$D:$D,$J$1,収穫記録!$I:$I,$J$2,収穫記録!$J:$J,$J$3,収穫記録!$F:$F,$I244,収穫記録!$B:$B,"&gt;="&amp;R$10,収穫記録!$B:$B,"&lt;="&amp;R$10+6)
/_xlfn.UNIQUE(_xlfn._xlws.FILTER($F:$F,$E:$E=$J$4))
/IF($J$5="総計",1,$K244/10)
),0)</f>
        <v>0</v>
      </c>
      <c r="S244" s="48" cm="1">
        <f t="array" ref="S244">IFERROR(
IF(OR(S$10="",$I244=""),"",
SUMIFS(収穫記録!$P:$P,収穫記録!$D:$D,$J$1,収穫記録!$I:$I,$J$2,収穫記録!$J:$J,$J$3,収穫記録!$F:$F,$I244,収穫記録!$B:$B,"&gt;="&amp;S$10,収穫記録!$B:$B,"&lt;="&amp;S$10+6)
/_xlfn.UNIQUE(_xlfn._xlws.FILTER($F:$F,$E:$E=$J$4))
/IF($J$5="総計",1,$K244/10)
),0)</f>
        <v>0</v>
      </c>
      <c r="T244" s="48" cm="1">
        <f t="array" ref="T244">IFERROR(
IF(OR(T$10="",$I244=""),"",
SUMIFS(収穫記録!$P:$P,収穫記録!$D:$D,$J$1,収穫記録!$I:$I,$J$2,収穫記録!$J:$J,$J$3,収穫記録!$F:$F,$I244,収穫記録!$B:$B,"&gt;="&amp;T$10,収穫記録!$B:$B,"&lt;="&amp;T$10+6)
/_xlfn.UNIQUE(_xlfn._xlws.FILTER($F:$F,$E:$E=$J$4))
/IF($J$5="総計",1,$K244/10)
),0)</f>
        <v>0</v>
      </c>
      <c r="U244" s="48" cm="1">
        <f t="array" ref="U244">IFERROR(
IF(OR(U$10="",$I244=""),"",
SUMIFS(収穫記録!$P:$P,収穫記録!$D:$D,$J$1,収穫記録!$I:$I,$J$2,収穫記録!$J:$J,$J$3,収穫記録!$F:$F,$I244,収穫記録!$B:$B,"&gt;="&amp;U$10,収穫記録!$B:$B,"&lt;="&amp;U$10+6)
/_xlfn.UNIQUE(_xlfn._xlws.FILTER($F:$F,$E:$E=$J$4))
/IF($J$5="総計",1,$K244/10)
),0)</f>
        <v>0</v>
      </c>
      <c r="V244" s="48" cm="1">
        <f t="array" ref="V244">IFERROR(
IF(OR(V$10="",$I244=""),"",
SUMIFS(収穫記録!$P:$P,収穫記録!$D:$D,$J$1,収穫記録!$I:$I,$J$2,収穫記録!$J:$J,$J$3,収穫記録!$F:$F,$I244,収穫記録!$B:$B,"&gt;="&amp;V$10,収穫記録!$B:$B,"&lt;="&amp;V$10+6)
/_xlfn.UNIQUE(_xlfn._xlws.FILTER($F:$F,$E:$E=$J$4))
/IF($J$5="総計",1,$K244/10)
),0)</f>
        <v>0</v>
      </c>
      <c r="W244" s="48" cm="1">
        <f t="array" ref="W244">IFERROR(
IF(OR(W$10="",$I244=""),"",
SUMIFS(収穫記録!$P:$P,収穫記録!$D:$D,$J$1,収穫記録!$I:$I,$J$2,収穫記録!$J:$J,$J$3,収穫記録!$F:$F,$I244,収穫記録!$B:$B,"&gt;="&amp;W$10,収穫記録!$B:$B,"&lt;="&amp;W$10+6)
/_xlfn.UNIQUE(_xlfn._xlws.FILTER($F:$F,$E:$E=$J$4))
/IF($J$5="総計",1,$K244/10)
),0)</f>
        <v>0</v>
      </c>
      <c r="X244" s="48" cm="1">
        <f t="array" ref="X244">IFERROR(
IF(OR(X$10="",$I244=""),"",
SUMIFS(収穫記録!$P:$P,収穫記録!$D:$D,$J$1,収穫記録!$I:$I,$J$2,収穫記録!$J:$J,$J$3,収穫記録!$F:$F,$I244,収穫記録!$B:$B,"&gt;="&amp;X$10,収穫記録!$B:$B,"&lt;="&amp;X$10+6)
/_xlfn.UNIQUE(_xlfn._xlws.FILTER($F:$F,$E:$E=$J$4))
/IF($J$5="総計",1,$K244/10)
),0)</f>
        <v>0</v>
      </c>
    </row>
    <row r="245" spans="10:24">
      <c r="J245" s="13"/>
      <c r="K245" s="37"/>
      <c r="L245" s="46" t="str">
        <f t="shared" si="6"/>
        <v/>
      </c>
      <c r="M245" s="47" cm="1">
        <f t="array" ref="M245">IFERROR(
IF(OR(M$10="",$I245=""),"",
SUMIFS(収穫記録!$P:$P,収穫記録!$D:$D,$J$1,収穫記録!$I:$I,$J$2,収穫記録!$J:$J,$J$3,収穫記録!$F:$F,$I245,収穫記録!$B:$B,"&gt;="&amp;M$10,収穫記録!$B:$B,"&lt;="&amp;M$10+6)
/_xlfn.UNIQUE(_xlfn._xlws.FILTER($F:$F,$E:$E=$J$4))
/IF($J$5="総計",1,$K245/10)
),0)</f>
        <v>0</v>
      </c>
      <c r="N245" s="48" cm="1">
        <f t="array" ref="N245">IFERROR(
IF(OR(N$10="",$I245=""),"",
SUMIFS(収穫記録!$P:$P,収穫記録!$D:$D,$J$1,収穫記録!$I:$I,$J$2,収穫記録!$J:$J,$J$3,収穫記録!$F:$F,$I245,収穫記録!$B:$B,"&gt;="&amp;N$10,収穫記録!$B:$B,"&lt;="&amp;N$10+6)
/_xlfn.UNIQUE(_xlfn._xlws.FILTER($F:$F,$E:$E=$J$4))
/IF($J$5="総計",1,$K245/10)
),0)</f>
        <v>0</v>
      </c>
      <c r="O245" s="48" cm="1">
        <f t="array" ref="O245">IFERROR(
IF(OR(O$10="",$I245=""),"",
SUMIFS(収穫記録!$P:$P,収穫記録!$D:$D,$J$1,収穫記録!$I:$I,$J$2,収穫記録!$J:$J,$J$3,収穫記録!$F:$F,$I245,収穫記録!$B:$B,"&gt;="&amp;O$10,収穫記録!$B:$B,"&lt;="&amp;O$10+6)
/_xlfn.UNIQUE(_xlfn._xlws.FILTER($F:$F,$E:$E=$J$4))
/IF($J$5="総計",1,$K245/10)
),0)</f>
        <v>0</v>
      </c>
      <c r="P245" s="48" cm="1">
        <f t="array" ref="P245">IFERROR(
IF(OR(P$10="",$I245=""),"",
SUMIFS(収穫記録!$P:$P,収穫記録!$D:$D,$J$1,収穫記録!$I:$I,$J$2,収穫記録!$J:$J,$J$3,収穫記録!$F:$F,$I245,収穫記録!$B:$B,"&gt;="&amp;P$10,収穫記録!$B:$B,"&lt;="&amp;P$10+6)
/_xlfn.UNIQUE(_xlfn._xlws.FILTER($F:$F,$E:$E=$J$4))
/IF($J$5="総計",1,$K245/10)
),0)</f>
        <v>0</v>
      </c>
      <c r="Q245" s="48" cm="1">
        <f t="array" ref="Q245">IFERROR(
IF(OR(Q$10="",$I245=""),"",
SUMIFS(収穫記録!$P:$P,収穫記録!$D:$D,$J$1,収穫記録!$I:$I,$J$2,収穫記録!$J:$J,$J$3,収穫記録!$F:$F,$I245,収穫記録!$B:$B,"&gt;="&amp;Q$10,収穫記録!$B:$B,"&lt;="&amp;Q$10+6)
/_xlfn.UNIQUE(_xlfn._xlws.FILTER($F:$F,$E:$E=$J$4))
/IF($J$5="総計",1,$K245/10)
),0)</f>
        <v>0</v>
      </c>
      <c r="R245" s="48" cm="1">
        <f t="array" ref="R245">IFERROR(
IF(OR(R$10="",$I245=""),"",
SUMIFS(収穫記録!$P:$P,収穫記録!$D:$D,$J$1,収穫記録!$I:$I,$J$2,収穫記録!$J:$J,$J$3,収穫記録!$F:$F,$I245,収穫記録!$B:$B,"&gt;="&amp;R$10,収穫記録!$B:$B,"&lt;="&amp;R$10+6)
/_xlfn.UNIQUE(_xlfn._xlws.FILTER($F:$F,$E:$E=$J$4))
/IF($J$5="総計",1,$K245/10)
),0)</f>
        <v>0</v>
      </c>
      <c r="S245" s="48" cm="1">
        <f t="array" ref="S245">IFERROR(
IF(OR(S$10="",$I245=""),"",
SUMIFS(収穫記録!$P:$P,収穫記録!$D:$D,$J$1,収穫記録!$I:$I,$J$2,収穫記録!$J:$J,$J$3,収穫記録!$F:$F,$I245,収穫記録!$B:$B,"&gt;="&amp;S$10,収穫記録!$B:$B,"&lt;="&amp;S$10+6)
/_xlfn.UNIQUE(_xlfn._xlws.FILTER($F:$F,$E:$E=$J$4))
/IF($J$5="総計",1,$K245/10)
),0)</f>
        <v>0</v>
      </c>
      <c r="T245" s="48" cm="1">
        <f t="array" ref="T245">IFERROR(
IF(OR(T$10="",$I245=""),"",
SUMIFS(収穫記録!$P:$P,収穫記録!$D:$D,$J$1,収穫記録!$I:$I,$J$2,収穫記録!$J:$J,$J$3,収穫記録!$F:$F,$I245,収穫記録!$B:$B,"&gt;="&amp;T$10,収穫記録!$B:$B,"&lt;="&amp;T$10+6)
/_xlfn.UNIQUE(_xlfn._xlws.FILTER($F:$F,$E:$E=$J$4))
/IF($J$5="総計",1,$K245/10)
),0)</f>
        <v>0</v>
      </c>
      <c r="U245" s="48" cm="1">
        <f t="array" ref="U245">IFERROR(
IF(OR(U$10="",$I245=""),"",
SUMIFS(収穫記録!$P:$P,収穫記録!$D:$D,$J$1,収穫記録!$I:$I,$J$2,収穫記録!$J:$J,$J$3,収穫記録!$F:$F,$I245,収穫記録!$B:$B,"&gt;="&amp;U$10,収穫記録!$B:$B,"&lt;="&amp;U$10+6)
/_xlfn.UNIQUE(_xlfn._xlws.FILTER($F:$F,$E:$E=$J$4))
/IF($J$5="総計",1,$K245/10)
),0)</f>
        <v>0</v>
      </c>
      <c r="V245" s="48" cm="1">
        <f t="array" ref="V245">IFERROR(
IF(OR(V$10="",$I245=""),"",
SUMIFS(収穫記録!$P:$P,収穫記録!$D:$D,$J$1,収穫記録!$I:$I,$J$2,収穫記録!$J:$J,$J$3,収穫記録!$F:$F,$I245,収穫記録!$B:$B,"&gt;="&amp;V$10,収穫記録!$B:$B,"&lt;="&amp;V$10+6)
/_xlfn.UNIQUE(_xlfn._xlws.FILTER($F:$F,$E:$E=$J$4))
/IF($J$5="総計",1,$K245/10)
),0)</f>
        <v>0</v>
      </c>
      <c r="W245" s="48" cm="1">
        <f t="array" ref="W245">IFERROR(
IF(OR(W$10="",$I245=""),"",
SUMIFS(収穫記録!$P:$P,収穫記録!$D:$D,$J$1,収穫記録!$I:$I,$J$2,収穫記録!$J:$J,$J$3,収穫記録!$F:$F,$I245,収穫記録!$B:$B,"&gt;="&amp;W$10,収穫記録!$B:$B,"&lt;="&amp;W$10+6)
/_xlfn.UNIQUE(_xlfn._xlws.FILTER($F:$F,$E:$E=$J$4))
/IF($J$5="総計",1,$K245/10)
),0)</f>
        <v>0</v>
      </c>
      <c r="X245" s="48" cm="1">
        <f t="array" ref="X245">IFERROR(
IF(OR(X$10="",$I245=""),"",
SUMIFS(収穫記録!$P:$P,収穫記録!$D:$D,$J$1,収穫記録!$I:$I,$J$2,収穫記録!$J:$J,$J$3,収穫記録!$F:$F,$I245,収穫記録!$B:$B,"&gt;="&amp;X$10,収穫記録!$B:$B,"&lt;="&amp;X$10+6)
/_xlfn.UNIQUE(_xlfn._xlws.FILTER($F:$F,$E:$E=$J$4))
/IF($J$5="総計",1,$K245/10)
),0)</f>
        <v>0</v>
      </c>
    </row>
    <row r="246" spans="10:24">
      <c r="J246" s="13"/>
      <c r="K246" s="37"/>
      <c r="L246" s="46" t="str">
        <f t="shared" si="6"/>
        <v/>
      </c>
      <c r="M246" s="47" cm="1">
        <f t="array" ref="M246">IFERROR(
IF(OR(M$10="",$I246=""),"",
SUMIFS(収穫記録!$P:$P,収穫記録!$D:$D,$J$1,収穫記録!$I:$I,$J$2,収穫記録!$J:$J,$J$3,収穫記録!$F:$F,$I246,収穫記録!$B:$B,"&gt;="&amp;M$10,収穫記録!$B:$B,"&lt;="&amp;M$10+6)
/_xlfn.UNIQUE(_xlfn._xlws.FILTER($F:$F,$E:$E=$J$4))
/IF($J$5="総計",1,$K246/10)
),0)</f>
        <v>0</v>
      </c>
      <c r="N246" s="48" cm="1">
        <f t="array" ref="N246">IFERROR(
IF(OR(N$10="",$I246=""),"",
SUMIFS(収穫記録!$P:$P,収穫記録!$D:$D,$J$1,収穫記録!$I:$I,$J$2,収穫記録!$J:$J,$J$3,収穫記録!$F:$F,$I246,収穫記録!$B:$B,"&gt;="&amp;N$10,収穫記録!$B:$B,"&lt;="&amp;N$10+6)
/_xlfn.UNIQUE(_xlfn._xlws.FILTER($F:$F,$E:$E=$J$4))
/IF($J$5="総計",1,$K246/10)
),0)</f>
        <v>0</v>
      </c>
      <c r="O246" s="48" cm="1">
        <f t="array" ref="O246">IFERROR(
IF(OR(O$10="",$I246=""),"",
SUMIFS(収穫記録!$P:$P,収穫記録!$D:$D,$J$1,収穫記録!$I:$I,$J$2,収穫記録!$J:$J,$J$3,収穫記録!$F:$F,$I246,収穫記録!$B:$B,"&gt;="&amp;O$10,収穫記録!$B:$B,"&lt;="&amp;O$10+6)
/_xlfn.UNIQUE(_xlfn._xlws.FILTER($F:$F,$E:$E=$J$4))
/IF($J$5="総計",1,$K246/10)
),0)</f>
        <v>0</v>
      </c>
      <c r="P246" s="48" cm="1">
        <f t="array" ref="P246">IFERROR(
IF(OR(P$10="",$I246=""),"",
SUMIFS(収穫記録!$P:$P,収穫記録!$D:$D,$J$1,収穫記録!$I:$I,$J$2,収穫記録!$J:$J,$J$3,収穫記録!$F:$F,$I246,収穫記録!$B:$B,"&gt;="&amp;P$10,収穫記録!$B:$B,"&lt;="&amp;P$10+6)
/_xlfn.UNIQUE(_xlfn._xlws.FILTER($F:$F,$E:$E=$J$4))
/IF($J$5="総計",1,$K246/10)
),0)</f>
        <v>0</v>
      </c>
      <c r="Q246" s="48" cm="1">
        <f t="array" ref="Q246">IFERROR(
IF(OR(Q$10="",$I246=""),"",
SUMIFS(収穫記録!$P:$P,収穫記録!$D:$D,$J$1,収穫記録!$I:$I,$J$2,収穫記録!$J:$J,$J$3,収穫記録!$F:$F,$I246,収穫記録!$B:$B,"&gt;="&amp;Q$10,収穫記録!$B:$B,"&lt;="&amp;Q$10+6)
/_xlfn.UNIQUE(_xlfn._xlws.FILTER($F:$F,$E:$E=$J$4))
/IF($J$5="総計",1,$K246/10)
),0)</f>
        <v>0</v>
      </c>
      <c r="R246" s="48" cm="1">
        <f t="array" ref="R246">IFERROR(
IF(OR(R$10="",$I246=""),"",
SUMIFS(収穫記録!$P:$P,収穫記録!$D:$D,$J$1,収穫記録!$I:$I,$J$2,収穫記録!$J:$J,$J$3,収穫記録!$F:$F,$I246,収穫記録!$B:$B,"&gt;="&amp;R$10,収穫記録!$B:$B,"&lt;="&amp;R$10+6)
/_xlfn.UNIQUE(_xlfn._xlws.FILTER($F:$F,$E:$E=$J$4))
/IF($J$5="総計",1,$K246/10)
),0)</f>
        <v>0</v>
      </c>
      <c r="S246" s="48" cm="1">
        <f t="array" ref="S246">IFERROR(
IF(OR(S$10="",$I246=""),"",
SUMIFS(収穫記録!$P:$P,収穫記録!$D:$D,$J$1,収穫記録!$I:$I,$J$2,収穫記録!$J:$J,$J$3,収穫記録!$F:$F,$I246,収穫記録!$B:$B,"&gt;="&amp;S$10,収穫記録!$B:$B,"&lt;="&amp;S$10+6)
/_xlfn.UNIQUE(_xlfn._xlws.FILTER($F:$F,$E:$E=$J$4))
/IF($J$5="総計",1,$K246/10)
),0)</f>
        <v>0</v>
      </c>
      <c r="T246" s="48" cm="1">
        <f t="array" ref="T246">IFERROR(
IF(OR(T$10="",$I246=""),"",
SUMIFS(収穫記録!$P:$P,収穫記録!$D:$D,$J$1,収穫記録!$I:$I,$J$2,収穫記録!$J:$J,$J$3,収穫記録!$F:$F,$I246,収穫記録!$B:$B,"&gt;="&amp;T$10,収穫記録!$B:$B,"&lt;="&amp;T$10+6)
/_xlfn.UNIQUE(_xlfn._xlws.FILTER($F:$F,$E:$E=$J$4))
/IF($J$5="総計",1,$K246/10)
),0)</f>
        <v>0</v>
      </c>
      <c r="U246" s="48" cm="1">
        <f t="array" ref="U246">IFERROR(
IF(OR(U$10="",$I246=""),"",
SUMIFS(収穫記録!$P:$P,収穫記録!$D:$D,$J$1,収穫記録!$I:$I,$J$2,収穫記録!$J:$J,$J$3,収穫記録!$F:$F,$I246,収穫記録!$B:$B,"&gt;="&amp;U$10,収穫記録!$B:$B,"&lt;="&amp;U$10+6)
/_xlfn.UNIQUE(_xlfn._xlws.FILTER($F:$F,$E:$E=$J$4))
/IF($J$5="総計",1,$K246/10)
),0)</f>
        <v>0</v>
      </c>
      <c r="V246" s="48" cm="1">
        <f t="array" ref="V246">IFERROR(
IF(OR(V$10="",$I246=""),"",
SUMIFS(収穫記録!$P:$P,収穫記録!$D:$D,$J$1,収穫記録!$I:$I,$J$2,収穫記録!$J:$J,$J$3,収穫記録!$F:$F,$I246,収穫記録!$B:$B,"&gt;="&amp;V$10,収穫記録!$B:$B,"&lt;="&amp;V$10+6)
/_xlfn.UNIQUE(_xlfn._xlws.FILTER($F:$F,$E:$E=$J$4))
/IF($J$5="総計",1,$K246/10)
),0)</f>
        <v>0</v>
      </c>
      <c r="W246" s="48" cm="1">
        <f t="array" ref="W246">IFERROR(
IF(OR(W$10="",$I246=""),"",
SUMIFS(収穫記録!$P:$P,収穫記録!$D:$D,$J$1,収穫記録!$I:$I,$J$2,収穫記録!$J:$J,$J$3,収穫記録!$F:$F,$I246,収穫記録!$B:$B,"&gt;="&amp;W$10,収穫記録!$B:$B,"&lt;="&amp;W$10+6)
/_xlfn.UNIQUE(_xlfn._xlws.FILTER($F:$F,$E:$E=$J$4))
/IF($J$5="総計",1,$K246/10)
),0)</f>
        <v>0</v>
      </c>
      <c r="X246" s="48" cm="1">
        <f t="array" ref="X246">IFERROR(
IF(OR(X$10="",$I246=""),"",
SUMIFS(収穫記録!$P:$P,収穫記録!$D:$D,$J$1,収穫記録!$I:$I,$J$2,収穫記録!$J:$J,$J$3,収穫記録!$F:$F,$I246,収穫記録!$B:$B,"&gt;="&amp;X$10,収穫記録!$B:$B,"&lt;="&amp;X$10+6)
/_xlfn.UNIQUE(_xlfn._xlws.FILTER($F:$F,$E:$E=$J$4))
/IF($J$5="総計",1,$K246/10)
),0)</f>
        <v>0</v>
      </c>
    </row>
    <row r="247" spans="10:24">
      <c r="J247" s="13"/>
      <c r="K247" s="37"/>
      <c r="L247" s="46" t="str">
        <f t="shared" si="6"/>
        <v/>
      </c>
      <c r="M247" s="47" cm="1">
        <f t="array" ref="M247">IFERROR(
IF(OR(M$10="",$I247=""),"",
SUMIFS(収穫記録!$P:$P,収穫記録!$D:$D,$J$1,収穫記録!$I:$I,$J$2,収穫記録!$J:$J,$J$3,収穫記録!$F:$F,$I247,収穫記録!$B:$B,"&gt;="&amp;M$10,収穫記録!$B:$B,"&lt;="&amp;M$10+6)
/_xlfn.UNIQUE(_xlfn._xlws.FILTER($F:$F,$E:$E=$J$4))
/IF($J$5="総計",1,$K247/10)
),0)</f>
        <v>0</v>
      </c>
      <c r="N247" s="48" cm="1">
        <f t="array" ref="N247">IFERROR(
IF(OR(N$10="",$I247=""),"",
SUMIFS(収穫記録!$P:$P,収穫記録!$D:$D,$J$1,収穫記録!$I:$I,$J$2,収穫記録!$J:$J,$J$3,収穫記録!$F:$F,$I247,収穫記録!$B:$B,"&gt;="&amp;N$10,収穫記録!$B:$B,"&lt;="&amp;N$10+6)
/_xlfn.UNIQUE(_xlfn._xlws.FILTER($F:$F,$E:$E=$J$4))
/IF($J$5="総計",1,$K247/10)
),0)</f>
        <v>0</v>
      </c>
      <c r="O247" s="48" cm="1">
        <f t="array" ref="O247">IFERROR(
IF(OR(O$10="",$I247=""),"",
SUMIFS(収穫記録!$P:$P,収穫記録!$D:$D,$J$1,収穫記録!$I:$I,$J$2,収穫記録!$J:$J,$J$3,収穫記録!$F:$F,$I247,収穫記録!$B:$B,"&gt;="&amp;O$10,収穫記録!$B:$B,"&lt;="&amp;O$10+6)
/_xlfn.UNIQUE(_xlfn._xlws.FILTER($F:$F,$E:$E=$J$4))
/IF($J$5="総計",1,$K247/10)
),0)</f>
        <v>0</v>
      </c>
      <c r="P247" s="48" cm="1">
        <f t="array" ref="P247">IFERROR(
IF(OR(P$10="",$I247=""),"",
SUMIFS(収穫記録!$P:$P,収穫記録!$D:$D,$J$1,収穫記録!$I:$I,$J$2,収穫記録!$J:$J,$J$3,収穫記録!$F:$F,$I247,収穫記録!$B:$B,"&gt;="&amp;P$10,収穫記録!$B:$B,"&lt;="&amp;P$10+6)
/_xlfn.UNIQUE(_xlfn._xlws.FILTER($F:$F,$E:$E=$J$4))
/IF($J$5="総計",1,$K247/10)
),0)</f>
        <v>0</v>
      </c>
      <c r="Q247" s="48" cm="1">
        <f t="array" ref="Q247">IFERROR(
IF(OR(Q$10="",$I247=""),"",
SUMIFS(収穫記録!$P:$P,収穫記録!$D:$D,$J$1,収穫記録!$I:$I,$J$2,収穫記録!$J:$J,$J$3,収穫記録!$F:$F,$I247,収穫記録!$B:$B,"&gt;="&amp;Q$10,収穫記録!$B:$B,"&lt;="&amp;Q$10+6)
/_xlfn.UNIQUE(_xlfn._xlws.FILTER($F:$F,$E:$E=$J$4))
/IF($J$5="総計",1,$K247/10)
),0)</f>
        <v>0</v>
      </c>
      <c r="R247" s="48" cm="1">
        <f t="array" ref="R247">IFERROR(
IF(OR(R$10="",$I247=""),"",
SUMIFS(収穫記録!$P:$P,収穫記録!$D:$D,$J$1,収穫記録!$I:$I,$J$2,収穫記録!$J:$J,$J$3,収穫記録!$F:$F,$I247,収穫記録!$B:$B,"&gt;="&amp;R$10,収穫記録!$B:$B,"&lt;="&amp;R$10+6)
/_xlfn.UNIQUE(_xlfn._xlws.FILTER($F:$F,$E:$E=$J$4))
/IF($J$5="総計",1,$K247/10)
),0)</f>
        <v>0</v>
      </c>
      <c r="S247" s="48" cm="1">
        <f t="array" ref="S247">IFERROR(
IF(OR(S$10="",$I247=""),"",
SUMIFS(収穫記録!$P:$P,収穫記録!$D:$D,$J$1,収穫記録!$I:$I,$J$2,収穫記録!$J:$J,$J$3,収穫記録!$F:$F,$I247,収穫記録!$B:$B,"&gt;="&amp;S$10,収穫記録!$B:$B,"&lt;="&amp;S$10+6)
/_xlfn.UNIQUE(_xlfn._xlws.FILTER($F:$F,$E:$E=$J$4))
/IF($J$5="総計",1,$K247/10)
),0)</f>
        <v>0</v>
      </c>
      <c r="T247" s="48" cm="1">
        <f t="array" ref="T247">IFERROR(
IF(OR(T$10="",$I247=""),"",
SUMIFS(収穫記録!$P:$P,収穫記録!$D:$D,$J$1,収穫記録!$I:$I,$J$2,収穫記録!$J:$J,$J$3,収穫記録!$F:$F,$I247,収穫記録!$B:$B,"&gt;="&amp;T$10,収穫記録!$B:$B,"&lt;="&amp;T$10+6)
/_xlfn.UNIQUE(_xlfn._xlws.FILTER($F:$F,$E:$E=$J$4))
/IF($J$5="総計",1,$K247/10)
),0)</f>
        <v>0</v>
      </c>
      <c r="U247" s="48" cm="1">
        <f t="array" ref="U247">IFERROR(
IF(OR(U$10="",$I247=""),"",
SUMIFS(収穫記録!$P:$P,収穫記録!$D:$D,$J$1,収穫記録!$I:$I,$J$2,収穫記録!$J:$J,$J$3,収穫記録!$F:$F,$I247,収穫記録!$B:$B,"&gt;="&amp;U$10,収穫記録!$B:$B,"&lt;="&amp;U$10+6)
/_xlfn.UNIQUE(_xlfn._xlws.FILTER($F:$F,$E:$E=$J$4))
/IF($J$5="総計",1,$K247/10)
),0)</f>
        <v>0</v>
      </c>
      <c r="V247" s="48" cm="1">
        <f t="array" ref="V247">IFERROR(
IF(OR(V$10="",$I247=""),"",
SUMIFS(収穫記録!$P:$P,収穫記録!$D:$D,$J$1,収穫記録!$I:$I,$J$2,収穫記録!$J:$J,$J$3,収穫記録!$F:$F,$I247,収穫記録!$B:$B,"&gt;="&amp;V$10,収穫記録!$B:$B,"&lt;="&amp;V$10+6)
/_xlfn.UNIQUE(_xlfn._xlws.FILTER($F:$F,$E:$E=$J$4))
/IF($J$5="総計",1,$K247/10)
),0)</f>
        <v>0</v>
      </c>
      <c r="W247" s="48" cm="1">
        <f t="array" ref="W247">IFERROR(
IF(OR(W$10="",$I247=""),"",
SUMIFS(収穫記録!$P:$P,収穫記録!$D:$D,$J$1,収穫記録!$I:$I,$J$2,収穫記録!$J:$J,$J$3,収穫記録!$F:$F,$I247,収穫記録!$B:$B,"&gt;="&amp;W$10,収穫記録!$B:$B,"&lt;="&amp;W$10+6)
/_xlfn.UNIQUE(_xlfn._xlws.FILTER($F:$F,$E:$E=$J$4))
/IF($J$5="総計",1,$K247/10)
),0)</f>
        <v>0</v>
      </c>
      <c r="X247" s="48" cm="1">
        <f t="array" ref="X247">IFERROR(
IF(OR(X$10="",$I247=""),"",
SUMIFS(収穫記録!$P:$P,収穫記録!$D:$D,$J$1,収穫記録!$I:$I,$J$2,収穫記録!$J:$J,$J$3,収穫記録!$F:$F,$I247,収穫記録!$B:$B,"&gt;="&amp;X$10,収穫記録!$B:$B,"&lt;="&amp;X$10+6)
/_xlfn.UNIQUE(_xlfn._xlws.FILTER($F:$F,$E:$E=$J$4))
/IF($J$5="総計",1,$K247/10)
),0)</f>
        <v>0</v>
      </c>
    </row>
    <row r="248" spans="10:24">
      <c r="J248" s="13"/>
      <c r="K248" s="37"/>
      <c r="L248" s="46" t="str">
        <f t="shared" si="6"/>
        <v/>
      </c>
      <c r="M248" s="47" cm="1">
        <f t="array" ref="M248">IFERROR(
IF(OR(M$10="",$I248=""),"",
SUMIFS(収穫記録!$P:$P,収穫記録!$D:$D,$J$1,収穫記録!$I:$I,$J$2,収穫記録!$J:$J,$J$3,収穫記録!$F:$F,$I248,収穫記録!$B:$B,"&gt;="&amp;M$10,収穫記録!$B:$B,"&lt;="&amp;M$10+6)
/_xlfn.UNIQUE(_xlfn._xlws.FILTER($F:$F,$E:$E=$J$4))
/IF($J$5="総計",1,$K248/10)
),0)</f>
        <v>0</v>
      </c>
      <c r="N248" s="48" cm="1">
        <f t="array" ref="N248">IFERROR(
IF(OR(N$10="",$I248=""),"",
SUMIFS(収穫記録!$P:$P,収穫記録!$D:$D,$J$1,収穫記録!$I:$I,$J$2,収穫記録!$J:$J,$J$3,収穫記録!$F:$F,$I248,収穫記録!$B:$B,"&gt;="&amp;N$10,収穫記録!$B:$B,"&lt;="&amp;N$10+6)
/_xlfn.UNIQUE(_xlfn._xlws.FILTER($F:$F,$E:$E=$J$4))
/IF($J$5="総計",1,$K248/10)
),0)</f>
        <v>0</v>
      </c>
      <c r="O248" s="48" cm="1">
        <f t="array" ref="O248">IFERROR(
IF(OR(O$10="",$I248=""),"",
SUMIFS(収穫記録!$P:$P,収穫記録!$D:$D,$J$1,収穫記録!$I:$I,$J$2,収穫記録!$J:$J,$J$3,収穫記録!$F:$F,$I248,収穫記録!$B:$B,"&gt;="&amp;O$10,収穫記録!$B:$B,"&lt;="&amp;O$10+6)
/_xlfn.UNIQUE(_xlfn._xlws.FILTER($F:$F,$E:$E=$J$4))
/IF($J$5="総計",1,$K248/10)
),0)</f>
        <v>0</v>
      </c>
      <c r="P248" s="48" cm="1">
        <f t="array" ref="P248">IFERROR(
IF(OR(P$10="",$I248=""),"",
SUMIFS(収穫記録!$P:$P,収穫記録!$D:$D,$J$1,収穫記録!$I:$I,$J$2,収穫記録!$J:$J,$J$3,収穫記録!$F:$F,$I248,収穫記録!$B:$B,"&gt;="&amp;P$10,収穫記録!$B:$B,"&lt;="&amp;P$10+6)
/_xlfn.UNIQUE(_xlfn._xlws.FILTER($F:$F,$E:$E=$J$4))
/IF($J$5="総計",1,$K248/10)
),0)</f>
        <v>0</v>
      </c>
      <c r="Q248" s="48" cm="1">
        <f t="array" ref="Q248">IFERROR(
IF(OR(Q$10="",$I248=""),"",
SUMIFS(収穫記録!$P:$P,収穫記録!$D:$D,$J$1,収穫記録!$I:$I,$J$2,収穫記録!$J:$J,$J$3,収穫記録!$F:$F,$I248,収穫記録!$B:$B,"&gt;="&amp;Q$10,収穫記録!$B:$B,"&lt;="&amp;Q$10+6)
/_xlfn.UNIQUE(_xlfn._xlws.FILTER($F:$F,$E:$E=$J$4))
/IF($J$5="総計",1,$K248/10)
),0)</f>
        <v>0</v>
      </c>
      <c r="R248" s="48" cm="1">
        <f t="array" ref="R248">IFERROR(
IF(OR(R$10="",$I248=""),"",
SUMIFS(収穫記録!$P:$P,収穫記録!$D:$D,$J$1,収穫記録!$I:$I,$J$2,収穫記録!$J:$J,$J$3,収穫記録!$F:$F,$I248,収穫記録!$B:$B,"&gt;="&amp;R$10,収穫記録!$B:$B,"&lt;="&amp;R$10+6)
/_xlfn.UNIQUE(_xlfn._xlws.FILTER($F:$F,$E:$E=$J$4))
/IF($J$5="総計",1,$K248/10)
),0)</f>
        <v>0</v>
      </c>
      <c r="S248" s="48" cm="1">
        <f t="array" ref="S248">IFERROR(
IF(OR(S$10="",$I248=""),"",
SUMIFS(収穫記録!$P:$P,収穫記録!$D:$D,$J$1,収穫記録!$I:$I,$J$2,収穫記録!$J:$J,$J$3,収穫記録!$F:$F,$I248,収穫記録!$B:$B,"&gt;="&amp;S$10,収穫記録!$B:$B,"&lt;="&amp;S$10+6)
/_xlfn.UNIQUE(_xlfn._xlws.FILTER($F:$F,$E:$E=$J$4))
/IF($J$5="総計",1,$K248/10)
),0)</f>
        <v>0</v>
      </c>
      <c r="T248" s="48" cm="1">
        <f t="array" ref="T248">IFERROR(
IF(OR(T$10="",$I248=""),"",
SUMIFS(収穫記録!$P:$P,収穫記録!$D:$D,$J$1,収穫記録!$I:$I,$J$2,収穫記録!$J:$J,$J$3,収穫記録!$F:$F,$I248,収穫記録!$B:$B,"&gt;="&amp;T$10,収穫記録!$B:$B,"&lt;="&amp;T$10+6)
/_xlfn.UNIQUE(_xlfn._xlws.FILTER($F:$F,$E:$E=$J$4))
/IF($J$5="総計",1,$K248/10)
),0)</f>
        <v>0</v>
      </c>
      <c r="U248" s="48" cm="1">
        <f t="array" ref="U248">IFERROR(
IF(OR(U$10="",$I248=""),"",
SUMIFS(収穫記録!$P:$P,収穫記録!$D:$D,$J$1,収穫記録!$I:$I,$J$2,収穫記録!$J:$J,$J$3,収穫記録!$F:$F,$I248,収穫記録!$B:$B,"&gt;="&amp;U$10,収穫記録!$B:$B,"&lt;="&amp;U$10+6)
/_xlfn.UNIQUE(_xlfn._xlws.FILTER($F:$F,$E:$E=$J$4))
/IF($J$5="総計",1,$K248/10)
),0)</f>
        <v>0</v>
      </c>
      <c r="V248" s="48" cm="1">
        <f t="array" ref="V248">IFERROR(
IF(OR(V$10="",$I248=""),"",
SUMIFS(収穫記録!$P:$P,収穫記録!$D:$D,$J$1,収穫記録!$I:$I,$J$2,収穫記録!$J:$J,$J$3,収穫記録!$F:$F,$I248,収穫記録!$B:$B,"&gt;="&amp;V$10,収穫記録!$B:$B,"&lt;="&amp;V$10+6)
/_xlfn.UNIQUE(_xlfn._xlws.FILTER($F:$F,$E:$E=$J$4))
/IF($J$5="総計",1,$K248/10)
),0)</f>
        <v>0</v>
      </c>
      <c r="W248" s="48" cm="1">
        <f t="array" ref="W248">IFERROR(
IF(OR(W$10="",$I248=""),"",
SUMIFS(収穫記録!$P:$P,収穫記録!$D:$D,$J$1,収穫記録!$I:$I,$J$2,収穫記録!$J:$J,$J$3,収穫記録!$F:$F,$I248,収穫記録!$B:$B,"&gt;="&amp;W$10,収穫記録!$B:$B,"&lt;="&amp;W$10+6)
/_xlfn.UNIQUE(_xlfn._xlws.FILTER($F:$F,$E:$E=$J$4))
/IF($J$5="総計",1,$K248/10)
),0)</f>
        <v>0</v>
      </c>
      <c r="X248" s="48" cm="1">
        <f t="array" ref="X248">IFERROR(
IF(OR(X$10="",$I248=""),"",
SUMIFS(収穫記録!$P:$P,収穫記録!$D:$D,$J$1,収穫記録!$I:$I,$J$2,収穫記録!$J:$J,$J$3,収穫記録!$F:$F,$I248,収穫記録!$B:$B,"&gt;="&amp;X$10,収穫記録!$B:$B,"&lt;="&amp;X$10+6)
/_xlfn.UNIQUE(_xlfn._xlws.FILTER($F:$F,$E:$E=$J$4))
/IF($J$5="総計",1,$K248/10)
),0)</f>
        <v>0</v>
      </c>
    </row>
    <row r="249" spans="10:24">
      <c r="J249" s="13"/>
      <c r="K249" s="37"/>
      <c r="L249" s="46" t="str">
        <f t="shared" si="6"/>
        <v/>
      </c>
      <c r="M249" s="47" cm="1">
        <f t="array" ref="M249">IFERROR(
IF(OR(M$10="",$I249=""),"",
SUMIFS(収穫記録!$P:$P,収穫記録!$D:$D,$J$1,収穫記録!$I:$I,$J$2,収穫記録!$J:$J,$J$3,収穫記録!$F:$F,$I249,収穫記録!$B:$B,"&gt;="&amp;M$10,収穫記録!$B:$B,"&lt;="&amp;M$10+6)
/_xlfn.UNIQUE(_xlfn._xlws.FILTER($F:$F,$E:$E=$J$4))
/IF($J$5="総計",1,$K249/10)
),0)</f>
        <v>0</v>
      </c>
      <c r="N249" s="48" cm="1">
        <f t="array" ref="N249">IFERROR(
IF(OR(N$10="",$I249=""),"",
SUMIFS(収穫記録!$P:$P,収穫記録!$D:$D,$J$1,収穫記録!$I:$I,$J$2,収穫記録!$J:$J,$J$3,収穫記録!$F:$F,$I249,収穫記録!$B:$B,"&gt;="&amp;N$10,収穫記録!$B:$B,"&lt;="&amp;N$10+6)
/_xlfn.UNIQUE(_xlfn._xlws.FILTER($F:$F,$E:$E=$J$4))
/IF($J$5="総計",1,$K249/10)
),0)</f>
        <v>0</v>
      </c>
      <c r="O249" s="48" cm="1">
        <f t="array" ref="O249">IFERROR(
IF(OR(O$10="",$I249=""),"",
SUMIFS(収穫記録!$P:$P,収穫記録!$D:$D,$J$1,収穫記録!$I:$I,$J$2,収穫記録!$J:$J,$J$3,収穫記録!$F:$F,$I249,収穫記録!$B:$B,"&gt;="&amp;O$10,収穫記録!$B:$B,"&lt;="&amp;O$10+6)
/_xlfn.UNIQUE(_xlfn._xlws.FILTER($F:$F,$E:$E=$J$4))
/IF($J$5="総計",1,$K249/10)
),0)</f>
        <v>0</v>
      </c>
      <c r="P249" s="48" cm="1">
        <f t="array" ref="P249">IFERROR(
IF(OR(P$10="",$I249=""),"",
SUMIFS(収穫記録!$P:$P,収穫記録!$D:$D,$J$1,収穫記録!$I:$I,$J$2,収穫記録!$J:$J,$J$3,収穫記録!$F:$F,$I249,収穫記録!$B:$B,"&gt;="&amp;P$10,収穫記録!$B:$B,"&lt;="&amp;P$10+6)
/_xlfn.UNIQUE(_xlfn._xlws.FILTER($F:$F,$E:$E=$J$4))
/IF($J$5="総計",1,$K249/10)
),0)</f>
        <v>0</v>
      </c>
      <c r="Q249" s="48" cm="1">
        <f t="array" ref="Q249">IFERROR(
IF(OR(Q$10="",$I249=""),"",
SUMIFS(収穫記録!$P:$P,収穫記録!$D:$D,$J$1,収穫記録!$I:$I,$J$2,収穫記録!$J:$J,$J$3,収穫記録!$F:$F,$I249,収穫記録!$B:$B,"&gt;="&amp;Q$10,収穫記録!$B:$B,"&lt;="&amp;Q$10+6)
/_xlfn.UNIQUE(_xlfn._xlws.FILTER($F:$F,$E:$E=$J$4))
/IF($J$5="総計",1,$K249/10)
),0)</f>
        <v>0</v>
      </c>
      <c r="R249" s="48" cm="1">
        <f t="array" ref="R249">IFERROR(
IF(OR(R$10="",$I249=""),"",
SUMIFS(収穫記録!$P:$P,収穫記録!$D:$D,$J$1,収穫記録!$I:$I,$J$2,収穫記録!$J:$J,$J$3,収穫記録!$F:$F,$I249,収穫記録!$B:$B,"&gt;="&amp;R$10,収穫記録!$B:$B,"&lt;="&amp;R$10+6)
/_xlfn.UNIQUE(_xlfn._xlws.FILTER($F:$F,$E:$E=$J$4))
/IF($J$5="総計",1,$K249/10)
),0)</f>
        <v>0</v>
      </c>
      <c r="S249" s="48" cm="1">
        <f t="array" ref="S249">IFERROR(
IF(OR(S$10="",$I249=""),"",
SUMIFS(収穫記録!$P:$P,収穫記録!$D:$D,$J$1,収穫記録!$I:$I,$J$2,収穫記録!$J:$J,$J$3,収穫記録!$F:$F,$I249,収穫記録!$B:$B,"&gt;="&amp;S$10,収穫記録!$B:$B,"&lt;="&amp;S$10+6)
/_xlfn.UNIQUE(_xlfn._xlws.FILTER($F:$F,$E:$E=$J$4))
/IF($J$5="総計",1,$K249/10)
),0)</f>
        <v>0</v>
      </c>
      <c r="T249" s="48" cm="1">
        <f t="array" ref="T249">IFERROR(
IF(OR(T$10="",$I249=""),"",
SUMIFS(収穫記録!$P:$P,収穫記録!$D:$D,$J$1,収穫記録!$I:$I,$J$2,収穫記録!$J:$J,$J$3,収穫記録!$F:$F,$I249,収穫記録!$B:$B,"&gt;="&amp;T$10,収穫記録!$B:$B,"&lt;="&amp;T$10+6)
/_xlfn.UNIQUE(_xlfn._xlws.FILTER($F:$F,$E:$E=$J$4))
/IF($J$5="総計",1,$K249/10)
),0)</f>
        <v>0</v>
      </c>
      <c r="U249" s="48" cm="1">
        <f t="array" ref="U249">IFERROR(
IF(OR(U$10="",$I249=""),"",
SUMIFS(収穫記録!$P:$P,収穫記録!$D:$D,$J$1,収穫記録!$I:$I,$J$2,収穫記録!$J:$J,$J$3,収穫記録!$F:$F,$I249,収穫記録!$B:$B,"&gt;="&amp;U$10,収穫記録!$B:$B,"&lt;="&amp;U$10+6)
/_xlfn.UNIQUE(_xlfn._xlws.FILTER($F:$F,$E:$E=$J$4))
/IF($J$5="総計",1,$K249/10)
),0)</f>
        <v>0</v>
      </c>
      <c r="V249" s="48" cm="1">
        <f t="array" ref="V249">IFERROR(
IF(OR(V$10="",$I249=""),"",
SUMIFS(収穫記録!$P:$P,収穫記録!$D:$D,$J$1,収穫記録!$I:$I,$J$2,収穫記録!$J:$J,$J$3,収穫記録!$F:$F,$I249,収穫記録!$B:$B,"&gt;="&amp;V$10,収穫記録!$B:$B,"&lt;="&amp;V$10+6)
/_xlfn.UNIQUE(_xlfn._xlws.FILTER($F:$F,$E:$E=$J$4))
/IF($J$5="総計",1,$K249/10)
),0)</f>
        <v>0</v>
      </c>
      <c r="W249" s="48" cm="1">
        <f t="array" ref="W249">IFERROR(
IF(OR(W$10="",$I249=""),"",
SUMIFS(収穫記録!$P:$P,収穫記録!$D:$D,$J$1,収穫記録!$I:$I,$J$2,収穫記録!$J:$J,$J$3,収穫記録!$F:$F,$I249,収穫記録!$B:$B,"&gt;="&amp;W$10,収穫記録!$B:$B,"&lt;="&amp;W$10+6)
/_xlfn.UNIQUE(_xlfn._xlws.FILTER($F:$F,$E:$E=$J$4))
/IF($J$5="総計",1,$K249/10)
),0)</f>
        <v>0</v>
      </c>
      <c r="X249" s="48" cm="1">
        <f t="array" ref="X249">IFERROR(
IF(OR(X$10="",$I249=""),"",
SUMIFS(収穫記録!$P:$P,収穫記録!$D:$D,$J$1,収穫記録!$I:$I,$J$2,収穫記録!$J:$J,$J$3,収穫記録!$F:$F,$I249,収穫記録!$B:$B,"&gt;="&amp;X$10,収穫記録!$B:$B,"&lt;="&amp;X$10+6)
/_xlfn.UNIQUE(_xlfn._xlws.FILTER($F:$F,$E:$E=$J$4))
/IF($J$5="総計",1,$K249/10)
),0)</f>
        <v>0</v>
      </c>
    </row>
    <row r="250" spans="10:24">
      <c r="J250" s="13"/>
      <c r="K250" s="37"/>
      <c r="L250" s="46" t="str">
        <f t="shared" si="6"/>
        <v/>
      </c>
      <c r="M250" s="47" cm="1">
        <f t="array" ref="M250">IFERROR(
IF(OR(M$10="",$I250=""),"",
SUMIFS(収穫記録!$P:$P,収穫記録!$D:$D,$J$1,収穫記録!$I:$I,$J$2,収穫記録!$J:$J,$J$3,収穫記録!$F:$F,$I250,収穫記録!$B:$B,"&gt;="&amp;M$10,収穫記録!$B:$B,"&lt;="&amp;M$10+6)
/_xlfn.UNIQUE(_xlfn._xlws.FILTER($F:$F,$E:$E=$J$4))
/IF($J$5="総計",1,$K250/10)
),0)</f>
        <v>0</v>
      </c>
      <c r="N250" s="48" cm="1">
        <f t="array" ref="N250">IFERROR(
IF(OR(N$10="",$I250=""),"",
SUMIFS(収穫記録!$P:$P,収穫記録!$D:$D,$J$1,収穫記録!$I:$I,$J$2,収穫記録!$J:$J,$J$3,収穫記録!$F:$F,$I250,収穫記録!$B:$B,"&gt;="&amp;N$10,収穫記録!$B:$B,"&lt;="&amp;N$10+6)
/_xlfn.UNIQUE(_xlfn._xlws.FILTER($F:$F,$E:$E=$J$4))
/IF($J$5="総計",1,$K250/10)
),0)</f>
        <v>0</v>
      </c>
      <c r="O250" s="48" cm="1">
        <f t="array" ref="O250">IFERROR(
IF(OR(O$10="",$I250=""),"",
SUMIFS(収穫記録!$P:$P,収穫記録!$D:$D,$J$1,収穫記録!$I:$I,$J$2,収穫記録!$J:$J,$J$3,収穫記録!$F:$F,$I250,収穫記録!$B:$B,"&gt;="&amp;O$10,収穫記録!$B:$B,"&lt;="&amp;O$10+6)
/_xlfn.UNIQUE(_xlfn._xlws.FILTER($F:$F,$E:$E=$J$4))
/IF($J$5="総計",1,$K250/10)
),0)</f>
        <v>0</v>
      </c>
      <c r="P250" s="48" cm="1">
        <f t="array" ref="P250">IFERROR(
IF(OR(P$10="",$I250=""),"",
SUMIFS(収穫記録!$P:$P,収穫記録!$D:$D,$J$1,収穫記録!$I:$I,$J$2,収穫記録!$J:$J,$J$3,収穫記録!$F:$F,$I250,収穫記録!$B:$B,"&gt;="&amp;P$10,収穫記録!$B:$B,"&lt;="&amp;P$10+6)
/_xlfn.UNIQUE(_xlfn._xlws.FILTER($F:$F,$E:$E=$J$4))
/IF($J$5="総計",1,$K250/10)
),0)</f>
        <v>0</v>
      </c>
      <c r="Q250" s="48" cm="1">
        <f t="array" ref="Q250">IFERROR(
IF(OR(Q$10="",$I250=""),"",
SUMIFS(収穫記録!$P:$P,収穫記録!$D:$D,$J$1,収穫記録!$I:$I,$J$2,収穫記録!$J:$J,$J$3,収穫記録!$F:$F,$I250,収穫記録!$B:$B,"&gt;="&amp;Q$10,収穫記録!$B:$B,"&lt;="&amp;Q$10+6)
/_xlfn.UNIQUE(_xlfn._xlws.FILTER($F:$F,$E:$E=$J$4))
/IF($J$5="総計",1,$K250/10)
),0)</f>
        <v>0</v>
      </c>
      <c r="R250" s="48" cm="1">
        <f t="array" ref="R250">IFERROR(
IF(OR(R$10="",$I250=""),"",
SUMIFS(収穫記録!$P:$P,収穫記録!$D:$D,$J$1,収穫記録!$I:$I,$J$2,収穫記録!$J:$J,$J$3,収穫記録!$F:$F,$I250,収穫記録!$B:$B,"&gt;="&amp;R$10,収穫記録!$B:$B,"&lt;="&amp;R$10+6)
/_xlfn.UNIQUE(_xlfn._xlws.FILTER($F:$F,$E:$E=$J$4))
/IF($J$5="総計",1,$K250/10)
),0)</f>
        <v>0</v>
      </c>
      <c r="S250" s="48" cm="1">
        <f t="array" ref="S250">IFERROR(
IF(OR(S$10="",$I250=""),"",
SUMIFS(収穫記録!$P:$P,収穫記録!$D:$D,$J$1,収穫記録!$I:$I,$J$2,収穫記録!$J:$J,$J$3,収穫記録!$F:$F,$I250,収穫記録!$B:$B,"&gt;="&amp;S$10,収穫記録!$B:$B,"&lt;="&amp;S$10+6)
/_xlfn.UNIQUE(_xlfn._xlws.FILTER($F:$F,$E:$E=$J$4))
/IF($J$5="総計",1,$K250/10)
),0)</f>
        <v>0</v>
      </c>
      <c r="T250" s="48" cm="1">
        <f t="array" ref="T250">IFERROR(
IF(OR(T$10="",$I250=""),"",
SUMIFS(収穫記録!$P:$P,収穫記録!$D:$D,$J$1,収穫記録!$I:$I,$J$2,収穫記録!$J:$J,$J$3,収穫記録!$F:$F,$I250,収穫記録!$B:$B,"&gt;="&amp;T$10,収穫記録!$B:$B,"&lt;="&amp;T$10+6)
/_xlfn.UNIQUE(_xlfn._xlws.FILTER($F:$F,$E:$E=$J$4))
/IF($J$5="総計",1,$K250/10)
),0)</f>
        <v>0</v>
      </c>
      <c r="U250" s="48" cm="1">
        <f t="array" ref="U250">IFERROR(
IF(OR(U$10="",$I250=""),"",
SUMIFS(収穫記録!$P:$P,収穫記録!$D:$D,$J$1,収穫記録!$I:$I,$J$2,収穫記録!$J:$J,$J$3,収穫記録!$F:$F,$I250,収穫記録!$B:$B,"&gt;="&amp;U$10,収穫記録!$B:$B,"&lt;="&amp;U$10+6)
/_xlfn.UNIQUE(_xlfn._xlws.FILTER($F:$F,$E:$E=$J$4))
/IF($J$5="総計",1,$K250/10)
),0)</f>
        <v>0</v>
      </c>
      <c r="V250" s="48" cm="1">
        <f t="array" ref="V250">IFERROR(
IF(OR(V$10="",$I250=""),"",
SUMIFS(収穫記録!$P:$P,収穫記録!$D:$D,$J$1,収穫記録!$I:$I,$J$2,収穫記録!$J:$J,$J$3,収穫記録!$F:$F,$I250,収穫記録!$B:$B,"&gt;="&amp;V$10,収穫記録!$B:$B,"&lt;="&amp;V$10+6)
/_xlfn.UNIQUE(_xlfn._xlws.FILTER($F:$F,$E:$E=$J$4))
/IF($J$5="総計",1,$K250/10)
),0)</f>
        <v>0</v>
      </c>
      <c r="W250" s="48" cm="1">
        <f t="array" ref="W250">IFERROR(
IF(OR(W$10="",$I250=""),"",
SUMIFS(収穫記録!$P:$P,収穫記録!$D:$D,$J$1,収穫記録!$I:$I,$J$2,収穫記録!$J:$J,$J$3,収穫記録!$F:$F,$I250,収穫記録!$B:$B,"&gt;="&amp;W$10,収穫記録!$B:$B,"&lt;="&amp;W$10+6)
/_xlfn.UNIQUE(_xlfn._xlws.FILTER($F:$F,$E:$E=$J$4))
/IF($J$5="総計",1,$K250/10)
),0)</f>
        <v>0</v>
      </c>
      <c r="X250" s="48" cm="1">
        <f t="array" ref="X250">IFERROR(
IF(OR(X$10="",$I250=""),"",
SUMIFS(収穫記録!$P:$P,収穫記録!$D:$D,$J$1,収穫記録!$I:$I,$J$2,収穫記録!$J:$J,$J$3,収穫記録!$F:$F,$I250,収穫記録!$B:$B,"&gt;="&amp;X$10,収穫記録!$B:$B,"&lt;="&amp;X$10+6)
/_xlfn.UNIQUE(_xlfn._xlws.FILTER($F:$F,$E:$E=$J$4))
/IF($J$5="総計",1,$K250/10)
),0)</f>
        <v>0</v>
      </c>
    </row>
    <row r="251" spans="10:24">
      <c r="J251" s="13"/>
      <c r="K251" s="37"/>
      <c r="L251" s="46" t="str">
        <f t="shared" si="6"/>
        <v/>
      </c>
      <c r="M251" s="47" cm="1">
        <f t="array" ref="M251">IFERROR(
IF(OR(M$10="",$I251=""),"",
SUMIFS(収穫記録!$P:$P,収穫記録!$D:$D,$J$1,収穫記録!$I:$I,$J$2,収穫記録!$J:$J,$J$3,収穫記録!$F:$F,$I251,収穫記録!$B:$B,"&gt;="&amp;M$10,収穫記録!$B:$B,"&lt;="&amp;M$10+6)
/_xlfn.UNIQUE(_xlfn._xlws.FILTER($F:$F,$E:$E=$J$4))
/IF($J$5="総計",1,$K251/10)
),0)</f>
        <v>0</v>
      </c>
      <c r="N251" s="48" cm="1">
        <f t="array" ref="N251">IFERROR(
IF(OR(N$10="",$I251=""),"",
SUMIFS(収穫記録!$P:$P,収穫記録!$D:$D,$J$1,収穫記録!$I:$I,$J$2,収穫記録!$J:$J,$J$3,収穫記録!$F:$F,$I251,収穫記録!$B:$B,"&gt;="&amp;N$10,収穫記録!$B:$B,"&lt;="&amp;N$10+6)
/_xlfn.UNIQUE(_xlfn._xlws.FILTER($F:$F,$E:$E=$J$4))
/IF($J$5="総計",1,$K251/10)
),0)</f>
        <v>0</v>
      </c>
      <c r="O251" s="48" cm="1">
        <f t="array" ref="O251">IFERROR(
IF(OR(O$10="",$I251=""),"",
SUMIFS(収穫記録!$P:$P,収穫記録!$D:$D,$J$1,収穫記録!$I:$I,$J$2,収穫記録!$J:$J,$J$3,収穫記録!$F:$F,$I251,収穫記録!$B:$B,"&gt;="&amp;O$10,収穫記録!$B:$B,"&lt;="&amp;O$10+6)
/_xlfn.UNIQUE(_xlfn._xlws.FILTER($F:$F,$E:$E=$J$4))
/IF($J$5="総計",1,$K251/10)
),0)</f>
        <v>0</v>
      </c>
      <c r="P251" s="48" cm="1">
        <f t="array" ref="P251">IFERROR(
IF(OR(P$10="",$I251=""),"",
SUMIFS(収穫記録!$P:$P,収穫記録!$D:$D,$J$1,収穫記録!$I:$I,$J$2,収穫記録!$J:$J,$J$3,収穫記録!$F:$F,$I251,収穫記録!$B:$B,"&gt;="&amp;P$10,収穫記録!$B:$B,"&lt;="&amp;P$10+6)
/_xlfn.UNIQUE(_xlfn._xlws.FILTER($F:$F,$E:$E=$J$4))
/IF($J$5="総計",1,$K251/10)
),0)</f>
        <v>0</v>
      </c>
      <c r="Q251" s="48" cm="1">
        <f t="array" ref="Q251">IFERROR(
IF(OR(Q$10="",$I251=""),"",
SUMIFS(収穫記録!$P:$P,収穫記録!$D:$D,$J$1,収穫記録!$I:$I,$J$2,収穫記録!$J:$J,$J$3,収穫記録!$F:$F,$I251,収穫記録!$B:$B,"&gt;="&amp;Q$10,収穫記録!$B:$B,"&lt;="&amp;Q$10+6)
/_xlfn.UNIQUE(_xlfn._xlws.FILTER($F:$F,$E:$E=$J$4))
/IF($J$5="総計",1,$K251/10)
),0)</f>
        <v>0</v>
      </c>
      <c r="R251" s="48" cm="1">
        <f t="array" ref="R251">IFERROR(
IF(OR(R$10="",$I251=""),"",
SUMIFS(収穫記録!$P:$P,収穫記録!$D:$D,$J$1,収穫記録!$I:$I,$J$2,収穫記録!$J:$J,$J$3,収穫記録!$F:$F,$I251,収穫記録!$B:$B,"&gt;="&amp;R$10,収穫記録!$B:$B,"&lt;="&amp;R$10+6)
/_xlfn.UNIQUE(_xlfn._xlws.FILTER($F:$F,$E:$E=$J$4))
/IF($J$5="総計",1,$K251/10)
),0)</f>
        <v>0</v>
      </c>
      <c r="S251" s="48" cm="1">
        <f t="array" ref="S251">IFERROR(
IF(OR(S$10="",$I251=""),"",
SUMIFS(収穫記録!$P:$P,収穫記録!$D:$D,$J$1,収穫記録!$I:$I,$J$2,収穫記録!$J:$J,$J$3,収穫記録!$F:$F,$I251,収穫記録!$B:$B,"&gt;="&amp;S$10,収穫記録!$B:$B,"&lt;="&amp;S$10+6)
/_xlfn.UNIQUE(_xlfn._xlws.FILTER($F:$F,$E:$E=$J$4))
/IF($J$5="総計",1,$K251/10)
),0)</f>
        <v>0</v>
      </c>
      <c r="T251" s="48" cm="1">
        <f t="array" ref="T251">IFERROR(
IF(OR(T$10="",$I251=""),"",
SUMIFS(収穫記録!$P:$P,収穫記録!$D:$D,$J$1,収穫記録!$I:$I,$J$2,収穫記録!$J:$J,$J$3,収穫記録!$F:$F,$I251,収穫記録!$B:$B,"&gt;="&amp;T$10,収穫記録!$B:$B,"&lt;="&amp;T$10+6)
/_xlfn.UNIQUE(_xlfn._xlws.FILTER($F:$F,$E:$E=$J$4))
/IF($J$5="総計",1,$K251/10)
),0)</f>
        <v>0</v>
      </c>
      <c r="U251" s="48" cm="1">
        <f t="array" ref="U251">IFERROR(
IF(OR(U$10="",$I251=""),"",
SUMIFS(収穫記録!$P:$P,収穫記録!$D:$D,$J$1,収穫記録!$I:$I,$J$2,収穫記録!$J:$J,$J$3,収穫記録!$F:$F,$I251,収穫記録!$B:$B,"&gt;="&amp;U$10,収穫記録!$B:$B,"&lt;="&amp;U$10+6)
/_xlfn.UNIQUE(_xlfn._xlws.FILTER($F:$F,$E:$E=$J$4))
/IF($J$5="総計",1,$K251/10)
),0)</f>
        <v>0</v>
      </c>
      <c r="V251" s="48" cm="1">
        <f t="array" ref="V251">IFERROR(
IF(OR(V$10="",$I251=""),"",
SUMIFS(収穫記録!$P:$P,収穫記録!$D:$D,$J$1,収穫記録!$I:$I,$J$2,収穫記録!$J:$J,$J$3,収穫記録!$F:$F,$I251,収穫記録!$B:$B,"&gt;="&amp;V$10,収穫記録!$B:$B,"&lt;="&amp;V$10+6)
/_xlfn.UNIQUE(_xlfn._xlws.FILTER($F:$F,$E:$E=$J$4))
/IF($J$5="総計",1,$K251/10)
),0)</f>
        <v>0</v>
      </c>
      <c r="W251" s="48" cm="1">
        <f t="array" ref="W251">IFERROR(
IF(OR(W$10="",$I251=""),"",
SUMIFS(収穫記録!$P:$P,収穫記録!$D:$D,$J$1,収穫記録!$I:$I,$J$2,収穫記録!$J:$J,$J$3,収穫記録!$F:$F,$I251,収穫記録!$B:$B,"&gt;="&amp;W$10,収穫記録!$B:$B,"&lt;="&amp;W$10+6)
/_xlfn.UNIQUE(_xlfn._xlws.FILTER($F:$F,$E:$E=$J$4))
/IF($J$5="総計",1,$K251/10)
),0)</f>
        <v>0</v>
      </c>
      <c r="X251" s="48" cm="1">
        <f t="array" ref="X251">IFERROR(
IF(OR(X$10="",$I251=""),"",
SUMIFS(収穫記録!$P:$P,収穫記録!$D:$D,$J$1,収穫記録!$I:$I,$J$2,収穫記録!$J:$J,$J$3,収穫記録!$F:$F,$I251,収穫記録!$B:$B,"&gt;="&amp;X$10,収穫記録!$B:$B,"&lt;="&amp;X$10+6)
/_xlfn.UNIQUE(_xlfn._xlws.FILTER($F:$F,$E:$E=$J$4))
/IF($J$5="総計",1,$K251/10)
),0)</f>
        <v>0</v>
      </c>
    </row>
    <row r="252" spans="10:24">
      <c r="J252" s="13"/>
      <c r="K252" s="37"/>
      <c r="L252" s="46" t="str">
        <f t="shared" si="6"/>
        <v/>
      </c>
      <c r="M252" s="47" cm="1">
        <f t="array" ref="M252">IFERROR(
IF(OR(M$10="",$I252=""),"",
SUMIFS(収穫記録!$P:$P,収穫記録!$D:$D,$J$1,収穫記録!$I:$I,$J$2,収穫記録!$J:$J,$J$3,収穫記録!$F:$F,$I252,収穫記録!$B:$B,"&gt;="&amp;M$10,収穫記録!$B:$B,"&lt;="&amp;M$10+6)
/_xlfn.UNIQUE(_xlfn._xlws.FILTER($F:$F,$E:$E=$J$4))
/IF($J$5="総計",1,$K252/10)
),0)</f>
        <v>0</v>
      </c>
      <c r="N252" s="48" cm="1">
        <f t="array" ref="N252">IFERROR(
IF(OR(N$10="",$I252=""),"",
SUMIFS(収穫記録!$P:$P,収穫記録!$D:$D,$J$1,収穫記録!$I:$I,$J$2,収穫記録!$J:$J,$J$3,収穫記録!$F:$F,$I252,収穫記録!$B:$B,"&gt;="&amp;N$10,収穫記録!$B:$B,"&lt;="&amp;N$10+6)
/_xlfn.UNIQUE(_xlfn._xlws.FILTER($F:$F,$E:$E=$J$4))
/IF($J$5="総計",1,$K252/10)
),0)</f>
        <v>0</v>
      </c>
      <c r="O252" s="48" cm="1">
        <f t="array" ref="O252">IFERROR(
IF(OR(O$10="",$I252=""),"",
SUMIFS(収穫記録!$P:$P,収穫記録!$D:$D,$J$1,収穫記録!$I:$I,$J$2,収穫記録!$J:$J,$J$3,収穫記録!$F:$F,$I252,収穫記録!$B:$B,"&gt;="&amp;O$10,収穫記録!$B:$B,"&lt;="&amp;O$10+6)
/_xlfn.UNIQUE(_xlfn._xlws.FILTER($F:$F,$E:$E=$J$4))
/IF($J$5="総計",1,$K252/10)
),0)</f>
        <v>0</v>
      </c>
      <c r="P252" s="48" cm="1">
        <f t="array" ref="P252">IFERROR(
IF(OR(P$10="",$I252=""),"",
SUMIFS(収穫記録!$P:$P,収穫記録!$D:$D,$J$1,収穫記録!$I:$I,$J$2,収穫記録!$J:$J,$J$3,収穫記録!$F:$F,$I252,収穫記録!$B:$B,"&gt;="&amp;P$10,収穫記録!$B:$B,"&lt;="&amp;P$10+6)
/_xlfn.UNIQUE(_xlfn._xlws.FILTER($F:$F,$E:$E=$J$4))
/IF($J$5="総計",1,$K252/10)
),0)</f>
        <v>0</v>
      </c>
      <c r="Q252" s="48" cm="1">
        <f t="array" ref="Q252">IFERROR(
IF(OR(Q$10="",$I252=""),"",
SUMIFS(収穫記録!$P:$P,収穫記録!$D:$D,$J$1,収穫記録!$I:$I,$J$2,収穫記録!$J:$J,$J$3,収穫記録!$F:$F,$I252,収穫記録!$B:$B,"&gt;="&amp;Q$10,収穫記録!$B:$B,"&lt;="&amp;Q$10+6)
/_xlfn.UNIQUE(_xlfn._xlws.FILTER($F:$F,$E:$E=$J$4))
/IF($J$5="総計",1,$K252/10)
),0)</f>
        <v>0</v>
      </c>
      <c r="R252" s="48" cm="1">
        <f t="array" ref="R252">IFERROR(
IF(OR(R$10="",$I252=""),"",
SUMIFS(収穫記録!$P:$P,収穫記録!$D:$D,$J$1,収穫記録!$I:$I,$J$2,収穫記録!$J:$J,$J$3,収穫記録!$F:$F,$I252,収穫記録!$B:$B,"&gt;="&amp;R$10,収穫記録!$B:$B,"&lt;="&amp;R$10+6)
/_xlfn.UNIQUE(_xlfn._xlws.FILTER($F:$F,$E:$E=$J$4))
/IF($J$5="総計",1,$K252/10)
),0)</f>
        <v>0</v>
      </c>
      <c r="S252" s="48" cm="1">
        <f t="array" ref="S252">IFERROR(
IF(OR(S$10="",$I252=""),"",
SUMIFS(収穫記録!$P:$P,収穫記録!$D:$D,$J$1,収穫記録!$I:$I,$J$2,収穫記録!$J:$J,$J$3,収穫記録!$F:$F,$I252,収穫記録!$B:$B,"&gt;="&amp;S$10,収穫記録!$B:$B,"&lt;="&amp;S$10+6)
/_xlfn.UNIQUE(_xlfn._xlws.FILTER($F:$F,$E:$E=$J$4))
/IF($J$5="総計",1,$K252/10)
),0)</f>
        <v>0</v>
      </c>
      <c r="T252" s="48" cm="1">
        <f t="array" ref="T252">IFERROR(
IF(OR(T$10="",$I252=""),"",
SUMIFS(収穫記録!$P:$P,収穫記録!$D:$D,$J$1,収穫記録!$I:$I,$J$2,収穫記録!$J:$J,$J$3,収穫記録!$F:$F,$I252,収穫記録!$B:$B,"&gt;="&amp;T$10,収穫記録!$B:$B,"&lt;="&amp;T$10+6)
/_xlfn.UNIQUE(_xlfn._xlws.FILTER($F:$F,$E:$E=$J$4))
/IF($J$5="総計",1,$K252/10)
),0)</f>
        <v>0</v>
      </c>
      <c r="U252" s="48" cm="1">
        <f t="array" ref="U252">IFERROR(
IF(OR(U$10="",$I252=""),"",
SUMIFS(収穫記録!$P:$P,収穫記録!$D:$D,$J$1,収穫記録!$I:$I,$J$2,収穫記録!$J:$J,$J$3,収穫記録!$F:$F,$I252,収穫記録!$B:$B,"&gt;="&amp;U$10,収穫記録!$B:$B,"&lt;="&amp;U$10+6)
/_xlfn.UNIQUE(_xlfn._xlws.FILTER($F:$F,$E:$E=$J$4))
/IF($J$5="総計",1,$K252/10)
),0)</f>
        <v>0</v>
      </c>
      <c r="V252" s="48" cm="1">
        <f t="array" ref="V252">IFERROR(
IF(OR(V$10="",$I252=""),"",
SUMIFS(収穫記録!$P:$P,収穫記録!$D:$D,$J$1,収穫記録!$I:$I,$J$2,収穫記録!$J:$J,$J$3,収穫記録!$F:$F,$I252,収穫記録!$B:$B,"&gt;="&amp;V$10,収穫記録!$B:$B,"&lt;="&amp;V$10+6)
/_xlfn.UNIQUE(_xlfn._xlws.FILTER($F:$F,$E:$E=$J$4))
/IF($J$5="総計",1,$K252/10)
),0)</f>
        <v>0</v>
      </c>
      <c r="W252" s="48" cm="1">
        <f t="array" ref="W252">IFERROR(
IF(OR(W$10="",$I252=""),"",
SUMIFS(収穫記録!$P:$P,収穫記録!$D:$D,$J$1,収穫記録!$I:$I,$J$2,収穫記録!$J:$J,$J$3,収穫記録!$F:$F,$I252,収穫記録!$B:$B,"&gt;="&amp;W$10,収穫記録!$B:$B,"&lt;="&amp;W$10+6)
/_xlfn.UNIQUE(_xlfn._xlws.FILTER($F:$F,$E:$E=$J$4))
/IF($J$5="総計",1,$K252/10)
),0)</f>
        <v>0</v>
      </c>
      <c r="X252" s="48" cm="1">
        <f t="array" ref="X252">IFERROR(
IF(OR(X$10="",$I252=""),"",
SUMIFS(収穫記録!$P:$P,収穫記録!$D:$D,$J$1,収穫記録!$I:$I,$J$2,収穫記録!$J:$J,$J$3,収穫記録!$F:$F,$I252,収穫記録!$B:$B,"&gt;="&amp;X$10,収穫記録!$B:$B,"&lt;="&amp;X$10+6)
/_xlfn.UNIQUE(_xlfn._xlws.FILTER($F:$F,$E:$E=$J$4))
/IF($J$5="総計",1,$K252/10)
),0)</f>
        <v>0</v>
      </c>
    </row>
    <row r="253" spans="10:24">
      <c r="J253" s="13"/>
      <c r="K253" s="37"/>
      <c r="L253" s="46" t="str">
        <f t="shared" si="6"/>
        <v/>
      </c>
      <c r="M253" s="47" cm="1">
        <f t="array" ref="M253">IFERROR(
IF(OR(M$10="",$I253=""),"",
SUMIFS(収穫記録!$P:$P,収穫記録!$D:$D,$J$1,収穫記録!$I:$I,$J$2,収穫記録!$J:$J,$J$3,収穫記録!$F:$F,$I253,収穫記録!$B:$B,"&gt;="&amp;M$10,収穫記録!$B:$B,"&lt;="&amp;M$10+6)
/_xlfn.UNIQUE(_xlfn._xlws.FILTER($F:$F,$E:$E=$J$4))
/IF($J$5="総計",1,$K253/10)
),0)</f>
        <v>0</v>
      </c>
      <c r="N253" s="48" cm="1">
        <f t="array" ref="N253">IFERROR(
IF(OR(N$10="",$I253=""),"",
SUMIFS(収穫記録!$P:$P,収穫記録!$D:$D,$J$1,収穫記録!$I:$I,$J$2,収穫記録!$J:$J,$J$3,収穫記録!$F:$F,$I253,収穫記録!$B:$B,"&gt;="&amp;N$10,収穫記録!$B:$B,"&lt;="&amp;N$10+6)
/_xlfn.UNIQUE(_xlfn._xlws.FILTER($F:$F,$E:$E=$J$4))
/IF($J$5="総計",1,$K253/10)
),0)</f>
        <v>0</v>
      </c>
      <c r="O253" s="48" cm="1">
        <f t="array" ref="O253">IFERROR(
IF(OR(O$10="",$I253=""),"",
SUMIFS(収穫記録!$P:$P,収穫記録!$D:$D,$J$1,収穫記録!$I:$I,$J$2,収穫記録!$J:$J,$J$3,収穫記録!$F:$F,$I253,収穫記録!$B:$B,"&gt;="&amp;O$10,収穫記録!$B:$B,"&lt;="&amp;O$10+6)
/_xlfn.UNIQUE(_xlfn._xlws.FILTER($F:$F,$E:$E=$J$4))
/IF($J$5="総計",1,$K253/10)
),0)</f>
        <v>0</v>
      </c>
      <c r="P253" s="48" cm="1">
        <f t="array" ref="P253">IFERROR(
IF(OR(P$10="",$I253=""),"",
SUMIFS(収穫記録!$P:$P,収穫記録!$D:$D,$J$1,収穫記録!$I:$I,$J$2,収穫記録!$J:$J,$J$3,収穫記録!$F:$F,$I253,収穫記録!$B:$B,"&gt;="&amp;P$10,収穫記録!$B:$B,"&lt;="&amp;P$10+6)
/_xlfn.UNIQUE(_xlfn._xlws.FILTER($F:$F,$E:$E=$J$4))
/IF($J$5="総計",1,$K253/10)
),0)</f>
        <v>0</v>
      </c>
      <c r="Q253" s="48" cm="1">
        <f t="array" ref="Q253">IFERROR(
IF(OR(Q$10="",$I253=""),"",
SUMIFS(収穫記録!$P:$P,収穫記録!$D:$D,$J$1,収穫記録!$I:$I,$J$2,収穫記録!$J:$J,$J$3,収穫記録!$F:$F,$I253,収穫記録!$B:$B,"&gt;="&amp;Q$10,収穫記録!$B:$B,"&lt;="&amp;Q$10+6)
/_xlfn.UNIQUE(_xlfn._xlws.FILTER($F:$F,$E:$E=$J$4))
/IF($J$5="総計",1,$K253/10)
),0)</f>
        <v>0</v>
      </c>
      <c r="R253" s="48" cm="1">
        <f t="array" ref="R253">IFERROR(
IF(OR(R$10="",$I253=""),"",
SUMIFS(収穫記録!$P:$P,収穫記録!$D:$D,$J$1,収穫記録!$I:$I,$J$2,収穫記録!$J:$J,$J$3,収穫記録!$F:$F,$I253,収穫記録!$B:$B,"&gt;="&amp;R$10,収穫記録!$B:$B,"&lt;="&amp;R$10+6)
/_xlfn.UNIQUE(_xlfn._xlws.FILTER($F:$F,$E:$E=$J$4))
/IF($J$5="総計",1,$K253/10)
),0)</f>
        <v>0</v>
      </c>
      <c r="S253" s="48" cm="1">
        <f t="array" ref="S253">IFERROR(
IF(OR(S$10="",$I253=""),"",
SUMIFS(収穫記録!$P:$P,収穫記録!$D:$D,$J$1,収穫記録!$I:$I,$J$2,収穫記録!$J:$J,$J$3,収穫記録!$F:$F,$I253,収穫記録!$B:$B,"&gt;="&amp;S$10,収穫記録!$B:$B,"&lt;="&amp;S$10+6)
/_xlfn.UNIQUE(_xlfn._xlws.FILTER($F:$F,$E:$E=$J$4))
/IF($J$5="総計",1,$K253/10)
),0)</f>
        <v>0</v>
      </c>
      <c r="T253" s="48" cm="1">
        <f t="array" ref="T253">IFERROR(
IF(OR(T$10="",$I253=""),"",
SUMIFS(収穫記録!$P:$P,収穫記録!$D:$D,$J$1,収穫記録!$I:$I,$J$2,収穫記録!$J:$J,$J$3,収穫記録!$F:$F,$I253,収穫記録!$B:$B,"&gt;="&amp;T$10,収穫記録!$B:$B,"&lt;="&amp;T$10+6)
/_xlfn.UNIQUE(_xlfn._xlws.FILTER($F:$F,$E:$E=$J$4))
/IF($J$5="総計",1,$K253/10)
),0)</f>
        <v>0</v>
      </c>
      <c r="U253" s="48" cm="1">
        <f t="array" ref="U253">IFERROR(
IF(OR(U$10="",$I253=""),"",
SUMIFS(収穫記録!$P:$P,収穫記録!$D:$D,$J$1,収穫記録!$I:$I,$J$2,収穫記録!$J:$J,$J$3,収穫記録!$F:$F,$I253,収穫記録!$B:$B,"&gt;="&amp;U$10,収穫記録!$B:$B,"&lt;="&amp;U$10+6)
/_xlfn.UNIQUE(_xlfn._xlws.FILTER($F:$F,$E:$E=$J$4))
/IF($J$5="総計",1,$K253/10)
),0)</f>
        <v>0</v>
      </c>
      <c r="V253" s="48" cm="1">
        <f t="array" ref="V253">IFERROR(
IF(OR(V$10="",$I253=""),"",
SUMIFS(収穫記録!$P:$P,収穫記録!$D:$D,$J$1,収穫記録!$I:$I,$J$2,収穫記録!$J:$J,$J$3,収穫記録!$F:$F,$I253,収穫記録!$B:$B,"&gt;="&amp;V$10,収穫記録!$B:$B,"&lt;="&amp;V$10+6)
/_xlfn.UNIQUE(_xlfn._xlws.FILTER($F:$F,$E:$E=$J$4))
/IF($J$5="総計",1,$K253/10)
),0)</f>
        <v>0</v>
      </c>
      <c r="W253" s="48" cm="1">
        <f t="array" ref="W253">IFERROR(
IF(OR(W$10="",$I253=""),"",
SUMIFS(収穫記録!$P:$P,収穫記録!$D:$D,$J$1,収穫記録!$I:$I,$J$2,収穫記録!$J:$J,$J$3,収穫記録!$F:$F,$I253,収穫記録!$B:$B,"&gt;="&amp;W$10,収穫記録!$B:$B,"&lt;="&amp;W$10+6)
/_xlfn.UNIQUE(_xlfn._xlws.FILTER($F:$F,$E:$E=$J$4))
/IF($J$5="総計",1,$K253/10)
),0)</f>
        <v>0</v>
      </c>
      <c r="X253" s="48" cm="1">
        <f t="array" ref="X253">IFERROR(
IF(OR(X$10="",$I253=""),"",
SUMIFS(収穫記録!$P:$P,収穫記録!$D:$D,$J$1,収穫記録!$I:$I,$J$2,収穫記録!$J:$J,$J$3,収穫記録!$F:$F,$I253,収穫記録!$B:$B,"&gt;="&amp;X$10,収穫記録!$B:$B,"&lt;="&amp;X$10+6)
/_xlfn.UNIQUE(_xlfn._xlws.FILTER($F:$F,$E:$E=$J$4))
/IF($J$5="総計",1,$K253/10)
),0)</f>
        <v>0</v>
      </c>
    </row>
    <row r="254" spans="10:24">
      <c r="J254" s="13"/>
      <c r="K254" s="37"/>
      <c r="L254" s="46" t="str">
        <f t="shared" si="6"/>
        <v/>
      </c>
      <c r="M254" s="47" cm="1">
        <f t="array" ref="M254">IFERROR(
IF(OR(M$10="",$I254=""),"",
SUMIFS(収穫記録!$P:$P,収穫記録!$D:$D,$J$1,収穫記録!$I:$I,$J$2,収穫記録!$J:$J,$J$3,収穫記録!$F:$F,$I254,収穫記録!$B:$B,"&gt;="&amp;M$10,収穫記録!$B:$B,"&lt;="&amp;M$10+6)
/_xlfn.UNIQUE(_xlfn._xlws.FILTER($F:$F,$E:$E=$J$4))
/IF($J$5="総計",1,$K254/10)
),0)</f>
        <v>0</v>
      </c>
      <c r="N254" s="48" cm="1">
        <f t="array" ref="N254">IFERROR(
IF(OR(N$10="",$I254=""),"",
SUMIFS(収穫記録!$P:$P,収穫記録!$D:$D,$J$1,収穫記録!$I:$I,$J$2,収穫記録!$J:$J,$J$3,収穫記録!$F:$F,$I254,収穫記録!$B:$B,"&gt;="&amp;N$10,収穫記録!$B:$B,"&lt;="&amp;N$10+6)
/_xlfn.UNIQUE(_xlfn._xlws.FILTER($F:$F,$E:$E=$J$4))
/IF($J$5="総計",1,$K254/10)
),0)</f>
        <v>0</v>
      </c>
      <c r="O254" s="48" cm="1">
        <f t="array" ref="O254">IFERROR(
IF(OR(O$10="",$I254=""),"",
SUMIFS(収穫記録!$P:$P,収穫記録!$D:$D,$J$1,収穫記録!$I:$I,$J$2,収穫記録!$J:$J,$J$3,収穫記録!$F:$F,$I254,収穫記録!$B:$B,"&gt;="&amp;O$10,収穫記録!$B:$B,"&lt;="&amp;O$10+6)
/_xlfn.UNIQUE(_xlfn._xlws.FILTER($F:$F,$E:$E=$J$4))
/IF($J$5="総計",1,$K254/10)
),0)</f>
        <v>0</v>
      </c>
      <c r="P254" s="48" cm="1">
        <f t="array" ref="P254">IFERROR(
IF(OR(P$10="",$I254=""),"",
SUMIFS(収穫記録!$P:$P,収穫記録!$D:$D,$J$1,収穫記録!$I:$I,$J$2,収穫記録!$J:$J,$J$3,収穫記録!$F:$F,$I254,収穫記録!$B:$B,"&gt;="&amp;P$10,収穫記録!$B:$B,"&lt;="&amp;P$10+6)
/_xlfn.UNIQUE(_xlfn._xlws.FILTER($F:$F,$E:$E=$J$4))
/IF($J$5="総計",1,$K254/10)
),0)</f>
        <v>0</v>
      </c>
      <c r="Q254" s="48" cm="1">
        <f t="array" ref="Q254">IFERROR(
IF(OR(Q$10="",$I254=""),"",
SUMIFS(収穫記録!$P:$P,収穫記録!$D:$D,$J$1,収穫記録!$I:$I,$J$2,収穫記録!$J:$J,$J$3,収穫記録!$F:$F,$I254,収穫記録!$B:$B,"&gt;="&amp;Q$10,収穫記録!$B:$B,"&lt;="&amp;Q$10+6)
/_xlfn.UNIQUE(_xlfn._xlws.FILTER($F:$F,$E:$E=$J$4))
/IF($J$5="総計",1,$K254/10)
),0)</f>
        <v>0</v>
      </c>
      <c r="R254" s="48" cm="1">
        <f t="array" ref="R254">IFERROR(
IF(OR(R$10="",$I254=""),"",
SUMIFS(収穫記録!$P:$P,収穫記録!$D:$D,$J$1,収穫記録!$I:$I,$J$2,収穫記録!$J:$J,$J$3,収穫記録!$F:$F,$I254,収穫記録!$B:$B,"&gt;="&amp;R$10,収穫記録!$B:$B,"&lt;="&amp;R$10+6)
/_xlfn.UNIQUE(_xlfn._xlws.FILTER($F:$F,$E:$E=$J$4))
/IF($J$5="総計",1,$K254/10)
),0)</f>
        <v>0</v>
      </c>
      <c r="S254" s="48" cm="1">
        <f t="array" ref="S254">IFERROR(
IF(OR(S$10="",$I254=""),"",
SUMIFS(収穫記録!$P:$P,収穫記録!$D:$D,$J$1,収穫記録!$I:$I,$J$2,収穫記録!$J:$J,$J$3,収穫記録!$F:$F,$I254,収穫記録!$B:$B,"&gt;="&amp;S$10,収穫記録!$B:$B,"&lt;="&amp;S$10+6)
/_xlfn.UNIQUE(_xlfn._xlws.FILTER($F:$F,$E:$E=$J$4))
/IF($J$5="総計",1,$K254/10)
),0)</f>
        <v>0</v>
      </c>
      <c r="T254" s="48" cm="1">
        <f t="array" ref="T254">IFERROR(
IF(OR(T$10="",$I254=""),"",
SUMIFS(収穫記録!$P:$P,収穫記録!$D:$D,$J$1,収穫記録!$I:$I,$J$2,収穫記録!$J:$J,$J$3,収穫記録!$F:$F,$I254,収穫記録!$B:$B,"&gt;="&amp;T$10,収穫記録!$B:$B,"&lt;="&amp;T$10+6)
/_xlfn.UNIQUE(_xlfn._xlws.FILTER($F:$F,$E:$E=$J$4))
/IF($J$5="総計",1,$K254/10)
),0)</f>
        <v>0</v>
      </c>
      <c r="U254" s="48" cm="1">
        <f t="array" ref="U254">IFERROR(
IF(OR(U$10="",$I254=""),"",
SUMIFS(収穫記録!$P:$P,収穫記録!$D:$D,$J$1,収穫記録!$I:$I,$J$2,収穫記録!$J:$J,$J$3,収穫記録!$F:$F,$I254,収穫記録!$B:$B,"&gt;="&amp;U$10,収穫記録!$B:$B,"&lt;="&amp;U$10+6)
/_xlfn.UNIQUE(_xlfn._xlws.FILTER($F:$F,$E:$E=$J$4))
/IF($J$5="総計",1,$K254/10)
),0)</f>
        <v>0</v>
      </c>
      <c r="V254" s="48" cm="1">
        <f t="array" ref="V254">IFERROR(
IF(OR(V$10="",$I254=""),"",
SUMIFS(収穫記録!$P:$P,収穫記録!$D:$D,$J$1,収穫記録!$I:$I,$J$2,収穫記録!$J:$J,$J$3,収穫記録!$F:$F,$I254,収穫記録!$B:$B,"&gt;="&amp;V$10,収穫記録!$B:$B,"&lt;="&amp;V$10+6)
/_xlfn.UNIQUE(_xlfn._xlws.FILTER($F:$F,$E:$E=$J$4))
/IF($J$5="総計",1,$K254/10)
),0)</f>
        <v>0</v>
      </c>
      <c r="W254" s="48" cm="1">
        <f t="array" ref="W254">IFERROR(
IF(OR(W$10="",$I254=""),"",
SUMIFS(収穫記録!$P:$P,収穫記録!$D:$D,$J$1,収穫記録!$I:$I,$J$2,収穫記録!$J:$J,$J$3,収穫記録!$F:$F,$I254,収穫記録!$B:$B,"&gt;="&amp;W$10,収穫記録!$B:$B,"&lt;="&amp;W$10+6)
/_xlfn.UNIQUE(_xlfn._xlws.FILTER($F:$F,$E:$E=$J$4))
/IF($J$5="総計",1,$K254/10)
),0)</f>
        <v>0</v>
      </c>
      <c r="X254" s="48" cm="1">
        <f t="array" ref="X254">IFERROR(
IF(OR(X$10="",$I254=""),"",
SUMIFS(収穫記録!$P:$P,収穫記録!$D:$D,$J$1,収穫記録!$I:$I,$J$2,収穫記録!$J:$J,$J$3,収穫記録!$F:$F,$I254,収穫記録!$B:$B,"&gt;="&amp;X$10,収穫記録!$B:$B,"&lt;="&amp;X$10+6)
/_xlfn.UNIQUE(_xlfn._xlws.FILTER($F:$F,$E:$E=$J$4))
/IF($J$5="総計",1,$K254/10)
),0)</f>
        <v>0</v>
      </c>
    </row>
    <row r="255" spans="10:24">
      <c r="J255" s="13"/>
      <c r="K255" s="37"/>
      <c r="L255" s="46" t="str">
        <f t="shared" si="6"/>
        <v/>
      </c>
      <c r="M255" s="47" cm="1">
        <f t="array" ref="M255">IFERROR(
IF(OR(M$10="",$I255=""),"",
SUMIFS(収穫記録!$P:$P,収穫記録!$D:$D,$J$1,収穫記録!$I:$I,$J$2,収穫記録!$J:$J,$J$3,収穫記録!$F:$F,$I255,収穫記録!$B:$B,"&gt;="&amp;M$10,収穫記録!$B:$B,"&lt;="&amp;M$10+6)
/_xlfn.UNIQUE(_xlfn._xlws.FILTER($F:$F,$E:$E=$J$4))
/IF($J$5="総計",1,$K255/10)
),0)</f>
        <v>0</v>
      </c>
      <c r="N255" s="48" cm="1">
        <f t="array" ref="N255">IFERROR(
IF(OR(N$10="",$I255=""),"",
SUMIFS(収穫記録!$P:$P,収穫記録!$D:$D,$J$1,収穫記録!$I:$I,$J$2,収穫記録!$J:$J,$J$3,収穫記録!$F:$F,$I255,収穫記録!$B:$B,"&gt;="&amp;N$10,収穫記録!$B:$B,"&lt;="&amp;N$10+6)
/_xlfn.UNIQUE(_xlfn._xlws.FILTER($F:$F,$E:$E=$J$4))
/IF($J$5="総計",1,$K255/10)
),0)</f>
        <v>0</v>
      </c>
      <c r="O255" s="48" cm="1">
        <f t="array" ref="O255">IFERROR(
IF(OR(O$10="",$I255=""),"",
SUMIFS(収穫記録!$P:$P,収穫記録!$D:$D,$J$1,収穫記録!$I:$I,$J$2,収穫記録!$J:$J,$J$3,収穫記録!$F:$F,$I255,収穫記録!$B:$B,"&gt;="&amp;O$10,収穫記録!$B:$B,"&lt;="&amp;O$10+6)
/_xlfn.UNIQUE(_xlfn._xlws.FILTER($F:$F,$E:$E=$J$4))
/IF($J$5="総計",1,$K255/10)
),0)</f>
        <v>0</v>
      </c>
      <c r="P255" s="48" cm="1">
        <f t="array" ref="P255">IFERROR(
IF(OR(P$10="",$I255=""),"",
SUMIFS(収穫記録!$P:$P,収穫記録!$D:$D,$J$1,収穫記録!$I:$I,$J$2,収穫記録!$J:$J,$J$3,収穫記録!$F:$F,$I255,収穫記録!$B:$B,"&gt;="&amp;P$10,収穫記録!$B:$B,"&lt;="&amp;P$10+6)
/_xlfn.UNIQUE(_xlfn._xlws.FILTER($F:$F,$E:$E=$J$4))
/IF($J$5="総計",1,$K255/10)
),0)</f>
        <v>0</v>
      </c>
      <c r="Q255" s="48" cm="1">
        <f t="array" ref="Q255">IFERROR(
IF(OR(Q$10="",$I255=""),"",
SUMIFS(収穫記録!$P:$P,収穫記録!$D:$D,$J$1,収穫記録!$I:$I,$J$2,収穫記録!$J:$J,$J$3,収穫記録!$F:$F,$I255,収穫記録!$B:$B,"&gt;="&amp;Q$10,収穫記録!$B:$B,"&lt;="&amp;Q$10+6)
/_xlfn.UNIQUE(_xlfn._xlws.FILTER($F:$F,$E:$E=$J$4))
/IF($J$5="総計",1,$K255/10)
),0)</f>
        <v>0</v>
      </c>
      <c r="R255" s="48" cm="1">
        <f t="array" ref="R255">IFERROR(
IF(OR(R$10="",$I255=""),"",
SUMIFS(収穫記録!$P:$P,収穫記録!$D:$D,$J$1,収穫記録!$I:$I,$J$2,収穫記録!$J:$J,$J$3,収穫記録!$F:$F,$I255,収穫記録!$B:$B,"&gt;="&amp;R$10,収穫記録!$B:$B,"&lt;="&amp;R$10+6)
/_xlfn.UNIQUE(_xlfn._xlws.FILTER($F:$F,$E:$E=$J$4))
/IF($J$5="総計",1,$K255/10)
),0)</f>
        <v>0</v>
      </c>
      <c r="S255" s="48" cm="1">
        <f t="array" ref="S255">IFERROR(
IF(OR(S$10="",$I255=""),"",
SUMIFS(収穫記録!$P:$P,収穫記録!$D:$D,$J$1,収穫記録!$I:$I,$J$2,収穫記録!$J:$J,$J$3,収穫記録!$F:$F,$I255,収穫記録!$B:$B,"&gt;="&amp;S$10,収穫記録!$B:$B,"&lt;="&amp;S$10+6)
/_xlfn.UNIQUE(_xlfn._xlws.FILTER($F:$F,$E:$E=$J$4))
/IF($J$5="総計",1,$K255/10)
),0)</f>
        <v>0</v>
      </c>
      <c r="T255" s="48" cm="1">
        <f t="array" ref="T255">IFERROR(
IF(OR(T$10="",$I255=""),"",
SUMIFS(収穫記録!$P:$P,収穫記録!$D:$D,$J$1,収穫記録!$I:$I,$J$2,収穫記録!$J:$J,$J$3,収穫記録!$F:$F,$I255,収穫記録!$B:$B,"&gt;="&amp;T$10,収穫記録!$B:$B,"&lt;="&amp;T$10+6)
/_xlfn.UNIQUE(_xlfn._xlws.FILTER($F:$F,$E:$E=$J$4))
/IF($J$5="総計",1,$K255/10)
),0)</f>
        <v>0</v>
      </c>
      <c r="U255" s="48" cm="1">
        <f t="array" ref="U255">IFERROR(
IF(OR(U$10="",$I255=""),"",
SUMIFS(収穫記録!$P:$P,収穫記録!$D:$D,$J$1,収穫記録!$I:$I,$J$2,収穫記録!$J:$J,$J$3,収穫記録!$F:$F,$I255,収穫記録!$B:$B,"&gt;="&amp;U$10,収穫記録!$B:$B,"&lt;="&amp;U$10+6)
/_xlfn.UNIQUE(_xlfn._xlws.FILTER($F:$F,$E:$E=$J$4))
/IF($J$5="総計",1,$K255/10)
),0)</f>
        <v>0</v>
      </c>
      <c r="V255" s="48" cm="1">
        <f t="array" ref="V255">IFERROR(
IF(OR(V$10="",$I255=""),"",
SUMIFS(収穫記録!$P:$P,収穫記録!$D:$D,$J$1,収穫記録!$I:$I,$J$2,収穫記録!$J:$J,$J$3,収穫記録!$F:$F,$I255,収穫記録!$B:$B,"&gt;="&amp;V$10,収穫記録!$B:$B,"&lt;="&amp;V$10+6)
/_xlfn.UNIQUE(_xlfn._xlws.FILTER($F:$F,$E:$E=$J$4))
/IF($J$5="総計",1,$K255/10)
),0)</f>
        <v>0</v>
      </c>
      <c r="W255" s="48" cm="1">
        <f t="array" ref="W255">IFERROR(
IF(OR(W$10="",$I255=""),"",
SUMIFS(収穫記録!$P:$P,収穫記録!$D:$D,$J$1,収穫記録!$I:$I,$J$2,収穫記録!$J:$J,$J$3,収穫記録!$F:$F,$I255,収穫記録!$B:$B,"&gt;="&amp;W$10,収穫記録!$B:$B,"&lt;="&amp;W$10+6)
/_xlfn.UNIQUE(_xlfn._xlws.FILTER($F:$F,$E:$E=$J$4))
/IF($J$5="総計",1,$K255/10)
),0)</f>
        <v>0</v>
      </c>
      <c r="X255" s="48" cm="1">
        <f t="array" ref="X255">IFERROR(
IF(OR(X$10="",$I255=""),"",
SUMIFS(収穫記録!$P:$P,収穫記録!$D:$D,$J$1,収穫記録!$I:$I,$J$2,収穫記録!$J:$J,$J$3,収穫記録!$F:$F,$I255,収穫記録!$B:$B,"&gt;="&amp;X$10,収穫記録!$B:$B,"&lt;="&amp;X$10+6)
/_xlfn.UNIQUE(_xlfn._xlws.FILTER($F:$F,$E:$E=$J$4))
/IF($J$5="総計",1,$K255/10)
),0)</f>
        <v>0</v>
      </c>
    </row>
    <row r="256" spans="10:24">
      <c r="J256" s="13"/>
      <c r="K256" s="37"/>
      <c r="L256" s="46" t="str">
        <f t="shared" si="6"/>
        <v/>
      </c>
      <c r="M256" s="47" cm="1">
        <f t="array" ref="M256">IFERROR(
IF(OR(M$10="",$I256=""),"",
SUMIFS(収穫記録!$P:$P,収穫記録!$D:$D,$J$1,収穫記録!$I:$I,$J$2,収穫記録!$J:$J,$J$3,収穫記録!$F:$F,$I256,収穫記録!$B:$B,"&gt;="&amp;M$10,収穫記録!$B:$B,"&lt;="&amp;M$10+6)
/_xlfn.UNIQUE(_xlfn._xlws.FILTER($F:$F,$E:$E=$J$4))
/IF($J$5="総計",1,$K256/10)
),0)</f>
        <v>0</v>
      </c>
      <c r="N256" s="48" cm="1">
        <f t="array" ref="N256">IFERROR(
IF(OR(N$10="",$I256=""),"",
SUMIFS(収穫記録!$P:$P,収穫記録!$D:$D,$J$1,収穫記録!$I:$I,$J$2,収穫記録!$J:$J,$J$3,収穫記録!$F:$F,$I256,収穫記録!$B:$B,"&gt;="&amp;N$10,収穫記録!$B:$B,"&lt;="&amp;N$10+6)
/_xlfn.UNIQUE(_xlfn._xlws.FILTER($F:$F,$E:$E=$J$4))
/IF($J$5="総計",1,$K256/10)
),0)</f>
        <v>0</v>
      </c>
      <c r="O256" s="48" cm="1">
        <f t="array" ref="O256">IFERROR(
IF(OR(O$10="",$I256=""),"",
SUMIFS(収穫記録!$P:$P,収穫記録!$D:$D,$J$1,収穫記録!$I:$I,$J$2,収穫記録!$J:$J,$J$3,収穫記録!$F:$F,$I256,収穫記録!$B:$B,"&gt;="&amp;O$10,収穫記録!$B:$B,"&lt;="&amp;O$10+6)
/_xlfn.UNIQUE(_xlfn._xlws.FILTER($F:$F,$E:$E=$J$4))
/IF($J$5="総計",1,$K256/10)
),0)</f>
        <v>0</v>
      </c>
      <c r="P256" s="48" cm="1">
        <f t="array" ref="P256">IFERROR(
IF(OR(P$10="",$I256=""),"",
SUMIFS(収穫記録!$P:$P,収穫記録!$D:$D,$J$1,収穫記録!$I:$I,$J$2,収穫記録!$J:$J,$J$3,収穫記録!$F:$F,$I256,収穫記録!$B:$B,"&gt;="&amp;P$10,収穫記録!$B:$B,"&lt;="&amp;P$10+6)
/_xlfn.UNIQUE(_xlfn._xlws.FILTER($F:$F,$E:$E=$J$4))
/IF($J$5="総計",1,$K256/10)
),0)</f>
        <v>0</v>
      </c>
      <c r="Q256" s="48" cm="1">
        <f t="array" ref="Q256">IFERROR(
IF(OR(Q$10="",$I256=""),"",
SUMIFS(収穫記録!$P:$P,収穫記録!$D:$D,$J$1,収穫記録!$I:$I,$J$2,収穫記録!$J:$J,$J$3,収穫記録!$F:$F,$I256,収穫記録!$B:$B,"&gt;="&amp;Q$10,収穫記録!$B:$B,"&lt;="&amp;Q$10+6)
/_xlfn.UNIQUE(_xlfn._xlws.FILTER($F:$F,$E:$E=$J$4))
/IF($J$5="総計",1,$K256/10)
),0)</f>
        <v>0</v>
      </c>
      <c r="R256" s="48" cm="1">
        <f t="array" ref="R256">IFERROR(
IF(OR(R$10="",$I256=""),"",
SUMIFS(収穫記録!$P:$P,収穫記録!$D:$D,$J$1,収穫記録!$I:$I,$J$2,収穫記録!$J:$J,$J$3,収穫記録!$F:$F,$I256,収穫記録!$B:$B,"&gt;="&amp;R$10,収穫記録!$B:$B,"&lt;="&amp;R$10+6)
/_xlfn.UNIQUE(_xlfn._xlws.FILTER($F:$F,$E:$E=$J$4))
/IF($J$5="総計",1,$K256/10)
),0)</f>
        <v>0</v>
      </c>
      <c r="S256" s="48" cm="1">
        <f t="array" ref="S256">IFERROR(
IF(OR(S$10="",$I256=""),"",
SUMIFS(収穫記録!$P:$P,収穫記録!$D:$D,$J$1,収穫記録!$I:$I,$J$2,収穫記録!$J:$J,$J$3,収穫記録!$F:$F,$I256,収穫記録!$B:$B,"&gt;="&amp;S$10,収穫記録!$B:$B,"&lt;="&amp;S$10+6)
/_xlfn.UNIQUE(_xlfn._xlws.FILTER($F:$F,$E:$E=$J$4))
/IF($J$5="総計",1,$K256/10)
),0)</f>
        <v>0</v>
      </c>
      <c r="T256" s="48" cm="1">
        <f t="array" ref="T256">IFERROR(
IF(OR(T$10="",$I256=""),"",
SUMIFS(収穫記録!$P:$P,収穫記録!$D:$D,$J$1,収穫記録!$I:$I,$J$2,収穫記録!$J:$J,$J$3,収穫記録!$F:$F,$I256,収穫記録!$B:$B,"&gt;="&amp;T$10,収穫記録!$B:$B,"&lt;="&amp;T$10+6)
/_xlfn.UNIQUE(_xlfn._xlws.FILTER($F:$F,$E:$E=$J$4))
/IF($J$5="総計",1,$K256/10)
),0)</f>
        <v>0</v>
      </c>
      <c r="U256" s="48" cm="1">
        <f t="array" ref="U256">IFERROR(
IF(OR(U$10="",$I256=""),"",
SUMIFS(収穫記録!$P:$P,収穫記録!$D:$D,$J$1,収穫記録!$I:$I,$J$2,収穫記録!$J:$J,$J$3,収穫記録!$F:$F,$I256,収穫記録!$B:$B,"&gt;="&amp;U$10,収穫記録!$B:$B,"&lt;="&amp;U$10+6)
/_xlfn.UNIQUE(_xlfn._xlws.FILTER($F:$F,$E:$E=$J$4))
/IF($J$5="総計",1,$K256/10)
),0)</f>
        <v>0</v>
      </c>
      <c r="V256" s="48" cm="1">
        <f t="array" ref="V256">IFERROR(
IF(OR(V$10="",$I256=""),"",
SUMIFS(収穫記録!$P:$P,収穫記録!$D:$D,$J$1,収穫記録!$I:$I,$J$2,収穫記録!$J:$J,$J$3,収穫記録!$F:$F,$I256,収穫記録!$B:$B,"&gt;="&amp;V$10,収穫記録!$B:$B,"&lt;="&amp;V$10+6)
/_xlfn.UNIQUE(_xlfn._xlws.FILTER($F:$F,$E:$E=$J$4))
/IF($J$5="総計",1,$K256/10)
),0)</f>
        <v>0</v>
      </c>
      <c r="W256" s="48" cm="1">
        <f t="array" ref="W256">IFERROR(
IF(OR(W$10="",$I256=""),"",
SUMIFS(収穫記録!$P:$P,収穫記録!$D:$D,$J$1,収穫記録!$I:$I,$J$2,収穫記録!$J:$J,$J$3,収穫記録!$F:$F,$I256,収穫記録!$B:$B,"&gt;="&amp;W$10,収穫記録!$B:$B,"&lt;="&amp;W$10+6)
/_xlfn.UNIQUE(_xlfn._xlws.FILTER($F:$F,$E:$E=$J$4))
/IF($J$5="総計",1,$K256/10)
),0)</f>
        <v>0</v>
      </c>
      <c r="X256" s="48" cm="1">
        <f t="array" ref="X256">IFERROR(
IF(OR(X$10="",$I256=""),"",
SUMIFS(収穫記録!$P:$P,収穫記録!$D:$D,$J$1,収穫記録!$I:$I,$J$2,収穫記録!$J:$J,$J$3,収穫記録!$F:$F,$I256,収穫記録!$B:$B,"&gt;="&amp;X$10,収穫記録!$B:$B,"&lt;="&amp;X$10+6)
/_xlfn.UNIQUE(_xlfn._xlws.FILTER($F:$F,$E:$E=$J$4))
/IF($J$5="総計",1,$K256/10)
),0)</f>
        <v>0</v>
      </c>
    </row>
    <row r="257" spans="10:24">
      <c r="J257" s="13"/>
      <c r="K257" s="37"/>
      <c r="L257" s="46" t="str">
        <f t="shared" si="6"/>
        <v/>
      </c>
      <c r="M257" s="47" cm="1">
        <f t="array" ref="M257">IFERROR(
IF(OR(M$10="",$I257=""),"",
SUMIFS(収穫記録!$P:$P,収穫記録!$D:$D,$J$1,収穫記録!$I:$I,$J$2,収穫記録!$J:$J,$J$3,収穫記録!$F:$F,$I257,収穫記録!$B:$B,"&gt;="&amp;M$10,収穫記録!$B:$B,"&lt;="&amp;M$10+6)
/_xlfn.UNIQUE(_xlfn._xlws.FILTER($F:$F,$E:$E=$J$4))
/IF($J$5="総計",1,$K257/10)
),0)</f>
        <v>0</v>
      </c>
      <c r="N257" s="48" cm="1">
        <f t="array" ref="N257">IFERROR(
IF(OR(N$10="",$I257=""),"",
SUMIFS(収穫記録!$P:$P,収穫記録!$D:$D,$J$1,収穫記録!$I:$I,$J$2,収穫記録!$J:$J,$J$3,収穫記録!$F:$F,$I257,収穫記録!$B:$B,"&gt;="&amp;N$10,収穫記録!$B:$B,"&lt;="&amp;N$10+6)
/_xlfn.UNIQUE(_xlfn._xlws.FILTER($F:$F,$E:$E=$J$4))
/IF($J$5="総計",1,$K257/10)
),0)</f>
        <v>0</v>
      </c>
      <c r="O257" s="48" cm="1">
        <f t="array" ref="O257">IFERROR(
IF(OR(O$10="",$I257=""),"",
SUMIFS(収穫記録!$P:$P,収穫記録!$D:$D,$J$1,収穫記録!$I:$I,$J$2,収穫記録!$J:$J,$J$3,収穫記録!$F:$F,$I257,収穫記録!$B:$B,"&gt;="&amp;O$10,収穫記録!$B:$B,"&lt;="&amp;O$10+6)
/_xlfn.UNIQUE(_xlfn._xlws.FILTER($F:$F,$E:$E=$J$4))
/IF($J$5="総計",1,$K257/10)
),0)</f>
        <v>0</v>
      </c>
      <c r="P257" s="48" cm="1">
        <f t="array" ref="P257">IFERROR(
IF(OR(P$10="",$I257=""),"",
SUMIFS(収穫記録!$P:$P,収穫記録!$D:$D,$J$1,収穫記録!$I:$I,$J$2,収穫記録!$J:$J,$J$3,収穫記録!$F:$F,$I257,収穫記録!$B:$B,"&gt;="&amp;P$10,収穫記録!$B:$B,"&lt;="&amp;P$10+6)
/_xlfn.UNIQUE(_xlfn._xlws.FILTER($F:$F,$E:$E=$J$4))
/IF($J$5="総計",1,$K257/10)
),0)</f>
        <v>0</v>
      </c>
      <c r="Q257" s="48" cm="1">
        <f t="array" ref="Q257">IFERROR(
IF(OR(Q$10="",$I257=""),"",
SUMIFS(収穫記録!$P:$P,収穫記録!$D:$D,$J$1,収穫記録!$I:$I,$J$2,収穫記録!$J:$J,$J$3,収穫記録!$F:$F,$I257,収穫記録!$B:$B,"&gt;="&amp;Q$10,収穫記録!$B:$B,"&lt;="&amp;Q$10+6)
/_xlfn.UNIQUE(_xlfn._xlws.FILTER($F:$F,$E:$E=$J$4))
/IF($J$5="総計",1,$K257/10)
),0)</f>
        <v>0</v>
      </c>
      <c r="R257" s="48" cm="1">
        <f t="array" ref="R257">IFERROR(
IF(OR(R$10="",$I257=""),"",
SUMIFS(収穫記録!$P:$P,収穫記録!$D:$D,$J$1,収穫記録!$I:$I,$J$2,収穫記録!$J:$J,$J$3,収穫記録!$F:$F,$I257,収穫記録!$B:$B,"&gt;="&amp;R$10,収穫記録!$B:$B,"&lt;="&amp;R$10+6)
/_xlfn.UNIQUE(_xlfn._xlws.FILTER($F:$F,$E:$E=$J$4))
/IF($J$5="総計",1,$K257/10)
),0)</f>
        <v>0</v>
      </c>
      <c r="S257" s="48" cm="1">
        <f t="array" ref="S257">IFERROR(
IF(OR(S$10="",$I257=""),"",
SUMIFS(収穫記録!$P:$P,収穫記録!$D:$D,$J$1,収穫記録!$I:$I,$J$2,収穫記録!$J:$J,$J$3,収穫記録!$F:$F,$I257,収穫記録!$B:$B,"&gt;="&amp;S$10,収穫記録!$B:$B,"&lt;="&amp;S$10+6)
/_xlfn.UNIQUE(_xlfn._xlws.FILTER($F:$F,$E:$E=$J$4))
/IF($J$5="総計",1,$K257/10)
),0)</f>
        <v>0</v>
      </c>
      <c r="T257" s="48" cm="1">
        <f t="array" ref="T257">IFERROR(
IF(OR(T$10="",$I257=""),"",
SUMIFS(収穫記録!$P:$P,収穫記録!$D:$D,$J$1,収穫記録!$I:$I,$J$2,収穫記録!$J:$J,$J$3,収穫記録!$F:$F,$I257,収穫記録!$B:$B,"&gt;="&amp;T$10,収穫記録!$B:$B,"&lt;="&amp;T$10+6)
/_xlfn.UNIQUE(_xlfn._xlws.FILTER($F:$F,$E:$E=$J$4))
/IF($J$5="総計",1,$K257/10)
),0)</f>
        <v>0</v>
      </c>
      <c r="U257" s="48" cm="1">
        <f t="array" ref="U257">IFERROR(
IF(OR(U$10="",$I257=""),"",
SUMIFS(収穫記録!$P:$P,収穫記録!$D:$D,$J$1,収穫記録!$I:$I,$J$2,収穫記録!$J:$J,$J$3,収穫記録!$F:$F,$I257,収穫記録!$B:$B,"&gt;="&amp;U$10,収穫記録!$B:$B,"&lt;="&amp;U$10+6)
/_xlfn.UNIQUE(_xlfn._xlws.FILTER($F:$F,$E:$E=$J$4))
/IF($J$5="総計",1,$K257/10)
),0)</f>
        <v>0</v>
      </c>
      <c r="V257" s="48" cm="1">
        <f t="array" ref="V257">IFERROR(
IF(OR(V$10="",$I257=""),"",
SUMIFS(収穫記録!$P:$P,収穫記録!$D:$D,$J$1,収穫記録!$I:$I,$J$2,収穫記録!$J:$J,$J$3,収穫記録!$F:$F,$I257,収穫記録!$B:$B,"&gt;="&amp;V$10,収穫記録!$B:$B,"&lt;="&amp;V$10+6)
/_xlfn.UNIQUE(_xlfn._xlws.FILTER($F:$F,$E:$E=$J$4))
/IF($J$5="総計",1,$K257/10)
),0)</f>
        <v>0</v>
      </c>
      <c r="W257" s="48" cm="1">
        <f t="array" ref="W257">IFERROR(
IF(OR(W$10="",$I257=""),"",
SUMIFS(収穫記録!$P:$P,収穫記録!$D:$D,$J$1,収穫記録!$I:$I,$J$2,収穫記録!$J:$J,$J$3,収穫記録!$F:$F,$I257,収穫記録!$B:$B,"&gt;="&amp;W$10,収穫記録!$B:$B,"&lt;="&amp;W$10+6)
/_xlfn.UNIQUE(_xlfn._xlws.FILTER($F:$F,$E:$E=$J$4))
/IF($J$5="総計",1,$K257/10)
),0)</f>
        <v>0</v>
      </c>
      <c r="X257" s="48" cm="1">
        <f t="array" ref="X257">IFERROR(
IF(OR(X$10="",$I257=""),"",
SUMIFS(収穫記録!$P:$P,収穫記録!$D:$D,$J$1,収穫記録!$I:$I,$J$2,収穫記録!$J:$J,$J$3,収穫記録!$F:$F,$I257,収穫記録!$B:$B,"&gt;="&amp;X$10,収穫記録!$B:$B,"&lt;="&amp;X$10+6)
/_xlfn.UNIQUE(_xlfn._xlws.FILTER($F:$F,$E:$E=$J$4))
/IF($J$5="総計",1,$K257/10)
),0)</f>
        <v>0</v>
      </c>
    </row>
    <row r="258" spans="10:24">
      <c r="J258" s="13"/>
      <c r="K258" s="37"/>
      <c r="L258" s="46" t="str">
        <f t="shared" si="6"/>
        <v/>
      </c>
      <c r="M258" s="47" cm="1">
        <f t="array" ref="M258">IFERROR(
IF(OR(M$10="",$I258=""),"",
SUMIFS(収穫記録!$P:$P,収穫記録!$D:$D,$J$1,収穫記録!$I:$I,$J$2,収穫記録!$J:$J,$J$3,収穫記録!$F:$F,$I258,収穫記録!$B:$B,"&gt;="&amp;M$10,収穫記録!$B:$B,"&lt;="&amp;M$10+6)
/_xlfn.UNIQUE(_xlfn._xlws.FILTER($F:$F,$E:$E=$J$4))
/IF($J$5="総計",1,$K258/10)
),0)</f>
        <v>0</v>
      </c>
      <c r="N258" s="48" cm="1">
        <f t="array" ref="N258">IFERROR(
IF(OR(N$10="",$I258=""),"",
SUMIFS(収穫記録!$P:$P,収穫記録!$D:$D,$J$1,収穫記録!$I:$I,$J$2,収穫記録!$J:$J,$J$3,収穫記録!$F:$F,$I258,収穫記録!$B:$B,"&gt;="&amp;N$10,収穫記録!$B:$B,"&lt;="&amp;N$10+6)
/_xlfn.UNIQUE(_xlfn._xlws.FILTER($F:$F,$E:$E=$J$4))
/IF($J$5="総計",1,$K258/10)
),0)</f>
        <v>0</v>
      </c>
      <c r="O258" s="48" cm="1">
        <f t="array" ref="O258">IFERROR(
IF(OR(O$10="",$I258=""),"",
SUMIFS(収穫記録!$P:$P,収穫記録!$D:$D,$J$1,収穫記録!$I:$I,$J$2,収穫記録!$J:$J,$J$3,収穫記録!$F:$F,$I258,収穫記録!$B:$B,"&gt;="&amp;O$10,収穫記録!$B:$B,"&lt;="&amp;O$10+6)
/_xlfn.UNIQUE(_xlfn._xlws.FILTER($F:$F,$E:$E=$J$4))
/IF($J$5="総計",1,$K258/10)
),0)</f>
        <v>0</v>
      </c>
      <c r="P258" s="48" cm="1">
        <f t="array" ref="P258">IFERROR(
IF(OR(P$10="",$I258=""),"",
SUMIFS(収穫記録!$P:$P,収穫記録!$D:$D,$J$1,収穫記録!$I:$I,$J$2,収穫記録!$J:$J,$J$3,収穫記録!$F:$F,$I258,収穫記録!$B:$B,"&gt;="&amp;P$10,収穫記録!$B:$B,"&lt;="&amp;P$10+6)
/_xlfn.UNIQUE(_xlfn._xlws.FILTER($F:$F,$E:$E=$J$4))
/IF($J$5="総計",1,$K258/10)
),0)</f>
        <v>0</v>
      </c>
      <c r="Q258" s="48" cm="1">
        <f t="array" ref="Q258">IFERROR(
IF(OR(Q$10="",$I258=""),"",
SUMIFS(収穫記録!$P:$P,収穫記録!$D:$D,$J$1,収穫記録!$I:$I,$J$2,収穫記録!$J:$J,$J$3,収穫記録!$F:$F,$I258,収穫記録!$B:$B,"&gt;="&amp;Q$10,収穫記録!$B:$B,"&lt;="&amp;Q$10+6)
/_xlfn.UNIQUE(_xlfn._xlws.FILTER($F:$F,$E:$E=$J$4))
/IF($J$5="総計",1,$K258/10)
),0)</f>
        <v>0</v>
      </c>
      <c r="R258" s="48" cm="1">
        <f t="array" ref="R258">IFERROR(
IF(OR(R$10="",$I258=""),"",
SUMIFS(収穫記録!$P:$P,収穫記録!$D:$D,$J$1,収穫記録!$I:$I,$J$2,収穫記録!$J:$J,$J$3,収穫記録!$F:$F,$I258,収穫記録!$B:$B,"&gt;="&amp;R$10,収穫記録!$B:$B,"&lt;="&amp;R$10+6)
/_xlfn.UNIQUE(_xlfn._xlws.FILTER($F:$F,$E:$E=$J$4))
/IF($J$5="総計",1,$K258/10)
),0)</f>
        <v>0</v>
      </c>
      <c r="S258" s="48" cm="1">
        <f t="array" ref="S258">IFERROR(
IF(OR(S$10="",$I258=""),"",
SUMIFS(収穫記録!$P:$P,収穫記録!$D:$D,$J$1,収穫記録!$I:$I,$J$2,収穫記録!$J:$J,$J$3,収穫記録!$F:$F,$I258,収穫記録!$B:$B,"&gt;="&amp;S$10,収穫記録!$B:$B,"&lt;="&amp;S$10+6)
/_xlfn.UNIQUE(_xlfn._xlws.FILTER($F:$F,$E:$E=$J$4))
/IF($J$5="総計",1,$K258/10)
),0)</f>
        <v>0</v>
      </c>
      <c r="T258" s="48" cm="1">
        <f t="array" ref="T258">IFERROR(
IF(OR(T$10="",$I258=""),"",
SUMIFS(収穫記録!$P:$P,収穫記録!$D:$D,$J$1,収穫記録!$I:$I,$J$2,収穫記録!$J:$J,$J$3,収穫記録!$F:$F,$I258,収穫記録!$B:$B,"&gt;="&amp;T$10,収穫記録!$B:$B,"&lt;="&amp;T$10+6)
/_xlfn.UNIQUE(_xlfn._xlws.FILTER($F:$F,$E:$E=$J$4))
/IF($J$5="総計",1,$K258/10)
),0)</f>
        <v>0</v>
      </c>
      <c r="U258" s="48" cm="1">
        <f t="array" ref="U258">IFERROR(
IF(OR(U$10="",$I258=""),"",
SUMIFS(収穫記録!$P:$P,収穫記録!$D:$D,$J$1,収穫記録!$I:$I,$J$2,収穫記録!$J:$J,$J$3,収穫記録!$F:$F,$I258,収穫記録!$B:$B,"&gt;="&amp;U$10,収穫記録!$B:$B,"&lt;="&amp;U$10+6)
/_xlfn.UNIQUE(_xlfn._xlws.FILTER($F:$F,$E:$E=$J$4))
/IF($J$5="総計",1,$K258/10)
),0)</f>
        <v>0</v>
      </c>
      <c r="V258" s="48" cm="1">
        <f t="array" ref="V258">IFERROR(
IF(OR(V$10="",$I258=""),"",
SUMIFS(収穫記録!$P:$P,収穫記録!$D:$D,$J$1,収穫記録!$I:$I,$J$2,収穫記録!$J:$J,$J$3,収穫記録!$F:$F,$I258,収穫記録!$B:$B,"&gt;="&amp;V$10,収穫記録!$B:$B,"&lt;="&amp;V$10+6)
/_xlfn.UNIQUE(_xlfn._xlws.FILTER($F:$F,$E:$E=$J$4))
/IF($J$5="総計",1,$K258/10)
),0)</f>
        <v>0</v>
      </c>
      <c r="W258" s="48" cm="1">
        <f t="array" ref="W258">IFERROR(
IF(OR(W$10="",$I258=""),"",
SUMIFS(収穫記録!$P:$P,収穫記録!$D:$D,$J$1,収穫記録!$I:$I,$J$2,収穫記録!$J:$J,$J$3,収穫記録!$F:$F,$I258,収穫記録!$B:$B,"&gt;="&amp;W$10,収穫記録!$B:$B,"&lt;="&amp;W$10+6)
/_xlfn.UNIQUE(_xlfn._xlws.FILTER($F:$F,$E:$E=$J$4))
/IF($J$5="総計",1,$K258/10)
),0)</f>
        <v>0</v>
      </c>
      <c r="X258" s="48" cm="1">
        <f t="array" ref="X258">IFERROR(
IF(OR(X$10="",$I258=""),"",
SUMIFS(収穫記録!$P:$P,収穫記録!$D:$D,$J$1,収穫記録!$I:$I,$J$2,収穫記録!$J:$J,$J$3,収穫記録!$F:$F,$I258,収穫記録!$B:$B,"&gt;="&amp;X$10,収穫記録!$B:$B,"&lt;="&amp;X$10+6)
/_xlfn.UNIQUE(_xlfn._xlws.FILTER($F:$F,$E:$E=$J$4))
/IF($J$5="総計",1,$K258/10)
),0)</f>
        <v>0</v>
      </c>
    </row>
    <row r="259" spans="10:24">
      <c r="J259" s="13"/>
      <c r="K259" s="37"/>
      <c r="L259" s="46" t="str">
        <f t="shared" si="6"/>
        <v/>
      </c>
      <c r="M259" s="47" cm="1">
        <f t="array" ref="M259">IFERROR(
IF(OR(M$10="",$I259=""),"",
SUMIFS(収穫記録!$P:$P,収穫記録!$D:$D,$J$1,収穫記録!$I:$I,$J$2,収穫記録!$J:$J,$J$3,収穫記録!$F:$F,$I259,収穫記録!$B:$B,"&gt;="&amp;M$10,収穫記録!$B:$B,"&lt;="&amp;M$10+6)
/_xlfn.UNIQUE(_xlfn._xlws.FILTER($F:$F,$E:$E=$J$4))
/IF($J$5="総計",1,$K259/10)
),0)</f>
        <v>0</v>
      </c>
      <c r="N259" s="48" cm="1">
        <f t="array" ref="N259">IFERROR(
IF(OR(N$10="",$I259=""),"",
SUMIFS(収穫記録!$P:$P,収穫記録!$D:$D,$J$1,収穫記録!$I:$I,$J$2,収穫記録!$J:$J,$J$3,収穫記録!$F:$F,$I259,収穫記録!$B:$B,"&gt;="&amp;N$10,収穫記録!$B:$B,"&lt;="&amp;N$10+6)
/_xlfn.UNIQUE(_xlfn._xlws.FILTER($F:$F,$E:$E=$J$4))
/IF($J$5="総計",1,$K259/10)
),0)</f>
        <v>0</v>
      </c>
      <c r="O259" s="48" cm="1">
        <f t="array" ref="O259">IFERROR(
IF(OR(O$10="",$I259=""),"",
SUMIFS(収穫記録!$P:$P,収穫記録!$D:$D,$J$1,収穫記録!$I:$I,$J$2,収穫記録!$J:$J,$J$3,収穫記録!$F:$F,$I259,収穫記録!$B:$B,"&gt;="&amp;O$10,収穫記録!$B:$B,"&lt;="&amp;O$10+6)
/_xlfn.UNIQUE(_xlfn._xlws.FILTER($F:$F,$E:$E=$J$4))
/IF($J$5="総計",1,$K259/10)
),0)</f>
        <v>0</v>
      </c>
      <c r="P259" s="48" cm="1">
        <f t="array" ref="P259">IFERROR(
IF(OR(P$10="",$I259=""),"",
SUMIFS(収穫記録!$P:$P,収穫記録!$D:$D,$J$1,収穫記録!$I:$I,$J$2,収穫記録!$J:$J,$J$3,収穫記録!$F:$F,$I259,収穫記録!$B:$B,"&gt;="&amp;P$10,収穫記録!$B:$B,"&lt;="&amp;P$10+6)
/_xlfn.UNIQUE(_xlfn._xlws.FILTER($F:$F,$E:$E=$J$4))
/IF($J$5="総計",1,$K259/10)
),0)</f>
        <v>0</v>
      </c>
      <c r="Q259" s="48" cm="1">
        <f t="array" ref="Q259">IFERROR(
IF(OR(Q$10="",$I259=""),"",
SUMIFS(収穫記録!$P:$P,収穫記録!$D:$D,$J$1,収穫記録!$I:$I,$J$2,収穫記録!$J:$J,$J$3,収穫記録!$F:$F,$I259,収穫記録!$B:$B,"&gt;="&amp;Q$10,収穫記録!$B:$B,"&lt;="&amp;Q$10+6)
/_xlfn.UNIQUE(_xlfn._xlws.FILTER($F:$F,$E:$E=$J$4))
/IF($J$5="総計",1,$K259/10)
),0)</f>
        <v>0</v>
      </c>
      <c r="R259" s="48" cm="1">
        <f t="array" ref="R259">IFERROR(
IF(OR(R$10="",$I259=""),"",
SUMIFS(収穫記録!$P:$P,収穫記録!$D:$D,$J$1,収穫記録!$I:$I,$J$2,収穫記録!$J:$J,$J$3,収穫記録!$F:$F,$I259,収穫記録!$B:$B,"&gt;="&amp;R$10,収穫記録!$B:$B,"&lt;="&amp;R$10+6)
/_xlfn.UNIQUE(_xlfn._xlws.FILTER($F:$F,$E:$E=$J$4))
/IF($J$5="総計",1,$K259/10)
),0)</f>
        <v>0</v>
      </c>
      <c r="S259" s="48" cm="1">
        <f t="array" ref="S259">IFERROR(
IF(OR(S$10="",$I259=""),"",
SUMIFS(収穫記録!$P:$P,収穫記録!$D:$D,$J$1,収穫記録!$I:$I,$J$2,収穫記録!$J:$J,$J$3,収穫記録!$F:$F,$I259,収穫記録!$B:$B,"&gt;="&amp;S$10,収穫記録!$B:$B,"&lt;="&amp;S$10+6)
/_xlfn.UNIQUE(_xlfn._xlws.FILTER($F:$F,$E:$E=$J$4))
/IF($J$5="総計",1,$K259/10)
),0)</f>
        <v>0</v>
      </c>
      <c r="T259" s="48" cm="1">
        <f t="array" ref="T259">IFERROR(
IF(OR(T$10="",$I259=""),"",
SUMIFS(収穫記録!$P:$P,収穫記録!$D:$D,$J$1,収穫記録!$I:$I,$J$2,収穫記録!$J:$J,$J$3,収穫記録!$F:$F,$I259,収穫記録!$B:$B,"&gt;="&amp;T$10,収穫記録!$B:$B,"&lt;="&amp;T$10+6)
/_xlfn.UNIQUE(_xlfn._xlws.FILTER($F:$F,$E:$E=$J$4))
/IF($J$5="総計",1,$K259/10)
),0)</f>
        <v>0</v>
      </c>
      <c r="U259" s="48" cm="1">
        <f t="array" ref="U259">IFERROR(
IF(OR(U$10="",$I259=""),"",
SUMIFS(収穫記録!$P:$P,収穫記録!$D:$D,$J$1,収穫記録!$I:$I,$J$2,収穫記録!$J:$J,$J$3,収穫記録!$F:$F,$I259,収穫記録!$B:$B,"&gt;="&amp;U$10,収穫記録!$B:$B,"&lt;="&amp;U$10+6)
/_xlfn.UNIQUE(_xlfn._xlws.FILTER($F:$F,$E:$E=$J$4))
/IF($J$5="総計",1,$K259/10)
),0)</f>
        <v>0</v>
      </c>
      <c r="V259" s="48" cm="1">
        <f t="array" ref="V259">IFERROR(
IF(OR(V$10="",$I259=""),"",
SUMIFS(収穫記録!$P:$P,収穫記録!$D:$D,$J$1,収穫記録!$I:$I,$J$2,収穫記録!$J:$J,$J$3,収穫記録!$F:$F,$I259,収穫記録!$B:$B,"&gt;="&amp;V$10,収穫記録!$B:$B,"&lt;="&amp;V$10+6)
/_xlfn.UNIQUE(_xlfn._xlws.FILTER($F:$F,$E:$E=$J$4))
/IF($J$5="総計",1,$K259/10)
),0)</f>
        <v>0</v>
      </c>
      <c r="W259" s="48" cm="1">
        <f t="array" ref="W259">IFERROR(
IF(OR(W$10="",$I259=""),"",
SUMIFS(収穫記録!$P:$P,収穫記録!$D:$D,$J$1,収穫記録!$I:$I,$J$2,収穫記録!$J:$J,$J$3,収穫記録!$F:$F,$I259,収穫記録!$B:$B,"&gt;="&amp;W$10,収穫記録!$B:$B,"&lt;="&amp;W$10+6)
/_xlfn.UNIQUE(_xlfn._xlws.FILTER($F:$F,$E:$E=$J$4))
/IF($J$5="総計",1,$K259/10)
),0)</f>
        <v>0</v>
      </c>
      <c r="X259" s="48" cm="1">
        <f t="array" ref="X259">IFERROR(
IF(OR(X$10="",$I259=""),"",
SUMIFS(収穫記録!$P:$P,収穫記録!$D:$D,$J$1,収穫記録!$I:$I,$J$2,収穫記録!$J:$J,$J$3,収穫記録!$F:$F,$I259,収穫記録!$B:$B,"&gt;="&amp;X$10,収穫記録!$B:$B,"&lt;="&amp;X$10+6)
/_xlfn.UNIQUE(_xlfn._xlws.FILTER($F:$F,$E:$E=$J$4))
/IF($J$5="総計",1,$K259/10)
),0)</f>
        <v>0</v>
      </c>
    </row>
    <row r="260" spans="10:24">
      <c r="J260" s="13"/>
      <c r="K260" s="37"/>
      <c r="L260" s="46" t="str">
        <f t="shared" si="6"/>
        <v/>
      </c>
      <c r="M260" s="47" cm="1">
        <f t="array" ref="M260">IFERROR(
IF(OR(M$10="",$I260=""),"",
SUMIFS(収穫記録!$P:$P,収穫記録!$D:$D,$J$1,収穫記録!$I:$I,$J$2,収穫記録!$J:$J,$J$3,収穫記録!$F:$F,$I260,収穫記録!$B:$B,"&gt;="&amp;M$10,収穫記録!$B:$B,"&lt;="&amp;M$10+6)
/_xlfn.UNIQUE(_xlfn._xlws.FILTER($F:$F,$E:$E=$J$4))
/IF($J$5="総計",1,$K260/10)
),0)</f>
        <v>0</v>
      </c>
      <c r="N260" s="48" cm="1">
        <f t="array" ref="N260">IFERROR(
IF(OR(N$10="",$I260=""),"",
SUMIFS(収穫記録!$P:$P,収穫記録!$D:$D,$J$1,収穫記録!$I:$I,$J$2,収穫記録!$J:$J,$J$3,収穫記録!$F:$F,$I260,収穫記録!$B:$B,"&gt;="&amp;N$10,収穫記録!$B:$B,"&lt;="&amp;N$10+6)
/_xlfn.UNIQUE(_xlfn._xlws.FILTER($F:$F,$E:$E=$J$4))
/IF($J$5="総計",1,$K260/10)
),0)</f>
        <v>0</v>
      </c>
      <c r="O260" s="48" cm="1">
        <f t="array" ref="O260">IFERROR(
IF(OR(O$10="",$I260=""),"",
SUMIFS(収穫記録!$P:$P,収穫記録!$D:$D,$J$1,収穫記録!$I:$I,$J$2,収穫記録!$J:$J,$J$3,収穫記録!$F:$F,$I260,収穫記録!$B:$B,"&gt;="&amp;O$10,収穫記録!$B:$B,"&lt;="&amp;O$10+6)
/_xlfn.UNIQUE(_xlfn._xlws.FILTER($F:$F,$E:$E=$J$4))
/IF($J$5="総計",1,$K260/10)
),0)</f>
        <v>0</v>
      </c>
      <c r="P260" s="48" cm="1">
        <f t="array" ref="P260">IFERROR(
IF(OR(P$10="",$I260=""),"",
SUMIFS(収穫記録!$P:$P,収穫記録!$D:$D,$J$1,収穫記録!$I:$I,$J$2,収穫記録!$J:$J,$J$3,収穫記録!$F:$F,$I260,収穫記録!$B:$B,"&gt;="&amp;P$10,収穫記録!$B:$B,"&lt;="&amp;P$10+6)
/_xlfn.UNIQUE(_xlfn._xlws.FILTER($F:$F,$E:$E=$J$4))
/IF($J$5="総計",1,$K260/10)
),0)</f>
        <v>0</v>
      </c>
      <c r="Q260" s="48" cm="1">
        <f t="array" ref="Q260">IFERROR(
IF(OR(Q$10="",$I260=""),"",
SUMIFS(収穫記録!$P:$P,収穫記録!$D:$D,$J$1,収穫記録!$I:$I,$J$2,収穫記録!$J:$J,$J$3,収穫記録!$F:$F,$I260,収穫記録!$B:$B,"&gt;="&amp;Q$10,収穫記録!$B:$B,"&lt;="&amp;Q$10+6)
/_xlfn.UNIQUE(_xlfn._xlws.FILTER($F:$F,$E:$E=$J$4))
/IF($J$5="総計",1,$K260/10)
),0)</f>
        <v>0</v>
      </c>
      <c r="R260" s="48" cm="1">
        <f t="array" ref="R260">IFERROR(
IF(OR(R$10="",$I260=""),"",
SUMIFS(収穫記録!$P:$P,収穫記録!$D:$D,$J$1,収穫記録!$I:$I,$J$2,収穫記録!$J:$J,$J$3,収穫記録!$F:$F,$I260,収穫記録!$B:$B,"&gt;="&amp;R$10,収穫記録!$B:$B,"&lt;="&amp;R$10+6)
/_xlfn.UNIQUE(_xlfn._xlws.FILTER($F:$F,$E:$E=$J$4))
/IF($J$5="総計",1,$K260/10)
),0)</f>
        <v>0</v>
      </c>
      <c r="S260" s="48" cm="1">
        <f t="array" ref="S260">IFERROR(
IF(OR(S$10="",$I260=""),"",
SUMIFS(収穫記録!$P:$P,収穫記録!$D:$D,$J$1,収穫記録!$I:$I,$J$2,収穫記録!$J:$J,$J$3,収穫記録!$F:$F,$I260,収穫記録!$B:$B,"&gt;="&amp;S$10,収穫記録!$B:$B,"&lt;="&amp;S$10+6)
/_xlfn.UNIQUE(_xlfn._xlws.FILTER($F:$F,$E:$E=$J$4))
/IF($J$5="総計",1,$K260/10)
),0)</f>
        <v>0</v>
      </c>
      <c r="T260" s="48" cm="1">
        <f t="array" ref="T260">IFERROR(
IF(OR(T$10="",$I260=""),"",
SUMIFS(収穫記録!$P:$P,収穫記録!$D:$D,$J$1,収穫記録!$I:$I,$J$2,収穫記録!$J:$J,$J$3,収穫記録!$F:$F,$I260,収穫記録!$B:$B,"&gt;="&amp;T$10,収穫記録!$B:$B,"&lt;="&amp;T$10+6)
/_xlfn.UNIQUE(_xlfn._xlws.FILTER($F:$F,$E:$E=$J$4))
/IF($J$5="総計",1,$K260/10)
),0)</f>
        <v>0</v>
      </c>
      <c r="U260" s="48" cm="1">
        <f t="array" ref="U260">IFERROR(
IF(OR(U$10="",$I260=""),"",
SUMIFS(収穫記録!$P:$P,収穫記録!$D:$D,$J$1,収穫記録!$I:$I,$J$2,収穫記録!$J:$J,$J$3,収穫記録!$F:$F,$I260,収穫記録!$B:$B,"&gt;="&amp;U$10,収穫記録!$B:$B,"&lt;="&amp;U$10+6)
/_xlfn.UNIQUE(_xlfn._xlws.FILTER($F:$F,$E:$E=$J$4))
/IF($J$5="総計",1,$K260/10)
),0)</f>
        <v>0</v>
      </c>
      <c r="V260" s="48" cm="1">
        <f t="array" ref="V260">IFERROR(
IF(OR(V$10="",$I260=""),"",
SUMIFS(収穫記録!$P:$P,収穫記録!$D:$D,$J$1,収穫記録!$I:$I,$J$2,収穫記録!$J:$J,$J$3,収穫記録!$F:$F,$I260,収穫記録!$B:$B,"&gt;="&amp;V$10,収穫記録!$B:$B,"&lt;="&amp;V$10+6)
/_xlfn.UNIQUE(_xlfn._xlws.FILTER($F:$F,$E:$E=$J$4))
/IF($J$5="総計",1,$K260/10)
),0)</f>
        <v>0</v>
      </c>
      <c r="W260" s="48" cm="1">
        <f t="array" ref="W260">IFERROR(
IF(OR(W$10="",$I260=""),"",
SUMIFS(収穫記録!$P:$P,収穫記録!$D:$D,$J$1,収穫記録!$I:$I,$J$2,収穫記録!$J:$J,$J$3,収穫記録!$F:$F,$I260,収穫記録!$B:$B,"&gt;="&amp;W$10,収穫記録!$B:$B,"&lt;="&amp;W$10+6)
/_xlfn.UNIQUE(_xlfn._xlws.FILTER($F:$F,$E:$E=$J$4))
/IF($J$5="総計",1,$K260/10)
),0)</f>
        <v>0</v>
      </c>
      <c r="X260" s="48" cm="1">
        <f t="array" ref="X260">IFERROR(
IF(OR(X$10="",$I260=""),"",
SUMIFS(収穫記録!$P:$P,収穫記録!$D:$D,$J$1,収穫記録!$I:$I,$J$2,収穫記録!$J:$J,$J$3,収穫記録!$F:$F,$I260,収穫記録!$B:$B,"&gt;="&amp;X$10,収穫記録!$B:$B,"&lt;="&amp;X$10+6)
/_xlfn.UNIQUE(_xlfn._xlws.FILTER($F:$F,$E:$E=$J$4))
/IF($J$5="総計",1,$K260/10)
),0)</f>
        <v>0</v>
      </c>
    </row>
    <row r="261" spans="10:24">
      <c r="J261" s="13"/>
      <c r="K261" s="37"/>
      <c r="L261" s="46" t="str">
        <f t="shared" si="6"/>
        <v/>
      </c>
      <c r="M261" s="47" cm="1">
        <f t="array" ref="M261">IFERROR(
IF(OR(M$10="",$I261=""),"",
SUMIFS(収穫記録!$P:$P,収穫記録!$D:$D,$J$1,収穫記録!$I:$I,$J$2,収穫記録!$J:$J,$J$3,収穫記録!$F:$F,$I261,収穫記録!$B:$B,"&gt;="&amp;M$10,収穫記録!$B:$B,"&lt;="&amp;M$10+6)
/_xlfn.UNIQUE(_xlfn._xlws.FILTER($F:$F,$E:$E=$J$4))
/IF($J$5="総計",1,$K261/10)
),0)</f>
        <v>0</v>
      </c>
      <c r="N261" s="48" cm="1">
        <f t="array" ref="N261">IFERROR(
IF(OR(N$10="",$I261=""),"",
SUMIFS(収穫記録!$P:$P,収穫記録!$D:$D,$J$1,収穫記録!$I:$I,$J$2,収穫記録!$J:$J,$J$3,収穫記録!$F:$F,$I261,収穫記録!$B:$B,"&gt;="&amp;N$10,収穫記録!$B:$B,"&lt;="&amp;N$10+6)
/_xlfn.UNIQUE(_xlfn._xlws.FILTER($F:$F,$E:$E=$J$4))
/IF($J$5="総計",1,$K261/10)
),0)</f>
        <v>0</v>
      </c>
      <c r="O261" s="48" cm="1">
        <f t="array" ref="O261">IFERROR(
IF(OR(O$10="",$I261=""),"",
SUMIFS(収穫記録!$P:$P,収穫記録!$D:$D,$J$1,収穫記録!$I:$I,$J$2,収穫記録!$J:$J,$J$3,収穫記録!$F:$F,$I261,収穫記録!$B:$B,"&gt;="&amp;O$10,収穫記録!$B:$B,"&lt;="&amp;O$10+6)
/_xlfn.UNIQUE(_xlfn._xlws.FILTER($F:$F,$E:$E=$J$4))
/IF($J$5="総計",1,$K261/10)
),0)</f>
        <v>0</v>
      </c>
      <c r="P261" s="48" cm="1">
        <f t="array" ref="P261">IFERROR(
IF(OR(P$10="",$I261=""),"",
SUMIFS(収穫記録!$P:$P,収穫記録!$D:$D,$J$1,収穫記録!$I:$I,$J$2,収穫記録!$J:$J,$J$3,収穫記録!$F:$F,$I261,収穫記録!$B:$B,"&gt;="&amp;P$10,収穫記録!$B:$B,"&lt;="&amp;P$10+6)
/_xlfn.UNIQUE(_xlfn._xlws.FILTER($F:$F,$E:$E=$J$4))
/IF($J$5="総計",1,$K261/10)
),0)</f>
        <v>0</v>
      </c>
      <c r="Q261" s="48" cm="1">
        <f t="array" ref="Q261">IFERROR(
IF(OR(Q$10="",$I261=""),"",
SUMIFS(収穫記録!$P:$P,収穫記録!$D:$D,$J$1,収穫記録!$I:$I,$J$2,収穫記録!$J:$J,$J$3,収穫記録!$F:$F,$I261,収穫記録!$B:$B,"&gt;="&amp;Q$10,収穫記録!$B:$B,"&lt;="&amp;Q$10+6)
/_xlfn.UNIQUE(_xlfn._xlws.FILTER($F:$F,$E:$E=$J$4))
/IF($J$5="総計",1,$K261/10)
),0)</f>
        <v>0</v>
      </c>
      <c r="R261" s="48" cm="1">
        <f t="array" ref="R261">IFERROR(
IF(OR(R$10="",$I261=""),"",
SUMIFS(収穫記録!$P:$P,収穫記録!$D:$D,$J$1,収穫記録!$I:$I,$J$2,収穫記録!$J:$J,$J$3,収穫記録!$F:$F,$I261,収穫記録!$B:$B,"&gt;="&amp;R$10,収穫記録!$B:$B,"&lt;="&amp;R$10+6)
/_xlfn.UNIQUE(_xlfn._xlws.FILTER($F:$F,$E:$E=$J$4))
/IF($J$5="総計",1,$K261/10)
),0)</f>
        <v>0</v>
      </c>
      <c r="S261" s="48" cm="1">
        <f t="array" ref="S261">IFERROR(
IF(OR(S$10="",$I261=""),"",
SUMIFS(収穫記録!$P:$P,収穫記録!$D:$D,$J$1,収穫記録!$I:$I,$J$2,収穫記録!$J:$J,$J$3,収穫記録!$F:$F,$I261,収穫記録!$B:$B,"&gt;="&amp;S$10,収穫記録!$B:$B,"&lt;="&amp;S$10+6)
/_xlfn.UNIQUE(_xlfn._xlws.FILTER($F:$F,$E:$E=$J$4))
/IF($J$5="総計",1,$K261/10)
),0)</f>
        <v>0</v>
      </c>
      <c r="T261" s="48" cm="1">
        <f t="array" ref="T261">IFERROR(
IF(OR(T$10="",$I261=""),"",
SUMIFS(収穫記録!$P:$P,収穫記録!$D:$D,$J$1,収穫記録!$I:$I,$J$2,収穫記録!$J:$J,$J$3,収穫記録!$F:$F,$I261,収穫記録!$B:$B,"&gt;="&amp;T$10,収穫記録!$B:$B,"&lt;="&amp;T$10+6)
/_xlfn.UNIQUE(_xlfn._xlws.FILTER($F:$F,$E:$E=$J$4))
/IF($J$5="総計",1,$K261/10)
),0)</f>
        <v>0</v>
      </c>
      <c r="U261" s="48" cm="1">
        <f t="array" ref="U261">IFERROR(
IF(OR(U$10="",$I261=""),"",
SUMIFS(収穫記録!$P:$P,収穫記録!$D:$D,$J$1,収穫記録!$I:$I,$J$2,収穫記録!$J:$J,$J$3,収穫記録!$F:$F,$I261,収穫記録!$B:$B,"&gt;="&amp;U$10,収穫記録!$B:$B,"&lt;="&amp;U$10+6)
/_xlfn.UNIQUE(_xlfn._xlws.FILTER($F:$F,$E:$E=$J$4))
/IF($J$5="総計",1,$K261/10)
),0)</f>
        <v>0</v>
      </c>
      <c r="V261" s="48" cm="1">
        <f t="array" ref="V261">IFERROR(
IF(OR(V$10="",$I261=""),"",
SUMIFS(収穫記録!$P:$P,収穫記録!$D:$D,$J$1,収穫記録!$I:$I,$J$2,収穫記録!$J:$J,$J$3,収穫記録!$F:$F,$I261,収穫記録!$B:$B,"&gt;="&amp;V$10,収穫記録!$B:$B,"&lt;="&amp;V$10+6)
/_xlfn.UNIQUE(_xlfn._xlws.FILTER($F:$F,$E:$E=$J$4))
/IF($J$5="総計",1,$K261/10)
),0)</f>
        <v>0</v>
      </c>
      <c r="W261" s="48" cm="1">
        <f t="array" ref="W261">IFERROR(
IF(OR(W$10="",$I261=""),"",
SUMIFS(収穫記録!$P:$P,収穫記録!$D:$D,$J$1,収穫記録!$I:$I,$J$2,収穫記録!$J:$J,$J$3,収穫記録!$F:$F,$I261,収穫記録!$B:$B,"&gt;="&amp;W$10,収穫記録!$B:$B,"&lt;="&amp;W$10+6)
/_xlfn.UNIQUE(_xlfn._xlws.FILTER($F:$F,$E:$E=$J$4))
/IF($J$5="総計",1,$K261/10)
),0)</f>
        <v>0</v>
      </c>
      <c r="X261" s="48" cm="1">
        <f t="array" ref="X261">IFERROR(
IF(OR(X$10="",$I261=""),"",
SUMIFS(収穫記録!$P:$P,収穫記録!$D:$D,$J$1,収穫記録!$I:$I,$J$2,収穫記録!$J:$J,$J$3,収穫記録!$F:$F,$I261,収穫記録!$B:$B,"&gt;="&amp;X$10,収穫記録!$B:$B,"&lt;="&amp;X$10+6)
/_xlfn.UNIQUE(_xlfn._xlws.FILTER($F:$F,$E:$E=$J$4))
/IF($J$5="総計",1,$K261/10)
),0)</f>
        <v>0</v>
      </c>
    </row>
    <row r="262" spans="10:24">
      <c r="J262" s="13"/>
      <c r="K262" s="37"/>
      <c r="L262" s="46" t="str">
        <f t="shared" si="6"/>
        <v/>
      </c>
      <c r="M262" s="47" cm="1">
        <f t="array" ref="M262">IFERROR(
IF(OR(M$10="",$I262=""),"",
SUMIFS(収穫記録!$P:$P,収穫記録!$D:$D,$J$1,収穫記録!$I:$I,$J$2,収穫記録!$J:$J,$J$3,収穫記録!$F:$F,$I262,収穫記録!$B:$B,"&gt;="&amp;M$10,収穫記録!$B:$B,"&lt;="&amp;M$10+6)
/_xlfn.UNIQUE(_xlfn._xlws.FILTER($F:$F,$E:$E=$J$4))
/IF($J$5="総計",1,$K262/10)
),0)</f>
        <v>0</v>
      </c>
      <c r="N262" s="48" cm="1">
        <f t="array" ref="N262">IFERROR(
IF(OR(N$10="",$I262=""),"",
SUMIFS(収穫記録!$P:$P,収穫記録!$D:$D,$J$1,収穫記録!$I:$I,$J$2,収穫記録!$J:$J,$J$3,収穫記録!$F:$F,$I262,収穫記録!$B:$B,"&gt;="&amp;N$10,収穫記録!$B:$B,"&lt;="&amp;N$10+6)
/_xlfn.UNIQUE(_xlfn._xlws.FILTER($F:$F,$E:$E=$J$4))
/IF($J$5="総計",1,$K262/10)
),0)</f>
        <v>0</v>
      </c>
      <c r="O262" s="48" cm="1">
        <f t="array" ref="O262">IFERROR(
IF(OR(O$10="",$I262=""),"",
SUMIFS(収穫記録!$P:$P,収穫記録!$D:$D,$J$1,収穫記録!$I:$I,$J$2,収穫記録!$J:$J,$J$3,収穫記録!$F:$F,$I262,収穫記録!$B:$B,"&gt;="&amp;O$10,収穫記録!$B:$B,"&lt;="&amp;O$10+6)
/_xlfn.UNIQUE(_xlfn._xlws.FILTER($F:$F,$E:$E=$J$4))
/IF($J$5="総計",1,$K262/10)
),0)</f>
        <v>0</v>
      </c>
      <c r="P262" s="48" cm="1">
        <f t="array" ref="P262">IFERROR(
IF(OR(P$10="",$I262=""),"",
SUMIFS(収穫記録!$P:$P,収穫記録!$D:$D,$J$1,収穫記録!$I:$I,$J$2,収穫記録!$J:$J,$J$3,収穫記録!$F:$F,$I262,収穫記録!$B:$B,"&gt;="&amp;P$10,収穫記録!$B:$B,"&lt;="&amp;P$10+6)
/_xlfn.UNIQUE(_xlfn._xlws.FILTER($F:$F,$E:$E=$J$4))
/IF($J$5="総計",1,$K262/10)
),0)</f>
        <v>0</v>
      </c>
      <c r="Q262" s="48" cm="1">
        <f t="array" ref="Q262">IFERROR(
IF(OR(Q$10="",$I262=""),"",
SUMIFS(収穫記録!$P:$P,収穫記録!$D:$D,$J$1,収穫記録!$I:$I,$J$2,収穫記録!$J:$J,$J$3,収穫記録!$F:$F,$I262,収穫記録!$B:$B,"&gt;="&amp;Q$10,収穫記録!$B:$B,"&lt;="&amp;Q$10+6)
/_xlfn.UNIQUE(_xlfn._xlws.FILTER($F:$F,$E:$E=$J$4))
/IF($J$5="総計",1,$K262/10)
),0)</f>
        <v>0</v>
      </c>
      <c r="R262" s="48" cm="1">
        <f t="array" ref="R262">IFERROR(
IF(OR(R$10="",$I262=""),"",
SUMIFS(収穫記録!$P:$P,収穫記録!$D:$D,$J$1,収穫記録!$I:$I,$J$2,収穫記録!$J:$J,$J$3,収穫記録!$F:$F,$I262,収穫記録!$B:$B,"&gt;="&amp;R$10,収穫記録!$B:$B,"&lt;="&amp;R$10+6)
/_xlfn.UNIQUE(_xlfn._xlws.FILTER($F:$F,$E:$E=$J$4))
/IF($J$5="総計",1,$K262/10)
),0)</f>
        <v>0</v>
      </c>
      <c r="S262" s="48" cm="1">
        <f t="array" ref="S262">IFERROR(
IF(OR(S$10="",$I262=""),"",
SUMIFS(収穫記録!$P:$P,収穫記録!$D:$D,$J$1,収穫記録!$I:$I,$J$2,収穫記録!$J:$J,$J$3,収穫記録!$F:$F,$I262,収穫記録!$B:$B,"&gt;="&amp;S$10,収穫記録!$B:$B,"&lt;="&amp;S$10+6)
/_xlfn.UNIQUE(_xlfn._xlws.FILTER($F:$F,$E:$E=$J$4))
/IF($J$5="総計",1,$K262/10)
),0)</f>
        <v>0</v>
      </c>
      <c r="T262" s="48" cm="1">
        <f t="array" ref="T262">IFERROR(
IF(OR(T$10="",$I262=""),"",
SUMIFS(収穫記録!$P:$P,収穫記録!$D:$D,$J$1,収穫記録!$I:$I,$J$2,収穫記録!$J:$J,$J$3,収穫記録!$F:$F,$I262,収穫記録!$B:$B,"&gt;="&amp;T$10,収穫記録!$B:$B,"&lt;="&amp;T$10+6)
/_xlfn.UNIQUE(_xlfn._xlws.FILTER($F:$F,$E:$E=$J$4))
/IF($J$5="総計",1,$K262/10)
),0)</f>
        <v>0</v>
      </c>
      <c r="U262" s="48" cm="1">
        <f t="array" ref="U262">IFERROR(
IF(OR(U$10="",$I262=""),"",
SUMIFS(収穫記録!$P:$P,収穫記録!$D:$D,$J$1,収穫記録!$I:$I,$J$2,収穫記録!$J:$J,$J$3,収穫記録!$F:$F,$I262,収穫記録!$B:$B,"&gt;="&amp;U$10,収穫記録!$B:$B,"&lt;="&amp;U$10+6)
/_xlfn.UNIQUE(_xlfn._xlws.FILTER($F:$F,$E:$E=$J$4))
/IF($J$5="総計",1,$K262/10)
),0)</f>
        <v>0</v>
      </c>
      <c r="V262" s="48" cm="1">
        <f t="array" ref="V262">IFERROR(
IF(OR(V$10="",$I262=""),"",
SUMIFS(収穫記録!$P:$P,収穫記録!$D:$D,$J$1,収穫記録!$I:$I,$J$2,収穫記録!$J:$J,$J$3,収穫記録!$F:$F,$I262,収穫記録!$B:$B,"&gt;="&amp;V$10,収穫記録!$B:$B,"&lt;="&amp;V$10+6)
/_xlfn.UNIQUE(_xlfn._xlws.FILTER($F:$F,$E:$E=$J$4))
/IF($J$5="総計",1,$K262/10)
),0)</f>
        <v>0</v>
      </c>
      <c r="W262" s="48" cm="1">
        <f t="array" ref="W262">IFERROR(
IF(OR(W$10="",$I262=""),"",
SUMIFS(収穫記録!$P:$P,収穫記録!$D:$D,$J$1,収穫記録!$I:$I,$J$2,収穫記録!$J:$J,$J$3,収穫記録!$F:$F,$I262,収穫記録!$B:$B,"&gt;="&amp;W$10,収穫記録!$B:$B,"&lt;="&amp;W$10+6)
/_xlfn.UNIQUE(_xlfn._xlws.FILTER($F:$F,$E:$E=$J$4))
/IF($J$5="総計",1,$K262/10)
),0)</f>
        <v>0</v>
      </c>
      <c r="X262" s="48" cm="1">
        <f t="array" ref="X262">IFERROR(
IF(OR(X$10="",$I262=""),"",
SUMIFS(収穫記録!$P:$P,収穫記録!$D:$D,$J$1,収穫記録!$I:$I,$J$2,収穫記録!$J:$J,$J$3,収穫記録!$F:$F,$I262,収穫記録!$B:$B,"&gt;="&amp;X$10,収穫記録!$B:$B,"&lt;="&amp;X$10+6)
/_xlfn.UNIQUE(_xlfn._xlws.FILTER($F:$F,$E:$E=$J$4))
/IF($J$5="総計",1,$K262/10)
),0)</f>
        <v>0</v>
      </c>
    </row>
    <row r="263" spans="10:24">
      <c r="J263" s="13"/>
      <c r="K263" s="37"/>
      <c r="L263" s="46" t="str">
        <f t="shared" si="6"/>
        <v/>
      </c>
      <c r="M263" s="47" cm="1">
        <f t="array" ref="M263">IFERROR(
IF(OR(M$10="",$I263=""),"",
SUMIFS(収穫記録!$P:$P,収穫記録!$D:$D,$J$1,収穫記録!$I:$I,$J$2,収穫記録!$J:$J,$J$3,収穫記録!$F:$F,$I263,収穫記録!$B:$B,"&gt;="&amp;M$10,収穫記録!$B:$B,"&lt;="&amp;M$10+6)
/_xlfn.UNIQUE(_xlfn._xlws.FILTER($F:$F,$E:$E=$J$4))
/IF($J$5="総計",1,$K263/10)
),0)</f>
        <v>0</v>
      </c>
      <c r="N263" s="48" cm="1">
        <f t="array" ref="N263">IFERROR(
IF(OR(N$10="",$I263=""),"",
SUMIFS(収穫記録!$P:$P,収穫記録!$D:$D,$J$1,収穫記録!$I:$I,$J$2,収穫記録!$J:$J,$J$3,収穫記録!$F:$F,$I263,収穫記録!$B:$B,"&gt;="&amp;N$10,収穫記録!$B:$B,"&lt;="&amp;N$10+6)
/_xlfn.UNIQUE(_xlfn._xlws.FILTER($F:$F,$E:$E=$J$4))
/IF($J$5="総計",1,$K263/10)
),0)</f>
        <v>0</v>
      </c>
      <c r="O263" s="48" cm="1">
        <f t="array" ref="O263">IFERROR(
IF(OR(O$10="",$I263=""),"",
SUMIFS(収穫記録!$P:$P,収穫記録!$D:$D,$J$1,収穫記録!$I:$I,$J$2,収穫記録!$J:$J,$J$3,収穫記録!$F:$F,$I263,収穫記録!$B:$B,"&gt;="&amp;O$10,収穫記録!$B:$B,"&lt;="&amp;O$10+6)
/_xlfn.UNIQUE(_xlfn._xlws.FILTER($F:$F,$E:$E=$J$4))
/IF($J$5="総計",1,$K263/10)
),0)</f>
        <v>0</v>
      </c>
      <c r="P263" s="48" cm="1">
        <f t="array" ref="P263">IFERROR(
IF(OR(P$10="",$I263=""),"",
SUMIFS(収穫記録!$P:$P,収穫記録!$D:$D,$J$1,収穫記録!$I:$I,$J$2,収穫記録!$J:$J,$J$3,収穫記録!$F:$F,$I263,収穫記録!$B:$B,"&gt;="&amp;P$10,収穫記録!$B:$B,"&lt;="&amp;P$10+6)
/_xlfn.UNIQUE(_xlfn._xlws.FILTER($F:$F,$E:$E=$J$4))
/IF($J$5="総計",1,$K263/10)
),0)</f>
        <v>0</v>
      </c>
      <c r="Q263" s="48" cm="1">
        <f t="array" ref="Q263">IFERROR(
IF(OR(Q$10="",$I263=""),"",
SUMIFS(収穫記録!$P:$P,収穫記録!$D:$D,$J$1,収穫記録!$I:$I,$J$2,収穫記録!$J:$J,$J$3,収穫記録!$F:$F,$I263,収穫記録!$B:$B,"&gt;="&amp;Q$10,収穫記録!$B:$B,"&lt;="&amp;Q$10+6)
/_xlfn.UNIQUE(_xlfn._xlws.FILTER($F:$F,$E:$E=$J$4))
/IF($J$5="総計",1,$K263/10)
),0)</f>
        <v>0</v>
      </c>
      <c r="R263" s="48" cm="1">
        <f t="array" ref="R263">IFERROR(
IF(OR(R$10="",$I263=""),"",
SUMIFS(収穫記録!$P:$P,収穫記録!$D:$D,$J$1,収穫記録!$I:$I,$J$2,収穫記録!$J:$J,$J$3,収穫記録!$F:$F,$I263,収穫記録!$B:$B,"&gt;="&amp;R$10,収穫記録!$B:$B,"&lt;="&amp;R$10+6)
/_xlfn.UNIQUE(_xlfn._xlws.FILTER($F:$F,$E:$E=$J$4))
/IF($J$5="総計",1,$K263/10)
),0)</f>
        <v>0</v>
      </c>
      <c r="S263" s="48" cm="1">
        <f t="array" ref="S263">IFERROR(
IF(OR(S$10="",$I263=""),"",
SUMIFS(収穫記録!$P:$P,収穫記録!$D:$D,$J$1,収穫記録!$I:$I,$J$2,収穫記録!$J:$J,$J$3,収穫記録!$F:$F,$I263,収穫記録!$B:$B,"&gt;="&amp;S$10,収穫記録!$B:$B,"&lt;="&amp;S$10+6)
/_xlfn.UNIQUE(_xlfn._xlws.FILTER($F:$F,$E:$E=$J$4))
/IF($J$5="総計",1,$K263/10)
),0)</f>
        <v>0</v>
      </c>
      <c r="T263" s="48" cm="1">
        <f t="array" ref="T263">IFERROR(
IF(OR(T$10="",$I263=""),"",
SUMIFS(収穫記録!$P:$P,収穫記録!$D:$D,$J$1,収穫記録!$I:$I,$J$2,収穫記録!$J:$J,$J$3,収穫記録!$F:$F,$I263,収穫記録!$B:$B,"&gt;="&amp;T$10,収穫記録!$B:$B,"&lt;="&amp;T$10+6)
/_xlfn.UNIQUE(_xlfn._xlws.FILTER($F:$F,$E:$E=$J$4))
/IF($J$5="総計",1,$K263/10)
),0)</f>
        <v>0</v>
      </c>
      <c r="U263" s="48" cm="1">
        <f t="array" ref="U263">IFERROR(
IF(OR(U$10="",$I263=""),"",
SUMIFS(収穫記録!$P:$P,収穫記録!$D:$D,$J$1,収穫記録!$I:$I,$J$2,収穫記録!$J:$J,$J$3,収穫記録!$F:$F,$I263,収穫記録!$B:$B,"&gt;="&amp;U$10,収穫記録!$B:$B,"&lt;="&amp;U$10+6)
/_xlfn.UNIQUE(_xlfn._xlws.FILTER($F:$F,$E:$E=$J$4))
/IF($J$5="総計",1,$K263/10)
),0)</f>
        <v>0</v>
      </c>
      <c r="V263" s="48" cm="1">
        <f t="array" ref="V263">IFERROR(
IF(OR(V$10="",$I263=""),"",
SUMIFS(収穫記録!$P:$P,収穫記録!$D:$D,$J$1,収穫記録!$I:$I,$J$2,収穫記録!$J:$J,$J$3,収穫記録!$F:$F,$I263,収穫記録!$B:$B,"&gt;="&amp;V$10,収穫記録!$B:$B,"&lt;="&amp;V$10+6)
/_xlfn.UNIQUE(_xlfn._xlws.FILTER($F:$F,$E:$E=$J$4))
/IF($J$5="総計",1,$K263/10)
),0)</f>
        <v>0</v>
      </c>
      <c r="W263" s="48" cm="1">
        <f t="array" ref="W263">IFERROR(
IF(OR(W$10="",$I263=""),"",
SUMIFS(収穫記録!$P:$P,収穫記録!$D:$D,$J$1,収穫記録!$I:$I,$J$2,収穫記録!$J:$J,$J$3,収穫記録!$F:$F,$I263,収穫記録!$B:$B,"&gt;="&amp;W$10,収穫記録!$B:$B,"&lt;="&amp;W$10+6)
/_xlfn.UNIQUE(_xlfn._xlws.FILTER($F:$F,$E:$E=$J$4))
/IF($J$5="総計",1,$K263/10)
),0)</f>
        <v>0</v>
      </c>
      <c r="X263" s="48" cm="1">
        <f t="array" ref="X263">IFERROR(
IF(OR(X$10="",$I263=""),"",
SUMIFS(収穫記録!$P:$P,収穫記録!$D:$D,$J$1,収穫記録!$I:$I,$J$2,収穫記録!$J:$J,$J$3,収穫記録!$F:$F,$I263,収穫記録!$B:$B,"&gt;="&amp;X$10,収穫記録!$B:$B,"&lt;="&amp;X$10+6)
/_xlfn.UNIQUE(_xlfn._xlws.FILTER($F:$F,$E:$E=$J$4))
/IF($J$5="総計",1,$K263/10)
),0)</f>
        <v>0</v>
      </c>
    </row>
    <row r="264" spans="10:24">
      <c r="J264" s="13"/>
      <c r="K264" s="37"/>
      <c r="L264" s="46" t="str">
        <f t="shared" si="6"/>
        <v/>
      </c>
      <c r="M264" s="47" cm="1">
        <f t="array" ref="M264">IFERROR(
IF(OR(M$10="",$I264=""),"",
SUMIFS(収穫記録!$P:$P,収穫記録!$D:$D,$J$1,収穫記録!$I:$I,$J$2,収穫記録!$J:$J,$J$3,収穫記録!$F:$F,$I264,収穫記録!$B:$B,"&gt;="&amp;M$10,収穫記録!$B:$B,"&lt;="&amp;M$10+6)
/_xlfn.UNIQUE(_xlfn._xlws.FILTER($F:$F,$E:$E=$J$4))
/IF($J$5="総計",1,$K264/10)
),0)</f>
        <v>0</v>
      </c>
      <c r="N264" s="48" cm="1">
        <f t="array" ref="N264">IFERROR(
IF(OR(N$10="",$I264=""),"",
SUMIFS(収穫記録!$P:$P,収穫記録!$D:$D,$J$1,収穫記録!$I:$I,$J$2,収穫記録!$J:$J,$J$3,収穫記録!$F:$F,$I264,収穫記録!$B:$B,"&gt;="&amp;N$10,収穫記録!$B:$B,"&lt;="&amp;N$10+6)
/_xlfn.UNIQUE(_xlfn._xlws.FILTER($F:$F,$E:$E=$J$4))
/IF($J$5="総計",1,$K264/10)
),0)</f>
        <v>0</v>
      </c>
      <c r="O264" s="48" cm="1">
        <f t="array" ref="O264">IFERROR(
IF(OR(O$10="",$I264=""),"",
SUMIFS(収穫記録!$P:$P,収穫記録!$D:$D,$J$1,収穫記録!$I:$I,$J$2,収穫記録!$J:$J,$J$3,収穫記録!$F:$F,$I264,収穫記録!$B:$B,"&gt;="&amp;O$10,収穫記録!$B:$B,"&lt;="&amp;O$10+6)
/_xlfn.UNIQUE(_xlfn._xlws.FILTER($F:$F,$E:$E=$J$4))
/IF($J$5="総計",1,$K264/10)
),0)</f>
        <v>0</v>
      </c>
      <c r="P264" s="48" cm="1">
        <f t="array" ref="P264">IFERROR(
IF(OR(P$10="",$I264=""),"",
SUMIFS(収穫記録!$P:$P,収穫記録!$D:$D,$J$1,収穫記録!$I:$I,$J$2,収穫記録!$J:$J,$J$3,収穫記録!$F:$F,$I264,収穫記録!$B:$B,"&gt;="&amp;P$10,収穫記録!$B:$B,"&lt;="&amp;P$10+6)
/_xlfn.UNIQUE(_xlfn._xlws.FILTER($F:$F,$E:$E=$J$4))
/IF($J$5="総計",1,$K264/10)
),0)</f>
        <v>0</v>
      </c>
      <c r="Q264" s="48" cm="1">
        <f t="array" ref="Q264">IFERROR(
IF(OR(Q$10="",$I264=""),"",
SUMIFS(収穫記録!$P:$P,収穫記録!$D:$D,$J$1,収穫記録!$I:$I,$J$2,収穫記録!$J:$J,$J$3,収穫記録!$F:$F,$I264,収穫記録!$B:$B,"&gt;="&amp;Q$10,収穫記録!$B:$B,"&lt;="&amp;Q$10+6)
/_xlfn.UNIQUE(_xlfn._xlws.FILTER($F:$F,$E:$E=$J$4))
/IF($J$5="総計",1,$K264/10)
),0)</f>
        <v>0</v>
      </c>
      <c r="R264" s="48" cm="1">
        <f t="array" ref="R264">IFERROR(
IF(OR(R$10="",$I264=""),"",
SUMIFS(収穫記録!$P:$P,収穫記録!$D:$D,$J$1,収穫記録!$I:$I,$J$2,収穫記録!$J:$J,$J$3,収穫記録!$F:$F,$I264,収穫記録!$B:$B,"&gt;="&amp;R$10,収穫記録!$B:$B,"&lt;="&amp;R$10+6)
/_xlfn.UNIQUE(_xlfn._xlws.FILTER($F:$F,$E:$E=$J$4))
/IF($J$5="総計",1,$K264/10)
),0)</f>
        <v>0</v>
      </c>
      <c r="S264" s="48" cm="1">
        <f t="array" ref="S264">IFERROR(
IF(OR(S$10="",$I264=""),"",
SUMIFS(収穫記録!$P:$P,収穫記録!$D:$D,$J$1,収穫記録!$I:$I,$J$2,収穫記録!$J:$J,$J$3,収穫記録!$F:$F,$I264,収穫記録!$B:$B,"&gt;="&amp;S$10,収穫記録!$B:$B,"&lt;="&amp;S$10+6)
/_xlfn.UNIQUE(_xlfn._xlws.FILTER($F:$F,$E:$E=$J$4))
/IF($J$5="総計",1,$K264/10)
),0)</f>
        <v>0</v>
      </c>
      <c r="T264" s="48" cm="1">
        <f t="array" ref="T264">IFERROR(
IF(OR(T$10="",$I264=""),"",
SUMIFS(収穫記録!$P:$P,収穫記録!$D:$D,$J$1,収穫記録!$I:$I,$J$2,収穫記録!$J:$J,$J$3,収穫記録!$F:$F,$I264,収穫記録!$B:$B,"&gt;="&amp;T$10,収穫記録!$B:$B,"&lt;="&amp;T$10+6)
/_xlfn.UNIQUE(_xlfn._xlws.FILTER($F:$F,$E:$E=$J$4))
/IF($J$5="総計",1,$K264/10)
),0)</f>
        <v>0</v>
      </c>
      <c r="U264" s="48" cm="1">
        <f t="array" ref="U264">IFERROR(
IF(OR(U$10="",$I264=""),"",
SUMIFS(収穫記録!$P:$P,収穫記録!$D:$D,$J$1,収穫記録!$I:$I,$J$2,収穫記録!$J:$J,$J$3,収穫記録!$F:$F,$I264,収穫記録!$B:$B,"&gt;="&amp;U$10,収穫記録!$B:$B,"&lt;="&amp;U$10+6)
/_xlfn.UNIQUE(_xlfn._xlws.FILTER($F:$F,$E:$E=$J$4))
/IF($J$5="総計",1,$K264/10)
),0)</f>
        <v>0</v>
      </c>
      <c r="V264" s="48" cm="1">
        <f t="array" ref="V264">IFERROR(
IF(OR(V$10="",$I264=""),"",
SUMIFS(収穫記録!$P:$P,収穫記録!$D:$D,$J$1,収穫記録!$I:$I,$J$2,収穫記録!$J:$J,$J$3,収穫記録!$F:$F,$I264,収穫記録!$B:$B,"&gt;="&amp;V$10,収穫記録!$B:$B,"&lt;="&amp;V$10+6)
/_xlfn.UNIQUE(_xlfn._xlws.FILTER($F:$F,$E:$E=$J$4))
/IF($J$5="総計",1,$K264/10)
),0)</f>
        <v>0</v>
      </c>
      <c r="W264" s="48" cm="1">
        <f t="array" ref="W264">IFERROR(
IF(OR(W$10="",$I264=""),"",
SUMIFS(収穫記録!$P:$P,収穫記録!$D:$D,$J$1,収穫記録!$I:$I,$J$2,収穫記録!$J:$J,$J$3,収穫記録!$F:$F,$I264,収穫記録!$B:$B,"&gt;="&amp;W$10,収穫記録!$B:$B,"&lt;="&amp;W$10+6)
/_xlfn.UNIQUE(_xlfn._xlws.FILTER($F:$F,$E:$E=$J$4))
/IF($J$5="総計",1,$K264/10)
),0)</f>
        <v>0</v>
      </c>
      <c r="X264" s="48" cm="1">
        <f t="array" ref="X264">IFERROR(
IF(OR(X$10="",$I264=""),"",
SUMIFS(収穫記録!$P:$P,収穫記録!$D:$D,$J$1,収穫記録!$I:$I,$J$2,収穫記録!$J:$J,$J$3,収穫記録!$F:$F,$I264,収穫記録!$B:$B,"&gt;="&amp;X$10,収穫記録!$B:$B,"&lt;="&amp;X$10+6)
/_xlfn.UNIQUE(_xlfn._xlws.FILTER($F:$F,$E:$E=$J$4))
/IF($J$5="総計",1,$K264/10)
),0)</f>
        <v>0</v>
      </c>
    </row>
    <row r="265" spans="10:24">
      <c r="J265" s="13"/>
      <c r="K265" s="37"/>
      <c r="L265" s="46" t="str">
        <f t="shared" si="6"/>
        <v/>
      </c>
      <c r="M265" s="47" cm="1">
        <f t="array" ref="M265">IFERROR(
IF(OR(M$10="",$I265=""),"",
SUMIFS(収穫記録!$P:$P,収穫記録!$D:$D,$J$1,収穫記録!$I:$I,$J$2,収穫記録!$J:$J,$J$3,収穫記録!$F:$F,$I265,収穫記録!$B:$B,"&gt;="&amp;M$10,収穫記録!$B:$B,"&lt;="&amp;M$10+6)
/_xlfn.UNIQUE(_xlfn._xlws.FILTER($F:$F,$E:$E=$J$4))
/IF($J$5="総計",1,$K265/10)
),0)</f>
        <v>0</v>
      </c>
      <c r="N265" s="48" cm="1">
        <f t="array" ref="N265">IFERROR(
IF(OR(N$10="",$I265=""),"",
SUMIFS(収穫記録!$P:$P,収穫記録!$D:$D,$J$1,収穫記録!$I:$I,$J$2,収穫記録!$J:$J,$J$3,収穫記録!$F:$F,$I265,収穫記録!$B:$B,"&gt;="&amp;N$10,収穫記録!$B:$B,"&lt;="&amp;N$10+6)
/_xlfn.UNIQUE(_xlfn._xlws.FILTER($F:$F,$E:$E=$J$4))
/IF($J$5="総計",1,$K265/10)
),0)</f>
        <v>0</v>
      </c>
      <c r="O265" s="48" cm="1">
        <f t="array" ref="O265">IFERROR(
IF(OR(O$10="",$I265=""),"",
SUMIFS(収穫記録!$P:$P,収穫記録!$D:$D,$J$1,収穫記録!$I:$I,$J$2,収穫記録!$J:$J,$J$3,収穫記録!$F:$F,$I265,収穫記録!$B:$B,"&gt;="&amp;O$10,収穫記録!$B:$B,"&lt;="&amp;O$10+6)
/_xlfn.UNIQUE(_xlfn._xlws.FILTER($F:$F,$E:$E=$J$4))
/IF($J$5="総計",1,$K265/10)
),0)</f>
        <v>0</v>
      </c>
      <c r="P265" s="48" cm="1">
        <f t="array" ref="P265">IFERROR(
IF(OR(P$10="",$I265=""),"",
SUMIFS(収穫記録!$P:$P,収穫記録!$D:$D,$J$1,収穫記録!$I:$I,$J$2,収穫記録!$J:$J,$J$3,収穫記録!$F:$F,$I265,収穫記録!$B:$B,"&gt;="&amp;P$10,収穫記録!$B:$B,"&lt;="&amp;P$10+6)
/_xlfn.UNIQUE(_xlfn._xlws.FILTER($F:$F,$E:$E=$J$4))
/IF($J$5="総計",1,$K265/10)
),0)</f>
        <v>0</v>
      </c>
      <c r="Q265" s="48" cm="1">
        <f t="array" ref="Q265">IFERROR(
IF(OR(Q$10="",$I265=""),"",
SUMIFS(収穫記録!$P:$P,収穫記録!$D:$D,$J$1,収穫記録!$I:$I,$J$2,収穫記録!$J:$J,$J$3,収穫記録!$F:$F,$I265,収穫記録!$B:$B,"&gt;="&amp;Q$10,収穫記録!$B:$B,"&lt;="&amp;Q$10+6)
/_xlfn.UNIQUE(_xlfn._xlws.FILTER($F:$F,$E:$E=$J$4))
/IF($J$5="総計",1,$K265/10)
),0)</f>
        <v>0</v>
      </c>
      <c r="R265" s="48" cm="1">
        <f t="array" ref="R265">IFERROR(
IF(OR(R$10="",$I265=""),"",
SUMIFS(収穫記録!$P:$P,収穫記録!$D:$D,$J$1,収穫記録!$I:$I,$J$2,収穫記録!$J:$J,$J$3,収穫記録!$F:$F,$I265,収穫記録!$B:$B,"&gt;="&amp;R$10,収穫記録!$B:$B,"&lt;="&amp;R$10+6)
/_xlfn.UNIQUE(_xlfn._xlws.FILTER($F:$F,$E:$E=$J$4))
/IF($J$5="総計",1,$K265/10)
),0)</f>
        <v>0</v>
      </c>
      <c r="S265" s="48" cm="1">
        <f t="array" ref="S265">IFERROR(
IF(OR(S$10="",$I265=""),"",
SUMIFS(収穫記録!$P:$P,収穫記録!$D:$D,$J$1,収穫記録!$I:$I,$J$2,収穫記録!$J:$J,$J$3,収穫記録!$F:$F,$I265,収穫記録!$B:$B,"&gt;="&amp;S$10,収穫記録!$B:$B,"&lt;="&amp;S$10+6)
/_xlfn.UNIQUE(_xlfn._xlws.FILTER($F:$F,$E:$E=$J$4))
/IF($J$5="総計",1,$K265/10)
),0)</f>
        <v>0</v>
      </c>
      <c r="T265" s="48" cm="1">
        <f t="array" ref="T265">IFERROR(
IF(OR(T$10="",$I265=""),"",
SUMIFS(収穫記録!$P:$P,収穫記録!$D:$D,$J$1,収穫記録!$I:$I,$J$2,収穫記録!$J:$J,$J$3,収穫記録!$F:$F,$I265,収穫記録!$B:$B,"&gt;="&amp;T$10,収穫記録!$B:$B,"&lt;="&amp;T$10+6)
/_xlfn.UNIQUE(_xlfn._xlws.FILTER($F:$F,$E:$E=$J$4))
/IF($J$5="総計",1,$K265/10)
),0)</f>
        <v>0</v>
      </c>
      <c r="U265" s="48" cm="1">
        <f t="array" ref="U265">IFERROR(
IF(OR(U$10="",$I265=""),"",
SUMIFS(収穫記録!$P:$P,収穫記録!$D:$D,$J$1,収穫記録!$I:$I,$J$2,収穫記録!$J:$J,$J$3,収穫記録!$F:$F,$I265,収穫記録!$B:$B,"&gt;="&amp;U$10,収穫記録!$B:$B,"&lt;="&amp;U$10+6)
/_xlfn.UNIQUE(_xlfn._xlws.FILTER($F:$F,$E:$E=$J$4))
/IF($J$5="総計",1,$K265/10)
),0)</f>
        <v>0</v>
      </c>
      <c r="V265" s="48" cm="1">
        <f t="array" ref="V265">IFERROR(
IF(OR(V$10="",$I265=""),"",
SUMIFS(収穫記録!$P:$P,収穫記録!$D:$D,$J$1,収穫記録!$I:$I,$J$2,収穫記録!$J:$J,$J$3,収穫記録!$F:$F,$I265,収穫記録!$B:$B,"&gt;="&amp;V$10,収穫記録!$B:$B,"&lt;="&amp;V$10+6)
/_xlfn.UNIQUE(_xlfn._xlws.FILTER($F:$F,$E:$E=$J$4))
/IF($J$5="総計",1,$K265/10)
),0)</f>
        <v>0</v>
      </c>
      <c r="W265" s="48" cm="1">
        <f t="array" ref="W265">IFERROR(
IF(OR(W$10="",$I265=""),"",
SUMIFS(収穫記録!$P:$P,収穫記録!$D:$D,$J$1,収穫記録!$I:$I,$J$2,収穫記録!$J:$J,$J$3,収穫記録!$F:$F,$I265,収穫記録!$B:$B,"&gt;="&amp;W$10,収穫記録!$B:$B,"&lt;="&amp;W$10+6)
/_xlfn.UNIQUE(_xlfn._xlws.FILTER($F:$F,$E:$E=$J$4))
/IF($J$5="総計",1,$K265/10)
),0)</f>
        <v>0</v>
      </c>
      <c r="X265" s="48" cm="1">
        <f t="array" ref="X265">IFERROR(
IF(OR(X$10="",$I265=""),"",
SUMIFS(収穫記録!$P:$P,収穫記録!$D:$D,$J$1,収穫記録!$I:$I,$J$2,収穫記録!$J:$J,$J$3,収穫記録!$F:$F,$I265,収穫記録!$B:$B,"&gt;="&amp;X$10,収穫記録!$B:$B,"&lt;="&amp;X$10+6)
/_xlfn.UNIQUE(_xlfn._xlws.FILTER($F:$F,$E:$E=$J$4))
/IF($J$5="総計",1,$K265/10)
),0)</f>
        <v>0</v>
      </c>
    </row>
    <row r="266" spans="10:24">
      <c r="J266" s="13"/>
      <c r="K266" s="37"/>
      <c r="L266" s="46" t="str">
        <f t="shared" si="6"/>
        <v/>
      </c>
      <c r="M266" s="47" cm="1">
        <f t="array" ref="M266">IFERROR(
IF(OR(M$10="",$I266=""),"",
SUMIFS(収穫記録!$P:$P,収穫記録!$D:$D,$J$1,収穫記録!$I:$I,$J$2,収穫記録!$J:$J,$J$3,収穫記録!$F:$F,$I266,収穫記録!$B:$B,"&gt;="&amp;M$10,収穫記録!$B:$B,"&lt;="&amp;M$10+6)
/_xlfn.UNIQUE(_xlfn._xlws.FILTER($F:$F,$E:$E=$J$4))
/IF($J$5="総計",1,$K266/10)
),0)</f>
        <v>0</v>
      </c>
      <c r="N266" s="48" cm="1">
        <f t="array" ref="N266">IFERROR(
IF(OR(N$10="",$I266=""),"",
SUMIFS(収穫記録!$P:$P,収穫記録!$D:$D,$J$1,収穫記録!$I:$I,$J$2,収穫記録!$J:$J,$J$3,収穫記録!$F:$F,$I266,収穫記録!$B:$B,"&gt;="&amp;N$10,収穫記録!$B:$B,"&lt;="&amp;N$10+6)
/_xlfn.UNIQUE(_xlfn._xlws.FILTER($F:$F,$E:$E=$J$4))
/IF($J$5="総計",1,$K266/10)
),0)</f>
        <v>0</v>
      </c>
      <c r="O266" s="48" cm="1">
        <f t="array" ref="O266">IFERROR(
IF(OR(O$10="",$I266=""),"",
SUMIFS(収穫記録!$P:$P,収穫記録!$D:$D,$J$1,収穫記録!$I:$I,$J$2,収穫記録!$J:$J,$J$3,収穫記録!$F:$F,$I266,収穫記録!$B:$B,"&gt;="&amp;O$10,収穫記録!$B:$B,"&lt;="&amp;O$10+6)
/_xlfn.UNIQUE(_xlfn._xlws.FILTER($F:$F,$E:$E=$J$4))
/IF($J$5="総計",1,$K266/10)
),0)</f>
        <v>0</v>
      </c>
      <c r="P266" s="48" cm="1">
        <f t="array" ref="P266">IFERROR(
IF(OR(P$10="",$I266=""),"",
SUMIFS(収穫記録!$P:$P,収穫記録!$D:$D,$J$1,収穫記録!$I:$I,$J$2,収穫記録!$J:$J,$J$3,収穫記録!$F:$F,$I266,収穫記録!$B:$B,"&gt;="&amp;P$10,収穫記録!$B:$B,"&lt;="&amp;P$10+6)
/_xlfn.UNIQUE(_xlfn._xlws.FILTER($F:$F,$E:$E=$J$4))
/IF($J$5="総計",1,$K266/10)
),0)</f>
        <v>0</v>
      </c>
      <c r="Q266" s="48" cm="1">
        <f t="array" ref="Q266">IFERROR(
IF(OR(Q$10="",$I266=""),"",
SUMIFS(収穫記録!$P:$P,収穫記録!$D:$D,$J$1,収穫記録!$I:$I,$J$2,収穫記録!$J:$J,$J$3,収穫記録!$F:$F,$I266,収穫記録!$B:$B,"&gt;="&amp;Q$10,収穫記録!$B:$B,"&lt;="&amp;Q$10+6)
/_xlfn.UNIQUE(_xlfn._xlws.FILTER($F:$F,$E:$E=$J$4))
/IF($J$5="総計",1,$K266/10)
),0)</f>
        <v>0</v>
      </c>
      <c r="R266" s="48" cm="1">
        <f t="array" ref="R266">IFERROR(
IF(OR(R$10="",$I266=""),"",
SUMIFS(収穫記録!$P:$P,収穫記録!$D:$D,$J$1,収穫記録!$I:$I,$J$2,収穫記録!$J:$J,$J$3,収穫記録!$F:$F,$I266,収穫記録!$B:$B,"&gt;="&amp;R$10,収穫記録!$B:$B,"&lt;="&amp;R$10+6)
/_xlfn.UNIQUE(_xlfn._xlws.FILTER($F:$F,$E:$E=$J$4))
/IF($J$5="総計",1,$K266/10)
),0)</f>
        <v>0</v>
      </c>
      <c r="S266" s="48" cm="1">
        <f t="array" ref="S266">IFERROR(
IF(OR(S$10="",$I266=""),"",
SUMIFS(収穫記録!$P:$P,収穫記録!$D:$D,$J$1,収穫記録!$I:$I,$J$2,収穫記録!$J:$J,$J$3,収穫記録!$F:$F,$I266,収穫記録!$B:$B,"&gt;="&amp;S$10,収穫記録!$B:$B,"&lt;="&amp;S$10+6)
/_xlfn.UNIQUE(_xlfn._xlws.FILTER($F:$F,$E:$E=$J$4))
/IF($J$5="総計",1,$K266/10)
),0)</f>
        <v>0</v>
      </c>
      <c r="T266" s="48" cm="1">
        <f t="array" ref="T266">IFERROR(
IF(OR(T$10="",$I266=""),"",
SUMIFS(収穫記録!$P:$P,収穫記録!$D:$D,$J$1,収穫記録!$I:$I,$J$2,収穫記録!$J:$J,$J$3,収穫記録!$F:$F,$I266,収穫記録!$B:$B,"&gt;="&amp;T$10,収穫記録!$B:$B,"&lt;="&amp;T$10+6)
/_xlfn.UNIQUE(_xlfn._xlws.FILTER($F:$F,$E:$E=$J$4))
/IF($J$5="総計",1,$K266/10)
),0)</f>
        <v>0</v>
      </c>
      <c r="U266" s="48" cm="1">
        <f t="array" ref="U266">IFERROR(
IF(OR(U$10="",$I266=""),"",
SUMIFS(収穫記録!$P:$P,収穫記録!$D:$D,$J$1,収穫記録!$I:$I,$J$2,収穫記録!$J:$J,$J$3,収穫記録!$F:$F,$I266,収穫記録!$B:$B,"&gt;="&amp;U$10,収穫記録!$B:$B,"&lt;="&amp;U$10+6)
/_xlfn.UNIQUE(_xlfn._xlws.FILTER($F:$F,$E:$E=$J$4))
/IF($J$5="総計",1,$K266/10)
),0)</f>
        <v>0</v>
      </c>
      <c r="V266" s="48" cm="1">
        <f t="array" ref="V266">IFERROR(
IF(OR(V$10="",$I266=""),"",
SUMIFS(収穫記録!$P:$P,収穫記録!$D:$D,$J$1,収穫記録!$I:$I,$J$2,収穫記録!$J:$J,$J$3,収穫記録!$F:$F,$I266,収穫記録!$B:$B,"&gt;="&amp;V$10,収穫記録!$B:$B,"&lt;="&amp;V$10+6)
/_xlfn.UNIQUE(_xlfn._xlws.FILTER($F:$F,$E:$E=$J$4))
/IF($J$5="総計",1,$K266/10)
),0)</f>
        <v>0</v>
      </c>
      <c r="W266" s="48" cm="1">
        <f t="array" ref="W266">IFERROR(
IF(OR(W$10="",$I266=""),"",
SUMIFS(収穫記録!$P:$P,収穫記録!$D:$D,$J$1,収穫記録!$I:$I,$J$2,収穫記録!$J:$J,$J$3,収穫記録!$F:$F,$I266,収穫記録!$B:$B,"&gt;="&amp;W$10,収穫記録!$B:$B,"&lt;="&amp;W$10+6)
/_xlfn.UNIQUE(_xlfn._xlws.FILTER($F:$F,$E:$E=$J$4))
/IF($J$5="総計",1,$K266/10)
),0)</f>
        <v>0</v>
      </c>
      <c r="X266" s="48" cm="1">
        <f t="array" ref="X266">IFERROR(
IF(OR(X$10="",$I266=""),"",
SUMIFS(収穫記録!$P:$P,収穫記録!$D:$D,$J$1,収穫記録!$I:$I,$J$2,収穫記録!$J:$J,$J$3,収穫記録!$F:$F,$I266,収穫記録!$B:$B,"&gt;="&amp;X$10,収穫記録!$B:$B,"&lt;="&amp;X$10+6)
/_xlfn.UNIQUE(_xlfn._xlws.FILTER($F:$F,$E:$E=$J$4))
/IF($J$5="総計",1,$K266/10)
),0)</f>
        <v>0</v>
      </c>
    </row>
    <row r="267" spans="10:24">
      <c r="J267" s="13"/>
      <c r="K267" s="37"/>
      <c r="L267" s="46" t="str">
        <f t="shared" si="6"/>
        <v/>
      </c>
      <c r="M267" s="47" cm="1">
        <f t="array" ref="M267">IFERROR(
IF(OR(M$10="",$I267=""),"",
SUMIFS(収穫記録!$P:$P,収穫記録!$D:$D,$J$1,収穫記録!$I:$I,$J$2,収穫記録!$J:$J,$J$3,収穫記録!$F:$F,$I267,収穫記録!$B:$B,"&gt;="&amp;M$10,収穫記録!$B:$B,"&lt;="&amp;M$10+6)
/_xlfn.UNIQUE(_xlfn._xlws.FILTER($F:$F,$E:$E=$J$4))
/IF($J$5="総計",1,$K267/10)
),0)</f>
        <v>0</v>
      </c>
      <c r="N267" s="48" cm="1">
        <f t="array" ref="N267">IFERROR(
IF(OR(N$10="",$I267=""),"",
SUMIFS(収穫記録!$P:$P,収穫記録!$D:$D,$J$1,収穫記録!$I:$I,$J$2,収穫記録!$J:$J,$J$3,収穫記録!$F:$F,$I267,収穫記録!$B:$B,"&gt;="&amp;N$10,収穫記録!$B:$B,"&lt;="&amp;N$10+6)
/_xlfn.UNIQUE(_xlfn._xlws.FILTER($F:$F,$E:$E=$J$4))
/IF($J$5="総計",1,$K267/10)
),0)</f>
        <v>0</v>
      </c>
      <c r="O267" s="48" cm="1">
        <f t="array" ref="O267">IFERROR(
IF(OR(O$10="",$I267=""),"",
SUMIFS(収穫記録!$P:$P,収穫記録!$D:$D,$J$1,収穫記録!$I:$I,$J$2,収穫記録!$J:$J,$J$3,収穫記録!$F:$F,$I267,収穫記録!$B:$B,"&gt;="&amp;O$10,収穫記録!$B:$B,"&lt;="&amp;O$10+6)
/_xlfn.UNIQUE(_xlfn._xlws.FILTER($F:$F,$E:$E=$J$4))
/IF($J$5="総計",1,$K267/10)
),0)</f>
        <v>0</v>
      </c>
      <c r="P267" s="48" cm="1">
        <f t="array" ref="P267">IFERROR(
IF(OR(P$10="",$I267=""),"",
SUMIFS(収穫記録!$P:$P,収穫記録!$D:$D,$J$1,収穫記録!$I:$I,$J$2,収穫記録!$J:$J,$J$3,収穫記録!$F:$F,$I267,収穫記録!$B:$B,"&gt;="&amp;P$10,収穫記録!$B:$B,"&lt;="&amp;P$10+6)
/_xlfn.UNIQUE(_xlfn._xlws.FILTER($F:$F,$E:$E=$J$4))
/IF($J$5="総計",1,$K267/10)
),0)</f>
        <v>0</v>
      </c>
      <c r="Q267" s="48" cm="1">
        <f t="array" ref="Q267">IFERROR(
IF(OR(Q$10="",$I267=""),"",
SUMIFS(収穫記録!$P:$P,収穫記録!$D:$D,$J$1,収穫記録!$I:$I,$J$2,収穫記録!$J:$J,$J$3,収穫記録!$F:$F,$I267,収穫記録!$B:$B,"&gt;="&amp;Q$10,収穫記録!$B:$B,"&lt;="&amp;Q$10+6)
/_xlfn.UNIQUE(_xlfn._xlws.FILTER($F:$F,$E:$E=$J$4))
/IF($J$5="総計",1,$K267/10)
),0)</f>
        <v>0</v>
      </c>
      <c r="R267" s="48" cm="1">
        <f t="array" ref="R267">IFERROR(
IF(OR(R$10="",$I267=""),"",
SUMIFS(収穫記録!$P:$P,収穫記録!$D:$D,$J$1,収穫記録!$I:$I,$J$2,収穫記録!$J:$J,$J$3,収穫記録!$F:$F,$I267,収穫記録!$B:$B,"&gt;="&amp;R$10,収穫記録!$B:$B,"&lt;="&amp;R$10+6)
/_xlfn.UNIQUE(_xlfn._xlws.FILTER($F:$F,$E:$E=$J$4))
/IF($J$5="総計",1,$K267/10)
),0)</f>
        <v>0</v>
      </c>
      <c r="S267" s="48" cm="1">
        <f t="array" ref="S267">IFERROR(
IF(OR(S$10="",$I267=""),"",
SUMIFS(収穫記録!$P:$P,収穫記録!$D:$D,$J$1,収穫記録!$I:$I,$J$2,収穫記録!$J:$J,$J$3,収穫記録!$F:$F,$I267,収穫記録!$B:$B,"&gt;="&amp;S$10,収穫記録!$B:$B,"&lt;="&amp;S$10+6)
/_xlfn.UNIQUE(_xlfn._xlws.FILTER($F:$F,$E:$E=$J$4))
/IF($J$5="総計",1,$K267/10)
),0)</f>
        <v>0</v>
      </c>
      <c r="T267" s="48" cm="1">
        <f t="array" ref="T267">IFERROR(
IF(OR(T$10="",$I267=""),"",
SUMIFS(収穫記録!$P:$P,収穫記録!$D:$D,$J$1,収穫記録!$I:$I,$J$2,収穫記録!$J:$J,$J$3,収穫記録!$F:$F,$I267,収穫記録!$B:$B,"&gt;="&amp;T$10,収穫記録!$B:$B,"&lt;="&amp;T$10+6)
/_xlfn.UNIQUE(_xlfn._xlws.FILTER($F:$F,$E:$E=$J$4))
/IF($J$5="総計",1,$K267/10)
),0)</f>
        <v>0</v>
      </c>
      <c r="U267" s="48" cm="1">
        <f t="array" ref="U267">IFERROR(
IF(OR(U$10="",$I267=""),"",
SUMIFS(収穫記録!$P:$P,収穫記録!$D:$D,$J$1,収穫記録!$I:$I,$J$2,収穫記録!$J:$J,$J$3,収穫記録!$F:$F,$I267,収穫記録!$B:$B,"&gt;="&amp;U$10,収穫記録!$B:$B,"&lt;="&amp;U$10+6)
/_xlfn.UNIQUE(_xlfn._xlws.FILTER($F:$F,$E:$E=$J$4))
/IF($J$5="総計",1,$K267/10)
),0)</f>
        <v>0</v>
      </c>
      <c r="V267" s="48" cm="1">
        <f t="array" ref="V267">IFERROR(
IF(OR(V$10="",$I267=""),"",
SUMIFS(収穫記録!$P:$P,収穫記録!$D:$D,$J$1,収穫記録!$I:$I,$J$2,収穫記録!$J:$J,$J$3,収穫記録!$F:$F,$I267,収穫記録!$B:$B,"&gt;="&amp;V$10,収穫記録!$B:$B,"&lt;="&amp;V$10+6)
/_xlfn.UNIQUE(_xlfn._xlws.FILTER($F:$F,$E:$E=$J$4))
/IF($J$5="総計",1,$K267/10)
),0)</f>
        <v>0</v>
      </c>
      <c r="W267" s="48" cm="1">
        <f t="array" ref="W267">IFERROR(
IF(OR(W$10="",$I267=""),"",
SUMIFS(収穫記録!$P:$P,収穫記録!$D:$D,$J$1,収穫記録!$I:$I,$J$2,収穫記録!$J:$J,$J$3,収穫記録!$F:$F,$I267,収穫記録!$B:$B,"&gt;="&amp;W$10,収穫記録!$B:$B,"&lt;="&amp;W$10+6)
/_xlfn.UNIQUE(_xlfn._xlws.FILTER($F:$F,$E:$E=$J$4))
/IF($J$5="総計",1,$K267/10)
),0)</f>
        <v>0</v>
      </c>
      <c r="X267" s="48" cm="1">
        <f t="array" ref="X267">IFERROR(
IF(OR(X$10="",$I267=""),"",
SUMIFS(収穫記録!$P:$P,収穫記録!$D:$D,$J$1,収穫記録!$I:$I,$J$2,収穫記録!$J:$J,$J$3,収穫記録!$F:$F,$I267,収穫記録!$B:$B,"&gt;="&amp;X$10,収穫記録!$B:$B,"&lt;="&amp;X$10+6)
/_xlfn.UNIQUE(_xlfn._xlws.FILTER($F:$F,$E:$E=$J$4))
/IF($J$5="総計",1,$K267/10)
),0)</f>
        <v>0</v>
      </c>
    </row>
    <row r="268" spans="10:24">
      <c r="J268" s="13"/>
      <c r="K268" s="37"/>
      <c r="L268" s="46" t="str">
        <f t="shared" si="6"/>
        <v/>
      </c>
      <c r="M268" s="47" cm="1">
        <f t="array" ref="M268">IFERROR(
IF(OR(M$10="",$I268=""),"",
SUMIFS(収穫記録!$P:$P,収穫記録!$D:$D,$J$1,収穫記録!$I:$I,$J$2,収穫記録!$J:$J,$J$3,収穫記録!$F:$F,$I268,収穫記録!$B:$B,"&gt;="&amp;M$10,収穫記録!$B:$B,"&lt;="&amp;M$10+6)
/_xlfn.UNIQUE(_xlfn._xlws.FILTER($F:$F,$E:$E=$J$4))
/IF($J$5="総計",1,$K268/10)
),0)</f>
        <v>0</v>
      </c>
      <c r="N268" s="48" cm="1">
        <f t="array" ref="N268">IFERROR(
IF(OR(N$10="",$I268=""),"",
SUMIFS(収穫記録!$P:$P,収穫記録!$D:$D,$J$1,収穫記録!$I:$I,$J$2,収穫記録!$J:$J,$J$3,収穫記録!$F:$F,$I268,収穫記録!$B:$B,"&gt;="&amp;N$10,収穫記録!$B:$B,"&lt;="&amp;N$10+6)
/_xlfn.UNIQUE(_xlfn._xlws.FILTER($F:$F,$E:$E=$J$4))
/IF($J$5="総計",1,$K268/10)
),0)</f>
        <v>0</v>
      </c>
      <c r="O268" s="48" cm="1">
        <f t="array" ref="O268">IFERROR(
IF(OR(O$10="",$I268=""),"",
SUMIFS(収穫記録!$P:$P,収穫記録!$D:$D,$J$1,収穫記録!$I:$I,$J$2,収穫記録!$J:$J,$J$3,収穫記録!$F:$F,$I268,収穫記録!$B:$B,"&gt;="&amp;O$10,収穫記録!$B:$B,"&lt;="&amp;O$10+6)
/_xlfn.UNIQUE(_xlfn._xlws.FILTER($F:$F,$E:$E=$J$4))
/IF($J$5="総計",1,$K268/10)
),0)</f>
        <v>0</v>
      </c>
      <c r="P268" s="48" cm="1">
        <f t="array" ref="P268">IFERROR(
IF(OR(P$10="",$I268=""),"",
SUMIFS(収穫記録!$P:$P,収穫記録!$D:$D,$J$1,収穫記録!$I:$I,$J$2,収穫記録!$J:$J,$J$3,収穫記録!$F:$F,$I268,収穫記録!$B:$B,"&gt;="&amp;P$10,収穫記録!$B:$B,"&lt;="&amp;P$10+6)
/_xlfn.UNIQUE(_xlfn._xlws.FILTER($F:$F,$E:$E=$J$4))
/IF($J$5="総計",1,$K268/10)
),0)</f>
        <v>0</v>
      </c>
      <c r="Q268" s="48" cm="1">
        <f t="array" ref="Q268">IFERROR(
IF(OR(Q$10="",$I268=""),"",
SUMIFS(収穫記録!$P:$P,収穫記録!$D:$D,$J$1,収穫記録!$I:$I,$J$2,収穫記録!$J:$J,$J$3,収穫記録!$F:$F,$I268,収穫記録!$B:$B,"&gt;="&amp;Q$10,収穫記録!$B:$B,"&lt;="&amp;Q$10+6)
/_xlfn.UNIQUE(_xlfn._xlws.FILTER($F:$F,$E:$E=$J$4))
/IF($J$5="総計",1,$K268/10)
),0)</f>
        <v>0</v>
      </c>
      <c r="R268" s="48" cm="1">
        <f t="array" ref="R268">IFERROR(
IF(OR(R$10="",$I268=""),"",
SUMIFS(収穫記録!$P:$P,収穫記録!$D:$D,$J$1,収穫記録!$I:$I,$J$2,収穫記録!$J:$J,$J$3,収穫記録!$F:$F,$I268,収穫記録!$B:$B,"&gt;="&amp;R$10,収穫記録!$B:$B,"&lt;="&amp;R$10+6)
/_xlfn.UNIQUE(_xlfn._xlws.FILTER($F:$F,$E:$E=$J$4))
/IF($J$5="総計",1,$K268/10)
),0)</f>
        <v>0</v>
      </c>
      <c r="S268" s="48" cm="1">
        <f t="array" ref="S268">IFERROR(
IF(OR(S$10="",$I268=""),"",
SUMIFS(収穫記録!$P:$P,収穫記録!$D:$D,$J$1,収穫記録!$I:$I,$J$2,収穫記録!$J:$J,$J$3,収穫記録!$F:$F,$I268,収穫記録!$B:$B,"&gt;="&amp;S$10,収穫記録!$B:$B,"&lt;="&amp;S$10+6)
/_xlfn.UNIQUE(_xlfn._xlws.FILTER($F:$F,$E:$E=$J$4))
/IF($J$5="総計",1,$K268/10)
),0)</f>
        <v>0</v>
      </c>
      <c r="T268" s="48" cm="1">
        <f t="array" ref="T268">IFERROR(
IF(OR(T$10="",$I268=""),"",
SUMIFS(収穫記録!$P:$P,収穫記録!$D:$D,$J$1,収穫記録!$I:$I,$J$2,収穫記録!$J:$J,$J$3,収穫記録!$F:$F,$I268,収穫記録!$B:$B,"&gt;="&amp;T$10,収穫記録!$B:$B,"&lt;="&amp;T$10+6)
/_xlfn.UNIQUE(_xlfn._xlws.FILTER($F:$F,$E:$E=$J$4))
/IF($J$5="総計",1,$K268/10)
),0)</f>
        <v>0</v>
      </c>
      <c r="U268" s="48" cm="1">
        <f t="array" ref="U268">IFERROR(
IF(OR(U$10="",$I268=""),"",
SUMIFS(収穫記録!$P:$P,収穫記録!$D:$D,$J$1,収穫記録!$I:$I,$J$2,収穫記録!$J:$J,$J$3,収穫記録!$F:$F,$I268,収穫記録!$B:$B,"&gt;="&amp;U$10,収穫記録!$B:$B,"&lt;="&amp;U$10+6)
/_xlfn.UNIQUE(_xlfn._xlws.FILTER($F:$F,$E:$E=$J$4))
/IF($J$5="総計",1,$K268/10)
),0)</f>
        <v>0</v>
      </c>
      <c r="V268" s="48" cm="1">
        <f t="array" ref="V268">IFERROR(
IF(OR(V$10="",$I268=""),"",
SUMIFS(収穫記録!$P:$P,収穫記録!$D:$D,$J$1,収穫記録!$I:$I,$J$2,収穫記録!$J:$J,$J$3,収穫記録!$F:$F,$I268,収穫記録!$B:$B,"&gt;="&amp;V$10,収穫記録!$B:$B,"&lt;="&amp;V$10+6)
/_xlfn.UNIQUE(_xlfn._xlws.FILTER($F:$F,$E:$E=$J$4))
/IF($J$5="総計",1,$K268/10)
),0)</f>
        <v>0</v>
      </c>
      <c r="W268" s="48" cm="1">
        <f t="array" ref="W268">IFERROR(
IF(OR(W$10="",$I268=""),"",
SUMIFS(収穫記録!$P:$P,収穫記録!$D:$D,$J$1,収穫記録!$I:$I,$J$2,収穫記録!$J:$J,$J$3,収穫記録!$F:$F,$I268,収穫記録!$B:$B,"&gt;="&amp;W$10,収穫記録!$B:$B,"&lt;="&amp;W$10+6)
/_xlfn.UNIQUE(_xlfn._xlws.FILTER($F:$F,$E:$E=$J$4))
/IF($J$5="総計",1,$K268/10)
),0)</f>
        <v>0</v>
      </c>
      <c r="X268" s="48" cm="1">
        <f t="array" ref="X268">IFERROR(
IF(OR(X$10="",$I268=""),"",
SUMIFS(収穫記録!$P:$P,収穫記録!$D:$D,$J$1,収穫記録!$I:$I,$J$2,収穫記録!$J:$J,$J$3,収穫記録!$F:$F,$I268,収穫記録!$B:$B,"&gt;="&amp;X$10,収穫記録!$B:$B,"&lt;="&amp;X$10+6)
/_xlfn.UNIQUE(_xlfn._xlws.FILTER($F:$F,$E:$E=$J$4))
/IF($J$5="総計",1,$K268/10)
),0)</f>
        <v>0</v>
      </c>
    </row>
    <row r="269" spans="10:24">
      <c r="J269" s="13"/>
      <c r="K269" s="37"/>
      <c r="L269" s="46" t="str">
        <f t="shared" si="6"/>
        <v/>
      </c>
      <c r="M269" s="47" cm="1">
        <f t="array" ref="M269">IFERROR(
IF(OR(M$10="",$I269=""),"",
SUMIFS(収穫記録!$P:$P,収穫記録!$D:$D,$J$1,収穫記録!$I:$I,$J$2,収穫記録!$J:$J,$J$3,収穫記録!$F:$F,$I269,収穫記録!$B:$B,"&gt;="&amp;M$10,収穫記録!$B:$B,"&lt;="&amp;M$10+6)
/_xlfn.UNIQUE(_xlfn._xlws.FILTER($F:$F,$E:$E=$J$4))
/IF($J$5="総計",1,$K269/10)
),0)</f>
        <v>0</v>
      </c>
      <c r="N269" s="48" cm="1">
        <f t="array" ref="N269">IFERROR(
IF(OR(N$10="",$I269=""),"",
SUMIFS(収穫記録!$P:$P,収穫記録!$D:$D,$J$1,収穫記録!$I:$I,$J$2,収穫記録!$J:$J,$J$3,収穫記録!$F:$F,$I269,収穫記録!$B:$B,"&gt;="&amp;N$10,収穫記録!$B:$B,"&lt;="&amp;N$10+6)
/_xlfn.UNIQUE(_xlfn._xlws.FILTER($F:$F,$E:$E=$J$4))
/IF($J$5="総計",1,$K269/10)
),0)</f>
        <v>0</v>
      </c>
      <c r="O269" s="48" cm="1">
        <f t="array" ref="O269">IFERROR(
IF(OR(O$10="",$I269=""),"",
SUMIFS(収穫記録!$P:$P,収穫記録!$D:$D,$J$1,収穫記録!$I:$I,$J$2,収穫記録!$J:$J,$J$3,収穫記録!$F:$F,$I269,収穫記録!$B:$B,"&gt;="&amp;O$10,収穫記録!$B:$B,"&lt;="&amp;O$10+6)
/_xlfn.UNIQUE(_xlfn._xlws.FILTER($F:$F,$E:$E=$J$4))
/IF($J$5="総計",1,$K269/10)
),0)</f>
        <v>0</v>
      </c>
      <c r="P269" s="48" cm="1">
        <f t="array" ref="P269">IFERROR(
IF(OR(P$10="",$I269=""),"",
SUMIFS(収穫記録!$P:$P,収穫記録!$D:$D,$J$1,収穫記録!$I:$I,$J$2,収穫記録!$J:$J,$J$3,収穫記録!$F:$F,$I269,収穫記録!$B:$B,"&gt;="&amp;P$10,収穫記録!$B:$B,"&lt;="&amp;P$10+6)
/_xlfn.UNIQUE(_xlfn._xlws.FILTER($F:$F,$E:$E=$J$4))
/IF($J$5="総計",1,$K269/10)
),0)</f>
        <v>0</v>
      </c>
      <c r="Q269" s="48" cm="1">
        <f t="array" ref="Q269">IFERROR(
IF(OR(Q$10="",$I269=""),"",
SUMIFS(収穫記録!$P:$P,収穫記録!$D:$D,$J$1,収穫記録!$I:$I,$J$2,収穫記録!$J:$J,$J$3,収穫記録!$F:$F,$I269,収穫記録!$B:$B,"&gt;="&amp;Q$10,収穫記録!$B:$B,"&lt;="&amp;Q$10+6)
/_xlfn.UNIQUE(_xlfn._xlws.FILTER($F:$F,$E:$E=$J$4))
/IF($J$5="総計",1,$K269/10)
),0)</f>
        <v>0</v>
      </c>
      <c r="R269" s="48" cm="1">
        <f t="array" ref="R269">IFERROR(
IF(OR(R$10="",$I269=""),"",
SUMIFS(収穫記録!$P:$P,収穫記録!$D:$D,$J$1,収穫記録!$I:$I,$J$2,収穫記録!$J:$J,$J$3,収穫記録!$F:$F,$I269,収穫記録!$B:$B,"&gt;="&amp;R$10,収穫記録!$B:$B,"&lt;="&amp;R$10+6)
/_xlfn.UNIQUE(_xlfn._xlws.FILTER($F:$F,$E:$E=$J$4))
/IF($J$5="総計",1,$K269/10)
),0)</f>
        <v>0</v>
      </c>
      <c r="S269" s="48" cm="1">
        <f t="array" ref="S269">IFERROR(
IF(OR(S$10="",$I269=""),"",
SUMIFS(収穫記録!$P:$P,収穫記録!$D:$D,$J$1,収穫記録!$I:$I,$J$2,収穫記録!$J:$J,$J$3,収穫記録!$F:$F,$I269,収穫記録!$B:$B,"&gt;="&amp;S$10,収穫記録!$B:$B,"&lt;="&amp;S$10+6)
/_xlfn.UNIQUE(_xlfn._xlws.FILTER($F:$F,$E:$E=$J$4))
/IF($J$5="総計",1,$K269/10)
),0)</f>
        <v>0</v>
      </c>
      <c r="T269" s="48" cm="1">
        <f t="array" ref="T269">IFERROR(
IF(OR(T$10="",$I269=""),"",
SUMIFS(収穫記録!$P:$P,収穫記録!$D:$D,$J$1,収穫記録!$I:$I,$J$2,収穫記録!$J:$J,$J$3,収穫記録!$F:$F,$I269,収穫記録!$B:$B,"&gt;="&amp;T$10,収穫記録!$B:$B,"&lt;="&amp;T$10+6)
/_xlfn.UNIQUE(_xlfn._xlws.FILTER($F:$F,$E:$E=$J$4))
/IF($J$5="総計",1,$K269/10)
),0)</f>
        <v>0</v>
      </c>
      <c r="U269" s="48" cm="1">
        <f t="array" ref="U269">IFERROR(
IF(OR(U$10="",$I269=""),"",
SUMIFS(収穫記録!$P:$P,収穫記録!$D:$D,$J$1,収穫記録!$I:$I,$J$2,収穫記録!$J:$J,$J$3,収穫記録!$F:$F,$I269,収穫記録!$B:$B,"&gt;="&amp;U$10,収穫記録!$B:$B,"&lt;="&amp;U$10+6)
/_xlfn.UNIQUE(_xlfn._xlws.FILTER($F:$F,$E:$E=$J$4))
/IF($J$5="総計",1,$K269/10)
),0)</f>
        <v>0</v>
      </c>
      <c r="V269" s="48" cm="1">
        <f t="array" ref="V269">IFERROR(
IF(OR(V$10="",$I269=""),"",
SUMIFS(収穫記録!$P:$P,収穫記録!$D:$D,$J$1,収穫記録!$I:$I,$J$2,収穫記録!$J:$J,$J$3,収穫記録!$F:$F,$I269,収穫記録!$B:$B,"&gt;="&amp;V$10,収穫記録!$B:$B,"&lt;="&amp;V$10+6)
/_xlfn.UNIQUE(_xlfn._xlws.FILTER($F:$F,$E:$E=$J$4))
/IF($J$5="総計",1,$K269/10)
),0)</f>
        <v>0</v>
      </c>
      <c r="W269" s="48" cm="1">
        <f t="array" ref="W269">IFERROR(
IF(OR(W$10="",$I269=""),"",
SUMIFS(収穫記録!$P:$P,収穫記録!$D:$D,$J$1,収穫記録!$I:$I,$J$2,収穫記録!$J:$J,$J$3,収穫記録!$F:$F,$I269,収穫記録!$B:$B,"&gt;="&amp;W$10,収穫記録!$B:$B,"&lt;="&amp;W$10+6)
/_xlfn.UNIQUE(_xlfn._xlws.FILTER($F:$F,$E:$E=$J$4))
/IF($J$5="総計",1,$K269/10)
),0)</f>
        <v>0</v>
      </c>
      <c r="X269" s="48" cm="1">
        <f t="array" ref="X269">IFERROR(
IF(OR(X$10="",$I269=""),"",
SUMIFS(収穫記録!$P:$P,収穫記録!$D:$D,$J$1,収穫記録!$I:$I,$J$2,収穫記録!$J:$J,$J$3,収穫記録!$F:$F,$I269,収穫記録!$B:$B,"&gt;="&amp;X$10,収穫記録!$B:$B,"&lt;="&amp;X$10+6)
/_xlfn.UNIQUE(_xlfn._xlws.FILTER($F:$F,$E:$E=$J$4))
/IF($J$5="総計",1,$K269/10)
),0)</f>
        <v>0</v>
      </c>
    </row>
    <row r="270" spans="10:24">
      <c r="J270" s="13"/>
      <c r="K270" s="37"/>
      <c r="L270" s="46" t="str">
        <f t="shared" si="6"/>
        <v/>
      </c>
      <c r="M270" s="47" cm="1">
        <f t="array" ref="M270">IFERROR(
IF(OR(M$10="",$I270=""),"",
SUMIFS(収穫記録!$P:$P,収穫記録!$D:$D,$J$1,収穫記録!$I:$I,$J$2,収穫記録!$J:$J,$J$3,収穫記録!$F:$F,$I270,収穫記録!$B:$B,"&gt;="&amp;M$10,収穫記録!$B:$B,"&lt;="&amp;M$10+6)
/_xlfn.UNIQUE(_xlfn._xlws.FILTER($F:$F,$E:$E=$J$4))
/IF($J$5="総計",1,$K270/10)
),0)</f>
        <v>0</v>
      </c>
      <c r="N270" s="48" cm="1">
        <f t="array" ref="N270">IFERROR(
IF(OR(N$10="",$I270=""),"",
SUMIFS(収穫記録!$P:$P,収穫記録!$D:$D,$J$1,収穫記録!$I:$I,$J$2,収穫記録!$J:$J,$J$3,収穫記録!$F:$F,$I270,収穫記録!$B:$B,"&gt;="&amp;N$10,収穫記録!$B:$B,"&lt;="&amp;N$10+6)
/_xlfn.UNIQUE(_xlfn._xlws.FILTER($F:$F,$E:$E=$J$4))
/IF($J$5="総計",1,$K270/10)
),0)</f>
        <v>0</v>
      </c>
      <c r="O270" s="48" cm="1">
        <f t="array" ref="O270">IFERROR(
IF(OR(O$10="",$I270=""),"",
SUMIFS(収穫記録!$P:$P,収穫記録!$D:$D,$J$1,収穫記録!$I:$I,$J$2,収穫記録!$J:$J,$J$3,収穫記録!$F:$F,$I270,収穫記録!$B:$B,"&gt;="&amp;O$10,収穫記録!$B:$B,"&lt;="&amp;O$10+6)
/_xlfn.UNIQUE(_xlfn._xlws.FILTER($F:$F,$E:$E=$J$4))
/IF($J$5="総計",1,$K270/10)
),0)</f>
        <v>0</v>
      </c>
      <c r="P270" s="48" cm="1">
        <f t="array" ref="P270">IFERROR(
IF(OR(P$10="",$I270=""),"",
SUMIFS(収穫記録!$P:$P,収穫記録!$D:$D,$J$1,収穫記録!$I:$I,$J$2,収穫記録!$J:$J,$J$3,収穫記録!$F:$F,$I270,収穫記録!$B:$B,"&gt;="&amp;P$10,収穫記録!$B:$B,"&lt;="&amp;P$10+6)
/_xlfn.UNIQUE(_xlfn._xlws.FILTER($F:$F,$E:$E=$J$4))
/IF($J$5="総計",1,$K270/10)
),0)</f>
        <v>0</v>
      </c>
      <c r="Q270" s="48" cm="1">
        <f t="array" ref="Q270">IFERROR(
IF(OR(Q$10="",$I270=""),"",
SUMIFS(収穫記録!$P:$P,収穫記録!$D:$D,$J$1,収穫記録!$I:$I,$J$2,収穫記録!$J:$J,$J$3,収穫記録!$F:$F,$I270,収穫記録!$B:$B,"&gt;="&amp;Q$10,収穫記録!$B:$B,"&lt;="&amp;Q$10+6)
/_xlfn.UNIQUE(_xlfn._xlws.FILTER($F:$F,$E:$E=$J$4))
/IF($J$5="総計",1,$K270/10)
),0)</f>
        <v>0</v>
      </c>
      <c r="R270" s="48" cm="1">
        <f t="array" ref="R270">IFERROR(
IF(OR(R$10="",$I270=""),"",
SUMIFS(収穫記録!$P:$P,収穫記録!$D:$D,$J$1,収穫記録!$I:$I,$J$2,収穫記録!$J:$J,$J$3,収穫記録!$F:$F,$I270,収穫記録!$B:$B,"&gt;="&amp;R$10,収穫記録!$B:$B,"&lt;="&amp;R$10+6)
/_xlfn.UNIQUE(_xlfn._xlws.FILTER($F:$F,$E:$E=$J$4))
/IF($J$5="総計",1,$K270/10)
),0)</f>
        <v>0</v>
      </c>
      <c r="S270" s="48" cm="1">
        <f t="array" ref="S270">IFERROR(
IF(OR(S$10="",$I270=""),"",
SUMIFS(収穫記録!$P:$P,収穫記録!$D:$D,$J$1,収穫記録!$I:$I,$J$2,収穫記録!$J:$J,$J$3,収穫記録!$F:$F,$I270,収穫記録!$B:$B,"&gt;="&amp;S$10,収穫記録!$B:$B,"&lt;="&amp;S$10+6)
/_xlfn.UNIQUE(_xlfn._xlws.FILTER($F:$F,$E:$E=$J$4))
/IF($J$5="総計",1,$K270/10)
),0)</f>
        <v>0</v>
      </c>
      <c r="T270" s="48" cm="1">
        <f t="array" ref="T270">IFERROR(
IF(OR(T$10="",$I270=""),"",
SUMIFS(収穫記録!$P:$P,収穫記録!$D:$D,$J$1,収穫記録!$I:$I,$J$2,収穫記録!$J:$J,$J$3,収穫記録!$F:$F,$I270,収穫記録!$B:$B,"&gt;="&amp;T$10,収穫記録!$B:$B,"&lt;="&amp;T$10+6)
/_xlfn.UNIQUE(_xlfn._xlws.FILTER($F:$F,$E:$E=$J$4))
/IF($J$5="総計",1,$K270/10)
),0)</f>
        <v>0</v>
      </c>
      <c r="U270" s="48" cm="1">
        <f t="array" ref="U270">IFERROR(
IF(OR(U$10="",$I270=""),"",
SUMIFS(収穫記録!$P:$P,収穫記録!$D:$D,$J$1,収穫記録!$I:$I,$J$2,収穫記録!$J:$J,$J$3,収穫記録!$F:$F,$I270,収穫記録!$B:$B,"&gt;="&amp;U$10,収穫記録!$B:$B,"&lt;="&amp;U$10+6)
/_xlfn.UNIQUE(_xlfn._xlws.FILTER($F:$F,$E:$E=$J$4))
/IF($J$5="総計",1,$K270/10)
),0)</f>
        <v>0</v>
      </c>
      <c r="V270" s="48" cm="1">
        <f t="array" ref="V270">IFERROR(
IF(OR(V$10="",$I270=""),"",
SUMIFS(収穫記録!$P:$P,収穫記録!$D:$D,$J$1,収穫記録!$I:$I,$J$2,収穫記録!$J:$J,$J$3,収穫記録!$F:$F,$I270,収穫記録!$B:$B,"&gt;="&amp;V$10,収穫記録!$B:$B,"&lt;="&amp;V$10+6)
/_xlfn.UNIQUE(_xlfn._xlws.FILTER($F:$F,$E:$E=$J$4))
/IF($J$5="総計",1,$K270/10)
),0)</f>
        <v>0</v>
      </c>
      <c r="W270" s="48" cm="1">
        <f t="array" ref="W270">IFERROR(
IF(OR(W$10="",$I270=""),"",
SUMIFS(収穫記録!$P:$P,収穫記録!$D:$D,$J$1,収穫記録!$I:$I,$J$2,収穫記録!$J:$J,$J$3,収穫記録!$F:$F,$I270,収穫記録!$B:$B,"&gt;="&amp;W$10,収穫記録!$B:$B,"&lt;="&amp;W$10+6)
/_xlfn.UNIQUE(_xlfn._xlws.FILTER($F:$F,$E:$E=$J$4))
/IF($J$5="総計",1,$K270/10)
),0)</f>
        <v>0</v>
      </c>
      <c r="X270" s="48" cm="1">
        <f t="array" ref="X270">IFERROR(
IF(OR(X$10="",$I270=""),"",
SUMIFS(収穫記録!$P:$P,収穫記録!$D:$D,$J$1,収穫記録!$I:$I,$J$2,収穫記録!$J:$J,$J$3,収穫記録!$F:$F,$I270,収穫記録!$B:$B,"&gt;="&amp;X$10,収穫記録!$B:$B,"&lt;="&amp;X$10+6)
/_xlfn.UNIQUE(_xlfn._xlws.FILTER($F:$F,$E:$E=$J$4))
/IF($J$5="総計",1,$K270/10)
),0)</f>
        <v>0</v>
      </c>
    </row>
    <row r="271" spans="10:24">
      <c r="J271" s="13"/>
      <c r="K271" s="37"/>
      <c r="L271" s="46" t="str">
        <f t="shared" si="6"/>
        <v/>
      </c>
      <c r="M271" s="47" cm="1">
        <f t="array" ref="M271">IFERROR(
IF(OR(M$10="",$I271=""),"",
SUMIFS(収穫記録!$P:$P,収穫記録!$D:$D,$J$1,収穫記録!$I:$I,$J$2,収穫記録!$J:$J,$J$3,収穫記録!$F:$F,$I271,収穫記録!$B:$B,"&gt;="&amp;M$10,収穫記録!$B:$B,"&lt;="&amp;M$10+6)
/_xlfn.UNIQUE(_xlfn._xlws.FILTER($F:$F,$E:$E=$J$4))
/IF($J$5="総計",1,$K271/10)
),0)</f>
        <v>0</v>
      </c>
      <c r="N271" s="48" cm="1">
        <f t="array" ref="N271">IFERROR(
IF(OR(N$10="",$I271=""),"",
SUMIFS(収穫記録!$P:$P,収穫記録!$D:$D,$J$1,収穫記録!$I:$I,$J$2,収穫記録!$J:$J,$J$3,収穫記録!$F:$F,$I271,収穫記録!$B:$B,"&gt;="&amp;N$10,収穫記録!$B:$B,"&lt;="&amp;N$10+6)
/_xlfn.UNIQUE(_xlfn._xlws.FILTER($F:$F,$E:$E=$J$4))
/IF($J$5="総計",1,$K271/10)
),0)</f>
        <v>0</v>
      </c>
      <c r="O271" s="48" cm="1">
        <f t="array" ref="O271">IFERROR(
IF(OR(O$10="",$I271=""),"",
SUMIFS(収穫記録!$P:$P,収穫記録!$D:$D,$J$1,収穫記録!$I:$I,$J$2,収穫記録!$J:$J,$J$3,収穫記録!$F:$F,$I271,収穫記録!$B:$B,"&gt;="&amp;O$10,収穫記録!$B:$B,"&lt;="&amp;O$10+6)
/_xlfn.UNIQUE(_xlfn._xlws.FILTER($F:$F,$E:$E=$J$4))
/IF($J$5="総計",1,$K271/10)
),0)</f>
        <v>0</v>
      </c>
      <c r="P271" s="48" cm="1">
        <f t="array" ref="P271">IFERROR(
IF(OR(P$10="",$I271=""),"",
SUMIFS(収穫記録!$P:$P,収穫記録!$D:$D,$J$1,収穫記録!$I:$I,$J$2,収穫記録!$J:$J,$J$3,収穫記録!$F:$F,$I271,収穫記録!$B:$B,"&gt;="&amp;P$10,収穫記録!$B:$B,"&lt;="&amp;P$10+6)
/_xlfn.UNIQUE(_xlfn._xlws.FILTER($F:$F,$E:$E=$J$4))
/IF($J$5="総計",1,$K271/10)
),0)</f>
        <v>0</v>
      </c>
      <c r="Q271" s="48" cm="1">
        <f t="array" ref="Q271">IFERROR(
IF(OR(Q$10="",$I271=""),"",
SUMIFS(収穫記録!$P:$P,収穫記録!$D:$D,$J$1,収穫記録!$I:$I,$J$2,収穫記録!$J:$J,$J$3,収穫記録!$F:$F,$I271,収穫記録!$B:$B,"&gt;="&amp;Q$10,収穫記録!$B:$B,"&lt;="&amp;Q$10+6)
/_xlfn.UNIQUE(_xlfn._xlws.FILTER($F:$F,$E:$E=$J$4))
/IF($J$5="総計",1,$K271/10)
),0)</f>
        <v>0</v>
      </c>
      <c r="R271" s="48" cm="1">
        <f t="array" ref="R271">IFERROR(
IF(OR(R$10="",$I271=""),"",
SUMIFS(収穫記録!$P:$P,収穫記録!$D:$D,$J$1,収穫記録!$I:$I,$J$2,収穫記録!$J:$J,$J$3,収穫記録!$F:$F,$I271,収穫記録!$B:$B,"&gt;="&amp;R$10,収穫記録!$B:$B,"&lt;="&amp;R$10+6)
/_xlfn.UNIQUE(_xlfn._xlws.FILTER($F:$F,$E:$E=$J$4))
/IF($J$5="総計",1,$K271/10)
),0)</f>
        <v>0</v>
      </c>
      <c r="S271" s="48" cm="1">
        <f t="array" ref="S271">IFERROR(
IF(OR(S$10="",$I271=""),"",
SUMIFS(収穫記録!$P:$P,収穫記録!$D:$D,$J$1,収穫記録!$I:$I,$J$2,収穫記録!$J:$J,$J$3,収穫記録!$F:$F,$I271,収穫記録!$B:$B,"&gt;="&amp;S$10,収穫記録!$B:$B,"&lt;="&amp;S$10+6)
/_xlfn.UNIQUE(_xlfn._xlws.FILTER($F:$F,$E:$E=$J$4))
/IF($J$5="総計",1,$K271/10)
),0)</f>
        <v>0</v>
      </c>
      <c r="T271" s="48" cm="1">
        <f t="array" ref="T271">IFERROR(
IF(OR(T$10="",$I271=""),"",
SUMIFS(収穫記録!$P:$P,収穫記録!$D:$D,$J$1,収穫記録!$I:$I,$J$2,収穫記録!$J:$J,$J$3,収穫記録!$F:$F,$I271,収穫記録!$B:$B,"&gt;="&amp;T$10,収穫記録!$B:$B,"&lt;="&amp;T$10+6)
/_xlfn.UNIQUE(_xlfn._xlws.FILTER($F:$F,$E:$E=$J$4))
/IF($J$5="総計",1,$K271/10)
),0)</f>
        <v>0</v>
      </c>
      <c r="U271" s="48" cm="1">
        <f t="array" ref="U271">IFERROR(
IF(OR(U$10="",$I271=""),"",
SUMIFS(収穫記録!$P:$P,収穫記録!$D:$D,$J$1,収穫記録!$I:$I,$J$2,収穫記録!$J:$J,$J$3,収穫記録!$F:$F,$I271,収穫記録!$B:$B,"&gt;="&amp;U$10,収穫記録!$B:$B,"&lt;="&amp;U$10+6)
/_xlfn.UNIQUE(_xlfn._xlws.FILTER($F:$F,$E:$E=$J$4))
/IF($J$5="総計",1,$K271/10)
),0)</f>
        <v>0</v>
      </c>
      <c r="V271" s="48" cm="1">
        <f t="array" ref="V271">IFERROR(
IF(OR(V$10="",$I271=""),"",
SUMIFS(収穫記録!$P:$P,収穫記録!$D:$D,$J$1,収穫記録!$I:$I,$J$2,収穫記録!$J:$J,$J$3,収穫記録!$F:$F,$I271,収穫記録!$B:$B,"&gt;="&amp;V$10,収穫記録!$B:$B,"&lt;="&amp;V$10+6)
/_xlfn.UNIQUE(_xlfn._xlws.FILTER($F:$F,$E:$E=$J$4))
/IF($J$5="総計",1,$K271/10)
),0)</f>
        <v>0</v>
      </c>
      <c r="W271" s="48" cm="1">
        <f t="array" ref="W271">IFERROR(
IF(OR(W$10="",$I271=""),"",
SUMIFS(収穫記録!$P:$P,収穫記録!$D:$D,$J$1,収穫記録!$I:$I,$J$2,収穫記録!$J:$J,$J$3,収穫記録!$F:$F,$I271,収穫記録!$B:$B,"&gt;="&amp;W$10,収穫記録!$B:$B,"&lt;="&amp;W$10+6)
/_xlfn.UNIQUE(_xlfn._xlws.FILTER($F:$F,$E:$E=$J$4))
/IF($J$5="総計",1,$K271/10)
),0)</f>
        <v>0</v>
      </c>
      <c r="X271" s="48" cm="1">
        <f t="array" ref="X271">IFERROR(
IF(OR(X$10="",$I271=""),"",
SUMIFS(収穫記録!$P:$P,収穫記録!$D:$D,$J$1,収穫記録!$I:$I,$J$2,収穫記録!$J:$J,$J$3,収穫記録!$F:$F,$I271,収穫記録!$B:$B,"&gt;="&amp;X$10,収穫記録!$B:$B,"&lt;="&amp;X$10+6)
/_xlfn.UNIQUE(_xlfn._xlws.FILTER($F:$F,$E:$E=$J$4))
/IF($J$5="総計",1,$K271/10)
),0)</f>
        <v>0</v>
      </c>
    </row>
    <row r="272" spans="10:24">
      <c r="J272" s="13"/>
      <c r="K272" s="37"/>
      <c r="L272" s="46" t="str">
        <f t="shared" si="6"/>
        <v/>
      </c>
      <c r="M272" s="47" cm="1">
        <f t="array" ref="M272">IFERROR(
IF(OR(M$10="",$I272=""),"",
SUMIFS(収穫記録!$P:$P,収穫記録!$D:$D,$J$1,収穫記録!$I:$I,$J$2,収穫記録!$J:$J,$J$3,収穫記録!$F:$F,$I272,収穫記録!$B:$B,"&gt;="&amp;M$10,収穫記録!$B:$B,"&lt;="&amp;M$10+6)
/_xlfn.UNIQUE(_xlfn._xlws.FILTER($F:$F,$E:$E=$J$4))
/IF($J$5="総計",1,$K272/10)
),0)</f>
        <v>0</v>
      </c>
      <c r="N272" s="48" cm="1">
        <f t="array" ref="N272">IFERROR(
IF(OR(N$10="",$I272=""),"",
SUMIFS(収穫記録!$P:$P,収穫記録!$D:$D,$J$1,収穫記録!$I:$I,$J$2,収穫記録!$J:$J,$J$3,収穫記録!$F:$F,$I272,収穫記録!$B:$B,"&gt;="&amp;N$10,収穫記録!$B:$B,"&lt;="&amp;N$10+6)
/_xlfn.UNIQUE(_xlfn._xlws.FILTER($F:$F,$E:$E=$J$4))
/IF($J$5="総計",1,$K272/10)
),0)</f>
        <v>0</v>
      </c>
      <c r="O272" s="48" cm="1">
        <f t="array" ref="O272">IFERROR(
IF(OR(O$10="",$I272=""),"",
SUMIFS(収穫記録!$P:$P,収穫記録!$D:$D,$J$1,収穫記録!$I:$I,$J$2,収穫記録!$J:$J,$J$3,収穫記録!$F:$F,$I272,収穫記録!$B:$B,"&gt;="&amp;O$10,収穫記録!$B:$B,"&lt;="&amp;O$10+6)
/_xlfn.UNIQUE(_xlfn._xlws.FILTER($F:$F,$E:$E=$J$4))
/IF($J$5="総計",1,$K272/10)
),0)</f>
        <v>0</v>
      </c>
      <c r="P272" s="48" cm="1">
        <f t="array" ref="P272">IFERROR(
IF(OR(P$10="",$I272=""),"",
SUMIFS(収穫記録!$P:$P,収穫記録!$D:$D,$J$1,収穫記録!$I:$I,$J$2,収穫記録!$J:$J,$J$3,収穫記録!$F:$F,$I272,収穫記録!$B:$B,"&gt;="&amp;P$10,収穫記録!$B:$B,"&lt;="&amp;P$10+6)
/_xlfn.UNIQUE(_xlfn._xlws.FILTER($F:$F,$E:$E=$J$4))
/IF($J$5="総計",1,$K272/10)
),0)</f>
        <v>0</v>
      </c>
      <c r="Q272" s="48" cm="1">
        <f t="array" ref="Q272">IFERROR(
IF(OR(Q$10="",$I272=""),"",
SUMIFS(収穫記録!$P:$P,収穫記録!$D:$D,$J$1,収穫記録!$I:$I,$J$2,収穫記録!$J:$J,$J$3,収穫記録!$F:$F,$I272,収穫記録!$B:$B,"&gt;="&amp;Q$10,収穫記録!$B:$B,"&lt;="&amp;Q$10+6)
/_xlfn.UNIQUE(_xlfn._xlws.FILTER($F:$F,$E:$E=$J$4))
/IF($J$5="総計",1,$K272/10)
),0)</f>
        <v>0</v>
      </c>
      <c r="R272" s="48" cm="1">
        <f t="array" ref="R272">IFERROR(
IF(OR(R$10="",$I272=""),"",
SUMIFS(収穫記録!$P:$P,収穫記録!$D:$D,$J$1,収穫記録!$I:$I,$J$2,収穫記録!$J:$J,$J$3,収穫記録!$F:$F,$I272,収穫記録!$B:$B,"&gt;="&amp;R$10,収穫記録!$B:$B,"&lt;="&amp;R$10+6)
/_xlfn.UNIQUE(_xlfn._xlws.FILTER($F:$F,$E:$E=$J$4))
/IF($J$5="総計",1,$K272/10)
),0)</f>
        <v>0</v>
      </c>
      <c r="S272" s="48" cm="1">
        <f t="array" ref="S272">IFERROR(
IF(OR(S$10="",$I272=""),"",
SUMIFS(収穫記録!$P:$P,収穫記録!$D:$D,$J$1,収穫記録!$I:$I,$J$2,収穫記録!$J:$J,$J$3,収穫記録!$F:$F,$I272,収穫記録!$B:$B,"&gt;="&amp;S$10,収穫記録!$B:$B,"&lt;="&amp;S$10+6)
/_xlfn.UNIQUE(_xlfn._xlws.FILTER($F:$F,$E:$E=$J$4))
/IF($J$5="総計",1,$K272/10)
),0)</f>
        <v>0</v>
      </c>
      <c r="T272" s="48" cm="1">
        <f t="array" ref="T272">IFERROR(
IF(OR(T$10="",$I272=""),"",
SUMIFS(収穫記録!$P:$P,収穫記録!$D:$D,$J$1,収穫記録!$I:$I,$J$2,収穫記録!$J:$J,$J$3,収穫記録!$F:$F,$I272,収穫記録!$B:$B,"&gt;="&amp;T$10,収穫記録!$B:$B,"&lt;="&amp;T$10+6)
/_xlfn.UNIQUE(_xlfn._xlws.FILTER($F:$F,$E:$E=$J$4))
/IF($J$5="総計",1,$K272/10)
),0)</f>
        <v>0</v>
      </c>
      <c r="U272" s="48" cm="1">
        <f t="array" ref="U272">IFERROR(
IF(OR(U$10="",$I272=""),"",
SUMIFS(収穫記録!$P:$P,収穫記録!$D:$D,$J$1,収穫記録!$I:$I,$J$2,収穫記録!$J:$J,$J$3,収穫記録!$F:$F,$I272,収穫記録!$B:$B,"&gt;="&amp;U$10,収穫記録!$B:$B,"&lt;="&amp;U$10+6)
/_xlfn.UNIQUE(_xlfn._xlws.FILTER($F:$F,$E:$E=$J$4))
/IF($J$5="総計",1,$K272/10)
),0)</f>
        <v>0</v>
      </c>
      <c r="V272" s="48" cm="1">
        <f t="array" ref="V272">IFERROR(
IF(OR(V$10="",$I272=""),"",
SUMIFS(収穫記録!$P:$P,収穫記録!$D:$D,$J$1,収穫記録!$I:$I,$J$2,収穫記録!$J:$J,$J$3,収穫記録!$F:$F,$I272,収穫記録!$B:$B,"&gt;="&amp;V$10,収穫記録!$B:$B,"&lt;="&amp;V$10+6)
/_xlfn.UNIQUE(_xlfn._xlws.FILTER($F:$F,$E:$E=$J$4))
/IF($J$5="総計",1,$K272/10)
),0)</f>
        <v>0</v>
      </c>
      <c r="W272" s="48" cm="1">
        <f t="array" ref="W272">IFERROR(
IF(OR(W$10="",$I272=""),"",
SUMIFS(収穫記録!$P:$P,収穫記録!$D:$D,$J$1,収穫記録!$I:$I,$J$2,収穫記録!$J:$J,$J$3,収穫記録!$F:$F,$I272,収穫記録!$B:$B,"&gt;="&amp;W$10,収穫記録!$B:$B,"&lt;="&amp;W$10+6)
/_xlfn.UNIQUE(_xlfn._xlws.FILTER($F:$F,$E:$E=$J$4))
/IF($J$5="総計",1,$K272/10)
),0)</f>
        <v>0</v>
      </c>
      <c r="X272" s="48" cm="1">
        <f t="array" ref="X272">IFERROR(
IF(OR(X$10="",$I272=""),"",
SUMIFS(収穫記録!$P:$P,収穫記録!$D:$D,$J$1,収穫記録!$I:$I,$J$2,収穫記録!$J:$J,$J$3,収穫記録!$F:$F,$I272,収穫記録!$B:$B,"&gt;="&amp;X$10,収穫記録!$B:$B,"&lt;="&amp;X$10+6)
/_xlfn.UNIQUE(_xlfn._xlws.FILTER($F:$F,$E:$E=$J$4))
/IF($J$5="総計",1,$K272/10)
),0)</f>
        <v>0</v>
      </c>
    </row>
    <row r="273" spans="10:24">
      <c r="J273" s="13"/>
      <c r="K273" s="37"/>
      <c r="L273" s="46" t="str">
        <f t="shared" si="6"/>
        <v/>
      </c>
      <c r="M273" s="47" cm="1">
        <f t="array" ref="M273">IFERROR(
IF(OR(M$10="",$I273=""),"",
SUMIFS(収穫記録!$P:$P,収穫記録!$D:$D,$J$1,収穫記録!$I:$I,$J$2,収穫記録!$J:$J,$J$3,収穫記録!$F:$F,$I273,収穫記録!$B:$B,"&gt;="&amp;M$10,収穫記録!$B:$B,"&lt;="&amp;M$10+6)
/_xlfn.UNIQUE(_xlfn._xlws.FILTER($F:$F,$E:$E=$J$4))
/IF($J$5="総計",1,$K273/10)
),0)</f>
        <v>0</v>
      </c>
      <c r="N273" s="48" cm="1">
        <f t="array" ref="N273">IFERROR(
IF(OR(N$10="",$I273=""),"",
SUMIFS(収穫記録!$P:$P,収穫記録!$D:$D,$J$1,収穫記録!$I:$I,$J$2,収穫記録!$J:$J,$J$3,収穫記録!$F:$F,$I273,収穫記録!$B:$B,"&gt;="&amp;N$10,収穫記録!$B:$B,"&lt;="&amp;N$10+6)
/_xlfn.UNIQUE(_xlfn._xlws.FILTER($F:$F,$E:$E=$J$4))
/IF($J$5="総計",1,$K273/10)
),0)</f>
        <v>0</v>
      </c>
      <c r="O273" s="48" cm="1">
        <f t="array" ref="O273">IFERROR(
IF(OR(O$10="",$I273=""),"",
SUMIFS(収穫記録!$P:$P,収穫記録!$D:$D,$J$1,収穫記録!$I:$I,$J$2,収穫記録!$J:$J,$J$3,収穫記録!$F:$F,$I273,収穫記録!$B:$B,"&gt;="&amp;O$10,収穫記録!$B:$B,"&lt;="&amp;O$10+6)
/_xlfn.UNIQUE(_xlfn._xlws.FILTER($F:$F,$E:$E=$J$4))
/IF($J$5="総計",1,$K273/10)
),0)</f>
        <v>0</v>
      </c>
      <c r="P273" s="48" cm="1">
        <f t="array" ref="P273">IFERROR(
IF(OR(P$10="",$I273=""),"",
SUMIFS(収穫記録!$P:$P,収穫記録!$D:$D,$J$1,収穫記録!$I:$I,$J$2,収穫記録!$J:$J,$J$3,収穫記録!$F:$F,$I273,収穫記録!$B:$B,"&gt;="&amp;P$10,収穫記録!$B:$B,"&lt;="&amp;P$10+6)
/_xlfn.UNIQUE(_xlfn._xlws.FILTER($F:$F,$E:$E=$J$4))
/IF($J$5="総計",1,$K273/10)
),0)</f>
        <v>0</v>
      </c>
      <c r="Q273" s="48" cm="1">
        <f t="array" ref="Q273">IFERROR(
IF(OR(Q$10="",$I273=""),"",
SUMIFS(収穫記録!$P:$P,収穫記録!$D:$D,$J$1,収穫記録!$I:$I,$J$2,収穫記録!$J:$J,$J$3,収穫記録!$F:$F,$I273,収穫記録!$B:$B,"&gt;="&amp;Q$10,収穫記録!$B:$B,"&lt;="&amp;Q$10+6)
/_xlfn.UNIQUE(_xlfn._xlws.FILTER($F:$F,$E:$E=$J$4))
/IF($J$5="総計",1,$K273/10)
),0)</f>
        <v>0</v>
      </c>
      <c r="R273" s="48" cm="1">
        <f t="array" ref="R273">IFERROR(
IF(OR(R$10="",$I273=""),"",
SUMIFS(収穫記録!$P:$P,収穫記録!$D:$D,$J$1,収穫記録!$I:$I,$J$2,収穫記録!$J:$J,$J$3,収穫記録!$F:$F,$I273,収穫記録!$B:$B,"&gt;="&amp;R$10,収穫記録!$B:$B,"&lt;="&amp;R$10+6)
/_xlfn.UNIQUE(_xlfn._xlws.FILTER($F:$F,$E:$E=$J$4))
/IF($J$5="総計",1,$K273/10)
),0)</f>
        <v>0</v>
      </c>
      <c r="S273" s="48" cm="1">
        <f t="array" ref="S273">IFERROR(
IF(OR(S$10="",$I273=""),"",
SUMIFS(収穫記録!$P:$P,収穫記録!$D:$D,$J$1,収穫記録!$I:$I,$J$2,収穫記録!$J:$J,$J$3,収穫記録!$F:$F,$I273,収穫記録!$B:$B,"&gt;="&amp;S$10,収穫記録!$B:$B,"&lt;="&amp;S$10+6)
/_xlfn.UNIQUE(_xlfn._xlws.FILTER($F:$F,$E:$E=$J$4))
/IF($J$5="総計",1,$K273/10)
),0)</f>
        <v>0</v>
      </c>
      <c r="T273" s="48" cm="1">
        <f t="array" ref="T273">IFERROR(
IF(OR(T$10="",$I273=""),"",
SUMIFS(収穫記録!$P:$P,収穫記録!$D:$D,$J$1,収穫記録!$I:$I,$J$2,収穫記録!$J:$J,$J$3,収穫記録!$F:$F,$I273,収穫記録!$B:$B,"&gt;="&amp;T$10,収穫記録!$B:$B,"&lt;="&amp;T$10+6)
/_xlfn.UNIQUE(_xlfn._xlws.FILTER($F:$F,$E:$E=$J$4))
/IF($J$5="総計",1,$K273/10)
),0)</f>
        <v>0</v>
      </c>
      <c r="U273" s="48" cm="1">
        <f t="array" ref="U273">IFERROR(
IF(OR(U$10="",$I273=""),"",
SUMIFS(収穫記録!$P:$P,収穫記録!$D:$D,$J$1,収穫記録!$I:$I,$J$2,収穫記録!$J:$J,$J$3,収穫記録!$F:$F,$I273,収穫記録!$B:$B,"&gt;="&amp;U$10,収穫記録!$B:$B,"&lt;="&amp;U$10+6)
/_xlfn.UNIQUE(_xlfn._xlws.FILTER($F:$F,$E:$E=$J$4))
/IF($J$5="総計",1,$K273/10)
),0)</f>
        <v>0</v>
      </c>
      <c r="V273" s="48" cm="1">
        <f t="array" ref="V273">IFERROR(
IF(OR(V$10="",$I273=""),"",
SUMIFS(収穫記録!$P:$P,収穫記録!$D:$D,$J$1,収穫記録!$I:$I,$J$2,収穫記録!$J:$J,$J$3,収穫記録!$F:$F,$I273,収穫記録!$B:$B,"&gt;="&amp;V$10,収穫記録!$B:$B,"&lt;="&amp;V$10+6)
/_xlfn.UNIQUE(_xlfn._xlws.FILTER($F:$F,$E:$E=$J$4))
/IF($J$5="総計",1,$K273/10)
),0)</f>
        <v>0</v>
      </c>
      <c r="W273" s="48" cm="1">
        <f t="array" ref="W273">IFERROR(
IF(OR(W$10="",$I273=""),"",
SUMIFS(収穫記録!$P:$P,収穫記録!$D:$D,$J$1,収穫記録!$I:$I,$J$2,収穫記録!$J:$J,$J$3,収穫記録!$F:$F,$I273,収穫記録!$B:$B,"&gt;="&amp;W$10,収穫記録!$B:$B,"&lt;="&amp;W$10+6)
/_xlfn.UNIQUE(_xlfn._xlws.FILTER($F:$F,$E:$E=$J$4))
/IF($J$5="総計",1,$K273/10)
),0)</f>
        <v>0</v>
      </c>
      <c r="X273" s="48" cm="1">
        <f t="array" ref="X273">IFERROR(
IF(OR(X$10="",$I273=""),"",
SUMIFS(収穫記録!$P:$P,収穫記録!$D:$D,$J$1,収穫記録!$I:$I,$J$2,収穫記録!$J:$J,$J$3,収穫記録!$F:$F,$I273,収穫記録!$B:$B,"&gt;="&amp;X$10,収穫記録!$B:$B,"&lt;="&amp;X$10+6)
/_xlfn.UNIQUE(_xlfn._xlws.FILTER($F:$F,$E:$E=$J$4))
/IF($J$5="総計",1,$K273/10)
),0)</f>
        <v>0</v>
      </c>
    </row>
    <row r="274" spans="10:24">
      <c r="J274" s="13"/>
      <c r="K274" s="37"/>
      <c r="L274" s="46" t="str">
        <f t="shared" si="6"/>
        <v/>
      </c>
      <c r="M274" s="47" cm="1">
        <f t="array" ref="M274">IFERROR(
IF(OR(M$10="",$I274=""),"",
SUMIFS(収穫記録!$P:$P,収穫記録!$D:$D,$J$1,収穫記録!$I:$I,$J$2,収穫記録!$J:$J,$J$3,収穫記録!$F:$F,$I274,収穫記録!$B:$B,"&gt;="&amp;M$10,収穫記録!$B:$B,"&lt;="&amp;M$10+6)
/_xlfn.UNIQUE(_xlfn._xlws.FILTER($F:$F,$E:$E=$J$4))
/IF($J$5="総計",1,$K274/10)
),0)</f>
        <v>0</v>
      </c>
      <c r="N274" s="48" cm="1">
        <f t="array" ref="N274">IFERROR(
IF(OR(N$10="",$I274=""),"",
SUMIFS(収穫記録!$P:$P,収穫記録!$D:$D,$J$1,収穫記録!$I:$I,$J$2,収穫記録!$J:$J,$J$3,収穫記録!$F:$F,$I274,収穫記録!$B:$B,"&gt;="&amp;N$10,収穫記録!$B:$B,"&lt;="&amp;N$10+6)
/_xlfn.UNIQUE(_xlfn._xlws.FILTER($F:$F,$E:$E=$J$4))
/IF($J$5="総計",1,$K274/10)
),0)</f>
        <v>0</v>
      </c>
      <c r="O274" s="48" cm="1">
        <f t="array" ref="O274">IFERROR(
IF(OR(O$10="",$I274=""),"",
SUMIFS(収穫記録!$P:$P,収穫記録!$D:$D,$J$1,収穫記録!$I:$I,$J$2,収穫記録!$J:$J,$J$3,収穫記録!$F:$F,$I274,収穫記録!$B:$B,"&gt;="&amp;O$10,収穫記録!$B:$B,"&lt;="&amp;O$10+6)
/_xlfn.UNIQUE(_xlfn._xlws.FILTER($F:$F,$E:$E=$J$4))
/IF($J$5="総計",1,$K274/10)
),0)</f>
        <v>0</v>
      </c>
      <c r="P274" s="48" cm="1">
        <f t="array" ref="P274">IFERROR(
IF(OR(P$10="",$I274=""),"",
SUMIFS(収穫記録!$P:$P,収穫記録!$D:$D,$J$1,収穫記録!$I:$I,$J$2,収穫記録!$J:$J,$J$3,収穫記録!$F:$F,$I274,収穫記録!$B:$B,"&gt;="&amp;P$10,収穫記録!$B:$B,"&lt;="&amp;P$10+6)
/_xlfn.UNIQUE(_xlfn._xlws.FILTER($F:$F,$E:$E=$J$4))
/IF($J$5="総計",1,$K274/10)
),0)</f>
        <v>0</v>
      </c>
      <c r="Q274" s="48" cm="1">
        <f t="array" ref="Q274">IFERROR(
IF(OR(Q$10="",$I274=""),"",
SUMIFS(収穫記録!$P:$P,収穫記録!$D:$D,$J$1,収穫記録!$I:$I,$J$2,収穫記録!$J:$J,$J$3,収穫記録!$F:$F,$I274,収穫記録!$B:$B,"&gt;="&amp;Q$10,収穫記録!$B:$B,"&lt;="&amp;Q$10+6)
/_xlfn.UNIQUE(_xlfn._xlws.FILTER($F:$F,$E:$E=$J$4))
/IF($J$5="総計",1,$K274/10)
),0)</f>
        <v>0</v>
      </c>
      <c r="R274" s="48" cm="1">
        <f t="array" ref="R274">IFERROR(
IF(OR(R$10="",$I274=""),"",
SUMIFS(収穫記録!$P:$P,収穫記録!$D:$D,$J$1,収穫記録!$I:$I,$J$2,収穫記録!$J:$J,$J$3,収穫記録!$F:$F,$I274,収穫記録!$B:$B,"&gt;="&amp;R$10,収穫記録!$B:$B,"&lt;="&amp;R$10+6)
/_xlfn.UNIQUE(_xlfn._xlws.FILTER($F:$F,$E:$E=$J$4))
/IF($J$5="総計",1,$K274/10)
),0)</f>
        <v>0</v>
      </c>
      <c r="S274" s="48" cm="1">
        <f t="array" ref="S274">IFERROR(
IF(OR(S$10="",$I274=""),"",
SUMIFS(収穫記録!$P:$P,収穫記録!$D:$D,$J$1,収穫記録!$I:$I,$J$2,収穫記録!$J:$J,$J$3,収穫記録!$F:$F,$I274,収穫記録!$B:$B,"&gt;="&amp;S$10,収穫記録!$B:$B,"&lt;="&amp;S$10+6)
/_xlfn.UNIQUE(_xlfn._xlws.FILTER($F:$F,$E:$E=$J$4))
/IF($J$5="総計",1,$K274/10)
),0)</f>
        <v>0</v>
      </c>
      <c r="T274" s="48" cm="1">
        <f t="array" ref="T274">IFERROR(
IF(OR(T$10="",$I274=""),"",
SUMIFS(収穫記録!$P:$P,収穫記録!$D:$D,$J$1,収穫記録!$I:$I,$J$2,収穫記録!$J:$J,$J$3,収穫記録!$F:$F,$I274,収穫記録!$B:$B,"&gt;="&amp;T$10,収穫記録!$B:$B,"&lt;="&amp;T$10+6)
/_xlfn.UNIQUE(_xlfn._xlws.FILTER($F:$F,$E:$E=$J$4))
/IF($J$5="総計",1,$K274/10)
),0)</f>
        <v>0</v>
      </c>
      <c r="U274" s="48" cm="1">
        <f t="array" ref="U274">IFERROR(
IF(OR(U$10="",$I274=""),"",
SUMIFS(収穫記録!$P:$P,収穫記録!$D:$D,$J$1,収穫記録!$I:$I,$J$2,収穫記録!$J:$J,$J$3,収穫記録!$F:$F,$I274,収穫記録!$B:$B,"&gt;="&amp;U$10,収穫記録!$B:$B,"&lt;="&amp;U$10+6)
/_xlfn.UNIQUE(_xlfn._xlws.FILTER($F:$F,$E:$E=$J$4))
/IF($J$5="総計",1,$K274/10)
),0)</f>
        <v>0</v>
      </c>
      <c r="V274" s="48" cm="1">
        <f t="array" ref="V274">IFERROR(
IF(OR(V$10="",$I274=""),"",
SUMIFS(収穫記録!$P:$P,収穫記録!$D:$D,$J$1,収穫記録!$I:$I,$J$2,収穫記録!$J:$J,$J$3,収穫記録!$F:$F,$I274,収穫記録!$B:$B,"&gt;="&amp;V$10,収穫記録!$B:$B,"&lt;="&amp;V$10+6)
/_xlfn.UNIQUE(_xlfn._xlws.FILTER($F:$F,$E:$E=$J$4))
/IF($J$5="総計",1,$K274/10)
),0)</f>
        <v>0</v>
      </c>
      <c r="W274" s="48" cm="1">
        <f t="array" ref="W274">IFERROR(
IF(OR(W$10="",$I274=""),"",
SUMIFS(収穫記録!$P:$P,収穫記録!$D:$D,$J$1,収穫記録!$I:$I,$J$2,収穫記録!$J:$J,$J$3,収穫記録!$F:$F,$I274,収穫記録!$B:$B,"&gt;="&amp;W$10,収穫記録!$B:$B,"&lt;="&amp;W$10+6)
/_xlfn.UNIQUE(_xlfn._xlws.FILTER($F:$F,$E:$E=$J$4))
/IF($J$5="総計",1,$K274/10)
),0)</f>
        <v>0</v>
      </c>
      <c r="X274" s="48" cm="1">
        <f t="array" ref="X274">IFERROR(
IF(OR(X$10="",$I274=""),"",
SUMIFS(収穫記録!$P:$P,収穫記録!$D:$D,$J$1,収穫記録!$I:$I,$J$2,収穫記録!$J:$J,$J$3,収穫記録!$F:$F,$I274,収穫記録!$B:$B,"&gt;="&amp;X$10,収穫記録!$B:$B,"&lt;="&amp;X$10+6)
/_xlfn.UNIQUE(_xlfn._xlws.FILTER($F:$F,$E:$E=$J$4))
/IF($J$5="総計",1,$K274/10)
),0)</f>
        <v>0</v>
      </c>
    </row>
    <row r="275" spans="10:24">
      <c r="J275" s="13"/>
      <c r="K275" s="37"/>
      <c r="L275" s="46" t="str">
        <f t="shared" si="6"/>
        <v/>
      </c>
      <c r="M275" s="47" cm="1">
        <f t="array" ref="M275">IFERROR(
IF(OR(M$10="",$I275=""),"",
SUMIFS(収穫記録!$P:$P,収穫記録!$D:$D,$J$1,収穫記録!$I:$I,$J$2,収穫記録!$J:$J,$J$3,収穫記録!$F:$F,$I275,収穫記録!$B:$B,"&gt;="&amp;M$10,収穫記録!$B:$B,"&lt;="&amp;M$10+6)
/_xlfn.UNIQUE(_xlfn._xlws.FILTER($F:$F,$E:$E=$J$4))
/IF($J$5="総計",1,$K275/10)
),0)</f>
        <v>0</v>
      </c>
      <c r="N275" s="48" cm="1">
        <f t="array" ref="N275">IFERROR(
IF(OR(N$10="",$I275=""),"",
SUMIFS(収穫記録!$P:$P,収穫記録!$D:$D,$J$1,収穫記録!$I:$I,$J$2,収穫記録!$J:$J,$J$3,収穫記録!$F:$F,$I275,収穫記録!$B:$B,"&gt;="&amp;N$10,収穫記録!$B:$B,"&lt;="&amp;N$10+6)
/_xlfn.UNIQUE(_xlfn._xlws.FILTER($F:$F,$E:$E=$J$4))
/IF($J$5="総計",1,$K275/10)
),0)</f>
        <v>0</v>
      </c>
      <c r="O275" s="48" cm="1">
        <f t="array" ref="O275">IFERROR(
IF(OR(O$10="",$I275=""),"",
SUMIFS(収穫記録!$P:$P,収穫記録!$D:$D,$J$1,収穫記録!$I:$I,$J$2,収穫記録!$J:$J,$J$3,収穫記録!$F:$F,$I275,収穫記録!$B:$B,"&gt;="&amp;O$10,収穫記録!$B:$B,"&lt;="&amp;O$10+6)
/_xlfn.UNIQUE(_xlfn._xlws.FILTER($F:$F,$E:$E=$J$4))
/IF($J$5="総計",1,$K275/10)
),0)</f>
        <v>0</v>
      </c>
      <c r="P275" s="48" cm="1">
        <f t="array" ref="P275">IFERROR(
IF(OR(P$10="",$I275=""),"",
SUMIFS(収穫記録!$P:$P,収穫記録!$D:$D,$J$1,収穫記録!$I:$I,$J$2,収穫記録!$J:$J,$J$3,収穫記録!$F:$F,$I275,収穫記録!$B:$B,"&gt;="&amp;P$10,収穫記録!$B:$B,"&lt;="&amp;P$10+6)
/_xlfn.UNIQUE(_xlfn._xlws.FILTER($F:$F,$E:$E=$J$4))
/IF($J$5="総計",1,$K275/10)
),0)</f>
        <v>0</v>
      </c>
      <c r="Q275" s="48" cm="1">
        <f t="array" ref="Q275">IFERROR(
IF(OR(Q$10="",$I275=""),"",
SUMIFS(収穫記録!$P:$P,収穫記録!$D:$D,$J$1,収穫記録!$I:$I,$J$2,収穫記録!$J:$J,$J$3,収穫記録!$F:$F,$I275,収穫記録!$B:$B,"&gt;="&amp;Q$10,収穫記録!$B:$B,"&lt;="&amp;Q$10+6)
/_xlfn.UNIQUE(_xlfn._xlws.FILTER($F:$F,$E:$E=$J$4))
/IF($J$5="総計",1,$K275/10)
),0)</f>
        <v>0</v>
      </c>
      <c r="R275" s="48" cm="1">
        <f t="array" ref="R275">IFERROR(
IF(OR(R$10="",$I275=""),"",
SUMIFS(収穫記録!$P:$P,収穫記録!$D:$D,$J$1,収穫記録!$I:$I,$J$2,収穫記録!$J:$J,$J$3,収穫記録!$F:$F,$I275,収穫記録!$B:$B,"&gt;="&amp;R$10,収穫記録!$B:$B,"&lt;="&amp;R$10+6)
/_xlfn.UNIQUE(_xlfn._xlws.FILTER($F:$F,$E:$E=$J$4))
/IF($J$5="総計",1,$K275/10)
),0)</f>
        <v>0</v>
      </c>
      <c r="S275" s="48" cm="1">
        <f t="array" ref="S275">IFERROR(
IF(OR(S$10="",$I275=""),"",
SUMIFS(収穫記録!$P:$P,収穫記録!$D:$D,$J$1,収穫記録!$I:$I,$J$2,収穫記録!$J:$J,$J$3,収穫記録!$F:$F,$I275,収穫記録!$B:$B,"&gt;="&amp;S$10,収穫記録!$B:$B,"&lt;="&amp;S$10+6)
/_xlfn.UNIQUE(_xlfn._xlws.FILTER($F:$F,$E:$E=$J$4))
/IF($J$5="総計",1,$K275/10)
),0)</f>
        <v>0</v>
      </c>
      <c r="T275" s="48" cm="1">
        <f t="array" ref="T275">IFERROR(
IF(OR(T$10="",$I275=""),"",
SUMIFS(収穫記録!$P:$P,収穫記録!$D:$D,$J$1,収穫記録!$I:$I,$J$2,収穫記録!$J:$J,$J$3,収穫記録!$F:$F,$I275,収穫記録!$B:$B,"&gt;="&amp;T$10,収穫記録!$B:$B,"&lt;="&amp;T$10+6)
/_xlfn.UNIQUE(_xlfn._xlws.FILTER($F:$F,$E:$E=$J$4))
/IF($J$5="総計",1,$K275/10)
),0)</f>
        <v>0</v>
      </c>
      <c r="U275" s="48" cm="1">
        <f t="array" ref="U275">IFERROR(
IF(OR(U$10="",$I275=""),"",
SUMIFS(収穫記録!$P:$P,収穫記録!$D:$D,$J$1,収穫記録!$I:$I,$J$2,収穫記録!$J:$J,$J$3,収穫記録!$F:$F,$I275,収穫記録!$B:$B,"&gt;="&amp;U$10,収穫記録!$B:$B,"&lt;="&amp;U$10+6)
/_xlfn.UNIQUE(_xlfn._xlws.FILTER($F:$F,$E:$E=$J$4))
/IF($J$5="総計",1,$K275/10)
),0)</f>
        <v>0</v>
      </c>
      <c r="V275" s="48" cm="1">
        <f t="array" ref="V275">IFERROR(
IF(OR(V$10="",$I275=""),"",
SUMIFS(収穫記録!$P:$P,収穫記録!$D:$D,$J$1,収穫記録!$I:$I,$J$2,収穫記録!$J:$J,$J$3,収穫記録!$F:$F,$I275,収穫記録!$B:$B,"&gt;="&amp;V$10,収穫記録!$B:$B,"&lt;="&amp;V$10+6)
/_xlfn.UNIQUE(_xlfn._xlws.FILTER($F:$F,$E:$E=$J$4))
/IF($J$5="総計",1,$K275/10)
),0)</f>
        <v>0</v>
      </c>
      <c r="W275" s="48" cm="1">
        <f t="array" ref="W275">IFERROR(
IF(OR(W$10="",$I275=""),"",
SUMIFS(収穫記録!$P:$P,収穫記録!$D:$D,$J$1,収穫記録!$I:$I,$J$2,収穫記録!$J:$J,$J$3,収穫記録!$F:$F,$I275,収穫記録!$B:$B,"&gt;="&amp;W$10,収穫記録!$B:$B,"&lt;="&amp;W$10+6)
/_xlfn.UNIQUE(_xlfn._xlws.FILTER($F:$F,$E:$E=$J$4))
/IF($J$5="総計",1,$K275/10)
),0)</f>
        <v>0</v>
      </c>
      <c r="X275" s="48" cm="1">
        <f t="array" ref="X275">IFERROR(
IF(OR(X$10="",$I275=""),"",
SUMIFS(収穫記録!$P:$P,収穫記録!$D:$D,$J$1,収穫記録!$I:$I,$J$2,収穫記録!$J:$J,$J$3,収穫記録!$F:$F,$I275,収穫記録!$B:$B,"&gt;="&amp;X$10,収穫記録!$B:$B,"&lt;="&amp;X$10+6)
/_xlfn.UNIQUE(_xlfn._xlws.FILTER($F:$F,$E:$E=$J$4))
/IF($J$5="総計",1,$K275/10)
),0)</f>
        <v>0</v>
      </c>
    </row>
    <row r="276" spans="10:24">
      <c r="J276" s="13"/>
      <c r="K276" s="37"/>
      <c r="L276" s="46" t="str">
        <f t="shared" si="6"/>
        <v/>
      </c>
      <c r="M276" s="47" cm="1">
        <f t="array" ref="M276">IFERROR(
IF(OR(M$10="",$I276=""),"",
SUMIFS(収穫記録!$P:$P,収穫記録!$D:$D,$J$1,収穫記録!$I:$I,$J$2,収穫記録!$J:$J,$J$3,収穫記録!$F:$F,$I276,収穫記録!$B:$B,"&gt;="&amp;M$10,収穫記録!$B:$B,"&lt;="&amp;M$10+6)
/_xlfn.UNIQUE(_xlfn._xlws.FILTER($F:$F,$E:$E=$J$4))
/IF($J$5="総計",1,$K276/10)
),0)</f>
        <v>0</v>
      </c>
      <c r="N276" s="48" cm="1">
        <f t="array" ref="N276">IFERROR(
IF(OR(N$10="",$I276=""),"",
SUMIFS(収穫記録!$P:$P,収穫記録!$D:$D,$J$1,収穫記録!$I:$I,$J$2,収穫記録!$J:$J,$J$3,収穫記録!$F:$F,$I276,収穫記録!$B:$B,"&gt;="&amp;N$10,収穫記録!$B:$B,"&lt;="&amp;N$10+6)
/_xlfn.UNIQUE(_xlfn._xlws.FILTER($F:$F,$E:$E=$J$4))
/IF($J$5="総計",1,$K276/10)
),0)</f>
        <v>0</v>
      </c>
      <c r="O276" s="48" cm="1">
        <f t="array" ref="O276">IFERROR(
IF(OR(O$10="",$I276=""),"",
SUMIFS(収穫記録!$P:$P,収穫記録!$D:$D,$J$1,収穫記録!$I:$I,$J$2,収穫記録!$J:$J,$J$3,収穫記録!$F:$F,$I276,収穫記録!$B:$B,"&gt;="&amp;O$10,収穫記録!$B:$B,"&lt;="&amp;O$10+6)
/_xlfn.UNIQUE(_xlfn._xlws.FILTER($F:$F,$E:$E=$J$4))
/IF($J$5="総計",1,$K276/10)
),0)</f>
        <v>0</v>
      </c>
      <c r="P276" s="48" cm="1">
        <f t="array" ref="P276">IFERROR(
IF(OR(P$10="",$I276=""),"",
SUMIFS(収穫記録!$P:$P,収穫記録!$D:$D,$J$1,収穫記録!$I:$I,$J$2,収穫記録!$J:$J,$J$3,収穫記録!$F:$F,$I276,収穫記録!$B:$B,"&gt;="&amp;P$10,収穫記録!$B:$B,"&lt;="&amp;P$10+6)
/_xlfn.UNIQUE(_xlfn._xlws.FILTER($F:$F,$E:$E=$J$4))
/IF($J$5="総計",1,$K276/10)
),0)</f>
        <v>0</v>
      </c>
      <c r="Q276" s="48" cm="1">
        <f t="array" ref="Q276">IFERROR(
IF(OR(Q$10="",$I276=""),"",
SUMIFS(収穫記録!$P:$P,収穫記録!$D:$D,$J$1,収穫記録!$I:$I,$J$2,収穫記録!$J:$J,$J$3,収穫記録!$F:$F,$I276,収穫記録!$B:$B,"&gt;="&amp;Q$10,収穫記録!$B:$B,"&lt;="&amp;Q$10+6)
/_xlfn.UNIQUE(_xlfn._xlws.FILTER($F:$F,$E:$E=$J$4))
/IF($J$5="総計",1,$K276/10)
),0)</f>
        <v>0</v>
      </c>
      <c r="R276" s="48" cm="1">
        <f t="array" ref="R276">IFERROR(
IF(OR(R$10="",$I276=""),"",
SUMIFS(収穫記録!$P:$P,収穫記録!$D:$D,$J$1,収穫記録!$I:$I,$J$2,収穫記録!$J:$J,$J$3,収穫記録!$F:$F,$I276,収穫記録!$B:$B,"&gt;="&amp;R$10,収穫記録!$B:$B,"&lt;="&amp;R$10+6)
/_xlfn.UNIQUE(_xlfn._xlws.FILTER($F:$F,$E:$E=$J$4))
/IF($J$5="総計",1,$K276/10)
),0)</f>
        <v>0</v>
      </c>
      <c r="S276" s="48" cm="1">
        <f t="array" ref="S276">IFERROR(
IF(OR(S$10="",$I276=""),"",
SUMIFS(収穫記録!$P:$P,収穫記録!$D:$D,$J$1,収穫記録!$I:$I,$J$2,収穫記録!$J:$J,$J$3,収穫記録!$F:$F,$I276,収穫記録!$B:$B,"&gt;="&amp;S$10,収穫記録!$B:$B,"&lt;="&amp;S$10+6)
/_xlfn.UNIQUE(_xlfn._xlws.FILTER($F:$F,$E:$E=$J$4))
/IF($J$5="総計",1,$K276/10)
),0)</f>
        <v>0</v>
      </c>
      <c r="T276" s="48" cm="1">
        <f t="array" ref="T276">IFERROR(
IF(OR(T$10="",$I276=""),"",
SUMIFS(収穫記録!$P:$P,収穫記録!$D:$D,$J$1,収穫記録!$I:$I,$J$2,収穫記録!$J:$J,$J$3,収穫記録!$F:$F,$I276,収穫記録!$B:$B,"&gt;="&amp;T$10,収穫記録!$B:$B,"&lt;="&amp;T$10+6)
/_xlfn.UNIQUE(_xlfn._xlws.FILTER($F:$F,$E:$E=$J$4))
/IF($J$5="総計",1,$K276/10)
),0)</f>
        <v>0</v>
      </c>
      <c r="U276" s="48" cm="1">
        <f t="array" ref="U276">IFERROR(
IF(OR(U$10="",$I276=""),"",
SUMIFS(収穫記録!$P:$P,収穫記録!$D:$D,$J$1,収穫記録!$I:$I,$J$2,収穫記録!$J:$J,$J$3,収穫記録!$F:$F,$I276,収穫記録!$B:$B,"&gt;="&amp;U$10,収穫記録!$B:$B,"&lt;="&amp;U$10+6)
/_xlfn.UNIQUE(_xlfn._xlws.FILTER($F:$F,$E:$E=$J$4))
/IF($J$5="総計",1,$K276/10)
),0)</f>
        <v>0</v>
      </c>
      <c r="V276" s="48" cm="1">
        <f t="array" ref="V276">IFERROR(
IF(OR(V$10="",$I276=""),"",
SUMIFS(収穫記録!$P:$P,収穫記録!$D:$D,$J$1,収穫記録!$I:$I,$J$2,収穫記録!$J:$J,$J$3,収穫記録!$F:$F,$I276,収穫記録!$B:$B,"&gt;="&amp;V$10,収穫記録!$B:$B,"&lt;="&amp;V$10+6)
/_xlfn.UNIQUE(_xlfn._xlws.FILTER($F:$F,$E:$E=$J$4))
/IF($J$5="総計",1,$K276/10)
),0)</f>
        <v>0</v>
      </c>
      <c r="W276" s="48" cm="1">
        <f t="array" ref="W276">IFERROR(
IF(OR(W$10="",$I276=""),"",
SUMIFS(収穫記録!$P:$P,収穫記録!$D:$D,$J$1,収穫記録!$I:$I,$J$2,収穫記録!$J:$J,$J$3,収穫記録!$F:$F,$I276,収穫記録!$B:$B,"&gt;="&amp;W$10,収穫記録!$B:$B,"&lt;="&amp;W$10+6)
/_xlfn.UNIQUE(_xlfn._xlws.FILTER($F:$F,$E:$E=$J$4))
/IF($J$5="総計",1,$K276/10)
),0)</f>
        <v>0</v>
      </c>
      <c r="X276" s="48" cm="1">
        <f t="array" ref="X276">IFERROR(
IF(OR(X$10="",$I276=""),"",
SUMIFS(収穫記録!$P:$P,収穫記録!$D:$D,$J$1,収穫記録!$I:$I,$J$2,収穫記録!$J:$J,$J$3,収穫記録!$F:$F,$I276,収穫記録!$B:$B,"&gt;="&amp;X$10,収穫記録!$B:$B,"&lt;="&amp;X$10+6)
/_xlfn.UNIQUE(_xlfn._xlws.FILTER($F:$F,$E:$E=$J$4))
/IF($J$5="総計",1,$K276/10)
),0)</f>
        <v>0</v>
      </c>
    </row>
    <row r="277" spans="10:24">
      <c r="J277" s="13"/>
      <c r="K277" s="37"/>
      <c r="L277" s="46" t="str">
        <f t="shared" si="6"/>
        <v/>
      </c>
      <c r="M277" s="47" cm="1">
        <f t="array" ref="M277">IFERROR(
IF(OR(M$10="",$I277=""),"",
SUMIFS(収穫記録!$P:$P,収穫記録!$D:$D,$J$1,収穫記録!$I:$I,$J$2,収穫記録!$J:$J,$J$3,収穫記録!$F:$F,$I277,収穫記録!$B:$B,"&gt;="&amp;M$10,収穫記録!$B:$B,"&lt;="&amp;M$10+6)
/_xlfn.UNIQUE(_xlfn._xlws.FILTER($F:$F,$E:$E=$J$4))
/IF($J$5="総計",1,$K277/10)
),0)</f>
        <v>0</v>
      </c>
      <c r="N277" s="48" cm="1">
        <f t="array" ref="N277">IFERROR(
IF(OR(N$10="",$I277=""),"",
SUMIFS(収穫記録!$P:$P,収穫記録!$D:$D,$J$1,収穫記録!$I:$I,$J$2,収穫記録!$J:$J,$J$3,収穫記録!$F:$F,$I277,収穫記録!$B:$B,"&gt;="&amp;N$10,収穫記録!$B:$B,"&lt;="&amp;N$10+6)
/_xlfn.UNIQUE(_xlfn._xlws.FILTER($F:$F,$E:$E=$J$4))
/IF($J$5="総計",1,$K277/10)
),0)</f>
        <v>0</v>
      </c>
      <c r="O277" s="48" cm="1">
        <f t="array" ref="O277">IFERROR(
IF(OR(O$10="",$I277=""),"",
SUMIFS(収穫記録!$P:$P,収穫記録!$D:$D,$J$1,収穫記録!$I:$I,$J$2,収穫記録!$J:$J,$J$3,収穫記録!$F:$F,$I277,収穫記録!$B:$B,"&gt;="&amp;O$10,収穫記録!$B:$B,"&lt;="&amp;O$10+6)
/_xlfn.UNIQUE(_xlfn._xlws.FILTER($F:$F,$E:$E=$J$4))
/IF($J$5="総計",1,$K277/10)
),0)</f>
        <v>0</v>
      </c>
      <c r="P277" s="48" cm="1">
        <f t="array" ref="P277">IFERROR(
IF(OR(P$10="",$I277=""),"",
SUMIFS(収穫記録!$P:$P,収穫記録!$D:$D,$J$1,収穫記録!$I:$I,$J$2,収穫記録!$J:$J,$J$3,収穫記録!$F:$F,$I277,収穫記録!$B:$B,"&gt;="&amp;P$10,収穫記録!$B:$B,"&lt;="&amp;P$10+6)
/_xlfn.UNIQUE(_xlfn._xlws.FILTER($F:$F,$E:$E=$J$4))
/IF($J$5="総計",1,$K277/10)
),0)</f>
        <v>0</v>
      </c>
      <c r="Q277" s="48" cm="1">
        <f t="array" ref="Q277">IFERROR(
IF(OR(Q$10="",$I277=""),"",
SUMIFS(収穫記録!$P:$P,収穫記録!$D:$D,$J$1,収穫記録!$I:$I,$J$2,収穫記録!$J:$J,$J$3,収穫記録!$F:$F,$I277,収穫記録!$B:$B,"&gt;="&amp;Q$10,収穫記録!$B:$B,"&lt;="&amp;Q$10+6)
/_xlfn.UNIQUE(_xlfn._xlws.FILTER($F:$F,$E:$E=$J$4))
/IF($J$5="総計",1,$K277/10)
),0)</f>
        <v>0</v>
      </c>
      <c r="R277" s="48" cm="1">
        <f t="array" ref="R277">IFERROR(
IF(OR(R$10="",$I277=""),"",
SUMIFS(収穫記録!$P:$P,収穫記録!$D:$D,$J$1,収穫記録!$I:$I,$J$2,収穫記録!$J:$J,$J$3,収穫記録!$F:$F,$I277,収穫記録!$B:$B,"&gt;="&amp;R$10,収穫記録!$B:$B,"&lt;="&amp;R$10+6)
/_xlfn.UNIQUE(_xlfn._xlws.FILTER($F:$F,$E:$E=$J$4))
/IF($J$5="総計",1,$K277/10)
),0)</f>
        <v>0</v>
      </c>
      <c r="S277" s="48" cm="1">
        <f t="array" ref="S277">IFERROR(
IF(OR(S$10="",$I277=""),"",
SUMIFS(収穫記録!$P:$P,収穫記録!$D:$D,$J$1,収穫記録!$I:$I,$J$2,収穫記録!$J:$J,$J$3,収穫記録!$F:$F,$I277,収穫記録!$B:$B,"&gt;="&amp;S$10,収穫記録!$B:$B,"&lt;="&amp;S$10+6)
/_xlfn.UNIQUE(_xlfn._xlws.FILTER($F:$F,$E:$E=$J$4))
/IF($J$5="総計",1,$K277/10)
),0)</f>
        <v>0</v>
      </c>
      <c r="T277" s="48" cm="1">
        <f t="array" ref="T277">IFERROR(
IF(OR(T$10="",$I277=""),"",
SUMIFS(収穫記録!$P:$P,収穫記録!$D:$D,$J$1,収穫記録!$I:$I,$J$2,収穫記録!$J:$J,$J$3,収穫記録!$F:$F,$I277,収穫記録!$B:$B,"&gt;="&amp;T$10,収穫記録!$B:$B,"&lt;="&amp;T$10+6)
/_xlfn.UNIQUE(_xlfn._xlws.FILTER($F:$F,$E:$E=$J$4))
/IF($J$5="総計",1,$K277/10)
),0)</f>
        <v>0</v>
      </c>
      <c r="U277" s="48" cm="1">
        <f t="array" ref="U277">IFERROR(
IF(OR(U$10="",$I277=""),"",
SUMIFS(収穫記録!$P:$P,収穫記録!$D:$D,$J$1,収穫記録!$I:$I,$J$2,収穫記録!$J:$J,$J$3,収穫記録!$F:$F,$I277,収穫記録!$B:$B,"&gt;="&amp;U$10,収穫記録!$B:$B,"&lt;="&amp;U$10+6)
/_xlfn.UNIQUE(_xlfn._xlws.FILTER($F:$F,$E:$E=$J$4))
/IF($J$5="総計",1,$K277/10)
),0)</f>
        <v>0</v>
      </c>
      <c r="V277" s="48" cm="1">
        <f t="array" ref="V277">IFERROR(
IF(OR(V$10="",$I277=""),"",
SUMIFS(収穫記録!$P:$P,収穫記録!$D:$D,$J$1,収穫記録!$I:$I,$J$2,収穫記録!$J:$J,$J$3,収穫記録!$F:$F,$I277,収穫記録!$B:$B,"&gt;="&amp;V$10,収穫記録!$B:$B,"&lt;="&amp;V$10+6)
/_xlfn.UNIQUE(_xlfn._xlws.FILTER($F:$F,$E:$E=$J$4))
/IF($J$5="総計",1,$K277/10)
),0)</f>
        <v>0</v>
      </c>
      <c r="W277" s="48" cm="1">
        <f t="array" ref="W277">IFERROR(
IF(OR(W$10="",$I277=""),"",
SUMIFS(収穫記録!$P:$P,収穫記録!$D:$D,$J$1,収穫記録!$I:$I,$J$2,収穫記録!$J:$J,$J$3,収穫記録!$F:$F,$I277,収穫記録!$B:$B,"&gt;="&amp;W$10,収穫記録!$B:$B,"&lt;="&amp;W$10+6)
/_xlfn.UNIQUE(_xlfn._xlws.FILTER($F:$F,$E:$E=$J$4))
/IF($J$5="総計",1,$K277/10)
),0)</f>
        <v>0</v>
      </c>
      <c r="X277" s="48" cm="1">
        <f t="array" ref="X277">IFERROR(
IF(OR(X$10="",$I277=""),"",
SUMIFS(収穫記録!$P:$P,収穫記録!$D:$D,$J$1,収穫記録!$I:$I,$J$2,収穫記録!$J:$J,$J$3,収穫記録!$F:$F,$I277,収穫記録!$B:$B,"&gt;="&amp;X$10,収穫記録!$B:$B,"&lt;="&amp;X$10+6)
/_xlfn.UNIQUE(_xlfn._xlws.FILTER($F:$F,$E:$E=$J$4))
/IF($J$5="総計",1,$K277/10)
),0)</f>
        <v>0</v>
      </c>
    </row>
    <row r="278" spans="10:24">
      <c r="J278" s="13"/>
      <c r="K278" s="37"/>
      <c r="L278" s="46" t="str">
        <f t="shared" si="6"/>
        <v/>
      </c>
      <c r="M278" s="47" cm="1">
        <f t="array" ref="M278">IFERROR(
IF(OR(M$10="",$I278=""),"",
SUMIFS(収穫記録!$P:$P,収穫記録!$D:$D,$J$1,収穫記録!$I:$I,$J$2,収穫記録!$J:$J,$J$3,収穫記録!$F:$F,$I278,収穫記録!$B:$B,"&gt;="&amp;M$10,収穫記録!$B:$B,"&lt;="&amp;M$10+6)
/_xlfn.UNIQUE(_xlfn._xlws.FILTER($F:$F,$E:$E=$J$4))
/IF($J$5="総計",1,$K278/10)
),0)</f>
        <v>0</v>
      </c>
      <c r="N278" s="48" cm="1">
        <f t="array" ref="N278">IFERROR(
IF(OR(N$10="",$I278=""),"",
SUMIFS(収穫記録!$P:$P,収穫記録!$D:$D,$J$1,収穫記録!$I:$I,$J$2,収穫記録!$J:$J,$J$3,収穫記録!$F:$F,$I278,収穫記録!$B:$B,"&gt;="&amp;N$10,収穫記録!$B:$B,"&lt;="&amp;N$10+6)
/_xlfn.UNIQUE(_xlfn._xlws.FILTER($F:$F,$E:$E=$J$4))
/IF($J$5="総計",1,$K278/10)
),0)</f>
        <v>0</v>
      </c>
      <c r="O278" s="48" cm="1">
        <f t="array" ref="O278">IFERROR(
IF(OR(O$10="",$I278=""),"",
SUMIFS(収穫記録!$P:$P,収穫記録!$D:$D,$J$1,収穫記録!$I:$I,$J$2,収穫記録!$J:$J,$J$3,収穫記録!$F:$F,$I278,収穫記録!$B:$B,"&gt;="&amp;O$10,収穫記録!$B:$B,"&lt;="&amp;O$10+6)
/_xlfn.UNIQUE(_xlfn._xlws.FILTER($F:$F,$E:$E=$J$4))
/IF($J$5="総計",1,$K278/10)
),0)</f>
        <v>0</v>
      </c>
      <c r="P278" s="48" cm="1">
        <f t="array" ref="P278">IFERROR(
IF(OR(P$10="",$I278=""),"",
SUMIFS(収穫記録!$P:$P,収穫記録!$D:$D,$J$1,収穫記録!$I:$I,$J$2,収穫記録!$J:$J,$J$3,収穫記録!$F:$F,$I278,収穫記録!$B:$B,"&gt;="&amp;P$10,収穫記録!$B:$B,"&lt;="&amp;P$10+6)
/_xlfn.UNIQUE(_xlfn._xlws.FILTER($F:$F,$E:$E=$J$4))
/IF($J$5="総計",1,$K278/10)
),0)</f>
        <v>0</v>
      </c>
      <c r="Q278" s="48" cm="1">
        <f t="array" ref="Q278">IFERROR(
IF(OR(Q$10="",$I278=""),"",
SUMIFS(収穫記録!$P:$P,収穫記録!$D:$D,$J$1,収穫記録!$I:$I,$J$2,収穫記録!$J:$J,$J$3,収穫記録!$F:$F,$I278,収穫記録!$B:$B,"&gt;="&amp;Q$10,収穫記録!$B:$B,"&lt;="&amp;Q$10+6)
/_xlfn.UNIQUE(_xlfn._xlws.FILTER($F:$F,$E:$E=$J$4))
/IF($J$5="総計",1,$K278/10)
),0)</f>
        <v>0</v>
      </c>
      <c r="R278" s="48" cm="1">
        <f t="array" ref="R278">IFERROR(
IF(OR(R$10="",$I278=""),"",
SUMIFS(収穫記録!$P:$P,収穫記録!$D:$D,$J$1,収穫記録!$I:$I,$J$2,収穫記録!$J:$J,$J$3,収穫記録!$F:$F,$I278,収穫記録!$B:$B,"&gt;="&amp;R$10,収穫記録!$B:$B,"&lt;="&amp;R$10+6)
/_xlfn.UNIQUE(_xlfn._xlws.FILTER($F:$F,$E:$E=$J$4))
/IF($J$5="総計",1,$K278/10)
),0)</f>
        <v>0</v>
      </c>
      <c r="S278" s="48" cm="1">
        <f t="array" ref="S278">IFERROR(
IF(OR(S$10="",$I278=""),"",
SUMIFS(収穫記録!$P:$P,収穫記録!$D:$D,$J$1,収穫記録!$I:$I,$J$2,収穫記録!$J:$J,$J$3,収穫記録!$F:$F,$I278,収穫記録!$B:$B,"&gt;="&amp;S$10,収穫記録!$B:$B,"&lt;="&amp;S$10+6)
/_xlfn.UNIQUE(_xlfn._xlws.FILTER($F:$F,$E:$E=$J$4))
/IF($J$5="総計",1,$K278/10)
),0)</f>
        <v>0</v>
      </c>
      <c r="T278" s="48" cm="1">
        <f t="array" ref="T278">IFERROR(
IF(OR(T$10="",$I278=""),"",
SUMIFS(収穫記録!$P:$P,収穫記録!$D:$D,$J$1,収穫記録!$I:$I,$J$2,収穫記録!$J:$J,$J$3,収穫記録!$F:$F,$I278,収穫記録!$B:$B,"&gt;="&amp;T$10,収穫記録!$B:$B,"&lt;="&amp;T$10+6)
/_xlfn.UNIQUE(_xlfn._xlws.FILTER($F:$F,$E:$E=$J$4))
/IF($J$5="総計",1,$K278/10)
),0)</f>
        <v>0</v>
      </c>
      <c r="U278" s="48" cm="1">
        <f t="array" ref="U278">IFERROR(
IF(OR(U$10="",$I278=""),"",
SUMIFS(収穫記録!$P:$P,収穫記録!$D:$D,$J$1,収穫記録!$I:$I,$J$2,収穫記録!$J:$J,$J$3,収穫記録!$F:$F,$I278,収穫記録!$B:$B,"&gt;="&amp;U$10,収穫記録!$B:$B,"&lt;="&amp;U$10+6)
/_xlfn.UNIQUE(_xlfn._xlws.FILTER($F:$F,$E:$E=$J$4))
/IF($J$5="総計",1,$K278/10)
),0)</f>
        <v>0</v>
      </c>
      <c r="V278" s="48" cm="1">
        <f t="array" ref="V278">IFERROR(
IF(OR(V$10="",$I278=""),"",
SUMIFS(収穫記録!$P:$P,収穫記録!$D:$D,$J$1,収穫記録!$I:$I,$J$2,収穫記録!$J:$J,$J$3,収穫記録!$F:$F,$I278,収穫記録!$B:$B,"&gt;="&amp;V$10,収穫記録!$B:$B,"&lt;="&amp;V$10+6)
/_xlfn.UNIQUE(_xlfn._xlws.FILTER($F:$F,$E:$E=$J$4))
/IF($J$5="総計",1,$K278/10)
),0)</f>
        <v>0</v>
      </c>
      <c r="W278" s="48" cm="1">
        <f t="array" ref="W278">IFERROR(
IF(OR(W$10="",$I278=""),"",
SUMIFS(収穫記録!$P:$P,収穫記録!$D:$D,$J$1,収穫記録!$I:$I,$J$2,収穫記録!$J:$J,$J$3,収穫記録!$F:$F,$I278,収穫記録!$B:$B,"&gt;="&amp;W$10,収穫記録!$B:$B,"&lt;="&amp;W$10+6)
/_xlfn.UNIQUE(_xlfn._xlws.FILTER($F:$F,$E:$E=$J$4))
/IF($J$5="総計",1,$K278/10)
),0)</f>
        <v>0</v>
      </c>
      <c r="X278" s="48" cm="1">
        <f t="array" ref="X278">IFERROR(
IF(OR(X$10="",$I278=""),"",
SUMIFS(収穫記録!$P:$P,収穫記録!$D:$D,$J$1,収穫記録!$I:$I,$J$2,収穫記録!$J:$J,$J$3,収穫記録!$F:$F,$I278,収穫記録!$B:$B,"&gt;="&amp;X$10,収穫記録!$B:$B,"&lt;="&amp;X$10+6)
/_xlfn.UNIQUE(_xlfn._xlws.FILTER($F:$F,$E:$E=$J$4))
/IF($J$5="総計",1,$K278/10)
),0)</f>
        <v>0</v>
      </c>
    </row>
    <row r="279" spans="10:24">
      <c r="J279" s="13"/>
      <c r="K279" s="37"/>
      <c r="L279" s="46" t="str">
        <f t="shared" si="6"/>
        <v/>
      </c>
      <c r="M279" s="47" cm="1">
        <f t="array" ref="M279">IFERROR(
IF(OR(M$10="",$I279=""),"",
SUMIFS(収穫記録!$P:$P,収穫記録!$D:$D,$J$1,収穫記録!$I:$I,$J$2,収穫記録!$J:$J,$J$3,収穫記録!$F:$F,$I279,収穫記録!$B:$B,"&gt;="&amp;M$10,収穫記録!$B:$B,"&lt;="&amp;M$10+6)
/_xlfn.UNIQUE(_xlfn._xlws.FILTER($F:$F,$E:$E=$J$4))
/IF($J$5="総計",1,$K279/10)
),0)</f>
        <v>0</v>
      </c>
      <c r="N279" s="48" cm="1">
        <f t="array" ref="N279">IFERROR(
IF(OR(N$10="",$I279=""),"",
SUMIFS(収穫記録!$P:$P,収穫記録!$D:$D,$J$1,収穫記録!$I:$I,$J$2,収穫記録!$J:$J,$J$3,収穫記録!$F:$F,$I279,収穫記録!$B:$B,"&gt;="&amp;N$10,収穫記録!$B:$B,"&lt;="&amp;N$10+6)
/_xlfn.UNIQUE(_xlfn._xlws.FILTER($F:$F,$E:$E=$J$4))
/IF($J$5="総計",1,$K279/10)
),0)</f>
        <v>0</v>
      </c>
      <c r="O279" s="48" cm="1">
        <f t="array" ref="O279">IFERROR(
IF(OR(O$10="",$I279=""),"",
SUMIFS(収穫記録!$P:$P,収穫記録!$D:$D,$J$1,収穫記録!$I:$I,$J$2,収穫記録!$J:$J,$J$3,収穫記録!$F:$F,$I279,収穫記録!$B:$B,"&gt;="&amp;O$10,収穫記録!$B:$B,"&lt;="&amp;O$10+6)
/_xlfn.UNIQUE(_xlfn._xlws.FILTER($F:$F,$E:$E=$J$4))
/IF($J$5="総計",1,$K279/10)
),0)</f>
        <v>0</v>
      </c>
      <c r="P279" s="48" cm="1">
        <f t="array" ref="P279">IFERROR(
IF(OR(P$10="",$I279=""),"",
SUMIFS(収穫記録!$P:$P,収穫記録!$D:$D,$J$1,収穫記録!$I:$I,$J$2,収穫記録!$J:$J,$J$3,収穫記録!$F:$F,$I279,収穫記録!$B:$B,"&gt;="&amp;P$10,収穫記録!$B:$B,"&lt;="&amp;P$10+6)
/_xlfn.UNIQUE(_xlfn._xlws.FILTER($F:$F,$E:$E=$J$4))
/IF($J$5="総計",1,$K279/10)
),0)</f>
        <v>0</v>
      </c>
      <c r="Q279" s="48" cm="1">
        <f t="array" ref="Q279">IFERROR(
IF(OR(Q$10="",$I279=""),"",
SUMIFS(収穫記録!$P:$P,収穫記録!$D:$D,$J$1,収穫記録!$I:$I,$J$2,収穫記録!$J:$J,$J$3,収穫記録!$F:$F,$I279,収穫記録!$B:$B,"&gt;="&amp;Q$10,収穫記録!$B:$B,"&lt;="&amp;Q$10+6)
/_xlfn.UNIQUE(_xlfn._xlws.FILTER($F:$F,$E:$E=$J$4))
/IF($J$5="総計",1,$K279/10)
),0)</f>
        <v>0</v>
      </c>
      <c r="R279" s="48" cm="1">
        <f t="array" ref="R279">IFERROR(
IF(OR(R$10="",$I279=""),"",
SUMIFS(収穫記録!$P:$P,収穫記録!$D:$D,$J$1,収穫記録!$I:$I,$J$2,収穫記録!$J:$J,$J$3,収穫記録!$F:$F,$I279,収穫記録!$B:$B,"&gt;="&amp;R$10,収穫記録!$B:$B,"&lt;="&amp;R$10+6)
/_xlfn.UNIQUE(_xlfn._xlws.FILTER($F:$F,$E:$E=$J$4))
/IF($J$5="総計",1,$K279/10)
),0)</f>
        <v>0</v>
      </c>
      <c r="S279" s="48" cm="1">
        <f t="array" ref="S279">IFERROR(
IF(OR(S$10="",$I279=""),"",
SUMIFS(収穫記録!$P:$P,収穫記録!$D:$D,$J$1,収穫記録!$I:$I,$J$2,収穫記録!$J:$J,$J$3,収穫記録!$F:$F,$I279,収穫記録!$B:$B,"&gt;="&amp;S$10,収穫記録!$B:$B,"&lt;="&amp;S$10+6)
/_xlfn.UNIQUE(_xlfn._xlws.FILTER($F:$F,$E:$E=$J$4))
/IF($J$5="総計",1,$K279/10)
),0)</f>
        <v>0</v>
      </c>
      <c r="T279" s="48" cm="1">
        <f t="array" ref="T279">IFERROR(
IF(OR(T$10="",$I279=""),"",
SUMIFS(収穫記録!$P:$P,収穫記録!$D:$D,$J$1,収穫記録!$I:$I,$J$2,収穫記録!$J:$J,$J$3,収穫記録!$F:$F,$I279,収穫記録!$B:$B,"&gt;="&amp;T$10,収穫記録!$B:$B,"&lt;="&amp;T$10+6)
/_xlfn.UNIQUE(_xlfn._xlws.FILTER($F:$F,$E:$E=$J$4))
/IF($J$5="総計",1,$K279/10)
),0)</f>
        <v>0</v>
      </c>
      <c r="U279" s="48" cm="1">
        <f t="array" ref="U279">IFERROR(
IF(OR(U$10="",$I279=""),"",
SUMIFS(収穫記録!$P:$P,収穫記録!$D:$D,$J$1,収穫記録!$I:$I,$J$2,収穫記録!$J:$J,$J$3,収穫記録!$F:$F,$I279,収穫記録!$B:$B,"&gt;="&amp;U$10,収穫記録!$B:$B,"&lt;="&amp;U$10+6)
/_xlfn.UNIQUE(_xlfn._xlws.FILTER($F:$F,$E:$E=$J$4))
/IF($J$5="総計",1,$K279/10)
),0)</f>
        <v>0</v>
      </c>
      <c r="V279" s="48" cm="1">
        <f t="array" ref="V279">IFERROR(
IF(OR(V$10="",$I279=""),"",
SUMIFS(収穫記録!$P:$P,収穫記録!$D:$D,$J$1,収穫記録!$I:$I,$J$2,収穫記録!$J:$J,$J$3,収穫記録!$F:$F,$I279,収穫記録!$B:$B,"&gt;="&amp;V$10,収穫記録!$B:$B,"&lt;="&amp;V$10+6)
/_xlfn.UNIQUE(_xlfn._xlws.FILTER($F:$F,$E:$E=$J$4))
/IF($J$5="総計",1,$K279/10)
),0)</f>
        <v>0</v>
      </c>
      <c r="W279" s="48" cm="1">
        <f t="array" ref="W279">IFERROR(
IF(OR(W$10="",$I279=""),"",
SUMIFS(収穫記録!$P:$P,収穫記録!$D:$D,$J$1,収穫記録!$I:$I,$J$2,収穫記録!$J:$J,$J$3,収穫記録!$F:$F,$I279,収穫記録!$B:$B,"&gt;="&amp;W$10,収穫記録!$B:$B,"&lt;="&amp;W$10+6)
/_xlfn.UNIQUE(_xlfn._xlws.FILTER($F:$F,$E:$E=$J$4))
/IF($J$5="総計",1,$K279/10)
),0)</f>
        <v>0</v>
      </c>
      <c r="X279" s="48" cm="1">
        <f t="array" ref="X279">IFERROR(
IF(OR(X$10="",$I279=""),"",
SUMIFS(収穫記録!$P:$P,収穫記録!$D:$D,$J$1,収穫記録!$I:$I,$J$2,収穫記録!$J:$J,$J$3,収穫記録!$F:$F,$I279,収穫記録!$B:$B,"&gt;="&amp;X$10,収穫記録!$B:$B,"&lt;="&amp;X$10+6)
/_xlfn.UNIQUE(_xlfn._xlws.FILTER($F:$F,$E:$E=$J$4))
/IF($J$5="総計",1,$K279/10)
),0)</f>
        <v>0</v>
      </c>
    </row>
    <row r="280" spans="10:24">
      <c r="J280" s="13"/>
      <c r="K280" s="37"/>
      <c r="L280" s="46" t="str">
        <f t="shared" si="6"/>
        <v/>
      </c>
      <c r="M280" s="47" cm="1">
        <f t="array" ref="M280">IFERROR(
IF(OR(M$10="",$I280=""),"",
SUMIFS(収穫記録!$P:$P,収穫記録!$D:$D,$J$1,収穫記録!$I:$I,$J$2,収穫記録!$J:$J,$J$3,収穫記録!$F:$F,$I280,収穫記録!$B:$B,"&gt;="&amp;M$10,収穫記録!$B:$B,"&lt;="&amp;M$10+6)
/_xlfn.UNIQUE(_xlfn._xlws.FILTER($F:$F,$E:$E=$J$4))
/IF($J$5="総計",1,$K280/10)
),0)</f>
        <v>0</v>
      </c>
      <c r="N280" s="48" cm="1">
        <f t="array" ref="N280">IFERROR(
IF(OR(N$10="",$I280=""),"",
SUMIFS(収穫記録!$P:$P,収穫記録!$D:$D,$J$1,収穫記録!$I:$I,$J$2,収穫記録!$J:$J,$J$3,収穫記録!$F:$F,$I280,収穫記録!$B:$B,"&gt;="&amp;N$10,収穫記録!$B:$B,"&lt;="&amp;N$10+6)
/_xlfn.UNIQUE(_xlfn._xlws.FILTER($F:$F,$E:$E=$J$4))
/IF($J$5="総計",1,$K280/10)
),0)</f>
        <v>0</v>
      </c>
      <c r="O280" s="48" cm="1">
        <f t="array" ref="O280">IFERROR(
IF(OR(O$10="",$I280=""),"",
SUMIFS(収穫記録!$P:$P,収穫記録!$D:$D,$J$1,収穫記録!$I:$I,$J$2,収穫記録!$J:$J,$J$3,収穫記録!$F:$F,$I280,収穫記録!$B:$B,"&gt;="&amp;O$10,収穫記録!$B:$B,"&lt;="&amp;O$10+6)
/_xlfn.UNIQUE(_xlfn._xlws.FILTER($F:$F,$E:$E=$J$4))
/IF($J$5="総計",1,$K280/10)
),0)</f>
        <v>0</v>
      </c>
      <c r="P280" s="48" cm="1">
        <f t="array" ref="P280">IFERROR(
IF(OR(P$10="",$I280=""),"",
SUMIFS(収穫記録!$P:$P,収穫記録!$D:$D,$J$1,収穫記録!$I:$I,$J$2,収穫記録!$J:$J,$J$3,収穫記録!$F:$F,$I280,収穫記録!$B:$B,"&gt;="&amp;P$10,収穫記録!$B:$B,"&lt;="&amp;P$10+6)
/_xlfn.UNIQUE(_xlfn._xlws.FILTER($F:$F,$E:$E=$J$4))
/IF($J$5="総計",1,$K280/10)
),0)</f>
        <v>0</v>
      </c>
      <c r="Q280" s="48" cm="1">
        <f t="array" ref="Q280">IFERROR(
IF(OR(Q$10="",$I280=""),"",
SUMIFS(収穫記録!$P:$P,収穫記録!$D:$D,$J$1,収穫記録!$I:$I,$J$2,収穫記録!$J:$J,$J$3,収穫記録!$F:$F,$I280,収穫記録!$B:$B,"&gt;="&amp;Q$10,収穫記録!$B:$B,"&lt;="&amp;Q$10+6)
/_xlfn.UNIQUE(_xlfn._xlws.FILTER($F:$F,$E:$E=$J$4))
/IF($J$5="総計",1,$K280/10)
),0)</f>
        <v>0</v>
      </c>
      <c r="R280" s="48" cm="1">
        <f t="array" ref="R280">IFERROR(
IF(OR(R$10="",$I280=""),"",
SUMIFS(収穫記録!$P:$P,収穫記録!$D:$D,$J$1,収穫記録!$I:$I,$J$2,収穫記録!$J:$J,$J$3,収穫記録!$F:$F,$I280,収穫記録!$B:$B,"&gt;="&amp;R$10,収穫記録!$B:$B,"&lt;="&amp;R$10+6)
/_xlfn.UNIQUE(_xlfn._xlws.FILTER($F:$F,$E:$E=$J$4))
/IF($J$5="総計",1,$K280/10)
),0)</f>
        <v>0</v>
      </c>
      <c r="S280" s="48" cm="1">
        <f t="array" ref="S280">IFERROR(
IF(OR(S$10="",$I280=""),"",
SUMIFS(収穫記録!$P:$P,収穫記録!$D:$D,$J$1,収穫記録!$I:$I,$J$2,収穫記録!$J:$J,$J$3,収穫記録!$F:$F,$I280,収穫記録!$B:$B,"&gt;="&amp;S$10,収穫記録!$B:$B,"&lt;="&amp;S$10+6)
/_xlfn.UNIQUE(_xlfn._xlws.FILTER($F:$F,$E:$E=$J$4))
/IF($J$5="総計",1,$K280/10)
),0)</f>
        <v>0</v>
      </c>
      <c r="T280" s="48" cm="1">
        <f t="array" ref="T280">IFERROR(
IF(OR(T$10="",$I280=""),"",
SUMIFS(収穫記録!$P:$P,収穫記録!$D:$D,$J$1,収穫記録!$I:$I,$J$2,収穫記録!$J:$J,$J$3,収穫記録!$F:$F,$I280,収穫記録!$B:$B,"&gt;="&amp;T$10,収穫記録!$B:$B,"&lt;="&amp;T$10+6)
/_xlfn.UNIQUE(_xlfn._xlws.FILTER($F:$F,$E:$E=$J$4))
/IF($J$5="総計",1,$K280/10)
),0)</f>
        <v>0</v>
      </c>
      <c r="U280" s="48" cm="1">
        <f t="array" ref="U280">IFERROR(
IF(OR(U$10="",$I280=""),"",
SUMIFS(収穫記録!$P:$P,収穫記録!$D:$D,$J$1,収穫記録!$I:$I,$J$2,収穫記録!$J:$J,$J$3,収穫記録!$F:$F,$I280,収穫記録!$B:$B,"&gt;="&amp;U$10,収穫記録!$B:$B,"&lt;="&amp;U$10+6)
/_xlfn.UNIQUE(_xlfn._xlws.FILTER($F:$F,$E:$E=$J$4))
/IF($J$5="総計",1,$K280/10)
),0)</f>
        <v>0</v>
      </c>
      <c r="V280" s="48" cm="1">
        <f t="array" ref="V280">IFERROR(
IF(OR(V$10="",$I280=""),"",
SUMIFS(収穫記録!$P:$P,収穫記録!$D:$D,$J$1,収穫記録!$I:$I,$J$2,収穫記録!$J:$J,$J$3,収穫記録!$F:$F,$I280,収穫記録!$B:$B,"&gt;="&amp;V$10,収穫記録!$B:$B,"&lt;="&amp;V$10+6)
/_xlfn.UNIQUE(_xlfn._xlws.FILTER($F:$F,$E:$E=$J$4))
/IF($J$5="総計",1,$K280/10)
),0)</f>
        <v>0</v>
      </c>
      <c r="W280" s="48" cm="1">
        <f t="array" ref="W280">IFERROR(
IF(OR(W$10="",$I280=""),"",
SUMIFS(収穫記録!$P:$P,収穫記録!$D:$D,$J$1,収穫記録!$I:$I,$J$2,収穫記録!$J:$J,$J$3,収穫記録!$F:$F,$I280,収穫記録!$B:$B,"&gt;="&amp;W$10,収穫記録!$B:$B,"&lt;="&amp;W$10+6)
/_xlfn.UNIQUE(_xlfn._xlws.FILTER($F:$F,$E:$E=$J$4))
/IF($J$5="総計",1,$K280/10)
),0)</f>
        <v>0</v>
      </c>
      <c r="X280" s="48" cm="1">
        <f t="array" ref="X280">IFERROR(
IF(OR(X$10="",$I280=""),"",
SUMIFS(収穫記録!$P:$P,収穫記録!$D:$D,$J$1,収穫記録!$I:$I,$J$2,収穫記録!$J:$J,$J$3,収穫記録!$F:$F,$I280,収穫記録!$B:$B,"&gt;="&amp;X$10,収穫記録!$B:$B,"&lt;="&amp;X$10+6)
/_xlfn.UNIQUE(_xlfn._xlws.FILTER($F:$F,$E:$E=$J$4))
/IF($J$5="総計",1,$K280/10)
),0)</f>
        <v>0</v>
      </c>
    </row>
    <row r="281" spans="10:24">
      <c r="J281" s="13"/>
      <c r="K281" s="37"/>
      <c r="L281" s="46" t="str">
        <f t="shared" si="6"/>
        <v/>
      </c>
      <c r="M281" s="47" cm="1">
        <f t="array" ref="M281">IFERROR(
IF(OR(M$10="",$I281=""),"",
SUMIFS(収穫記録!$P:$P,収穫記録!$D:$D,$J$1,収穫記録!$I:$I,$J$2,収穫記録!$J:$J,$J$3,収穫記録!$F:$F,$I281,収穫記録!$B:$B,"&gt;="&amp;M$10,収穫記録!$B:$B,"&lt;="&amp;M$10+6)
/_xlfn.UNIQUE(_xlfn._xlws.FILTER($F:$F,$E:$E=$J$4))
/IF($J$5="総計",1,$K281/10)
),0)</f>
        <v>0</v>
      </c>
      <c r="N281" s="48" cm="1">
        <f t="array" ref="N281">IFERROR(
IF(OR(N$10="",$I281=""),"",
SUMIFS(収穫記録!$P:$P,収穫記録!$D:$D,$J$1,収穫記録!$I:$I,$J$2,収穫記録!$J:$J,$J$3,収穫記録!$F:$F,$I281,収穫記録!$B:$B,"&gt;="&amp;N$10,収穫記録!$B:$B,"&lt;="&amp;N$10+6)
/_xlfn.UNIQUE(_xlfn._xlws.FILTER($F:$F,$E:$E=$J$4))
/IF($J$5="総計",1,$K281/10)
),0)</f>
        <v>0</v>
      </c>
      <c r="O281" s="48" cm="1">
        <f t="array" ref="O281">IFERROR(
IF(OR(O$10="",$I281=""),"",
SUMIFS(収穫記録!$P:$P,収穫記録!$D:$D,$J$1,収穫記録!$I:$I,$J$2,収穫記録!$J:$J,$J$3,収穫記録!$F:$F,$I281,収穫記録!$B:$B,"&gt;="&amp;O$10,収穫記録!$B:$B,"&lt;="&amp;O$10+6)
/_xlfn.UNIQUE(_xlfn._xlws.FILTER($F:$F,$E:$E=$J$4))
/IF($J$5="総計",1,$K281/10)
),0)</f>
        <v>0</v>
      </c>
      <c r="P281" s="48" cm="1">
        <f t="array" ref="P281">IFERROR(
IF(OR(P$10="",$I281=""),"",
SUMIFS(収穫記録!$P:$P,収穫記録!$D:$D,$J$1,収穫記録!$I:$I,$J$2,収穫記録!$J:$J,$J$3,収穫記録!$F:$F,$I281,収穫記録!$B:$B,"&gt;="&amp;P$10,収穫記録!$B:$B,"&lt;="&amp;P$10+6)
/_xlfn.UNIQUE(_xlfn._xlws.FILTER($F:$F,$E:$E=$J$4))
/IF($J$5="総計",1,$K281/10)
),0)</f>
        <v>0</v>
      </c>
      <c r="Q281" s="48" cm="1">
        <f t="array" ref="Q281">IFERROR(
IF(OR(Q$10="",$I281=""),"",
SUMIFS(収穫記録!$P:$P,収穫記録!$D:$D,$J$1,収穫記録!$I:$I,$J$2,収穫記録!$J:$J,$J$3,収穫記録!$F:$F,$I281,収穫記録!$B:$B,"&gt;="&amp;Q$10,収穫記録!$B:$B,"&lt;="&amp;Q$10+6)
/_xlfn.UNIQUE(_xlfn._xlws.FILTER($F:$F,$E:$E=$J$4))
/IF($J$5="総計",1,$K281/10)
),0)</f>
        <v>0</v>
      </c>
      <c r="R281" s="48" cm="1">
        <f t="array" ref="R281">IFERROR(
IF(OR(R$10="",$I281=""),"",
SUMIFS(収穫記録!$P:$P,収穫記録!$D:$D,$J$1,収穫記録!$I:$I,$J$2,収穫記録!$J:$J,$J$3,収穫記録!$F:$F,$I281,収穫記録!$B:$B,"&gt;="&amp;R$10,収穫記録!$B:$B,"&lt;="&amp;R$10+6)
/_xlfn.UNIQUE(_xlfn._xlws.FILTER($F:$F,$E:$E=$J$4))
/IF($J$5="総計",1,$K281/10)
),0)</f>
        <v>0</v>
      </c>
      <c r="S281" s="48" cm="1">
        <f t="array" ref="S281">IFERROR(
IF(OR(S$10="",$I281=""),"",
SUMIFS(収穫記録!$P:$P,収穫記録!$D:$D,$J$1,収穫記録!$I:$I,$J$2,収穫記録!$J:$J,$J$3,収穫記録!$F:$F,$I281,収穫記録!$B:$B,"&gt;="&amp;S$10,収穫記録!$B:$B,"&lt;="&amp;S$10+6)
/_xlfn.UNIQUE(_xlfn._xlws.FILTER($F:$F,$E:$E=$J$4))
/IF($J$5="総計",1,$K281/10)
),0)</f>
        <v>0</v>
      </c>
      <c r="T281" s="48" cm="1">
        <f t="array" ref="T281">IFERROR(
IF(OR(T$10="",$I281=""),"",
SUMIFS(収穫記録!$P:$P,収穫記録!$D:$D,$J$1,収穫記録!$I:$I,$J$2,収穫記録!$J:$J,$J$3,収穫記録!$F:$F,$I281,収穫記録!$B:$B,"&gt;="&amp;T$10,収穫記録!$B:$B,"&lt;="&amp;T$10+6)
/_xlfn.UNIQUE(_xlfn._xlws.FILTER($F:$F,$E:$E=$J$4))
/IF($J$5="総計",1,$K281/10)
),0)</f>
        <v>0</v>
      </c>
      <c r="U281" s="48" cm="1">
        <f t="array" ref="U281">IFERROR(
IF(OR(U$10="",$I281=""),"",
SUMIFS(収穫記録!$P:$P,収穫記録!$D:$D,$J$1,収穫記録!$I:$I,$J$2,収穫記録!$J:$J,$J$3,収穫記録!$F:$F,$I281,収穫記録!$B:$B,"&gt;="&amp;U$10,収穫記録!$B:$B,"&lt;="&amp;U$10+6)
/_xlfn.UNIQUE(_xlfn._xlws.FILTER($F:$F,$E:$E=$J$4))
/IF($J$5="総計",1,$K281/10)
),0)</f>
        <v>0</v>
      </c>
      <c r="V281" s="48" cm="1">
        <f t="array" ref="V281">IFERROR(
IF(OR(V$10="",$I281=""),"",
SUMIFS(収穫記録!$P:$P,収穫記録!$D:$D,$J$1,収穫記録!$I:$I,$J$2,収穫記録!$J:$J,$J$3,収穫記録!$F:$F,$I281,収穫記録!$B:$B,"&gt;="&amp;V$10,収穫記録!$B:$B,"&lt;="&amp;V$10+6)
/_xlfn.UNIQUE(_xlfn._xlws.FILTER($F:$F,$E:$E=$J$4))
/IF($J$5="総計",1,$K281/10)
),0)</f>
        <v>0</v>
      </c>
      <c r="W281" s="48" cm="1">
        <f t="array" ref="W281">IFERROR(
IF(OR(W$10="",$I281=""),"",
SUMIFS(収穫記録!$P:$P,収穫記録!$D:$D,$J$1,収穫記録!$I:$I,$J$2,収穫記録!$J:$J,$J$3,収穫記録!$F:$F,$I281,収穫記録!$B:$B,"&gt;="&amp;W$10,収穫記録!$B:$B,"&lt;="&amp;W$10+6)
/_xlfn.UNIQUE(_xlfn._xlws.FILTER($F:$F,$E:$E=$J$4))
/IF($J$5="総計",1,$K281/10)
),0)</f>
        <v>0</v>
      </c>
      <c r="X281" s="48" cm="1">
        <f t="array" ref="X281">IFERROR(
IF(OR(X$10="",$I281=""),"",
SUMIFS(収穫記録!$P:$P,収穫記録!$D:$D,$J$1,収穫記録!$I:$I,$J$2,収穫記録!$J:$J,$J$3,収穫記録!$F:$F,$I281,収穫記録!$B:$B,"&gt;="&amp;X$10,収穫記録!$B:$B,"&lt;="&amp;X$10+6)
/_xlfn.UNIQUE(_xlfn._xlws.FILTER($F:$F,$E:$E=$J$4))
/IF($J$5="総計",1,$K281/10)
),0)</f>
        <v>0</v>
      </c>
    </row>
    <row r="282" spans="10:24">
      <c r="J282" s="13"/>
      <c r="K282" s="37"/>
      <c r="L282" s="46" t="str">
        <f t="shared" si="6"/>
        <v/>
      </c>
      <c r="M282" s="47" cm="1">
        <f t="array" ref="M282">IFERROR(
IF(OR(M$10="",$I282=""),"",
SUMIFS(収穫記録!$P:$P,収穫記録!$D:$D,$J$1,収穫記録!$I:$I,$J$2,収穫記録!$J:$J,$J$3,収穫記録!$F:$F,$I282,収穫記録!$B:$B,"&gt;="&amp;M$10,収穫記録!$B:$B,"&lt;="&amp;M$10+6)
/_xlfn.UNIQUE(_xlfn._xlws.FILTER($F:$F,$E:$E=$J$4))
/IF($J$5="総計",1,$K282/10)
),0)</f>
        <v>0</v>
      </c>
      <c r="N282" s="48" cm="1">
        <f t="array" ref="N282">IFERROR(
IF(OR(N$10="",$I282=""),"",
SUMIFS(収穫記録!$P:$P,収穫記録!$D:$D,$J$1,収穫記録!$I:$I,$J$2,収穫記録!$J:$J,$J$3,収穫記録!$F:$F,$I282,収穫記録!$B:$B,"&gt;="&amp;N$10,収穫記録!$B:$B,"&lt;="&amp;N$10+6)
/_xlfn.UNIQUE(_xlfn._xlws.FILTER($F:$F,$E:$E=$J$4))
/IF($J$5="総計",1,$K282/10)
),0)</f>
        <v>0</v>
      </c>
      <c r="O282" s="48" cm="1">
        <f t="array" ref="O282">IFERROR(
IF(OR(O$10="",$I282=""),"",
SUMIFS(収穫記録!$P:$P,収穫記録!$D:$D,$J$1,収穫記録!$I:$I,$J$2,収穫記録!$J:$J,$J$3,収穫記録!$F:$F,$I282,収穫記録!$B:$B,"&gt;="&amp;O$10,収穫記録!$B:$B,"&lt;="&amp;O$10+6)
/_xlfn.UNIQUE(_xlfn._xlws.FILTER($F:$F,$E:$E=$J$4))
/IF($J$5="総計",1,$K282/10)
),0)</f>
        <v>0</v>
      </c>
      <c r="P282" s="48" cm="1">
        <f t="array" ref="P282">IFERROR(
IF(OR(P$10="",$I282=""),"",
SUMIFS(収穫記録!$P:$P,収穫記録!$D:$D,$J$1,収穫記録!$I:$I,$J$2,収穫記録!$J:$J,$J$3,収穫記録!$F:$F,$I282,収穫記録!$B:$B,"&gt;="&amp;P$10,収穫記録!$B:$B,"&lt;="&amp;P$10+6)
/_xlfn.UNIQUE(_xlfn._xlws.FILTER($F:$F,$E:$E=$J$4))
/IF($J$5="総計",1,$K282/10)
),0)</f>
        <v>0</v>
      </c>
      <c r="Q282" s="48" cm="1">
        <f t="array" ref="Q282">IFERROR(
IF(OR(Q$10="",$I282=""),"",
SUMIFS(収穫記録!$P:$P,収穫記録!$D:$D,$J$1,収穫記録!$I:$I,$J$2,収穫記録!$J:$J,$J$3,収穫記録!$F:$F,$I282,収穫記録!$B:$B,"&gt;="&amp;Q$10,収穫記録!$B:$B,"&lt;="&amp;Q$10+6)
/_xlfn.UNIQUE(_xlfn._xlws.FILTER($F:$F,$E:$E=$J$4))
/IF($J$5="総計",1,$K282/10)
),0)</f>
        <v>0</v>
      </c>
      <c r="R282" s="48" cm="1">
        <f t="array" ref="R282">IFERROR(
IF(OR(R$10="",$I282=""),"",
SUMIFS(収穫記録!$P:$P,収穫記録!$D:$D,$J$1,収穫記録!$I:$I,$J$2,収穫記録!$J:$J,$J$3,収穫記録!$F:$F,$I282,収穫記録!$B:$B,"&gt;="&amp;R$10,収穫記録!$B:$B,"&lt;="&amp;R$10+6)
/_xlfn.UNIQUE(_xlfn._xlws.FILTER($F:$F,$E:$E=$J$4))
/IF($J$5="総計",1,$K282/10)
),0)</f>
        <v>0</v>
      </c>
      <c r="S282" s="48" cm="1">
        <f t="array" ref="S282">IFERROR(
IF(OR(S$10="",$I282=""),"",
SUMIFS(収穫記録!$P:$P,収穫記録!$D:$D,$J$1,収穫記録!$I:$I,$J$2,収穫記録!$J:$J,$J$3,収穫記録!$F:$F,$I282,収穫記録!$B:$B,"&gt;="&amp;S$10,収穫記録!$B:$B,"&lt;="&amp;S$10+6)
/_xlfn.UNIQUE(_xlfn._xlws.FILTER($F:$F,$E:$E=$J$4))
/IF($J$5="総計",1,$K282/10)
),0)</f>
        <v>0</v>
      </c>
      <c r="T282" s="48" cm="1">
        <f t="array" ref="T282">IFERROR(
IF(OR(T$10="",$I282=""),"",
SUMIFS(収穫記録!$P:$P,収穫記録!$D:$D,$J$1,収穫記録!$I:$I,$J$2,収穫記録!$J:$J,$J$3,収穫記録!$F:$F,$I282,収穫記録!$B:$B,"&gt;="&amp;T$10,収穫記録!$B:$B,"&lt;="&amp;T$10+6)
/_xlfn.UNIQUE(_xlfn._xlws.FILTER($F:$F,$E:$E=$J$4))
/IF($J$5="総計",1,$K282/10)
),0)</f>
        <v>0</v>
      </c>
      <c r="U282" s="48" cm="1">
        <f t="array" ref="U282">IFERROR(
IF(OR(U$10="",$I282=""),"",
SUMIFS(収穫記録!$P:$P,収穫記録!$D:$D,$J$1,収穫記録!$I:$I,$J$2,収穫記録!$J:$J,$J$3,収穫記録!$F:$F,$I282,収穫記録!$B:$B,"&gt;="&amp;U$10,収穫記録!$B:$B,"&lt;="&amp;U$10+6)
/_xlfn.UNIQUE(_xlfn._xlws.FILTER($F:$F,$E:$E=$J$4))
/IF($J$5="総計",1,$K282/10)
),0)</f>
        <v>0</v>
      </c>
      <c r="V282" s="48" cm="1">
        <f t="array" ref="V282">IFERROR(
IF(OR(V$10="",$I282=""),"",
SUMIFS(収穫記録!$P:$P,収穫記録!$D:$D,$J$1,収穫記録!$I:$I,$J$2,収穫記録!$J:$J,$J$3,収穫記録!$F:$F,$I282,収穫記録!$B:$B,"&gt;="&amp;V$10,収穫記録!$B:$B,"&lt;="&amp;V$10+6)
/_xlfn.UNIQUE(_xlfn._xlws.FILTER($F:$F,$E:$E=$J$4))
/IF($J$5="総計",1,$K282/10)
),0)</f>
        <v>0</v>
      </c>
      <c r="W282" s="48" cm="1">
        <f t="array" ref="W282">IFERROR(
IF(OR(W$10="",$I282=""),"",
SUMIFS(収穫記録!$P:$P,収穫記録!$D:$D,$J$1,収穫記録!$I:$I,$J$2,収穫記録!$J:$J,$J$3,収穫記録!$F:$F,$I282,収穫記録!$B:$B,"&gt;="&amp;W$10,収穫記録!$B:$B,"&lt;="&amp;W$10+6)
/_xlfn.UNIQUE(_xlfn._xlws.FILTER($F:$F,$E:$E=$J$4))
/IF($J$5="総計",1,$K282/10)
),0)</f>
        <v>0</v>
      </c>
      <c r="X282" s="48" cm="1">
        <f t="array" ref="X282">IFERROR(
IF(OR(X$10="",$I282=""),"",
SUMIFS(収穫記録!$P:$P,収穫記録!$D:$D,$J$1,収穫記録!$I:$I,$J$2,収穫記録!$J:$J,$J$3,収穫記録!$F:$F,$I282,収穫記録!$B:$B,"&gt;="&amp;X$10,収穫記録!$B:$B,"&lt;="&amp;X$10+6)
/_xlfn.UNIQUE(_xlfn._xlws.FILTER($F:$F,$E:$E=$J$4))
/IF($J$5="総計",1,$K282/10)
),0)</f>
        <v>0</v>
      </c>
    </row>
    <row r="283" spans="10:24">
      <c r="J283" s="13"/>
      <c r="K283" s="37"/>
      <c r="L283" s="46" t="str">
        <f t="shared" si="6"/>
        <v/>
      </c>
      <c r="M283" s="47" cm="1">
        <f t="array" ref="M283">IFERROR(
IF(OR(M$10="",$I283=""),"",
SUMIFS(収穫記録!$P:$P,収穫記録!$D:$D,$J$1,収穫記録!$I:$I,$J$2,収穫記録!$J:$J,$J$3,収穫記録!$F:$F,$I283,収穫記録!$B:$B,"&gt;="&amp;M$10,収穫記録!$B:$B,"&lt;="&amp;M$10+6)
/_xlfn.UNIQUE(_xlfn._xlws.FILTER($F:$F,$E:$E=$J$4))
/IF($J$5="総計",1,$K283/10)
),0)</f>
        <v>0</v>
      </c>
      <c r="N283" s="48" cm="1">
        <f t="array" ref="N283">IFERROR(
IF(OR(N$10="",$I283=""),"",
SUMIFS(収穫記録!$P:$P,収穫記録!$D:$D,$J$1,収穫記録!$I:$I,$J$2,収穫記録!$J:$J,$J$3,収穫記録!$F:$F,$I283,収穫記録!$B:$B,"&gt;="&amp;N$10,収穫記録!$B:$B,"&lt;="&amp;N$10+6)
/_xlfn.UNIQUE(_xlfn._xlws.FILTER($F:$F,$E:$E=$J$4))
/IF($J$5="総計",1,$K283/10)
),0)</f>
        <v>0</v>
      </c>
      <c r="O283" s="48" cm="1">
        <f t="array" ref="O283">IFERROR(
IF(OR(O$10="",$I283=""),"",
SUMIFS(収穫記録!$P:$P,収穫記録!$D:$D,$J$1,収穫記録!$I:$I,$J$2,収穫記録!$J:$J,$J$3,収穫記録!$F:$F,$I283,収穫記録!$B:$B,"&gt;="&amp;O$10,収穫記録!$B:$B,"&lt;="&amp;O$10+6)
/_xlfn.UNIQUE(_xlfn._xlws.FILTER($F:$F,$E:$E=$J$4))
/IF($J$5="総計",1,$K283/10)
),0)</f>
        <v>0</v>
      </c>
      <c r="P283" s="48" cm="1">
        <f t="array" ref="P283">IFERROR(
IF(OR(P$10="",$I283=""),"",
SUMIFS(収穫記録!$P:$P,収穫記録!$D:$D,$J$1,収穫記録!$I:$I,$J$2,収穫記録!$J:$J,$J$3,収穫記録!$F:$F,$I283,収穫記録!$B:$B,"&gt;="&amp;P$10,収穫記録!$B:$B,"&lt;="&amp;P$10+6)
/_xlfn.UNIQUE(_xlfn._xlws.FILTER($F:$F,$E:$E=$J$4))
/IF($J$5="総計",1,$K283/10)
),0)</f>
        <v>0</v>
      </c>
      <c r="Q283" s="48" cm="1">
        <f t="array" ref="Q283">IFERROR(
IF(OR(Q$10="",$I283=""),"",
SUMIFS(収穫記録!$P:$P,収穫記録!$D:$D,$J$1,収穫記録!$I:$I,$J$2,収穫記録!$J:$J,$J$3,収穫記録!$F:$F,$I283,収穫記録!$B:$B,"&gt;="&amp;Q$10,収穫記録!$B:$B,"&lt;="&amp;Q$10+6)
/_xlfn.UNIQUE(_xlfn._xlws.FILTER($F:$F,$E:$E=$J$4))
/IF($J$5="総計",1,$K283/10)
),0)</f>
        <v>0</v>
      </c>
      <c r="R283" s="48" cm="1">
        <f t="array" ref="R283">IFERROR(
IF(OR(R$10="",$I283=""),"",
SUMIFS(収穫記録!$P:$P,収穫記録!$D:$D,$J$1,収穫記録!$I:$I,$J$2,収穫記録!$J:$J,$J$3,収穫記録!$F:$F,$I283,収穫記録!$B:$B,"&gt;="&amp;R$10,収穫記録!$B:$B,"&lt;="&amp;R$10+6)
/_xlfn.UNIQUE(_xlfn._xlws.FILTER($F:$F,$E:$E=$J$4))
/IF($J$5="総計",1,$K283/10)
),0)</f>
        <v>0</v>
      </c>
      <c r="S283" s="48" cm="1">
        <f t="array" ref="S283">IFERROR(
IF(OR(S$10="",$I283=""),"",
SUMIFS(収穫記録!$P:$P,収穫記録!$D:$D,$J$1,収穫記録!$I:$I,$J$2,収穫記録!$J:$J,$J$3,収穫記録!$F:$F,$I283,収穫記録!$B:$B,"&gt;="&amp;S$10,収穫記録!$B:$B,"&lt;="&amp;S$10+6)
/_xlfn.UNIQUE(_xlfn._xlws.FILTER($F:$F,$E:$E=$J$4))
/IF($J$5="総計",1,$K283/10)
),0)</f>
        <v>0</v>
      </c>
      <c r="T283" s="48" cm="1">
        <f t="array" ref="T283">IFERROR(
IF(OR(T$10="",$I283=""),"",
SUMIFS(収穫記録!$P:$P,収穫記録!$D:$D,$J$1,収穫記録!$I:$I,$J$2,収穫記録!$J:$J,$J$3,収穫記録!$F:$F,$I283,収穫記録!$B:$B,"&gt;="&amp;T$10,収穫記録!$B:$B,"&lt;="&amp;T$10+6)
/_xlfn.UNIQUE(_xlfn._xlws.FILTER($F:$F,$E:$E=$J$4))
/IF($J$5="総計",1,$K283/10)
),0)</f>
        <v>0</v>
      </c>
      <c r="U283" s="48" cm="1">
        <f t="array" ref="U283">IFERROR(
IF(OR(U$10="",$I283=""),"",
SUMIFS(収穫記録!$P:$P,収穫記録!$D:$D,$J$1,収穫記録!$I:$I,$J$2,収穫記録!$J:$J,$J$3,収穫記録!$F:$F,$I283,収穫記録!$B:$B,"&gt;="&amp;U$10,収穫記録!$B:$B,"&lt;="&amp;U$10+6)
/_xlfn.UNIQUE(_xlfn._xlws.FILTER($F:$F,$E:$E=$J$4))
/IF($J$5="総計",1,$K283/10)
),0)</f>
        <v>0</v>
      </c>
      <c r="V283" s="48" cm="1">
        <f t="array" ref="V283">IFERROR(
IF(OR(V$10="",$I283=""),"",
SUMIFS(収穫記録!$P:$P,収穫記録!$D:$D,$J$1,収穫記録!$I:$I,$J$2,収穫記録!$J:$J,$J$3,収穫記録!$F:$F,$I283,収穫記録!$B:$B,"&gt;="&amp;V$10,収穫記録!$B:$B,"&lt;="&amp;V$10+6)
/_xlfn.UNIQUE(_xlfn._xlws.FILTER($F:$F,$E:$E=$J$4))
/IF($J$5="総計",1,$K283/10)
),0)</f>
        <v>0</v>
      </c>
      <c r="W283" s="48" cm="1">
        <f t="array" ref="W283">IFERROR(
IF(OR(W$10="",$I283=""),"",
SUMIFS(収穫記録!$P:$P,収穫記録!$D:$D,$J$1,収穫記録!$I:$I,$J$2,収穫記録!$J:$J,$J$3,収穫記録!$F:$F,$I283,収穫記録!$B:$B,"&gt;="&amp;W$10,収穫記録!$B:$B,"&lt;="&amp;W$10+6)
/_xlfn.UNIQUE(_xlfn._xlws.FILTER($F:$F,$E:$E=$J$4))
/IF($J$5="総計",1,$K283/10)
),0)</f>
        <v>0</v>
      </c>
      <c r="X283" s="48" cm="1">
        <f t="array" ref="X283">IFERROR(
IF(OR(X$10="",$I283=""),"",
SUMIFS(収穫記録!$P:$P,収穫記録!$D:$D,$J$1,収穫記録!$I:$I,$J$2,収穫記録!$J:$J,$J$3,収穫記録!$F:$F,$I283,収穫記録!$B:$B,"&gt;="&amp;X$10,収穫記録!$B:$B,"&lt;="&amp;X$10+6)
/_xlfn.UNIQUE(_xlfn._xlws.FILTER($F:$F,$E:$E=$J$4))
/IF($J$5="総計",1,$K283/10)
),0)</f>
        <v>0</v>
      </c>
    </row>
    <row r="284" spans="10:24">
      <c r="J284" s="13"/>
      <c r="K284" s="37"/>
      <c r="L284" s="46" t="str">
        <f t="shared" si="6"/>
        <v/>
      </c>
      <c r="M284" s="47" cm="1">
        <f t="array" ref="M284">IFERROR(
IF(OR(M$10="",$I284=""),"",
SUMIFS(収穫記録!$P:$P,収穫記録!$D:$D,$J$1,収穫記録!$I:$I,$J$2,収穫記録!$J:$J,$J$3,収穫記録!$F:$F,$I284,収穫記録!$B:$B,"&gt;="&amp;M$10,収穫記録!$B:$B,"&lt;="&amp;M$10+6)
/_xlfn.UNIQUE(_xlfn._xlws.FILTER($F:$F,$E:$E=$J$4))
/IF($J$5="総計",1,$K284/10)
),0)</f>
        <v>0</v>
      </c>
      <c r="N284" s="48" cm="1">
        <f t="array" ref="N284">IFERROR(
IF(OR(N$10="",$I284=""),"",
SUMIFS(収穫記録!$P:$P,収穫記録!$D:$D,$J$1,収穫記録!$I:$I,$J$2,収穫記録!$J:$J,$J$3,収穫記録!$F:$F,$I284,収穫記録!$B:$B,"&gt;="&amp;N$10,収穫記録!$B:$B,"&lt;="&amp;N$10+6)
/_xlfn.UNIQUE(_xlfn._xlws.FILTER($F:$F,$E:$E=$J$4))
/IF($J$5="総計",1,$K284/10)
),0)</f>
        <v>0</v>
      </c>
      <c r="O284" s="48" cm="1">
        <f t="array" ref="O284">IFERROR(
IF(OR(O$10="",$I284=""),"",
SUMIFS(収穫記録!$P:$P,収穫記録!$D:$D,$J$1,収穫記録!$I:$I,$J$2,収穫記録!$J:$J,$J$3,収穫記録!$F:$F,$I284,収穫記録!$B:$B,"&gt;="&amp;O$10,収穫記録!$B:$B,"&lt;="&amp;O$10+6)
/_xlfn.UNIQUE(_xlfn._xlws.FILTER($F:$F,$E:$E=$J$4))
/IF($J$5="総計",1,$K284/10)
),0)</f>
        <v>0</v>
      </c>
      <c r="P284" s="48" cm="1">
        <f t="array" ref="P284">IFERROR(
IF(OR(P$10="",$I284=""),"",
SUMIFS(収穫記録!$P:$P,収穫記録!$D:$D,$J$1,収穫記録!$I:$I,$J$2,収穫記録!$J:$J,$J$3,収穫記録!$F:$F,$I284,収穫記録!$B:$B,"&gt;="&amp;P$10,収穫記録!$B:$B,"&lt;="&amp;P$10+6)
/_xlfn.UNIQUE(_xlfn._xlws.FILTER($F:$F,$E:$E=$J$4))
/IF($J$5="総計",1,$K284/10)
),0)</f>
        <v>0</v>
      </c>
      <c r="Q284" s="48" cm="1">
        <f t="array" ref="Q284">IFERROR(
IF(OR(Q$10="",$I284=""),"",
SUMIFS(収穫記録!$P:$P,収穫記録!$D:$D,$J$1,収穫記録!$I:$I,$J$2,収穫記録!$J:$J,$J$3,収穫記録!$F:$F,$I284,収穫記録!$B:$B,"&gt;="&amp;Q$10,収穫記録!$B:$B,"&lt;="&amp;Q$10+6)
/_xlfn.UNIQUE(_xlfn._xlws.FILTER($F:$F,$E:$E=$J$4))
/IF($J$5="総計",1,$K284/10)
),0)</f>
        <v>0</v>
      </c>
      <c r="R284" s="48" cm="1">
        <f t="array" ref="R284">IFERROR(
IF(OR(R$10="",$I284=""),"",
SUMIFS(収穫記録!$P:$P,収穫記録!$D:$D,$J$1,収穫記録!$I:$I,$J$2,収穫記録!$J:$J,$J$3,収穫記録!$F:$F,$I284,収穫記録!$B:$B,"&gt;="&amp;R$10,収穫記録!$B:$B,"&lt;="&amp;R$10+6)
/_xlfn.UNIQUE(_xlfn._xlws.FILTER($F:$F,$E:$E=$J$4))
/IF($J$5="総計",1,$K284/10)
),0)</f>
        <v>0</v>
      </c>
      <c r="S284" s="48" cm="1">
        <f t="array" ref="S284">IFERROR(
IF(OR(S$10="",$I284=""),"",
SUMIFS(収穫記録!$P:$P,収穫記録!$D:$D,$J$1,収穫記録!$I:$I,$J$2,収穫記録!$J:$J,$J$3,収穫記録!$F:$F,$I284,収穫記録!$B:$B,"&gt;="&amp;S$10,収穫記録!$B:$B,"&lt;="&amp;S$10+6)
/_xlfn.UNIQUE(_xlfn._xlws.FILTER($F:$F,$E:$E=$J$4))
/IF($J$5="総計",1,$K284/10)
),0)</f>
        <v>0</v>
      </c>
      <c r="T284" s="48" cm="1">
        <f t="array" ref="T284">IFERROR(
IF(OR(T$10="",$I284=""),"",
SUMIFS(収穫記録!$P:$P,収穫記録!$D:$D,$J$1,収穫記録!$I:$I,$J$2,収穫記録!$J:$J,$J$3,収穫記録!$F:$F,$I284,収穫記録!$B:$B,"&gt;="&amp;T$10,収穫記録!$B:$B,"&lt;="&amp;T$10+6)
/_xlfn.UNIQUE(_xlfn._xlws.FILTER($F:$F,$E:$E=$J$4))
/IF($J$5="総計",1,$K284/10)
),0)</f>
        <v>0</v>
      </c>
      <c r="U284" s="48" cm="1">
        <f t="array" ref="U284">IFERROR(
IF(OR(U$10="",$I284=""),"",
SUMIFS(収穫記録!$P:$P,収穫記録!$D:$D,$J$1,収穫記録!$I:$I,$J$2,収穫記録!$J:$J,$J$3,収穫記録!$F:$F,$I284,収穫記録!$B:$B,"&gt;="&amp;U$10,収穫記録!$B:$B,"&lt;="&amp;U$10+6)
/_xlfn.UNIQUE(_xlfn._xlws.FILTER($F:$F,$E:$E=$J$4))
/IF($J$5="総計",1,$K284/10)
),0)</f>
        <v>0</v>
      </c>
      <c r="V284" s="48" cm="1">
        <f t="array" ref="V284">IFERROR(
IF(OR(V$10="",$I284=""),"",
SUMIFS(収穫記録!$P:$P,収穫記録!$D:$D,$J$1,収穫記録!$I:$I,$J$2,収穫記録!$J:$J,$J$3,収穫記録!$F:$F,$I284,収穫記録!$B:$B,"&gt;="&amp;V$10,収穫記録!$B:$B,"&lt;="&amp;V$10+6)
/_xlfn.UNIQUE(_xlfn._xlws.FILTER($F:$F,$E:$E=$J$4))
/IF($J$5="総計",1,$K284/10)
),0)</f>
        <v>0</v>
      </c>
      <c r="W284" s="48" cm="1">
        <f t="array" ref="W284">IFERROR(
IF(OR(W$10="",$I284=""),"",
SUMIFS(収穫記録!$P:$P,収穫記録!$D:$D,$J$1,収穫記録!$I:$I,$J$2,収穫記録!$J:$J,$J$3,収穫記録!$F:$F,$I284,収穫記録!$B:$B,"&gt;="&amp;W$10,収穫記録!$B:$B,"&lt;="&amp;W$10+6)
/_xlfn.UNIQUE(_xlfn._xlws.FILTER($F:$F,$E:$E=$J$4))
/IF($J$5="総計",1,$K284/10)
),0)</f>
        <v>0</v>
      </c>
      <c r="X284" s="48" cm="1">
        <f t="array" ref="X284">IFERROR(
IF(OR(X$10="",$I284=""),"",
SUMIFS(収穫記録!$P:$P,収穫記録!$D:$D,$J$1,収穫記録!$I:$I,$J$2,収穫記録!$J:$J,$J$3,収穫記録!$F:$F,$I284,収穫記録!$B:$B,"&gt;="&amp;X$10,収穫記録!$B:$B,"&lt;="&amp;X$10+6)
/_xlfn.UNIQUE(_xlfn._xlws.FILTER($F:$F,$E:$E=$J$4))
/IF($J$5="総計",1,$K284/10)
),0)</f>
        <v>0</v>
      </c>
    </row>
    <row r="285" spans="10:24">
      <c r="J285" s="13"/>
      <c r="K285" s="37"/>
      <c r="L285" s="46" t="str">
        <f t="shared" si="6"/>
        <v/>
      </c>
      <c r="M285" s="47" cm="1">
        <f t="array" ref="M285">IFERROR(
IF(OR(M$10="",$I285=""),"",
SUMIFS(収穫記録!$P:$P,収穫記録!$D:$D,$J$1,収穫記録!$I:$I,$J$2,収穫記録!$J:$J,$J$3,収穫記録!$F:$F,$I285,収穫記録!$B:$B,"&gt;="&amp;M$10,収穫記録!$B:$B,"&lt;="&amp;M$10+6)
/_xlfn.UNIQUE(_xlfn._xlws.FILTER($F:$F,$E:$E=$J$4))
/IF($J$5="総計",1,$K285/10)
),0)</f>
        <v>0</v>
      </c>
      <c r="N285" s="48" cm="1">
        <f t="array" ref="N285">IFERROR(
IF(OR(N$10="",$I285=""),"",
SUMIFS(収穫記録!$P:$P,収穫記録!$D:$D,$J$1,収穫記録!$I:$I,$J$2,収穫記録!$J:$J,$J$3,収穫記録!$F:$F,$I285,収穫記録!$B:$B,"&gt;="&amp;N$10,収穫記録!$B:$B,"&lt;="&amp;N$10+6)
/_xlfn.UNIQUE(_xlfn._xlws.FILTER($F:$F,$E:$E=$J$4))
/IF($J$5="総計",1,$K285/10)
),0)</f>
        <v>0</v>
      </c>
      <c r="O285" s="48" cm="1">
        <f t="array" ref="O285">IFERROR(
IF(OR(O$10="",$I285=""),"",
SUMIFS(収穫記録!$P:$P,収穫記録!$D:$D,$J$1,収穫記録!$I:$I,$J$2,収穫記録!$J:$J,$J$3,収穫記録!$F:$F,$I285,収穫記録!$B:$B,"&gt;="&amp;O$10,収穫記録!$B:$B,"&lt;="&amp;O$10+6)
/_xlfn.UNIQUE(_xlfn._xlws.FILTER($F:$F,$E:$E=$J$4))
/IF($J$5="総計",1,$K285/10)
),0)</f>
        <v>0</v>
      </c>
      <c r="P285" s="48" cm="1">
        <f t="array" ref="P285">IFERROR(
IF(OR(P$10="",$I285=""),"",
SUMIFS(収穫記録!$P:$P,収穫記録!$D:$D,$J$1,収穫記録!$I:$I,$J$2,収穫記録!$J:$J,$J$3,収穫記録!$F:$F,$I285,収穫記録!$B:$B,"&gt;="&amp;P$10,収穫記録!$B:$B,"&lt;="&amp;P$10+6)
/_xlfn.UNIQUE(_xlfn._xlws.FILTER($F:$F,$E:$E=$J$4))
/IF($J$5="総計",1,$K285/10)
),0)</f>
        <v>0</v>
      </c>
      <c r="Q285" s="48" cm="1">
        <f t="array" ref="Q285">IFERROR(
IF(OR(Q$10="",$I285=""),"",
SUMIFS(収穫記録!$P:$P,収穫記録!$D:$D,$J$1,収穫記録!$I:$I,$J$2,収穫記録!$J:$J,$J$3,収穫記録!$F:$F,$I285,収穫記録!$B:$B,"&gt;="&amp;Q$10,収穫記録!$B:$B,"&lt;="&amp;Q$10+6)
/_xlfn.UNIQUE(_xlfn._xlws.FILTER($F:$F,$E:$E=$J$4))
/IF($J$5="総計",1,$K285/10)
),0)</f>
        <v>0</v>
      </c>
      <c r="R285" s="48" cm="1">
        <f t="array" ref="R285">IFERROR(
IF(OR(R$10="",$I285=""),"",
SUMIFS(収穫記録!$P:$P,収穫記録!$D:$D,$J$1,収穫記録!$I:$I,$J$2,収穫記録!$J:$J,$J$3,収穫記録!$F:$F,$I285,収穫記録!$B:$B,"&gt;="&amp;R$10,収穫記録!$B:$B,"&lt;="&amp;R$10+6)
/_xlfn.UNIQUE(_xlfn._xlws.FILTER($F:$F,$E:$E=$J$4))
/IF($J$5="総計",1,$K285/10)
),0)</f>
        <v>0</v>
      </c>
      <c r="S285" s="48" cm="1">
        <f t="array" ref="S285">IFERROR(
IF(OR(S$10="",$I285=""),"",
SUMIFS(収穫記録!$P:$P,収穫記録!$D:$D,$J$1,収穫記録!$I:$I,$J$2,収穫記録!$J:$J,$J$3,収穫記録!$F:$F,$I285,収穫記録!$B:$B,"&gt;="&amp;S$10,収穫記録!$B:$B,"&lt;="&amp;S$10+6)
/_xlfn.UNIQUE(_xlfn._xlws.FILTER($F:$F,$E:$E=$J$4))
/IF($J$5="総計",1,$K285/10)
),0)</f>
        <v>0</v>
      </c>
      <c r="T285" s="48" cm="1">
        <f t="array" ref="T285">IFERROR(
IF(OR(T$10="",$I285=""),"",
SUMIFS(収穫記録!$P:$P,収穫記録!$D:$D,$J$1,収穫記録!$I:$I,$J$2,収穫記録!$J:$J,$J$3,収穫記録!$F:$F,$I285,収穫記録!$B:$B,"&gt;="&amp;T$10,収穫記録!$B:$B,"&lt;="&amp;T$10+6)
/_xlfn.UNIQUE(_xlfn._xlws.FILTER($F:$F,$E:$E=$J$4))
/IF($J$5="総計",1,$K285/10)
),0)</f>
        <v>0</v>
      </c>
      <c r="U285" s="48" cm="1">
        <f t="array" ref="U285">IFERROR(
IF(OR(U$10="",$I285=""),"",
SUMIFS(収穫記録!$P:$P,収穫記録!$D:$D,$J$1,収穫記録!$I:$I,$J$2,収穫記録!$J:$J,$J$3,収穫記録!$F:$F,$I285,収穫記録!$B:$B,"&gt;="&amp;U$10,収穫記録!$B:$B,"&lt;="&amp;U$10+6)
/_xlfn.UNIQUE(_xlfn._xlws.FILTER($F:$F,$E:$E=$J$4))
/IF($J$5="総計",1,$K285/10)
),0)</f>
        <v>0</v>
      </c>
      <c r="V285" s="48" cm="1">
        <f t="array" ref="V285">IFERROR(
IF(OR(V$10="",$I285=""),"",
SUMIFS(収穫記録!$P:$P,収穫記録!$D:$D,$J$1,収穫記録!$I:$I,$J$2,収穫記録!$J:$J,$J$3,収穫記録!$F:$F,$I285,収穫記録!$B:$B,"&gt;="&amp;V$10,収穫記録!$B:$B,"&lt;="&amp;V$10+6)
/_xlfn.UNIQUE(_xlfn._xlws.FILTER($F:$F,$E:$E=$J$4))
/IF($J$5="総計",1,$K285/10)
),0)</f>
        <v>0</v>
      </c>
      <c r="W285" s="48" cm="1">
        <f t="array" ref="W285">IFERROR(
IF(OR(W$10="",$I285=""),"",
SUMIFS(収穫記録!$P:$P,収穫記録!$D:$D,$J$1,収穫記録!$I:$I,$J$2,収穫記録!$J:$J,$J$3,収穫記録!$F:$F,$I285,収穫記録!$B:$B,"&gt;="&amp;W$10,収穫記録!$B:$B,"&lt;="&amp;W$10+6)
/_xlfn.UNIQUE(_xlfn._xlws.FILTER($F:$F,$E:$E=$J$4))
/IF($J$5="総計",1,$K285/10)
),0)</f>
        <v>0</v>
      </c>
      <c r="X285" s="48" cm="1">
        <f t="array" ref="X285">IFERROR(
IF(OR(X$10="",$I285=""),"",
SUMIFS(収穫記録!$P:$P,収穫記録!$D:$D,$J$1,収穫記録!$I:$I,$J$2,収穫記録!$J:$J,$J$3,収穫記録!$F:$F,$I285,収穫記録!$B:$B,"&gt;="&amp;X$10,収穫記録!$B:$B,"&lt;="&amp;X$10+6)
/_xlfn.UNIQUE(_xlfn._xlws.FILTER($F:$F,$E:$E=$J$4))
/IF($J$5="総計",1,$K285/10)
),0)</f>
        <v>0</v>
      </c>
    </row>
    <row r="286" spans="10:24">
      <c r="J286" s="13"/>
      <c r="K286" s="37"/>
      <c r="L286" s="46" t="str">
        <f t="shared" si="6"/>
        <v/>
      </c>
      <c r="M286" s="47" cm="1">
        <f t="array" ref="M286">IFERROR(
IF(OR(M$10="",$I286=""),"",
SUMIFS(収穫記録!$P:$P,収穫記録!$D:$D,$J$1,収穫記録!$I:$I,$J$2,収穫記録!$J:$J,$J$3,収穫記録!$F:$F,$I286,収穫記録!$B:$B,"&gt;="&amp;M$10,収穫記録!$B:$B,"&lt;="&amp;M$10+6)
/_xlfn.UNIQUE(_xlfn._xlws.FILTER($F:$F,$E:$E=$J$4))
/IF($J$5="総計",1,$K286/10)
),0)</f>
        <v>0</v>
      </c>
      <c r="N286" s="48" cm="1">
        <f t="array" ref="N286">IFERROR(
IF(OR(N$10="",$I286=""),"",
SUMIFS(収穫記録!$P:$P,収穫記録!$D:$D,$J$1,収穫記録!$I:$I,$J$2,収穫記録!$J:$J,$J$3,収穫記録!$F:$F,$I286,収穫記録!$B:$B,"&gt;="&amp;N$10,収穫記録!$B:$B,"&lt;="&amp;N$10+6)
/_xlfn.UNIQUE(_xlfn._xlws.FILTER($F:$F,$E:$E=$J$4))
/IF($J$5="総計",1,$K286/10)
),0)</f>
        <v>0</v>
      </c>
      <c r="O286" s="48" cm="1">
        <f t="array" ref="O286">IFERROR(
IF(OR(O$10="",$I286=""),"",
SUMIFS(収穫記録!$P:$P,収穫記録!$D:$D,$J$1,収穫記録!$I:$I,$J$2,収穫記録!$J:$J,$J$3,収穫記録!$F:$F,$I286,収穫記録!$B:$B,"&gt;="&amp;O$10,収穫記録!$B:$B,"&lt;="&amp;O$10+6)
/_xlfn.UNIQUE(_xlfn._xlws.FILTER($F:$F,$E:$E=$J$4))
/IF($J$5="総計",1,$K286/10)
),0)</f>
        <v>0</v>
      </c>
      <c r="P286" s="48" cm="1">
        <f t="array" ref="P286">IFERROR(
IF(OR(P$10="",$I286=""),"",
SUMIFS(収穫記録!$P:$P,収穫記録!$D:$D,$J$1,収穫記録!$I:$I,$J$2,収穫記録!$J:$J,$J$3,収穫記録!$F:$F,$I286,収穫記録!$B:$B,"&gt;="&amp;P$10,収穫記録!$B:$B,"&lt;="&amp;P$10+6)
/_xlfn.UNIQUE(_xlfn._xlws.FILTER($F:$F,$E:$E=$J$4))
/IF($J$5="総計",1,$K286/10)
),0)</f>
        <v>0</v>
      </c>
      <c r="Q286" s="48" cm="1">
        <f t="array" ref="Q286">IFERROR(
IF(OR(Q$10="",$I286=""),"",
SUMIFS(収穫記録!$P:$P,収穫記録!$D:$D,$J$1,収穫記録!$I:$I,$J$2,収穫記録!$J:$J,$J$3,収穫記録!$F:$F,$I286,収穫記録!$B:$B,"&gt;="&amp;Q$10,収穫記録!$B:$B,"&lt;="&amp;Q$10+6)
/_xlfn.UNIQUE(_xlfn._xlws.FILTER($F:$F,$E:$E=$J$4))
/IF($J$5="総計",1,$K286/10)
),0)</f>
        <v>0</v>
      </c>
      <c r="R286" s="48" cm="1">
        <f t="array" ref="R286">IFERROR(
IF(OR(R$10="",$I286=""),"",
SUMIFS(収穫記録!$P:$P,収穫記録!$D:$D,$J$1,収穫記録!$I:$I,$J$2,収穫記録!$J:$J,$J$3,収穫記録!$F:$F,$I286,収穫記録!$B:$B,"&gt;="&amp;R$10,収穫記録!$B:$B,"&lt;="&amp;R$10+6)
/_xlfn.UNIQUE(_xlfn._xlws.FILTER($F:$F,$E:$E=$J$4))
/IF($J$5="総計",1,$K286/10)
),0)</f>
        <v>0</v>
      </c>
      <c r="S286" s="48" cm="1">
        <f t="array" ref="S286">IFERROR(
IF(OR(S$10="",$I286=""),"",
SUMIFS(収穫記録!$P:$P,収穫記録!$D:$D,$J$1,収穫記録!$I:$I,$J$2,収穫記録!$J:$J,$J$3,収穫記録!$F:$F,$I286,収穫記録!$B:$B,"&gt;="&amp;S$10,収穫記録!$B:$B,"&lt;="&amp;S$10+6)
/_xlfn.UNIQUE(_xlfn._xlws.FILTER($F:$F,$E:$E=$J$4))
/IF($J$5="総計",1,$K286/10)
),0)</f>
        <v>0</v>
      </c>
      <c r="T286" s="48" cm="1">
        <f t="array" ref="T286">IFERROR(
IF(OR(T$10="",$I286=""),"",
SUMIFS(収穫記録!$P:$P,収穫記録!$D:$D,$J$1,収穫記録!$I:$I,$J$2,収穫記録!$J:$J,$J$3,収穫記録!$F:$F,$I286,収穫記録!$B:$B,"&gt;="&amp;T$10,収穫記録!$B:$B,"&lt;="&amp;T$10+6)
/_xlfn.UNIQUE(_xlfn._xlws.FILTER($F:$F,$E:$E=$J$4))
/IF($J$5="総計",1,$K286/10)
),0)</f>
        <v>0</v>
      </c>
      <c r="U286" s="48" cm="1">
        <f t="array" ref="U286">IFERROR(
IF(OR(U$10="",$I286=""),"",
SUMIFS(収穫記録!$P:$P,収穫記録!$D:$D,$J$1,収穫記録!$I:$I,$J$2,収穫記録!$J:$J,$J$3,収穫記録!$F:$F,$I286,収穫記録!$B:$B,"&gt;="&amp;U$10,収穫記録!$B:$B,"&lt;="&amp;U$10+6)
/_xlfn.UNIQUE(_xlfn._xlws.FILTER($F:$F,$E:$E=$J$4))
/IF($J$5="総計",1,$K286/10)
),0)</f>
        <v>0</v>
      </c>
      <c r="V286" s="48" cm="1">
        <f t="array" ref="V286">IFERROR(
IF(OR(V$10="",$I286=""),"",
SUMIFS(収穫記録!$P:$P,収穫記録!$D:$D,$J$1,収穫記録!$I:$I,$J$2,収穫記録!$J:$J,$J$3,収穫記録!$F:$F,$I286,収穫記録!$B:$B,"&gt;="&amp;V$10,収穫記録!$B:$B,"&lt;="&amp;V$10+6)
/_xlfn.UNIQUE(_xlfn._xlws.FILTER($F:$F,$E:$E=$J$4))
/IF($J$5="総計",1,$K286/10)
),0)</f>
        <v>0</v>
      </c>
      <c r="W286" s="48" cm="1">
        <f t="array" ref="W286">IFERROR(
IF(OR(W$10="",$I286=""),"",
SUMIFS(収穫記録!$P:$P,収穫記録!$D:$D,$J$1,収穫記録!$I:$I,$J$2,収穫記録!$J:$J,$J$3,収穫記録!$F:$F,$I286,収穫記録!$B:$B,"&gt;="&amp;W$10,収穫記録!$B:$B,"&lt;="&amp;W$10+6)
/_xlfn.UNIQUE(_xlfn._xlws.FILTER($F:$F,$E:$E=$J$4))
/IF($J$5="総計",1,$K286/10)
),0)</f>
        <v>0</v>
      </c>
      <c r="X286" s="48" cm="1">
        <f t="array" ref="X286">IFERROR(
IF(OR(X$10="",$I286=""),"",
SUMIFS(収穫記録!$P:$P,収穫記録!$D:$D,$J$1,収穫記録!$I:$I,$J$2,収穫記録!$J:$J,$J$3,収穫記録!$F:$F,$I286,収穫記録!$B:$B,"&gt;="&amp;X$10,収穫記録!$B:$B,"&lt;="&amp;X$10+6)
/_xlfn.UNIQUE(_xlfn._xlws.FILTER($F:$F,$E:$E=$J$4))
/IF($J$5="総計",1,$K286/10)
),0)</f>
        <v>0</v>
      </c>
    </row>
    <row r="287" spans="10:24">
      <c r="J287" s="13"/>
      <c r="K287" s="37"/>
      <c r="L287" s="46" t="str">
        <f t="shared" si="6"/>
        <v/>
      </c>
      <c r="M287" s="47" cm="1">
        <f t="array" ref="M287">IFERROR(
IF(OR(M$10="",$I287=""),"",
SUMIFS(収穫記録!$P:$P,収穫記録!$D:$D,$J$1,収穫記録!$I:$I,$J$2,収穫記録!$J:$J,$J$3,収穫記録!$F:$F,$I287,収穫記録!$B:$B,"&gt;="&amp;M$10,収穫記録!$B:$B,"&lt;="&amp;M$10+6)
/_xlfn.UNIQUE(_xlfn._xlws.FILTER($F:$F,$E:$E=$J$4))
/IF($J$5="総計",1,$K287/10)
),0)</f>
        <v>0</v>
      </c>
      <c r="N287" s="48" cm="1">
        <f t="array" ref="N287">IFERROR(
IF(OR(N$10="",$I287=""),"",
SUMIFS(収穫記録!$P:$P,収穫記録!$D:$D,$J$1,収穫記録!$I:$I,$J$2,収穫記録!$J:$J,$J$3,収穫記録!$F:$F,$I287,収穫記録!$B:$B,"&gt;="&amp;N$10,収穫記録!$B:$B,"&lt;="&amp;N$10+6)
/_xlfn.UNIQUE(_xlfn._xlws.FILTER($F:$F,$E:$E=$J$4))
/IF($J$5="総計",1,$K287/10)
),0)</f>
        <v>0</v>
      </c>
      <c r="O287" s="48" cm="1">
        <f t="array" ref="O287">IFERROR(
IF(OR(O$10="",$I287=""),"",
SUMIFS(収穫記録!$P:$P,収穫記録!$D:$D,$J$1,収穫記録!$I:$I,$J$2,収穫記録!$J:$J,$J$3,収穫記録!$F:$F,$I287,収穫記録!$B:$B,"&gt;="&amp;O$10,収穫記録!$B:$B,"&lt;="&amp;O$10+6)
/_xlfn.UNIQUE(_xlfn._xlws.FILTER($F:$F,$E:$E=$J$4))
/IF($J$5="総計",1,$K287/10)
),0)</f>
        <v>0</v>
      </c>
      <c r="P287" s="48" cm="1">
        <f t="array" ref="P287">IFERROR(
IF(OR(P$10="",$I287=""),"",
SUMIFS(収穫記録!$P:$P,収穫記録!$D:$D,$J$1,収穫記録!$I:$I,$J$2,収穫記録!$J:$J,$J$3,収穫記録!$F:$F,$I287,収穫記録!$B:$B,"&gt;="&amp;P$10,収穫記録!$B:$B,"&lt;="&amp;P$10+6)
/_xlfn.UNIQUE(_xlfn._xlws.FILTER($F:$F,$E:$E=$J$4))
/IF($J$5="総計",1,$K287/10)
),0)</f>
        <v>0</v>
      </c>
      <c r="Q287" s="48" cm="1">
        <f t="array" ref="Q287">IFERROR(
IF(OR(Q$10="",$I287=""),"",
SUMIFS(収穫記録!$P:$P,収穫記録!$D:$D,$J$1,収穫記録!$I:$I,$J$2,収穫記録!$J:$J,$J$3,収穫記録!$F:$F,$I287,収穫記録!$B:$B,"&gt;="&amp;Q$10,収穫記録!$B:$B,"&lt;="&amp;Q$10+6)
/_xlfn.UNIQUE(_xlfn._xlws.FILTER($F:$F,$E:$E=$J$4))
/IF($J$5="総計",1,$K287/10)
),0)</f>
        <v>0</v>
      </c>
      <c r="R287" s="48" cm="1">
        <f t="array" ref="R287">IFERROR(
IF(OR(R$10="",$I287=""),"",
SUMIFS(収穫記録!$P:$P,収穫記録!$D:$D,$J$1,収穫記録!$I:$I,$J$2,収穫記録!$J:$J,$J$3,収穫記録!$F:$F,$I287,収穫記録!$B:$B,"&gt;="&amp;R$10,収穫記録!$B:$B,"&lt;="&amp;R$10+6)
/_xlfn.UNIQUE(_xlfn._xlws.FILTER($F:$F,$E:$E=$J$4))
/IF($J$5="総計",1,$K287/10)
),0)</f>
        <v>0</v>
      </c>
      <c r="S287" s="48" cm="1">
        <f t="array" ref="S287">IFERROR(
IF(OR(S$10="",$I287=""),"",
SUMIFS(収穫記録!$P:$P,収穫記録!$D:$D,$J$1,収穫記録!$I:$I,$J$2,収穫記録!$J:$J,$J$3,収穫記録!$F:$F,$I287,収穫記録!$B:$B,"&gt;="&amp;S$10,収穫記録!$B:$B,"&lt;="&amp;S$10+6)
/_xlfn.UNIQUE(_xlfn._xlws.FILTER($F:$F,$E:$E=$J$4))
/IF($J$5="総計",1,$K287/10)
),0)</f>
        <v>0</v>
      </c>
      <c r="T287" s="48" cm="1">
        <f t="array" ref="T287">IFERROR(
IF(OR(T$10="",$I287=""),"",
SUMIFS(収穫記録!$P:$P,収穫記録!$D:$D,$J$1,収穫記録!$I:$I,$J$2,収穫記録!$J:$J,$J$3,収穫記録!$F:$F,$I287,収穫記録!$B:$B,"&gt;="&amp;T$10,収穫記録!$B:$B,"&lt;="&amp;T$10+6)
/_xlfn.UNIQUE(_xlfn._xlws.FILTER($F:$F,$E:$E=$J$4))
/IF($J$5="総計",1,$K287/10)
),0)</f>
        <v>0</v>
      </c>
      <c r="U287" s="48" cm="1">
        <f t="array" ref="U287">IFERROR(
IF(OR(U$10="",$I287=""),"",
SUMIFS(収穫記録!$P:$P,収穫記録!$D:$D,$J$1,収穫記録!$I:$I,$J$2,収穫記録!$J:$J,$J$3,収穫記録!$F:$F,$I287,収穫記録!$B:$B,"&gt;="&amp;U$10,収穫記録!$B:$B,"&lt;="&amp;U$10+6)
/_xlfn.UNIQUE(_xlfn._xlws.FILTER($F:$F,$E:$E=$J$4))
/IF($J$5="総計",1,$K287/10)
),0)</f>
        <v>0</v>
      </c>
      <c r="V287" s="48" cm="1">
        <f t="array" ref="V287">IFERROR(
IF(OR(V$10="",$I287=""),"",
SUMIFS(収穫記録!$P:$P,収穫記録!$D:$D,$J$1,収穫記録!$I:$I,$J$2,収穫記録!$J:$J,$J$3,収穫記録!$F:$F,$I287,収穫記録!$B:$B,"&gt;="&amp;V$10,収穫記録!$B:$B,"&lt;="&amp;V$10+6)
/_xlfn.UNIQUE(_xlfn._xlws.FILTER($F:$F,$E:$E=$J$4))
/IF($J$5="総計",1,$K287/10)
),0)</f>
        <v>0</v>
      </c>
      <c r="W287" s="48" cm="1">
        <f t="array" ref="W287">IFERROR(
IF(OR(W$10="",$I287=""),"",
SUMIFS(収穫記録!$P:$P,収穫記録!$D:$D,$J$1,収穫記録!$I:$I,$J$2,収穫記録!$J:$J,$J$3,収穫記録!$F:$F,$I287,収穫記録!$B:$B,"&gt;="&amp;W$10,収穫記録!$B:$B,"&lt;="&amp;W$10+6)
/_xlfn.UNIQUE(_xlfn._xlws.FILTER($F:$F,$E:$E=$J$4))
/IF($J$5="総計",1,$K287/10)
),0)</f>
        <v>0</v>
      </c>
      <c r="X287" s="48" cm="1">
        <f t="array" ref="X287">IFERROR(
IF(OR(X$10="",$I287=""),"",
SUMIFS(収穫記録!$P:$P,収穫記録!$D:$D,$J$1,収穫記録!$I:$I,$J$2,収穫記録!$J:$J,$J$3,収穫記録!$F:$F,$I287,収穫記録!$B:$B,"&gt;="&amp;X$10,収穫記録!$B:$B,"&lt;="&amp;X$10+6)
/_xlfn.UNIQUE(_xlfn._xlws.FILTER($F:$F,$E:$E=$J$4))
/IF($J$5="総計",1,$K287/10)
),0)</f>
        <v>0</v>
      </c>
    </row>
    <row r="288" spans="10:24">
      <c r="J288" s="13"/>
      <c r="K288" s="37"/>
      <c r="L288" s="46" t="str">
        <f t="shared" si="6"/>
        <v/>
      </c>
      <c r="M288" s="47" cm="1">
        <f t="array" ref="M288">IFERROR(
IF(OR(M$10="",$I288=""),"",
SUMIFS(収穫記録!$P:$P,収穫記録!$D:$D,$J$1,収穫記録!$I:$I,$J$2,収穫記録!$J:$J,$J$3,収穫記録!$F:$F,$I288,収穫記録!$B:$B,"&gt;="&amp;M$10,収穫記録!$B:$B,"&lt;="&amp;M$10+6)
/_xlfn.UNIQUE(_xlfn._xlws.FILTER($F:$F,$E:$E=$J$4))
/IF($J$5="総計",1,$K288/10)
),0)</f>
        <v>0</v>
      </c>
      <c r="N288" s="48" cm="1">
        <f t="array" ref="N288">IFERROR(
IF(OR(N$10="",$I288=""),"",
SUMIFS(収穫記録!$P:$P,収穫記録!$D:$D,$J$1,収穫記録!$I:$I,$J$2,収穫記録!$J:$J,$J$3,収穫記録!$F:$F,$I288,収穫記録!$B:$B,"&gt;="&amp;N$10,収穫記録!$B:$B,"&lt;="&amp;N$10+6)
/_xlfn.UNIQUE(_xlfn._xlws.FILTER($F:$F,$E:$E=$J$4))
/IF($J$5="総計",1,$K288/10)
),0)</f>
        <v>0</v>
      </c>
      <c r="O288" s="48" cm="1">
        <f t="array" ref="O288">IFERROR(
IF(OR(O$10="",$I288=""),"",
SUMIFS(収穫記録!$P:$P,収穫記録!$D:$D,$J$1,収穫記録!$I:$I,$J$2,収穫記録!$J:$J,$J$3,収穫記録!$F:$F,$I288,収穫記録!$B:$B,"&gt;="&amp;O$10,収穫記録!$B:$B,"&lt;="&amp;O$10+6)
/_xlfn.UNIQUE(_xlfn._xlws.FILTER($F:$F,$E:$E=$J$4))
/IF($J$5="総計",1,$K288/10)
),0)</f>
        <v>0</v>
      </c>
      <c r="P288" s="48" cm="1">
        <f t="array" ref="P288">IFERROR(
IF(OR(P$10="",$I288=""),"",
SUMIFS(収穫記録!$P:$P,収穫記録!$D:$D,$J$1,収穫記録!$I:$I,$J$2,収穫記録!$J:$J,$J$3,収穫記録!$F:$F,$I288,収穫記録!$B:$B,"&gt;="&amp;P$10,収穫記録!$B:$B,"&lt;="&amp;P$10+6)
/_xlfn.UNIQUE(_xlfn._xlws.FILTER($F:$F,$E:$E=$J$4))
/IF($J$5="総計",1,$K288/10)
),0)</f>
        <v>0</v>
      </c>
      <c r="Q288" s="48" cm="1">
        <f t="array" ref="Q288">IFERROR(
IF(OR(Q$10="",$I288=""),"",
SUMIFS(収穫記録!$P:$P,収穫記録!$D:$D,$J$1,収穫記録!$I:$I,$J$2,収穫記録!$J:$J,$J$3,収穫記録!$F:$F,$I288,収穫記録!$B:$B,"&gt;="&amp;Q$10,収穫記録!$B:$B,"&lt;="&amp;Q$10+6)
/_xlfn.UNIQUE(_xlfn._xlws.FILTER($F:$F,$E:$E=$J$4))
/IF($J$5="総計",1,$K288/10)
),0)</f>
        <v>0</v>
      </c>
      <c r="R288" s="48" cm="1">
        <f t="array" ref="R288">IFERROR(
IF(OR(R$10="",$I288=""),"",
SUMIFS(収穫記録!$P:$P,収穫記録!$D:$D,$J$1,収穫記録!$I:$I,$J$2,収穫記録!$J:$J,$J$3,収穫記録!$F:$F,$I288,収穫記録!$B:$B,"&gt;="&amp;R$10,収穫記録!$B:$B,"&lt;="&amp;R$10+6)
/_xlfn.UNIQUE(_xlfn._xlws.FILTER($F:$F,$E:$E=$J$4))
/IF($J$5="総計",1,$K288/10)
),0)</f>
        <v>0</v>
      </c>
      <c r="S288" s="48" cm="1">
        <f t="array" ref="S288">IFERROR(
IF(OR(S$10="",$I288=""),"",
SUMIFS(収穫記録!$P:$P,収穫記録!$D:$D,$J$1,収穫記録!$I:$I,$J$2,収穫記録!$J:$J,$J$3,収穫記録!$F:$F,$I288,収穫記録!$B:$B,"&gt;="&amp;S$10,収穫記録!$B:$B,"&lt;="&amp;S$10+6)
/_xlfn.UNIQUE(_xlfn._xlws.FILTER($F:$F,$E:$E=$J$4))
/IF($J$5="総計",1,$K288/10)
),0)</f>
        <v>0</v>
      </c>
      <c r="T288" s="48" cm="1">
        <f t="array" ref="T288">IFERROR(
IF(OR(T$10="",$I288=""),"",
SUMIFS(収穫記録!$P:$P,収穫記録!$D:$D,$J$1,収穫記録!$I:$I,$J$2,収穫記録!$J:$J,$J$3,収穫記録!$F:$F,$I288,収穫記録!$B:$B,"&gt;="&amp;T$10,収穫記録!$B:$B,"&lt;="&amp;T$10+6)
/_xlfn.UNIQUE(_xlfn._xlws.FILTER($F:$F,$E:$E=$J$4))
/IF($J$5="総計",1,$K288/10)
),0)</f>
        <v>0</v>
      </c>
      <c r="U288" s="48" cm="1">
        <f t="array" ref="U288">IFERROR(
IF(OR(U$10="",$I288=""),"",
SUMIFS(収穫記録!$P:$P,収穫記録!$D:$D,$J$1,収穫記録!$I:$I,$J$2,収穫記録!$J:$J,$J$3,収穫記録!$F:$F,$I288,収穫記録!$B:$B,"&gt;="&amp;U$10,収穫記録!$B:$B,"&lt;="&amp;U$10+6)
/_xlfn.UNIQUE(_xlfn._xlws.FILTER($F:$F,$E:$E=$J$4))
/IF($J$5="総計",1,$K288/10)
),0)</f>
        <v>0</v>
      </c>
      <c r="V288" s="48" cm="1">
        <f t="array" ref="V288">IFERROR(
IF(OR(V$10="",$I288=""),"",
SUMIFS(収穫記録!$P:$P,収穫記録!$D:$D,$J$1,収穫記録!$I:$I,$J$2,収穫記録!$J:$J,$J$3,収穫記録!$F:$F,$I288,収穫記録!$B:$B,"&gt;="&amp;V$10,収穫記録!$B:$B,"&lt;="&amp;V$10+6)
/_xlfn.UNIQUE(_xlfn._xlws.FILTER($F:$F,$E:$E=$J$4))
/IF($J$5="総計",1,$K288/10)
),0)</f>
        <v>0</v>
      </c>
      <c r="W288" s="48" cm="1">
        <f t="array" ref="W288">IFERROR(
IF(OR(W$10="",$I288=""),"",
SUMIFS(収穫記録!$P:$P,収穫記録!$D:$D,$J$1,収穫記録!$I:$I,$J$2,収穫記録!$J:$J,$J$3,収穫記録!$F:$F,$I288,収穫記録!$B:$B,"&gt;="&amp;W$10,収穫記録!$B:$B,"&lt;="&amp;W$10+6)
/_xlfn.UNIQUE(_xlfn._xlws.FILTER($F:$F,$E:$E=$J$4))
/IF($J$5="総計",1,$K288/10)
),0)</f>
        <v>0</v>
      </c>
      <c r="X288" s="48" cm="1">
        <f t="array" ref="X288">IFERROR(
IF(OR(X$10="",$I288=""),"",
SUMIFS(収穫記録!$P:$P,収穫記録!$D:$D,$J$1,収穫記録!$I:$I,$J$2,収穫記録!$J:$J,$J$3,収穫記録!$F:$F,$I288,収穫記録!$B:$B,"&gt;="&amp;X$10,収穫記録!$B:$B,"&lt;="&amp;X$10+6)
/_xlfn.UNIQUE(_xlfn._xlws.FILTER($F:$F,$E:$E=$J$4))
/IF($J$5="総計",1,$K288/10)
),0)</f>
        <v>0</v>
      </c>
    </row>
    <row r="289" spans="10:24">
      <c r="J289" s="13"/>
      <c r="K289" s="37"/>
      <c r="L289" s="46" t="str">
        <f t="shared" si="6"/>
        <v/>
      </c>
      <c r="M289" s="47" cm="1">
        <f t="array" ref="M289">IFERROR(
IF(OR(M$10="",$I289=""),"",
SUMIFS(収穫記録!$P:$P,収穫記録!$D:$D,$J$1,収穫記録!$I:$I,$J$2,収穫記録!$J:$J,$J$3,収穫記録!$F:$F,$I289,収穫記録!$B:$B,"&gt;="&amp;M$10,収穫記録!$B:$B,"&lt;="&amp;M$10+6)
/_xlfn.UNIQUE(_xlfn._xlws.FILTER($F:$F,$E:$E=$J$4))
/IF($J$5="総計",1,$K289/10)
),0)</f>
        <v>0</v>
      </c>
      <c r="N289" s="48" cm="1">
        <f t="array" ref="N289">IFERROR(
IF(OR(N$10="",$I289=""),"",
SUMIFS(収穫記録!$P:$P,収穫記録!$D:$D,$J$1,収穫記録!$I:$I,$J$2,収穫記録!$J:$J,$J$3,収穫記録!$F:$F,$I289,収穫記録!$B:$B,"&gt;="&amp;N$10,収穫記録!$B:$B,"&lt;="&amp;N$10+6)
/_xlfn.UNIQUE(_xlfn._xlws.FILTER($F:$F,$E:$E=$J$4))
/IF($J$5="総計",1,$K289/10)
),0)</f>
        <v>0</v>
      </c>
      <c r="O289" s="48" cm="1">
        <f t="array" ref="O289">IFERROR(
IF(OR(O$10="",$I289=""),"",
SUMIFS(収穫記録!$P:$P,収穫記録!$D:$D,$J$1,収穫記録!$I:$I,$J$2,収穫記録!$J:$J,$J$3,収穫記録!$F:$F,$I289,収穫記録!$B:$B,"&gt;="&amp;O$10,収穫記録!$B:$B,"&lt;="&amp;O$10+6)
/_xlfn.UNIQUE(_xlfn._xlws.FILTER($F:$F,$E:$E=$J$4))
/IF($J$5="総計",1,$K289/10)
),0)</f>
        <v>0</v>
      </c>
      <c r="P289" s="48" cm="1">
        <f t="array" ref="P289">IFERROR(
IF(OR(P$10="",$I289=""),"",
SUMIFS(収穫記録!$P:$P,収穫記録!$D:$D,$J$1,収穫記録!$I:$I,$J$2,収穫記録!$J:$J,$J$3,収穫記録!$F:$F,$I289,収穫記録!$B:$B,"&gt;="&amp;P$10,収穫記録!$B:$B,"&lt;="&amp;P$10+6)
/_xlfn.UNIQUE(_xlfn._xlws.FILTER($F:$F,$E:$E=$J$4))
/IF($J$5="総計",1,$K289/10)
),0)</f>
        <v>0</v>
      </c>
      <c r="Q289" s="48" cm="1">
        <f t="array" ref="Q289">IFERROR(
IF(OR(Q$10="",$I289=""),"",
SUMIFS(収穫記録!$P:$P,収穫記録!$D:$D,$J$1,収穫記録!$I:$I,$J$2,収穫記録!$J:$J,$J$3,収穫記録!$F:$F,$I289,収穫記録!$B:$B,"&gt;="&amp;Q$10,収穫記録!$B:$B,"&lt;="&amp;Q$10+6)
/_xlfn.UNIQUE(_xlfn._xlws.FILTER($F:$F,$E:$E=$J$4))
/IF($J$5="総計",1,$K289/10)
),0)</f>
        <v>0</v>
      </c>
      <c r="R289" s="48" cm="1">
        <f t="array" ref="R289">IFERROR(
IF(OR(R$10="",$I289=""),"",
SUMIFS(収穫記録!$P:$P,収穫記録!$D:$D,$J$1,収穫記録!$I:$I,$J$2,収穫記録!$J:$J,$J$3,収穫記録!$F:$F,$I289,収穫記録!$B:$B,"&gt;="&amp;R$10,収穫記録!$B:$B,"&lt;="&amp;R$10+6)
/_xlfn.UNIQUE(_xlfn._xlws.FILTER($F:$F,$E:$E=$J$4))
/IF($J$5="総計",1,$K289/10)
),0)</f>
        <v>0</v>
      </c>
      <c r="S289" s="48" cm="1">
        <f t="array" ref="S289">IFERROR(
IF(OR(S$10="",$I289=""),"",
SUMIFS(収穫記録!$P:$P,収穫記録!$D:$D,$J$1,収穫記録!$I:$I,$J$2,収穫記録!$J:$J,$J$3,収穫記録!$F:$F,$I289,収穫記録!$B:$B,"&gt;="&amp;S$10,収穫記録!$B:$B,"&lt;="&amp;S$10+6)
/_xlfn.UNIQUE(_xlfn._xlws.FILTER($F:$F,$E:$E=$J$4))
/IF($J$5="総計",1,$K289/10)
),0)</f>
        <v>0</v>
      </c>
      <c r="T289" s="48" cm="1">
        <f t="array" ref="T289">IFERROR(
IF(OR(T$10="",$I289=""),"",
SUMIFS(収穫記録!$P:$P,収穫記録!$D:$D,$J$1,収穫記録!$I:$I,$J$2,収穫記録!$J:$J,$J$3,収穫記録!$F:$F,$I289,収穫記録!$B:$B,"&gt;="&amp;T$10,収穫記録!$B:$B,"&lt;="&amp;T$10+6)
/_xlfn.UNIQUE(_xlfn._xlws.FILTER($F:$F,$E:$E=$J$4))
/IF($J$5="総計",1,$K289/10)
),0)</f>
        <v>0</v>
      </c>
      <c r="U289" s="48" cm="1">
        <f t="array" ref="U289">IFERROR(
IF(OR(U$10="",$I289=""),"",
SUMIFS(収穫記録!$P:$P,収穫記録!$D:$D,$J$1,収穫記録!$I:$I,$J$2,収穫記録!$J:$J,$J$3,収穫記録!$F:$F,$I289,収穫記録!$B:$B,"&gt;="&amp;U$10,収穫記録!$B:$B,"&lt;="&amp;U$10+6)
/_xlfn.UNIQUE(_xlfn._xlws.FILTER($F:$F,$E:$E=$J$4))
/IF($J$5="総計",1,$K289/10)
),0)</f>
        <v>0</v>
      </c>
      <c r="V289" s="48" cm="1">
        <f t="array" ref="V289">IFERROR(
IF(OR(V$10="",$I289=""),"",
SUMIFS(収穫記録!$P:$P,収穫記録!$D:$D,$J$1,収穫記録!$I:$I,$J$2,収穫記録!$J:$J,$J$3,収穫記録!$F:$F,$I289,収穫記録!$B:$B,"&gt;="&amp;V$10,収穫記録!$B:$B,"&lt;="&amp;V$10+6)
/_xlfn.UNIQUE(_xlfn._xlws.FILTER($F:$F,$E:$E=$J$4))
/IF($J$5="総計",1,$K289/10)
),0)</f>
        <v>0</v>
      </c>
      <c r="W289" s="48" cm="1">
        <f t="array" ref="W289">IFERROR(
IF(OR(W$10="",$I289=""),"",
SUMIFS(収穫記録!$P:$P,収穫記録!$D:$D,$J$1,収穫記録!$I:$I,$J$2,収穫記録!$J:$J,$J$3,収穫記録!$F:$F,$I289,収穫記録!$B:$B,"&gt;="&amp;W$10,収穫記録!$B:$B,"&lt;="&amp;W$10+6)
/_xlfn.UNIQUE(_xlfn._xlws.FILTER($F:$F,$E:$E=$J$4))
/IF($J$5="総計",1,$K289/10)
),0)</f>
        <v>0</v>
      </c>
      <c r="X289" s="48" cm="1">
        <f t="array" ref="X289">IFERROR(
IF(OR(X$10="",$I289=""),"",
SUMIFS(収穫記録!$P:$P,収穫記録!$D:$D,$J$1,収穫記録!$I:$I,$J$2,収穫記録!$J:$J,$J$3,収穫記録!$F:$F,$I289,収穫記録!$B:$B,"&gt;="&amp;X$10,収穫記録!$B:$B,"&lt;="&amp;X$10+6)
/_xlfn.UNIQUE(_xlfn._xlws.FILTER($F:$F,$E:$E=$J$4))
/IF($J$5="総計",1,$K289/10)
),0)</f>
        <v>0</v>
      </c>
    </row>
    <row r="290" spans="10:24">
      <c r="J290" s="13"/>
      <c r="K290" s="37"/>
      <c r="L290" s="46" t="str">
        <f t="shared" si="6"/>
        <v/>
      </c>
      <c r="M290" s="47" cm="1">
        <f t="array" ref="M290">IFERROR(
IF(OR(M$10="",$I290=""),"",
SUMIFS(収穫記録!$P:$P,収穫記録!$D:$D,$J$1,収穫記録!$I:$I,$J$2,収穫記録!$J:$J,$J$3,収穫記録!$F:$F,$I290,収穫記録!$B:$B,"&gt;="&amp;M$10,収穫記録!$B:$B,"&lt;="&amp;M$10+6)
/_xlfn.UNIQUE(_xlfn._xlws.FILTER($F:$F,$E:$E=$J$4))
/IF($J$5="総計",1,$K290/10)
),0)</f>
        <v>0</v>
      </c>
      <c r="N290" s="48" cm="1">
        <f t="array" ref="N290">IFERROR(
IF(OR(N$10="",$I290=""),"",
SUMIFS(収穫記録!$P:$P,収穫記録!$D:$D,$J$1,収穫記録!$I:$I,$J$2,収穫記録!$J:$J,$J$3,収穫記録!$F:$F,$I290,収穫記録!$B:$B,"&gt;="&amp;N$10,収穫記録!$B:$B,"&lt;="&amp;N$10+6)
/_xlfn.UNIQUE(_xlfn._xlws.FILTER($F:$F,$E:$E=$J$4))
/IF($J$5="総計",1,$K290/10)
),0)</f>
        <v>0</v>
      </c>
      <c r="O290" s="48" cm="1">
        <f t="array" ref="O290">IFERROR(
IF(OR(O$10="",$I290=""),"",
SUMIFS(収穫記録!$P:$P,収穫記録!$D:$D,$J$1,収穫記録!$I:$I,$J$2,収穫記録!$J:$J,$J$3,収穫記録!$F:$F,$I290,収穫記録!$B:$B,"&gt;="&amp;O$10,収穫記録!$B:$B,"&lt;="&amp;O$10+6)
/_xlfn.UNIQUE(_xlfn._xlws.FILTER($F:$F,$E:$E=$J$4))
/IF($J$5="総計",1,$K290/10)
),0)</f>
        <v>0</v>
      </c>
      <c r="P290" s="48" cm="1">
        <f t="array" ref="P290">IFERROR(
IF(OR(P$10="",$I290=""),"",
SUMIFS(収穫記録!$P:$P,収穫記録!$D:$D,$J$1,収穫記録!$I:$I,$J$2,収穫記録!$J:$J,$J$3,収穫記録!$F:$F,$I290,収穫記録!$B:$B,"&gt;="&amp;P$10,収穫記録!$B:$B,"&lt;="&amp;P$10+6)
/_xlfn.UNIQUE(_xlfn._xlws.FILTER($F:$F,$E:$E=$J$4))
/IF($J$5="総計",1,$K290/10)
),0)</f>
        <v>0</v>
      </c>
      <c r="Q290" s="48" cm="1">
        <f t="array" ref="Q290">IFERROR(
IF(OR(Q$10="",$I290=""),"",
SUMIFS(収穫記録!$P:$P,収穫記録!$D:$D,$J$1,収穫記録!$I:$I,$J$2,収穫記録!$J:$J,$J$3,収穫記録!$F:$F,$I290,収穫記録!$B:$B,"&gt;="&amp;Q$10,収穫記録!$B:$B,"&lt;="&amp;Q$10+6)
/_xlfn.UNIQUE(_xlfn._xlws.FILTER($F:$F,$E:$E=$J$4))
/IF($J$5="総計",1,$K290/10)
),0)</f>
        <v>0</v>
      </c>
      <c r="R290" s="48" cm="1">
        <f t="array" ref="R290">IFERROR(
IF(OR(R$10="",$I290=""),"",
SUMIFS(収穫記録!$P:$P,収穫記録!$D:$D,$J$1,収穫記録!$I:$I,$J$2,収穫記録!$J:$J,$J$3,収穫記録!$F:$F,$I290,収穫記録!$B:$B,"&gt;="&amp;R$10,収穫記録!$B:$B,"&lt;="&amp;R$10+6)
/_xlfn.UNIQUE(_xlfn._xlws.FILTER($F:$F,$E:$E=$J$4))
/IF($J$5="総計",1,$K290/10)
),0)</f>
        <v>0</v>
      </c>
      <c r="S290" s="48" cm="1">
        <f t="array" ref="S290">IFERROR(
IF(OR(S$10="",$I290=""),"",
SUMIFS(収穫記録!$P:$P,収穫記録!$D:$D,$J$1,収穫記録!$I:$I,$J$2,収穫記録!$J:$J,$J$3,収穫記録!$F:$F,$I290,収穫記録!$B:$B,"&gt;="&amp;S$10,収穫記録!$B:$B,"&lt;="&amp;S$10+6)
/_xlfn.UNIQUE(_xlfn._xlws.FILTER($F:$F,$E:$E=$J$4))
/IF($J$5="総計",1,$K290/10)
),0)</f>
        <v>0</v>
      </c>
      <c r="T290" s="48" cm="1">
        <f t="array" ref="T290">IFERROR(
IF(OR(T$10="",$I290=""),"",
SUMIFS(収穫記録!$P:$P,収穫記録!$D:$D,$J$1,収穫記録!$I:$I,$J$2,収穫記録!$J:$J,$J$3,収穫記録!$F:$F,$I290,収穫記録!$B:$B,"&gt;="&amp;T$10,収穫記録!$B:$B,"&lt;="&amp;T$10+6)
/_xlfn.UNIQUE(_xlfn._xlws.FILTER($F:$F,$E:$E=$J$4))
/IF($J$5="総計",1,$K290/10)
),0)</f>
        <v>0</v>
      </c>
      <c r="U290" s="48" cm="1">
        <f t="array" ref="U290">IFERROR(
IF(OR(U$10="",$I290=""),"",
SUMIFS(収穫記録!$P:$P,収穫記録!$D:$D,$J$1,収穫記録!$I:$I,$J$2,収穫記録!$J:$J,$J$3,収穫記録!$F:$F,$I290,収穫記録!$B:$B,"&gt;="&amp;U$10,収穫記録!$B:$B,"&lt;="&amp;U$10+6)
/_xlfn.UNIQUE(_xlfn._xlws.FILTER($F:$F,$E:$E=$J$4))
/IF($J$5="総計",1,$K290/10)
),0)</f>
        <v>0</v>
      </c>
      <c r="V290" s="48" cm="1">
        <f t="array" ref="V290">IFERROR(
IF(OR(V$10="",$I290=""),"",
SUMIFS(収穫記録!$P:$P,収穫記録!$D:$D,$J$1,収穫記録!$I:$I,$J$2,収穫記録!$J:$J,$J$3,収穫記録!$F:$F,$I290,収穫記録!$B:$B,"&gt;="&amp;V$10,収穫記録!$B:$B,"&lt;="&amp;V$10+6)
/_xlfn.UNIQUE(_xlfn._xlws.FILTER($F:$F,$E:$E=$J$4))
/IF($J$5="総計",1,$K290/10)
),0)</f>
        <v>0</v>
      </c>
      <c r="W290" s="48" cm="1">
        <f t="array" ref="W290">IFERROR(
IF(OR(W$10="",$I290=""),"",
SUMIFS(収穫記録!$P:$P,収穫記録!$D:$D,$J$1,収穫記録!$I:$I,$J$2,収穫記録!$J:$J,$J$3,収穫記録!$F:$F,$I290,収穫記録!$B:$B,"&gt;="&amp;W$10,収穫記録!$B:$B,"&lt;="&amp;W$10+6)
/_xlfn.UNIQUE(_xlfn._xlws.FILTER($F:$F,$E:$E=$J$4))
/IF($J$5="総計",1,$K290/10)
),0)</f>
        <v>0</v>
      </c>
      <c r="X290" s="48" cm="1">
        <f t="array" ref="X290">IFERROR(
IF(OR(X$10="",$I290=""),"",
SUMIFS(収穫記録!$P:$P,収穫記録!$D:$D,$J$1,収穫記録!$I:$I,$J$2,収穫記録!$J:$J,$J$3,収穫記録!$F:$F,$I290,収穫記録!$B:$B,"&gt;="&amp;X$10,収穫記録!$B:$B,"&lt;="&amp;X$10+6)
/_xlfn.UNIQUE(_xlfn._xlws.FILTER($F:$F,$E:$E=$J$4))
/IF($J$5="総計",1,$K290/10)
),0)</f>
        <v>0</v>
      </c>
    </row>
    <row r="291" spans="10:24">
      <c r="J291" s="13"/>
      <c r="K291" s="37"/>
      <c r="L291" s="46" t="str">
        <f t="shared" si="6"/>
        <v/>
      </c>
      <c r="M291" s="47" cm="1">
        <f t="array" ref="M291">IFERROR(
IF(OR(M$10="",$I291=""),"",
SUMIFS(収穫記録!$P:$P,収穫記録!$D:$D,$J$1,収穫記録!$I:$I,$J$2,収穫記録!$J:$J,$J$3,収穫記録!$F:$F,$I291,収穫記録!$B:$B,"&gt;="&amp;M$10,収穫記録!$B:$B,"&lt;="&amp;M$10+6)
/_xlfn.UNIQUE(_xlfn._xlws.FILTER($F:$F,$E:$E=$J$4))
/IF($J$5="総計",1,$K291/10)
),0)</f>
        <v>0</v>
      </c>
      <c r="N291" s="48" cm="1">
        <f t="array" ref="N291">IFERROR(
IF(OR(N$10="",$I291=""),"",
SUMIFS(収穫記録!$P:$P,収穫記録!$D:$D,$J$1,収穫記録!$I:$I,$J$2,収穫記録!$J:$J,$J$3,収穫記録!$F:$F,$I291,収穫記録!$B:$B,"&gt;="&amp;N$10,収穫記録!$B:$B,"&lt;="&amp;N$10+6)
/_xlfn.UNIQUE(_xlfn._xlws.FILTER($F:$F,$E:$E=$J$4))
/IF($J$5="総計",1,$K291/10)
),0)</f>
        <v>0</v>
      </c>
      <c r="O291" s="48" cm="1">
        <f t="array" ref="O291">IFERROR(
IF(OR(O$10="",$I291=""),"",
SUMIFS(収穫記録!$P:$P,収穫記録!$D:$D,$J$1,収穫記録!$I:$I,$J$2,収穫記録!$J:$J,$J$3,収穫記録!$F:$F,$I291,収穫記録!$B:$B,"&gt;="&amp;O$10,収穫記録!$B:$B,"&lt;="&amp;O$10+6)
/_xlfn.UNIQUE(_xlfn._xlws.FILTER($F:$F,$E:$E=$J$4))
/IF($J$5="総計",1,$K291/10)
),0)</f>
        <v>0</v>
      </c>
      <c r="P291" s="48" cm="1">
        <f t="array" ref="P291">IFERROR(
IF(OR(P$10="",$I291=""),"",
SUMIFS(収穫記録!$P:$P,収穫記録!$D:$D,$J$1,収穫記録!$I:$I,$J$2,収穫記録!$J:$J,$J$3,収穫記録!$F:$F,$I291,収穫記録!$B:$B,"&gt;="&amp;P$10,収穫記録!$B:$B,"&lt;="&amp;P$10+6)
/_xlfn.UNIQUE(_xlfn._xlws.FILTER($F:$F,$E:$E=$J$4))
/IF($J$5="総計",1,$K291/10)
),0)</f>
        <v>0</v>
      </c>
      <c r="Q291" s="48" cm="1">
        <f t="array" ref="Q291">IFERROR(
IF(OR(Q$10="",$I291=""),"",
SUMIFS(収穫記録!$P:$P,収穫記録!$D:$D,$J$1,収穫記録!$I:$I,$J$2,収穫記録!$J:$J,$J$3,収穫記録!$F:$F,$I291,収穫記録!$B:$B,"&gt;="&amp;Q$10,収穫記録!$B:$B,"&lt;="&amp;Q$10+6)
/_xlfn.UNIQUE(_xlfn._xlws.FILTER($F:$F,$E:$E=$J$4))
/IF($J$5="総計",1,$K291/10)
),0)</f>
        <v>0</v>
      </c>
      <c r="R291" s="48" cm="1">
        <f t="array" ref="R291">IFERROR(
IF(OR(R$10="",$I291=""),"",
SUMIFS(収穫記録!$P:$P,収穫記録!$D:$D,$J$1,収穫記録!$I:$I,$J$2,収穫記録!$J:$J,$J$3,収穫記録!$F:$F,$I291,収穫記録!$B:$B,"&gt;="&amp;R$10,収穫記録!$B:$B,"&lt;="&amp;R$10+6)
/_xlfn.UNIQUE(_xlfn._xlws.FILTER($F:$F,$E:$E=$J$4))
/IF($J$5="総計",1,$K291/10)
),0)</f>
        <v>0</v>
      </c>
      <c r="S291" s="48" cm="1">
        <f t="array" ref="S291">IFERROR(
IF(OR(S$10="",$I291=""),"",
SUMIFS(収穫記録!$P:$P,収穫記録!$D:$D,$J$1,収穫記録!$I:$I,$J$2,収穫記録!$J:$J,$J$3,収穫記録!$F:$F,$I291,収穫記録!$B:$B,"&gt;="&amp;S$10,収穫記録!$B:$B,"&lt;="&amp;S$10+6)
/_xlfn.UNIQUE(_xlfn._xlws.FILTER($F:$F,$E:$E=$J$4))
/IF($J$5="総計",1,$K291/10)
),0)</f>
        <v>0</v>
      </c>
      <c r="T291" s="48" cm="1">
        <f t="array" ref="T291">IFERROR(
IF(OR(T$10="",$I291=""),"",
SUMIFS(収穫記録!$P:$P,収穫記録!$D:$D,$J$1,収穫記録!$I:$I,$J$2,収穫記録!$J:$J,$J$3,収穫記録!$F:$F,$I291,収穫記録!$B:$B,"&gt;="&amp;T$10,収穫記録!$B:$B,"&lt;="&amp;T$10+6)
/_xlfn.UNIQUE(_xlfn._xlws.FILTER($F:$F,$E:$E=$J$4))
/IF($J$5="総計",1,$K291/10)
),0)</f>
        <v>0</v>
      </c>
      <c r="U291" s="48" cm="1">
        <f t="array" ref="U291">IFERROR(
IF(OR(U$10="",$I291=""),"",
SUMIFS(収穫記録!$P:$P,収穫記録!$D:$D,$J$1,収穫記録!$I:$I,$J$2,収穫記録!$J:$J,$J$3,収穫記録!$F:$F,$I291,収穫記録!$B:$B,"&gt;="&amp;U$10,収穫記録!$B:$B,"&lt;="&amp;U$10+6)
/_xlfn.UNIQUE(_xlfn._xlws.FILTER($F:$F,$E:$E=$J$4))
/IF($J$5="総計",1,$K291/10)
),0)</f>
        <v>0</v>
      </c>
      <c r="V291" s="48" cm="1">
        <f t="array" ref="V291">IFERROR(
IF(OR(V$10="",$I291=""),"",
SUMIFS(収穫記録!$P:$P,収穫記録!$D:$D,$J$1,収穫記録!$I:$I,$J$2,収穫記録!$J:$J,$J$3,収穫記録!$F:$F,$I291,収穫記録!$B:$B,"&gt;="&amp;V$10,収穫記録!$B:$B,"&lt;="&amp;V$10+6)
/_xlfn.UNIQUE(_xlfn._xlws.FILTER($F:$F,$E:$E=$J$4))
/IF($J$5="総計",1,$K291/10)
),0)</f>
        <v>0</v>
      </c>
      <c r="W291" s="48" cm="1">
        <f t="array" ref="W291">IFERROR(
IF(OR(W$10="",$I291=""),"",
SUMIFS(収穫記録!$P:$P,収穫記録!$D:$D,$J$1,収穫記録!$I:$I,$J$2,収穫記録!$J:$J,$J$3,収穫記録!$F:$F,$I291,収穫記録!$B:$B,"&gt;="&amp;W$10,収穫記録!$B:$B,"&lt;="&amp;W$10+6)
/_xlfn.UNIQUE(_xlfn._xlws.FILTER($F:$F,$E:$E=$J$4))
/IF($J$5="総計",1,$K291/10)
),0)</f>
        <v>0</v>
      </c>
      <c r="X291" s="48" cm="1">
        <f t="array" ref="X291">IFERROR(
IF(OR(X$10="",$I291=""),"",
SUMIFS(収穫記録!$P:$P,収穫記録!$D:$D,$J$1,収穫記録!$I:$I,$J$2,収穫記録!$J:$J,$J$3,収穫記録!$F:$F,$I291,収穫記録!$B:$B,"&gt;="&amp;X$10,収穫記録!$B:$B,"&lt;="&amp;X$10+6)
/_xlfn.UNIQUE(_xlfn._xlws.FILTER($F:$F,$E:$E=$J$4))
/IF($J$5="総計",1,$K291/10)
),0)</f>
        <v>0</v>
      </c>
    </row>
    <row r="292" spans="10:24">
      <c r="J292" s="13"/>
      <c r="K292" s="37"/>
      <c r="L292" s="46" t="str">
        <f t="shared" si="6"/>
        <v/>
      </c>
      <c r="M292" s="47" cm="1">
        <f t="array" ref="M292">IFERROR(
IF(OR(M$10="",$I292=""),"",
SUMIFS(収穫記録!$P:$P,収穫記録!$D:$D,$J$1,収穫記録!$I:$I,$J$2,収穫記録!$J:$J,$J$3,収穫記録!$F:$F,$I292,収穫記録!$B:$B,"&gt;="&amp;M$10,収穫記録!$B:$B,"&lt;="&amp;M$10+6)
/_xlfn.UNIQUE(_xlfn._xlws.FILTER($F:$F,$E:$E=$J$4))
/IF($J$5="総計",1,$K292/10)
),0)</f>
        <v>0</v>
      </c>
      <c r="N292" s="48" cm="1">
        <f t="array" ref="N292">IFERROR(
IF(OR(N$10="",$I292=""),"",
SUMIFS(収穫記録!$P:$P,収穫記録!$D:$D,$J$1,収穫記録!$I:$I,$J$2,収穫記録!$J:$J,$J$3,収穫記録!$F:$F,$I292,収穫記録!$B:$B,"&gt;="&amp;N$10,収穫記録!$B:$B,"&lt;="&amp;N$10+6)
/_xlfn.UNIQUE(_xlfn._xlws.FILTER($F:$F,$E:$E=$J$4))
/IF($J$5="総計",1,$K292/10)
),0)</f>
        <v>0</v>
      </c>
      <c r="O292" s="48" cm="1">
        <f t="array" ref="O292">IFERROR(
IF(OR(O$10="",$I292=""),"",
SUMIFS(収穫記録!$P:$P,収穫記録!$D:$D,$J$1,収穫記録!$I:$I,$J$2,収穫記録!$J:$J,$J$3,収穫記録!$F:$F,$I292,収穫記録!$B:$B,"&gt;="&amp;O$10,収穫記録!$B:$B,"&lt;="&amp;O$10+6)
/_xlfn.UNIQUE(_xlfn._xlws.FILTER($F:$F,$E:$E=$J$4))
/IF($J$5="総計",1,$K292/10)
),0)</f>
        <v>0</v>
      </c>
      <c r="P292" s="48" cm="1">
        <f t="array" ref="P292">IFERROR(
IF(OR(P$10="",$I292=""),"",
SUMIFS(収穫記録!$P:$P,収穫記録!$D:$D,$J$1,収穫記録!$I:$I,$J$2,収穫記録!$J:$J,$J$3,収穫記録!$F:$F,$I292,収穫記録!$B:$B,"&gt;="&amp;P$10,収穫記録!$B:$B,"&lt;="&amp;P$10+6)
/_xlfn.UNIQUE(_xlfn._xlws.FILTER($F:$F,$E:$E=$J$4))
/IF($J$5="総計",1,$K292/10)
),0)</f>
        <v>0</v>
      </c>
      <c r="Q292" s="48" cm="1">
        <f t="array" ref="Q292">IFERROR(
IF(OR(Q$10="",$I292=""),"",
SUMIFS(収穫記録!$P:$P,収穫記録!$D:$D,$J$1,収穫記録!$I:$I,$J$2,収穫記録!$J:$J,$J$3,収穫記録!$F:$F,$I292,収穫記録!$B:$B,"&gt;="&amp;Q$10,収穫記録!$B:$B,"&lt;="&amp;Q$10+6)
/_xlfn.UNIQUE(_xlfn._xlws.FILTER($F:$F,$E:$E=$J$4))
/IF($J$5="総計",1,$K292/10)
),0)</f>
        <v>0</v>
      </c>
      <c r="R292" s="48" cm="1">
        <f t="array" ref="R292">IFERROR(
IF(OR(R$10="",$I292=""),"",
SUMIFS(収穫記録!$P:$P,収穫記録!$D:$D,$J$1,収穫記録!$I:$I,$J$2,収穫記録!$J:$J,$J$3,収穫記録!$F:$F,$I292,収穫記録!$B:$B,"&gt;="&amp;R$10,収穫記録!$B:$B,"&lt;="&amp;R$10+6)
/_xlfn.UNIQUE(_xlfn._xlws.FILTER($F:$F,$E:$E=$J$4))
/IF($J$5="総計",1,$K292/10)
),0)</f>
        <v>0</v>
      </c>
      <c r="S292" s="48" cm="1">
        <f t="array" ref="S292">IFERROR(
IF(OR(S$10="",$I292=""),"",
SUMIFS(収穫記録!$P:$P,収穫記録!$D:$D,$J$1,収穫記録!$I:$I,$J$2,収穫記録!$J:$J,$J$3,収穫記録!$F:$F,$I292,収穫記録!$B:$B,"&gt;="&amp;S$10,収穫記録!$B:$B,"&lt;="&amp;S$10+6)
/_xlfn.UNIQUE(_xlfn._xlws.FILTER($F:$F,$E:$E=$J$4))
/IF($J$5="総計",1,$K292/10)
),0)</f>
        <v>0</v>
      </c>
      <c r="T292" s="48" cm="1">
        <f t="array" ref="T292">IFERROR(
IF(OR(T$10="",$I292=""),"",
SUMIFS(収穫記録!$P:$P,収穫記録!$D:$D,$J$1,収穫記録!$I:$I,$J$2,収穫記録!$J:$J,$J$3,収穫記録!$F:$F,$I292,収穫記録!$B:$B,"&gt;="&amp;T$10,収穫記録!$B:$B,"&lt;="&amp;T$10+6)
/_xlfn.UNIQUE(_xlfn._xlws.FILTER($F:$F,$E:$E=$J$4))
/IF($J$5="総計",1,$K292/10)
),0)</f>
        <v>0</v>
      </c>
      <c r="U292" s="48" cm="1">
        <f t="array" ref="U292">IFERROR(
IF(OR(U$10="",$I292=""),"",
SUMIFS(収穫記録!$P:$P,収穫記録!$D:$D,$J$1,収穫記録!$I:$I,$J$2,収穫記録!$J:$J,$J$3,収穫記録!$F:$F,$I292,収穫記録!$B:$B,"&gt;="&amp;U$10,収穫記録!$B:$B,"&lt;="&amp;U$10+6)
/_xlfn.UNIQUE(_xlfn._xlws.FILTER($F:$F,$E:$E=$J$4))
/IF($J$5="総計",1,$K292/10)
),0)</f>
        <v>0</v>
      </c>
      <c r="V292" s="48" cm="1">
        <f t="array" ref="V292">IFERROR(
IF(OR(V$10="",$I292=""),"",
SUMIFS(収穫記録!$P:$P,収穫記録!$D:$D,$J$1,収穫記録!$I:$I,$J$2,収穫記録!$J:$J,$J$3,収穫記録!$F:$F,$I292,収穫記録!$B:$B,"&gt;="&amp;V$10,収穫記録!$B:$B,"&lt;="&amp;V$10+6)
/_xlfn.UNIQUE(_xlfn._xlws.FILTER($F:$F,$E:$E=$J$4))
/IF($J$5="総計",1,$K292/10)
),0)</f>
        <v>0</v>
      </c>
      <c r="W292" s="48" cm="1">
        <f t="array" ref="W292">IFERROR(
IF(OR(W$10="",$I292=""),"",
SUMIFS(収穫記録!$P:$P,収穫記録!$D:$D,$J$1,収穫記録!$I:$I,$J$2,収穫記録!$J:$J,$J$3,収穫記録!$F:$F,$I292,収穫記録!$B:$B,"&gt;="&amp;W$10,収穫記録!$B:$B,"&lt;="&amp;W$10+6)
/_xlfn.UNIQUE(_xlfn._xlws.FILTER($F:$F,$E:$E=$J$4))
/IF($J$5="総計",1,$K292/10)
),0)</f>
        <v>0</v>
      </c>
      <c r="X292" s="48" cm="1">
        <f t="array" ref="X292">IFERROR(
IF(OR(X$10="",$I292=""),"",
SUMIFS(収穫記録!$P:$P,収穫記録!$D:$D,$J$1,収穫記録!$I:$I,$J$2,収穫記録!$J:$J,$J$3,収穫記録!$F:$F,$I292,収穫記録!$B:$B,"&gt;="&amp;X$10,収穫記録!$B:$B,"&lt;="&amp;X$10+6)
/_xlfn.UNIQUE(_xlfn._xlws.FILTER($F:$F,$E:$E=$J$4))
/IF($J$5="総計",1,$K292/10)
),0)</f>
        <v>0</v>
      </c>
    </row>
    <row r="293" spans="10:24">
      <c r="J293" s="13"/>
      <c r="K293" s="37"/>
      <c r="L293" s="46" t="str">
        <f t="shared" si="6"/>
        <v/>
      </c>
      <c r="M293" s="47" cm="1">
        <f t="array" ref="M293">IFERROR(
IF(OR(M$10="",$I293=""),"",
SUMIFS(収穫記録!$P:$P,収穫記録!$D:$D,$J$1,収穫記録!$I:$I,$J$2,収穫記録!$J:$J,$J$3,収穫記録!$F:$F,$I293,収穫記録!$B:$B,"&gt;="&amp;M$10,収穫記録!$B:$B,"&lt;="&amp;M$10+6)
/_xlfn.UNIQUE(_xlfn._xlws.FILTER($F:$F,$E:$E=$J$4))
/IF($J$5="総計",1,$K293/10)
),0)</f>
        <v>0</v>
      </c>
      <c r="N293" s="48" cm="1">
        <f t="array" ref="N293">IFERROR(
IF(OR(N$10="",$I293=""),"",
SUMIFS(収穫記録!$P:$P,収穫記録!$D:$D,$J$1,収穫記録!$I:$I,$J$2,収穫記録!$J:$J,$J$3,収穫記録!$F:$F,$I293,収穫記録!$B:$B,"&gt;="&amp;N$10,収穫記録!$B:$B,"&lt;="&amp;N$10+6)
/_xlfn.UNIQUE(_xlfn._xlws.FILTER($F:$F,$E:$E=$J$4))
/IF($J$5="総計",1,$K293/10)
),0)</f>
        <v>0</v>
      </c>
      <c r="O293" s="48" cm="1">
        <f t="array" ref="O293">IFERROR(
IF(OR(O$10="",$I293=""),"",
SUMIFS(収穫記録!$P:$P,収穫記録!$D:$D,$J$1,収穫記録!$I:$I,$J$2,収穫記録!$J:$J,$J$3,収穫記録!$F:$F,$I293,収穫記録!$B:$B,"&gt;="&amp;O$10,収穫記録!$B:$B,"&lt;="&amp;O$10+6)
/_xlfn.UNIQUE(_xlfn._xlws.FILTER($F:$F,$E:$E=$J$4))
/IF($J$5="総計",1,$K293/10)
),0)</f>
        <v>0</v>
      </c>
      <c r="P293" s="48" cm="1">
        <f t="array" ref="P293">IFERROR(
IF(OR(P$10="",$I293=""),"",
SUMIFS(収穫記録!$P:$P,収穫記録!$D:$D,$J$1,収穫記録!$I:$I,$J$2,収穫記録!$J:$J,$J$3,収穫記録!$F:$F,$I293,収穫記録!$B:$B,"&gt;="&amp;P$10,収穫記録!$B:$B,"&lt;="&amp;P$10+6)
/_xlfn.UNIQUE(_xlfn._xlws.FILTER($F:$F,$E:$E=$J$4))
/IF($J$5="総計",1,$K293/10)
),0)</f>
        <v>0</v>
      </c>
      <c r="Q293" s="48" cm="1">
        <f t="array" ref="Q293">IFERROR(
IF(OR(Q$10="",$I293=""),"",
SUMIFS(収穫記録!$P:$P,収穫記録!$D:$D,$J$1,収穫記録!$I:$I,$J$2,収穫記録!$J:$J,$J$3,収穫記録!$F:$F,$I293,収穫記録!$B:$B,"&gt;="&amp;Q$10,収穫記録!$B:$B,"&lt;="&amp;Q$10+6)
/_xlfn.UNIQUE(_xlfn._xlws.FILTER($F:$F,$E:$E=$J$4))
/IF($J$5="総計",1,$K293/10)
),0)</f>
        <v>0</v>
      </c>
      <c r="R293" s="48" cm="1">
        <f t="array" ref="R293">IFERROR(
IF(OR(R$10="",$I293=""),"",
SUMIFS(収穫記録!$P:$P,収穫記録!$D:$D,$J$1,収穫記録!$I:$I,$J$2,収穫記録!$J:$J,$J$3,収穫記録!$F:$F,$I293,収穫記録!$B:$B,"&gt;="&amp;R$10,収穫記録!$B:$B,"&lt;="&amp;R$10+6)
/_xlfn.UNIQUE(_xlfn._xlws.FILTER($F:$F,$E:$E=$J$4))
/IF($J$5="総計",1,$K293/10)
),0)</f>
        <v>0</v>
      </c>
      <c r="S293" s="48" cm="1">
        <f t="array" ref="S293">IFERROR(
IF(OR(S$10="",$I293=""),"",
SUMIFS(収穫記録!$P:$P,収穫記録!$D:$D,$J$1,収穫記録!$I:$I,$J$2,収穫記録!$J:$J,$J$3,収穫記録!$F:$F,$I293,収穫記録!$B:$B,"&gt;="&amp;S$10,収穫記録!$B:$B,"&lt;="&amp;S$10+6)
/_xlfn.UNIQUE(_xlfn._xlws.FILTER($F:$F,$E:$E=$J$4))
/IF($J$5="総計",1,$K293/10)
),0)</f>
        <v>0</v>
      </c>
      <c r="T293" s="48" cm="1">
        <f t="array" ref="T293">IFERROR(
IF(OR(T$10="",$I293=""),"",
SUMIFS(収穫記録!$P:$P,収穫記録!$D:$D,$J$1,収穫記録!$I:$I,$J$2,収穫記録!$J:$J,$J$3,収穫記録!$F:$F,$I293,収穫記録!$B:$B,"&gt;="&amp;T$10,収穫記録!$B:$B,"&lt;="&amp;T$10+6)
/_xlfn.UNIQUE(_xlfn._xlws.FILTER($F:$F,$E:$E=$J$4))
/IF($J$5="総計",1,$K293/10)
),0)</f>
        <v>0</v>
      </c>
      <c r="U293" s="48" cm="1">
        <f t="array" ref="U293">IFERROR(
IF(OR(U$10="",$I293=""),"",
SUMIFS(収穫記録!$P:$P,収穫記録!$D:$D,$J$1,収穫記録!$I:$I,$J$2,収穫記録!$J:$J,$J$3,収穫記録!$F:$F,$I293,収穫記録!$B:$B,"&gt;="&amp;U$10,収穫記録!$B:$B,"&lt;="&amp;U$10+6)
/_xlfn.UNIQUE(_xlfn._xlws.FILTER($F:$F,$E:$E=$J$4))
/IF($J$5="総計",1,$K293/10)
),0)</f>
        <v>0</v>
      </c>
      <c r="V293" s="48" cm="1">
        <f t="array" ref="V293">IFERROR(
IF(OR(V$10="",$I293=""),"",
SUMIFS(収穫記録!$P:$P,収穫記録!$D:$D,$J$1,収穫記録!$I:$I,$J$2,収穫記録!$J:$J,$J$3,収穫記録!$F:$F,$I293,収穫記録!$B:$B,"&gt;="&amp;V$10,収穫記録!$B:$B,"&lt;="&amp;V$10+6)
/_xlfn.UNIQUE(_xlfn._xlws.FILTER($F:$F,$E:$E=$J$4))
/IF($J$5="総計",1,$K293/10)
),0)</f>
        <v>0</v>
      </c>
      <c r="W293" s="48" cm="1">
        <f t="array" ref="W293">IFERROR(
IF(OR(W$10="",$I293=""),"",
SUMIFS(収穫記録!$P:$P,収穫記録!$D:$D,$J$1,収穫記録!$I:$I,$J$2,収穫記録!$J:$J,$J$3,収穫記録!$F:$F,$I293,収穫記録!$B:$B,"&gt;="&amp;W$10,収穫記録!$B:$B,"&lt;="&amp;W$10+6)
/_xlfn.UNIQUE(_xlfn._xlws.FILTER($F:$F,$E:$E=$J$4))
/IF($J$5="総計",1,$K293/10)
),0)</f>
        <v>0</v>
      </c>
      <c r="X293" s="48" cm="1">
        <f t="array" ref="X293">IFERROR(
IF(OR(X$10="",$I293=""),"",
SUMIFS(収穫記録!$P:$P,収穫記録!$D:$D,$J$1,収穫記録!$I:$I,$J$2,収穫記録!$J:$J,$J$3,収穫記録!$F:$F,$I293,収穫記録!$B:$B,"&gt;="&amp;X$10,収穫記録!$B:$B,"&lt;="&amp;X$10+6)
/_xlfn.UNIQUE(_xlfn._xlws.FILTER($F:$F,$E:$E=$J$4))
/IF($J$5="総計",1,$K293/10)
),0)</f>
        <v>0</v>
      </c>
    </row>
    <row r="294" spans="10:24">
      <c r="J294" s="13"/>
      <c r="K294" s="37"/>
      <c r="L294" s="46" t="str">
        <f t="shared" si="6"/>
        <v/>
      </c>
      <c r="M294" s="47" cm="1">
        <f t="array" ref="M294">IFERROR(
IF(OR(M$10="",$I294=""),"",
SUMIFS(収穫記録!$P:$P,収穫記録!$D:$D,$J$1,収穫記録!$I:$I,$J$2,収穫記録!$J:$J,$J$3,収穫記録!$F:$F,$I294,収穫記録!$B:$B,"&gt;="&amp;M$10,収穫記録!$B:$B,"&lt;="&amp;M$10+6)
/_xlfn.UNIQUE(_xlfn._xlws.FILTER($F:$F,$E:$E=$J$4))
/IF($J$5="総計",1,$K294/10)
),0)</f>
        <v>0</v>
      </c>
      <c r="N294" s="48" cm="1">
        <f t="array" ref="N294">IFERROR(
IF(OR(N$10="",$I294=""),"",
SUMIFS(収穫記録!$P:$P,収穫記録!$D:$D,$J$1,収穫記録!$I:$I,$J$2,収穫記録!$J:$J,$J$3,収穫記録!$F:$F,$I294,収穫記録!$B:$B,"&gt;="&amp;N$10,収穫記録!$B:$B,"&lt;="&amp;N$10+6)
/_xlfn.UNIQUE(_xlfn._xlws.FILTER($F:$F,$E:$E=$J$4))
/IF($J$5="総計",1,$K294/10)
),0)</f>
        <v>0</v>
      </c>
      <c r="O294" s="48" cm="1">
        <f t="array" ref="O294">IFERROR(
IF(OR(O$10="",$I294=""),"",
SUMIFS(収穫記録!$P:$P,収穫記録!$D:$D,$J$1,収穫記録!$I:$I,$J$2,収穫記録!$J:$J,$J$3,収穫記録!$F:$F,$I294,収穫記録!$B:$B,"&gt;="&amp;O$10,収穫記録!$B:$B,"&lt;="&amp;O$10+6)
/_xlfn.UNIQUE(_xlfn._xlws.FILTER($F:$F,$E:$E=$J$4))
/IF($J$5="総計",1,$K294/10)
),0)</f>
        <v>0</v>
      </c>
      <c r="P294" s="48" cm="1">
        <f t="array" ref="P294">IFERROR(
IF(OR(P$10="",$I294=""),"",
SUMIFS(収穫記録!$P:$P,収穫記録!$D:$D,$J$1,収穫記録!$I:$I,$J$2,収穫記録!$J:$J,$J$3,収穫記録!$F:$F,$I294,収穫記録!$B:$B,"&gt;="&amp;P$10,収穫記録!$B:$B,"&lt;="&amp;P$10+6)
/_xlfn.UNIQUE(_xlfn._xlws.FILTER($F:$F,$E:$E=$J$4))
/IF($J$5="総計",1,$K294/10)
),0)</f>
        <v>0</v>
      </c>
      <c r="Q294" s="48" cm="1">
        <f t="array" ref="Q294">IFERROR(
IF(OR(Q$10="",$I294=""),"",
SUMIFS(収穫記録!$P:$P,収穫記録!$D:$D,$J$1,収穫記録!$I:$I,$J$2,収穫記録!$J:$J,$J$3,収穫記録!$F:$F,$I294,収穫記録!$B:$B,"&gt;="&amp;Q$10,収穫記録!$B:$B,"&lt;="&amp;Q$10+6)
/_xlfn.UNIQUE(_xlfn._xlws.FILTER($F:$F,$E:$E=$J$4))
/IF($J$5="総計",1,$K294/10)
),0)</f>
        <v>0</v>
      </c>
      <c r="R294" s="48" cm="1">
        <f t="array" ref="R294">IFERROR(
IF(OR(R$10="",$I294=""),"",
SUMIFS(収穫記録!$P:$P,収穫記録!$D:$D,$J$1,収穫記録!$I:$I,$J$2,収穫記録!$J:$J,$J$3,収穫記録!$F:$F,$I294,収穫記録!$B:$B,"&gt;="&amp;R$10,収穫記録!$B:$B,"&lt;="&amp;R$10+6)
/_xlfn.UNIQUE(_xlfn._xlws.FILTER($F:$F,$E:$E=$J$4))
/IF($J$5="総計",1,$K294/10)
),0)</f>
        <v>0</v>
      </c>
      <c r="S294" s="48" cm="1">
        <f t="array" ref="S294">IFERROR(
IF(OR(S$10="",$I294=""),"",
SUMIFS(収穫記録!$P:$P,収穫記録!$D:$D,$J$1,収穫記録!$I:$I,$J$2,収穫記録!$J:$J,$J$3,収穫記録!$F:$F,$I294,収穫記録!$B:$B,"&gt;="&amp;S$10,収穫記録!$B:$B,"&lt;="&amp;S$10+6)
/_xlfn.UNIQUE(_xlfn._xlws.FILTER($F:$F,$E:$E=$J$4))
/IF($J$5="総計",1,$K294/10)
),0)</f>
        <v>0</v>
      </c>
      <c r="T294" s="48" cm="1">
        <f t="array" ref="T294">IFERROR(
IF(OR(T$10="",$I294=""),"",
SUMIFS(収穫記録!$P:$P,収穫記録!$D:$D,$J$1,収穫記録!$I:$I,$J$2,収穫記録!$J:$J,$J$3,収穫記録!$F:$F,$I294,収穫記録!$B:$B,"&gt;="&amp;T$10,収穫記録!$B:$B,"&lt;="&amp;T$10+6)
/_xlfn.UNIQUE(_xlfn._xlws.FILTER($F:$F,$E:$E=$J$4))
/IF($J$5="総計",1,$K294/10)
),0)</f>
        <v>0</v>
      </c>
      <c r="U294" s="48" cm="1">
        <f t="array" ref="U294">IFERROR(
IF(OR(U$10="",$I294=""),"",
SUMIFS(収穫記録!$P:$P,収穫記録!$D:$D,$J$1,収穫記録!$I:$I,$J$2,収穫記録!$J:$J,$J$3,収穫記録!$F:$F,$I294,収穫記録!$B:$B,"&gt;="&amp;U$10,収穫記録!$B:$B,"&lt;="&amp;U$10+6)
/_xlfn.UNIQUE(_xlfn._xlws.FILTER($F:$F,$E:$E=$J$4))
/IF($J$5="総計",1,$K294/10)
),0)</f>
        <v>0</v>
      </c>
      <c r="V294" s="48" cm="1">
        <f t="array" ref="V294">IFERROR(
IF(OR(V$10="",$I294=""),"",
SUMIFS(収穫記録!$P:$P,収穫記録!$D:$D,$J$1,収穫記録!$I:$I,$J$2,収穫記録!$J:$J,$J$3,収穫記録!$F:$F,$I294,収穫記録!$B:$B,"&gt;="&amp;V$10,収穫記録!$B:$B,"&lt;="&amp;V$10+6)
/_xlfn.UNIQUE(_xlfn._xlws.FILTER($F:$F,$E:$E=$J$4))
/IF($J$5="総計",1,$K294/10)
),0)</f>
        <v>0</v>
      </c>
      <c r="W294" s="48" cm="1">
        <f t="array" ref="W294">IFERROR(
IF(OR(W$10="",$I294=""),"",
SUMIFS(収穫記録!$P:$P,収穫記録!$D:$D,$J$1,収穫記録!$I:$I,$J$2,収穫記録!$J:$J,$J$3,収穫記録!$F:$F,$I294,収穫記録!$B:$B,"&gt;="&amp;W$10,収穫記録!$B:$B,"&lt;="&amp;W$10+6)
/_xlfn.UNIQUE(_xlfn._xlws.FILTER($F:$F,$E:$E=$J$4))
/IF($J$5="総計",1,$K294/10)
),0)</f>
        <v>0</v>
      </c>
      <c r="X294" s="48" cm="1">
        <f t="array" ref="X294">IFERROR(
IF(OR(X$10="",$I294=""),"",
SUMIFS(収穫記録!$P:$P,収穫記録!$D:$D,$J$1,収穫記録!$I:$I,$J$2,収穫記録!$J:$J,$J$3,収穫記録!$F:$F,$I294,収穫記録!$B:$B,"&gt;="&amp;X$10,収穫記録!$B:$B,"&lt;="&amp;X$10+6)
/_xlfn.UNIQUE(_xlfn._xlws.FILTER($F:$F,$E:$E=$J$4))
/IF($J$5="総計",1,$K294/10)
),0)</f>
        <v>0</v>
      </c>
    </row>
    <row r="295" spans="10:24">
      <c r="J295" s="13"/>
      <c r="K295" s="37"/>
      <c r="L295" s="46" t="str">
        <f t="shared" si="6"/>
        <v/>
      </c>
      <c r="M295" s="47" cm="1">
        <f t="array" ref="M295">IFERROR(
IF(OR(M$10="",$I295=""),"",
SUMIFS(収穫記録!$P:$P,収穫記録!$D:$D,$J$1,収穫記録!$I:$I,$J$2,収穫記録!$J:$J,$J$3,収穫記録!$F:$F,$I295,収穫記録!$B:$B,"&gt;="&amp;M$10,収穫記録!$B:$B,"&lt;="&amp;M$10+6)
/_xlfn.UNIQUE(_xlfn._xlws.FILTER($F:$F,$E:$E=$J$4))
/IF($J$5="総計",1,$K295/10)
),0)</f>
        <v>0</v>
      </c>
      <c r="N295" s="48" cm="1">
        <f t="array" ref="N295">IFERROR(
IF(OR(N$10="",$I295=""),"",
SUMIFS(収穫記録!$P:$P,収穫記録!$D:$D,$J$1,収穫記録!$I:$I,$J$2,収穫記録!$J:$J,$J$3,収穫記録!$F:$F,$I295,収穫記録!$B:$B,"&gt;="&amp;N$10,収穫記録!$B:$B,"&lt;="&amp;N$10+6)
/_xlfn.UNIQUE(_xlfn._xlws.FILTER($F:$F,$E:$E=$J$4))
/IF($J$5="総計",1,$K295/10)
),0)</f>
        <v>0</v>
      </c>
      <c r="O295" s="48" cm="1">
        <f t="array" ref="O295">IFERROR(
IF(OR(O$10="",$I295=""),"",
SUMIFS(収穫記録!$P:$P,収穫記録!$D:$D,$J$1,収穫記録!$I:$I,$J$2,収穫記録!$J:$J,$J$3,収穫記録!$F:$F,$I295,収穫記録!$B:$B,"&gt;="&amp;O$10,収穫記録!$B:$B,"&lt;="&amp;O$10+6)
/_xlfn.UNIQUE(_xlfn._xlws.FILTER($F:$F,$E:$E=$J$4))
/IF($J$5="総計",1,$K295/10)
),0)</f>
        <v>0</v>
      </c>
      <c r="P295" s="48" cm="1">
        <f t="array" ref="P295">IFERROR(
IF(OR(P$10="",$I295=""),"",
SUMIFS(収穫記録!$P:$P,収穫記録!$D:$D,$J$1,収穫記録!$I:$I,$J$2,収穫記録!$J:$J,$J$3,収穫記録!$F:$F,$I295,収穫記録!$B:$B,"&gt;="&amp;P$10,収穫記録!$B:$B,"&lt;="&amp;P$10+6)
/_xlfn.UNIQUE(_xlfn._xlws.FILTER($F:$F,$E:$E=$J$4))
/IF($J$5="総計",1,$K295/10)
),0)</f>
        <v>0</v>
      </c>
      <c r="Q295" s="48" cm="1">
        <f t="array" ref="Q295">IFERROR(
IF(OR(Q$10="",$I295=""),"",
SUMIFS(収穫記録!$P:$P,収穫記録!$D:$D,$J$1,収穫記録!$I:$I,$J$2,収穫記録!$J:$J,$J$3,収穫記録!$F:$F,$I295,収穫記録!$B:$B,"&gt;="&amp;Q$10,収穫記録!$B:$B,"&lt;="&amp;Q$10+6)
/_xlfn.UNIQUE(_xlfn._xlws.FILTER($F:$F,$E:$E=$J$4))
/IF($J$5="総計",1,$K295/10)
),0)</f>
        <v>0</v>
      </c>
      <c r="R295" s="48" cm="1">
        <f t="array" ref="R295">IFERROR(
IF(OR(R$10="",$I295=""),"",
SUMIFS(収穫記録!$P:$P,収穫記録!$D:$D,$J$1,収穫記録!$I:$I,$J$2,収穫記録!$J:$J,$J$3,収穫記録!$F:$F,$I295,収穫記録!$B:$B,"&gt;="&amp;R$10,収穫記録!$B:$B,"&lt;="&amp;R$10+6)
/_xlfn.UNIQUE(_xlfn._xlws.FILTER($F:$F,$E:$E=$J$4))
/IF($J$5="総計",1,$K295/10)
),0)</f>
        <v>0</v>
      </c>
      <c r="S295" s="48" cm="1">
        <f t="array" ref="S295">IFERROR(
IF(OR(S$10="",$I295=""),"",
SUMIFS(収穫記録!$P:$P,収穫記録!$D:$D,$J$1,収穫記録!$I:$I,$J$2,収穫記録!$J:$J,$J$3,収穫記録!$F:$F,$I295,収穫記録!$B:$B,"&gt;="&amp;S$10,収穫記録!$B:$B,"&lt;="&amp;S$10+6)
/_xlfn.UNIQUE(_xlfn._xlws.FILTER($F:$F,$E:$E=$J$4))
/IF($J$5="総計",1,$K295/10)
),0)</f>
        <v>0</v>
      </c>
      <c r="T295" s="48" cm="1">
        <f t="array" ref="T295">IFERROR(
IF(OR(T$10="",$I295=""),"",
SUMIFS(収穫記録!$P:$P,収穫記録!$D:$D,$J$1,収穫記録!$I:$I,$J$2,収穫記録!$J:$J,$J$3,収穫記録!$F:$F,$I295,収穫記録!$B:$B,"&gt;="&amp;T$10,収穫記録!$B:$B,"&lt;="&amp;T$10+6)
/_xlfn.UNIQUE(_xlfn._xlws.FILTER($F:$F,$E:$E=$J$4))
/IF($J$5="総計",1,$K295/10)
),0)</f>
        <v>0</v>
      </c>
      <c r="U295" s="48" cm="1">
        <f t="array" ref="U295">IFERROR(
IF(OR(U$10="",$I295=""),"",
SUMIFS(収穫記録!$P:$P,収穫記録!$D:$D,$J$1,収穫記録!$I:$I,$J$2,収穫記録!$J:$J,$J$3,収穫記録!$F:$F,$I295,収穫記録!$B:$B,"&gt;="&amp;U$10,収穫記録!$B:$B,"&lt;="&amp;U$10+6)
/_xlfn.UNIQUE(_xlfn._xlws.FILTER($F:$F,$E:$E=$J$4))
/IF($J$5="総計",1,$K295/10)
),0)</f>
        <v>0</v>
      </c>
      <c r="V295" s="48" cm="1">
        <f t="array" ref="V295">IFERROR(
IF(OR(V$10="",$I295=""),"",
SUMIFS(収穫記録!$P:$P,収穫記録!$D:$D,$J$1,収穫記録!$I:$I,$J$2,収穫記録!$J:$J,$J$3,収穫記録!$F:$F,$I295,収穫記録!$B:$B,"&gt;="&amp;V$10,収穫記録!$B:$B,"&lt;="&amp;V$10+6)
/_xlfn.UNIQUE(_xlfn._xlws.FILTER($F:$F,$E:$E=$J$4))
/IF($J$5="総計",1,$K295/10)
),0)</f>
        <v>0</v>
      </c>
      <c r="W295" s="48" cm="1">
        <f t="array" ref="W295">IFERROR(
IF(OR(W$10="",$I295=""),"",
SUMIFS(収穫記録!$P:$P,収穫記録!$D:$D,$J$1,収穫記録!$I:$I,$J$2,収穫記録!$J:$J,$J$3,収穫記録!$F:$F,$I295,収穫記録!$B:$B,"&gt;="&amp;W$10,収穫記録!$B:$B,"&lt;="&amp;W$10+6)
/_xlfn.UNIQUE(_xlfn._xlws.FILTER($F:$F,$E:$E=$J$4))
/IF($J$5="総計",1,$K295/10)
),0)</f>
        <v>0</v>
      </c>
      <c r="X295" s="48" cm="1">
        <f t="array" ref="X295">IFERROR(
IF(OR(X$10="",$I295=""),"",
SUMIFS(収穫記録!$P:$P,収穫記録!$D:$D,$J$1,収穫記録!$I:$I,$J$2,収穫記録!$J:$J,$J$3,収穫記録!$F:$F,$I295,収穫記録!$B:$B,"&gt;="&amp;X$10,収穫記録!$B:$B,"&lt;="&amp;X$10+6)
/_xlfn.UNIQUE(_xlfn._xlws.FILTER($F:$F,$E:$E=$J$4))
/IF($J$5="総計",1,$K295/10)
),0)</f>
        <v>0</v>
      </c>
    </row>
    <row r="296" spans="10:24">
      <c r="J296" s="13"/>
      <c r="K296" s="37"/>
      <c r="L296" s="46" t="str">
        <f t="shared" si="6"/>
        <v/>
      </c>
      <c r="M296" s="47" cm="1">
        <f t="array" ref="M296">IFERROR(
IF(OR(M$10="",$I296=""),"",
SUMIFS(収穫記録!$P:$P,収穫記録!$D:$D,$J$1,収穫記録!$I:$I,$J$2,収穫記録!$J:$J,$J$3,収穫記録!$F:$F,$I296,収穫記録!$B:$B,"&gt;="&amp;M$10,収穫記録!$B:$B,"&lt;="&amp;M$10+6)
/_xlfn.UNIQUE(_xlfn._xlws.FILTER($F:$F,$E:$E=$J$4))
/IF($J$5="総計",1,$K296/10)
),0)</f>
        <v>0</v>
      </c>
      <c r="N296" s="48" cm="1">
        <f t="array" ref="N296">IFERROR(
IF(OR(N$10="",$I296=""),"",
SUMIFS(収穫記録!$P:$P,収穫記録!$D:$D,$J$1,収穫記録!$I:$I,$J$2,収穫記録!$J:$J,$J$3,収穫記録!$F:$F,$I296,収穫記録!$B:$B,"&gt;="&amp;N$10,収穫記録!$B:$B,"&lt;="&amp;N$10+6)
/_xlfn.UNIQUE(_xlfn._xlws.FILTER($F:$F,$E:$E=$J$4))
/IF($J$5="総計",1,$K296/10)
),0)</f>
        <v>0</v>
      </c>
      <c r="O296" s="48" cm="1">
        <f t="array" ref="O296">IFERROR(
IF(OR(O$10="",$I296=""),"",
SUMIFS(収穫記録!$P:$P,収穫記録!$D:$D,$J$1,収穫記録!$I:$I,$J$2,収穫記録!$J:$J,$J$3,収穫記録!$F:$F,$I296,収穫記録!$B:$B,"&gt;="&amp;O$10,収穫記録!$B:$B,"&lt;="&amp;O$10+6)
/_xlfn.UNIQUE(_xlfn._xlws.FILTER($F:$F,$E:$E=$J$4))
/IF($J$5="総計",1,$K296/10)
),0)</f>
        <v>0</v>
      </c>
      <c r="P296" s="48" cm="1">
        <f t="array" ref="P296">IFERROR(
IF(OR(P$10="",$I296=""),"",
SUMIFS(収穫記録!$P:$P,収穫記録!$D:$D,$J$1,収穫記録!$I:$I,$J$2,収穫記録!$J:$J,$J$3,収穫記録!$F:$F,$I296,収穫記録!$B:$B,"&gt;="&amp;P$10,収穫記録!$B:$B,"&lt;="&amp;P$10+6)
/_xlfn.UNIQUE(_xlfn._xlws.FILTER($F:$F,$E:$E=$J$4))
/IF($J$5="総計",1,$K296/10)
),0)</f>
        <v>0</v>
      </c>
      <c r="Q296" s="48" cm="1">
        <f t="array" ref="Q296">IFERROR(
IF(OR(Q$10="",$I296=""),"",
SUMIFS(収穫記録!$P:$P,収穫記録!$D:$D,$J$1,収穫記録!$I:$I,$J$2,収穫記録!$J:$J,$J$3,収穫記録!$F:$F,$I296,収穫記録!$B:$B,"&gt;="&amp;Q$10,収穫記録!$B:$B,"&lt;="&amp;Q$10+6)
/_xlfn.UNIQUE(_xlfn._xlws.FILTER($F:$F,$E:$E=$J$4))
/IF($J$5="総計",1,$K296/10)
),0)</f>
        <v>0</v>
      </c>
      <c r="R296" s="48" cm="1">
        <f t="array" ref="R296">IFERROR(
IF(OR(R$10="",$I296=""),"",
SUMIFS(収穫記録!$P:$P,収穫記録!$D:$D,$J$1,収穫記録!$I:$I,$J$2,収穫記録!$J:$J,$J$3,収穫記録!$F:$F,$I296,収穫記録!$B:$B,"&gt;="&amp;R$10,収穫記録!$B:$B,"&lt;="&amp;R$10+6)
/_xlfn.UNIQUE(_xlfn._xlws.FILTER($F:$F,$E:$E=$J$4))
/IF($J$5="総計",1,$K296/10)
),0)</f>
        <v>0</v>
      </c>
      <c r="S296" s="48" cm="1">
        <f t="array" ref="S296">IFERROR(
IF(OR(S$10="",$I296=""),"",
SUMIFS(収穫記録!$P:$P,収穫記録!$D:$D,$J$1,収穫記録!$I:$I,$J$2,収穫記録!$J:$J,$J$3,収穫記録!$F:$F,$I296,収穫記録!$B:$B,"&gt;="&amp;S$10,収穫記録!$B:$B,"&lt;="&amp;S$10+6)
/_xlfn.UNIQUE(_xlfn._xlws.FILTER($F:$F,$E:$E=$J$4))
/IF($J$5="総計",1,$K296/10)
),0)</f>
        <v>0</v>
      </c>
      <c r="T296" s="48" cm="1">
        <f t="array" ref="T296">IFERROR(
IF(OR(T$10="",$I296=""),"",
SUMIFS(収穫記録!$P:$P,収穫記録!$D:$D,$J$1,収穫記録!$I:$I,$J$2,収穫記録!$J:$J,$J$3,収穫記録!$F:$F,$I296,収穫記録!$B:$B,"&gt;="&amp;T$10,収穫記録!$B:$B,"&lt;="&amp;T$10+6)
/_xlfn.UNIQUE(_xlfn._xlws.FILTER($F:$F,$E:$E=$J$4))
/IF($J$5="総計",1,$K296/10)
),0)</f>
        <v>0</v>
      </c>
      <c r="U296" s="48" cm="1">
        <f t="array" ref="U296">IFERROR(
IF(OR(U$10="",$I296=""),"",
SUMIFS(収穫記録!$P:$P,収穫記録!$D:$D,$J$1,収穫記録!$I:$I,$J$2,収穫記録!$J:$J,$J$3,収穫記録!$F:$F,$I296,収穫記録!$B:$B,"&gt;="&amp;U$10,収穫記録!$B:$B,"&lt;="&amp;U$10+6)
/_xlfn.UNIQUE(_xlfn._xlws.FILTER($F:$F,$E:$E=$J$4))
/IF($J$5="総計",1,$K296/10)
),0)</f>
        <v>0</v>
      </c>
      <c r="V296" s="48" cm="1">
        <f t="array" ref="V296">IFERROR(
IF(OR(V$10="",$I296=""),"",
SUMIFS(収穫記録!$P:$P,収穫記録!$D:$D,$J$1,収穫記録!$I:$I,$J$2,収穫記録!$J:$J,$J$3,収穫記録!$F:$F,$I296,収穫記録!$B:$B,"&gt;="&amp;V$10,収穫記録!$B:$B,"&lt;="&amp;V$10+6)
/_xlfn.UNIQUE(_xlfn._xlws.FILTER($F:$F,$E:$E=$J$4))
/IF($J$5="総計",1,$K296/10)
),0)</f>
        <v>0</v>
      </c>
      <c r="W296" s="48" cm="1">
        <f t="array" ref="W296">IFERROR(
IF(OR(W$10="",$I296=""),"",
SUMIFS(収穫記録!$P:$P,収穫記録!$D:$D,$J$1,収穫記録!$I:$I,$J$2,収穫記録!$J:$J,$J$3,収穫記録!$F:$F,$I296,収穫記録!$B:$B,"&gt;="&amp;W$10,収穫記録!$B:$B,"&lt;="&amp;W$10+6)
/_xlfn.UNIQUE(_xlfn._xlws.FILTER($F:$F,$E:$E=$J$4))
/IF($J$5="総計",1,$K296/10)
),0)</f>
        <v>0</v>
      </c>
      <c r="X296" s="48" cm="1">
        <f t="array" ref="X296">IFERROR(
IF(OR(X$10="",$I296=""),"",
SUMIFS(収穫記録!$P:$P,収穫記録!$D:$D,$J$1,収穫記録!$I:$I,$J$2,収穫記録!$J:$J,$J$3,収穫記録!$F:$F,$I296,収穫記録!$B:$B,"&gt;="&amp;X$10,収穫記録!$B:$B,"&lt;="&amp;X$10+6)
/_xlfn.UNIQUE(_xlfn._xlws.FILTER($F:$F,$E:$E=$J$4))
/IF($J$5="総計",1,$K296/10)
),0)</f>
        <v>0</v>
      </c>
    </row>
    <row r="297" spans="10:24">
      <c r="J297" s="13"/>
      <c r="K297" s="37"/>
      <c r="L297" s="46" t="str">
        <f t="shared" si="6"/>
        <v/>
      </c>
      <c r="M297" s="47" cm="1">
        <f t="array" ref="M297">IFERROR(
IF(OR(M$10="",$I297=""),"",
SUMIFS(収穫記録!$P:$P,収穫記録!$D:$D,$J$1,収穫記録!$I:$I,$J$2,収穫記録!$J:$J,$J$3,収穫記録!$F:$F,$I297,収穫記録!$B:$B,"&gt;="&amp;M$10,収穫記録!$B:$B,"&lt;="&amp;M$10+6)
/_xlfn.UNIQUE(_xlfn._xlws.FILTER($F:$F,$E:$E=$J$4))
/IF($J$5="総計",1,$K297/10)
),0)</f>
        <v>0</v>
      </c>
      <c r="N297" s="48" cm="1">
        <f t="array" ref="N297">IFERROR(
IF(OR(N$10="",$I297=""),"",
SUMIFS(収穫記録!$P:$P,収穫記録!$D:$D,$J$1,収穫記録!$I:$I,$J$2,収穫記録!$J:$J,$J$3,収穫記録!$F:$F,$I297,収穫記録!$B:$B,"&gt;="&amp;N$10,収穫記録!$B:$B,"&lt;="&amp;N$10+6)
/_xlfn.UNIQUE(_xlfn._xlws.FILTER($F:$F,$E:$E=$J$4))
/IF($J$5="総計",1,$K297/10)
),0)</f>
        <v>0</v>
      </c>
      <c r="O297" s="48" cm="1">
        <f t="array" ref="O297">IFERROR(
IF(OR(O$10="",$I297=""),"",
SUMIFS(収穫記録!$P:$P,収穫記録!$D:$D,$J$1,収穫記録!$I:$I,$J$2,収穫記録!$J:$J,$J$3,収穫記録!$F:$F,$I297,収穫記録!$B:$B,"&gt;="&amp;O$10,収穫記録!$B:$B,"&lt;="&amp;O$10+6)
/_xlfn.UNIQUE(_xlfn._xlws.FILTER($F:$F,$E:$E=$J$4))
/IF($J$5="総計",1,$K297/10)
),0)</f>
        <v>0</v>
      </c>
      <c r="P297" s="48" cm="1">
        <f t="array" ref="P297">IFERROR(
IF(OR(P$10="",$I297=""),"",
SUMIFS(収穫記録!$P:$P,収穫記録!$D:$D,$J$1,収穫記録!$I:$I,$J$2,収穫記録!$J:$J,$J$3,収穫記録!$F:$F,$I297,収穫記録!$B:$B,"&gt;="&amp;P$10,収穫記録!$B:$B,"&lt;="&amp;P$10+6)
/_xlfn.UNIQUE(_xlfn._xlws.FILTER($F:$F,$E:$E=$J$4))
/IF($J$5="総計",1,$K297/10)
),0)</f>
        <v>0</v>
      </c>
      <c r="Q297" s="48" cm="1">
        <f t="array" ref="Q297">IFERROR(
IF(OR(Q$10="",$I297=""),"",
SUMIFS(収穫記録!$P:$P,収穫記録!$D:$D,$J$1,収穫記録!$I:$I,$J$2,収穫記録!$J:$J,$J$3,収穫記録!$F:$F,$I297,収穫記録!$B:$B,"&gt;="&amp;Q$10,収穫記録!$B:$B,"&lt;="&amp;Q$10+6)
/_xlfn.UNIQUE(_xlfn._xlws.FILTER($F:$F,$E:$E=$J$4))
/IF($J$5="総計",1,$K297/10)
),0)</f>
        <v>0</v>
      </c>
      <c r="R297" s="48" cm="1">
        <f t="array" ref="R297">IFERROR(
IF(OR(R$10="",$I297=""),"",
SUMIFS(収穫記録!$P:$P,収穫記録!$D:$D,$J$1,収穫記録!$I:$I,$J$2,収穫記録!$J:$J,$J$3,収穫記録!$F:$F,$I297,収穫記録!$B:$B,"&gt;="&amp;R$10,収穫記録!$B:$B,"&lt;="&amp;R$10+6)
/_xlfn.UNIQUE(_xlfn._xlws.FILTER($F:$F,$E:$E=$J$4))
/IF($J$5="総計",1,$K297/10)
),0)</f>
        <v>0</v>
      </c>
      <c r="S297" s="48" cm="1">
        <f t="array" ref="S297">IFERROR(
IF(OR(S$10="",$I297=""),"",
SUMIFS(収穫記録!$P:$P,収穫記録!$D:$D,$J$1,収穫記録!$I:$I,$J$2,収穫記録!$J:$J,$J$3,収穫記録!$F:$F,$I297,収穫記録!$B:$B,"&gt;="&amp;S$10,収穫記録!$B:$B,"&lt;="&amp;S$10+6)
/_xlfn.UNIQUE(_xlfn._xlws.FILTER($F:$F,$E:$E=$J$4))
/IF($J$5="総計",1,$K297/10)
),0)</f>
        <v>0</v>
      </c>
      <c r="T297" s="48" cm="1">
        <f t="array" ref="T297">IFERROR(
IF(OR(T$10="",$I297=""),"",
SUMIFS(収穫記録!$P:$P,収穫記録!$D:$D,$J$1,収穫記録!$I:$I,$J$2,収穫記録!$J:$J,$J$3,収穫記録!$F:$F,$I297,収穫記録!$B:$B,"&gt;="&amp;T$10,収穫記録!$B:$B,"&lt;="&amp;T$10+6)
/_xlfn.UNIQUE(_xlfn._xlws.FILTER($F:$F,$E:$E=$J$4))
/IF($J$5="総計",1,$K297/10)
),0)</f>
        <v>0</v>
      </c>
      <c r="U297" s="48" cm="1">
        <f t="array" ref="U297">IFERROR(
IF(OR(U$10="",$I297=""),"",
SUMIFS(収穫記録!$P:$P,収穫記録!$D:$D,$J$1,収穫記録!$I:$I,$J$2,収穫記録!$J:$J,$J$3,収穫記録!$F:$F,$I297,収穫記録!$B:$B,"&gt;="&amp;U$10,収穫記録!$B:$B,"&lt;="&amp;U$10+6)
/_xlfn.UNIQUE(_xlfn._xlws.FILTER($F:$F,$E:$E=$J$4))
/IF($J$5="総計",1,$K297/10)
),0)</f>
        <v>0</v>
      </c>
      <c r="V297" s="48" cm="1">
        <f t="array" ref="V297">IFERROR(
IF(OR(V$10="",$I297=""),"",
SUMIFS(収穫記録!$P:$P,収穫記録!$D:$D,$J$1,収穫記録!$I:$I,$J$2,収穫記録!$J:$J,$J$3,収穫記録!$F:$F,$I297,収穫記録!$B:$B,"&gt;="&amp;V$10,収穫記録!$B:$B,"&lt;="&amp;V$10+6)
/_xlfn.UNIQUE(_xlfn._xlws.FILTER($F:$F,$E:$E=$J$4))
/IF($J$5="総計",1,$K297/10)
),0)</f>
        <v>0</v>
      </c>
      <c r="W297" s="48" cm="1">
        <f t="array" ref="W297">IFERROR(
IF(OR(W$10="",$I297=""),"",
SUMIFS(収穫記録!$P:$P,収穫記録!$D:$D,$J$1,収穫記録!$I:$I,$J$2,収穫記録!$J:$J,$J$3,収穫記録!$F:$F,$I297,収穫記録!$B:$B,"&gt;="&amp;W$10,収穫記録!$B:$B,"&lt;="&amp;W$10+6)
/_xlfn.UNIQUE(_xlfn._xlws.FILTER($F:$F,$E:$E=$J$4))
/IF($J$5="総計",1,$K297/10)
),0)</f>
        <v>0</v>
      </c>
      <c r="X297" s="48" cm="1">
        <f t="array" ref="X297">IFERROR(
IF(OR(X$10="",$I297=""),"",
SUMIFS(収穫記録!$P:$P,収穫記録!$D:$D,$J$1,収穫記録!$I:$I,$J$2,収穫記録!$J:$J,$J$3,収穫記録!$F:$F,$I297,収穫記録!$B:$B,"&gt;="&amp;X$10,収穫記録!$B:$B,"&lt;="&amp;X$10+6)
/_xlfn.UNIQUE(_xlfn._xlws.FILTER($F:$F,$E:$E=$J$4))
/IF($J$5="総計",1,$K297/10)
),0)</f>
        <v>0</v>
      </c>
    </row>
    <row r="298" spans="10:24">
      <c r="J298" s="13"/>
      <c r="K298" s="37"/>
      <c r="L298" s="46" t="str">
        <f t="shared" si="6"/>
        <v/>
      </c>
      <c r="M298" s="47" cm="1">
        <f t="array" ref="M298">IFERROR(
IF(OR(M$10="",$I298=""),"",
SUMIFS(収穫記録!$P:$P,収穫記録!$D:$D,$J$1,収穫記録!$I:$I,$J$2,収穫記録!$J:$J,$J$3,収穫記録!$F:$F,$I298,収穫記録!$B:$B,"&gt;="&amp;M$10,収穫記録!$B:$B,"&lt;="&amp;M$10+6)
/_xlfn.UNIQUE(_xlfn._xlws.FILTER($F:$F,$E:$E=$J$4))
/IF($J$5="総計",1,$K298/10)
),0)</f>
        <v>0</v>
      </c>
      <c r="N298" s="48" cm="1">
        <f t="array" ref="N298">IFERROR(
IF(OR(N$10="",$I298=""),"",
SUMIFS(収穫記録!$P:$P,収穫記録!$D:$D,$J$1,収穫記録!$I:$I,$J$2,収穫記録!$J:$J,$J$3,収穫記録!$F:$F,$I298,収穫記録!$B:$B,"&gt;="&amp;N$10,収穫記録!$B:$B,"&lt;="&amp;N$10+6)
/_xlfn.UNIQUE(_xlfn._xlws.FILTER($F:$F,$E:$E=$J$4))
/IF($J$5="総計",1,$K298/10)
),0)</f>
        <v>0</v>
      </c>
      <c r="O298" s="48" cm="1">
        <f t="array" ref="O298">IFERROR(
IF(OR(O$10="",$I298=""),"",
SUMIFS(収穫記録!$P:$P,収穫記録!$D:$D,$J$1,収穫記録!$I:$I,$J$2,収穫記録!$J:$J,$J$3,収穫記録!$F:$F,$I298,収穫記録!$B:$B,"&gt;="&amp;O$10,収穫記録!$B:$B,"&lt;="&amp;O$10+6)
/_xlfn.UNIQUE(_xlfn._xlws.FILTER($F:$F,$E:$E=$J$4))
/IF($J$5="総計",1,$K298/10)
),0)</f>
        <v>0</v>
      </c>
      <c r="P298" s="48" cm="1">
        <f t="array" ref="P298">IFERROR(
IF(OR(P$10="",$I298=""),"",
SUMIFS(収穫記録!$P:$P,収穫記録!$D:$D,$J$1,収穫記録!$I:$I,$J$2,収穫記録!$J:$J,$J$3,収穫記録!$F:$F,$I298,収穫記録!$B:$B,"&gt;="&amp;P$10,収穫記録!$B:$B,"&lt;="&amp;P$10+6)
/_xlfn.UNIQUE(_xlfn._xlws.FILTER($F:$F,$E:$E=$J$4))
/IF($J$5="総計",1,$K298/10)
),0)</f>
        <v>0</v>
      </c>
      <c r="Q298" s="48" cm="1">
        <f t="array" ref="Q298">IFERROR(
IF(OR(Q$10="",$I298=""),"",
SUMIFS(収穫記録!$P:$P,収穫記録!$D:$D,$J$1,収穫記録!$I:$I,$J$2,収穫記録!$J:$J,$J$3,収穫記録!$F:$F,$I298,収穫記録!$B:$B,"&gt;="&amp;Q$10,収穫記録!$B:$B,"&lt;="&amp;Q$10+6)
/_xlfn.UNIQUE(_xlfn._xlws.FILTER($F:$F,$E:$E=$J$4))
/IF($J$5="総計",1,$K298/10)
),0)</f>
        <v>0</v>
      </c>
      <c r="R298" s="48" cm="1">
        <f t="array" ref="R298">IFERROR(
IF(OR(R$10="",$I298=""),"",
SUMIFS(収穫記録!$P:$P,収穫記録!$D:$D,$J$1,収穫記録!$I:$I,$J$2,収穫記録!$J:$J,$J$3,収穫記録!$F:$F,$I298,収穫記録!$B:$B,"&gt;="&amp;R$10,収穫記録!$B:$B,"&lt;="&amp;R$10+6)
/_xlfn.UNIQUE(_xlfn._xlws.FILTER($F:$F,$E:$E=$J$4))
/IF($J$5="総計",1,$K298/10)
),0)</f>
        <v>0</v>
      </c>
      <c r="S298" s="48" cm="1">
        <f t="array" ref="S298">IFERROR(
IF(OR(S$10="",$I298=""),"",
SUMIFS(収穫記録!$P:$P,収穫記録!$D:$D,$J$1,収穫記録!$I:$I,$J$2,収穫記録!$J:$J,$J$3,収穫記録!$F:$F,$I298,収穫記録!$B:$B,"&gt;="&amp;S$10,収穫記録!$B:$B,"&lt;="&amp;S$10+6)
/_xlfn.UNIQUE(_xlfn._xlws.FILTER($F:$F,$E:$E=$J$4))
/IF($J$5="総計",1,$K298/10)
),0)</f>
        <v>0</v>
      </c>
      <c r="T298" s="48" cm="1">
        <f t="array" ref="T298">IFERROR(
IF(OR(T$10="",$I298=""),"",
SUMIFS(収穫記録!$P:$P,収穫記録!$D:$D,$J$1,収穫記録!$I:$I,$J$2,収穫記録!$J:$J,$J$3,収穫記録!$F:$F,$I298,収穫記録!$B:$B,"&gt;="&amp;T$10,収穫記録!$B:$B,"&lt;="&amp;T$10+6)
/_xlfn.UNIQUE(_xlfn._xlws.FILTER($F:$F,$E:$E=$J$4))
/IF($J$5="総計",1,$K298/10)
),0)</f>
        <v>0</v>
      </c>
      <c r="U298" s="48" cm="1">
        <f t="array" ref="U298">IFERROR(
IF(OR(U$10="",$I298=""),"",
SUMIFS(収穫記録!$P:$P,収穫記録!$D:$D,$J$1,収穫記録!$I:$I,$J$2,収穫記録!$J:$J,$J$3,収穫記録!$F:$F,$I298,収穫記録!$B:$B,"&gt;="&amp;U$10,収穫記録!$B:$B,"&lt;="&amp;U$10+6)
/_xlfn.UNIQUE(_xlfn._xlws.FILTER($F:$F,$E:$E=$J$4))
/IF($J$5="総計",1,$K298/10)
),0)</f>
        <v>0</v>
      </c>
      <c r="V298" s="48" cm="1">
        <f t="array" ref="V298">IFERROR(
IF(OR(V$10="",$I298=""),"",
SUMIFS(収穫記録!$P:$P,収穫記録!$D:$D,$J$1,収穫記録!$I:$I,$J$2,収穫記録!$J:$J,$J$3,収穫記録!$F:$F,$I298,収穫記録!$B:$B,"&gt;="&amp;V$10,収穫記録!$B:$B,"&lt;="&amp;V$10+6)
/_xlfn.UNIQUE(_xlfn._xlws.FILTER($F:$F,$E:$E=$J$4))
/IF($J$5="総計",1,$K298/10)
),0)</f>
        <v>0</v>
      </c>
      <c r="W298" s="48" cm="1">
        <f t="array" ref="W298">IFERROR(
IF(OR(W$10="",$I298=""),"",
SUMIFS(収穫記録!$P:$P,収穫記録!$D:$D,$J$1,収穫記録!$I:$I,$J$2,収穫記録!$J:$J,$J$3,収穫記録!$F:$F,$I298,収穫記録!$B:$B,"&gt;="&amp;W$10,収穫記録!$B:$B,"&lt;="&amp;W$10+6)
/_xlfn.UNIQUE(_xlfn._xlws.FILTER($F:$F,$E:$E=$J$4))
/IF($J$5="総計",1,$K298/10)
),0)</f>
        <v>0</v>
      </c>
      <c r="X298" s="48" cm="1">
        <f t="array" ref="X298">IFERROR(
IF(OR(X$10="",$I298=""),"",
SUMIFS(収穫記録!$P:$P,収穫記録!$D:$D,$J$1,収穫記録!$I:$I,$J$2,収穫記録!$J:$J,$J$3,収穫記録!$F:$F,$I298,収穫記録!$B:$B,"&gt;="&amp;X$10,収穫記録!$B:$B,"&lt;="&amp;X$10+6)
/_xlfn.UNIQUE(_xlfn._xlws.FILTER($F:$F,$E:$E=$J$4))
/IF($J$5="総計",1,$K298/10)
),0)</f>
        <v>0</v>
      </c>
    </row>
    <row r="299" spans="10:24">
      <c r="J299" s="13"/>
      <c r="K299" s="37"/>
      <c r="L299" s="46" t="str">
        <f t="shared" si="6"/>
        <v/>
      </c>
      <c r="M299" s="47" cm="1">
        <f t="array" ref="M299">IFERROR(
IF(OR(M$10="",$I299=""),"",
SUMIFS(収穫記録!$P:$P,収穫記録!$D:$D,$J$1,収穫記録!$I:$I,$J$2,収穫記録!$J:$J,$J$3,収穫記録!$F:$F,$I299,収穫記録!$B:$B,"&gt;="&amp;M$10,収穫記録!$B:$B,"&lt;="&amp;M$10+6)
/_xlfn.UNIQUE(_xlfn._xlws.FILTER($F:$F,$E:$E=$J$4))
/IF($J$5="総計",1,$K299/10)
),0)</f>
        <v>0</v>
      </c>
      <c r="N299" s="48" cm="1">
        <f t="array" ref="N299">IFERROR(
IF(OR(N$10="",$I299=""),"",
SUMIFS(収穫記録!$P:$P,収穫記録!$D:$D,$J$1,収穫記録!$I:$I,$J$2,収穫記録!$J:$J,$J$3,収穫記録!$F:$F,$I299,収穫記録!$B:$B,"&gt;="&amp;N$10,収穫記録!$B:$B,"&lt;="&amp;N$10+6)
/_xlfn.UNIQUE(_xlfn._xlws.FILTER($F:$F,$E:$E=$J$4))
/IF($J$5="総計",1,$K299/10)
),0)</f>
        <v>0</v>
      </c>
      <c r="O299" s="48" cm="1">
        <f t="array" ref="O299">IFERROR(
IF(OR(O$10="",$I299=""),"",
SUMIFS(収穫記録!$P:$P,収穫記録!$D:$D,$J$1,収穫記録!$I:$I,$J$2,収穫記録!$J:$J,$J$3,収穫記録!$F:$F,$I299,収穫記録!$B:$B,"&gt;="&amp;O$10,収穫記録!$B:$B,"&lt;="&amp;O$10+6)
/_xlfn.UNIQUE(_xlfn._xlws.FILTER($F:$F,$E:$E=$J$4))
/IF($J$5="総計",1,$K299/10)
),0)</f>
        <v>0</v>
      </c>
      <c r="P299" s="48" cm="1">
        <f t="array" ref="P299">IFERROR(
IF(OR(P$10="",$I299=""),"",
SUMIFS(収穫記録!$P:$P,収穫記録!$D:$D,$J$1,収穫記録!$I:$I,$J$2,収穫記録!$J:$J,$J$3,収穫記録!$F:$F,$I299,収穫記録!$B:$B,"&gt;="&amp;P$10,収穫記録!$B:$B,"&lt;="&amp;P$10+6)
/_xlfn.UNIQUE(_xlfn._xlws.FILTER($F:$F,$E:$E=$J$4))
/IF($J$5="総計",1,$K299/10)
),0)</f>
        <v>0</v>
      </c>
      <c r="Q299" s="48" cm="1">
        <f t="array" ref="Q299">IFERROR(
IF(OR(Q$10="",$I299=""),"",
SUMIFS(収穫記録!$P:$P,収穫記録!$D:$D,$J$1,収穫記録!$I:$I,$J$2,収穫記録!$J:$J,$J$3,収穫記録!$F:$F,$I299,収穫記録!$B:$B,"&gt;="&amp;Q$10,収穫記録!$B:$B,"&lt;="&amp;Q$10+6)
/_xlfn.UNIQUE(_xlfn._xlws.FILTER($F:$F,$E:$E=$J$4))
/IF($J$5="総計",1,$K299/10)
),0)</f>
        <v>0</v>
      </c>
      <c r="R299" s="48" cm="1">
        <f t="array" ref="R299">IFERROR(
IF(OR(R$10="",$I299=""),"",
SUMIFS(収穫記録!$P:$P,収穫記録!$D:$D,$J$1,収穫記録!$I:$I,$J$2,収穫記録!$J:$J,$J$3,収穫記録!$F:$F,$I299,収穫記録!$B:$B,"&gt;="&amp;R$10,収穫記録!$B:$B,"&lt;="&amp;R$10+6)
/_xlfn.UNIQUE(_xlfn._xlws.FILTER($F:$F,$E:$E=$J$4))
/IF($J$5="総計",1,$K299/10)
),0)</f>
        <v>0</v>
      </c>
      <c r="S299" s="48" cm="1">
        <f t="array" ref="S299">IFERROR(
IF(OR(S$10="",$I299=""),"",
SUMIFS(収穫記録!$P:$P,収穫記録!$D:$D,$J$1,収穫記録!$I:$I,$J$2,収穫記録!$J:$J,$J$3,収穫記録!$F:$F,$I299,収穫記録!$B:$B,"&gt;="&amp;S$10,収穫記録!$B:$B,"&lt;="&amp;S$10+6)
/_xlfn.UNIQUE(_xlfn._xlws.FILTER($F:$F,$E:$E=$J$4))
/IF($J$5="総計",1,$K299/10)
),0)</f>
        <v>0</v>
      </c>
      <c r="T299" s="48" cm="1">
        <f t="array" ref="T299">IFERROR(
IF(OR(T$10="",$I299=""),"",
SUMIFS(収穫記録!$P:$P,収穫記録!$D:$D,$J$1,収穫記録!$I:$I,$J$2,収穫記録!$J:$J,$J$3,収穫記録!$F:$F,$I299,収穫記録!$B:$B,"&gt;="&amp;T$10,収穫記録!$B:$B,"&lt;="&amp;T$10+6)
/_xlfn.UNIQUE(_xlfn._xlws.FILTER($F:$F,$E:$E=$J$4))
/IF($J$5="総計",1,$K299/10)
),0)</f>
        <v>0</v>
      </c>
      <c r="U299" s="48" cm="1">
        <f t="array" ref="U299">IFERROR(
IF(OR(U$10="",$I299=""),"",
SUMIFS(収穫記録!$P:$P,収穫記録!$D:$D,$J$1,収穫記録!$I:$I,$J$2,収穫記録!$J:$J,$J$3,収穫記録!$F:$F,$I299,収穫記録!$B:$B,"&gt;="&amp;U$10,収穫記録!$B:$B,"&lt;="&amp;U$10+6)
/_xlfn.UNIQUE(_xlfn._xlws.FILTER($F:$F,$E:$E=$J$4))
/IF($J$5="総計",1,$K299/10)
),0)</f>
        <v>0</v>
      </c>
      <c r="V299" s="48" cm="1">
        <f t="array" ref="V299">IFERROR(
IF(OR(V$10="",$I299=""),"",
SUMIFS(収穫記録!$P:$P,収穫記録!$D:$D,$J$1,収穫記録!$I:$I,$J$2,収穫記録!$J:$J,$J$3,収穫記録!$F:$F,$I299,収穫記録!$B:$B,"&gt;="&amp;V$10,収穫記録!$B:$B,"&lt;="&amp;V$10+6)
/_xlfn.UNIQUE(_xlfn._xlws.FILTER($F:$F,$E:$E=$J$4))
/IF($J$5="総計",1,$K299/10)
),0)</f>
        <v>0</v>
      </c>
      <c r="W299" s="48" cm="1">
        <f t="array" ref="W299">IFERROR(
IF(OR(W$10="",$I299=""),"",
SUMIFS(収穫記録!$P:$P,収穫記録!$D:$D,$J$1,収穫記録!$I:$I,$J$2,収穫記録!$J:$J,$J$3,収穫記録!$F:$F,$I299,収穫記録!$B:$B,"&gt;="&amp;W$10,収穫記録!$B:$B,"&lt;="&amp;W$10+6)
/_xlfn.UNIQUE(_xlfn._xlws.FILTER($F:$F,$E:$E=$J$4))
/IF($J$5="総計",1,$K299/10)
),0)</f>
        <v>0</v>
      </c>
      <c r="X299" s="48" cm="1">
        <f t="array" ref="X299">IFERROR(
IF(OR(X$10="",$I299=""),"",
SUMIFS(収穫記録!$P:$P,収穫記録!$D:$D,$J$1,収穫記録!$I:$I,$J$2,収穫記録!$J:$J,$J$3,収穫記録!$F:$F,$I299,収穫記録!$B:$B,"&gt;="&amp;X$10,収穫記録!$B:$B,"&lt;="&amp;X$10+6)
/_xlfn.UNIQUE(_xlfn._xlws.FILTER($F:$F,$E:$E=$J$4))
/IF($J$5="総計",1,$K299/10)
),0)</f>
        <v>0</v>
      </c>
    </row>
    <row r="300" spans="10:24">
      <c r="J300" s="13"/>
      <c r="K300" s="37"/>
      <c r="L300" s="46" t="str">
        <f t="shared" si="6"/>
        <v/>
      </c>
      <c r="M300" s="47" cm="1">
        <f t="array" ref="M300">IFERROR(
IF(OR(M$10="",$I300=""),"",
SUMIFS(収穫記録!$P:$P,収穫記録!$D:$D,$J$1,収穫記録!$I:$I,$J$2,収穫記録!$J:$J,$J$3,収穫記録!$F:$F,$I300,収穫記録!$B:$B,"&gt;="&amp;M$10,収穫記録!$B:$B,"&lt;="&amp;M$10+6)
/_xlfn.UNIQUE(_xlfn._xlws.FILTER($F:$F,$E:$E=$J$4))
/IF($J$5="総計",1,$K300/10)
),0)</f>
        <v>0</v>
      </c>
      <c r="N300" s="48" cm="1">
        <f t="array" ref="N300">IFERROR(
IF(OR(N$10="",$I300=""),"",
SUMIFS(収穫記録!$P:$P,収穫記録!$D:$D,$J$1,収穫記録!$I:$I,$J$2,収穫記録!$J:$J,$J$3,収穫記録!$F:$F,$I300,収穫記録!$B:$B,"&gt;="&amp;N$10,収穫記録!$B:$B,"&lt;="&amp;N$10+6)
/_xlfn.UNIQUE(_xlfn._xlws.FILTER($F:$F,$E:$E=$J$4))
/IF($J$5="総計",1,$K300/10)
),0)</f>
        <v>0</v>
      </c>
      <c r="O300" s="48" cm="1">
        <f t="array" ref="O300">IFERROR(
IF(OR(O$10="",$I300=""),"",
SUMIFS(収穫記録!$P:$P,収穫記録!$D:$D,$J$1,収穫記録!$I:$I,$J$2,収穫記録!$J:$J,$J$3,収穫記録!$F:$F,$I300,収穫記録!$B:$B,"&gt;="&amp;O$10,収穫記録!$B:$B,"&lt;="&amp;O$10+6)
/_xlfn.UNIQUE(_xlfn._xlws.FILTER($F:$F,$E:$E=$J$4))
/IF($J$5="総計",1,$K300/10)
),0)</f>
        <v>0</v>
      </c>
      <c r="P300" s="48" cm="1">
        <f t="array" ref="P300">IFERROR(
IF(OR(P$10="",$I300=""),"",
SUMIFS(収穫記録!$P:$P,収穫記録!$D:$D,$J$1,収穫記録!$I:$I,$J$2,収穫記録!$J:$J,$J$3,収穫記録!$F:$F,$I300,収穫記録!$B:$B,"&gt;="&amp;P$10,収穫記録!$B:$B,"&lt;="&amp;P$10+6)
/_xlfn.UNIQUE(_xlfn._xlws.FILTER($F:$F,$E:$E=$J$4))
/IF($J$5="総計",1,$K300/10)
),0)</f>
        <v>0</v>
      </c>
      <c r="Q300" s="48" cm="1">
        <f t="array" ref="Q300">IFERROR(
IF(OR(Q$10="",$I300=""),"",
SUMIFS(収穫記録!$P:$P,収穫記録!$D:$D,$J$1,収穫記録!$I:$I,$J$2,収穫記録!$J:$J,$J$3,収穫記録!$F:$F,$I300,収穫記録!$B:$B,"&gt;="&amp;Q$10,収穫記録!$B:$B,"&lt;="&amp;Q$10+6)
/_xlfn.UNIQUE(_xlfn._xlws.FILTER($F:$F,$E:$E=$J$4))
/IF($J$5="総計",1,$K300/10)
),0)</f>
        <v>0</v>
      </c>
      <c r="R300" s="48" cm="1">
        <f t="array" ref="R300">IFERROR(
IF(OR(R$10="",$I300=""),"",
SUMIFS(収穫記録!$P:$P,収穫記録!$D:$D,$J$1,収穫記録!$I:$I,$J$2,収穫記録!$J:$J,$J$3,収穫記録!$F:$F,$I300,収穫記録!$B:$B,"&gt;="&amp;R$10,収穫記録!$B:$B,"&lt;="&amp;R$10+6)
/_xlfn.UNIQUE(_xlfn._xlws.FILTER($F:$F,$E:$E=$J$4))
/IF($J$5="総計",1,$K300/10)
),0)</f>
        <v>0</v>
      </c>
      <c r="S300" s="48" cm="1">
        <f t="array" ref="S300">IFERROR(
IF(OR(S$10="",$I300=""),"",
SUMIFS(収穫記録!$P:$P,収穫記録!$D:$D,$J$1,収穫記録!$I:$I,$J$2,収穫記録!$J:$J,$J$3,収穫記録!$F:$F,$I300,収穫記録!$B:$B,"&gt;="&amp;S$10,収穫記録!$B:$B,"&lt;="&amp;S$10+6)
/_xlfn.UNIQUE(_xlfn._xlws.FILTER($F:$F,$E:$E=$J$4))
/IF($J$5="総計",1,$K300/10)
),0)</f>
        <v>0</v>
      </c>
      <c r="T300" s="48" cm="1">
        <f t="array" ref="T300">IFERROR(
IF(OR(T$10="",$I300=""),"",
SUMIFS(収穫記録!$P:$P,収穫記録!$D:$D,$J$1,収穫記録!$I:$I,$J$2,収穫記録!$J:$J,$J$3,収穫記録!$F:$F,$I300,収穫記録!$B:$B,"&gt;="&amp;T$10,収穫記録!$B:$B,"&lt;="&amp;T$10+6)
/_xlfn.UNIQUE(_xlfn._xlws.FILTER($F:$F,$E:$E=$J$4))
/IF($J$5="総計",1,$K300/10)
),0)</f>
        <v>0</v>
      </c>
      <c r="U300" s="48" cm="1">
        <f t="array" ref="U300">IFERROR(
IF(OR(U$10="",$I300=""),"",
SUMIFS(収穫記録!$P:$P,収穫記録!$D:$D,$J$1,収穫記録!$I:$I,$J$2,収穫記録!$J:$J,$J$3,収穫記録!$F:$F,$I300,収穫記録!$B:$B,"&gt;="&amp;U$10,収穫記録!$B:$B,"&lt;="&amp;U$10+6)
/_xlfn.UNIQUE(_xlfn._xlws.FILTER($F:$F,$E:$E=$J$4))
/IF($J$5="総計",1,$K300/10)
),0)</f>
        <v>0</v>
      </c>
      <c r="V300" s="48" cm="1">
        <f t="array" ref="V300">IFERROR(
IF(OR(V$10="",$I300=""),"",
SUMIFS(収穫記録!$P:$P,収穫記録!$D:$D,$J$1,収穫記録!$I:$I,$J$2,収穫記録!$J:$J,$J$3,収穫記録!$F:$F,$I300,収穫記録!$B:$B,"&gt;="&amp;V$10,収穫記録!$B:$B,"&lt;="&amp;V$10+6)
/_xlfn.UNIQUE(_xlfn._xlws.FILTER($F:$F,$E:$E=$J$4))
/IF($J$5="総計",1,$K300/10)
),0)</f>
        <v>0</v>
      </c>
      <c r="W300" s="48" cm="1">
        <f t="array" ref="W300">IFERROR(
IF(OR(W$10="",$I300=""),"",
SUMIFS(収穫記録!$P:$P,収穫記録!$D:$D,$J$1,収穫記録!$I:$I,$J$2,収穫記録!$J:$J,$J$3,収穫記録!$F:$F,$I300,収穫記録!$B:$B,"&gt;="&amp;W$10,収穫記録!$B:$B,"&lt;="&amp;W$10+6)
/_xlfn.UNIQUE(_xlfn._xlws.FILTER($F:$F,$E:$E=$J$4))
/IF($J$5="総計",1,$K300/10)
),0)</f>
        <v>0</v>
      </c>
      <c r="X300" s="48" cm="1">
        <f t="array" ref="X300">IFERROR(
IF(OR(X$10="",$I300=""),"",
SUMIFS(収穫記録!$P:$P,収穫記録!$D:$D,$J$1,収穫記録!$I:$I,$J$2,収穫記録!$J:$J,$J$3,収穫記録!$F:$F,$I300,収穫記録!$B:$B,"&gt;="&amp;X$10,収穫記録!$B:$B,"&lt;="&amp;X$10+6)
/_xlfn.UNIQUE(_xlfn._xlws.FILTER($F:$F,$E:$E=$J$4))
/IF($J$5="総計",1,$K300/10)
),0)</f>
        <v>0</v>
      </c>
    </row>
    <row r="301" spans="10:24">
      <c r="J301" s="13"/>
      <c r="K301" s="37"/>
      <c r="L301" s="46" t="str">
        <f t="shared" si="6"/>
        <v/>
      </c>
      <c r="M301" s="47" cm="1">
        <f t="array" ref="M301">IFERROR(
IF(OR(M$10="",$I301=""),"",
SUMIFS(収穫記録!$P:$P,収穫記録!$D:$D,$J$1,収穫記録!$I:$I,$J$2,収穫記録!$J:$J,$J$3,収穫記録!$F:$F,$I301,収穫記録!$B:$B,"&gt;="&amp;M$10,収穫記録!$B:$B,"&lt;="&amp;M$10+6)
/_xlfn.UNIQUE(_xlfn._xlws.FILTER($F:$F,$E:$E=$J$4))
/IF($J$5="総計",1,$K301/10)
),0)</f>
        <v>0</v>
      </c>
      <c r="N301" s="48" cm="1">
        <f t="array" ref="N301">IFERROR(
IF(OR(N$10="",$I301=""),"",
SUMIFS(収穫記録!$P:$P,収穫記録!$D:$D,$J$1,収穫記録!$I:$I,$J$2,収穫記録!$J:$J,$J$3,収穫記録!$F:$F,$I301,収穫記録!$B:$B,"&gt;="&amp;N$10,収穫記録!$B:$B,"&lt;="&amp;N$10+6)
/_xlfn.UNIQUE(_xlfn._xlws.FILTER($F:$F,$E:$E=$J$4))
/IF($J$5="総計",1,$K301/10)
),0)</f>
        <v>0</v>
      </c>
      <c r="O301" s="48" cm="1">
        <f t="array" ref="O301">IFERROR(
IF(OR(O$10="",$I301=""),"",
SUMIFS(収穫記録!$P:$P,収穫記録!$D:$D,$J$1,収穫記録!$I:$I,$J$2,収穫記録!$J:$J,$J$3,収穫記録!$F:$F,$I301,収穫記録!$B:$B,"&gt;="&amp;O$10,収穫記録!$B:$B,"&lt;="&amp;O$10+6)
/_xlfn.UNIQUE(_xlfn._xlws.FILTER($F:$F,$E:$E=$J$4))
/IF($J$5="総計",1,$K301/10)
),0)</f>
        <v>0</v>
      </c>
      <c r="P301" s="48" cm="1">
        <f t="array" ref="P301">IFERROR(
IF(OR(P$10="",$I301=""),"",
SUMIFS(収穫記録!$P:$P,収穫記録!$D:$D,$J$1,収穫記録!$I:$I,$J$2,収穫記録!$J:$J,$J$3,収穫記録!$F:$F,$I301,収穫記録!$B:$B,"&gt;="&amp;P$10,収穫記録!$B:$B,"&lt;="&amp;P$10+6)
/_xlfn.UNIQUE(_xlfn._xlws.FILTER($F:$F,$E:$E=$J$4))
/IF($J$5="総計",1,$K301/10)
),0)</f>
        <v>0</v>
      </c>
      <c r="Q301" s="48" cm="1">
        <f t="array" ref="Q301">IFERROR(
IF(OR(Q$10="",$I301=""),"",
SUMIFS(収穫記録!$P:$P,収穫記録!$D:$D,$J$1,収穫記録!$I:$I,$J$2,収穫記録!$J:$J,$J$3,収穫記録!$F:$F,$I301,収穫記録!$B:$B,"&gt;="&amp;Q$10,収穫記録!$B:$B,"&lt;="&amp;Q$10+6)
/_xlfn.UNIQUE(_xlfn._xlws.FILTER($F:$F,$E:$E=$J$4))
/IF($J$5="総計",1,$K301/10)
),0)</f>
        <v>0</v>
      </c>
      <c r="R301" s="48" cm="1">
        <f t="array" ref="R301">IFERROR(
IF(OR(R$10="",$I301=""),"",
SUMIFS(収穫記録!$P:$P,収穫記録!$D:$D,$J$1,収穫記録!$I:$I,$J$2,収穫記録!$J:$J,$J$3,収穫記録!$F:$F,$I301,収穫記録!$B:$B,"&gt;="&amp;R$10,収穫記録!$B:$B,"&lt;="&amp;R$10+6)
/_xlfn.UNIQUE(_xlfn._xlws.FILTER($F:$F,$E:$E=$J$4))
/IF($J$5="総計",1,$K301/10)
),0)</f>
        <v>0</v>
      </c>
      <c r="S301" s="48" cm="1">
        <f t="array" ref="S301">IFERROR(
IF(OR(S$10="",$I301=""),"",
SUMIFS(収穫記録!$P:$P,収穫記録!$D:$D,$J$1,収穫記録!$I:$I,$J$2,収穫記録!$J:$J,$J$3,収穫記録!$F:$F,$I301,収穫記録!$B:$B,"&gt;="&amp;S$10,収穫記録!$B:$B,"&lt;="&amp;S$10+6)
/_xlfn.UNIQUE(_xlfn._xlws.FILTER($F:$F,$E:$E=$J$4))
/IF($J$5="総計",1,$K301/10)
),0)</f>
        <v>0</v>
      </c>
      <c r="T301" s="48" cm="1">
        <f t="array" ref="T301">IFERROR(
IF(OR(T$10="",$I301=""),"",
SUMIFS(収穫記録!$P:$P,収穫記録!$D:$D,$J$1,収穫記録!$I:$I,$J$2,収穫記録!$J:$J,$J$3,収穫記録!$F:$F,$I301,収穫記録!$B:$B,"&gt;="&amp;T$10,収穫記録!$B:$B,"&lt;="&amp;T$10+6)
/_xlfn.UNIQUE(_xlfn._xlws.FILTER($F:$F,$E:$E=$J$4))
/IF($J$5="総計",1,$K301/10)
),0)</f>
        <v>0</v>
      </c>
      <c r="U301" s="48" cm="1">
        <f t="array" ref="U301">IFERROR(
IF(OR(U$10="",$I301=""),"",
SUMIFS(収穫記録!$P:$P,収穫記録!$D:$D,$J$1,収穫記録!$I:$I,$J$2,収穫記録!$J:$J,$J$3,収穫記録!$F:$F,$I301,収穫記録!$B:$B,"&gt;="&amp;U$10,収穫記録!$B:$B,"&lt;="&amp;U$10+6)
/_xlfn.UNIQUE(_xlfn._xlws.FILTER($F:$F,$E:$E=$J$4))
/IF($J$5="総計",1,$K301/10)
),0)</f>
        <v>0</v>
      </c>
      <c r="V301" s="48" cm="1">
        <f t="array" ref="V301">IFERROR(
IF(OR(V$10="",$I301=""),"",
SUMIFS(収穫記録!$P:$P,収穫記録!$D:$D,$J$1,収穫記録!$I:$I,$J$2,収穫記録!$J:$J,$J$3,収穫記録!$F:$F,$I301,収穫記録!$B:$B,"&gt;="&amp;V$10,収穫記録!$B:$B,"&lt;="&amp;V$10+6)
/_xlfn.UNIQUE(_xlfn._xlws.FILTER($F:$F,$E:$E=$J$4))
/IF($J$5="総計",1,$K301/10)
),0)</f>
        <v>0</v>
      </c>
      <c r="W301" s="48" cm="1">
        <f t="array" ref="W301">IFERROR(
IF(OR(W$10="",$I301=""),"",
SUMIFS(収穫記録!$P:$P,収穫記録!$D:$D,$J$1,収穫記録!$I:$I,$J$2,収穫記録!$J:$J,$J$3,収穫記録!$F:$F,$I301,収穫記録!$B:$B,"&gt;="&amp;W$10,収穫記録!$B:$B,"&lt;="&amp;W$10+6)
/_xlfn.UNIQUE(_xlfn._xlws.FILTER($F:$F,$E:$E=$J$4))
/IF($J$5="総計",1,$K301/10)
),0)</f>
        <v>0</v>
      </c>
      <c r="X301" s="48" cm="1">
        <f t="array" ref="X301">IFERROR(
IF(OR(X$10="",$I301=""),"",
SUMIFS(収穫記録!$P:$P,収穫記録!$D:$D,$J$1,収穫記録!$I:$I,$J$2,収穫記録!$J:$J,$J$3,収穫記録!$F:$F,$I301,収穫記録!$B:$B,"&gt;="&amp;X$10,収穫記録!$B:$B,"&lt;="&amp;X$10+6)
/_xlfn.UNIQUE(_xlfn._xlws.FILTER($F:$F,$E:$E=$J$4))
/IF($J$5="総計",1,$K301/10)
),0)</f>
        <v>0</v>
      </c>
    </row>
    <row r="302" spans="10:24">
      <c r="J302" s="13"/>
      <c r="K302" s="37"/>
      <c r="L302" s="46" t="str">
        <f t="shared" si="6"/>
        <v/>
      </c>
      <c r="M302" s="47" cm="1">
        <f t="array" ref="M302">IFERROR(
IF(OR(M$10="",$I302=""),"",
SUMIFS(収穫記録!$P:$P,収穫記録!$D:$D,$J$1,収穫記録!$I:$I,$J$2,収穫記録!$J:$J,$J$3,収穫記録!$F:$F,$I302,収穫記録!$B:$B,"&gt;="&amp;M$10,収穫記録!$B:$B,"&lt;="&amp;M$10+6)
/_xlfn.UNIQUE(_xlfn._xlws.FILTER($F:$F,$E:$E=$J$4))
/IF($J$5="総計",1,$K302/10)
),0)</f>
        <v>0</v>
      </c>
      <c r="N302" s="48" cm="1">
        <f t="array" ref="N302">IFERROR(
IF(OR(N$10="",$I302=""),"",
SUMIFS(収穫記録!$P:$P,収穫記録!$D:$D,$J$1,収穫記録!$I:$I,$J$2,収穫記録!$J:$J,$J$3,収穫記録!$F:$F,$I302,収穫記録!$B:$B,"&gt;="&amp;N$10,収穫記録!$B:$B,"&lt;="&amp;N$10+6)
/_xlfn.UNIQUE(_xlfn._xlws.FILTER($F:$F,$E:$E=$J$4))
/IF($J$5="総計",1,$K302/10)
),0)</f>
        <v>0</v>
      </c>
      <c r="O302" s="48" cm="1">
        <f t="array" ref="O302">IFERROR(
IF(OR(O$10="",$I302=""),"",
SUMIFS(収穫記録!$P:$P,収穫記録!$D:$D,$J$1,収穫記録!$I:$I,$J$2,収穫記録!$J:$J,$J$3,収穫記録!$F:$F,$I302,収穫記録!$B:$B,"&gt;="&amp;O$10,収穫記録!$B:$B,"&lt;="&amp;O$10+6)
/_xlfn.UNIQUE(_xlfn._xlws.FILTER($F:$F,$E:$E=$J$4))
/IF($J$5="総計",1,$K302/10)
),0)</f>
        <v>0</v>
      </c>
      <c r="P302" s="48" cm="1">
        <f t="array" ref="P302">IFERROR(
IF(OR(P$10="",$I302=""),"",
SUMIFS(収穫記録!$P:$P,収穫記録!$D:$D,$J$1,収穫記録!$I:$I,$J$2,収穫記録!$J:$J,$J$3,収穫記録!$F:$F,$I302,収穫記録!$B:$B,"&gt;="&amp;P$10,収穫記録!$B:$B,"&lt;="&amp;P$10+6)
/_xlfn.UNIQUE(_xlfn._xlws.FILTER($F:$F,$E:$E=$J$4))
/IF($J$5="総計",1,$K302/10)
),0)</f>
        <v>0</v>
      </c>
      <c r="Q302" s="48" cm="1">
        <f t="array" ref="Q302">IFERROR(
IF(OR(Q$10="",$I302=""),"",
SUMIFS(収穫記録!$P:$P,収穫記録!$D:$D,$J$1,収穫記録!$I:$I,$J$2,収穫記録!$J:$J,$J$3,収穫記録!$F:$F,$I302,収穫記録!$B:$B,"&gt;="&amp;Q$10,収穫記録!$B:$B,"&lt;="&amp;Q$10+6)
/_xlfn.UNIQUE(_xlfn._xlws.FILTER($F:$F,$E:$E=$J$4))
/IF($J$5="総計",1,$K302/10)
),0)</f>
        <v>0</v>
      </c>
      <c r="R302" s="48" cm="1">
        <f t="array" ref="R302">IFERROR(
IF(OR(R$10="",$I302=""),"",
SUMIFS(収穫記録!$P:$P,収穫記録!$D:$D,$J$1,収穫記録!$I:$I,$J$2,収穫記録!$J:$J,$J$3,収穫記録!$F:$F,$I302,収穫記録!$B:$B,"&gt;="&amp;R$10,収穫記録!$B:$B,"&lt;="&amp;R$10+6)
/_xlfn.UNIQUE(_xlfn._xlws.FILTER($F:$F,$E:$E=$J$4))
/IF($J$5="総計",1,$K302/10)
),0)</f>
        <v>0</v>
      </c>
      <c r="S302" s="48" cm="1">
        <f t="array" ref="S302">IFERROR(
IF(OR(S$10="",$I302=""),"",
SUMIFS(収穫記録!$P:$P,収穫記録!$D:$D,$J$1,収穫記録!$I:$I,$J$2,収穫記録!$J:$J,$J$3,収穫記録!$F:$F,$I302,収穫記録!$B:$B,"&gt;="&amp;S$10,収穫記録!$B:$B,"&lt;="&amp;S$10+6)
/_xlfn.UNIQUE(_xlfn._xlws.FILTER($F:$F,$E:$E=$J$4))
/IF($J$5="総計",1,$K302/10)
),0)</f>
        <v>0</v>
      </c>
      <c r="T302" s="48" cm="1">
        <f t="array" ref="T302">IFERROR(
IF(OR(T$10="",$I302=""),"",
SUMIFS(収穫記録!$P:$P,収穫記録!$D:$D,$J$1,収穫記録!$I:$I,$J$2,収穫記録!$J:$J,$J$3,収穫記録!$F:$F,$I302,収穫記録!$B:$B,"&gt;="&amp;T$10,収穫記録!$B:$B,"&lt;="&amp;T$10+6)
/_xlfn.UNIQUE(_xlfn._xlws.FILTER($F:$F,$E:$E=$J$4))
/IF($J$5="総計",1,$K302/10)
),0)</f>
        <v>0</v>
      </c>
      <c r="U302" s="48" cm="1">
        <f t="array" ref="U302">IFERROR(
IF(OR(U$10="",$I302=""),"",
SUMIFS(収穫記録!$P:$P,収穫記録!$D:$D,$J$1,収穫記録!$I:$I,$J$2,収穫記録!$J:$J,$J$3,収穫記録!$F:$F,$I302,収穫記録!$B:$B,"&gt;="&amp;U$10,収穫記録!$B:$B,"&lt;="&amp;U$10+6)
/_xlfn.UNIQUE(_xlfn._xlws.FILTER($F:$F,$E:$E=$J$4))
/IF($J$5="総計",1,$K302/10)
),0)</f>
        <v>0</v>
      </c>
      <c r="V302" s="48" cm="1">
        <f t="array" ref="V302">IFERROR(
IF(OR(V$10="",$I302=""),"",
SUMIFS(収穫記録!$P:$P,収穫記録!$D:$D,$J$1,収穫記録!$I:$I,$J$2,収穫記録!$J:$J,$J$3,収穫記録!$F:$F,$I302,収穫記録!$B:$B,"&gt;="&amp;V$10,収穫記録!$B:$B,"&lt;="&amp;V$10+6)
/_xlfn.UNIQUE(_xlfn._xlws.FILTER($F:$F,$E:$E=$J$4))
/IF($J$5="総計",1,$K302/10)
),0)</f>
        <v>0</v>
      </c>
      <c r="W302" s="48" cm="1">
        <f t="array" ref="W302">IFERROR(
IF(OR(W$10="",$I302=""),"",
SUMIFS(収穫記録!$P:$P,収穫記録!$D:$D,$J$1,収穫記録!$I:$I,$J$2,収穫記録!$J:$J,$J$3,収穫記録!$F:$F,$I302,収穫記録!$B:$B,"&gt;="&amp;W$10,収穫記録!$B:$B,"&lt;="&amp;W$10+6)
/_xlfn.UNIQUE(_xlfn._xlws.FILTER($F:$F,$E:$E=$J$4))
/IF($J$5="総計",1,$K302/10)
),0)</f>
        <v>0</v>
      </c>
      <c r="X302" s="48" cm="1">
        <f t="array" ref="X302">IFERROR(
IF(OR(X$10="",$I302=""),"",
SUMIFS(収穫記録!$P:$P,収穫記録!$D:$D,$J$1,収穫記録!$I:$I,$J$2,収穫記録!$J:$J,$J$3,収穫記録!$F:$F,$I302,収穫記録!$B:$B,"&gt;="&amp;X$10,収穫記録!$B:$B,"&lt;="&amp;X$10+6)
/_xlfn.UNIQUE(_xlfn._xlws.FILTER($F:$F,$E:$E=$J$4))
/IF($J$5="総計",1,$K302/10)
),0)</f>
        <v>0</v>
      </c>
    </row>
    <row r="303" spans="10:24">
      <c r="J303" s="13"/>
      <c r="K303" s="37"/>
      <c r="L303" s="46" t="str">
        <f t="shared" si="6"/>
        <v/>
      </c>
      <c r="M303" s="47" cm="1">
        <f t="array" ref="M303">IFERROR(
IF(OR(M$10="",$I303=""),"",
SUMIFS(収穫記録!$P:$P,収穫記録!$D:$D,$J$1,収穫記録!$I:$I,$J$2,収穫記録!$J:$J,$J$3,収穫記録!$F:$F,$I303,収穫記録!$B:$B,"&gt;="&amp;M$10,収穫記録!$B:$B,"&lt;="&amp;M$10+6)
/_xlfn.UNIQUE(_xlfn._xlws.FILTER($F:$F,$E:$E=$J$4))
/IF($J$5="総計",1,$K303/10)
),0)</f>
        <v>0</v>
      </c>
      <c r="N303" s="48" cm="1">
        <f t="array" ref="N303">IFERROR(
IF(OR(N$10="",$I303=""),"",
SUMIFS(収穫記録!$P:$P,収穫記録!$D:$D,$J$1,収穫記録!$I:$I,$J$2,収穫記録!$J:$J,$J$3,収穫記録!$F:$F,$I303,収穫記録!$B:$B,"&gt;="&amp;N$10,収穫記録!$B:$B,"&lt;="&amp;N$10+6)
/_xlfn.UNIQUE(_xlfn._xlws.FILTER($F:$F,$E:$E=$J$4))
/IF($J$5="総計",1,$K303/10)
),0)</f>
        <v>0</v>
      </c>
      <c r="O303" s="48" cm="1">
        <f t="array" ref="O303">IFERROR(
IF(OR(O$10="",$I303=""),"",
SUMIFS(収穫記録!$P:$P,収穫記録!$D:$D,$J$1,収穫記録!$I:$I,$J$2,収穫記録!$J:$J,$J$3,収穫記録!$F:$F,$I303,収穫記録!$B:$B,"&gt;="&amp;O$10,収穫記録!$B:$B,"&lt;="&amp;O$10+6)
/_xlfn.UNIQUE(_xlfn._xlws.FILTER($F:$F,$E:$E=$J$4))
/IF($J$5="総計",1,$K303/10)
),0)</f>
        <v>0</v>
      </c>
      <c r="P303" s="48" cm="1">
        <f t="array" ref="P303">IFERROR(
IF(OR(P$10="",$I303=""),"",
SUMIFS(収穫記録!$P:$P,収穫記録!$D:$D,$J$1,収穫記録!$I:$I,$J$2,収穫記録!$J:$J,$J$3,収穫記録!$F:$F,$I303,収穫記録!$B:$B,"&gt;="&amp;P$10,収穫記録!$B:$B,"&lt;="&amp;P$10+6)
/_xlfn.UNIQUE(_xlfn._xlws.FILTER($F:$F,$E:$E=$J$4))
/IF($J$5="総計",1,$K303/10)
),0)</f>
        <v>0</v>
      </c>
      <c r="Q303" s="48" cm="1">
        <f t="array" ref="Q303">IFERROR(
IF(OR(Q$10="",$I303=""),"",
SUMIFS(収穫記録!$P:$P,収穫記録!$D:$D,$J$1,収穫記録!$I:$I,$J$2,収穫記録!$J:$J,$J$3,収穫記録!$F:$F,$I303,収穫記録!$B:$B,"&gt;="&amp;Q$10,収穫記録!$B:$B,"&lt;="&amp;Q$10+6)
/_xlfn.UNIQUE(_xlfn._xlws.FILTER($F:$F,$E:$E=$J$4))
/IF($J$5="総計",1,$K303/10)
),0)</f>
        <v>0</v>
      </c>
      <c r="R303" s="48" cm="1">
        <f t="array" ref="R303">IFERROR(
IF(OR(R$10="",$I303=""),"",
SUMIFS(収穫記録!$P:$P,収穫記録!$D:$D,$J$1,収穫記録!$I:$I,$J$2,収穫記録!$J:$J,$J$3,収穫記録!$F:$F,$I303,収穫記録!$B:$B,"&gt;="&amp;R$10,収穫記録!$B:$B,"&lt;="&amp;R$10+6)
/_xlfn.UNIQUE(_xlfn._xlws.FILTER($F:$F,$E:$E=$J$4))
/IF($J$5="総計",1,$K303/10)
),0)</f>
        <v>0</v>
      </c>
      <c r="S303" s="48" cm="1">
        <f t="array" ref="S303">IFERROR(
IF(OR(S$10="",$I303=""),"",
SUMIFS(収穫記録!$P:$P,収穫記録!$D:$D,$J$1,収穫記録!$I:$I,$J$2,収穫記録!$J:$J,$J$3,収穫記録!$F:$F,$I303,収穫記録!$B:$B,"&gt;="&amp;S$10,収穫記録!$B:$B,"&lt;="&amp;S$10+6)
/_xlfn.UNIQUE(_xlfn._xlws.FILTER($F:$F,$E:$E=$J$4))
/IF($J$5="総計",1,$K303/10)
),0)</f>
        <v>0</v>
      </c>
      <c r="T303" s="48" cm="1">
        <f t="array" ref="T303">IFERROR(
IF(OR(T$10="",$I303=""),"",
SUMIFS(収穫記録!$P:$P,収穫記録!$D:$D,$J$1,収穫記録!$I:$I,$J$2,収穫記録!$J:$J,$J$3,収穫記録!$F:$F,$I303,収穫記録!$B:$B,"&gt;="&amp;T$10,収穫記録!$B:$B,"&lt;="&amp;T$10+6)
/_xlfn.UNIQUE(_xlfn._xlws.FILTER($F:$F,$E:$E=$J$4))
/IF($J$5="総計",1,$K303/10)
),0)</f>
        <v>0</v>
      </c>
      <c r="U303" s="48" cm="1">
        <f t="array" ref="U303">IFERROR(
IF(OR(U$10="",$I303=""),"",
SUMIFS(収穫記録!$P:$P,収穫記録!$D:$D,$J$1,収穫記録!$I:$I,$J$2,収穫記録!$J:$J,$J$3,収穫記録!$F:$F,$I303,収穫記録!$B:$B,"&gt;="&amp;U$10,収穫記録!$B:$B,"&lt;="&amp;U$10+6)
/_xlfn.UNIQUE(_xlfn._xlws.FILTER($F:$F,$E:$E=$J$4))
/IF($J$5="総計",1,$K303/10)
),0)</f>
        <v>0</v>
      </c>
      <c r="V303" s="48" cm="1">
        <f t="array" ref="V303">IFERROR(
IF(OR(V$10="",$I303=""),"",
SUMIFS(収穫記録!$P:$P,収穫記録!$D:$D,$J$1,収穫記録!$I:$I,$J$2,収穫記録!$J:$J,$J$3,収穫記録!$F:$F,$I303,収穫記録!$B:$B,"&gt;="&amp;V$10,収穫記録!$B:$B,"&lt;="&amp;V$10+6)
/_xlfn.UNIQUE(_xlfn._xlws.FILTER($F:$F,$E:$E=$J$4))
/IF($J$5="総計",1,$K303/10)
),0)</f>
        <v>0</v>
      </c>
      <c r="W303" s="48" cm="1">
        <f t="array" ref="W303">IFERROR(
IF(OR(W$10="",$I303=""),"",
SUMIFS(収穫記録!$P:$P,収穫記録!$D:$D,$J$1,収穫記録!$I:$I,$J$2,収穫記録!$J:$J,$J$3,収穫記録!$F:$F,$I303,収穫記録!$B:$B,"&gt;="&amp;W$10,収穫記録!$B:$B,"&lt;="&amp;W$10+6)
/_xlfn.UNIQUE(_xlfn._xlws.FILTER($F:$F,$E:$E=$J$4))
/IF($J$5="総計",1,$K303/10)
),0)</f>
        <v>0</v>
      </c>
      <c r="X303" s="48" cm="1">
        <f t="array" ref="X303">IFERROR(
IF(OR(X$10="",$I303=""),"",
SUMIFS(収穫記録!$P:$P,収穫記録!$D:$D,$J$1,収穫記録!$I:$I,$J$2,収穫記録!$J:$J,$J$3,収穫記録!$F:$F,$I303,収穫記録!$B:$B,"&gt;="&amp;X$10,収穫記録!$B:$B,"&lt;="&amp;X$10+6)
/_xlfn.UNIQUE(_xlfn._xlws.FILTER($F:$F,$E:$E=$J$4))
/IF($J$5="総計",1,$K303/10)
),0)</f>
        <v>0</v>
      </c>
    </row>
    <row r="304" spans="10:24">
      <c r="J304" s="13"/>
      <c r="K304" s="37"/>
      <c r="L304" s="46" t="str">
        <f t="shared" ref="L304:L367" si="7">IF(I304="","",
SUM(M304:X304)
)</f>
        <v/>
      </c>
      <c r="M304" s="47" cm="1">
        <f t="array" ref="M304">IFERROR(
IF(OR(M$10="",$I304=""),"",
SUMIFS(収穫記録!$P:$P,収穫記録!$D:$D,$J$1,収穫記録!$I:$I,$J$2,収穫記録!$J:$J,$J$3,収穫記録!$F:$F,$I304,収穫記録!$B:$B,"&gt;="&amp;M$10,収穫記録!$B:$B,"&lt;="&amp;M$10+6)
/_xlfn.UNIQUE(_xlfn._xlws.FILTER($F:$F,$E:$E=$J$4))
/IF($J$5="総計",1,$K304/10)
),0)</f>
        <v>0</v>
      </c>
      <c r="N304" s="48" cm="1">
        <f t="array" ref="N304">IFERROR(
IF(OR(N$10="",$I304=""),"",
SUMIFS(収穫記録!$P:$P,収穫記録!$D:$D,$J$1,収穫記録!$I:$I,$J$2,収穫記録!$J:$J,$J$3,収穫記録!$F:$F,$I304,収穫記録!$B:$B,"&gt;="&amp;N$10,収穫記録!$B:$B,"&lt;="&amp;N$10+6)
/_xlfn.UNIQUE(_xlfn._xlws.FILTER($F:$F,$E:$E=$J$4))
/IF($J$5="総計",1,$K304/10)
),0)</f>
        <v>0</v>
      </c>
      <c r="O304" s="48" cm="1">
        <f t="array" ref="O304">IFERROR(
IF(OR(O$10="",$I304=""),"",
SUMIFS(収穫記録!$P:$P,収穫記録!$D:$D,$J$1,収穫記録!$I:$I,$J$2,収穫記録!$J:$J,$J$3,収穫記録!$F:$F,$I304,収穫記録!$B:$B,"&gt;="&amp;O$10,収穫記録!$B:$B,"&lt;="&amp;O$10+6)
/_xlfn.UNIQUE(_xlfn._xlws.FILTER($F:$F,$E:$E=$J$4))
/IF($J$5="総計",1,$K304/10)
),0)</f>
        <v>0</v>
      </c>
      <c r="P304" s="48" cm="1">
        <f t="array" ref="P304">IFERROR(
IF(OR(P$10="",$I304=""),"",
SUMIFS(収穫記録!$P:$P,収穫記録!$D:$D,$J$1,収穫記録!$I:$I,$J$2,収穫記録!$J:$J,$J$3,収穫記録!$F:$F,$I304,収穫記録!$B:$B,"&gt;="&amp;P$10,収穫記録!$B:$B,"&lt;="&amp;P$10+6)
/_xlfn.UNIQUE(_xlfn._xlws.FILTER($F:$F,$E:$E=$J$4))
/IF($J$5="総計",1,$K304/10)
),0)</f>
        <v>0</v>
      </c>
      <c r="Q304" s="48" cm="1">
        <f t="array" ref="Q304">IFERROR(
IF(OR(Q$10="",$I304=""),"",
SUMIFS(収穫記録!$P:$P,収穫記録!$D:$D,$J$1,収穫記録!$I:$I,$J$2,収穫記録!$J:$J,$J$3,収穫記録!$F:$F,$I304,収穫記録!$B:$B,"&gt;="&amp;Q$10,収穫記録!$B:$B,"&lt;="&amp;Q$10+6)
/_xlfn.UNIQUE(_xlfn._xlws.FILTER($F:$F,$E:$E=$J$4))
/IF($J$5="総計",1,$K304/10)
),0)</f>
        <v>0</v>
      </c>
      <c r="R304" s="48" cm="1">
        <f t="array" ref="R304">IFERROR(
IF(OR(R$10="",$I304=""),"",
SUMIFS(収穫記録!$P:$P,収穫記録!$D:$D,$J$1,収穫記録!$I:$I,$J$2,収穫記録!$J:$J,$J$3,収穫記録!$F:$F,$I304,収穫記録!$B:$B,"&gt;="&amp;R$10,収穫記録!$B:$B,"&lt;="&amp;R$10+6)
/_xlfn.UNIQUE(_xlfn._xlws.FILTER($F:$F,$E:$E=$J$4))
/IF($J$5="総計",1,$K304/10)
),0)</f>
        <v>0</v>
      </c>
      <c r="S304" s="48" cm="1">
        <f t="array" ref="S304">IFERROR(
IF(OR(S$10="",$I304=""),"",
SUMIFS(収穫記録!$P:$P,収穫記録!$D:$D,$J$1,収穫記録!$I:$I,$J$2,収穫記録!$J:$J,$J$3,収穫記録!$F:$F,$I304,収穫記録!$B:$B,"&gt;="&amp;S$10,収穫記録!$B:$B,"&lt;="&amp;S$10+6)
/_xlfn.UNIQUE(_xlfn._xlws.FILTER($F:$F,$E:$E=$J$4))
/IF($J$5="総計",1,$K304/10)
),0)</f>
        <v>0</v>
      </c>
      <c r="T304" s="48" cm="1">
        <f t="array" ref="T304">IFERROR(
IF(OR(T$10="",$I304=""),"",
SUMIFS(収穫記録!$P:$P,収穫記録!$D:$D,$J$1,収穫記録!$I:$I,$J$2,収穫記録!$J:$J,$J$3,収穫記録!$F:$F,$I304,収穫記録!$B:$B,"&gt;="&amp;T$10,収穫記録!$B:$B,"&lt;="&amp;T$10+6)
/_xlfn.UNIQUE(_xlfn._xlws.FILTER($F:$F,$E:$E=$J$4))
/IF($J$5="総計",1,$K304/10)
),0)</f>
        <v>0</v>
      </c>
      <c r="U304" s="48" cm="1">
        <f t="array" ref="U304">IFERROR(
IF(OR(U$10="",$I304=""),"",
SUMIFS(収穫記録!$P:$P,収穫記録!$D:$D,$J$1,収穫記録!$I:$I,$J$2,収穫記録!$J:$J,$J$3,収穫記録!$F:$F,$I304,収穫記録!$B:$B,"&gt;="&amp;U$10,収穫記録!$B:$B,"&lt;="&amp;U$10+6)
/_xlfn.UNIQUE(_xlfn._xlws.FILTER($F:$F,$E:$E=$J$4))
/IF($J$5="総計",1,$K304/10)
),0)</f>
        <v>0</v>
      </c>
      <c r="V304" s="48" cm="1">
        <f t="array" ref="V304">IFERROR(
IF(OR(V$10="",$I304=""),"",
SUMIFS(収穫記録!$P:$P,収穫記録!$D:$D,$J$1,収穫記録!$I:$I,$J$2,収穫記録!$J:$J,$J$3,収穫記録!$F:$F,$I304,収穫記録!$B:$B,"&gt;="&amp;V$10,収穫記録!$B:$B,"&lt;="&amp;V$10+6)
/_xlfn.UNIQUE(_xlfn._xlws.FILTER($F:$F,$E:$E=$J$4))
/IF($J$5="総計",1,$K304/10)
),0)</f>
        <v>0</v>
      </c>
      <c r="W304" s="48" cm="1">
        <f t="array" ref="W304">IFERROR(
IF(OR(W$10="",$I304=""),"",
SUMIFS(収穫記録!$P:$P,収穫記録!$D:$D,$J$1,収穫記録!$I:$I,$J$2,収穫記録!$J:$J,$J$3,収穫記録!$F:$F,$I304,収穫記録!$B:$B,"&gt;="&amp;W$10,収穫記録!$B:$B,"&lt;="&amp;W$10+6)
/_xlfn.UNIQUE(_xlfn._xlws.FILTER($F:$F,$E:$E=$J$4))
/IF($J$5="総計",1,$K304/10)
),0)</f>
        <v>0</v>
      </c>
      <c r="X304" s="48" cm="1">
        <f t="array" ref="X304">IFERROR(
IF(OR(X$10="",$I304=""),"",
SUMIFS(収穫記録!$P:$P,収穫記録!$D:$D,$J$1,収穫記録!$I:$I,$J$2,収穫記録!$J:$J,$J$3,収穫記録!$F:$F,$I304,収穫記録!$B:$B,"&gt;="&amp;X$10,収穫記録!$B:$B,"&lt;="&amp;X$10+6)
/_xlfn.UNIQUE(_xlfn._xlws.FILTER($F:$F,$E:$E=$J$4))
/IF($J$5="総計",1,$K304/10)
),0)</f>
        <v>0</v>
      </c>
    </row>
    <row r="305" spans="10:24">
      <c r="J305" s="13"/>
      <c r="K305" s="37"/>
      <c r="L305" s="46" t="str">
        <f t="shared" si="7"/>
        <v/>
      </c>
      <c r="M305" s="47" cm="1">
        <f t="array" ref="M305">IFERROR(
IF(OR(M$10="",$I305=""),"",
SUMIFS(収穫記録!$P:$P,収穫記録!$D:$D,$J$1,収穫記録!$I:$I,$J$2,収穫記録!$J:$J,$J$3,収穫記録!$F:$F,$I305,収穫記録!$B:$B,"&gt;="&amp;M$10,収穫記録!$B:$B,"&lt;="&amp;M$10+6)
/_xlfn.UNIQUE(_xlfn._xlws.FILTER($F:$F,$E:$E=$J$4))
/IF($J$5="総計",1,$K305/10)
),0)</f>
        <v>0</v>
      </c>
      <c r="N305" s="48" cm="1">
        <f t="array" ref="N305">IFERROR(
IF(OR(N$10="",$I305=""),"",
SUMIFS(収穫記録!$P:$P,収穫記録!$D:$D,$J$1,収穫記録!$I:$I,$J$2,収穫記録!$J:$J,$J$3,収穫記録!$F:$F,$I305,収穫記録!$B:$B,"&gt;="&amp;N$10,収穫記録!$B:$B,"&lt;="&amp;N$10+6)
/_xlfn.UNIQUE(_xlfn._xlws.FILTER($F:$F,$E:$E=$J$4))
/IF($J$5="総計",1,$K305/10)
),0)</f>
        <v>0</v>
      </c>
      <c r="O305" s="48" cm="1">
        <f t="array" ref="O305">IFERROR(
IF(OR(O$10="",$I305=""),"",
SUMIFS(収穫記録!$P:$P,収穫記録!$D:$D,$J$1,収穫記録!$I:$I,$J$2,収穫記録!$J:$J,$J$3,収穫記録!$F:$F,$I305,収穫記録!$B:$B,"&gt;="&amp;O$10,収穫記録!$B:$B,"&lt;="&amp;O$10+6)
/_xlfn.UNIQUE(_xlfn._xlws.FILTER($F:$F,$E:$E=$J$4))
/IF($J$5="総計",1,$K305/10)
),0)</f>
        <v>0</v>
      </c>
      <c r="P305" s="48" cm="1">
        <f t="array" ref="P305">IFERROR(
IF(OR(P$10="",$I305=""),"",
SUMIFS(収穫記録!$P:$P,収穫記録!$D:$D,$J$1,収穫記録!$I:$I,$J$2,収穫記録!$J:$J,$J$3,収穫記録!$F:$F,$I305,収穫記録!$B:$B,"&gt;="&amp;P$10,収穫記録!$B:$B,"&lt;="&amp;P$10+6)
/_xlfn.UNIQUE(_xlfn._xlws.FILTER($F:$F,$E:$E=$J$4))
/IF($J$5="総計",1,$K305/10)
),0)</f>
        <v>0</v>
      </c>
      <c r="Q305" s="48" cm="1">
        <f t="array" ref="Q305">IFERROR(
IF(OR(Q$10="",$I305=""),"",
SUMIFS(収穫記録!$P:$P,収穫記録!$D:$D,$J$1,収穫記録!$I:$I,$J$2,収穫記録!$J:$J,$J$3,収穫記録!$F:$F,$I305,収穫記録!$B:$B,"&gt;="&amp;Q$10,収穫記録!$B:$B,"&lt;="&amp;Q$10+6)
/_xlfn.UNIQUE(_xlfn._xlws.FILTER($F:$F,$E:$E=$J$4))
/IF($J$5="総計",1,$K305/10)
),0)</f>
        <v>0</v>
      </c>
      <c r="R305" s="48" cm="1">
        <f t="array" ref="R305">IFERROR(
IF(OR(R$10="",$I305=""),"",
SUMIFS(収穫記録!$P:$P,収穫記録!$D:$D,$J$1,収穫記録!$I:$I,$J$2,収穫記録!$J:$J,$J$3,収穫記録!$F:$F,$I305,収穫記録!$B:$B,"&gt;="&amp;R$10,収穫記録!$B:$B,"&lt;="&amp;R$10+6)
/_xlfn.UNIQUE(_xlfn._xlws.FILTER($F:$F,$E:$E=$J$4))
/IF($J$5="総計",1,$K305/10)
),0)</f>
        <v>0</v>
      </c>
      <c r="S305" s="48" cm="1">
        <f t="array" ref="S305">IFERROR(
IF(OR(S$10="",$I305=""),"",
SUMIFS(収穫記録!$P:$P,収穫記録!$D:$D,$J$1,収穫記録!$I:$I,$J$2,収穫記録!$J:$J,$J$3,収穫記録!$F:$F,$I305,収穫記録!$B:$B,"&gt;="&amp;S$10,収穫記録!$B:$B,"&lt;="&amp;S$10+6)
/_xlfn.UNIQUE(_xlfn._xlws.FILTER($F:$F,$E:$E=$J$4))
/IF($J$5="総計",1,$K305/10)
),0)</f>
        <v>0</v>
      </c>
      <c r="T305" s="48" cm="1">
        <f t="array" ref="T305">IFERROR(
IF(OR(T$10="",$I305=""),"",
SUMIFS(収穫記録!$P:$P,収穫記録!$D:$D,$J$1,収穫記録!$I:$I,$J$2,収穫記録!$J:$J,$J$3,収穫記録!$F:$F,$I305,収穫記録!$B:$B,"&gt;="&amp;T$10,収穫記録!$B:$B,"&lt;="&amp;T$10+6)
/_xlfn.UNIQUE(_xlfn._xlws.FILTER($F:$F,$E:$E=$J$4))
/IF($J$5="総計",1,$K305/10)
),0)</f>
        <v>0</v>
      </c>
      <c r="U305" s="48" cm="1">
        <f t="array" ref="U305">IFERROR(
IF(OR(U$10="",$I305=""),"",
SUMIFS(収穫記録!$P:$P,収穫記録!$D:$D,$J$1,収穫記録!$I:$I,$J$2,収穫記録!$J:$J,$J$3,収穫記録!$F:$F,$I305,収穫記録!$B:$B,"&gt;="&amp;U$10,収穫記録!$B:$B,"&lt;="&amp;U$10+6)
/_xlfn.UNIQUE(_xlfn._xlws.FILTER($F:$F,$E:$E=$J$4))
/IF($J$5="総計",1,$K305/10)
),0)</f>
        <v>0</v>
      </c>
      <c r="V305" s="48" cm="1">
        <f t="array" ref="V305">IFERROR(
IF(OR(V$10="",$I305=""),"",
SUMIFS(収穫記録!$P:$P,収穫記録!$D:$D,$J$1,収穫記録!$I:$I,$J$2,収穫記録!$J:$J,$J$3,収穫記録!$F:$F,$I305,収穫記録!$B:$B,"&gt;="&amp;V$10,収穫記録!$B:$B,"&lt;="&amp;V$10+6)
/_xlfn.UNIQUE(_xlfn._xlws.FILTER($F:$F,$E:$E=$J$4))
/IF($J$5="総計",1,$K305/10)
),0)</f>
        <v>0</v>
      </c>
      <c r="W305" s="48" cm="1">
        <f t="array" ref="W305">IFERROR(
IF(OR(W$10="",$I305=""),"",
SUMIFS(収穫記録!$P:$P,収穫記録!$D:$D,$J$1,収穫記録!$I:$I,$J$2,収穫記録!$J:$J,$J$3,収穫記録!$F:$F,$I305,収穫記録!$B:$B,"&gt;="&amp;W$10,収穫記録!$B:$B,"&lt;="&amp;W$10+6)
/_xlfn.UNIQUE(_xlfn._xlws.FILTER($F:$F,$E:$E=$J$4))
/IF($J$5="総計",1,$K305/10)
),0)</f>
        <v>0</v>
      </c>
      <c r="X305" s="48" cm="1">
        <f t="array" ref="X305">IFERROR(
IF(OR(X$10="",$I305=""),"",
SUMIFS(収穫記録!$P:$P,収穫記録!$D:$D,$J$1,収穫記録!$I:$I,$J$2,収穫記録!$J:$J,$J$3,収穫記録!$F:$F,$I305,収穫記録!$B:$B,"&gt;="&amp;X$10,収穫記録!$B:$B,"&lt;="&amp;X$10+6)
/_xlfn.UNIQUE(_xlfn._xlws.FILTER($F:$F,$E:$E=$J$4))
/IF($J$5="総計",1,$K305/10)
),0)</f>
        <v>0</v>
      </c>
    </row>
    <row r="306" spans="10:24">
      <c r="J306" s="13"/>
      <c r="K306" s="37"/>
      <c r="L306" s="46" t="str">
        <f t="shared" si="7"/>
        <v/>
      </c>
      <c r="M306" s="47" cm="1">
        <f t="array" ref="M306">IFERROR(
IF(OR(M$10="",$I306=""),"",
SUMIFS(収穫記録!$P:$P,収穫記録!$D:$D,$J$1,収穫記録!$I:$I,$J$2,収穫記録!$J:$J,$J$3,収穫記録!$F:$F,$I306,収穫記録!$B:$B,"&gt;="&amp;M$10,収穫記録!$B:$B,"&lt;="&amp;M$10+6)
/_xlfn.UNIQUE(_xlfn._xlws.FILTER($F:$F,$E:$E=$J$4))
/IF($J$5="総計",1,$K306/10)
),0)</f>
        <v>0</v>
      </c>
      <c r="N306" s="48" cm="1">
        <f t="array" ref="N306">IFERROR(
IF(OR(N$10="",$I306=""),"",
SUMIFS(収穫記録!$P:$P,収穫記録!$D:$D,$J$1,収穫記録!$I:$I,$J$2,収穫記録!$J:$J,$J$3,収穫記録!$F:$F,$I306,収穫記録!$B:$B,"&gt;="&amp;N$10,収穫記録!$B:$B,"&lt;="&amp;N$10+6)
/_xlfn.UNIQUE(_xlfn._xlws.FILTER($F:$F,$E:$E=$J$4))
/IF($J$5="総計",1,$K306/10)
),0)</f>
        <v>0</v>
      </c>
      <c r="O306" s="48" cm="1">
        <f t="array" ref="O306">IFERROR(
IF(OR(O$10="",$I306=""),"",
SUMIFS(収穫記録!$P:$P,収穫記録!$D:$D,$J$1,収穫記録!$I:$I,$J$2,収穫記録!$J:$J,$J$3,収穫記録!$F:$F,$I306,収穫記録!$B:$B,"&gt;="&amp;O$10,収穫記録!$B:$B,"&lt;="&amp;O$10+6)
/_xlfn.UNIQUE(_xlfn._xlws.FILTER($F:$F,$E:$E=$J$4))
/IF($J$5="総計",1,$K306/10)
),0)</f>
        <v>0</v>
      </c>
      <c r="P306" s="48" cm="1">
        <f t="array" ref="P306">IFERROR(
IF(OR(P$10="",$I306=""),"",
SUMIFS(収穫記録!$P:$P,収穫記録!$D:$D,$J$1,収穫記録!$I:$I,$J$2,収穫記録!$J:$J,$J$3,収穫記録!$F:$F,$I306,収穫記録!$B:$B,"&gt;="&amp;P$10,収穫記録!$B:$B,"&lt;="&amp;P$10+6)
/_xlfn.UNIQUE(_xlfn._xlws.FILTER($F:$F,$E:$E=$J$4))
/IF($J$5="総計",1,$K306/10)
),0)</f>
        <v>0</v>
      </c>
      <c r="Q306" s="48" cm="1">
        <f t="array" ref="Q306">IFERROR(
IF(OR(Q$10="",$I306=""),"",
SUMIFS(収穫記録!$P:$P,収穫記録!$D:$D,$J$1,収穫記録!$I:$I,$J$2,収穫記録!$J:$J,$J$3,収穫記録!$F:$F,$I306,収穫記録!$B:$B,"&gt;="&amp;Q$10,収穫記録!$B:$B,"&lt;="&amp;Q$10+6)
/_xlfn.UNIQUE(_xlfn._xlws.FILTER($F:$F,$E:$E=$J$4))
/IF($J$5="総計",1,$K306/10)
),0)</f>
        <v>0</v>
      </c>
      <c r="R306" s="48" cm="1">
        <f t="array" ref="R306">IFERROR(
IF(OR(R$10="",$I306=""),"",
SUMIFS(収穫記録!$P:$P,収穫記録!$D:$D,$J$1,収穫記録!$I:$I,$J$2,収穫記録!$J:$J,$J$3,収穫記録!$F:$F,$I306,収穫記録!$B:$B,"&gt;="&amp;R$10,収穫記録!$B:$B,"&lt;="&amp;R$10+6)
/_xlfn.UNIQUE(_xlfn._xlws.FILTER($F:$F,$E:$E=$J$4))
/IF($J$5="総計",1,$K306/10)
),0)</f>
        <v>0</v>
      </c>
      <c r="S306" s="48" cm="1">
        <f t="array" ref="S306">IFERROR(
IF(OR(S$10="",$I306=""),"",
SUMIFS(収穫記録!$P:$P,収穫記録!$D:$D,$J$1,収穫記録!$I:$I,$J$2,収穫記録!$J:$J,$J$3,収穫記録!$F:$F,$I306,収穫記録!$B:$B,"&gt;="&amp;S$10,収穫記録!$B:$B,"&lt;="&amp;S$10+6)
/_xlfn.UNIQUE(_xlfn._xlws.FILTER($F:$F,$E:$E=$J$4))
/IF($J$5="総計",1,$K306/10)
),0)</f>
        <v>0</v>
      </c>
      <c r="T306" s="48" cm="1">
        <f t="array" ref="T306">IFERROR(
IF(OR(T$10="",$I306=""),"",
SUMIFS(収穫記録!$P:$P,収穫記録!$D:$D,$J$1,収穫記録!$I:$I,$J$2,収穫記録!$J:$J,$J$3,収穫記録!$F:$F,$I306,収穫記録!$B:$B,"&gt;="&amp;T$10,収穫記録!$B:$B,"&lt;="&amp;T$10+6)
/_xlfn.UNIQUE(_xlfn._xlws.FILTER($F:$F,$E:$E=$J$4))
/IF($J$5="総計",1,$K306/10)
),0)</f>
        <v>0</v>
      </c>
      <c r="U306" s="48" cm="1">
        <f t="array" ref="U306">IFERROR(
IF(OR(U$10="",$I306=""),"",
SUMIFS(収穫記録!$P:$P,収穫記録!$D:$D,$J$1,収穫記録!$I:$I,$J$2,収穫記録!$J:$J,$J$3,収穫記録!$F:$F,$I306,収穫記録!$B:$B,"&gt;="&amp;U$10,収穫記録!$B:$B,"&lt;="&amp;U$10+6)
/_xlfn.UNIQUE(_xlfn._xlws.FILTER($F:$F,$E:$E=$J$4))
/IF($J$5="総計",1,$K306/10)
),0)</f>
        <v>0</v>
      </c>
      <c r="V306" s="48" cm="1">
        <f t="array" ref="V306">IFERROR(
IF(OR(V$10="",$I306=""),"",
SUMIFS(収穫記録!$P:$P,収穫記録!$D:$D,$J$1,収穫記録!$I:$I,$J$2,収穫記録!$J:$J,$J$3,収穫記録!$F:$F,$I306,収穫記録!$B:$B,"&gt;="&amp;V$10,収穫記録!$B:$B,"&lt;="&amp;V$10+6)
/_xlfn.UNIQUE(_xlfn._xlws.FILTER($F:$F,$E:$E=$J$4))
/IF($J$5="総計",1,$K306/10)
),0)</f>
        <v>0</v>
      </c>
      <c r="W306" s="48" cm="1">
        <f t="array" ref="W306">IFERROR(
IF(OR(W$10="",$I306=""),"",
SUMIFS(収穫記録!$P:$P,収穫記録!$D:$D,$J$1,収穫記録!$I:$I,$J$2,収穫記録!$J:$J,$J$3,収穫記録!$F:$F,$I306,収穫記録!$B:$B,"&gt;="&amp;W$10,収穫記録!$B:$B,"&lt;="&amp;W$10+6)
/_xlfn.UNIQUE(_xlfn._xlws.FILTER($F:$F,$E:$E=$J$4))
/IF($J$5="総計",1,$K306/10)
),0)</f>
        <v>0</v>
      </c>
      <c r="X306" s="48" cm="1">
        <f t="array" ref="X306">IFERROR(
IF(OR(X$10="",$I306=""),"",
SUMIFS(収穫記録!$P:$P,収穫記録!$D:$D,$J$1,収穫記録!$I:$I,$J$2,収穫記録!$J:$J,$J$3,収穫記録!$F:$F,$I306,収穫記録!$B:$B,"&gt;="&amp;X$10,収穫記録!$B:$B,"&lt;="&amp;X$10+6)
/_xlfn.UNIQUE(_xlfn._xlws.FILTER($F:$F,$E:$E=$J$4))
/IF($J$5="総計",1,$K306/10)
),0)</f>
        <v>0</v>
      </c>
    </row>
    <row r="307" spans="10:24">
      <c r="J307" s="13"/>
      <c r="K307" s="37"/>
      <c r="L307" s="46" t="str">
        <f t="shared" si="7"/>
        <v/>
      </c>
      <c r="M307" s="47" cm="1">
        <f t="array" ref="M307">IFERROR(
IF(OR(M$10="",$I307=""),"",
SUMIFS(収穫記録!$P:$P,収穫記録!$D:$D,$J$1,収穫記録!$I:$I,$J$2,収穫記録!$J:$J,$J$3,収穫記録!$F:$F,$I307,収穫記録!$B:$B,"&gt;="&amp;M$10,収穫記録!$B:$B,"&lt;="&amp;M$10+6)
/_xlfn.UNIQUE(_xlfn._xlws.FILTER($F:$F,$E:$E=$J$4))
/IF($J$5="総計",1,$K307/10)
),0)</f>
        <v>0</v>
      </c>
      <c r="N307" s="48" cm="1">
        <f t="array" ref="N307">IFERROR(
IF(OR(N$10="",$I307=""),"",
SUMIFS(収穫記録!$P:$P,収穫記録!$D:$D,$J$1,収穫記録!$I:$I,$J$2,収穫記録!$J:$J,$J$3,収穫記録!$F:$F,$I307,収穫記録!$B:$B,"&gt;="&amp;N$10,収穫記録!$B:$B,"&lt;="&amp;N$10+6)
/_xlfn.UNIQUE(_xlfn._xlws.FILTER($F:$F,$E:$E=$J$4))
/IF($J$5="総計",1,$K307/10)
),0)</f>
        <v>0</v>
      </c>
      <c r="O307" s="48" cm="1">
        <f t="array" ref="O307">IFERROR(
IF(OR(O$10="",$I307=""),"",
SUMIFS(収穫記録!$P:$P,収穫記録!$D:$D,$J$1,収穫記録!$I:$I,$J$2,収穫記録!$J:$J,$J$3,収穫記録!$F:$F,$I307,収穫記録!$B:$B,"&gt;="&amp;O$10,収穫記録!$B:$B,"&lt;="&amp;O$10+6)
/_xlfn.UNIQUE(_xlfn._xlws.FILTER($F:$F,$E:$E=$J$4))
/IF($J$5="総計",1,$K307/10)
),0)</f>
        <v>0</v>
      </c>
      <c r="P307" s="48" cm="1">
        <f t="array" ref="P307">IFERROR(
IF(OR(P$10="",$I307=""),"",
SUMIFS(収穫記録!$P:$P,収穫記録!$D:$D,$J$1,収穫記録!$I:$I,$J$2,収穫記録!$J:$J,$J$3,収穫記録!$F:$F,$I307,収穫記録!$B:$B,"&gt;="&amp;P$10,収穫記録!$B:$B,"&lt;="&amp;P$10+6)
/_xlfn.UNIQUE(_xlfn._xlws.FILTER($F:$F,$E:$E=$J$4))
/IF($J$5="総計",1,$K307/10)
),0)</f>
        <v>0</v>
      </c>
      <c r="Q307" s="48" cm="1">
        <f t="array" ref="Q307">IFERROR(
IF(OR(Q$10="",$I307=""),"",
SUMIFS(収穫記録!$P:$P,収穫記録!$D:$D,$J$1,収穫記録!$I:$I,$J$2,収穫記録!$J:$J,$J$3,収穫記録!$F:$F,$I307,収穫記録!$B:$B,"&gt;="&amp;Q$10,収穫記録!$B:$B,"&lt;="&amp;Q$10+6)
/_xlfn.UNIQUE(_xlfn._xlws.FILTER($F:$F,$E:$E=$J$4))
/IF($J$5="総計",1,$K307/10)
),0)</f>
        <v>0</v>
      </c>
      <c r="R307" s="48" cm="1">
        <f t="array" ref="R307">IFERROR(
IF(OR(R$10="",$I307=""),"",
SUMIFS(収穫記録!$P:$P,収穫記録!$D:$D,$J$1,収穫記録!$I:$I,$J$2,収穫記録!$J:$J,$J$3,収穫記録!$F:$F,$I307,収穫記録!$B:$B,"&gt;="&amp;R$10,収穫記録!$B:$B,"&lt;="&amp;R$10+6)
/_xlfn.UNIQUE(_xlfn._xlws.FILTER($F:$F,$E:$E=$J$4))
/IF($J$5="総計",1,$K307/10)
),0)</f>
        <v>0</v>
      </c>
      <c r="S307" s="48" cm="1">
        <f t="array" ref="S307">IFERROR(
IF(OR(S$10="",$I307=""),"",
SUMIFS(収穫記録!$P:$P,収穫記録!$D:$D,$J$1,収穫記録!$I:$I,$J$2,収穫記録!$J:$J,$J$3,収穫記録!$F:$F,$I307,収穫記録!$B:$B,"&gt;="&amp;S$10,収穫記録!$B:$B,"&lt;="&amp;S$10+6)
/_xlfn.UNIQUE(_xlfn._xlws.FILTER($F:$F,$E:$E=$J$4))
/IF($J$5="総計",1,$K307/10)
),0)</f>
        <v>0</v>
      </c>
      <c r="T307" s="48" cm="1">
        <f t="array" ref="T307">IFERROR(
IF(OR(T$10="",$I307=""),"",
SUMIFS(収穫記録!$P:$P,収穫記録!$D:$D,$J$1,収穫記録!$I:$I,$J$2,収穫記録!$J:$J,$J$3,収穫記録!$F:$F,$I307,収穫記録!$B:$B,"&gt;="&amp;T$10,収穫記録!$B:$B,"&lt;="&amp;T$10+6)
/_xlfn.UNIQUE(_xlfn._xlws.FILTER($F:$F,$E:$E=$J$4))
/IF($J$5="総計",1,$K307/10)
),0)</f>
        <v>0</v>
      </c>
      <c r="U307" s="48" cm="1">
        <f t="array" ref="U307">IFERROR(
IF(OR(U$10="",$I307=""),"",
SUMIFS(収穫記録!$P:$P,収穫記録!$D:$D,$J$1,収穫記録!$I:$I,$J$2,収穫記録!$J:$J,$J$3,収穫記録!$F:$F,$I307,収穫記録!$B:$B,"&gt;="&amp;U$10,収穫記録!$B:$B,"&lt;="&amp;U$10+6)
/_xlfn.UNIQUE(_xlfn._xlws.FILTER($F:$F,$E:$E=$J$4))
/IF($J$5="総計",1,$K307/10)
),0)</f>
        <v>0</v>
      </c>
      <c r="V307" s="48" cm="1">
        <f t="array" ref="V307">IFERROR(
IF(OR(V$10="",$I307=""),"",
SUMIFS(収穫記録!$P:$P,収穫記録!$D:$D,$J$1,収穫記録!$I:$I,$J$2,収穫記録!$J:$J,$J$3,収穫記録!$F:$F,$I307,収穫記録!$B:$B,"&gt;="&amp;V$10,収穫記録!$B:$B,"&lt;="&amp;V$10+6)
/_xlfn.UNIQUE(_xlfn._xlws.FILTER($F:$F,$E:$E=$J$4))
/IF($J$5="総計",1,$K307/10)
),0)</f>
        <v>0</v>
      </c>
      <c r="W307" s="48" cm="1">
        <f t="array" ref="W307">IFERROR(
IF(OR(W$10="",$I307=""),"",
SUMIFS(収穫記録!$P:$P,収穫記録!$D:$D,$J$1,収穫記録!$I:$I,$J$2,収穫記録!$J:$J,$J$3,収穫記録!$F:$F,$I307,収穫記録!$B:$B,"&gt;="&amp;W$10,収穫記録!$B:$B,"&lt;="&amp;W$10+6)
/_xlfn.UNIQUE(_xlfn._xlws.FILTER($F:$F,$E:$E=$J$4))
/IF($J$5="総計",1,$K307/10)
),0)</f>
        <v>0</v>
      </c>
      <c r="X307" s="48" cm="1">
        <f t="array" ref="X307">IFERROR(
IF(OR(X$10="",$I307=""),"",
SUMIFS(収穫記録!$P:$P,収穫記録!$D:$D,$J$1,収穫記録!$I:$I,$J$2,収穫記録!$J:$J,$J$3,収穫記録!$F:$F,$I307,収穫記録!$B:$B,"&gt;="&amp;X$10,収穫記録!$B:$B,"&lt;="&amp;X$10+6)
/_xlfn.UNIQUE(_xlfn._xlws.FILTER($F:$F,$E:$E=$J$4))
/IF($J$5="総計",1,$K307/10)
),0)</f>
        <v>0</v>
      </c>
    </row>
    <row r="308" spans="10:24">
      <c r="J308" s="13"/>
      <c r="K308" s="37"/>
      <c r="L308" s="46" t="str">
        <f t="shared" si="7"/>
        <v/>
      </c>
      <c r="M308" s="47" cm="1">
        <f t="array" ref="M308">IFERROR(
IF(OR(M$10="",$I308=""),"",
SUMIFS(収穫記録!$P:$P,収穫記録!$D:$D,$J$1,収穫記録!$I:$I,$J$2,収穫記録!$J:$J,$J$3,収穫記録!$F:$F,$I308,収穫記録!$B:$B,"&gt;="&amp;M$10,収穫記録!$B:$B,"&lt;="&amp;M$10+6)
/_xlfn.UNIQUE(_xlfn._xlws.FILTER($F:$F,$E:$E=$J$4))
/IF($J$5="総計",1,$K308/10)
),0)</f>
        <v>0</v>
      </c>
      <c r="N308" s="48" cm="1">
        <f t="array" ref="N308">IFERROR(
IF(OR(N$10="",$I308=""),"",
SUMIFS(収穫記録!$P:$P,収穫記録!$D:$D,$J$1,収穫記録!$I:$I,$J$2,収穫記録!$J:$J,$J$3,収穫記録!$F:$F,$I308,収穫記録!$B:$B,"&gt;="&amp;N$10,収穫記録!$B:$B,"&lt;="&amp;N$10+6)
/_xlfn.UNIQUE(_xlfn._xlws.FILTER($F:$F,$E:$E=$J$4))
/IF($J$5="総計",1,$K308/10)
),0)</f>
        <v>0</v>
      </c>
      <c r="O308" s="48" cm="1">
        <f t="array" ref="O308">IFERROR(
IF(OR(O$10="",$I308=""),"",
SUMIFS(収穫記録!$P:$P,収穫記録!$D:$D,$J$1,収穫記録!$I:$I,$J$2,収穫記録!$J:$J,$J$3,収穫記録!$F:$F,$I308,収穫記録!$B:$B,"&gt;="&amp;O$10,収穫記録!$B:$B,"&lt;="&amp;O$10+6)
/_xlfn.UNIQUE(_xlfn._xlws.FILTER($F:$F,$E:$E=$J$4))
/IF($J$5="総計",1,$K308/10)
),0)</f>
        <v>0</v>
      </c>
      <c r="P308" s="48" cm="1">
        <f t="array" ref="P308">IFERROR(
IF(OR(P$10="",$I308=""),"",
SUMIFS(収穫記録!$P:$P,収穫記録!$D:$D,$J$1,収穫記録!$I:$I,$J$2,収穫記録!$J:$J,$J$3,収穫記録!$F:$F,$I308,収穫記録!$B:$B,"&gt;="&amp;P$10,収穫記録!$B:$B,"&lt;="&amp;P$10+6)
/_xlfn.UNIQUE(_xlfn._xlws.FILTER($F:$F,$E:$E=$J$4))
/IF($J$5="総計",1,$K308/10)
),0)</f>
        <v>0</v>
      </c>
      <c r="Q308" s="48" cm="1">
        <f t="array" ref="Q308">IFERROR(
IF(OR(Q$10="",$I308=""),"",
SUMIFS(収穫記録!$P:$P,収穫記録!$D:$D,$J$1,収穫記録!$I:$I,$J$2,収穫記録!$J:$J,$J$3,収穫記録!$F:$F,$I308,収穫記録!$B:$B,"&gt;="&amp;Q$10,収穫記録!$B:$B,"&lt;="&amp;Q$10+6)
/_xlfn.UNIQUE(_xlfn._xlws.FILTER($F:$F,$E:$E=$J$4))
/IF($J$5="総計",1,$K308/10)
),0)</f>
        <v>0</v>
      </c>
      <c r="R308" s="48" cm="1">
        <f t="array" ref="R308">IFERROR(
IF(OR(R$10="",$I308=""),"",
SUMIFS(収穫記録!$P:$P,収穫記録!$D:$D,$J$1,収穫記録!$I:$I,$J$2,収穫記録!$J:$J,$J$3,収穫記録!$F:$F,$I308,収穫記録!$B:$B,"&gt;="&amp;R$10,収穫記録!$B:$B,"&lt;="&amp;R$10+6)
/_xlfn.UNIQUE(_xlfn._xlws.FILTER($F:$F,$E:$E=$J$4))
/IF($J$5="総計",1,$K308/10)
),0)</f>
        <v>0</v>
      </c>
      <c r="S308" s="48" cm="1">
        <f t="array" ref="S308">IFERROR(
IF(OR(S$10="",$I308=""),"",
SUMIFS(収穫記録!$P:$P,収穫記録!$D:$D,$J$1,収穫記録!$I:$I,$J$2,収穫記録!$J:$J,$J$3,収穫記録!$F:$F,$I308,収穫記録!$B:$B,"&gt;="&amp;S$10,収穫記録!$B:$B,"&lt;="&amp;S$10+6)
/_xlfn.UNIQUE(_xlfn._xlws.FILTER($F:$F,$E:$E=$J$4))
/IF($J$5="総計",1,$K308/10)
),0)</f>
        <v>0</v>
      </c>
      <c r="T308" s="48" cm="1">
        <f t="array" ref="T308">IFERROR(
IF(OR(T$10="",$I308=""),"",
SUMIFS(収穫記録!$P:$P,収穫記録!$D:$D,$J$1,収穫記録!$I:$I,$J$2,収穫記録!$J:$J,$J$3,収穫記録!$F:$F,$I308,収穫記録!$B:$B,"&gt;="&amp;T$10,収穫記録!$B:$B,"&lt;="&amp;T$10+6)
/_xlfn.UNIQUE(_xlfn._xlws.FILTER($F:$F,$E:$E=$J$4))
/IF($J$5="総計",1,$K308/10)
),0)</f>
        <v>0</v>
      </c>
      <c r="U308" s="48" cm="1">
        <f t="array" ref="U308">IFERROR(
IF(OR(U$10="",$I308=""),"",
SUMIFS(収穫記録!$P:$P,収穫記録!$D:$D,$J$1,収穫記録!$I:$I,$J$2,収穫記録!$J:$J,$J$3,収穫記録!$F:$F,$I308,収穫記録!$B:$B,"&gt;="&amp;U$10,収穫記録!$B:$B,"&lt;="&amp;U$10+6)
/_xlfn.UNIQUE(_xlfn._xlws.FILTER($F:$F,$E:$E=$J$4))
/IF($J$5="総計",1,$K308/10)
),0)</f>
        <v>0</v>
      </c>
      <c r="V308" s="48" cm="1">
        <f t="array" ref="V308">IFERROR(
IF(OR(V$10="",$I308=""),"",
SUMIFS(収穫記録!$P:$P,収穫記録!$D:$D,$J$1,収穫記録!$I:$I,$J$2,収穫記録!$J:$J,$J$3,収穫記録!$F:$F,$I308,収穫記録!$B:$B,"&gt;="&amp;V$10,収穫記録!$B:$B,"&lt;="&amp;V$10+6)
/_xlfn.UNIQUE(_xlfn._xlws.FILTER($F:$F,$E:$E=$J$4))
/IF($J$5="総計",1,$K308/10)
),0)</f>
        <v>0</v>
      </c>
      <c r="W308" s="48" cm="1">
        <f t="array" ref="W308">IFERROR(
IF(OR(W$10="",$I308=""),"",
SUMIFS(収穫記録!$P:$P,収穫記録!$D:$D,$J$1,収穫記録!$I:$I,$J$2,収穫記録!$J:$J,$J$3,収穫記録!$F:$F,$I308,収穫記録!$B:$B,"&gt;="&amp;W$10,収穫記録!$B:$B,"&lt;="&amp;W$10+6)
/_xlfn.UNIQUE(_xlfn._xlws.FILTER($F:$F,$E:$E=$J$4))
/IF($J$5="総計",1,$K308/10)
),0)</f>
        <v>0</v>
      </c>
      <c r="X308" s="48" cm="1">
        <f t="array" ref="X308">IFERROR(
IF(OR(X$10="",$I308=""),"",
SUMIFS(収穫記録!$P:$P,収穫記録!$D:$D,$J$1,収穫記録!$I:$I,$J$2,収穫記録!$J:$J,$J$3,収穫記録!$F:$F,$I308,収穫記録!$B:$B,"&gt;="&amp;X$10,収穫記録!$B:$B,"&lt;="&amp;X$10+6)
/_xlfn.UNIQUE(_xlfn._xlws.FILTER($F:$F,$E:$E=$J$4))
/IF($J$5="総計",1,$K308/10)
),0)</f>
        <v>0</v>
      </c>
    </row>
    <row r="309" spans="10:24">
      <c r="J309" s="13"/>
      <c r="K309" s="37"/>
      <c r="L309" s="46" t="str">
        <f t="shared" si="7"/>
        <v/>
      </c>
      <c r="M309" s="47" cm="1">
        <f t="array" ref="M309">IFERROR(
IF(OR(M$10="",$I309=""),"",
SUMIFS(収穫記録!$P:$P,収穫記録!$D:$D,$J$1,収穫記録!$I:$I,$J$2,収穫記録!$J:$J,$J$3,収穫記録!$F:$F,$I309,収穫記録!$B:$B,"&gt;="&amp;M$10,収穫記録!$B:$B,"&lt;="&amp;M$10+6)
/_xlfn.UNIQUE(_xlfn._xlws.FILTER($F:$F,$E:$E=$J$4))
/IF($J$5="総計",1,$K309/10)
),0)</f>
        <v>0</v>
      </c>
      <c r="N309" s="48" cm="1">
        <f t="array" ref="N309">IFERROR(
IF(OR(N$10="",$I309=""),"",
SUMIFS(収穫記録!$P:$P,収穫記録!$D:$D,$J$1,収穫記録!$I:$I,$J$2,収穫記録!$J:$J,$J$3,収穫記録!$F:$F,$I309,収穫記録!$B:$B,"&gt;="&amp;N$10,収穫記録!$B:$B,"&lt;="&amp;N$10+6)
/_xlfn.UNIQUE(_xlfn._xlws.FILTER($F:$F,$E:$E=$J$4))
/IF($J$5="総計",1,$K309/10)
),0)</f>
        <v>0</v>
      </c>
      <c r="O309" s="48" cm="1">
        <f t="array" ref="O309">IFERROR(
IF(OR(O$10="",$I309=""),"",
SUMIFS(収穫記録!$P:$P,収穫記録!$D:$D,$J$1,収穫記録!$I:$I,$J$2,収穫記録!$J:$J,$J$3,収穫記録!$F:$F,$I309,収穫記録!$B:$B,"&gt;="&amp;O$10,収穫記録!$B:$B,"&lt;="&amp;O$10+6)
/_xlfn.UNIQUE(_xlfn._xlws.FILTER($F:$F,$E:$E=$J$4))
/IF($J$5="総計",1,$K309/10)
),0)</f>
        <v>0</v>
      </c>
      <c r="P309" s="48" cm="1">
        <f t="array" ref="P309">IFERROR(
IF(OR(P$10="",$I309=""),"",
SUMIFS(収穫記録!$P:$P,収穫記録!$D:$D,$J$1,収穫記録!$I:$I,$J$2,収穫記録!$J:$J,$J$3,収穫記録!$F:$F,$I309,収穫記録!$B:$B,"&gt;="&amp;P$10,収穫記録!$B:$B,"&lt;="&amp;P$10+6)
/_xlfn.UNIQUE(_xlfn._xlws.FILTER($F:$F,$E:$E=$J$4))
/IF($J$5="総計",1,$K309/10)
),0)</f>
        <v>0</v>
      </c>
      <c r="Q309" s="48" cm="1">
        <f t="array" ref="Q309">IFERROR(
IF(OR(Q$10="",$I309=""),"",
SUMIFS(収穫記録!$P:$P,収穫記録!$D:$D,$J$1,収穫記録!$I:$I,$J$2,収穫記録!$J:$J,$J$3,収穫記録!$F:$F,$I309,収穫記録!$B:$B,"&gt;="&amp;Q$10,収穫記録!$B:$B,"&lt;="&amp;Q$10+6)
/_xlfn.UNIQUE(_xlfn._xlws.FILTER($F:$F,$E:$E=$J$4))
/IF($J$5="総計",1,$K309/10)
),0)</f>
        <v>0</v>
      </c>
      <c r="R309" s="48" cm="1">
        <f t="array" ref="R309">IFERROR(
IF(OR(R$10="",$I309=""),"",
SUMIFS(収穫記録!$P:$P,収穫記録!$D:$D,$J$1,収穫記録!$I:$I,$J$2,収穫記録!$J:$J,$J$3,収穫記録!$F:$F,$I309,収穫記録!$B:$B,"&gt;="&amp;R$10,収穫記録!$B:$B,"&lt;="&amp;R$10+6)
/_xlfn.UNIQUE(_xlfn._xlws.FILTER($F:$F,$E:$E=$J$4))
/IF($J$5="総計",1,$K309/10)
),0)</f>
        <v>0</v>
      </c>
      <c r="S309" s="48" cm="1">
        <f t="array" ref="S309">IFERROR(
IF(OR(S$10="",$I309=""),"",
SUMIFS(収穫記録!$P:$P,収穫記録!$D:$D,$J$1,収穫記録!$I:$I,$J$2,収穫記録!$J:$J,$J$3,収穫記録!$F:$F,$I309,収穫記録!$B:$B,"&gt;="&amp;S$10,収穫記録!$B:$B,"&lt;="&amp;S$10+6)
/_xlfn.UNIQUE(_xlfn._xlws.FILTER($F:$F,$E:$E=$J$4))
/IF($J$5="総計",1,$K309/10)
),0)</f>
        <v>0</v>
      </c>
      <c r="T309" s="48" cm="1">
        <f t="array" ref="T309">IFERROR(
IF(OR(T$10="",$I309=""),"",
SUMIFS(収穫記録!$P:$P,収穫記録!$D:$D,$J$1,収穫記録!$I:$I,$J$2,収穫記録!$J:$J,$J$3,収穫記録!$F:$F,$I309,収穫記録!$B:$B,"&gt;="&amp;T$10,収穫記録!$B:$B,"&lt;="&amp;T$10+6)
/_xlfn.UNIQUE(_xlfn._xlws.FILTER($F:$F,$E:$E=$J$4))
/IF($J$5="総計",1,$K309/10)
),0)</f>
        <v>0</v>
      </c>
      <c r="U309" s="48" cm="1">
        <f t="array" ref="U309">IFERROR(
IF(OR(U$10="",$I309=""),"",
SUMIFS(収穫記録!$P:$P,収穫記録!$D:$D,$J$1,収穫記録!$I:$I,$J$2,収穫記録!$J:$J,$J$3,収穫記録!$F:$F,$I309,収穫記録!$B:$B,"&gt;="&amp;U$10,収穫記録!$B:$B,"&lt;="&amp;U$10+6)
/_xlfn.UNIQUE(_xlfn._xlws.FILTER($F:$F,$E:$E=$J$4))
/IF($J$5="総計",1,$K309/10)
),0)</f>
        <v>0</v>
      </c>
      <c r="V309" s="48" cm="1">
        <f t="array" ref="V309">IFERROR(
IF(OR(V$10="",$I309=""),"",
SUMIFS(収穫記録!$P:$P,収穫記録!$D:$D,$J$1,収穫記録!$I:$I,$J$2,収穫記録!$J:$J,$J$3,収穫記録!$F:$F,$I309,収穫記録!$B:$B,"&gt;="&amp;V$10,収穫記録!$B:$B,"&lt;="&amp;V$10+6)
/_xlfn.UNIQUE(_xlfn._xlws.FILTER($F:$F,$E:$E=$J$4))
/IF($J$5="総計",1,$K309/10)
),0)</f>
        <v>0</v>
      </c>
      <c r="W309" s="48" cm="1">
        <f t="array" ref="W309">IFERROR(
IF(OR(W$10="",$I309=""),"",
SUMIFS(収穫記録!$P:$P,収穫記録!$D:$D,$J$1,収穫記録!$I:$I,$J$2,収穫記録!$J:$J,$J$3,収穫記録!$F:$F,$I309,収穫記録!$B:$B,"&gt;="&amp;W$10,収穫記録!$B:$B,"&lt;="&amp;W$10+6)
/_xlfn.UNIQUE(_xlfn._xlws.FILTER($F:$F,$E:$E=$J$4))
/IF($J$5="総計",1,$K309/10)
),0)</f>
        <v>0</v>
      </c>
      <c r="X309" s="48" cm="1">
        <f t="array" ref="X309">IFERROR(
IF(OR(X$10="",$I309=""),"",
SUMIFS(収穫記録!$P:$P,収穫記録!$D:$D,$J$1,収穫記録!$I:$I,$J$2,収穫記録!$J:$J,$J$3,収穫記録!$F:$F,$I309,収穫記録!$B:$B,"&gt;="&amp;X$10,収穫記録!$B:$B,"&lt;="&amp;X$10+6)
/_xlfn.UNIQUE(_xlfn._xlws.FILTER($F:$F,$E:$E=$J$4))
/IF($J$5="総計",1,$K309/10)
),0)</f>
        <v>0</v>
      </c>
    </row>
    <row r="310" spans="10:24">
      <c r="J310" s="13"/>
      <c r="K310" s="37"/>
      <c r="L310" s="46" t="str">
        <f t="shared" si="7"/>
        <v/>
      </c>
      <c r="M310" s="47" cm="1">
        <f t="array" ref="M310">IFERROR(
IF(OR(M$10="",$I310=""),"",
SUMIFS(収穫記録!$P:$P,収穫記録!$D:$D,$J$1,収穫記録!$I:$I,$J$2,収穫記録!$J:$J,$J$3,収穫記録!$F:$F,$I310,収穫記録!$B:$B,"&gt;="&amp;M$10,収穫記録!$B:$B,"&lt;="&amp;M$10+6)
/_xlfn.UNIQUE(_xlfn._xlws.FILTER($F:$F,$E:$E=$J$4))
/IF($J$5="総計",1,$K310/10)
),0)</f>
        <v>0</v>
      </c>
      <c r="N310" s="48" cm="1">
        <f t="array" ref="N310">IFERROR(
IF(OR(N$10="",$I310=""),"",
SUMIFS(収穫記録!$P:$P,収穫記録!$D:$D,$J$1,収穫記録!$I:$I,$J$2,収穫記録!$J:$J,$J$3,収穫記録!$F:$F,$I310,収穫記録!$B:$B,"&gt;="&amp;N$10,収穫記録!$B:$B,"&lt;="&amp;N$10+6)
/_xlfn.UNIQUE(_xlfn._xlws.FILTER($F:$F,$E:$E=$J$4))
/IF($J$5="総計",1,$K310/10)
),0)</f>
        <v>0</v>
      </c>
      <c r="O310" s="48" cm="1">
        <f t="array" ref="O310">IFERROR(
IF(OR(O$10="",$I310=""),"",
SUMIFS(収穫記録!$P:$P,収穫記録!$D:$D,$J$1,収穫記録!$I:$I,$J$2,収穫記録!$J:$J,$J$3,収穫記録!$F:$F,$I310,収穫記録!$B:$B,"&gt;="&amp;O$10,収穫記録!$B:$B,"&lt;="&amp;O$10+6)
/_xlfn.UNIQUE(_xlfn._xlws.FILTER($F:$F,$E:$E=$J$4))
/IF($J$5="総計",1,$K310/10)
),0)</f>
        <v>0</v>
      </c>
      <c r="P310" s="48" cm="1">
        <f t="array" ref="P310">IFERROR(
IF(OR(P$10="",$I310=""),"",
SUMIFS(収穫記録!$P:$P,収穫記録!$D:$D,$J$1,収穫記録!$I:$I,$J$2,収穫記録!$J:$J,$J$3,収穫記録!$F:$F,$I310,収穫記録!$B:$B,"&gt;="&amp;P$10,収穫記録!$B:$B,"&lt;="&amp;P$10+6)
/_xlfn.UNIQUE(_xlfn._xlws.FILTER($F:$F,$E:$E=$J$4))
/IF($J$5="総計",1,$K310/10)
),0)</f>
        <v>0</v>
      </c>
      <c r="Q310" s="48" cm="1">
        <f t="array" ref="Q310">IFERROR(
IF(OR(Q$10="",$I310=""),"",
SUMIFS(収穫記録!$P:$P,収穫記録!$D:$D,$J$1,収穫記録!$I:$I,$J$2,収穫記録!$J:$J,$J$3,収穫記録!$F:$F,$I310,収穫記録!$B:$B,"&gt;="&amp;Q$10,収穫記録!$B:$B,"&lt;="&amp;Q$10+6)
/_xlfn.UNIQUE(_xlfn._xlws.FILTER($F:$F,$E:$E=$J$4))
/IF($J$5="総計",1,$K310/10)
),0)</f>
        <v>0</v>
      </c>
      <c r="R310" s="48" cm="1">
        <f t="array" ref="R310">IFERROR(
IF(OR(R$10="",$I310=""),"",
SUMIFS(収穫記録!$P:$P,収穫記録!$D:$D,$J$1,収穫記録!$I:$I,$J$2,収穫記録!$J:$J,$J$3,収穫記録!$F:$F,$I310,収穫記録!$B:$B,"&gt;="&amp;R$10,収穫記録!$B:$B,"&lt;="&amp;R$10+6)
/_xlfn.UNIQUE(_xlfn._xlws.FILTER($F:$F,$E:$E=$J$4))
/IF($J$5="総計",1,$K310/10)
),0)</f>
        <v>0</v>
      </c>
      <c r="S310" s="48" cm="1">
        <f t="array" ref="S310">IFERROR(
IF(OR(S$10="",$I310=""),"",
SUMIFS(収穫記録!$P:$P,収穫記録!$D:$D,$J$1,収穫記録!$I:$I,$J$2,収穫記録!$J:$J,$J$3,収穫記録!$F:$F,$I310,収穫記録!$B:$B,"&gt;="&amp;S$10,収穫記録!$B:$B,"&lt;="&amp;S$10+6)
/_xlfn.UNIQUE(_xlfn._xlws.FILTER($F:$F,$E:$E=$J$4))
/IF($J$5="総計",1,$K310/10)
),0)</f>
        <v>0</v>
      </c>
      <c r="T310" s="48" cm="1">
        <f t="array" ref="T310">IFERROR(
IF(OR(T$10="",$I310=""),"",
SUMIFS(収穫記録!$P:$P,収穫記録!$D:$D,$J$1,収穫記録!$I:$I,$J$2,収穫記録!$J:$J,$J$3,収穫記録!$F:$F,$I310,収穫記録!$B:$B,"&gt;="&amp;T$10,収穫記録!$B:$B,"&lt;="&amp;T$10+6)
/_xlfn.UNIQUE(_xlfn._xlws.FILTER($F:$F,$E:$E=$J$4))
/IF($J$5="総計",1,$K310/10)
),0)</f>
        <v>0</v>
      </c>
      <c r="U310" s="48" cm="1">
        <f t="array" ref="U310">IFERROR(
IF(OR(U$10="",$I310=""),"",
SUMIFS(収穫記録!$P:$P,収穫記録!$D:$D,$J$1,収穫記録!$I:$I,$J$2,収穫記録!$J:$J,$J$3,収穫記録!$F:$F,$I310,収穫記録!$B:$B,"&gt;="&amp;U$10,収穫記録!$B:$B,"&lt;="&amp;U$10+6)
/_xlfn.UNIQUE(_xlfn._xlws.FILTER($F:$F,$E:$E=$J$4))
/IF($J$5="総計",1,$K310/10)
),0)</f>
        <v>0</v>
      </c>
      <c r="V310" s="48" cm="1">
        <f t="array" ref="V310">IFERROR(
IF(OR(V$10="",$I310=""),"",
SUMIFS(収穫記録!$P:$P,収穫記録!$D:$D,$J$1,収穫記録!$I:$I,$J$2,収穫記録!$J:$J,$J$3,収穫記録!$F:$F,$I310,収穫記録!$B:$B,"&gt;="&amp;V$10,収穫記録!$B:$B,"&lt;="&amp;V$10+6)
/_xlfn.UNIQUE(_xlfn._xlws.FILTER($F:$F,$E:$E=$J$4))
/IF($J$5="総計",1,$K310/10)
),0)</f>
        <v>0</v>
      </c>
      <c r="W310" s="48" cm="1">
        <f t="array" ref="W310">IFERROR(
IF(OR(W$10="",$I310=""),"",
SUMIFS(収穫記録!$P:$P,収穫記録!$D:$D,$J$1,収穫記録!$I:$I,$J$2,収穫記録!$J:$J,$J$3,収穫記録!$F:$F,$I310,収穫記録!$B:$B,"&gt;="&amp;W$10,収穫記録!$B:$B,"&lt;="&amp;W$10+6)
/_xlfn.UNIQUE(_xlfn._xlws.FILTER($F:$F,$E:$E=$J$4))
/IF($J$5="総計",1,$K310/10)
),0)</f>
        <v>0</v>
      </c>
      <c r="X310" s="48" cm="1">
        <f t="array" ref="X310">IFERROR(
IF(OR(X$10="",$I310=""),"",
SUMIFS(収穫記録!$P:$P,収穫記録!$D:$D,$J$1,収穫記録!$I:$I,$J$2,収穫記録!$J:$J,$J$3,収穫記録!$F:$F,$I310,収穫記録!$B:$B,"&gt;="&amp;X$10,収穫記録!$B:$B,"&lt;="&amp;X$10+6)
/_xlfn.UNIQUE(_xlfn._xlws.FILTER($F:$F,$E:$E=$J$4))
/IF($J$5="総計",1,$K310/10)
),0)</f>
        <v>0</v>
      </c>
    </row>
    <row r="311" spans="10:24">
      <c r="J311" s="13"/>
      <c r="K311" s="37"/>
      <c r="L311" s="46" t="str">
        <f t="shared" si="7"/>
        <v/>
      </c>
      <c r="M311" s="47" cm="1">
        <f t="array" ref="M311">IFERROR(
IF(OR(M$10="",$I311=""),"",
SUMIFS(収穫記録!$P:$P,収穫記録!$D:$D,$J$1,収穫記録!$I:$I,$J$2,収穫記録!$J:$J,$J$3,収穫記録!$F:$F,$I311,収穫記録!$B:$B,"&gt;="&amp;M$10,収穫記録!$B:$B,"&lt;="&amp;M$10+6)
/_xlfn.UNIQUE(_xlfn._xlws.FILTER($F:$F,$E:$E=$J$4))
/IF($J$5="総計",1,$K311/10)
),0)</f>
        <v>0</v>
      </c>
      <c r="N311" s="48" cm="1">
        <f t="array" ref="N311">IFERROR(
IF(OR(N$10="",$I311=""),"",
SUMIFS(収穫記録!$P:$P,収穫記録!$D:$D,$J$1,収穫記録!$I:$I,$J$2,収穫記録!$J:$J,$J$3,収穫記録!$F:$F,$I311,収穫記録!$B:$B,"&gt;="&amp;N$10,収穫記録!$B:$B,"&lt;="&amp;N$10+6)
/_xlfn.UNIQUE(_xlfn._xlws.FILTER($F:$F,$E:$E=$J$4))
/IF($J$5="総計",1,$K311/10)
),0)</f>
        <v>0</v>
      </c>
      <c r="O311" s="48" cm="1">
        <f t="array" ref="O311">IFERROR(
IF(OR(O$10="",$I311=""),"",
SUMIFS(収穫記録!$P:$P,収穫記録!$D:$D,$J$1,収穫記録!$I:$I,$J$2,収穫記録!$J:$J,$J$3,収穫記録!$F:$F,$I311,収穫記録!$B:$B,"&gt;="&amp;O$10,収穫記録!$B:$B,"&lt;="&amp;O$10+6)
/_xlfn.UNIQUE(_xlfn._xlws.FILTER($F:$F,$E:$E=$J$4))
/IF($J$5="総計",1,$K311/10)
),0)</f>
        <v>0</v>
      </c>
      <c r="P311" s="48" cm="1">
        <f t="array" ref="P311">IFERROR(
IF(OR(P$10="",$I311=""),"",
SUMIFS(収穫記録!$P:$P,収穫記録!$D:$D,$J$1,収穫記録!$I:$I,$J$2,収穫記録!$J:$J,$J$3,収穫記録!$F:$F,$I311,収穫記録!$B:$B,"&gt;="&amp;P$10,収穫記録!$B:$B,"&lt;="&amp;P$10+6)
/_xlfn.UNIQUE(_xlfn._xlws.FILTER($F:$F,$E:$E=$J$4))
/IF($J$5="総計",1,$K311/10)
),0)</f>
        <v>0</v>
      </c>
      <c r="Q311" s="48" cm="1">
        <f t="array" ref="Q311">IFERROR(
IF(OR(Q$10="",$I311=""),"",
SUMIFS(収穫記録!$P:$P,収穫記録!$D:$D,$J$1,収穫記録!$I:$I,$J$2,収穫記録!$J:$J,$J$3,収穫記録!$F:$F,$I311,収穫記録!$B:$B,"&gt;="&amp;Q$10,収穫記録!$B:$B,"&lt;="&amp;Q$10+6)
/_xlfn.UNIQUE(_xlfn._xlws.FILTER($F:$F,$E:$E=$J$4))
/IF($J$5="総計",1,$K311/10)
),0)</f>
        <v>0</v>
      </c>
      <c r="R311" s="48" cm="1">
        <f t="array" ref="R311">IFERROR(
IF(OR(R$10="",$I311=""),"",
SUMIFS(収穫記録!$P:$P,収穫記録!$D:$D,$J$1,収穫記録!$I:$I,$J$2,収穫記録!$J:$J,$J$3,収穫記録!$F:$F,$I311,収穫記録!$B:$B,"&gt;="&amp;R$10,収穫記録!$B:$B,"&lt;="&amp;R$10+6)
/_xlfn.UNIQUE(_xlfn._xlws.FILTER($F:$F,$E:$E=$J$4))
/IF($J$5="総計",1,$K311/10)
),0)</f>
        <v>0</v>
      </c>
      <c r="S311" s="48" cm="1">
        <f t="array" ref="S311">IFERROR(
IF(OR(S$10="",$I311=""),"",
SUMIFS(収穫記録!$P:$P,収穫記録!$D:$D,$J$1,収穫記録!$I:$I,$J$2,収穫記録!$J:$J,$J$3,収穫記録!$F:$F,$I311,収穫記録!$B:$B,"&gt;="&amp;S$10,収穫記録!$B:$B,"&lt;="&amp;S$10+6)
/_xlfn.UNIQUE(_xlfn._xlws.FILTER($F:$F,$E:$E=$J$4))
/IF($J$5="総計",1,$K311/10)
),0)</f>
        <v>0</v>
      </c>
      <c r="T311" s="48" cm="1">
        <f t="array" ref="T311">IFERROR(
IF(OR(T$10="",$I311=""),"",
SUMIFS(収穫記録!$P:$P,収穫記録!$D:$D,$J$1,収穫記録!$I:$I,$J$2,収穫記録!$J:$J,$J$3,収穫記録!$F:$F,$I311,収穫記録!$B:$B,"&gt;="&amp;T$10,収穫記録!$B:$B,"&lt;="&amp;T$10+6)
/_xlfn.UNIQUE(_xlfn._xlws.FILTER($F:$F,$E:$E=$J$4))
/IF($J$5="総計",1,$K311/10)
),0)</f>
        <v>0</v>
      </c>
      <c r="U311" s="48" cm="1">
        <f t="array" ref="U311">IFERROR(
IF(OR(U$10="",$I311=""),"",
SUMIFS(収穫記録!$P:$P,収穫記録!$D:$D,$J$1,収穫記録!$I:$I,$J$2,収穫記録!$J:$J,$J$3,収穫記録!$F:$F,$I311,収穫記録!$B:$B,"&gt;="&amp;U$10,収穫記録!$B:$B,"&lt;="&amp;U$10+6)
/_xlfn.UNIQUE(_xlfn._xlws.FILTER($F:$F,$E:$E=$J$4))
/IF($J$5="総計",1,$K311/10)
),0)</f>
        <v>0</v>
      </c>
      <c r="V311" s="48" cm="1">
        <f t="array" ref="V311">IFERROR(
IF(OR(V$10="",$I311=""),"",
SUMIFS(収穫記録!$P:$P,収穫記録!$D:$D,$J$1,収穫記録!$I:$I,$J$2,収穫記録!$J:$J,$J$3,収穫記録!$F:$F,$I311,収穫記録!$B:$B,"&gt;="&amp;V$10,収穫記録!$B:$B,"&lt;="&amp;V$10+6)
/_xlfn.UNIQUE(_xlfn._xlws.FILTER($F:$F,$E:$E=$J$4))
/IF($J$5="総計",1,$K311/10)
),0)</f>
        <v>0</v>
      </c>
      <c r="W311" s="48" cm="1">
        <f t="array" ref="W311">IFERROR(
IF(OR(W$10="",$I311=""),"",
SUMIFS(収穫記録!$P:$P,収穫記録!$D:$D,$J$1,収穫記録!$I:$I,$J$2,収穫記録!$J:$J,$J$3,収穫記録!$F:$F,$I311,収穫記録!$B:$B,"&gt;="&amp;W$10,収穫記録!$B:$B,"&lt;="&amp;W$10+6)
/_xlfn.UNIQUE(_xlfn._xlws.FILTER($F:$F,$E:$E=$J$4))
/IF($J$5="総計",1,$K311/10)
),0)</f>
        <v>0</v>
      </c>
      <c r="X311" s="48" cm="1">
        <f t="array" ref="X311">IFERROR(
IF(OR(X$10="",$I311=""),"",
SUMIFS(収穫記録!$P:$P,収穫記録!$D:$D,$J$1,収穫記録!$I:$I,$J$2,収穫記録!$J:$J,$J$3,収穫記録!$F:$F,$I311,収穫記録!$B:$B,"&gt;="&amp;X$10,収穫記録!$B:$B,"&lt;="&amp;X$10+6)
/_xlfn.UNIQUE(_xlfn._xlws.FILTER($F:$F,$E:$E=$J$4))
/IF($J$5="総計",1,$K311/10)
),0)</f>
        <v>0</v>
      </c>
    </row>
    <row r="312" spans="10:24">
      <c r="J312" s="13"/>
      <c r="K312" s="37"/>
      <c r="L312" s="46" t="str">
        <f t="shared" si="7"/>
        <v/>
      </c>
      <c r="M312" s="47" cm="1">
        <f t="array" ref="M312">IFERROR(
IF(OR(M$10="",$I312=""),"",
SUMIFS(収穫記録!$P:$P,収穫記録!$D:$D,$J$1,収穫記録!$I:$I,$J$2,収穫記録!$J:$J,$J$3,収穫記録!$F:$F,$I312,収穫記録!$B:$B,"&gt;="&amp;M$10,収穫記録!$B:$B,"&lt;="&amp;M$10+6)
/_xlfn.UNIQUE(_xlfn._xlws.FILTER($F:$F,$E:$E=$J$4))
/IF($J$5="総計",1,$K312/10)
),0)</f>
        <v>0</v>
      </c>
      <c r="N312" s="48" cm="1">
        <f t="array" ref="N312">IFERROR(
IF(OR(N$10="",$I312=""),"",
SUMIFS(収穫記録!$P:$P,収穫記録!$D:$D,$J$1,収穫記録!$I:$I,$J$2,収穫記録!$J:$J,$J$3,収穫記録!$F:$F,$I312,収穫記録!$B:$B,"&gt;="&amp;N$10,収穫記録!$B:$B,"&lt;="&amp;N$10+6)
/_xlfn.UNIQUE(_xlfn._xlws.FILTER($F:$F,$E:$E=$J$4))
/IF($J$5="総計",1,$K312/10)
),0)</f>
        <v>0</v>
      </c>
      <c r="O312" s="48" cm="1">
        <f t="array" ref="O312">IFERROR(
IF(OR(O$10="",$I312=""),"",
SUMIFS(収穫記録!$P:$P,収穫記録!$D:$D,$J$1,収穫記録!$I:$I,$J$2,収穫記録!$J:$J,$J$3,収穫記録!$F:$F,$I312,収穫記録!$B:$B,"&gt;="&amp;O$10,収穫記録!$B:$B,"&lt;="&amp;O$10+6)
/_xlfn.UNIQUE(_xlfn._xlws.FILTER($F:$F,$E:$E=$J$4))
/IF($J$5="総計",1,$K312/10)
),0)</f>
        <v>0</v>
      </c>
      <c r="P312" s="48" cm="1">
        <f t="array" ref="P312">IFERROR(
IF(OR(P$10="",$I312=""),"",
SUMIFS(収穫記録!$P:$P,収穫記録!$D:$D,$J$1,収穫記録!$I:$I,$J$2,収穫記録!$J:$J,$J$3,収穫記録!$F:$F,$I312,収穫記録!$B:$B,"&gt;="&amp;P$10,収穫記録!$B:$B,"&lt;="&amp;P$10+6)
/_xlfn.UNIQUE(_xlfn._xlws.FILTER($F:$F,$E:$E=$J$4))
/IF($J$5="総計",1,$K312/10)
),0)</f>
        <v>0</v>
      </c>
      <c r="Q312" s="48" cm="1">
        <f t="array" ref="Q312">IFERROR(
IF(OR(Q$10="",$I312=""),"",
SUMIFS(収穫記録!$P:$P,収穫記録!$D:$D,$J$1,収穫記録!$I:$I,$J$2,収穫記録!$J:$J,$J$3,収穫記録!$F:$F,$I312,収穫記録!$B:$B,"&gt;="&amp;Q$10,収穫記録!$B:$B,"&lt;="&amp;Q$10+6)
/_xlfn.UNIQUE(_xlfn._xlws.FILTER($F:$F,$E:$E=$J$4))
/IF($J$5="総計",1,$K312/10)
),0)</f>
        <v>0</v>
      </c>
      <c r="R312" s="48" cm="1">
        <f t="array" ref="R312">IFERROR(
IF(OR(R$10="",$I312=""),"",
SUMIFS(収穫記録!$P:$P,収穫記録!$D:$D,$J$1,収穫記録!$I:$I,$J$2,収穫記録!$J:$J,$J$3,収穫記録!$F:$F,$I312,収穫記録!$B:$B,"&gt;="&amp;R$10,収穫記録!$B:$B,"&lt;="&amp;R$10+6)
/_xlfn.UNIQUE(_xlfn._xlws.FILTER($F:$F,$E:$E=$J$4))
/IF($J$5="総計",1,$K312/10)
),0)</f>
        <v>0</v>
      </c>
      <c r="S312" s="48" cm="1">
        <f t="array" ref="S312">IFERROR(
IF(OR(S$10="",$I312=""),"",
SUMIFS(収穫記録!$P:$P,収穫記録!$D:$D,$J$1,収穫記録!$I:$I,$J$2,収穫記録!$J:$J,$J$3,収穫記録!$F:$F,$I312,収穫記録!$B:$B,"&gt;="&amp;S$10,収穫記録!$B:$B,"&lt;="&amp;S$10+6)
/_xlfn.UNIQUE(_xlfn._xlws.FILTER($F:$F,$E:$E=$J$4))
/IF($J$5="総計",1,$K312/10)
),0)</f>
        <v>0</v>
      </c>
      <c r="T312" s="48" cm="1">
        <f t="array" ref="T312">IFERROR(
IF(OR(T$10="",$I312=""),"",
SUMIFS(収穫記録!$P:$P,収穫記録!$D:$D,$J$1,収穫記録!$I:$I,$J$2,収穫記録!$J:$J,$J$3,収穫記録!$F:$F,$I312,収穫記録!$B:$B,"&gt;="&amp;T$10,収穫記録!$B:$B,"&lt;="&amp;T$10+6)
/_xlfn.UNIQUE(_xlfn._xlws.FILTER($F:$F,$E:$E=$J$4))
/IF($J$5="総計",1,$K312/10)
),0)</f>
        <v>0</v>
      </c>
      <c r="U312" s="48" cm="1">
        <f t="array" ref="U312">IFERROR(
IF(OR(U$10="",$I312=""),"",
SUMIFS(収穫記録!$P:$P,収穫記録!$D:$D,$J$1,収穫記録!$I:$I,$J$2,収穫記録!$J:$J,$J$3,収穫記録!$F:$F,$I312,収穫記録!$B:$B,"&gt;="&amp;U$10,収穫記録!$B:$B,"&lt;="&amp;U$10+6)
/_xlfn.UNIQUE(_xlfn._xlws.FILTER($F:$F,$E:$E=$J$4))
/IF($J$5="総計",1,$K312/10)
),0)</f>
        <v>0</v>
      </c>
      <c r="V312" s="48" cm="1">
        <f t="array" ref="V312">IFERROR(
IF(OR(V$10="",$I312=""),"",
SUMIFS(収穫記録!$P:$P,収穫記録!$D:$D,$J$1,収穫記録!$I:$I,$J$2,収穫記録!$J:$J,$J$3,収穫記録!$F:$F,$I312,収穫記録!$B:$B,"&gt;="&amp;V$10,収穫記録!$B:$B,"&lt;="&amp;V$10+6)
/_xlfn.UNIQUE(_xlfn._xlws.FILTER($F:$F,$E:$E=$J$4))
/IF($J$5="総計",1,$K312/10)
),0)</f>
        <v>0</v>
      </c>
      <c r="W312" s="48" cm="1">
        <f t="array" ref="W312">IFERROR(
IF(OR(W$10="",$I312=""),"",
SUMIFS(収穫記録!$P:$P,収穫記録!$D:$D,$J$1,収穫記録!$I:$I,$J$2,収穫記録!$J:$J,$J$3,収穫記録!$F:$F,$I312,収穫記録!$B:$B,"&gt;="&amp;W$10,収穫記録!$B:$B,"&lt;="&amp;W$10+6)
/_xlfn.UNIQUE(_xlfn._xlws.FILTER($F:$F,$E:$E=$J$4))
/IF($J$5="総計",1,$K312/10)
),0)</f>
        <v>0</v>
      </c>
      <c r="X312" s="48" cm="1">
        <f t="array" ref="X312">IFERROR(
IF(OR(X$10="",$I312=""),"",
SUMIFS(収穫記録!$P:$P,収穫記録!$D:$D,$J$1,収穫記録!$I:$I,$J$2,収穫記録!$J:$J,$J$3,収穫記録!$F:$F,$I312,収穫記録!$B:$B,"&gt;="&amp;X$10,収穫記録!$B:$B,"&lt;="&amp;X$10+6)
/_xlfn.UNIQUE(_xlfn._xlws.FILTER($F:$F,$E:$E=$J$4))
/IF($J$5="総計",1,$K312/10)
),0)</f>
        <v>0</v>
      </c>
    </row>
    <row r="313" spans="10:24">
      <c r="J313" s="13"/>
      <c r="K313" s="37"/>
      <c r="L313" s="46" t="str">
        <f t="shared" si="7"/>
        <v/>
      </c>
      <c r="M313" s="47" cm="1">
        <f t="array" ref="M313">IFERROR(
IF(OR(M$10="",$I313=""),"",
SUMIFS(収穫記録!$P:$P,収穫記録!$D:$D,$J$1,収穫記録!$I:$I,$J$2,収穫記録!$J:$J,$J$3,収穫記録!$F:$F,$I313,収穫記録!$B:$B,"&gt;="&amp;M$10,収穫記録!$B:$B,"&lt;="&amp;M$10+6)
/_xlfn.UNIQUE(_xlfn._xlws.FILTER($F:$F,$E:$E=$J$4))
/IF($J$5="総計",1,$K313/10)
),0)</f>
        <v>0</v>
      </c>
      <c r="N313" s="48" cm="1">
        <f t="array" ref="N313">IFERROR(
IF(OR(N$10="",$I313=""),"",
SUMIFS(収穫記録!$P:$P,収穫記録!$D:$D,$J$1,収穫記録!$I:$I,$J$2,収穫記録!$J:$J,$J$3,収穫記録!$F:$F,$I313,収穫記録!$B:$B,"&gt;="&amp;N$10,収穫記録!$B:$B,"&lt;="&amp;N$10+6)
/_xlfn.UNIQUE(_xlfn._xlws.FILTER($F:$F,$E:$E=$J$4))
/IF($J$5="総計",1,$K313/10)
),0)</f>
        <v>0</v>
      </c>
      <c r="O313" s="48" cm="1">
        <f t="array" ref="O313">IFERROR(
IF(OR(O$10="",$I313=""),"",
SUMIFS(収穫記録!$P:$P,収穫記録!$D:$D,$J$1,収穫記録!$I:$I,$J$2,収穫記録!$J:$J,$J$3,収穫記録!$F:$F,$I313,収穫記録!$B:$B,"&gt;="&amp;O$10,収穫記録!$B:$B,"&lt;="&amp;O$10+6)
/_xlfn.UNIQUE(_xlfn._xlws.FILTER($F:$F,$E:$E=$J$4))
/IF($J$5="総計",1,$K313/10)
),0)</f>
        <v>0</v>
      </c>
      <c r="P313" s="48" cm="1">
        <f t="array" ref="P313">IFERROR(
IF(OR(P$10="",$I313=""),"",
SUMIFS(収穫記録!$P:$P,収穫記録!$D:$D,$J$1,収穫記録!$I:$I,$J$2,収穫記録!$J:$J,$J$3,収穫記録!$F:$F,$I313,収穫記録!$B:$B,"&gt;="&amp;P$10,収穫記録!$B:$B,"&lt;="&amp;P$10+6)
/_xlfn.UNIQUE(_xlfn._xlws.FILTER($F:$F,$E:$E=$J$4))
/IF($J$5="総計",1,$K313/10)
),0)</f>
        <v>0</v>
      </c>
      <c r="Q313" s="48" cm="1">
        <f t="array" ref="Q313">IFERROR(
IF(OR(Q$10="",$I313=""),"",
SUMIFS(収穫記録!$P:$P,収穫記録!$D:$D,$J$1,収穫記録!$I:$I,$J$2,収穫記録!$J:$J,$J$3,収穫記録!$F:$F,$I313,収穫記録!$B:$B,"&gt;="&amp;Q$10,収穫記録!$B:$B,"&lt;="&amp;Q$10+6)
/_xlfn.UNIQUE(_xlfn._xlws.FILTER($F:$F,$E:$E=$J$4))
/IF($J$5="総計",1,$K313/10)
),0)</f>
        <v>0</v>
      </c>
      <c r="R313" s="48" cm="1">
        <f t="array" ref="R313">IFERROR(
IF(OR(R$10="",$I313=""),"",
SUMIFS(収穫記録!$P:$P,収穫記録!$D:$D,$J$1,収穫記録!$I:$I,$J$2,収穫記録!$J:$J,$J$3,収穫記録!$F:$F,$I313,収穫記録!$B:$B,"&gt;="&amp;R$10,収穫記録!$B:$B,"&lt;="&amp;R$10+6)
/_xlfn.UNIQUE(_xlfn._xlws.FILTER($F:$F,$E:$E=$J$4))
/IF($J$5="総計",1,$K313/10)
),0)</f>
        <v>0</v>
      </c>
      <c r="S313" s="48" cm="1">
        <f t="array" ref="S313">IFERROR(
IF(OR(S$10="",$I313=""),"",
SUMIFS(収穫記録!$P:$P,収穫記録!$D:$D,$J$1,収穫記録!$I:$I,$J$2,収穫記録!$J:$J,$J$3,収穫記録!$F:$F,$I313,収穫記録!$B:$B,"&gt;="&amp;S$10,収穫記録!$B:$B,"&lt;="&amp;S$10+6)
/_xlfn.UNIQUE(_xlfn._xlws.FILTER($F:$F,$E:$E=$J$4))
/IF($J$5="総計",1,$K313/10)
),0)</f>
        <v>0</v>
      </c>
      <c r="T313" s="48" cm="1">
        <f t="array" ref="T313">IFERROR(
IF(OR(T$10="",$I313=""),"",
SUMIFS(収穫記録!$P:$P,収穫記録!$D:$D,$J$1,収穫記録!$I:$I,$J$2,収穫記録!$J:$J,$J$3,収穫記録!$F:$F,$I313,収穫記録!$B:$B,"&gt;="&amp;T$10,収穫記録!$B:$B,"&lt;="&amp;T$10+6)
/_xlfn.UNIQUE(_xlfn._xlws.FILTER($F:$F,$E:$E=$J$4))
/IF($J$5="総計",1,$K313/10)
),0)</f>
        <v>0</v>
      </c>
      <c r="U313" s="48" cm="1">
        <f t="array" ref="U313">IFERROR(
IF(OR(U$10="",$I313=""),"",
SUMIFS(収穫記録!$P:$P,収穫記録!$D:$D,$J$1,収穫記録!$I:$I,$J$2,収穫記録!$J:$J,$J$3,収穫記録!$F:$F,$I313,収穫記録!$B:$B,"&gt;="&amp;U$10,収穫記録!$B:$B,"&lt;="&amp;U$10+6)
/_xlfn.UNIQUE(_xlfn._xlws.FILTER($F:$F,$E:$E=$J$4))
/IF($J$5="総計",1,$K313/10)
),0)</f>
        <v>0</v>
      </c>
      <c r="V313" s="48" cm="1">
        <f t="array" ref="V313">IFERROR(
IF(OR(V$10="",$I313=""),"",
SUMIFS(収穫記録!$P:$P,収穫記録!$D:$D,$J$1,収穫記録!$I:$I,$J$2,収穫記録!$J:$J,$J$3,収穫記録!$F:$F,$I313,収穫記録!$B:$B,"&gt;="&amp;V$10,収穫記録!$B:$B,"&lt;="&amp;V$10+6)
/_xlfn.UNIQUE(_xlfn._xlws.FILTER($F:$F,$E:$E=$J$4))
/IF($J$5="総計",1,$K313/10)
),0)</f>
        <v>0</v>
      </c>
      <c r="W313" s="48" cm="1">
        <f t="array" ref="W313">IFERROR(
IF(OR(W$10="",$I313=""),"",
SUMIFS(収穫記録!$P:$P,収穫記録!$D:$D,$J$1,収穫記録!$I:$I,$J$2,収穫記録!$J:$J,$J$3,収穫記録!$F:$F,$I313,収穫記録!$B:$B,"&gt;="&amp;W$10,収穫記録!$B:$B,"&lt;="&amp;W$10+6)
/_xlfn.UNIQUE(_xlfn._xlws.FILTER($F:$F,$E:$E=$J$4))
/IF($J$5="総計",1,$K313/10)
),0)</f>
        <v>0</v>
      </c>
      <c r="X313" s="48" cm="1">
        <f t="array" ref="X313">IFERROR(
IF(OR(X$10="",$I313=""),"",
SUMIFS(収穫記録!$P:$P,収穫記録!$D:$D,$J$1,収穫記録!$I:$I,$J$2,収穫記録!$J:$J,$J$3,収穫記録!$F:$F,$I313,収穫記録!$B:$B,"&gt;="&amp;X$10,収穫記録!$B:$B,"&lt;="&amp;X$10+6)
/_xlfn.UNIQUE(_xlfn._xlws.FILTER($F:$F,$E:$E=$J$4))
/IF($J$5="総計",1,$K313/10)
),0)</f>
        <v>0</v>
      </c>
    </row>
    <row r="314" spans="10:24">
      <c r="J314" s="13"/>
      <c r="K314" s="37"/>
      <c r="L314" s="46" t="str">
        <f t="shared" si="7"/>
        <v/>
      </c>
      <c r="M314" s="47" cm="1">
        <f t="array" ref="M314">IFERROR(
IF(OR(M$10="",$I314=""),"",
SUMIFS(収穫記録!$P:$P,収穫記録!$D:$D,$J$1,収穫記録!$I:$I,$J$2,収穫記録!$J:$J,$J$3,収穫記録!$F:$F,$I314,収穫記録!$B:$B,"&gt;="&amp;M$10,収穫記録!$B:$B,"&lt;="&amp;M$10+6)
/_xlfn.UNIQUE(_xlfn._xlws.FILTER($F:$F,$E:$E=$J$4))
/IF($J$5="総計",1,$K314/10)
),0)</f>
        <v>0</v>
      </c>
      <c r="N314" s="48" cm="1">
        <f t="array" ref="N314">IFERROR(
IF(OR(N$10="",$I314=""),"",
SUMIFS(収穫記録!$P:$P,収穫記録!$D:$D,$J$1,収穫記録!$I:$I,$J$2,収穫記録!$J:$J,$J$3,収穫記録!$F:$F,$I314,収穫記録!$B:$B,"&gt;="&amp;N$10,収穫記録!$B:$B,"&lt;="&amp;N$10+6)
/_xlfn.UNIQUE(_xlfn._xlws.FILTER($F:$F,$E:$E=$J$4))
/IF($J$5="総計",1,$K314/10)
),0)</f>
        <v>0</v>
      </c>
      <c r="O314" s="48" cm="1">
        <f t="array" ref="O314">IFERROR(
IF(OR(O$10="",$I314=""),"",
SUMIFS(収穫記録!$P:$P,収穫記録!$D:$D,$J$1,収穫記録!$I:$I,$J$2,収穫記録!$J:$J,$J$3,収穫記録!$F:$F,$I314,収穫記録!$B:$B,"&gt;="&amp;O$10,収穫記録!$B:$B,"&lt;="&amp;O$10+6)
/_xlfn.UNIQUE(_xlfn._xlws.FILTER($F:$F,$E:$E=$J$4))
/IF($J$5="総計",1,$K314/10)
),0)</f>
        <v>0</v>
      </c>
      <c r="P314" s="48" cm="1">
        <f t="array" ref="P314">IFERROR(
IF(OR(P$10="",$I314=""),"",
SUMIFS(収穫記録!$P:$P,収穫記録!$D:$D,$J$1,収穫記録!$I:$I,$J$2,収穫記録!$J:$J,$J$3,収穫記録!$F:$F,$I314,収穫記録!$B:$B,"&gt;="&amp;P$10,収穫記録!$B:$B,"&lt;="&amp;P$10+6)
/_xlfn.UNIQUE(_xlfn._xlws.FILTER($F:$F,$E:$E=$J$4))
/IF($J$5="総計",1,$K314/10)
),0)</f>
        <v>0</v>
      </c>
      <c r="Q314" s="48" cm="1">
        <f t="array" ref="Q314">IFERROR(
IF(OR(Q$10="",$I314=""),"",
SUMIFS(収穫記録!$P:$P,収穫記録!$D:$D,$J$1,収穫記録!$I:$I,$J$2,収穫記録!$J:$J,$J$3,収穫記録!$F:$F,$I314,収穫記録!$B:$B,"&gt;="&amp;Q$10,収穫記録!$B:$B,"&lt;="&amp;Q$10+6)
/_xlfn.UNIQUE(_xlfn._xlws.FILTER($F:$F,$E:$E=$J$4))
/IF($J$5="総計",1,$K314/10)
),0)</f>
        <v>0</v>
      </c>
      <c r="R314" s="48" cm="1">
        <f t="array" ref="R314">IFERROR(
IF(OR(R$10="",$I314=""),"",
SUMIFS(収穫記録!$P:$P,収穫記録!$D:$D,$J$1,収穫記録!$I:$I,$J$2,収穫記録!$J:$J,$J$3,収穫記録!$F:$F,$I314,収穫記録!$B:$B,"&gt;="&amp;R$10,収穫記録!$B:$B,"&lt;="&amp;R$10+6)
/_xlfn.UNIQUE(_xlfn._xlws.FILTER($F:$F,$E:$E=$J$4))
/IF($J$5="総計",1,$K314/10)
),0)</f>
        <v>0</v>
      </c>
      <c r="S314" s="48" cm="1">
        <f t="array" ref="S314">IFERROR(
IF(OR(S$10="",$I314=""),"",
SUMIFS(収穫記録!$P:$P,収穫記録!$D:$D,$J$1,収穫記録!$I:$I,$J$2,収穫記録!$J:$J,$J$3,収穫記録!$F:$F,$I314,収穫記録!$B:$B,"&gt;="&amp;S$10,収穫記録!$B:$B,"&lt;="&amp;S$10+6)
/_xlfn.UNIQUE(_xlfn._xlws.FILTER($F:$F,$E:$E=$J$4))
/IF($J$5="総計",1,$K314/10)
),0)</f>
        <v>0</v>
      </c>
      <c r="T314" s="48" cm="1">
        <f t="array" ref="T314">IFERROR(
IF(OR(T$10="",$I314=""),"",
SUMIFS(収穫記録!$P:$P,収穫記録!$D:$D,$J$1,収穫記録!$I:$I,$J$2,収穫記録!$J:$J,$J$3,収穫記録!$F:$F,$I314,収穫記録!$B:$B,"&gt;="&amp;T$10,収穫記録!$B:$B,"&lt;="&amp;T$10+6)
/_xlfn.UNIQUE(_xlfn._xlws.FILTER($F:$F,$E:$E=$J$4))
/IF($J$5="総計",1,$K314/10)
),0)</f>
        <v>0</v>
      </c>
      <c r="U314" s="48" cm="1">
        <f t="array" ref="U314">IFERROR(
IF(OR(U$10="",$I314=""),"",
SUMIFS(収穫記録!$P:$P,収穫記録!$D:$D,$J$1,収穫記録!$I:$I,$J$2,収穫記録!$J:$J,$J$3,収穫記録!$F:$F,$I314,収穫記録!$B:$B,"&gt;="&amp;U$10,収穫記録!$B:$B,"&lt;="&amp;U$10+6)
/_xlfn.UNIQUE(_xlfn._xlws.FILTER($F:$F,$E:$E=$J$4))
/IF($J$5="総計",1,$K314/10)
),0)</f>
        <v>0</v>
      </c>
      <c r="V314" s="48" cm="1">
        <f t="array" ref="V314">IFERROR(
IF(OR(V$10="",$I314=""),"",
SUMIFS(収穫記録!$P:$P,収穫記録!$D:$D,$J$1,収穫記録!$I:$I,$J$2,収穫記録!$J:$J,$J$3,収穫記録!$F:$F,$I314,収穫記録!$B:$B,"&gt;="&amp;V$10,収穫記録!$B:$B,"&lt;="&amp;V$10+6)
/_xlfn.UNIQUE(_xlfn._xlws.FILTER($F:$F,$E:$E=$J$4))
/IF($J$5="総計",1,$K314/10)
),0)</f>
        <v>0</v>
      </c>
      <c r="W314" s="48" cm="1">
        <f t="array" ref="W314">IFERROR(
IF(OR(W$10="",$I314=""),"",
SUMIFS(収穫記録!$P:$P,収穫記録!$D:$D,$J$1,収穫記録!$I:$I,$J$2,収穫記録!$J:$J,$J$3,収穫記録!$F:$F,$I314,収穫記録!$B:$B,"&gt;="&amp;W$10,収穫記録!$B:$B,"&lt;="&amp;W$10+6)
/_xlfn.UNIQUE(_xlfn._xlws.FILTER($F:$F,$E:$E=$J$4))
/IF($J$5="総計",1,$K314/10)
),0)</f>
        <v>0</v>
      </c>
      <c r="X314" s="48" cm="1">
        <f t="array" ref="X314">IFERROR(
IF(OR(X$10="",$I314=""),"",
SUMIFS(収穫記録!$P:$P,収穫記録!$D:$D,$J$1,収穫記録!$I:$I,$J$2,収穫記録!$J:$J,$J$3,収穫記録!$F:$F,$I314,収穫記録!$B:$B,"&gt;="&amp;X$10,収穫記録!$B:$B,"&lt;="&amp;X$10+6)
/_xlfn.UNIQUE(_xlfn._xlws.FILTER($F:$F,$E:$E=$J$4))
/IF($J$5="総計",1,$K314/10)
),0)</f>
        <v>0</v>
      </c>
    </row>
    <row r="315" spans="10:24">
      <c r="J315" s="13"/>
      <c r="K315" s="37"/>
      <c r="L315" s="46" t="str">
        <f t="shared" si="7"/>
        <v/>
      </c>
      <c r="M315" s="47" cm="1">
        <f t="array" ref="M315">IFERROR(
IF(OR(M$10="",$I315=""),"",
SUMIFS(収穫記録!$P:$P,収穫記録!$D:$D,$J$1,収穫記録!$I:$I,$J$2,収穫記録!$J:$J,$J$3,収穫記録!$F:$F,$I315,収穫記録!$B:$B,"&gt;="&amp;M$10,収穫記録!$B:$B,"&lt;="&amp;M$10+6)
/_xlfn.UNIQUE(_xlfn._xlws.FILTER($F:$F,$E:$E=$J$4))
/IF($J$5="総計",1,$K315/10)
),0)</f>
        <v>0</v>
      </c>
      <c r="N315" s="48" cm="1">
        <f t="array" ref="N315">IFERROR(
IF(OR(N$10="",$I315=""),"",
SUMIFS(収穫記録!$P:$P,収穫記録!$D:$D,$J$1,収穫記録!$I:$I,$J$2,収穫記録!$J:$J,$J$3,収穫記録!$F:$F,$I315,収穫記録!$B:$B,"&gt;="&amp;N$10,収穫記録!$B:$B,"&lt;="&amp;N$10+6)
/_xlfn.UNIQUE(_xlfn._xlws.FILTER($F:$F,$E:$E=$J$4))
/IF($J$5="総計",1,$K315/10)
),0)</f>
        <v>0</v>
      </c>
      <c r="O315" s="48" cm="1">
        <f t="array" ref="O315">IFERROR(
IF(OR(O$10="",$I315=""),"",
SUMIFS(収穫記録!$P:$P,収穫記録!$D:$D,$J$1,収穫記録!$I:$I,$J$2,収穫記録!$J:$J,$J$3,収穫記録!$F:$F,$I315,収穫記録!$B:$B,"&gt;="&amp;O$10,収穫記録!$B:$B,"&lt;="&amp;O$10+6)
/_xlfn.UNIQUE(_xlfn._xlws.FILTER($F:$F,$E:$E=$J$4))
/IF($J$5="総計",1,$K315/10)
),0)</f>
        <v>0</v>
      </c>
      <c r="P315" s="48" cm="1">
        <f t="array" ref="P315">IFERROR(
IF(OR(P$10="",$I315=""),"",
SUMIFS(収穫記録!$P:$P,収穫記録!$D:$D,$J$1,収穫記録!$I:$I,$J$2,収穫記録!$J:$J,$J$3,収穫記録!$F:$F,$I315,収穫記録!$B:$B,"&gt;="&amp;P$10,収穫記録!$B:$B,"&lt;="&amp;P$10+6)
/_xlfn.UNIQUE(_xlfn._xlws.FILTER($F:$F,$E:$E=$J$4))
/IF($J$5="総計",1,$K315/10)
),0)</f>
        <v>0</v>
      </c>
      <c r="Q315" s="48" cm="1">
        <f t="array" ref="Q315">IFERROR(
IF(OR(Q$10="",$I315=""),"",
SUMIFS(収穫記録!$P:$P,収穫記録!$D:$D,$J$1,収穫記録!$I:$I,$J$2,収穫記録!$J:$J,$J$3,収穫記録!$F:$F,$I315,収穫記録!$B:$B,"&gt;="&amp;Q$10,収穫記録!$B:$B,"&lt;="&amp;Q$10+6)
/_xlfn.UNIQUE(_xlfn._xlws.FILTER($F:$F,$E:$E=$J$4))
/IF($J$5="総計",1,$K315/10)
),0)</f>
        <v>0</v>
      </c>
      <c r="R315" s="48" cm="1">
        <f t="array" ref="R315">IFERROR(
IF(OR(R$10="",$I315=""),"",
SUMIFS(収穫記録!$P:$P,収穫記録!$D:$D,$J$1,収穫記録!$I:$I,$J$2,収穫記録!$J:$J,$J$3,収穫記録!$F:$F,$I315,収穫記録!$B:$B,"&gt;="&amp;R$10,収穫記録!$B:$B,"&lt;="&amp;R$10+6)
/_xlfn.UNIQUE(_xlfn._xlws.FILTER($F:$F,$E:$E=$J$4))
/IF($J$5="総計",1,$K315/10)
),0)</f>
        <v>0</v>
      </c>
      <c r="S315" s="48" cm="1">
        <f t="array" ref="S315">IFERROR(
IF(OR(S$10="",$I315=""),"",
SUMIFS(収穫記録!$P:$P,収穫記録!$D:$D,$J$1,収穫記録!$I:$I,$J$2,収穫記録!$J:$J,$J$3,収穫記録!$F:$F,$I315,収穫記録!$B:$B,"&gt;="&amp;S$10,収穫記録!$B:$B,"&lt;="&amp;S$10+6)
/_xlfn.UNIQUE(_xlfn._xlws.FILTER($F:$F,$E:$E=$J$4))
/IF($J$5="総計",1,$K315/10)
),0)</f>
        <v>0</v>
      </c>
      <c r="T315" s="48" cm="1">
        <f t="array" ref="T315">IFERROR(
IF(OR(T$10="",$I315=""),"",
SUMIFS(収穫記録!$P:$P,収穫記録!$D:$D,$J$1,収穫記録!$I:$I,$J$2,収穫記録!$J:$J,$J$3,収穫記録!$F:$F,$I315,収穫記録!$B:$B,"&gt;="&amp;T$10,収穫記録!$B:$B,"&lt;="&amp;T$10+6)
/_xlfn.UNIQUE(_xlfn._xlws.FILTER($F:$F,$E:$E=$J$4))
/IF($J$5="総計",1,$K315/10)
),0)</f>
        <v>0</v>
      </c>
      <c r="U315" s="48" cm="1">
        <f t="array" ref="U315">IFERROR(
IF(OR(U$10="",$I315=""),"",
SUMIFS(収穫記録!$P:$P,収穫記録!$D:$D,$J$1,収穫記録!$I:$I,$J$2,収穫記録!$J:$J,$J$3,収穫記録!$F:$F,$I315,収穫記録!$B:$B,"&gt;="&amp;U$10,収穫記録!$B:$B,"&lt;="&amp;U$10+6)
/_xlfn.UNIQUE(_xlfn._xlws.FILTER($F:$F,$E:$E=$J$4))
/IF($J$5="総計",1,$K315/10)
),0)</f>
        <v>0</v>
      </c>
      <c r="V315" s="48" cm="1">
        <f t="array" ref="V315">IFERROR(
IF(OR(V$10="",$I315=""),"",
SUMIFS(収穫記録!$P:$P,収穫記録!$D:$D,$J$1,収穫記録!$I:$I,$J$2,収穫記録!$J:$J,$J$3,収穫記録!$F:$F,$I315,収穫記録!$B:$B,"&gt;="&amp;V$10,収穫記録!$B:$B,"&lt;="&amp;V$10+6)
/_xlfn.UNIQUE(_xlfn._xlws.FILTER($F:$F,$E:$E=$J$4))
/IF($J$5="総計",1,$K315/10)
),0)</f>
        <v>0</v>
      </c>
      <c r="W315" s="48" cm="1">
        <f t="array" ref="W315">IFERROR(
IF(OR(W$10="",$I315=""),"",
SUMIFS(収穫記録!$P:$P,収穫記録!$D:$D,$J$1,収穫記録!$I:$I,$J$2,収穫記録!$J:$J,$J$3,収穫記録!$F:$F,$I315,収穫記録!$B:$B,"&gt;="&amp;W$10,収穫記録!$B:$B,"&lt;="&amp;W$10+6)
/_xlfn.UNIQUE(_xlfn._xlws.FILTER($F:$F,$E:$E=$J$4))
/IF($J$5="総計",1,$K315/10)
),0)</f>
        <v>0</v>
      </c>
      <c r="X315" s="48" cm="1">
        <f t="array" ref="X315">IFERROR(
IF(OR(X$10="",$I315=""),"",
SUMIFS(収穫記録!$P:$P,収穫記録!$D:$D,$J$1,収穫記録!$I:$I,$J$2,収穫記録!$J:$J,$J$3,収穫記録!$F:$F,$I315,収穫記録!$B:$B,"&gt;="&amp;X$10,収穫記録!$B:$B,"&lt;="&amp;X$10+6)
/_xlfn.UNIQUE(_xlfn._xlws.FILTER($F:$F,$E:$E=$J$4))
/IF($J$5="総計",1,$K315/10)
),0)</f>
        <v>0</v>
      </c>
    </row>
    <row r="316" spans="10:24">
      <c r="J316" s="13"/>
      <c r="K316" s="37"/>
      <c r="L316" s="46" t="str">
        <f t="shared" si="7"/>
        <v/>
      </c>
      <c r="M316" s="47" cm="1">
        <f t="array" ref="M316">IFERROR(
IF(OR(M$10="",$I316=""),"",
SUMIFS(収穫記録!$P:$P,収穫記録!$D:$D,$J$1,収穫記録!$I:$I,$J$2,収穫記録!$J:$J,$J$3,収穫記録!$F:$F,$I316,収穫記録!$B:$B,"&gt;="&amp;M$10,収穫記録!$B:$B,"&lt;="&amp;M$10+6)
/_xlfn.UNIQUE(_xlfn._xlws.FILTER($F:$F,$E:$E=$J$4))
/IF($J$5="総計",1,$K316/10)
),0)</f>
        <v>0</v>
      </c>
      <c r="N316" s="48" cm="1">
        <f t="array" ref="N316">IFERROR(
IF(OR(N$10="",$I316=""),"",
SUMIFS(収穫記録!$P:$P,収穫記録!$D:$D,$J$1,収穫記録!$I:$I,$J$2,収穫記録!$J:$J,$J$3,収穫記録!$F:$F,$I316,収穫記録!$B:$B,"&gt;="&amp;N$10,収穫記録!$B:$B,"&lt;="&amp;N$10+6)
/_xlfn.UNIQUE(_xlfn._xlws.FILTER($F:$F,$E:$E=$J$4))
/IF($J$5="総計",1,$K316/10)
),0)</f>
        <v>0</v>
      </c>
      <c r="O316" s="48" cm="1">
        <f t="array" ref="O316">IFERROR(
IF(OR(O$10="",$I316=""),"",
SUMIFS(収穫記録!$P:$P,収穫記録!$D:$D,$J$1,収穫記録!$I:$I,$J$2,収穫記録!$J:$J,$J$3,収穫記録!$F:$F,$I316,収穫記録!$B:$B,"&gt;="&amp;O$10,収穫記録!$B:$B,"&lt;="&amp;O$10+6)
/_xlfn.UNIQUE(_xlfn._xlws.FILTER($F:$F,$E:$E=$J$4))
/IF($J$5="総計",1,$K316/10)
),0)</f>
        <v>0</v>
      </c>
      <c r="P316" s="48" cm="1">
        <f t="array" ref="P316">IFERROR(
IF(OR(P$10="",$I316=""),"",
SUMIFS(収穫記録!$P:$P,収穫記録!$D:$D,$J$1,収穫記録!$I:$I,$J$2,収穫記録!$J:$J,$J$3,収穫記録!$F:$F,$I316,収穫記録!$B:$B,"&gt;="&amp;P$10,収穫記録!$B:$B,"&lt;="&amp;P$10+6)
/_xlfn.UNIQUE(_xlfn._xlws.FILTER($F:$F,$E:$E=$J$4))
/IF($J$5="総計",1,$K316/10)
),0)</f>
        <v>0</v>
      </c>
      <c r="Q316" s="48" cm="1">
        <f t="array" ref="Q316">IFERROR(
IF(OR(Q$10="",$I316=""),"",
SUMIFS(収穫記録!$P:$P,収穫記録!$D:$D,$J$1,収穫記録!$I:$I,$J$2,収穫記録!$J:$J,$J$3,収穫記録!$F:$F,$I316,収穫記録!$B:$B,"&gt;="&amp;Q$10,収穫記録!$B:$B,"&lt;="&amp;Q$10+6)
/_xlfn.UNIQUE(_xlfn._xlws.FILTER($F:$F,$E:$E=$J$4))
/IF($J$5="総計",1,$K316/10)
),0)</f>
        <v>0</v>
      </c>
      <c r="R316" s="48" cm="1">
        <f t="array" ref="R316">IFERROR(
IF(OR(R$10="",$I316=""),"",
SUMIFS(収穫記録!$P:$P,収穫記録!$D:$D,$J$1,収穫記録!$I:$I,$J$2,収穫記録!$J:$J,$J$3,収穫記録!$F:$F,$I316,収穫記録!$B:$B,"&gt;="&amp;R$10,収穫記録!$B:$B,"&lt;="&amp;R$10+6)
/_xlfn.UNIQUE(_xlfn._xlws.FILTER($F:$F,$E:$E=$J$4))
/IF($J$5="総計",1,$K316/10)
),0)</f>
        <v>0</v>
      </c>
      <c r="S316" s="48" cm="1">
        <f t="array" ref="S316">IFERROR(
IF(OR(S$10="",$I316=""),"",
SUMIFS(収穫記録!$P:$P,収穫記録!$D:$D,$J$1,収穫記録!$I:$I,$J$2,収穫記録!$J:$J,$J$3,収穫記録!$F:$F,$I316,収穫記録!$B:$B,"&gt;="&amp;S$10,収穫記録!$B:$B,"&lt;="&amp;S$10+6)
/_xlfn.UNIQUE(_xlfn._xlws.FILTER($F:$F,$E:$E=$J$4))
/IF($J$5="総計",1,$K316/10)
),0)</f>
        <v>0</v>
      </c>
      <c r="T316" s="48" cm="1">
        <f t="array" ref="T316">IFERROR(
IF(OR(T$10="",$I316=""),"",
SUMIFS(収穫記録!$P:$P,収穫記録!$D:$D,$J$1,収穫記録!$I:$I,$J$2,収穫記録!$J:$J,$J$3,収穫記録!$F:$F,$I316,収穫記録!$B:$B,"&gt;="&amp;T$10,収穫記録!$B:$B,"&lt;="&amp;T$10+6)
/_xlfn.UNIQUE(_xlfn._xlws.FILTER($F:$F,$E:$E=$J$4))
/IF($J$5="総計",1,$K316/10)
),0)</f>
        <v>0</v>
      </c>
      <c r="U316" s="48" cm="1">
        <f t="array" ref="U316">IFERROR(
IF(OR(U$10="",$I316=""),"",
SUMIFS(収穫記録!$P:$P,収穫記録!$D:$D,$J$1,収穫記録!$I:$I,$J$2,収穫記録!$J:$J,$J$3,収穫記録!$F:$F,$I316,収穫記録!$B:$B,"&gt;="&amp;U$10,収穫記録!$B:$B,"&lt;="&amp;U$10+6)
/_xlfn.UNIQUE(_xlfn._xlws.FILTER($F:$F,$E:$E=$J$4))
/IF($J$5="総計",1,$K316/10)
),0)</f>
        <v>0</v>
      </c>
      <c r="V316" s="48" cm="1">
        <f t="array" ref="V316">IFERROR(
IF(OR(V$10="",$I316=""),"",
SUMIFS(収穫記録!$P:$P,収穫記録!$D:$D,$J$1,収穫記録!$I:$I,$J$2,収穫記録!$J:$J,$J$3,収穫記録!$F:$F,$I316,収穫記録!$B:$B,"&gt;="&amp;V$10,収穫記録!$B:$B,"&lt;="&amp;V$10+6)
/_xlfn.UNIQUE(_xlfn._xlws.FILTER($F:$F,$E:$E=$J$4))
/IF($J$5="総計",1,$K316/10)
),0)</f>
        <v>0</v>
      </c>
      <c r="W316" s="48" cm="1">
        <f t="array" ref="W316">IFERROR(
IF(OR(W$10="",$I316=""),"",
SUMIFS(収穫記録!$P:$P,収穫記録!$D:$D,$J$1,収穫記録!$I:$I,$J$2,収穫記録!$J:$J,$J$3,収穫記録!$F:$F,$I316,収穫記録!$B:$B,"&gt;="&amp;W$10,収穫記録!$B:$B,"&lt;="&amp;W$10+6)
/_xlfn.UNIQUE(_xlfn._xlws.FILTER($F:$F,$E:$E=$J$4))
/IF($J$5="総計",1,$K316/10)
),0)</f>
        <v>0</v>
      </c>
      <c r="X316" s="48" cm="1">
        <f t="array" ref="X316">IFERROR(
IF(OR(X$10="",$I316=""),"",
SUMIFS(収穫記録!$P:$P,収穫記録!$D:$D,$J$1,収穫記録!$I:$I,$J$2,収穫記録!$J:$J,$J$3,収穫記録!$F:$F,$I316,収穫記録!$B:$B,"&gt;="&amp;X$10,収穫記録!$B:$B,"&lt;="&amp;X$10+6)
/_xlfn.UNIQUE(_xlfn._xlws.FILTER($F:$F,$E:$E=$J$4))
/IF($J$5="総計",1,$K316/10)
),0)</f>
        <v>0</v>
      </c>
    </row>
    <row r="317" spans="10:24">
      <c r="J317" s="13"/>
      <c r="K317" s="37"/>
      <c r="L317" s="46" t="str">
        <f t="shared" si="7"/>
        <v/>
      </c>
      <c r="M317" s="47" cm="1">
        <f t="array" ref="M317">IFERROR(
IF(OR(M$10="",$I317=""),"",
SUMIFS(収穫記録!$P:$P,収穫記録!$D:$D,$J$1,収穫記録!$I:$I,$J$2,収穫記録!$J:$J,$J$3,収穫記録!$F:$F,$I317,収穫記録!$B:$B,"&gt;="&amp;M$10,収穫記録!$B:$B,"&lt;="&amp;M$10+6)
/_xlfn.UNIQUE(_xlfn._xlws.FILTER($F:$F,$E:$E=$J$4))
/IF($J$5="総計",1,$K317/10)
),0)</f>
        <v>0</v>
      </c>
      <c r="N317" s="48" cm="1">
        <f t="array" ref="N317">IFERROR(
IF(OR(N$10="",$I317=""),"",
SUMIFS(収穫記録!$P:$P,収穫記録!$D:$D,$J$1,収穫記録!$I:$I,$J$2,収穫記録!$J:$J,$J$3,収穫記録!$F:$F,$I317,収穫記録!$B:$B,"&gt;="&amp;N$10,収穫記録!$B:$B,"&lt;="&amp;N$10+6)
/_xlfn.UNIQUE(_xlfn._xlws.FILTER($F:$F,$E:$E=$J$4))
/IF($J$5="総計",1,$K317/10)
),0)</f>
        <v>0</v>
      </c>
      <c r="O317" s="48" cm="1">
        <f t="array" ref="O317">IFERROR(
IF(OR(O$10="",$I317=""),"",
SUMIFS(収穫記録!$P:$P,収穫記録!$D:$D,$J$1,収穫記録!$I:$I,$J$2,収穫記録!$J:$J,$J$3,収穫記録!$F:$F,$I317,収穫記録!$B:$B,"&gt;="&amp;O$10,収穫記録!$B:$B,"&lt;="&amp;O$10+6)
/_xlfn.UNIQUE(_xlfn._xlws.FILTER($F:$F,$E:$E=$J$4))
/IF($J$5="総計",1,$K317/10)
),0)</f>
        <v>0</v>
      </c>
      <c r="P317" s="48" cm="1">
        <f t="array" ref="P317">IFERROR(
IF(OR(P$10="",$I317=""),"",
SUMIFS(収穫記録!$P:$P,収穫記録!$D:$D,$J$1,収穫記録!$I:$I,$J$2,収穫記録!$J:$J,$J$3,収穫記録!$F:$F,$I317,収穫記録!$B:$B,"&gt;="&amp;P$10,収穫記録!$B:$B,"&lt;="&amp;P$10+6)
/_xlfn.UNIQUE(_xlfn._xlws.FILTER($F:$F,$E:$E=$J$4))
/IF($J$5="総計",1,$K317/10)
),0)</f>
        <v>0</v>
      </c>
      <c r="Q317" s="48" cm="1">
        <f t="array" ref="Q317">IFERROR(
IF(OR(Q$10="",$I317=""),"",
SUMIFS(収穫記録!$P:$P,収穫記録!$D:$D,$J$1,収穫記録!$I:$I,$J$2,収穫記録!$J:$J,$J$3,収穫記録!$F:$F,$I317,収穫記録!$B:$B,"&gt;="&amp;Q$10,収穫記録!$B:$B,"&lt;="&amp;Q$10+6)
/_xlfn.UNIQUE(_xlfn._xlws.FILTER($F:$F,$E:$E=$J$4))
/IF($J$5="総計",1,$K317/10)
),0)</f>
        <v>0</v>
      </c>
      <c r="R317" s="48" cm="1">
        <f t="array" ref="R317">IFERROR(
IF(OR(R$10="",$I317=""),"",
SUMIFS(収穫記録!$P:$P,収穫記録!$D:$D,$J$1,収穫記録!$I:$I,$J$2,収穫記録!$J:$J,$J$3,収穫記録!$F:$F,$I317,収穫記録!$B:$B,"&gt;="&amp;R$10,収穫記録!$B:$B,"&lt;="&amp;R$10+6)
/_xlfn.UNIQUE(_xlfn._xlws.FILTER($F:$F,$E:$E=$J$4))
/IF($J$5="総計",1,$K317/10)
),0)</f>
        <v>0</v>
      </c>
      <c r="S317" s="48" cm="1">
        <f t="array" ref="S317">IFERROR(
IF(OR(S$10="",$I317=""),"",
SUMIFS(収穫記録!$P:$P,収穫記録!$D:$D,$J$1,収穫記録!$I:$I,$J$2,収穫記録!$J:$J,$J$3,収穫記録!$F:$F,$I317,収穫記録!$B:$B,"&gt;="&amp;S$10,収穫記録!$B:$B,"&lt;="&amp;S$10+6)
/_xlfn.UNIQUE(_xlfn._xlws.FILTER($F:$F,$E:$E=$J$4))
/IF($J$5="総計",1,$K317/10)
),0)</f>
        <v>0</v>
      </c>
      <c r="T317" s="48" cm="1">
        <f t="array" ref="T317">IFERROR(
IF(OR(T$10="",$I317=""),"",
SUMIFS(収穫記録!$P:$P,収穫記録!$D:$D,$J$1,収穫記録!$I:$I,$J$2,収穫記録!$J:$J,$J$3,収穫記録!$F:$F,$I317,収穫記録!$B:$B,"&gt;="&amp;T$10,収穫記録!$B:$B,"&lt;="&amp;T$10+6)
/_xlfn.UNIQUE(_xlfn._xlws.FILTER($F:$F,$E:$E=$J$4))
/IF($J$5="総計",1,$K317/10)
),0)</f>
        <v>0</v>
      </c>
      <c r="U317" s="48" cm="1">
        <f t="array" ref="U317">IFERROR(
IF(OR(U$10="",$I317=""),"",
SUMIFS(収穫記録!$P:$P,収穫記録!$D:$D,$J$1,収穫記録!$I:$I,$J$2,収穫記録!$J:$J,$J$3,収穫記録!$F:$F,$I317,収穫記録!$B:$B,"&gt;="&amp;U$10,収穫記録!$B:$B,"&lt;="&amp;U$10+6)
/_xlfn.UNIQUE(_xlfn._xlws.FILTER($F:$F,$E:$E=$J$4))
/IF($J$5="総計",1,$K317/10)
),0)</f>
        <v>0</v>
      </c>
      <c r="V317" s="48" cm="1">
        <f t="array" ref="V317">IFERROR(
IF(OR(V$10="",$I317=""),"",
SUMIFS(収穫記録!$P:$P,収穫記録!$D:$D,$J$1,収穫記録!$I:$I,$J$2,収穫記録!$J:$J,$J$3,収穫記録!$F:$F,$I317,収穫記録!$B:$B,"&gt;="&amp;V$10,収穫記録!$B:$B,"&lt;="&amp;V$10+6)
/_xlfn.UNIQUE(_xlfn._xlws.FILTER($F:$F,$E:$E=$J$4))
/IF($J$5="総計",1,$K317/10)
),0)</f>
        <v>0</v>
      </c>
      <c r="W317" s="48" cm="1">
        <f t="array" ref="W317">IFERROR(
IF(OR(W$10="",$I317=""),"",
SUMIFS(収穫記録!$P:$P,収穫記録!$D:$D,$J$1,収穫記録!$I:$I,$J$2,収穫記録!$J:$J,$J$3,収穫記録!$F:$F,$I317,収穫記録!$B:$B,"&gt;="&amp;W$10,収穫記録!$B:$B,"&lt;="&amp;W$10+6)
/_xlfn.UNIQUE(_xlfn._xlws.FILTER($F:$F,$E:$E=$J$4))
/IF($J$5="総計",1,$K317/10)
),0)</f>
        <v>0</v>
      </c>
      <c r="X317" s="48" cm="1">
        <f t="array" ref="X317">IFERROR(
IF(OR(X$10="",$I317=""),"",
SUMIFS(収穫記録!$P:$P,収穫記録!$D:$D,$J$1,収穫記録!$I:$I,$J$2,収穫記録!$J:$J,$J$3,収穫記録!$F:$F,$I317,収穫記録!$B:$B,"&gt;="&amp;X$10,収穫記録!$B:$B,"&lt;="&amp;X$10+6)
/_xlfn.UNIQUE(_xlfn._xlws.FILTER($F:$F,$E:$E=$J$4))
/IF($J$5="総計",1,$K317/10)
),0)</f>
        <v>0</v>
      </c>
    </row>
    <row r="318" spans="10:24">
      <c r="J318" s="13"/>
      <c r="K318" s="37"/>
      <c r="L318" s="46" t="str">
        <f t="shared" si="7"/>
        <v/>
      </c>
      <c r="M318" s="47" cm="1">
        <f t="array" ref="M318">IFERROR(
IF(OR(M$10="",$I318=""),"",
SUMIFS(収穫記録!$P:$P,収穫記録!$D:$D,$J$1,収穫記録!$I:$I,$J$2,収穫記録!$J:$J,$J$3,収穫記録!$F:$F,$I318,収穫記録!$B:$B,"&gt;="&amp;M$10,収穫記録!$B:$B,"&lt;="&amp;M$10+6)
/_xlfn.UNIQUE(_xlfn._xlws.FILTER($F:$F,$E:$E=$J$4))
/IF($J$5="総計",1,$K318/10)
),0)</f>
        <v>0</v>
      </c>
      <c r="N318" s="48" cm="1">
        <f t="array" ref="N318">IFERROR(
IF(OR(N$10="",$I318=""),"",
SUMIFS(収穫記録!$P:$P,収穫記録!$D:$D,$J$1,収穫記録!$I:$I,$J$2,収穫記録!$J:$J,$J$3,収穫記録!$F:$F,$I318,収穫記録!$B:$B,"&gt;="&amp;N$10,収穫記録!$B:$B,"&lt;="&amp;N$10+6)
/_xlfn.UNIQUE(_xlfn._xlws.FILTER($F:$F,$E:$E=$J$4))
/IF($J$5="総計",1,$K318/10)
),0)</f>
        <v>0</v>
      </c>
      <c r="O318" s="48" cm="1">
        <f t="array" ref="O318">IFERROR(
IF(OR(O$10="",$I318=""),"",
SUMIFS(収穫記録!$P:$P,収穫記録!$D:$D,$J$1,収穫記録!$I:$I,$J$2,収穫記録!$J:$J,$J$3,収穫記録!$F:$F,$I318,収穫記録!$B:$B,"&gt;="&amp;O$10,収穫記録!$B:$B,"&lt;="&amp;O$10+6)
/_xlfn.UNIQUE(_xlfn._xlws.FILTER($F:$F,$E:$E=$J$4))
/IF($J$5="総計",1,$K318/10)
),0)</f>
        <v>0</v>
      </c>
      <c r="P318" s="48" cm="1">
        <f t="array" ref="P318">IFERROR(
IF(OR(P$10="",$I318=""),"",
SUMIFS(収穫記録!$P:$P,収穫記録!$D:$D,$J$1,収穫記録!$I:$I,$J$2,収穫記録!$J:$J,$J$3,収穫記録!$F:$F,$I318,収穫記録!$B:$B,"&gt;="&amp;P$10,収穫記録!$B:$B,"&lt;="&amp;P$10+6)
/_xlfn.UNIQUE(_xlfn._xlws.FILTER($F:$F,$E:$E=$J$4))
/IF($J$5="総計",1,$K318/10)
),0)</f>
        <v>0</v>
      </c>
      <c r="Q318" s="48" cm="1">
        <f t="array" ref="Q318">IFERROR(
IF(OR(Q$10="",$I318=""),"",
SUMIFS(収穫記録!$P:$P,収穫記録!$D:$D,$J$1,収穫記録!$I:$I,$J$2,収穫記録!$J:$J,$J$3,収穫記録!$F:$F,$I318,収穫記録!$B:$B,"&gt;="&amp;Q$10,収穫記録!$B:$B,"&lt;="&amp;Q$10+6)
/_xlfn.UNIQUE(_xlfn._xlws.FILTER($F:$F,$E:$E=$J$4))
/IF($J$5="総計",1,$K318/10)
),0)</f>
        <v>0</v>
      </c>
      <c r="R318" s="48" cm="1">
        <f t="array" ref="R318">IFERROR(
IF(OR(R$10="",$I318=""),"",
SUMIFS(収穫記録!$P:$P,収穫記録!$D:$D,$J$1,収穫記録!$I:$I,$J$2,収穫記録!$J:$J,$J$3,収穫記録!$F:$F,$I318,収穫記録!$B:$B,"&gt;="&amp;R$10,収穫記録!$B:$B,"&lt;="&amp;R$10+6)
/_xlfn.UNIQUE(_xlfn._xlws.FILTER($F:$F,$E:$E=$J$4))
/IF($J$5="総計",1,$K318/10)
),0)</f>
        <v>0</v>
      </c>
      <c r="S318" s="48" cm="1">
        <f t="array" ref="S318">IFERROR(
IF(OR(S$10="",$I318=""),"",
SUMIFS(収穫記録!$P:$P,収穫記録!$D:$D,$J$1,収穫記録!$I:$I,$J$2,収穫記録!$J:$J,$J$3,収穫記録!$F:$F,$I318,収穫記録!$B:$B,"&gt;="&amp;S$10,収穫記録!$B:$B,"&lt;="&amp;S$10+6)
/_xlfn.UNIQUE(_xlfn._xlws.FILTER($F:$F,$E:$E=$J$4))
/IF($J$5="総計",1,$K318/10)
),0)</f>
        <v>0</v>
      </c>
      <c r="T318" s="48" cm="1">
        <f t="array" ref="T318">IFERROR(
IF(OR(T$10="",$I318=""),"",
SUMIFS(収穫記録!$P:$P,収穫記録!$D:$D,$J$1,収穫記録!$I:$I,$J$2,収穫記録!$J:$J,$J$3,収穫記録!$F:$F,$I318,収穫記録!$B:$B,"&gt;="&amp;T$10,収穫記録!$B:$B,"&lt;="&amp;T$10+6)
/_xlfn.UNIQUE(_xlfn._xlws.FILTER($F:$F,$E:$E=$J$4))
/IF($J$5="総計",1,$K318/10)
),0)</f>
        <v>0</v>
      </c>
      <c r="U318" s="48" cm="1">
        <f t="array" ref="U318">IFERROR(
IF(OR(U$10="",$I318=""),"",
SUMIFS(収穫記録!$P:$P,収穫記録!$D:$D,$J$1,収穫記録!$I:$I,$J$2,収穫記録!$J:$J,$J$3,収穫記録!$F:$F,$I318,収穫記録!$B:$B,"&gt;="&amp;U$10,収穫記録!$B:$B,"&lt;="&amp;U$10+6)
/_xlfn.UNIQUE(_xlfn._xlws.FILTER($F:$F,$E:$E=$J$4))
/IF($J$5="総計",1,$K318/10)
),0)</f>
        <v>0</v>
      </c>
      <c r="V318" s="48" cm="1">
        <f t="array" ref="V318">IFERROR(
IF(OR(V$10="",$I318=""),"",
SUMIFS(収穫記録!$P:$P,収穫記録!$D:$D,$J$1,収穫記録!$I:$I,$J$2,収穫記録!$J:$J,$J$3,収穫記録!$F:$F,$I318,収穫記録!$B:$B,"&gt;="&amp;V$10,収穫記録!$B:$B,"&lt;="&amp;V$10+6)
/_xlfn.UNIQUE(_xlfn._xlws.FILTER($F:$F,$E:$E=$J$4))
/IF($J$5="総計",1,$K318/10)
),0)</f>
        <v>0</v>
      </c>
      <c r="W318" s="48" cm="1">
        <f t="array" ref="W318">IFERROR(
IF(OR(W$10="",$I318=""),"",
SUMIFS(収穫記録!$P:$P,収穫記録!$D:$D,$J$1,収穫記録!$I:$I,$J$2,収穫記録!$J:$J,$J$3,収穫記録!$F:$F,$I318,収穫記録!$B:$B,"&gt;="&amp;W$10,収穫記録!$B:$B,"&lt;="&amp;W$10+6)
/_xlfn.UNIQUE(_xlfn._xlws.FILTER($F:$F,$E:$E=$J$4))
/IF($J$5="総計",1,$K318/10)
),0)</f>
        <v>0</v>
      </c>
      <c r="X318" s="48" cm="1">
        <f t="array" ref="X318">IFERROR(
IF(OR(X$10="",$I318=""),"",
SUMIFS(収穫記録!$P:$P,収穫記録!$D:$D,$J$1,収穫記録!$I:$I,$J$2,収穫記録!$J:$J,$J$3,収穫記録!$F:$F,$I318,収穫記録!$B:$B,"&gt;="&amp;X$10,収穫記録!$B:$B,"&lt;="&amp;X$10+6)
/_xlfn.UNIQUE(_xlfn._xlws.FILTER($F:$F,$E:$E=$J$4))
/IF($J$5="総計",1,$K318/10)
),0)</f>
        <v>0</v>
      </c>
    </row>
    <row r="319" spans="10:24">
      <c r="J319" s="13"/>
      <c r="K319" s="37"/>
      <c r="L319" s="46" t="str">
        <f t="shared" si="7"/>
        <v/>
      </c>
      <c r="M319" s="47" cm="1">
        <f t="array" ref="M319">IFERROR(
IF(OR(M$10="",$I319=""),"",
SUMIFS(収穫記録!$P:$P,収穫記録!$D:$D,$J$1,収穫記録!$I:$I,$J$2,収穫記録!$J:$J,$J$3,収穫記録!$F:$F,$I319,収穫記録!$B:$B,"&gt;="&amp;M$10,収穫記録!$B:$B,"&lt;="&amp;M$10+6)
/_xlfn.UNIQUE(_xlfn._xlws.FILTER($F:$F,$E:$E=$J$4))
/IF($J$5="総計",1,$K319/10)
),0)</f>
        <v>0</v>
      </c>
      <c r="N319" s="48" cm="1">
        <f t="array" ref="N319">IFERROR(
IF(OR(N$10="",$I319=""),"",
SUMIFS(収穫記録!$P:$P,収穫記録!$D:$D,$J$1,収穫記録!$I:$I,$J$2,収穫記録!$J:$J,$J$3,収穫記録!$F:$F,$I319,収穫記録!$B:$B,"&gt;="&amp;N$10,収穫記録!$B:$B,"&lt;="&amp;N$10+6)
/_xlfn.UNIQUE(_xlfn._xlws.FILTER($F:$F,$E:$E=$J$4))
/IF($J$5="総計",1,$K319/10)
),0)</f>
        <v>0</v>
      </c>
      <c r="O319" s="48" cm="1">
        <f t="array" ref="O319">IFERROR(
IF(OR(O$10="",$I319=""),"",
SUMIFS(収穫記録!$P:$P,収穫記録!$D:$D,$J$1,収穫記録!$I:$I,$J$2,収穫記録!$J:$J,$J$3,収穫記録!$F:$F,$I319,収穫記録!$B:$B,"&gt;="&amp;O$10,収穫記録!$B:$B,"&lt;="&amp;O$10+6)
/_xlfn.UNIQUE(_xlfn._xlws.FILTER($F:$F,$E:$E=$J$4))
/IF($J$5="総計",1,$K319/10)
),0)</f>
        <v>0</v>
      </c>
      <c r="P319" s="48" cm="1">
        <f t="array" ref="P319">IFERROR(
IF(OR(P$10="",$I319=""),"",
SUMIFS(収穫記録!$P:$P,収穫記録!$D:$D,$J$1,収穫記録!$I:$I,$J$2,収穫記録!$J:$J,$J$3,収穫記録!$F:$F,$I319,収穫記録!$B:$B,"&gt;="&amp;P$10,収穫記録!$B:$B,"&lt;="&amp;P$10+6)
/_xlfn.UNIQUE(_xlfn._xlws.FILTER($F:$F,$E:$E=$J$4))
/IF($J$5="総計",1,$K319/10)
),0)</f>
        <v>0</v>
      </c>
      <c r="Q319" s="48" cm="1">
        <f t="array" ref="Q319">IFERROR(
IF(OR(Q$10="",$I319=""),"",
SUMIFS(収穫記録!$P:$P,収穫記録!$D:$D,$J$1,収穫記録!$I:$I,$J$2,収穫記録!$J:$J,$J$3,収穫記録!$F:$F,$I319,収穫記録!$B:$B,"&gt;="&amp;Q$10,収穫記録!$B:$B,"&lt;="&amp;Q$10+6)
/_xlfn.UNIQUE(_xlfn._xlws.FILTER($F:$F,$E:$E=$J$4))
/IF($J$5="総計",1,$K319/10)
),0)</f>
        <v>0</v>
      </c>
      <c r="R319" s="48" cm="1">
        <f t="array" ref="R319">IFERROR(
IF(OR(R$10="",$I319=""),"",
SUMIFS(収穫記録!$P:$P,収穫記録!$D:$D,$J$1,収穫記録!$I:$I,$J$2,収穫記録!$J:$J,$J$3,収穫記録!$F:$F,$I319,収穫記録!$B:$B,"&gt;="&amp;R$10,収穫記録!$B:$B,"&lt;="&amp;R$10+6)
/_xlfn.UNIQUE(_xlfn._xlws.FILTER($F:$F,$E:$E=$J$4))
/IF($J$5="総計",1,$K319/10)
),0)</f>
        <v>0</v>
      </c>
      <c r="S319" s="48" cm="1">
        <f t="array" ref="S319">IFERROR(
IF(OR(S$10="",$I319=""),"",
SUMIFS(収穫記録!$P:$P,収穫記録!$D:$D,$J$1,収穫記録!$I:$I,$J$2,収穫記録!$J:$J,$J$3,収穫記録!$F:$F,$I319,収穫記録!$B:$B,"&gt;="&amp;S$10,収穫記録!$B:$B,"&lt;="&amp;S$10+6)
/_xlfn.UNIQUE(_xlfn._xlws.FILTER($F:$F,$E:$E=$J$4))
/IF($J$5="総計",1,$K319/10)
),0)</f>
        <v>0</v>
      </c>
      <c r="T319" s="48" cm="1">
        <f t="array" ref="T319">IFERROR(
IF(OR(T$10="",$I319=""),"",
SUMIFS(収穫記録!$P:$P,収穫記録!$D:$D,$J$1,収穫記録!$I:$I,$J$2,収穫記録!$J:$J,$J$3,収穫記録!$F:$F,$I319,収穫記録!$B:$B,"&gt;="&amp;T$10,収穫記録!$B:$B,"&lt;="&amp;T$10+6)
/_xlfn.UNIQUE(_xlfn._xlws.FILTER($F:$F,$E:$E=$J$4))
/IF($J$5="総計",1,$K319/10)
),0)</f>
        <v>0</v>
      </c>
      <c r="U319" s="48" cm="1">
        <f t="array" ref="U319">IFERROR(
IF(OR(U$10="",$I319=""),"",
SUMIFS(収穫記録!$P:$P,収穫記録!$D:$D,$J$1,収穫記録!$I:$I,$J$2,収穫記録!$J:$J,$J$3,収穫記録!$F:$F,$I319,収穫記録!$B:$B,"&gt;="&amp;U$10,収穫記録!$B:$B,"&lt;="&amp;U$10+6)
/_xlfn.UNIQUE(_xlfn._xlws.FILTER($F:$F,$E:$E=$J$4))
/IF($J$5="総計",1,$K319/10)
),0)</f>
        <v>0</v>
      </c>
      <c r="V319" s="48" cm="1">
        <f t="array" ref="V319">IFERROR(
IF(OR(V$10="",$I319=""),"",
SUMIFS(収穫記録!$P:$P,収穫記録!$D:$D,$J$1,収穫記録!$I:$I,$J$2,収穫記録!$J:$J,$J$3,収穫記録!$F:$F,$I319,収穫記録!$B:$B,"&gt;="&amp;V$10,収穫記録!$B:$B,"&lt;="&amp;V$10+6)
/_xlfn.UNIQUE(_xlfn._xlws.FILTER($F:$F,$E:$E=$J$4))
/IF($J$5="総計",1,$K319/10)
),0)</f>
        <v>0</v>
      </c>
      <c r="W319" s="48" cm="1">
        <f t="array" ref="W319">IFERROR(
IF(OR(W$10="",$I319=""),"",
SUMIFS(収穫記録!$P:$P,収穫記録!$D:$D,$J$1,収穫記録!$I:$I,$J$2,収穫記録!$J:$J,$J$3,収穫記録!$F:$F,$I319,収穫記録!$B:$B,"&gt;="&amp;W$10,収穫記録!$B:$B,"&lt;="&amp;W$10+6)
/_xlfn.UNIQUE(_xlfn._xlws.FILTER($F:$F,$E:$E=$J$4))
/IF($J$5="総計",1,$K319/10)
),0)</f>
        <v>0</v>
      </c>
      <c r="X319" s="48" cm="1">
        <f t="array" ref="X319">IFERROR(
IF(OR(X$10="",$I319=""),"",
SUMIFS(収穫記録!$P:$P,収穫記録!$D:$D,$J$1,収穫記録!$I:$I,$J$2,収穫記録!$J:$J,$J$3,収穫記録!$F:$F,$I319,収穫記録!$B:$B,"&gt;="&amp;X$10,収穫記録!$B:$B,"&lt;="&amp;X$10+6)
/_xlfn.UNIQUE(_xlfn._xlws.FILTER($F:$F,$E:$E=$J$4))
/IF($J$5="総計",1,$K319/10)
),0)</f>
        <v>0</v>
      </c>
    </row>
    <row r="320" spans="10:24">
      <c r="J320" s="13"/>
      <c r="K320" s="37"/>
      <c r="L320" s="46" t="str">
        <f t="shared" si="7"/>
        <v/>
      </c>
      <c r="M320" s="47" cm="1">
        <f t="array" ref="M320">IFERROR(
IF(OR(M$10="",$I320=""),"",
SUMIFS(収穫記録!$P:$P,収穫記録!$D:$D,$J$1,収穫記録!$I:$I,$J$2,収穫記録!$J:$J,$J$3,収穫記録!$F:$F,$I320,収穫記録!$B:$B,"&gt;="&amp;M$10,収穫記録!$B:$B,"&lt;="&amp;M$10+6)
/_xlfn.UNIQUE(_xlfn._xlws.FILTER($F:$F,$E:$E=$J$4))
/IF($J$5="総計",1,$K320/10)
),0)</f>
        <v>0</v>
      </c>
      <c r="N320" s="48" cm="1">
        <f t="array" ref="N320">IFERROR(
IF(OR(N$10="",$I320=""),"",
SUMIFS(収穫記録!$P:$P,収穫記録!$D:$D,$J$1,収穫記録!$I:$I,$J$2,収穫記録!$J:$J,$J$3,収穫記録!$F:$F,$I320,収穫記録!$B:$B,"&gt;="&amp;N$10,収穫記録!$B:$B,"&lt;="&amp;N$10+6)
/_xlfn.UNIQUE(_xlfn._xlws.FILTER($F:$F,$E:$E=$J$4))
/IF($J$5="総計",1,$K320/10)
),0)</f>
        <v>0</v>
      </c>
      <c r="O320" s="48" cm="1">
        <f t="array" ref="O320">IFERROR(
IF(OR(O$10="",$I320=""),"",
SUMIFS(収穫記録!$P:$P,収穫記録!$D:$D,$J$1,収穫記録!$I:$I,$J$2,収穫記録!$J:$J,$J$3,収穫記録!$F:$F,$I320,収穫記録!$B:$B,"&gt;="&amp;O$10,収穫記録!$B:$B,"&lt;="&amp;O$10+6)
/_xlfn.UNIQUE(_xlfn._xlws.FILTER($F:$F,$E:$E=$J$4))
/IF($J$5="総計",1,$K320/10)
),0)</f>
        <v>0</v>
      </c>
      <c r="P320" s="48" cm="1">
        <f t="array" ref="P320">IFERROR(
IF(OR(P$10="",$I320=""),"",
SUMIFS(収穫記録!$P:$P,収穫記録!$D:$D,$J$1,収穫記録!$I:$I,$J$2,収穫記録!$J:$J,$J$3,収穫記録!$F:$F,$I320,収穫記録!$B:$B,"&gt;="&amp;P$10,収穫記録!$B:$B,"&lt;="&amp;P$10+6)
/_xlfn.UNIQUE(_xlfn._xlws.FILTER($F:$F,$E:$E=$J$4))
/IF($J$5="総計",1,$K320/10)
),0)</f>
        <v>0</v>
      </c>
      <c r="Q320" s="48" cm="1">
        <f t="array" ref="Q320">IFERROR(
IF(OR(Q$10="",$I320=""),"",
SUMIFS(収穫記録!$P:$P,収穫記録!$D:$D,$J$1,収穫記録!$I:$I,$J$2,収穫記録!$J:$J,$J$3,収穫記録!$F:$F,$I320,収穫記録!$B:$B,"&gt;="&amp;Q$10,収穫記録!$B:$B,"&lt;="&amp;Q$10+6)
/_xlfn.UNIQUE(_xlfn._xlws.FILTER($F:$F,$E:$E=$J$4))
/IF($J$5="総計",1,$K320/10)
),0)</f>
        <v>0</v>
      </c>
      <c r="R320" s="48" cm="1">
        <f t="array" ref="R320">IFERROR(
IF(OR(R$10="",$I320=""),"",
SUMIFS(収穫記録!$P:$P,収穫記録!$D:$D,$J$1,収穫記録!$I:$I,$J$2,収穫記録!$J:$J,$J$3,収穫記録!$F:$F,$I320,収穫記録!$B:$B,"&gt;="&amp;R$10,収穫記録!$B:$B,"&lt;="&amp;R$10+6)
/_xlfn.UNIQUE(_xlfn._xlws.FILTER($F:$F,$E:$E=$J$4))
/IF($J$5="総計",1,$K320/10)
),0)</f>
        <v>0</v>
      </c>
      <c r="S320" s="48" cm="1">
        <f t="array" ref="S320">IFERROR(
IF(OR(S$10="",$I320=""),"",
SUMIFS(収穫記録!$P:$P,収穫記録!$D:$D,$J$1,収穫記録!$I:$I,$J$2,収穫記録!$J:$J,$J$3,収穫記録!$F:$F,$I320,収穫記録!$B:$B,"&gt;="&amp;S$10,収穫記録!$B:$B,"&lt;="&amp;S$10+6)
/_xlfn.UNIQUE(_xlfn._xlws.FILTER($F:$F,$E:$E=$J$4))
/IF($J$5="総計",1,$K320/10)
),0)</f>
        <v>0</v>
      </c>
      <c r="T320" s="48" cm="1">
        <f t="array" ref="T320">IFERROR(
IF(OR(T$10="",$I320=""),"",
SUMIFS(収穫記録!$P:$P,収穫記録!$D:$D,$J$1,収穫記録!$I:$I,$J$2,収穫記録!$J:$J,$J$3,収穫記録!$F:$F,$I320,収穫記録!$B:$B,"&gt;="&amp;T$10,収穫記録!$B:$B,"&lt;="&amp;T$10+6)
/_xlfn.UNIQUE(_xlfn._xlws.FILTER($F:$F,$E:$E=$J$4))
/IF($J$5="総計",1,$K320/10)
),0)</f>
        <v>0</v>
      </c>
      <c r="U320" s="48" cm="1">
        <f t="array" ref="U320">IFERROR(
IF(OR(U$10="",$I320=""),"",
SUMIFS(収穫記録!$P:$P,収穫記録!$D:$D,$J$1,収穫記録!$I:$I,$J$2,収穫記録!$J:$J,$J$3,収穫記録!$F:$F,$I320,収穫記録!$B:$B,"&gt;="&amp;U$10,収穫記録!$B:$B,"&lt;="&amp;U$10+6)
/_xlfn.UNIQUE(_xlfn._xlws.FILTER($F:$F,$E:$E=$J$4))
/IF($J$5="総計",1,$K320/10)
),0)</f>
        <v>0</v>
      </c>
      <c r="V320" s="48" cm="1">
        <f t="array" ref="V320">IFERROR(
IF(OR(V$10="",$I320=""),"",
SUMIFS(収穫記録!$P:$P,収穫記録!$D:$D,$J$1,収穫記録!$I:$I,$J$2,収穫記録!$J:$J,$J$3,収穫記録!$F:$F,$I320,収穫記録!$B:$B,"&gt;="&amp;V$10,収穫記録!$B:$B,"&lt;="&amp;V$10+6)
/_xlfn.UNIQUE(_xlfn._xlws.FILTER($F:$F,$E:$E=$J$4))
/IF($J$5="総計",1,$K320/10)
),0)</f>
        <v>0</v>
      </c>
      <c r="W320" s="48" cm="1">
        <f t="array" ref="W320">IFERROR(
IF(OR(W$10="",$I320=""),"",
SUMIFS(収穫記録!$P:$P,収穫記録!$D:$D,$J$1,収穫記録!$I:$I,$J$2,収穫記録!$J:$J,$J$3,収穫記録!$F:$F,$I320,収穫記録!$B:$B,"&gt;="&amp;W$10,収穫記録!$B:$B,"&lt;="&amp;W$10+6)
/_xlfn.UNIQUE(_xlfn._xlws.FILTER($F:$F,$E:$E=$J$4))
/IF($J$5="総計",1,$K320/10)
),0)</f>
        <v>0</v>
      </c>
      <c r="X320" s="48" cm="1">
        <f t="array" ref="X320">IFERROR(
IF(OR(X$10="",$I320=""),"",
SUMIFS(収穫記録!$P:$P,収穫記録!$D:$D,$J$1,収穫記録!$I:$I,$J$2,収穫記録!$J:$J,$J$3,収穫記録!$F:$F,$I320,収穫記録!$B:$B,"&gt;="&amp;X$10,収穫記録!$B:$B,"&lt;="&amp;X$10+6)
/_xlfn.UNIQUE(_xlfn._xlws.FILTER($F:$F,$E:$E=$J$4))
/IF($J$5="総計",1,$K320/10)
),0)</f>
        <v>0</v>
      </c>
    </row>
    <row r="321" spans="10:24">
      <c r="J321" s="13"/>
      <c r="K321" s="37"/>
      <c r="L321" s="46" t="str">
        <f t="shared" si="7"/>
        <v/>
      </c>
      <c r="M321" s="47" cm="1">
        <f t="array" ref="M321">IFERROR(
IF(OR(M$10="",$I321=""),"",
SUMIFS(収穫記録!$P:$P,収穫記録!$D:$D,$J$1,収穫記録!$I:$I,$J$2,収穫記録!$J:$J,$J$3,収穫記録!$F:$F,$I321,収穫記録!$B:$B,"&gt;="&amp;M$10,収穫記録!$B:$B,"&lt;="&amp;M$10+6)
/_xlfn.UNIQUE(_xlfn._xlws.FILTER($F:$F,$E:$E=$J$4))
/IF($J$5="総計",1,$K321/10)
),0)</f>
        <v>0</v>
      </c>
      <c r="N321" s="48" cm="1">
        <f t="array" ref="N321">IFERROR(
IF(OR(N$10="",$I321=""),"",
SUMIFS(収穫記録!$P:$P,収穫記録!$D:$D,$J$1,収穫記録!$I:$I,$J$2,収穫記録!$J:$J,$J$3,収穫記録!$F:$F,$I321,収穫記録!$B:$B,"&gt;="&amp;N$10,収穫記録!$B:$B,"&lt;="&amp;N$10+6)
/_xlfn.UNIQUE(_xlfn._xlws.FILTER($F:$F,$E:$E=$J$4))
/IF($J$5="総計",1,$K321/10)
),0)</f>
        <v>0</v>
      </c>
      <c r="O321" s="48" cm="1">
        <f t="array" ref="O321">IFERROR(
IF(OR(O$10="",$I321=""),"",
SUMIFS(収穫記録!$P:$P,収穫記録!$D:$D,$J$1,収穫記録!$I:$I,$J$2,収穫記録!$J:$J,$J$3,収穫記録!$F:$F,$I321,収穫記録!$B:$B,"&gt;="&amp;O$10,収穫記録!$B:$B,"&lt;="&amp;O$10+6)
/_xlfn.UNIQUE(_xlfn._xlws.FILTER($F:$F,$E:$E=$J$4))
/IF($J$5="総計",1,$K321/10)
),0)</f>
        <v>0</v>
      </c>
      <c r="P321" s="48" cm="1">
        <f t="array" ref="P321">IFERROR(
IF(OR(P$10="",$I321=""),"",
SUMIFS(収穫記録!$P:$P,収穫記録!$D:$D,$J$1,収穫記録!$I:$I,$J$2,収穫記録!$J:$J,$J$3,収穫記録!$F:$F,$I321,収穫記録!$B:$B,"&gt;="&amp;P$10,収穫記録!$B:$B,"&lt;="&amp;P$10+6)
/_xlfn.UNIQUE(_xlfn._xlws.FILTER($F:$F,$E:$E=$J$4))
/IF($J$5="総計",1,$K321/10)
),0)</f>
        <v>0</v>
      </c>
      <c r="Q321" s="48" cm="1">
        <f t="array" ref="Q321">IFERROR(
IF(OR(Q$10="",$I321=""),"",
SUMIFS(収穫記録!$P:$P,収穫記録!$D:$D,$J$1,収穫記録!$I:$I,$J$2,収穫記録!$J:$J,$J$3,収穫記録!$F:$F,$I321,収穫記録!$B:$B,"&gt;="&amp;Q$10,収穫記録!$B:$B,"&lt;="&amp;Q$10+6)
/_xlfn.UNIQUE(_xlfn._xlws.FILTER($F:$F,$E:$E=$J$4))
/IF($J$5="総計",1,$K321/10)
),0)</f>
        <v>0</v>
      </c>
      <c r="R321" s="48" cm="1">
        <f t="array" ref="R321">IFERROR(
IF(OR(R$10="",$I321=""),"",
SUMIFS(収穫記録!$P:$P,収穫記録!$D:$D,$J$1,収穫記録!$I:$I,$J$2,収穫記録!$J:$J,$J$3,収穫記録!$F:$F,$I321,収穫記録!$B:$B,"&gt;="&amp;R$10,収穫記録!$B:$B,"&lt;="&amp;R$10+6)
/_xlfn.UNIQUE(_xlfn._xlws.FILTER($F:$F,$E:$E=$J$4))
/IF($J$5="総計",1,$K321/10)
),0)</f>
        <v>0</v>
      </c>
      <c r="S321" s="48" cm="1">
        <f t="array" ref="S321">IFERROR(
IF(OR(S$10="",$I321=""),"",
SUMIFS(収穫記録!$P:$P,収穫記録!$D:$D,$J$1,収穫記録!$I:$I,$J$2,収穫記録!$J:$J,$J$3,収穫記録!$F:$F,$I321,収穫記録!$B:$B,"&gt;="&amp;S$10,収穫記録!$B:$B,"&lt;="&amp;S$10+6)
/_xlfn.UNIQUE(_xlfn._xlws.FILTER($F:$F,$E:$E=$J$4))
/IF($J$5="総計",1,$K321/10)
),0)</f>
        <v>0</v>
      </c>
      <c r="T321" s="48" cm="1">
        <f t="array" ref="T321">IFERROR(
IF(OR(T$10="",$I321=""),"",
SUMIFS(収穫記録!$P:$P,収穫記録!$D:$D,$J$1,収穫記録!$I:$I,$J$2,収穫記録!$J:$J,$J$3,収穫記録!$F:$F,$I321,収穫記録!$B:$B,"&gt;="&amp;T$10,収穫記録!$B:$B,"&lt;="&amp;T$10+6)
/_xlfn.UNIQUE(_xlfn._xlws.FILTER($F:$F,$E:$E=$J$4))
/IF($J$5="総計",1,$K321/10)
),0)</f>
        <v>0</v>
      </c>
      <c r="U321" s="48" cm="1">
        <f t="array" ref="U321">IFERROR(
IF(OR(U$10="",$I321=""),"",
SUMIFS(収穫記録!$P:$P,収穫記録!$D:$D,$J$1,収穫記録!$I:$I,$J$2,収穫記録!$J:$J,$J$3,収穫記録!$F:$F,$I321,収穫記録!$B:$B,"&gt;="&amp;U$10,収穫記録!$B:$B,"&lt;="&amp;U$10+6)
/_xlfn.UNIQUE(_xlfn._xlws.FILTER($F:$F,$E:$E=$J$4))
/IF($J$5="総計",1,$K321/10)
),0)</f>
        <v>0</v>
      </c>
      <c r="V321" s="48" cm="1">
        <f t="array" ref="V321">IFERROR(
IF(OR(V$10="",$I321=""),"",
SUMIFS(収穫記録!$P:$P,収穫記録!$D:$D,$J$1,収穫記録!$I:$I,$J$2,収穫記録!$J:$J,$J$3,収穫記録!$F:$F,$I321,収穫記録!$B:$B,"&gt;="&amp;V$10,収穫記録!$B:$B,"&lt;="&amp;V$10+6)
/_xlfn.UNIQUE(_xlfn._xlws.FILTER($F:$F,$E:$E=$J$4))
/IF($J$5="総計",1,$K321/10)
),0)</f>
        <v>0</v>
      </c>
      <c r="W321" s="48" cm="1">
        <f t="array" ref="W321">IFERROR(
IF(OR(W$10="",$I321=""),"",
SUMIFS(収穫記録!$P:$P,収穫記録!$D:$D,$J$1,収穫記録!$I:$I,$J$2,収穫記録!$J:$J,$J$3,収穫記録!$F:$F,$I321,収穫記録!$B:$B,"&gt;="&amp;W$10,収穫記録!$B:$B,"&lt;="&amp;W$10+6)
/_xlfn.UNIQUE(_xlfn._xlws.FILTER($F:$F,$E:$E=$J$4))
/IF($J$5="総計",1,$K321/10)
),0)</f>
        <v>0</v>
      </c>
      <c r="X321" s="48" cm="1">
        <f t="array" ref="X321">IFERROR(
IF(OR(X$10="",$I321=""),"",
SUMIFS(収穫記録!$P:$P,収穫記録!$D:$D,$J$1,収穫記録!$I:$I,$J$2,収穫記録!$J:$J,$J$3,収穫記録!$F:$F,$I321,収穫記録!$B:$B,"&gt;="&amp;X$10,収穫記録!$B:$B,"&lt;="&amp;X$10+6)
/_xlfn.UNIQUE(_xlfn._xlws.FILTER($F:$F,$E:$E=$J$4))
/IF($J$5="総計",1,$K321/10)
),0)</f>
        <v>0</v>
      </c>
    </row>
    <row r="322" spans="10:24">
      <c r="J322" s="13"/>
      <c r="K322" s="37"/>
      <c r="L322" s="46" t="str">
        <f t="shared" si="7"/>
        <v/>
      </c>
      <c r="M322" s="47" cm="1">
        <f t="array" ref="M322">IFERROR(
IF(OR(M$10="",$I322=""),"",
SUMIFS(収穫記録!$P:$P,収穫記録!$D:$D,$J$1,収穫記録!$I:$I,$J$2,収穫記録!$J:$J,$J$3,収穫記録!$F:$F,$I322,収穫記録!$B:$B,"&gt;="&amp;M$10,収穫記録!$B:$B,"&lt;="&amp;M$10+6)
/_xlfn.UNIQUE(_xlfn._xlws.FILTER($F:$F,$E:$E=$J$4))
/IF($J$5="総計",1,$K322/10)
),0)</f>
        <v>0</v>
      </c>
      <c r="N322" s="48" cm="1">
        <f t="array" ref="N322">IFERROR(
IF(OR(N$10="",$I322=""),"",
SUMIFS(収穫記録!$P:$P,収穫記録!$D:$D,$J$1,収穫記録!$I:$I,$J$2,収穫記録!$J:$J,$J$3,収穫記録!$F:$F,$I322,収穫記録!$B:$B,"&gt;="&amp;N$10,収穫記録!$B:$B,"&lt;="&amp;N$10+6)
/_xlfn.UNIQUE(_xlfn._xlws.FILTER($F:$F,$E:$E=$J$4))
/IF($J$5="総計",1,$K322/10)
),0)</f>
        <v>0</v>
      </c>
      <c r="O322" s="48" cm="1">
        <f t="array" ref="O322">IFERROR(
IF(OR(O$10="",$I322=""),"",
SUMIFS(収穫記録!$P:$P,収穫記録!$D:$D,$J$1,収穫記録!$I:$I,$J$2,収穫記録!$J:$J,$J$3,収穫記録!$F:$F,$I322,収穫記録!$B:$B,"&gt;="&amp;O$10,収穫記録!$B:$B,"&lt;="&amp;O$10+6)
/_xlfn.UNIQUE(_xlfn._xlws.FILTER($F:$F,$E:$E=$J$4))
/IF($J$5="総計",1,$K322/10)
),0)</f>
        <v>0</v>
      </c>
      <c r="P322" s="48" cm="1">
        <f t="array" ref="P322">IFERROR(
IF(OR(P$10="",$I322=""),"",
SUMIFS(収穫記録!$P:$P,収穫記録!$D:$D,$J$1,収穫記録!$I:$I,$J$2,収穫記録!$J:$J,$J$3,収穫記録!$F:$F,$I322,収穫記録!$B:$B,"&gt;="&amp;P$10,収穫記録!$B:$B,"&lt;="&amp;P$10+6)
/_xlfn.UNIQUE(_xlfn._xlws.FILTER($F:$F,$E:$E=$J$4))
/IF($J$5="総計",1,$K322/10)
),0)</f>
        <v>0</v>
      </c>
      <c r="Q322" s="48" cm="1">
        <f t="array" ref="Q322">IFERROR(
IF(OR(Q$10="",$I322=""),"",
SUMIFS(収穫記録!$P:$P,収穫記録!$D:$D,$J$1,収穫記録!$I:$I,$J$2,収穫記録!$J:$J,$J$3,収穫記録!$F:$F,$I322,収穫記録!$B:$B,"&gt;="&amp;Q$10,収穫記録!$B:$B,"&lt;="&amp;Q$10+6)
/_xlfn.UNIQUE(_xlfn._xlws.FILTER($F:$F,$E:$E=$J$4))
/IF($J$5="総計",1,$K322/10)
),0)</f>
        <v>0</v>
      </c>
      <c r="R322" s="48" cm="1">
        <f t="array" ref="R322">IFERROR(
IF(OR(R$10="",$I322=""),"",
SUMIFS(収穫記録!$P:$P,収穫記録!$D:$D,$J$1,収穫記録!$I:$I,$J$2,収穫記録!$J:$J,$J$3,収穫記録!$F:$F,$I322,収穫記録!$B:$B,"&gt;="&amp;R$10,収穫記録!$B:$B,"&lt;="&amp;R$10+6)
/_xlfn.UNIQUE(_xlfn._xlws.FILTER($F:$F,$E:$E=$J$4))
/IF($J$5="総計",1,$K322/10)
),0)</f>
        <v>0</v>
      </c>
      <c r="S322" s="48" cm="1">
        <f t="array" ref="S322">IFERROR(
IF(OR(S$10="",$I322=""),"",
SUMIFS(収穫記録!$P:$P,収穫記録!$D:$D,$J$1,収穫記録!$I:$I,$J$2,収穫記録!$J:$J,$J$3,収穫記録!$F:$F,$I322,収穫記録!$B:$B,"&gt;="&amp;S$10,収穫記録!$B:$B,"&lt;="&amp;S$10+6)
/_xlfn.UNIQUE(_xlfn._xlws.FILTER($F:$F,$E:$E=$J$4))
/IF($J$5="総計",1,$K322/10)
),0)</f>
        <v>0</v>
      </c>
      <c r="T322" s="48" cm="1">
        <f t="array" ref="T322">IFERROR(
IF(OR(T$10="",$I322=""),"",
SUMIFS(収穫記録!$P:$P,収穫記録!$D:$D,$J$1,収穫記録!$I:$I,$J$2,収穫記録!$J:$J,$J$3,収穫記録!$F:$F,$I322,収穫記録!$B:$B,"&gt;="&amp;T$10,収穫記録!$B:$B,"&lt;="&amp;T$10+6)
/_xlfn.UNIQUE(_xlfn._xlws.FILTER($F:$F,$E:$E=$J$4))
/IF($J$5="総計",1,$K322/10)
),0)</f>
        <v>0</v>
      </c>
      <c r="U322" s="48" cm="1">
        <f t="array" ref="U322">IFERROR(
IF(OR(U$10="",$I322=""),"",
SUMIFS(収穫記録!$P:$P,収穫記録!$D:$D,$J$1,収穫記録!$I:$I,$J$2,収穫記録!$J:$J,$J$3,収穫記録!$F:$F,$I322,収穫記録!$B:$B,"&gt;="&amp;U$10,収穫記録!$B:$B,"&lt;="&amp;U$10+6)
/_xlfn.UNIQUE(_xlfn._xlws.FILTER($F:$F,$E:$E=$J$4))
/IF($J$5="総計",1,$K322/10)
),0)</f>
        <v>0</v>
      </c>
      <c r="V322" s="48" cm="1">
        <f t="array" ref="V322">IFERROR(
IF(OR(V$10="",$I322=""),"",
SUMIFS(収穫記録!$P:$P,収穫記録!$D:$D,$J$1,収穫記録!$I:$I,$J$2,収穫記録!$J:$J,$J$3,収穫記録!$F:$F,$I322,収穫記録!$B:$B,"&gt;="&amp;V$10,収穫記録!$B:$B,"&lt;="&amp;V$10+6)
/_xlfn.UNIQUE(_xlfn._xlws.FILTER($F:$F,$E:$E=$J$4))
/IF($J$5="総計",1,$K322/10)
),0)</f>
        <v>0</v>
      </c>
      <c r="W322" s="48" cm="1">
        <f t="array" ref="W322">IFERROR(
IF(OR(W$10="",$I322=""),"",
SUMIFS(収穫記録!$P:$P,収穫記録!$D:$D,$J$1,収穫記録!$I:$I,$J$2,収穫記録!$J:$J,$J$3,収穫記録!$F:$F,$I322,収穫記録!$B:$B,"&gt;="&amp;W$10,収穫記録!$B:$B,"&lt;="&amp;W$10+6)
/_xlfn.UNIQUE(_xlfn._xlws.FILTER($F:$F,$E:$E=$J$4))
/IF($J$5="総計",1,$K322/10)
),0)</f>
        <v>0</v>
      </c>
      <c r="X322" s="48" cm="1">
        <f t="array" ref="X322">IFERROR(
IF(OR(X$10="",$I322=""),"",
SUMIFS(収穫記録!$P:$P,収穫記録!$D:$D,$J$1,収穫記録!$I:$I,$J$2,収穫記録!$J:$J,$J$3,収穫記録!$F:$F,$I322,収穫記録!$B:$B,"&gt;="&amp;X$10,収穫記録!$B:$B,"&lt;="&amp;X$10+6)
/_xlfn.UNIQUE(_xlfn._xlws.FILTER($F:$F,$E:$E=$J$4))
/IF($J$5="総計",1,$K322/10)
),0)</f>
        <v>0</v>
      </c>
    </row>
    <row r="323" spans="10:24">
      <c r="J323" s="13"/>
      <c r="K323" s="37"/>
      <c r="L323" s="46" t="str">
        <f t="shared" si="7"/>
        <v/>
      </c>
      <c r="M323" s="47" cm="1">
        <f t="array" ref="M323">IFERROR(
IF(OR(M$10="",$I323=""),"",
SUMIFS(収穫記録!$P:$P,収穫記録!$D:$D,$J$1,収穫記録!$I:$I,$J$2,収穫記録!$J:$J,$J$3,収穫記録!$F:$F,$I323,収穫記録!$B:$B,"&gt;="&amp;M$10,収穫記録!$B:$B,"&lt;="&amp;M$10+6)
/_xlfn.UNIQUE(_xlfn._xlws.FILTER($F:$F,$E:$E=$J$4))
/IF($J$5="総計",1,$K323/10)
),0)</f>
        <v>0</v>
      </c>
      <c r="N323" s="48" cm="1">
        <f t="array" ref="N323">IFERROR(
IF(OR(N$10="",$I323=""),"",
SUMIFS(収穫記録!$P:$P,収穫記録!$D:$D,$J$1,収穫記録!$I:$I,$J$2,収穫記録!$J:$J,$J$3,収穫記録!$F:$F,$I323,収穫記録!$B:$B,"&gt;="&amp;N$10,収穫記録!$B:$B,"&lt;="&amp;N$10+6)
/_xlfn.UNIQUE(_xlfn._xlws.FILTER($F:$F,$E:$E=$J$4))
/IF($J$5="総計",1,$K323/10)
),0)</f>
        <v>0</v>
      </c>
      <c r="O323" s="48" cm="1">
        <f t="array" ref="O323">IFERROR(
IF(OR(O$10="",$I323=""),"",
SUMIFS(収穫記録!$P:$P,収穫記録!$D:$D,$J$1,収穫記録!$I:$I,$J$2,収穫記録!$J:$J,$J$3,収穫記録!$F:$F,$I323,収穫記録!$B:$B,"&gt;="&amp;O$10,収穫記録!$B:$B,"&lt;="&amp;O$10+6)
/_xlfn.UNIQUE(_xlfn._xlws.FILTER($F:$F,$E:$E=$J$4))
/IF($J$5="総計",1,$K323/10)
),0)</f>
        <v>0</v>
      </c>
      <c r="P323" s="48" cm="1">
        <f t="array" ref="P323">IFERROR(
IF(OR(P$10="",$I323=""),"",
SUMIFS(収穫記録!$P:$P,収穫記録!$D:$D,$J$1,収穫記録!$I:$I,$J$2,収穫記録!$J:$J,$J$3,収穫記録!$F:$F,$I323,収穫記録!$B:$B,"&gt;="&amp;P$10,収穫記録!$B:$B,"&lt;="&amp;P$10+6)
/_xlfn.UNIQUE(_xlfn._xlws.FILTER($F:$F,$E:$E=$J$4))
/IF($J$5="総計",1,$K323/10)
),0)</f>
        <v>0</v>
      </c>
      <c r="Q323" s="48" cm="1">
        <f t="array" ref="Q323">IFERROR(
IF(OR(Q$10="",$I323=""),"",
SUMIFS(収穫記録!$P:$P,収穫記録!$D:$D,$J$1,収穫記録!$I:$I,$J$2,収穫記録!$J:$J,$J$3,収穫記録!$F:$F,$I323,収穫記録!$B:$B,"&gt;="&amp;Q$10,収穫記録!$B:$B,"&lt;="&amp;Q$10+6)
/_xlfn.UNIQUE(_xlfn._xlws.FILTER($F:$F,$E:$E=$J$4))
/IF($J$5="総計",1,$K323/10)
),0)</f>
        <v>0</v>
      </c>
      <c r="R323" s="48" cm="1">
        <f t="array" ref="R323">IFERROR(
IF(OR(R$10="",$I323=""),"",
SUMIFS(収穫記録!$P:$P,収穫記録!$D:$D,$J$1,収穫記録!$I:$I,$J$2,収穫記録!$J:$J,$J$3,収穫記録!$F:$F,$I323,収穫記録!$B:$B,"&gt;="&amp;R$10,収穫記録!$B:$B,"&lt;="&amp;R$10+6)
/_xlfn.UNIQUE(_xlfn._xlws.FILTER($F:$F,$E:$E=$J$4))
/IF($J$5="総計",1,$K323/10)
),0)</f>
        <v>0</v>
      </c>
      <c r="S323" s="48" cm="1">
        <f t="array" ref="S323">IFERROR(
IF(OR(S$10="",$I323=""),"",
SUMIFS(収穫記録!$P:$P,収穫記録!$D:$D,$J$1,収穫記録!$I:$I,$J$2,収穫記録!$J:$J,$J$3,収穫記録!$F:$F,$I323,収穫記録!$B:$B,"&gt;="&amp;S$10,収穫記録!$B:$B,"&lt;="&amp;S$10+6)
/_xlfn.UNIQUE(_xlfn._xlws.FILTER($F:$F,$E:$E=$J$4))
/IF($J$5="総計",1,$K323/10)
),0)</f>
        <v>0</v>
      </c>
      <c r="T323" s="48" cm="1">
        <f t="array" ref="T323">IFERROR(
IF(OR(T$10="",$I323=""),"",
SUMIFS(収穫記録!$P:$P,収穫記録!$D:$D,$J$1,収穫記録!$I:$I,$J$2,収穫記録!$J:$J,$J$3,収穫記録!$F:$F,$I323,収穫記録!$B:$B,"&gt;="&amp;T$10,収穫記録!$B:$B,"&lt;="&amp;T$10+6)
/_xlfn.UNIQUE(_xlfn._xlws.FILTER($F:$F,$E:$E=$J$4))
/IF($J$5="総計",1,$K323/10)
),0)</f>
        <v>0</v>
      </c>
      <c r="U323" s="48" cm="1">
        <f t="array" ref="U323">IFERROR(
IF(OR(U$10="",$I323=""),"",
SUMIFS(収穫記録!$P:$P,収穫記録!$D:$D,$J$1,収穫記録!$I:$I,$J$2,収穫記録!$J:$J,$J$3,収穫記録!$F:$F,$I323,収穫記録!$B:$B,"&gt;="&amp;U$10,収穫記録!$B:$B,"&lt;="&amp;U$10+6)
/_xlfn.UNIQUE(_xlfn._xlws.FILTER($F:$F,$E:$E=$J$4))
/IF($J$5="総計",1,$K323/10)
),0)</f>
        <v>0</v>
      </c>
      <c r="V323" s="48" cm="1">
        <f t="array" ref="V323">IFERROR(
IF(OR(V$10="",$I323=""),"",
SUMIFS(収穫記録!$P:$P,収穫記録!$D:$D,$J$1,収穫記録!$I:$I,$J$2,収穫記録!$J:$J,$J$3,収穫記録!$F:$F,$I323,収穫記録!$B:$B,"&gt;="&amp;V$10,収穫記録!$B:$B,"&lt;="&amp;V$10+6)
/_xlfn.UNIQUE(_xlfn._xlws.FILTER($F:$F,$E:$E=$J$4))
/IF($J$5="総計",1,$K323/10)
),0)</f>
        <v>0</v>
      </c>
      <c r="W323" s="48" cm="1">
        <f t="array" ref="W323">IFERROR(
IF(OR(W$10="",$I323=""),"",
SUMIFS(収穫記録!$P:$P,収穫記録!$D:$D,$J$1,収穫記録!$I:$I,$J$2,収穫記録!$J:$J,$J$3,収穫記録!$F:$F,$I323,収穫記録!$B:$B,"&gt;="&amp;W$10,収穫記録!$B:$B,"&lt;="&amp;W$10+6)
/_xlfn.UNIQUE(_xlfn._xlws.FILTER($F:$F,$E:$E=$J$4))
/IF($J$5="総計",1,$K323/10)
),0)</f>
        <v>0</v>
      </c>
      <c r="X323" s="48" cm="1">
        <f t="array" ref="X323">IFERROR(
IF(OR(X$10="",$I323=""),"",
SUMIFS(収穫記録!$P:$P,収穫記録!$D:$D,$J$1,収穫記録!$I:$I,$J$2,収穫記録!$J:$J,$J$3,収穫記録!$F:$F,$I323,収穫記録!$B:$B,"&gt;="&amp;X$10,収穫記録!$B:$B,"&lt;="&amp;X$10+6)
/_xlfn.UNIQUE(_xlfn._xlws.FILTER($F:$F,$E:$E=$J$4))
/IF($J$5="総計",1,$K323/10)
),0)</f>
        <v>0</v>
      </c>
    </row>
    <row r="324" spans="10:24">
      <c r="J324" s="13"/>
      <c r="K324" s="37"/>
      <c r="L324" s="46" t="str">
        <f t="shared" si="7"/>
        <v/>
      </c>
      <c r="M324" s="47" cm="1">
        <f t="array" ref="M324">IFERROR(
IF(OR(M$10="",$I324=""),"",
SUMIFS(収穫記録!$P:$P,収穫記録!$D:$D,$J$1,収穫記録!$I:$I,$J$2,収穫記録!$J:$J,$J$3,収穫記録!$F:$F,$I324,収穫記録!$B:$B,"&gt;="&amp;M$10,収穫記録!$B:$B,"&lt;="&amp;M$10+6)
/_xlfn.UNIQUE(_xlfn._xlws.FILTER($F:$F,$E:$E=$J$4))
/IF($J$5="総計",1,$K324/10)
),0)</f>
        <v>0</v>
      </c>
      <c r="N324" s="48" cm="1">
        <f t="array" ref="N324">IFERROR(
IF(OR(N$10="",$I324=""),"",
SUMIFS(収穫記録!$P:$P,収穫記録!$D:$D,$J$1,収穫記録!$I:$I,$J$2,収穫記録!$J:$J,$J$3,収穫記録!$F:$F,$I324,収穫記録!$B:$B,"&gt;="&amp;N$10,収穫記録!$B:$B,"&lt;="&amp;N$10+6)
/_xlfn.UNIQUE(_xlfn._xlws.FILTER($F:$F,$E:$E=$J$4))
/IF($J$5="総計",1,$K324/10)
),0)</f>
        <v>0</v>
      </c>
      <c r="O324" s="48" cm="1">
        <f t="array" ref="O324">IFERROR(
IF(OR(O$10="",$I324=""),"",
SUMIFS(収穫記録!$P:$P,収穫記録!$D:$D,$J$1,収穫記録!$I:$I,$J$2,収穫記録!$J:$J,$J$3,収穫記録!$F:$F,$I324,収穫記録!$B:$B,"&gt;="&amp;O$10,収穫記録!$B:$B,"&lt;="&amp;O$10+6)
/_xlfn.UNIQUE(_xlfn._xlws.FILTER($F:$F,$E:$E=$J$4))
/IF($J$5="総計",1,$K324/10)
),0)</f>
        <v>0</v>
      </c>
      <c r="P324" s="48" cm="1">
        <f t="array" ref="P324">IFERROR(
IF(OR(P$10="",$I324=""),"",
SUMIFS(収穫記録!$P:$P,収穫記録!$D:$D,$J$1,収穫記録!$I:$I,$J$2,収穫記録!$J:$J,$J$3,収穫記録!$F:$F,$I324,収穫記録!$B:$B,"&gt;="&amp;P$10,収穫記録!$B:$B,"&lt;="&amp;P$10+6)
/_xlfn.UNIQUE(_xlfn._xlws.FILTER($F:$F,$E:$E=$J$4))
/IF($J$5="総計",1,$K324/10)
),0)</f>
        <v>0</v>
      </c>
      <c r="Q324" s="48" cm="1">
        <f t="array" ref="Q324">IFERROR(
IF(OR(Q$10="",$I324=""),"",
SUMIFS(収穫記録!$P:$P,収穫記録!$D:$D,$J$1,収穫記録!$I:$I,$J$2,収穫記録!$J:$J,$J$3,収穫記録!$F:$F,$I324,収穫記録!$B:$B,"&gt;="&amp;Q$10,収穫記録!$B:$B,"&lt;="&amp;Q$10+6)
/_xlfn.UNIQUE(_xlfn._xlws.FILTER($F:$F,$E:$E=$J$4))
/IF($J$5="総計",1,$K324/10)
),0)</f>
        <v>0</v>
      </c>
      <c r="R324" s="48" cm="1">
        <f t="array" ref="R324">IFERROR(
IF(OR(R$10="",$I324=""),"",
SUMIFS(収穫記録!$P:$P,収穫記録!$D:$D,$J$1,収穫記録!$I:$I,$J$2,収穫記録!$J:$J,$J$3,収穫記録!$F:$F,$I324,収穫記録!$B:$B,"&gt;="&amp;R$10,収穫記録!$B:$B,"&lt;="&amp;R$10+6)
/_xlfn.UNIQUE(_xlfn._xlws.FILTER($F:$F,$E:$E=$J$4))
/IF($J$5="総計",1,$K324/10)
),0)</f>
        <v>0</v>
      </c>
      <c r="S324" s="48" cm="1">
        <f t="array" ref="S324">IFERROR(
IF(OR(S$10="",$I324=""),"",
SUMIFS(収穫記録!$P:$P,収穫記録!$D:$D,$J$1,収穫記録!$I:$I,$J$2,収穫記録!$J:$J,$J$3,収穫記録!$F:$F,$I324,収穫記録!$B:$B,"&gt;="&amp;S$10,収穫記録!$B:$B,"&lt;="&amp;S$10+6)
/_xlfn.UNIQUE(_xlfn._xlws.FILTER($F:$F,$E:$E=$J$4))
/IF($J$5="総計",1,$K324/10)
),0)</f>
        <v>0</v>
      </c>
      <c r="T324" s="48" cm="1">
        <f t="array" ref="T324">IFERROR(
IF(OR(T$10="",$I324=""),"",
SUMIFS(収穫記録!$P:$P,収穫記録!$D:$D,$J$1,収穫記録!$I:$I,$J$2,収穫記録!$J:$J,$J$3,収穫記録!$F:$F,$I324,収穫記録!$B:$B,"&gt;="&amp;T$10,収穫記録!$B:$B,"&lt;="&amp;T$10+6)
/_xlfn.UNIQUE(_xlfn._xlws.FILTER($F:$F,$E:$E=$J$4))
/IF($J$5="総計",1,$K324/10)
),0)</f>
        <v>0</v>
      </c>
      <c r="U324" s="48" cm="1">
        <f t="array" ref="U324">IFERROR(
IF(OR(U$10="",$I324=""),"",
SUMIFS(収穫記録!$P:$P,収穫記録!$D:$D,$J$1,収穫記録!$I:$I,$J$2,収穫記録!$J:$J,$J$3,収穫記録!$F:$F,$I324,収穫記録!$B:$B,"&gt;="&amp;U$10,収穫記録!$B:$B,"&lt;="&amp;U$10+6)
/_xlfn.UNIQUE(_xlfn._xlws.FILTER($F:$F,$E:$E=$J$4))
/IF($J$5="総計",1,$K324/10)
),0)</f>
        <v>0</v>
      </c>
      <c r="V324" s="48" cm="1">
        <f t="array" ref="V324">IFERROR(
IF(OR(V$10="",$I324=""),"",
SUMIFS(収穫記録!$P:$P,収穫記録!$D:$D,$J$1,収穫記録!$I:$I,$J$2,収穫記録!$J:$J,$J$3,収穫記録!$F:$F,$I324,収穫記録!$B:$B,"&gt;="&amp;V$10,収穫記録!$B:$B,"&lt;="&amp;V$10+6)
/_xlfn.UNIQUE(_xlfn._xlws.FILTER($F:$F,$E:$E=$J$4))
/IF($J$5="総計",1,$K324/10)
),0)</f>
        <v>0</v>
      </c>
      <c r="W324" s="48" cm="1">
        <f t="array" ref="W324">IFERROR(
IF(OR(W$10="",$I324=""),"",
SUMIFS(収穫記録!$P:$P,収穫記録!$D:$D,$J$1,収穫記録!$I:$I,$J$2,収穫記録!$J:$J,$J$3,収穫記録!$F:$F,$I324,収穫記録!$B:$B,"&gt;="&amp;W$10,収穫記録!$B:$B,"&lt;="&amp;W$10+6)
/_xlfn.UNIQUE(_xlfn._xlws.FILTER($F:$F,$E:$E=$J$4))
/IF($J$5="総計",1,$K324/10)
),0)</f>
        <v>0</v>
      </c>
      <c r="X324" s="48" cm="1">
        <f t="array" ref="X324">IFERROR(
IF(OR(X$10="",$I324=""),"",
SUMIFS(収穫記録!$P:$P,収穫記録!$D:$D,$J$1,収穫記録!$I:$I,$J$2,収穫記録!$J:$J,$J$3,収穫記録!$F:$F,$I324,収穫記録!$B:$B,"&gt;="&amp;X$10,収穫記録!$B:$B,"&lt;="&amp;X$10+6)
/_xlfn.UNIQUE(_xlfn._xlws.FILTER($F:$F,$E:$E=$J$4))
/IF($J$5="総計",1,$K324/10)
),0)</f>
        <v>0</v>
      </c>
    </row>
    <row r="325" spans="10:24">
      <c r="J325" s="13"/>
      <c r="K325" s="37"/>
      <c r="L325" s="46" t="str">
        <f t="shared" si="7"/>
        <v/>
      </c>
      <c r="M325" s="47" cm="1">
        <f t="array" ref="M325">IFERROR(
IF(OR(M$10="",$I325=""),"",
SUMIFS(収穫記録!$P:$P,収穫記録!$D:$D,$J$1,収穫記録!$I:$I,$J$2,収穫記録!$J:$J,$J$3,収穫記録!$F:$F,$I325,収穫記録!$B:$B,"&gt;="&amp;M$10,収穫記録!$B:$B,"&lt;="&amp;M$10+6)
/_xlfn.UNIQUE(_xlfn._xlws.FILTER($F:$F,$E:$E=$J$4))
/IF($J$5="総計",1,$K325/10)
),0)</f>
        <v>0</v>
      </c>
      <c r="N325" s="48" cm="1">
        <f t="array" ref="N325">IFERROR(
IF(OR(N$10="",$I325=""),"",
SUMIFS(収穫記録!$P:$P,収穫記録!$D:$D,$J$1,収穫記録!$I:$I,$J$2,収穫記録!$J:$J,$J$3,収穫記録!$F:$F,$I325,収穫記録!$B:$B,"&gt;="&amp;N$10,収穫記録!$B:$B,"&lt;="&amp;N$10+6)
/_xlfn.UNIQUE(_xlfn._xlws.FILTER($F:$F,$E:$E=$J$4))
/IF($J$5="総計",1,$K325/10)
),0)</f>
        <v>0</v>
      </c>
      <c r="O325" s="48" cm="1">
        <f t="array" ref="O325">IFERROR(
IF(OR(O$10="",$I325=""),"",
SUMIFS(収穫記録!$P:$P,収穫記録!$D:$D,$J$1,収穫記録!$I:$I,$J$2,収穫記録!$J:$J,$J$3,収穫記録!$F:$F,$I325,収穫記録!$B:$B,"&gt;="&amp;O$10,収穫記録!$B:$B,"&lt;="&amp;O$10+6)
/_xlfn.UNIQUE(_xlfn._xlws.FILTER($F:$F,$E:$E=$J$4))
/IF($J$5="総計",1,$K325/10)
),0)</f>
        <v>0</v>
      </c>
      <c r="P325" s="48" cm="1">
        <f t="array" ref="P325">IFERROR(
IF(OR(P$10="",$I325=""),"",
SUMIFS(収穫記録!$P:$P,収穫記録!$D:$D,$J$1,収穫記録!$I:$I,$J$2,収穫記録!$J:$J,$J$3,収穫記録!$F:$F,$I325,収穫記録!$B:$B,"&gt;="&amp;P$10,収穫記録!$B:$B,"&lt;="&amp;P$10+6)
/_xlfn.UNIQUE(_xlfn._xlws.FILTER($F:$F,$E:$E=$J$4))
/IF($J$5="総計",1,$K325/10)
),0)</f>
        <v>0</v>
      </c>
      <c r="Q325" s="48" cm="1">
        <f t="array" ref="Q325">IFERROR(
IF(OR(Q$10="",$I325=""),"",
SUMIFS(収穫記録!$P:$P,収穫記録!$D:$D,$J$1,収穫記録!$I:$I,$J$2,収穫記録!$J:$J,$J$3,収穫記録!$F:$F,$I325,収穫記録!$B:$B,"&gt;="&amp;Q$10,収穫記録!$B:$B,"&lt;="&amp;Q$10+6)
/_xlfn.UNIQUE(_xlfn._xlws.FILTER($F:$F,$E:$E=$J$4))
/IF($J$5="総計",1,$K325/10)
),0)</f>
        <v>0</v>
      </c>
      <c r="R325" s="48" cm="1">
        <f t="array" ref="R325">IFERROR(
IF(OR(R$10="",$I325=""),"",
SUMIFS(収穫記録!$P:$P,収穫記録!$D:$D,$J$1,収穫記録!$I:$I,$J$2,収穫記録!$J:$J,$J$3,収穫記録!$F:$F,$I325,収穫記録!$B:$B,"&gt;="&amp;R$10,収穫記録!$B:$B,"&lt;="&amp;R$10+6)
/_xlfn.UNIQUE(_xlfn._xlws.FILTER($F:$F,$E:$E=$J$4))
/IF($J$5="総計",1,$K325/10)
),0)</f>
        <v>0</v>
      </c>
      <c r="S325" s="48" cm="1">
        <f t="array" ref="S325">IFERROR(
IF(OR(S$10="",$I325=""),"",
SUMIFS(収穫記録!$P:$P,収穫記録!$D:$D,$J$1,収穫記録!$I:$I,$J$2,収穫記録!$J:$J,$J$3,収穫記録!$F:$F,$I325,収穫記録!$B:$B,"&gt;="&amp;S$10,収穫記録!$B:$B,"&lt;="&amp;S$10+6)
/_xlfn.UNIQUE(_xlfn._xlws.FILTER($F:$F,$E:$E=$J$4))
/IF($J$5="総計",1,$K325/10)
),0)</f>
        <v>0</v>
      </c>
      <c r="T325" s="48" cm="1">
        <f t="array" ref="T325">IFERROR(
IF(OR(T$10="",$I325=""),"",
SUMIFS(収穫記録!$P:$P,収穫記録!$D:$D,$J$1,収穫記録!$I:$I,$J$2,収穫記録!$J:$J,$J$3,収穫記録!$F:$F,$I325,収穫記録!$B:$B,"&gt;="&amp;T$10,収穫記録!$B:$B,"&lt;="&amp;T$10+6)
/_xlfn.UNIQUE(_xlfn._xlws.FILTER($F:$F,$E:$E=$J$4))
/IF($J$5="総計",1,$K325/10)
),0)</f>
        <v>0</v>
      </c>
      <c r="U325" s="48" cm="1">
        <f t="array" ref="U325">IFERROR(
IF(OR(U$10="",$I325=""),"",
SUMIFS(収穫記録!$P:$P,収穫記録!$D:$D,$J$1,収穫記録!$I:$I,$J$2,収穫記録!$J:$J,$J$3,収穫記録!$F:$F,$I325,収穫記録!$B:$B,"&gt;="&amp;U$10,収穫記録!$B:$B,"&lt;="&amp;U$10+6)
/_xlfn.UNIQUE(_xlfn._xlws.FILTER($F:$F,$E:$E=$J$4))
/IF($J$5="総計",1,$K325/10)
),0)</f>
        <v>0</v>
      </c>
      <c r="V325" s="48" cm="1">
        <f t="array" ref="V325">IFERROR(
IF(OR(V$10="",$I325=""),"",
SUMIFS(収穫記録!$P:$P,収穫記録!$D:$D,$J$1,収穫記録!$I:$I,$J$2,収穫記録!$J:$J,$J$3,収穫記録!$F:$F,$I325,収穫記録!$B:$B,"&gt;="&amp;V$10,収穫記録!$B:$B,"&lt;="&amp;V$10+6)
/_xlfn.UNIQUE(_xlfn._xlws.FILTER($F:$F,$E:$E=$J$4))
/IF($J$5="総計",1,$K325/10)
),0)</f>
        <v>0</v>
      </c>
      <c r="W325" s="48" cm="1">
        <f t="array" ref="W325">IFERROR(
IF(OR(W$10="",$I325=""),"",
SUMIFS(収穫記録!$P:$P,収穫記録!$D:$D,$J$1,収穫記録!$I:$I,$J$2,収穫記録!$J:$J,$J$3,収穫記録!$F:$F,$I325,収穫記録!$B:$B,"&gt;="&amp;W$10,収穫記録!$B:$B,"&lt;="&amp;W$10+6)
/_xlfn.UNIQUE(_xlfn._xlws.FILTER($F:$F,$E:$E=$J$4))
/IF($J$5="総計",1,$K325/10)
),0)</f>
        <v>0</v>
      </c>
      <c r="X325" s="48" cm="1">
        <f t="array" ref="X325">IFERROR(
IF(OR(X$10="",$I325=""),"",
SUMIFS(収穫記録!$P:$P,収穫記録!$D:$D,$J$1,収穫記録!$I:$I,$J$2,収穫記録!$J:$J,$J$3,収穫記録!$F:$F,$I325,収穫記録!$B:$B,"&gt;="&amp;X$10,収穫記録!$B:$B,"&lt;="&amp;X$10+6)
/_xlfn.UNIQUE(_xlfn._xlws.FILTER($F:$F,$E:$E=$J$4))
/IF($J$5="総計",1,$K325/10)
),0)</f>
        <v>0</v>
      </c>
    </row>
    <row r="326" spans="10:24">
      <c r="J326" s="13"/>
      <c r="K326" s="37"/>
      <c r="L326" s="46" t="str">
        <f t="shared" si="7"/>
        <v/>
      </c>
      <c r="M326" s="47" cm="1">
        <f t="array" ref="M326">IFERROR(
IF(OR(M$10="",$I326=""),"",
SUMIFS(収穫記録!$P:$P,収穫記録!$D:$D,$J$1,収穫記録!$I:$I,$J$2,収穫記録!$J:$J,$J$3,収穫記録!$F:$F,$I326,収穫記録!$B:$B,"&gt;="&amp;M$10,収穫記録!$B:$B,"&lt;="&amp;M$10+6)
/_xlfn.UNIQUE(_xlfn._xlws.FILTER($F:$F,$E:$E=$J$4))
/IF($J$5="総計",1,$K326/10)
),0)</f>
        <v>0</v>
      </c>
      <c r="N326" s="48" cm="1">
        <f t="array" ref="N326">IFERROR(
IF(OR(N$10="",$I326=""),"",
SUMIFS(収穫記録!$P:$P,収穫記録!$D:$D,$J$1,収穫記録!$I:$I,$J$2,収穫記録!$J:$J,$J$3,収穫記録!$F:$F,$I326,収穫記録!$B:$B,"&gt;="&amp;N$10,収穫記録!$B:$B,"&lt;="&amp;N$10+6)
/_xlfn.UNIQUE(_xlfn._xlws.FILTER($F:$F,$E:$E=$J$4))
/IF($J$5="総計",1,$K326/10)
),0)</f>
        <v>0</v>
      </c>
      <c r="O326" s="48" cm="1">
        <f t="array" ref="O326">IFERROR(
IF(OR(O$10="",$I326=""),"",
SUMIFS(収穫記録!$P:$P,収穫記録!$D:$D,$J$1,収穫記録!$I:$I,$J$2,収穫記録!$J:$J,$J$3,収穫記録!$F:$F,$I326,収穫記録!$B:$B,"&gt;="&amp;O$10,収穫記録!$B:$B,"&lt;="&amp;O$10+6)
/_xlfn.UNIQUE(_xlfn._xlws.FILTER($F:$F,$E:$E=$J$4))
/IF($J$5="総計",1,$K326/10)
),0)</f>
        <v>0</v>
      </c>
      <c r="P326" s="48" cm="1">
        <f t="array" ref="P326">IFERROR(
IF(OR(P$10="",$I326=""),"",
SUMIFS(収穫記録!$P:$P,収穫記録!$D:$D,$J$1,収穫記録!$I:$I,$J$2,収穫記録!$J:$J,$J$3,収穫記録!$F:$F,$I326,収穫記録!$B:$B,"&gt;="&amp;P$10,収穫記録!$B:$B,"&lt;="&amp;P$10+6)
/_xlfn.UNIQUE(_xlfn._xlws.FILTER($F:$F,$E:$E=$J$4))
/IF($J$5="総計",1,$K326/10)
),0)</f>
        <v>0</v>
      </c>
      <c r="Q326" s="48" cm="1">
        <f t="array" ref="Q326">IFERROR(
IF(OR(Q$10="",$I326=""),"",
SUMIFS(収穫記録!$P:$P,収穫記録!$D:$D,$J$1,収穫記録!$I:$I,$J$2,収穫記録!$J:$J,$J$3,収穫記録!$F:$F,$I326,収穫記録!$B:$B,"&gt;="&amp;Q$10,収穫記録!$B:$B,"&lt;="&amp;Q$10+6)
/_xlfn.UNIQUE(_xlfn._xlws.FILTER($F:$F,$E:$E=$J$4))
/IF($J$5="総計",1,$K326/10)
),0)</f>
        <v>0</v>
      </c>
      <c r="R326" s="48" cm="1">
        <f t="array" ref="R326">IFERROR(
IF(OR(R$10="",$I326=""),"",
SUMIFS(収穫記録!$P:$P,収穫記録!$D:$D,$J$1,収穫記録!$I:$I,$J$2,収穫記録!$J:$J,$J$3,収穫記録!$F:$F,$I326,収穫記録!$B:$B,"&gt;="&amp;R$10,収穫記録!$B:$B,"&lt;="&amp;R$10+6)
/_xlfn.UNIQUE(_xlfn._xlws.FILTER($F:$F,$E:$E=$J$4))
/IF($J$5="総計",1,$K326/10)
),0)</f>
        <v>0</v>
      </c>
      <c r="S326" s="48" cm="1">
        <f t="array" ref="S326">IFERROR(
IF(OR(S$10="",$I326=""),"",
SUMIFS(収穫記録!$P:$P,収穫記録!$D:$D,$J$1,収穫記録!$I:$I,$J$2,収穫記録!$J:$J,$J$3,収穫記録!$F:$F,$I326,収穫記録!$B:$B,"&gt;="&amp;S$10,収穫記録!$B:$B,"&lt;="&amp;S$10+6)
/_xlfn.UNIQUE(_xlfn._xlws.FILTER($F:$F,$E:$E=$J$4))
/IF($J$5="総計",1,$K326/10)
),0)</f>
        <v>0</v>
      </c>
      <c r="T326" s="48" cm="1">
        <f t="array" ref="T326">IFERROR(
IF(OR(T$10="",$I326=""),"",
SUMIFS(収穫記録!$P:$P,収穫記録!$D:$D,$J$1,収穫記録!$I:$I,$J$2,収穫記録!$J:$J,$J$3,収穫記録!$F:$F,$I326,収穫記録!$B:$B,"&gt;="&amp;T$10,収穫記録!$B:$B,"&lt;="&amp;T$10+6)
/_xlfn.UNIQUE(_xlfn._xlws.FILTER($F:$F,$E:$E=$J$4))
/IF($J$5="総計",1,$K326/10)
),0)</f>
        <v>0</v>
      </c>
      <c r="U326" s="48" cm="1">
        <f t="array" ref="U326">IFERROR(
IF(OR(U$10="",$I326=""),"",
SUMIFS(収穫記録!$P:$P,収穫記録!$D:$D,$J$1,収穫記録!$I:$I,$J$2,収穫記録!$J:$J,$J$3,収穫記録!$F:$F,$I326,収穫記録!$B:$B,"&gt;="&amp;U$10,収穫記録!$B:$B,"&lt;="&amp;U$10+6)
/_xlfn.UNIQUE(_xlfn._xlws.FILTER($F:$F,$E:$E=$J$4))
/IF($J$5="総計",1,$K326/10)
),0)</f>
        <v>0</v>
      </c>
      <c r="V326" s="48" cm="1">
        <f t="array" ref="V326">IFERROR(
IF(OR(V$10="",$I326=""),"",
SUMIFS(収穫記録!$P:$P,収穫記録!$D:$D,$J$1,収穫記録!$I:$I,$J$2,収穫記録!$J:$J,$J$3,収穫記録!$F:$F,$I326,収穫記録!$B:$B,"&gt;="&amp;V$10,収穫記録!$B:$B,"&lt;="&amp;V$10+6)
/_xlfn.UNIQUE(_xlfn._xlws.FILTER($F:$F,$E:$E=$J$4))
/IF($J$5="総計",1,$K326/10)
),0)</f>
        <v>0</v>
      </c>
      <c r="W326" s="48" cm="1">
        <f t="array" ref="W326">IFERROR(
IF(OR(W$10="",$I326=""),"",
SUMIFS(収穫記録!$P:$P,収穫記録!$D:$D,$J$1,収穫記録!$I:$I,$J$2,収穫記録!$J:$J,$J$3,収穫記録!$F:$F,$I326,収穫記録!$B:$B,"&gt;="&amp;W$10,収穫記録!$B:$B,"&lt;="&amp;W$10+6)
/_xlfn.UNIQUE(_xlfn._xlws.FILTER($F:$F,$E:$E=$J$4))
/IF($J$5="総計",1,$K326/10)
),0)</f>
        <v>0</v>
      </c>
      <c r="X326" s="48" cm="1">
        <f t="array" ref="X326">IFERROR(
IF(OR(X$10="",$I326=""),"",
SUMIFS(収穫記録!$P:$P,収穫記録!$D:$D,$J$1,収穫記録!$I:$I,$J$2,収穫記録!$J:$J,$J$3,収穫記録!$F:$F,$I326,収穫記録!$B:$B,"&gt;="&amp;X$10,収穫記録!$B:$B,"&lt;="&amp;X$10+6)
/_xlfn.UNIQUE(_xlfn._xlws.FILTER($F:$F,$E:$E=$J$4))
/IF($J$5="総計",1,$K326/10)
),0)</f>
        <v>0</v>
      </c>
    </row>
    <row r="327" spans="10:24">
      <c r="J327" s="13"/>
      <c r="K327" s="37"/>
      <c r="L327" s="46" t="str">
        <f t="shared" si="7"/>
        <v/>
      </c>
      <c r="M327" s="47" cm="1">
        <f t="array" ref="M327">IFERROR(
IF(OR(M$10="",$I327=""),"",
SUMIFS(収穫記録!$P:$P,収穫記録!$D:$D,$J$1,収穫記録!$I:$I,$J$2,収穫記録!$J:$J,$J$3,収穫記録!$F:$F,$I327,収穫記録!$B:$B,"&gt;="&amp;M$10,収穫記録!$B:$B,"&lt;="&amp;M$10+6)
/_xlfn.UNIQUE(_xlfn._xlws.FILTER($F:$F,$E:$E=$J$4))
/IF($J$5="総計",1,$K327/10)
),0)</f>
        <v>0</v>
      </c>
      <c r="N327" s="48" cm="1">
        <f t="array" ref="N327">IFERROR(
IF(OR(N$10="",$I327=""),"",
SUMIFS(収穫記録!$P:$P,収穫記録!$D:$D,$J$1,収穫記録!$I:$I,$J$2,収穫記録!$J:$J,$J$3,収穫記録!$F:$F,$I327,収穫記録!$B:$B,"&gt;="&amp;N$10,収穫記録!$B:$B,"&lt;="&amp;N$10+6)
/_xlfn.UNIQUE(_xlfn._xlws.FILTER($F:$F,$E:$E=$J$4))
/IF($J$5="総計",1,$K327/10)
),0)</f>
        <v>0</v>
      </c>
      <c r="O327" s="48" cm="1">
        <f t="array" ref="O327">IFERROR(
IF(OR(O$10="",$I327=""),"",
SUMIFS(収穫記録!$P:$P,収穫記録!$D:$D,$J$1,収穫記録!$I:$I,$J$2,収穫記録!$J:$J,$J$3,収穫記録!$F:$F,$I327,収穫記録!$B:$B,"&gt;="&amp;O$10,収穫記録!$B:$B,"&lt;="&amp;O$10+6)
/_xlfn.UNIQUE(_xlfn._xlws.FILTER($F:$F,$E:$E=$J$4))
/IF($J$5="総計",1,$K327/10)
),0)</f>
        <v>0</v>
      </c>
      <c r="P327" s="48" cm="1">
        <f t="array" ref="P327">IFERROR(
IF(OR(P$10="",$I327=""),"",
SUMIFS(収穫記録!$P:$P,収穫記録!$D:$D,$J$1,収穫記録!$I:$I,$J$2,収穫記録!$J:$J,$J$3,収穫記録!$F:$F,$I327,収穫記録!$B:$B,"&gt;="&amp;P$10,収穫記録!$B:$B,"&lt;="&amp;P$10+6)
/_xlfn.UNIQUE(_xlfn._xlws.FILTER($F:$F,$E:$E=$J$4))
/IF($J$5="総計",1,$K327/10)
),0)</f>
        <v>0</v>
      </c>
      <c r="Q327" s="48" cm="1">
        <f t="array" ref="Q327">IFERROR(
IF(OR(Q$10="",$I327=""),"",
SUMIFS(収穫記録!$P:$P,収穫記録!$D:$D,$J$1,収穫記録!$I:$I,$J$2,収穫記録!$J:$J,$J$3,収穫記録!$F:$F,$I327,収穫記録!$B:$B,"&gt;="&amp;Q$10,収穫記録!$B:$B,"&lt;="&amp;Q$10+6)
/_xlfn.UNIQUE(_xlfn._xlws.FILTER($F:$F,$E:$E=$J$4))
/IF($J$5="総計",1,$K327/10)
),0)</f>
        <v>0</v>
      </c>
      <c r="R327" s="48" cm="1">
        <f t="array" ref="R327">IFERROR(
IF(OR(R$10="",$I327=""),"",
SUMIFS(収穫記録!$P:$P,収穫記録!$D:$D,$J$1,収穫記録!$I:$I,$J$2,収穫記録!$J:$J,$J$3,収穫記録!$F:$F,$I327,収穫記録!$B:$B,"&gt;="&amp;R$10,収穫記録!$B:$B,"&lt;="&amp;R$10+6)
/_xlfn.UNIQUE(_xlfn._xlws.FILTER($F:$F,$E:$E=$J$4))
/IF($J$5="総計",1,$K327/10)
),0)</f>
        <v>0</v>
      </c>
      <c r="S327" s="48" cm="1">
        <f t="array" ref="S327">IFERROR(
IF(OR(S$10="",$I327=""),"",
SUMIFS(収穫記録!$P:$P,収穫記録!$D:$D,$J$1,収穫記録!$I:$I,$J$2,収穫記録!$J:$J,$J$3,収穫記録!$F:$F,$I327,収穫記録!$B:$B,"&gt;="&amp;S$10,収穫記録!$B:$B,"&lt;="&amp;S$10+6)
/_xlfn.UNIQUE(_xlfn._xlws.FILTER($F:$F,$E:$E=$J$4))
/IF($J$5="総計",1,$K327/10)
),0)</f>
        <v>0</v>
      </c>
      <c r="T327" s="48" cm="1">
        <f t="array" ref="T327">IFERROR(
IF(OR(T$10="",$I327=""),"",
SUMIFS(収穫記録!$P:$P,収穫記録!$D:$D,$J$1,収穫記録!$I:$I,$J$2,収穫記録!$J:$J,$J$3,収穫記録!$F:$F,$I327,収穫記録!$B:$B,"&gt;="&amp;T$10,収穫記録!$B:$B,"&lt;="&amp;T$10+6)
/_xlfn.UNIQUE(_xlfn._xlws.FILTER($F:$F,$E:$E=$J$4))
/IF($J$5="総計",1,$K327/10)
),0)</f>
        <v>0</v>
      </c>
      <c r="U327" s="48" cm="1">
        <f t="array" ref="U327">IFERROR(
IF(OR(U$10="",$I327=""),"",
SUMIFS(収穫記録!$P:$P,収穫記録!$D:$D,$J$1,収穫記録!$I:$I,$J$2,収穫記録!$J:$J,$J$3,収穫記録!$F:$F,$I327,収穫記録!$B:$B,"&gt;="&amp;U$10,収穫記録!$B:$B,"&lt;="&amp;U$10+6)
/_xlfn.UNIQUE(_xlfn._xlws.FILTER($F:$F,$E:$E=$J$4))
/IF($J$5="総計",1,$K327/10)
),0)</f>
        <v>0</v>
      </c>
      <c r="V327" s="48" cm="1">
        <f t="array" ref="V327">IFERROR(
IF(OR(V$10="",$I327=""),"",
SUMIFS(収穫記録!$P:$P,収穫記録!$D:$D,$J$1,収穫記録!$I:$I,$J$2,収穫記録!$J:$J,$J$3,収穫記録!$F:$F,$I327,収穫記録!$B:$B,"&gt;="&amp;V$10,収穫記録!$B:$B,"&lt;="&amp;V$10+6)
/_xlfn.UNIQUE(_xlfn._xlws.FILTER($F:$F,$E:$E=$J$4))
/IF($J$5="総計",1,$K327/10)
),0)</f>
        <v>0</v>
      </c>
      <c r="W327" s="48" cm="1">
        <f t="array" ref="W327">IFERROR(
IF(OR(W$10="",$I327=""),"",
SUMIFS(収穫記録!$P:$P,収穫記録!$D:$D,$J$1,収穫記録!$I:$I,$J$2,収穫記録!$J:$J,$J$3,収穫記録!$F:$F,$I327,収穫記録!$B:$B,"&gt;="&amp;W$10,収穫記録!$B:$B,"&lt;="&amp;W$10+6)
/_xlfn.UNIQUE(_xlfn._xlws.FILTER($F:$F,$E:$E=$J$4))
/IF($J$5="総計",1,$K327/10)
),0)</f>
        <v>0</v>
      </c>
      <c r="X327" s="48" cm="1">
        <f t="array" ref="X327">IFERROR(
IF(OR(X$10="",$I327=""),"",
SUMIFS(収穫記録!$P:$P,収穫記録!$D:$D,$J$1,収穫記録!$I:$I,$J$2,収穫記録!$J:$J,$J$3,収穫記録!$F:$F,$I327,収穫記録!$B:$B,"&gt;="&amp;X$10,収穫記録!$B:$B,"&lt;="&amp;X$10+6)
/_xlfn.UNIQUE(_xlfn._xlws.FILTER($F:$F,$E:$E=$J$4))
/IF($J$5="総計",1,$K327/10)
),0)</f>
        <v>0</v>
      </c>
    </row>
    <row r="328" spans="10:24">
      <c r="J328" s="13"/>
      <c r="K328" s="37"/>
      <c r="L328" s="46" t="str">
        <f t="shared" si="7"/>
        <v/>
      </c>
      <c r="M328" s="47" cm="1">
        <f t="array" ref="M328">IFERROR(
IF(OR(M$10="",$I328=""),"",
SUMIFS(収穫記録!$P:$P,収穫記録!$D:$D,$J$1,収穫記録!$I:$I,$J$2,収穫記録!$J:$J,$J$3,収穫記録!$F:$F,$I328,収穫記録!$B:$B,"&gt;="&amp;M$10,収穫記録!$B:$B,"&lt;="&amp;M$10+6)
/_xlfn.UNIQUE(_xlfn._xlws.FILTER($F:$F,$E:$E=$J$4))
/IF($J$5="総計",1,$K328/10)
),0)</f>
        <v>0</v>
      </c>
      <c r="N328" s="48" cm="1">
        <f t="array" ref="N328">IFERROR(
IF(OR(N$10="",$I328=""),"",
SUMIFS(収穫記録!$P:$P,収穫記録!$D:$D,$J$1,収穫記録!$I:$I,$J$2,収穫記録!$J:$J,$J$3,収穫記録!$F:$F,$I328,収穫記録!$B:$B,"&gt;="&amp;N$10,収穫記録!$B:$B,"&lt;="&amp;N$10+6)
/_xlfn.UNIQUE(_xlfn._xlws.FILTER($F:$F,$E:$E=$J$4))
/IF($J$5="総計",1,$K328/10)
),0)</f>
        <v>0</v>
      </c>
      <c r="O328" s="48" cm="1">
        <f t="array" ref="O328">IFERROR(
IF(OR(O$10="",$I328=""),"",
SUMIFS(収穫記録!$P:$P,収穫記録!$D:$D,$J$1,収穫記録!$I:$I,$J$2,収穫記録!$J:$J,$J$3,収穫記録!$F:$F,$I328,収穫記録!$B:$B,"&gt;="&amp;O$10,収穫記録!$B:$B,"&lt;="&amp;O$10+6)
/_xlfn.UNIQUE(_xlfn._xlws.FILTER($F:$F,$E:$E=$J$4))
/IF($J$5="総計",1,$K328/10)
),0)</f>
        <v>0</v>
      </c>
      <c r="P328" s="48" cm="1">
        <f t="array" ref="P328">IFERROR(
IF(OR(P$10="",$I328=""),"",
SUMIFS(収穫記録!$P:$P,収穫記録!$D:$D,$J$1,収穫記録!$I:$I,$J$2,収穫記録!$J:$J,$J$3,収穫記録!$F:$F,$I328,収穫記録!$B:$B,"&gt;="&amp;P$10,収穫記録!$B:$B,"&lt;="&amp;P$10+6)
/_xlfn.UNIQUE(_xlfn._xlws.FILTER($F:$F,$E:$E=$J$4))
/IF($J$5="総計",1,$K328/10)
),0)</f>
        <v>0</v>
      </c>
      <c r="Q328" s="48" cm="1">
        <f t="array" ref="Q328">IFERROR(
IF(OR(Q$10="",$I328=""),"",
SUMIFS(収穫記録!$P:$P,収穫記録!$D:$D,$J$1,収穫記録!$I:$I,$J$2,収穫記録!$J:$J,$J$3,収穫記録!$F:$F,$I328,収穫記録!$B:$B,"&gt;="&amp;Q$10,収穫記録!$B:$B,"&lt;="&amp;Q$10+6)
/_xlfn.UNIQUE(_xlfn._xlws.FILTER($F:$F,$E:$E=$J$4))
/IF($J$5="総計",1,$K328/10)
),0)</f>
        <v>0</v>
      </c>
      <c r="R328" s="48" cm="1">
        <f t="array" ref="R328">IFERROR(
IF(OR(R$10="",$I328=""),"",
SUMIFS(収穫記録!$P:$P,収穫記録!$D:$D,$J$1,収穫記録!$I:$I,$J$2,収穫記録!$J:$J,$J$3,収穫記録!$F:$F,$I328,収穫記録!$B:$B,"&gt;="&amp;R$10,収穫記録!$B:$B,"&lt;="&amp;R$10+6)
/_xlfn.UNIQUE(_xlfn._xlws.FILTER($F:$F,$E:$E=$J$4))
/IF($J$5="総計",1,$K328/10)
),0)</f>
        <v>0</v>
      </c>
      <c r="S328" s="48" cm="1">
        <f t="array" ref="S328">IFERROR(
IF(OR(S$10="",$I328=""),"",
SUMIFS(収穫記録!$P:$P,収穫記録!$D:$D,$J$1,収穫記録!$I:$I,$J$2,収穫記録!$J:$J,$J$3,収穫記録!$F:$F,$I328,収穫記録!$B:$B,"&gt;="&amp;S$10,収穫記録!$B:$B,"&lt;="&amp;S$10+6)
/_xlfn.UNIQUE(_xlfn._xlws.FILTER($F:$F,$E:$E=$J$4))
/IF($J$5="総計",1,$K328/10)
),0)</f>
        <v>0</v>
      </c>
      <c r="T328" s="48" cm="1">
        <f t="array" ref="T328">IFERROR(
IF(OR(T$10="",$I328=""),"",
SUMIFS(収穫記録!$P:$P,収穫記録!$D:$D,$J$1,収穫記録!$I:$I,$J$2,収穫記録!$J:$J,$J$3,収穫記録!$F:$F,$I328,収穫記録!$B:$B,"&gt;="&amp;T$10,収穫記録!$B:$B,"&lt;="&amp;T$10+6)
/_xlfn.UNIQUE(_xlfn._xlws.FILTER($F:$F,$E:$E=$J$4))
/IF($J$5="総計",1,$K328/10)
),0)</f>
        <v>0</v>
      </c>
      <c r="U328" s="48" cm="1">
        <f t="array" ref="U328">IFERROR(
IF(OR(U$10="",$I328=""),"",
SUMIFS(収穫記録!$P:$P,収穫記録!$D:$D,$J$1,収穫記録!$I:$I,$J$2,収穫記録!$J:$J,$J$3,収穫記録!$F:$F,$I328,収穫記録!$B:$B,"&gt;="&amp;U$10,収穫記録!$B:$B,"&lt;="&amp;U$10+6)
/_xlfn.UNIQUE(_xlfn._xlws.FILTER($F:$F,$E:$E=$J$4))
/IF($J$5="総計",1,$K328/10)
),0)</f>
        <v>0</v>
      </c>
      <c r="V328" s="48" cm="1">
        <f t="array" ref="V328">IFERROR(
IF(OR(V$10="",$I328=""),"",
SUMIFS(収穫記録!$P:$P,収穫記録!$D:$D,$J$1,収穫記録!$I:$I,$J$2,収穫記録!$J:$J,$J$3,収穫記録!$F:$F,$I328,収穫記録!$B:$B,"&gt;="&amp;V$10,収穫記録!$B:$B,"&lt;="&amp;V$10+6)
/_xlfn.UNIQUE(_xlfn._xlws.FILTER($F:$F,$E:$E=$J$4))
/IF($J$5="総計",1,$K328/10)
),0)</f>
        <v>0</v>
      </c>
      <c r="W328" s="48" cm="1">
        <f t="array" ref="W328">IFERROR(
IF(OR(W$10="",$I328=""),"",
SUMIFS(収穫記録!$P:$P,収穫記録!$D:$D,$J$1,収穫記録!$I:$I,$J$2,収穫記録!$J:$J,$J$3,収穫記録!$F:$F,$I328,収穫記録!$B:$B,"&gt;="&amp;W$10,収穫記録!$B:$B,"&lt;="&amp;W$10+6)
/_xlfn.UNIQUE(_xlfn._xlws.FILTER($F:$F,$E:$E=$J$4))
/IF($J$5="総計",1,$K328/10)
),0)</f>
        <v>0</v>
      </c>
      <c r="X328" s="48" cm="1">
        <f t="array" ref="X328">IFERROR(
IF(OR(X$10="",$I328=""),"",
SUMIFS(収穫記録!$P:$P,収穫記録!$D:$D,$J$1,収穫記録!$I:$I,$J$2,収穫記録!$J:$J,$J$3,収穫記録!$F:$F,$I328,収穫記録!$B:$B,"&gt;="&amp;X$10,収穫記録!$B:$B,"&lt;="&amp;X$10+6)
/_xlfn.UNIQUE(_xlfn._xlws.FILTER($F:$F,$E:$E=$J$4))
/IF($J$5="総計",1,$K328/10)
),0)</f>
        <v>0</v>
      </c>
    </row>
    <row r="329" spans="10:24">
      <c r="J329" s="13"/>
      <c r="K329" s="37"/>
      <c r="L329" s="46" t="str">
        <f t="shared" si="7"/>
        <v/>
      </c>
      <c r="M329" s="47" cm="1">
        <f t="array" ref="M329">IFERROR(
IF(OR(M$10="",$I329=""),"",
SUMIFS(収穫記録!$P:$P,収穫記録!$D:$D,$J$1,収穫記録!$I:$I,$J$2,収穫記録!$J:$J,$J$3,収穫記録!$F:$F,$I329,収穫記録!$B:$B,"&gt;="&amp;M$10,収穫記録!$B:$B,"&lt;="&amp;M$10+6)
/_xlfn.UNIQUE(_xlfn._xlws.FILTER($F:$F,$E:$E=$J$4))
/IF($J$5="総計",1,$K329/10)
),0)</f>
        <v>0</v>
      </c>
      <c r="N329" s="48" cm="1">
        <f t="array" ref="N329">IFERROR(
IF(OR(N$10="",$I329=""),"",
SUMIFS(収穫記録!$P:$P,収穫記録!$D:$D,$J$1,収穫記録!$I:$I,$J$2,収穫記録!$J:$J,$J$3,収穫記録!$F:$F,$I329,収穫記録!$B:$B,"&gt;="&amp;N$10,収穫記録!$B:$B,"&lt;="&amp;N$10+6)
/_xlfn.UNIQUE(_xlfn._xlws.FILTER($F:$F,$E:$E=$J$4))
/IF($J$5="総計",1,$K329/10)
),0)</f>
        <v>0</v>
      </c>
      <c r="O329" s="48" cm="1">
        <f t="array" ref="O329">IFERROR(
IF(OR(O$10="",$I329=""),"",
SUMIFS(収穫記録!$P:$P,収穫記録!$D:$D,$J$1,収穫記録!$I:$I,$J$2,収穫記録!$J:$J,$J$3,収穫記録!$F:$F,$I329,収穫記録!$B:$B,"&gt;="&amp;O$10,収穫記録!$B:$B,"&lt;="&amp;O$10+6)
/_xlfn.UNIQUE(_xlfn._xlws.FILTER($F:$F,$E:$E=$J$4))
/IF($J$5="総計",1,$K329/10)
),0)</f>
        <v>0</v>
      </c>
      <c r="P329" s="48" cm="1">
        <f t="array" ref="P329">IFERROR(
IF(OR(P$10="",$I329=""),"",
SUMIFS(収穫記録!$P:$P,収穫記録!$D:$D,$J$1,収穫記録!$I:$I,$J$2,収穫記録!$J:$J,$J$3,収穫記録!$F:$F,$I329,収穫記録!$B:$B,"&gt;="&amp;P$10,収穫記録!$B:$B,"&lt;="&amp;P$10+6)
/_xlfn.UNIQUE(_xlfn._xlws.FILTER($F:$F,$E:$E=$J$4))
/IF($J$5="総計",1,$K329/10)
),0)</f>
        <v>0</v>
      </c>
      <c r="Q329" s="48" cm="1">
        <f t="array" ref="Q329">IFERROR(
IF(OR(Q$10="",$I329=""),"",
SUMIFS(収穫記録!$P:$P,収穫記録!$D:$D,$J$1,収穫記録!$I:$I,$J$2,収穫記録!$J:$J,$J$3,収穫記録!$F:$F,$I329,収穫記録!$B:$B,"&gt;="&amp;Q$10,収穫記録!$B:$B,"&lt;="&amp;Q$10+6)
/_xlfn.UNIQUE(_xlfn._xlws.FILTER($F:$F,$E:$E=$J$4))
/IF($J$5="総計",1,$K329/10)
),0)</f>
        <v>0</v>
      </c>
      <c r="R329" s="48" cm="1">
        <f t="array" ref="R329">IFERROR(
IF(OR(R$10="",$I329=""),"",
SUMIFS(収穫記録!$P:$P,収穫記録!$D:$D,$J$1,収穫記録!$I:$I,$J$2,収穫記録!$J:$J,$J$3,収穫記録!$F:$F,$I329,収穫記録!$B:$B,"&gt;="&amp;R$10,収穫記録!$B:$B,"&lt;="&amp;R$10+6)
/_xlfn.UNIQUE(_xlfn._xlws.FILTER($F:$F,$E:$E=$J$4))
/IF($J$5="総計",1,$K329/10)
),0)</f>
        <v>0</v>
      </c>
      <c r="S329" s="48" cm="1">
        <f t="array" ref="S329">IFERROR(
IF(OR(S$10="",$I329=""),"",
SUMIFS(収穫記録!$P:$P,収穫記録!$D:$D,$J$1,収穫記録!$I:$I,$J$2,収穫記録!$J:$J,$J$3,収穫記録!$F:$F,$I329,収穫記録!$B:$B,"&gt;="&amp;S$10,収穫記録!$B:$B,"&lt;="&amp;S$10+6)
/_xlfn.UNIQUE(_xlfn._xlws.FILTER($F:$F,$E:$E=$J$4))
/IF($J$5="総計",1,$K329/10)
),0)</f>
        <v>0</v>
      </c>
      <c r="T329" s="48" cm="1">
        <f t="array" ref="T329">IFERROR(
IF(OR(T$10="",$I329=""),"",
SUMIFS(収穫記録!$P:$P,収穫記録!$D:$D,$J$1,収穫記録!$I:$I,$J$2,収穫記録!$J:$J,$J$3,収穫記録!$F:$F,$I329,収穫記録!$B:$B,"&gt;="&amp;T$10,収穫記録!$B:$B,"&lt;="&amp;T$10+6)
/_xlfn.UNIQUE(_xlfn._xlws.FILTER($F:$F,$E:$E=$J$4))
/IF($J$5="総計",1,$K329/10)
),0)</f>
        <v>0</v>
      </c>
      <c r="U329" s="48" cm="1">
        <f t="array" ref="U329">IFERROR(
IF(OR(U$10="",$I329=""),"",
SUMIFS(収穫記録!$P:$P,収穫記録!$D:$D,$J$1,収穫記録!$I:$I,$J$2,収穫記録!$J:$J,$J$3,収穫記録!$F:$F,$I329,収穫記録!$B:$B,"&gt;="&amp;U$10,収穫記録!$B:$B,"&lt;="&amp;U$10+6)
/_xlfn.UNIQUE(_xlfn._xlws.FILTER($F:$F,$E:$E=$J$4))
/IF($J$5="総計",1,$K329/10)
),0)</f>
        <v>0</v>
      </c>
      <c r="V329" s="48" cm="1">
        <f t="array" ref="V329">IFERROR(
IF(OR(V$10="",$I329=""),"",
SUMIFS(収穫記録!$P:$P,収穫記録!$D:$D,$J$1,収穫記録!$I:$I,$J$2,収穫記録!$J:$J,$J$3,収穫記録!$F:$F,$I329,収穫記録!$B:$B,"&gt;="&amp;V$10,収穫記録!$B:$B,"&lt;="&amp;V$10+6)
/_xlfn.UNIQUE(_xlfn._xlws.FILTER($F:$F,$E:$E=$J$4))
/IF($J$5="総計",1,$K329/10)
),0)</f>
        <v>0</v>
      </c>
      <c r="W329" s="48" cm="1">
        <f t="array" ref="W329">IFERROR(
IF(OR(W$10="",$I329=""),"",
SUMIFS(収穫記録!$P:$P,収穫記録!$D:$D,$J$1,収穫記録!$I:$I,$J$2,収穫記録!$J:$J,$J$3,収穫記録!$F:$F,$I329,収穫記録!$B:$B,"&gt;="&amp;W$10,収穫記録!$B:$B,"&lt;="&amp;W$10+6)
/_xlfn.UNIQUE(_xlfn._xlws.FILTER($F:$F,$E:$E=$J$4))
/IF($J$5="総計",1,$K329/10)
),0)</f>
        <v>0</v>
      </c>
      <c r="X329" s="48" cm="1">
        <f t="array" ref="X329">IFERROR(
IF(OR(X$10="",$I329=""),"",
SUMIFS(収穫記録!$P:$P,収穫記録!$D:$D,$J$1,収穫記録!$I:$I,$J$2,収穫記録!$J:$J,$J$3,収穫記録!$F:$F,$I329,収穫記録!$B:$B,"&gt;="&amp;X$10,収穫記録!$B:$B,"&lt;="&amp;X$10+6)
/_xlfn.UNIQUE(_xlfn._xlws.FILTER($F:$F,$E:$E=$J$4))
/IF($J$5="総計",1,$K329/10)
),0)</f>
        <v>0</v>
      </c>
    </row>
    <row r="330" spans="10:24">
      <c r="J330" s="13"/>
      <c r="K330" s="37"/>
      <c r="L330" s="46" t="str">
        <f t="shared" si="7"/>
        <v/>
      </c>
      <c r="M330" s="47" cm="1">
        <f t="array" ref="M330">IFERROR(
IF(OR(M$10="",$I330=""),"",
SUMIFS(収穫記録!$P:$P,収穫記録!$D:$D,$J$1,収穫記録!$I:$I,$J$2,収穫記録!$J:$J,$J$3,収穫記録!$F:$F,$I330,収穫記録!$B:$B,"&gt;="&amp;M$10,収穫記録!$B:$B,"&lt;="&amp;M$10+6)
/_xlfn.UNIQUE(_xlfn._xlws.FILTER($F:$F,$E:$E=$J$4))
/IF($J$5="総計",1,$K330/10)
),0)</f>
        <v>0</v>
      </c>
      <c r="N330" s="48" cm="1">
        <f t="array" ref="N330">IFERROR(
IF(OR(N$10="",$I330=""),"",
SUMIFS(収穫記録!$P:$P,収穫記録!$D:$D,$J$1,収穫記録!$I:$I,$J$2,収穫記録!$J:$J,$J$3,収穫記録!$F:$F,$I330,収穫記録!$B:$B,"&gt;="&amp;N$10,収穫記録!$B:$B,"&lt;="&amp;N$10+6)
/_xlfn.UNIQUE(_xlfn._xlws.FILTER($F:$F,$E:$E=$J$4))
/IF($J$5="総計",1,$K330/10)
),0)</f>
        <v>0</v>
      </c>
      <c r="O330" s="48" cm="1">
        <f t="array" ref="O330">IFERROR(
IF(OR(O$10="",$I330=""),"",
SUMIFS(収穫記録!$P:$P,収穫記録!$D:$D,$J$1,収穫記録!$I:$I,$J$2,収穫記録!$J:$J,$J$3,収穫記録!$F:$F,$I330,収穫記録!$B:$B,"&gt;="&amp;O$10,収穫記録!$B:$B,"&lt;="&amp;O$10+6)
/_xlfn.UNIQUE(_xlfn._xlws.FILTER($F:$F,$E:$E=$J$4))
/IF($J$5="総計",1,$K330/10)
),0)</f>
        <v>0</v>
      </c>
      <c r="P330" s="48" cm="1">
        <f t="array" ref="P330">IFERROR(
IF(OR(P$10="",$I330=""),"",
SUMIFS(収穫記録!$P:$P,収穫記録!$D:$D,$J$1,収穫記録!$I:$I,$J$2,収穫記録!$J:$J,$J$3,収穫記録!$F:$F,$I330,収穫記録!$B:$B,"&gt;="&amp;P$10,収穫記録!$B:$B,"&lt;="&amp;P$10+6)
/_xlfn.UNIQUE(_xlfn._xlws.FILTER($F:$F,$E:$E=$J$4))
/IF($J$5="総計",1,$K330/10)
),0)</f>
        <v>0</v>
      </c>
      <c r="Q330" s="48" cm="1">
        <f t="array" ref="Q330">IFERROR(
IF(OR(Q$10="",$I330=""),"",
SUMIFS(収穫記録!$P:$P,収穫記録!$D:$D,$J$1,収穫記録!$I:$I,$J$2,収穫記録!$J:$J,$J$3,収穫記録!$F:$F,$I330,収穫記録!$B:$B,"&gt;="&amp;Q$10,収穫記録!$B:$B,"&lt;="&amp;Q$10+6)
/_xlfn.UNIQUE(_xlfn._xlws.FILTER($F:$F,$E:$E=$J$4))
/IF($J$5="総計",1,$K330/10)
),0)</f>
        <v>0</v>
      </c>
      <c r="R330" s="48" cm="1">
        <f t="array" ref="R330">IFERROR(
IF(OR(R$10="",$I330=""),"",
SUMIFS(収穫記録!$P:$P,収穫記録!$D:$D,$J$1,収穫記録!$I:$I,$J$2,収穫記録!$J:$J,$J$3,収穫記録!$F:$F,$I330,収穫記録!$B:$B,"&gt;="&amp;R$10,収穫記録!$B:$B,"&lt;="&amp;R$10+6)
/_xlfn.UNIQUE(_xlfn._xlws.FILTER($F:$F,$E:$E=$J$4))
/IF($J$5="総計",1,$K330/10)
),0)</f>
        <v>0</v>
      </c>
      <c r="S330" s="48" cm="1">
        <f t="array" ref="S330">IFERROR(
IF(OR(S$10="",$I330=""),"",
SUMIFS(収穫記録!$P:$P,収穫記録!$D:$D,$J$1,収穫記録!$I:$I,$J$2,収穫記録!$J:$J,$J$3,収穫記録!$F:$F,$I330,収穫記録!$B:$B,"&gt;="&amp;S$10,収穫記録!$B:$B,"&lt;="&amp;S$10+6)
/_xlfn.UNIQUE(_xlfn._xlws.FILTER($F:$F,$E:$E=$J$4))
/IF($J$5="総計",1,$K330/10)
),0)</f>
        <v>0</v>
      </c>
      <c r="T330" s="48" cm="1">
        <f t="array" ref="T330">IFERROR(
IF(OR(T$10="",$I330=""),"",
SUMIFS(収穫記録!$P:$P,収穫記録!$D:$D,$J$1,収穫記録!$I:$I,$J$2,収穫記録!$J:$J,$J$3,収穫記録!$F:$F,$I330,収穫記録!$B:$B,"&gt;="&amp;T$10,収穫記録!$B:$B,"&lt;="&amp;T$10+6)
/_xlfn.UNIQUE(_xlfn._xlws.FILTER($F:$F,$E:$E=$J$4))
/IF($J$5="総計",1,$K330/10)
),0)</f>
        <v>0</v>
      </c>
      <c r="U330" s="48" cm="1">
        <f t="array" ref="U330">IFERROR(
IF(OR(U$10="",$I330=""),"",
SUMIFS(収穫記録!$P:$P,収穫記録!$D:$D,$J$1,収穫記録!$I:$I,$J$2,収穫記録!$J:$J,$J$3,収穫記録!$F:$F,$I330,収穫記録!$B:$B,"&gt;="&amp;U$10,収穫記録!$B:$B,"&lt;="&amp;U$10+6)
/_xlfn.UNIQUE(_xlfn._xlws.FILTER($F:$F,$E:$E=$J$4))
/IF($J$5="総計",1,$K330/10)
),0)</f>
        <v>0</v>
      </c>
      <c r="V330" s="48" cm="1">
        <f t="array" ref="V330">IFERROR(
IF(OR(V$10="",$I330=""),"",
SUMIFS(収穫記録!$P:$P,収穫記録!$D:$D,$J$1,収穫記録!$I:$I,$J$2,収穫記録!$J:$J,$J$3,収穫記録!$F:$F,$I330,収穫記録!$B:$B,"&gt;="&amp;V$10,収穫記録!$B:$B,"&lt;="&amp;V$10+6)
/_xlfn.UNIQUE(_xlfn._xlws.FILTER($F:$F,$E:$E=$J$4))
/IF($J$5="総計",1,$K330/10)
),0)</f>
        <v>0</v>
      </c>
      <c r="W330" s="48" cm="1">
        <f t="array" ref="W330">IFERROR(
IF(OR(W$10="",$I330=""),"",
SUMIFS(収穫記録!$P:$P,収穫記録!$D:$D,$J$1,収穫記録!$I:$I,$J$2,収穫記録!$J:$J,$J$3,収穫記録!$F:$F,$I330,収穫記録!$B:$B,"&gt;="&amp;W$10,収穫記録!$B:$B,"&lt;="&amp;W$10+6)
/_xlfn.UNIQUE(_xlfn._xlws.FILTER($F:$F,$E:$E=$J$4))
/IF($J$5="総計",1,$K330/10)
),0)</f>
        <v>0</v>
      </c>
      <c r="X330" s="48" cm="1">
        <f t="array" ref="X330">IFERROR(
IF(OR(X$10="",$I330=""),"",
SUMIFS(収穫記録!$P:$P,収穫記録!$D:$D,$J$1,収穫記録!$I:$I,$J$2,収穫記録!$J:$J,$J$3,収穫記録!$F:$F,$I330,収穫記録!$B:$B,"&gt;="&amp;X$10,収穫記録!$B:$B,"&lt;="&amp;X$10+6)
/_xlfn.UNIQUE(_xlfn._xlws.FILTER($F:$F,$E:$E=$J$4))
/IF($J$5="総計",1,$K330/10)
),0)</f>
        <v>0</v>
      </c>
    </row>
    <row r="331" spans="10:24">
      <c r="J331" s="13"/>
      <c r="K331" s="37"/>
      <c r="L331" s="46" t="str">
        <f t="shared" si="7"/>
        <v/>
      </c>
      <c r="M331" s="47" cm="1">
        <f t="array" ref="M331">IFERROR(
IF(OR(M$10="",$I331=""),"",
SUMIFS(収穫記録!$P:$P,収穫記録!$D:$D,$J$1,収穫記録!$I:$I,$J$2,収穫記録!$J:$J,$J$3,収穫記録!$F:$F,$I331,収穫記録!$B:$B,"&gt;="&amp;M$10,収穫記録!$B:$B,"&lt;="&amp;M$10+6)
/_xlfn.UNIQUE(_xlfn._xlws.FILTER($F:$F,$E:$E=$J$4))
/IF($J$5="総計",1,$K331/10)
),0)</f>
        <v>0</v>
      </c>
      <c r="N331" s="48" cm="1">
        <f t="array" ref="N331">IFERROR(
IF(OR(N$10="",$I331=""),"",
SUMIFS(収穫記録!$P:$P,収穫記録!$D:$D,$J$1,収穫記録!$I:$I,$J$2,収穫記録!$J:$J,$J$3,収穫記録!$F:$F,$I331,収穫記録!$B:$B,"&gt;="&amp;N$10,収穫記録!$B:$B,"&lt;="&amp;N$10+6)
/_xlfn.UNIQUE(_xlfn._xlws.FILTER($F:$F,$E:$E=$J$4))
/IF($J$5="総計",1,$K331/10)
),0)</f>
        <v>0</v>
      </c>
      <c r="O331" s="48" cm="1">
        <f t="array" ref="O331">IFERROR(
IF(OR(O$10="",$I331=""),"",
SUMIFS(収穫記録!$P:$P,収穫記録!$D:$D,$J$1,収穫記録!$I:$I,$J$2,収穫記録!$J:$J,$J$3,収穫記録!$F:$F,$I331,収穫記録!$B:$B,"&gt;="&amp;O$10,収穫記録!$B:$B,"&lt;="&amp;O$10+6)
/_xlfn.UNIQUE(_xlfn._xlws.FILTER($F:$F,$E:$E=$J$4))
/IF($J$5="総計",1,$K331/10)
),0)</f>
        <v>0</v>
      </c>
      <c r="P331" s="48" cm="1">
        <f t="array" ref="P331">IFERROR(
IF(OR(P$10="",$I331=""),"",
SUMIFS(収穫記録!$P:$P,収穫記録!$D:$D,$J$1,収穫記録!$I:$I,$J$2,収穫記録!$J:$J,$J$3,収穫記録!$F:$F,$I331,収穫記録!$B:$B,"&gt;="&amp;P$10,収穫記録!$B:$B,"&lt;="&amp;P$10+6)
/_xlfn.UNIQUE(_xlfn._xlws.FILTER($F:$F,$E:$E=$J$4))
/IF($J$5="総計",1,$K331/10)
),0)</f>
        <v>0</v>
      </c>
      <c r="Q331" s="48" cm="1">
        <f t="array" ref="Q331">IFERROR(
IF(OR(Q$10="",$I331=""),"",
SUMIFS(収穫記録!$P:$P,収穫記録!$D:$D,$J$1,収穫記録!$I:$I,$J$2,収穫記録!$J:$J,$J$3,収穫記録!$F:$F,$I331,収穫記録!$B:$B,"&gt;="&amp;Q$10,収穫記録!$B:$B,"&lt;="&amp;Q$10+6)
/_xlfn.UNIQUE(_xlfn._xlws.FILTER($F:$F,$E:$E=$J$4))
/IF($J$5="総計",1,$K331/10)
),0)</f>
        <v>0</v>
      </c>
      <c r="R331" s="48" cm="1">
        <f t="array" ref="R331">IFERROR(
IF(OR(R$10="",$I331=""),"",
SUMIFS(収穫記録!$P:$P,収穫記録!$D:$D,$J$1,収穫記録!$I:$I,$J$2,収穫記録!$J:$J,$J$3,収穫記録!$F:$F,$I331,収穫記録!$B:$B,"&gt;="&amp;R$10,収穫記録!$B:$B,"&lt;="&amp;R$10+6)
/_xlfn.UNIQUE(_xlfn._xlws.FILTER($F:$F,$E:$E=$J$4))
/IF($J$5="総計",1,$K331/10)
),0)</f>
        <v>0</v>
      </c>
      <c r="S331" s="48" cm="1">
        <f t="array" ref="S331">IFERROR(
IF(OR(S$10="",$I331=""),"",
SUMIFS(収穫記録!$P:$P,収穫記録!$D:$D,$J$1,収穫記録!$I:$I,$J$2,収穫記録!$J:$J,$J$3,収穫記録!$F:$F,$I331,収穫記録!$B:$B,"&gt;="&amp;S$10,収穫記録!$B:$B,"&lt;="&amp;S$10+6)
/_xlfn.UNIQUE(_xlfn._xlws.FILTER($F:$F,$E:$E=$J$4))
/IF($J$5="総計",1,$K331/10)
),0)</f>
        <v>0</v>
      </c>
      <c r="T331" s="48" cm="1">
        <f t="array" ref="T331">IFERROR(
IF(OR(T$10="",$I331=""),"",
SUMIFS(収穫記録!$P:$P,収穫記録!$D:$D,$J$1,収穫記録!$I:$I,$J$2,収穫記録!$J:$J,$J$3,収穫記録!$F:$F,$I331,収穫記録!$B:$B,"&gt;="&amp;T$10,収穫記録!$B:$B,"&lt;="&amp;T$10+6)
/_xlfn.UNIQUE(_xlfn._xlws.FILTER($F:$F,$E:$E=$J$4))
/IF($J$5="総計",1,$K331/10)
),0)</f>
        <v>0</v>
      </c>
      <c r="U331" s="48" cm="1">
        <f t="array" ref="U331">IFERROR(
IF(OR(U$10="",$I331=""),"",
SUMIFS(収穫記録!$P:$P,収穫記録!$D:$D,$J$1,収穫記録!$I:$I,$J$2,収穫記録!$J:$J,$J$3,収穫記録!$F:$F,$I331,収穫記録!$B:$B,"&gt;="&amp;U$10,収穫記録!$B:$B,"&lt;="&amp;U$10+6)
/_xlfn.UNIQUE(_xlfn._xlws.FILTER($F:$F,$E:$E=$J$4))
/IF($J$5="総計",1,$K331/10)
),0)</f>
        <v>0</v>
      </c>
      <c r="V331" s="48" cm="1">
        <f t="array" ref="V331">IFERROR(
IF(OR(V$10="",$I331=""),"",
SUMIFS(収穫記録!$P:$P,収穫記録!$D:$D,$J$1,収穫記録!$I:$I,$J$2,収穫記録!$J:$J,$J$3,収穫記録!$F:$F,$I331,収穫記録!$B:$B,"&gt;="&amp;V$10,収穫記録!$B:$B,"&lt;="&amp;V$10+6)
/_xlfn.UNIQUE(_xlfn._xlws.FILTER($F:$F,$E:$E=$J$4))
/IF($J$5="総計",1,$K331/10)
),0)</f>
        <v>0</v>
      </c>
      <c r="W331" s="48" cm="1">
        <f t="array" ref="W331">IFERROR(
IF(OR(W$10="",$I331=""),"",
SUMIFS(収穫記録!$P:$P,収穫記録!$D:$D,$J$1,収穫記録!$I:$I,$J$2,収穫記録!$J:$J,$J$3,収穫記録!$F:$F,$I331,収穫記録!$B:$B,"&gt;="&amp;W$10,収穫記録!$B:$B,"&lt;="&amp;W$10+6)
/_xlfn.UNIQUE(_xlfn._xlws.FILTER($F:$F,$E:$E=$J$4))
/IF($J$5="総計",1,$K331/10)
),0)</f>
        <v>0</v>
      </c>
      <c r="X331" s="48" cm="1">
        <f t="array" ref="X331">IFERROR(
IF(OR(X$10="",$I331=""),"",
SUMIFS(収穫記録!$P:$P,収穫記録!$D:$D,$J$1,収穫記録!$I:$I,$J$2,収穫記録!$J:$J,$J$3,収穫記録!$F:$F,$I331,収穫記録!$B:$B,"&gt;="&amp;X$10,収穫記録!$B:$B,"&lt;="&amp;X$10+6)
/_xlfn.UNIQUE(_xlfn._xlws.FILTER($F:$F,$E:$E=$J$4))
/IF($J$5="総計",1,$K331/10)
),0)</f>
        <v>0</v>
      </c>
    </row>
    <row r="332" spans="10:24">
      <c r="J332" s="13"/>
      <c r="K332" s="37"/>
      <c r="L332" s="46" t="str">
        <f t="shared" si="7"/>
        <v/>
      </c>
      <c r="M332" s="47" cm="1">
        <f t="array" ref="M332">IFERROR(
IF(OR(M$10="",$I332=""),"",
SUMIFS(収穫記録!$P:$P,収穫記録!$D:$D,$J$1,収穫記録!$I:$I,$J$2,収穫記録!$J:$J,$J$3,収穫記録!$F:$F,$I332,収穫記録!$B:$B,"&gt;="&amp;M$10,収穫記録!$B:$B,"&lt;="&amp;M$10+6)
/_xlfn.UNIQUE(_xlfn._xlws.FILTER($F:$F,$E:$E=$J$4))
/IF($J$5="総計",1,$K332/10)
),0)</f>
        <v>0</v>
      </c>
      <c r="N332" s="48" cm="1">
        <f t="array" ref="N332">IFERROR(
IF(OR(N$10="",$I332=""),"",
SUMIFS(収穫記録!$P:$P,収穫記録!$D:$D,$J$1,収穫記録!$I:$I,$J$2,収穫記録!$J:$J,$J$3,収穫記録!$F:$F,$I332,収穫記録!$B:$B,"&gt;="&amp;N$10,収穫記録!$B:$B,"&lt;="&amp;N$10+6)
/_xlfn.UNIQUE(_xlfn._xlws.FILTER($F:$F,$E:$E=$J$4))
/IF($J$5="総計",1,$K332/10)
),0)</f>
        <v>0</v>
      </c>
      <c r="O332" s="48" cm="1">
        <f t="array" ref="O332">IFERROR(
IF(OR(O$10="",$I332=""),"",
SUMIFS(収穫記録!$P:$P,収穫記録!$D:$D,$J$1,収穫記録!$I:$I,$J$2,収穫記録!$J:$J,$J$3,収穫記録!$F:$F,$I332,収穫記録!$B:$B,"&gt;="&amp;O$10,収穫記録!$B:$B,"&lt;="&amp;O$10+6)
/_xlfn.UNIQUE(_xlfn._xlws.FILTER($F:$F,$E:$E=$J$4))
/IF($J$5="総計",1,$K332/10)
),0)</f>
        <v>0</v>
      </c>
      <c r="P332" s="48" cm="1">
        <f t="array" ref="P332">IFERROR(
IF(OR(P$10="",$I332=""),"",
SUMIFS(収穫記録!$P:$P,収穫記録!$D:$D,$J$1,収穫記録!$I:$I,$J$2,収穫記録!$J:$J,$J$3,収穫記録!$F:$F,$I332,収穫記録!$B:$B,"&gt;="&amp;P$10,収穫記録!$B:$B,"&lt;="&amp;P$10+6)
/_xlfn.UNIQUE(_xlfn._xlws.FILTER($F:$F,$E:$E=$J$4))
/IF($J$5="総計",1,$K332/10)
),0)</f>
        <v>0</v>
      </c>
      <c r="Q332" s="48" cm="1">
        <f t="array" ref="Q332">IFERROR(
IF(OR(Q$10="",$I332=""),"",
SUMIFS(収穫記録!$P:$P,収穫記録!$D:$D,$J$1,収穫記録!$I:$I,$J$2,収穫記録!$J:$J,$J$3,収穫記録!$F:$F,$I332,収穫記録!$B:$B,"&gt;="&amp;Q$10,収穫記録!$B:$B,"&lt;="&amp;Q$10+6)
/_xlfn.UNIQUE(_xlfn._xlws.FILTER($F:$F,$E:$E=$J$4))
/IF($J$5="総計",1,$K332/10)
),0)</f>
        <v>0</v>
      </c>
      <c r="R332" s="48" cm="1">
        <f t="array" ref="R332">IFERROR(
IF(OR(R$10="",$I332=""),"",
SUMIFS(収穫記録!$P:$P,収穫記録!$D:$D,$J$1,収穫記録!$I:$I,$J$2,収穫記録!$J:$J,$J$3,収穫記録!$F:$F,$I332,収穫記録!$B:$B,"&gt;="&amp;R$10,収穫記録!$B:$B,"&lt;="&amp;R$10+6)
/_xlfn.UNIQUE(_xlfn._xlws.FILTER($F:$F,$E:$E=$J$4))
/IF($J$5="総計",1,$K332/10)
),0)</f>
        <v>0</v>
      </c>
      <c r="S332" s="48" cm="1">
        <f t="array" ref="S332">IFERROR(
IF(OR(S$10="",$I332=""),"",
SUMIFS(収穫記録!$P:$P,収穫記録!$D:$D,$J$1,収穫記録!$I:$I,$J$2,収穫記録!$J:$J,$J$3,収穫記録!$F:$F,$I332,収穫記録!$B:$B,"&gt;="&amp;S$10,収穫記録!$B:$B,"&lt;="&amp;S$10+6)
/_xlfn.UNIQUE(_xlfn._xlws.FILTER($F:$F,$E:$E=$J$4))
/IF($J$5="総計",1,$K332/10)
),0)</f>
        <v>0</v>
      </c>
      <c r="T332" s="48" cm="1">
        <f t="array" ref="T332">IFERROR(
IF(OR(T$10="",$I332=""),"",
SUMIFS(収穫記録!$P:$P,収穫記録!$D:$D,$J$1,収穫記録!$I:$I,$J$2,収穫記録!$J:$J,$J$3,収穫記録!$F:$F,$I332,収穫記録!$B:$B,"&gt;="&amp;T$10,収穫記録!$B:$B,"&lt;="&amp;T$10+6)
/_xlfn.UNIQUE(_xlfn._xlws.FILTER($F:$F,$E:$E=$J$4))
/IF($J$5="総計",1,$K332/10)
),0)</f>
        <v>0</v>
      </c>
      <c r="U332" s="48" cm="1">
        <f t="array" ref="U332">IFERROR(
IF(OR(U$10="",$I332=""),"",
SUMIFS(収穫記録!$P:$P,収穫記録!$D:$D,$J$1,収穫記録!$I:$I,$J$2,収穫記録!$J:$J,$J$3,収穫記録!$F:$F,$I332,収穫記録!$B:$B,"&gt;="&amp;U$10,収穫記録!$B:$B,"&lt;="&amp;U$10+6)
/_xlfn.UNIQUE(_xlfn._xlws.FILTER($F:$F,$E:$E=$J$4))
/IF($J$5="総計",1,$K332/10)
),0)</f>
        <v>0</v>
      </c>
      <c r="V332" s="48" cm="1">
        <f t="array" ref="V332">IFERROR(
IF(OR(V$10="",$I332=""),"",
SUMIFS(収穫記録!$P:$P,収穫記録!$D:$D,$J$1,収穫記録!$I:$I,$J$2,収穫記録!$J:$J,$J$3,収穫記録!$F:$F,$I332,収穫記録!$B:$B,"&gt;="&amp;V$10,収穫記録!$B:$B,"&lt;="&amp;V$10+6)
/_xlfn.UNIQUE(_xlfn._xlws.FILTER($F:$F,$E:$E=$J$4))
/IF($J$5="総計",1,$K332/10)
),0)</f>
        <v>0</v>
      </c>
      <c r="W332" s="48" cm="1">
        <f t="array" ref="W332">IFERROR(
IF(OR(W$10="",$I332=""),"",
SUMIFS(収穫記録!$P:$P,収穫記録!$D:$D,$J$1,収穫記録!$I:$I,$J$2,収穫記録!$J:$J,$J$3,収穫記録!$F:$F,$I332,収穫記録!$B:$B,"&gt;="&amp;W$10,収穫記録!$B:$B,"&lt;="&amp;W$10+6)
/_xlfn.UNIQUE(_xlfn._xlws.FILTER($F:$F,$E:$E=$J$4))
/IF($J$5="総計",1,$K332/10)
),0)</f>
        <v>0</v>
      </c>
      <c r="X332" s="48" cm="1">
        <f t="array" ref="X332">IFERROR(
IF(OR(X$10="",$I332=""),"",
SUMIFS(収穫記録!$P:$P,収穫記録!$D:$D,$J$1,収穫記録!$I:$I,$J$2,収穫記録!$J:$J,$J$3,収穫記録!$F:$F,$I332,収穫記録!$B:$B,"&gt;="&amp;X$10,収穫記録!$B:$B,"&lt;="&amp;X$10+6)
/_xlfn.UNIQUE(_xlfn._xlws.FILTER($F:$F,$E:$E=$J$4))
/IF($J$5="総計",1,$K332/10)
),0)</f>
        <v>0</v>
      </c>
    </row>
    <row r="333" spans="10:24">
      <c r="J333" s="13"/>
      <c r="K333" s="37"/>
      <c r="L333" s="46" t="str">
        <f t="shared" si="7"/>
        <v/>
      </c>
      <c r="M333" s="47" cm="1">
        <f t="array" ref="M333">IFERROR(
IF(OR(M$10="",$I333=""),"",
SUMIFS(収穫記録!$P:$P,収穫記録!$D:$D,$J$1,収穫記録!$I:$I,$J$2,収穫記録!$J:$J,$J$3,収穫記録!$F:$F,$I333,収穫記録!$B:$B,"&gt;="&amp;M$10,収穫記録!$B:$B,"&lt;="&amp;M$10+6)
/_xlfn.UNIQUE(_xlfn._xlws.FILTER($F:$F,$E:$E=$J$4))
/IF($J$5="総計",1,$K333/10)
),0)</f>
        <v>0</v>
      </c>
      <c r="N333" s="48" cm="1">
        <f t="array" ref="N333">IFERROR(
IF(OR(N$10="",$I333=""),"",
SUMIFS(収穫記録!$P:$P,収穫記録!$D:$D,$J$1,収穫記録!$I:$I,$J$2,収穫記録!$J:$J,$J$3,収穫記録!$F:$F,$I333,収穫記録!$B:$B,"&gt;="&amp;N$10,収穫記録!$B:$B,"&lt;="&amp;N$10+6)
/_xlfn.UNIQUE(_xlfn._xlws.FILTER($F:$F,$E:$E=$J$4))
/IF($J$5="総計",1,$K333/10)
),0)</f>
        <v>0</v>
      </c>
      <c r="O333" s="48" cm="1">
        <f t="array" ref="O333">IFERROR(
IF(OR(O$10="",$I333=""),"",
SUMIFS(収穫記録!$P:$P,収穫記録!$D:$D,$J$1,収穫記録!$I:$I,$J$2,収穫記録!$J:$J,$J$3,収穫記録!$F:$F,$I333,収穫記録!$B:$B,"&gt;="&amp;O$10,収穫記録!$B:$B,"&lt;="&amp;O$10+6)
/_xlfn.UNIQUE(_xlfn._xlws.FILTER($F:$F,$E:$E=$J$4))
/IF($J$5="総計",1,$K333/10)
),0)</f>
        <v>0</v>
      </c>
      <c r="P333" s="48" cm="1">
        <f t="array" ref="P333">IFERROR(
IF(OR(P$10="",$I333=""),"",
SUMIFS(収穫記録!$P:$P,収穫記録!$D:$D,$J$1,収穫記録!$I:$I,$J$2,収穫記録!$J:$J,$J$3,収穫記録!$F:$F,$I333,収穫記録!$B:$B,"&gt;="&amp;P$10,収穫記録!$B:$B,"&lt;="&amp;P$10+6)
/_xlfn.UNIQUE(_xlfn._xlws.FILTER($F:$F,$E:$E=$J$4))
/IF($J$5="総計",1,$K333/10)
),0)</f>
        <v>0</v>
      </c>
      <c r="Q333" s="48" cm="1">
        <f t="array" ref="Q333">IFERROR(
IF(OR(Q$10="",$I333=""),"",
SUMIFS(収穫記録!$P:$P,収穫記録!$D:$D,$J$1,収穫記録!$I:$I,$J$2,収穫記録!$J:$J,$J$3,収穫記録!$F:$F,$I333,収穫記録!$B:$B,"&gt;="&amp;Q$10,収穫記録!$B:$B,"&lt;="&amp;Q$10+6)
/_xlfn.UNIQUE(_xlfn._xlws.FILTER($F:$F,$E:$E=$J$4))
/IF($J$5="総計",1,$K333/10)
),0)</f>
        <v>0</v>
      </c>
      <c r="R333" s="48" cm="1">
        <f t="array" ref="R333">IFERROR(
IF(OR(R$10="",$I333=""),"",
SUMIFS(収穫記録!$P:$P,収穫記録!$D:$D,$J$1,収穫記録!$I:$I,$J$2,収穫記録!$J:$J,$J$3,収穫記録!$F:$F,$I333,収穫記録!$B:$B,"&gt;="&amp;R$10,収穫記録!$B:$B,"&lt;="&amp;R$10+6)
/_xlfn.UNIQUE(_xlfn._xlws.FILTER($F:$F,$E:$E=$J$4))
/IF($J$5="総計",1,$K333/10)
),0)</f>
        <v>0</v>
      </c>
      <c r="S333" s="48" cm="1">
        <f t="array" ref="S333">IFERROR(
IF(OR(S$10="",$I333=""),"",
SUMIFS(収穫記録!$P:$P,収穫記録!$D:$D,$J$1,収穫記録!$I:$I,$J$2,収穫記録!$J:$J,$J$3,収穫記録!$F:$F,$I333,収穫記録!$B:$B,"&gt;="&amp;S$10,収穫記録!$B:$B,"&lt;="&amp;S$10+6)
/_xlfn.UNIQUE(_xlfn._xlws.FILTER($F:$F,$E:$E=$J$4))
/IF($J$5="総計",1,$K333/10)
),0)</f>
        <v>0</v>
      </c>
      <c r="T333" s="48" cm="1">
        <f t="array" ref="T333">IFERROR(
IF(OR(T$10="",$I333=""),"",
SUMIFS(収穫記録!$P:$P,収穫記録!$D:$D,$J$1,収穫記録!$I:$I,$J$2,収穫記録!$J:$J,$J$3,収穫記録!$F:$F,$I333,収穫記録!$B:$B,"&gt;="&amp;T$10,収穫記録!$B:$B,"&lt;="&amp;T$10+6)
/_xlfn.UNIQUE(_xlfn._xlws.FILTER($F:$F,$E:$E=$J$4))
/IF($J$5="総計",1,$K333/10)
),0)</f>
        <v>0</v>
      </c>
      <c r="U333" s="48" cm="1">
        <f t="array" ref="U333">IFERROR(
IF(OR(U$10="",$I333=""),"",
SUMIFS(収穫記録!$P:$P,収穫記録!$D:$D,$J$1,収穫記録!$I:$I,$J$2,収穫記録!$J:$J,$J$3,収穫記録!$F:$F,$I333,収穫記録!$B:$B,"&gt;="&amp;U$10,収穫記録!$B:$B,"&lt;="&amp;U$10+6)
/_xlfn.UNIQUE(_xlfn._xlws.FILTER($F:$F,$E:$E=$J$4))
/IF($J$5="総計",1,$K333/10)
),0)</f>
        <v>0</v>
      </c>
      <c r="V333" s="48" cm="1">
        <f t="array" ref="V333">IFERROR(
IF(OR(V$10="",$I333=""),"",
SUMIFS(収穫記録!$P:$P,収穫記録!$D:$D,$J$1,収穫記録!$I:$I,$J$2,収穫記録!$J:$J,$J$3,収穫記録!$F:$F,$I333,収穫記録!$B:$B,"&gt;="&amp;V$10,収穫記録!$B:$B,"&lt;="&amp;V$10+6)
/_xlfn.UNIQUE(_xlfn._xlws.FILTER($F:$F,$E:$E=$J$4))
/IF($J$5="総計",1,$K333/10)
),0)</f>
        <v>0</v>
      </c>
      <c r="W333" s="48" cm="1">
        <f t="array" ref="W333">IFERROR(
IF(OR(W$10="",$I333=""),"",
SUMIFS(収穫記録!$P:$P,収穫記録!$D:$D,$J$1,収穫記録!$I:$I,$J$2,収穫記録!$J:$J,$J$3,収穫記録!$F:$F,$I333,収穫記録!$B:$B,"&gt;="&amp;W$10,収穫記録!$B:$B,"&lt;="&amp;W$10+6)
/_xlfn.UNIQUE(_xlfn._xlws.FILTER($F:$F,$E:$E=$J$4))
/IF($J$5="総計",1,$K333/10)
),0)</f>
        <v>0</v>
      </c>
      <c r="X333" s="48" cm="1">
        <f t="array" ref="X333">IFERROR(
IF(OR(X$10="",$I333=""),"",
SUMIFS(収穫記録!$P:$P,収穫記録!$D:$D,$J$1,収穫記録!$I:$I,$J$2,収穫記録!$J:$J,$J$3,収穫記録!$F:$F,$I333,収穫記録!$B:$B,"&gt;="&amp;X$10,収穫記録!$B:$B,"&lt;="&amp;X$10+6)
/_xlfn.UNIQUE(_xlfn._xlws.FILTER($F:$F,$E:$E=$J$4))
/IF($J$5="総計",1,$K333/10)
),0)</f>
        <v>0</v>
      </c>
    </row>
    <row r="334" spans="10:24">
      <c r="J334" s="13"/>
      <c r="K334" s="37"/>
      <c r="L334" s="46" t="str">
        <f t="shared" si="7"/>
        <v/>
      </c>
      <c r="M334" s="47" cm="1">
        <f t="array" ref="M334">IFERROR(
IF(OR(M$10="",$I334=""),"",
SUMIFS(収穫記録!$P:$P,収穫記録!$D:$D,$J$1,収穫記録!$I:$I,$J$2,収穫記録!$J:$J,$J$3,収穫記録!$F:$F,$I334,収穫記録!$B:$B,"&gt;="&amp;M$10,収穫記録!$B:$B,"&lt;="&amp;M$10+6)
/_xlfn.UNIQUE(_xlfn._xlws.FILTER($F:$F,$E:$E=$J$4))
/IF($J$5="総計",1,$K334/10)
),0)</f>
        <v>0</v>
      </c>
      <c r="N334" s="48" cm="1">
        <f t="array" ref="N334">IFERROR(
IF(OR(N$10="",$I334=""),"",
SUMIFS(収穫記録!$P:$P,収穫記録!$D:$D,$J$1,収穫記録!$I:$I,$J$2,収穫記録!$J:$J,$J$3,収穫記録!$F:$F,$I334,収穫記録!$B:$B,"&gt;="&amp;N$10,収穫記録!$B:$B,"&lt;="&amp;N$10+6)
/_xlfn.UNIQUE(_xlfn._xlws.FILTER($F:$F,$E:$E=$J$4))
/IF($J$5="総計",1,$K334/10)
),0)</f>
        <v>0</v>
      </c>
      <c r="O334" s="48" cm="1">
        <f t="array" ref="O334">IFERROR(
IF(OR(O$10="",$I334=""),"",
SUMIFS(収穫記録!$P:$P,収穫記録!$D:$D,$J$1,収穫記録!$I:$I,$J$2,収穫記録!$J:$J,$J$3,収穫記録!$F:$F,$I334,収穫記録!$B:$B,"&gt;="&amp;O$10,収穫記録!$B:$B,"&lt;="&amp;O$10+6)
/_xlfn.UNIQUE(_xlfn._xlws.FILTER($F:$F,$E:$E=$J$4))
/IF($J$5="総計",1,$K334/10)
),0)</f>
        <v>0</v>
      </c>
      <c r="P334" s="48" cm="1">
        <f t="array" ref="P334">IFERROR(
IF(OR(P$10="",$I334=""),"",
SUMIFS(収穫記録!$P:$P,収穫記録!$D:$D,$J$1,収穫記録!$I:$I,$J$2,収穫記録!$J:$J,$J$3,収穫記録!$F:$F,$I334,収穫記録!$B:$B,"&gt;="&amp;P$10,収穫記録!$B:$B,"&lt;="&amp;P$10+6)
/_xlfn.UNIQUE(_xlfn._xlws.FILTER($F:$F,$E:$E=$J$4))
/IF($J$5="総計",1,$K334/10)
),0)</f>
        <v>0</v>
      </c>
      <c r="Q334" s="48" cm="1">
        <f t="array" ref="Q334">IFERROR(
IF(OR(Q$10="",$I334=""),"",
SUMIFS(収穫記録!$P:$P,収穫記録!$D:$D,$J$1,収穫記録!$I:$I,$J$2,収穫記録!$J:$J,$J$3,収穫記録!$F:$F,$I334,収穫記録!$B:$B,"&gt;="&amp;Q$10,収穫記録!$B:$B,"&lt;="&amp;Q$10+6)
/_xlfn.UNIQUE(_xlfn._xlws.FILTER($F:$F,$E:$E=$J$4))
/IF($J$5="総計",1,$K334/10)
),0)</f>
        <v>0</v>
      </c>
      <c r="R334" s="48" cm="1">
        <f t="array" ref="R334">IFERROR(
IF(OR(R$10="",$I334=""),"",
SUMIFS(収穫記録!$P:$P,収穫記録!$D:$D,$J$1,収穫記録!$I:$I,$J$2,収穫記録!$J:$J,$J$3,収穫記録!$F:$F,$I334,収穫記録!$B:$B,"&gt;="&amp;R$10,収穫記録!$B:$B,"&lt;="&amp;R$10+6)
/_xlfn.UNIQUE(_xlfn._xlws.FILTER($F:$F,$E:$E=$J$4))
/IF($J$5="総計",1,$K334/10)
),0)</f>
        <v>0</v>
      </c>
      <c r="S334" s="48" cm="1">
        <f t="array" ref="S334">IFERROR(
IF(OR(S$10="",$I334=""),"",
SUMIFS(収穫記録!$P:$P,収穫記録!$D:$D,$J$1,収穫記録!$I:$I,$J$2,収穫記録!$J:$J,$J$3,収穫記録!$F:$F,$I334,収穫記録!$B:$B,"&gt;="&amp;S$10,収穫記録!$B:$B,"&lt;="&amp;S$10+6)
/_xlfn.UNIQUE(_xlfn._xlws.FILTER($F:$F,$E:$E=$J$4))
/IF($J$5="総計",1,$K334/10)
),0)</f>
        <v>0</v>
      </c>
      <c r="T334" s="48" cm="1">
        <f t="array" ref="T334">IFERROR(
IF(OR(T$10="",$I334=""),"",
SUMIFS(収穫記録!$P:$P,収穫記録!$D:$D,$J$1,収穫記録!$I:$I,$J$2,収穫記録!$J:$J,$J$3,収穫記録!$F:$F,$I334,収穫記録!$B:$B,"&gt;="&amp;T$10,収穫記録!$B:$B,"&lt;="&amp;T$10+6)
/_xlfn.UNIQUE(_xlfn._xlws.FILTER($F:$F,$E:$E=$J$4))
/IF($J$5="総計",1,$K334/10)
),0)</f>
        <v>0</v>
      </c>
      <c r="U334" s="48" cm="1">
        <f t="array" ref="U334">IFERROR(
IF(OR(U$10="",$I334=""),"",
SUMIFS(収穫記録!$P:$P,収穫記録!$D:$D,$J$1,収穫記録!$I:$I,$J$2,収穫記録!$J:$J,$J$3,収穫記録!$F:$F,$I334,収穫記録!$B:$B,"&gt;="&amp;U$10,収穫記録!$B:$B,"&lt;="&amp;U$10+6)
/_xlfn.UNIQUE(_xlfn._xlws.FILTER($F:$F,$E:$E=$J$4))
/IF($J$5="総計",1,$K334/10)
),0)</f>
        <v>0</v>
      </c>
      <c r="V334" s="48" cm="1">
        <f t="array" ref="V334">IFERROR(
IF(OR(V$10="",$I334=""),"",
SUMIFS(収穫記録!$P:$P,収穫記録!$D:$D,$J$1,収穫記録!$I:$I,$J$2,収穫記録!$J:$J,$J$3,収穫記録!$F:$F,$I334,収穫記録!$B:$B,"&gt;="&amp;V$10,収穫記録!$B:$B,"&lt;="&amp;V$10+6)
/_xlfn.UNIQUE(_xlfn._xlws.FILTER($F:$F,$E:$E=$J$4))
/IF($J$5="総計",1,$K334/10)
),0)</f>
        <v>0</v>
      </c>
      <c r="W334" s="48" cm="1">
        <f t="array" ref="W334">IFERROR(
IF(OR(W$10="",$I334=""),"",
SUMIFS(収穫記録!$P:$P,収穫記録!$D:$D,$J$1,収穫記録!$I:$I,$J$2,収穫記録!$J:$J,$J$3,収穫記録!$F:$F,$I334,収穫記録!$B:$B,"&gt;="&amp;W$10,収穫記録!$B:$B,"&lt;="&amp;W$10+6)
/_xlfn.UNIQUE(_xlfn._xlws.FILTER($F:$F,$E:$E=$J$4))
/IF($J$5="総計",1,$K334/10)
),0)</f>
        <v>0</v>
      </c>
      <c r="X334" s="48" cm="1">
        <f t="array" ref="X334">IFERROR(
IF(OR(X$10="",$I334=""),"",
SUMIFS(収穫記録!$P:$P,収穫記録!$D:$D,$J$1,収穫記録!$I:$I,$J$2,収穫記録!$J:$J,$J$3,収穫記録!$F:$F,$I334,収穫記録!$B:$B,"&gt;="&amp;X$10,収穫記録!$B:$B,"&lt;="&amp;X$10+6)
/_xlfn.UNIQUE(_xlfn._xlws.FILTER($F:$F,$E:$E=$J$4))
/IF($J$5="総計",1,$K334/10)
),0)</f>
        <v>0</v>
      </c>
    </row>
    <row r="335" spans="10:24">
      <c r="J335" s="13"/>
      <c r="K335" s="37"/>
      <c r="L335" s="46" t="str">
        <f t="shared" si="7"/>
        <v/>
      </c>
      <c r="M335" s="47" cm="1">
        <f t="array" ref="M335">IFERROR(
IF(OR(M$10="",$I335=""),"",
SUMIFS(収穫記録!$P:$P,収穫記録!$D:$D,$J$1,収穫記録!$I:$I,$J$2,収穫記録!$J:$J,$J$3,収穫記録!$F:$F,$I335,収穫記録!$B:$B,"&gt;="&amp;M$10,収穫記録!$B:$B,"&lt;="&amp;M$10+6)
/_xlfn.UNIQUE(_xlfn._xlws.FILTER($F:$F,$E:$E=$J$4))
/IF($J$5="総計",1,$K335/10)
),0)</f>
        <v>0</v>
      </c>
      <c r="N335" s="48" cm="1">
        <f t="array" ref="N335">IFERROR(
IF(OR(N$10="",$I335=""),"",
SUMIFS(収穫記録!$P:$P,収穫記録!$D:$D,$J$1,収穫記録!$I:$I,$J$2,収穫記録!$J:$J,$J$3,収穫記録!$F:$F,$I335,収穫記録!$B:$B,"&gt;="&amp;N$10,収穫記録!$B:$B,"&lt;="&amp;N$10+6)
/_xlfn.UNIQUE(_xlfn._xlws.FILTER($F:$F,$E:$E=$J$4))
/IF($J$5="総計",1,$K335/10)
),0)</f>
        <v>0</v>
      </c>
      <c r="O335" s="48" cm="1">
        <f t="array" ref="O335">IFERROR(
IF(OR(O$10="",$I335=""),"",
SUMIFS(収穫記録!$P:$P,収穫記録!$D:$D,$J$1,収穫記録!$I:$I,$J$2,収穫記録!$J:$J,$J$3,収穫記録!$F:$F,$I335,収穫記録!$B:$B,"&gt;="&amp;O$10,収穫記録!$B:$B,"&lt;="&amp;O$10+6)
/_xlfn.UNIQUE(_xlfn._xlws.FILTER($F:$F,$E:$E=$J$4))
/IF($J$5="総計",1,$K335/10)
),0)</f>
        <v>0</v>
      </c>
      <c r="P335" s="48" cm="1">
        <f t="array" ref="P335">IFERROR(
IF(OR(P$10="",$I335=""),"",
SUMIFS(収穫記録!$P:$P,収穫記録!$D:$D,$J$1,収穫記録!$I:$I,$J$2,収穫記録!$J:$J,$J$3,収穫記録!$F:$F,$I335,収穫記録!$B:$B,"&gt;="&amp;P$10,収穫記録!$B:$B,"&lt;="&amp;P$10+6)
/_xlfn.UNIQUE(_xlfn._xlws.FILTER($F:$F,$E:$E=$J$4))
/IF($J$5="総計",1,$K335/10)
),0)</f>
        <v>0</v>
      </c>
      <c r="Q335" s="48" cm="1">
        <f t="array" ref="Q335">IFERROR(
IF(OR(Q$10="",$I335=""),"",
SUMIFS(収穫記録!$P:$P,収穫記録!$D:$D,$J$1,収穫記録!$I:$I,$J$2,収穫記録!$J:$J,$J$3,収穫記録!$F:$F,$I335,収穫記録!$B:$B,"&gt;="&amp;Q$10,収穫記録!$B:$B,"&lt;="&amp;Q$10+6)
/_xlfn.UNIQUE(_xlfn._xlws.FILTER($F:$F,$E:$E=$J$4))
/IF($J$5="総計",1,$K335/10)
),0)</f>
        <v>0</v>
      </c>
      <c r="R335" s="48" cm="1">
        <f t="array" ref="R335">IFERROR(
IF(OR(R$10="",$I335=""),"",
SUMIFS(収穫記録!$P:$P,収穫記録!$D:$D,$J$1,収穫記録!$I:$I,$J$2,収穫記録!$J:$J,$J$3,収穫記録!$F:$F,$I335,収穫記録!$B:$B,"&gt;="&amp;R$10,収穫記録!$B:$B,"&lt;="&amp;R$10+6)
/_xlfn.UNIQUE(_xlfn._xlws.FILTER($F:$F,$E:$E=$J$4))
/IF($J$5="総計",1,$K335/10)
),0)</f>
        <v>0</v>
      </c>
      <c r="S335" s="48" cm="1">
        <f t="array" ref="S335">IFERROR(
IF(OR(S$10="",$I335=""),"",
SUMIFS(収穫記録!$P:$P,収穫記録!$D:$D,$J$1,収穫記録!$I:$I,$J$2,収穫記録!$J:$J,$J$3,収穫記録!$F:$F,$I335,収穫記録!$B:$B,"&gt;="&amp;S$10,収穫記録!$B:$B,"&lt;="&amp;S$10+6)
/_xlfn.UNIQUE(_xlfn._xlws.FILTER($F:$F,$E:$E=$J$4))
/IF($J$5="総計",1,$K335/10)
),0)</f>
        <v>0</v>
      </c>
      <c r="T335" s="48" cm="1">
        <f t="array" ref="T335">IFERROR(
IF(OR(T$10="",$I335=""),"",
SUMIFS(収穫記録!$P:$P,収穫記録!$D:$D,$J$1,収穫記録!$I:$I,$J$2,収穫記録!$J:$J,$J$3,収穫記録!$F:$F,$I335,収穫記録!$B:$B,"&gt;="&amp;T$10,収穫記録!$B:$B,"&lt;="&amp;T$10+6)
/_xlfn.UNIQUE(_xlfn._xlws.FILTER($F:$F,$E:$E=$J$4))
/IF($J$5="総計",1,$K335/10)
),0)</f>
        <v>0</v>
      </c>
      <c r="U335" s="48" cm="1">
        <f t="array" ref="U335">IFERROR(
IF(OR(U$10="",$I335=""),"",
SUMIFS(収穫記録!$P:$P,収穫記録!$D:$D,$J$1,収穫記録!$I:$I,$J$2,収穫記録!$J:$J,$J$3,収穫記録!$F:$F,$I335,収穫記録!$B:$B,"&gt;="&amp;U$10,収穫記録!$B:$B,"&lt;="&amp;U$10+6)
/_xlfn.UNIQUE(_xlfn._xlws.FILTER($F:$F,$E:$E=$J$4))
/IF($J$5="総計",1,$K335/10)
),0)</f>
        <v>0</v>
      </c>
      <c r="V335" s="48" cm="1">
        <f t="array" ref="V335">IFERROR(
IF(OR(V$10="",$I335=""),"",
SUMIFS(収穫記録!$P:$P,収穫記録!$D:$D,$J$1,収穫記録!$I:$I,$J$2,収穫記録!$J:$J,$J$3,収穫記録!$F:$F,$I335,収穫記録!$B:$B,"&gt;="&amp;V$10,収穫記録!$B:$B,"&lt;="&amp;V$10+6)
/_xlfn.UNIQUE(_xlfn._xlws.FILTER($F:$F,$E:$E=$J$4))
/IF($J$5="総計",1,$K335/10)
),0)</f>
        <v>0</v>
      </c>
      <c r="W335" s="48" cm="1">
        <f t="array" ref="W335">IFERROR(
IF(OR(W$10="",$I335=""),"",
SUMIFS(収穫記録!$P:$P,収穫記録!$D:$D,$J$1,収穫記録!$I:$I,$J$2,収穫記録!$J:$J,$J$3,収穫記録!$F:$F,$I335,収穫記録!$B:$B,"&gt;="&amp;W$10,収穫記録!$B:$B,"&lt;="&amp;W$10+6)
/_xlfn.UNIQUE(_xlfn._xlws.FILTER($F:$F,$E:$E=$J$4))
/IF($J$5="総計",1,$K335/10)
),0)</f>
        <v>0</v>
      </c>
      <c r="X335" s="48" cm="1">
        <f t="array" ref="X335">IFERROR(
IF(OR(X$10="",$I335=""),"",
SUMIFS(収穫記録!$P:$P,収穫記録!$D:$D,$J$1,収穫記録!$I:$I,$J$2,収穫記録!$J:$J,$J$3,収穫記録!$F:$F,$I335,収穫記録!$B:$B,"&gt;="&amp;X$10,収穫記録!$B:$B,"&lt;="&amp;X$10+6)
/_xlfn.UNIQUE(_xlfn._xlws.FILTER($F:$F,$E:$E=$J$4))
/IF($J$5="総計",1,$K335/10)
),0)</f>
        <v>0</v>
      </c>
    </row>
    <row r="336" spans="10:24">
      <c r="J336" s="13"/>
      <c r="K336" s="37"/>
      <c r="L336" s="46" t="str">
        <f t="shared" si="7"/>
        <v/>
      </c>
      <c r="M336" s="47" cm="1">
        <f t="array" ref="M336">IFERROR(
IF(OR(M$10="",$I336=""),"",
SUMIFS(収穫記録!$P:$P,収穫記録!$D:$D,$J$1,収穫記録!$I:$I,$J$2,収穫記録!$J:$J,$J$3,収穫記録!$F:$F,$I336,収穫記録!$B:$B,"&gt;="&amp;M$10,収穫記録!$B:$B,"&lt;="&amp;M$10+6)
/_xlfn.UNIQUE(_xlfn._xlws.FILTER($F:$F,$E:$E=$J$4))
/IF($J$5="総計",1,$K336/10)
),0)</f>
        <v>0</v>
      </c>
      <c r="N336" s="48" cm="1">
        <f t="array" ref="N336">IFERROR(
IF(OR(N$10="",$I336=""),"",
SUMIFS(収穫記録!$P:$P,収穫記録!$D:$D,$J$1,収穫記録!$I:$I,$J$2,収穫記録!$J:$J,$J$3,収穫記録!$F:$F,$I336,収穫記録!$B:$B,"&gt;="&amp;N$10,収穫記録!$B:$B,"&lt;="&amp;N$10+6)
/_xlfn.UNIQUE(_xlfn._xlws.FILTER($F:$F,$E:$E=$J$4))
/IF($J$5="総計",1,$K336/10)
),0)</f>
        <v>0</v>
      </c>
      <c r="O336" s="48" cm="1">
        <f t="array" ref="O336">IFERROR(
IF(OR(O$10="",$I336=""),"",
SUMIFS(収穫記録!$P:$P,収穫記録!$D:$D,$J$1,収穫記録!$I:$I,$J$2,収穫記録!$J:$J,$J$3,収穫記録!$F:$F,$I336,収穫記録!$B:$B,"&gt;="&amp;O$10,収穫記録!$B:$B,"&lt;="&amp;O$10+6)
/_xlfn.UNIQUE(_xlfn._xlws.FILTER($F:$F,$E:$E=$J$4))
/IF($J$5="総計",1,$K336/10)
),0)</f>
        <v>0</v>
      </c>
      <c r="P336" s="48" cm="1">
        <f t="array" ref="P336">IFERROR(
IF(OR(P$10="",$I336=""),"",
SUMIFS(収穫記録!$P:$P,収穫記録!$D:$D,$J$1,収穫記録!$I:$I,$J$2,収穫記録!$J:$J,$J$3,収穫記録!$F:$F,$I336,収穫記録!$B:$B,"&gt;="&amp;P$10,収穫記録!$B:$B,"&lt;="&amp;P$10+6)
/_xlfn.UNIQUE(_xlfn._xlws.FILTER($F:$F,$E:$E=$J$4))
/IF($J$5="総計",1,$K336/10)
),0)</f>
        <v>0</v>
      </c>
      <c r="Q336" s="48" cm="1">
        <f t="array" ref="Q336">IFERROR(
IF(OR(Q$10="",$I336=""),"",
SUMIFS(収穫記録!$P:$P,収穫記録!$D:$D,$J$1,収穫記録!$I:$I,$J$2,収穫記録!$J:$J,$J$3,収穫記録!$F:$F,$I336,収穫記録!$B:$B,"&gt;="&amp;Q$10,収穫記録!$B:$B,"&lt;="&amp;Q$10+6)
/_xlfn.UNIQUE(_xlfn._xlws.FILTER($F:$F,$E:$E=$J$4))
/IF($J$5="総計",1,$K336/10)
),0)</f>
        <v>0</v>
      </c>
      <c r="R336" s="48" cm="1">
        <f t="array" ref="R336">IFERROR(
IF(OR(R$10="",$I336=""),"",
SUMIFS(収穫記録!$P:$P,収穫記録!$D:$D,$J$1,収穫記録!$I:$I,$J$2,収穫記録!$J:$J,$J$3,収穫記録!$F:$F,$I336,収穫記録!$B:$B,"&gt;="&amp;R$10,収穫記録!$B:$B,"&lt;="&amp;R$10+6)
/_xlfn.UNIQUE(_xlfn._xlws.FILTER($F:$F,$E:$E=$J$4))
/IF($J$5="総計",1,$K336/10)
),0)</f>
        <v>0</v>
      </c>
      <c r="S336" s="48" cm="1">
        <f t="array" ref="S336">IFERROR(
IF(OR(S$10="",$I336=""),"",
SUMIFS(収穫記録!$P:$P,収穫記録!$D:$D,$J$1,収穫記録!$I:$I,$J$2,収穫記録!$J:$J,$J$3,収穫記録!$F:$F,$I336,収穫記録!$B:$B,"&gt;="&amp;S$10,収穫記録!$B:$B,"&lt;="&amp;S$10+6)
/_xlfn.UNIQUE(_xlfn._xlws.FILTER($F:$F,$E:$E=$J$4))
/IF($J$5="総計",1,$K336/10)
),0)</f>
        <v>0</v>
      </c>
      <c r="T336" s="48" cm="1">
        <f t="array" ref="T336">IFERROR(
IF(OR(T$10="",$I336=""),"",
SUMIFS(収穫記録!$P:$P,収穫記録!$D:$D,$J$1,収穫記録!$I:$I,$J$2,収穫記録!$J:$J,$J$3,収穫記録!$F:$F,$I336,収穫記録!$B:$B,"&gt;="&amp;T$10,収穫記録!$B:$B,"&lt;="&amp;T$10+6)
/_xlfn.UNIQUE(_xlfn._xlws.FILTER($F:$F,$E:$E=$J$4))
/IF($J$5="総計",1,$K336/10)
),0)</f>
        <v>0</v>
      </c>
      <c r="U336" s="48" cm="1">
        <f t="array" ref="U336">IFERROR(
IF(OR(U$10="",$I336=""),"",
SUMIFS(収穫記録!$P:$P,収穫記録!$D:$D,$J$1,収穫記録!$I:$I,$J$2,収穫記録!$J:$J,$J$3,収穫記録!$F:$F,$I336,収穫記録!$B:$B,"&gt;="&amp;U$10,収穫記録!$B:$B,"&lt;="&amp;U$10+6)
/_xlfn.UNIQUE(_xlfn._xlws.FILTER($F:$F,$E:$E=$J$4))
/IF($J$5="総計",1,$K336/10)
),0)</f>
        <v>0</v>
      </c>
      <c r="V336" s="48" cm="1">
        <f t="array" ref="V336">IFERROR(
IF(OR(V$10="",$I336=""),"",
SUMIFS(収穫記録!$P:$P,収穫記録!$D:$D,$J$1,収穫記録!$I:$I,$J$2,収穫記録!$J:$J,$J$3,収穫記録!$F:$F,$I336,収穫記録!$B:$B,"&gt;="&amp;V$10,収穫記録!$B:$B,"&lt;="&amp;V$10+6)
/_xlfn.UNIQUE(_xlfn._xlws.FILTER($F:$F,$E:$E=$J$4))
/IF($J$5="総計",1,$K336/10)
),0)</f>
        <v>0</v>
      </c>
      <c r="W336" s="48" cm="1">
        <f t="array" ref="W336">IFERROR(
IF(OR(W$10="",$I336=""),"",
SUMIFS(収穫記録!$P:$P,収穫記録!$D:$D,$J$1,収穫記録!$I:$I,$J$2,収穫記録!$J:$J,$J$3,収穫記録!$F:$F,$I336,収穫記録!$B:$B,"&gt;="&amp;W$10,収穫記録!$B:$B,"&lt;="&amp;W$10+6)
/_xlfn.UNIQUE(_xlfn._xlws.FILTER($F:$F,$E:$E=$J$4))
/IF($J$5="総計",1,$K336/10)
),0)</f>
        <v>0</v>
      </c>
      <c r="X336" s="48" cm="1">
        <f t="array" ref="X336">IFERROR(
IF(OR(X$10="",$I336=""),"",
SUMIFS(収穫記録!$P:$P,収穫記録!$D:$D,$J$1,収穫記録!$I:$I,$J$2,収穫記録!$J:$J,$J$3,収穫記録!$F:$F,$I336,収穫記録!$B:$B,"&gt;="&amp;X$10,収穫記録!$B:$B,"&lt;="&amp;X$10+6)
/_xlfn.UNIQUE(_xlfn._xlws.FILTER($F:$F,$E:$E=$J$4))
/IF($J$5="総計",1,$K336/10)
),0)</f>
        <v>0</v>
      </c>
    </row>
    <row r="337" spans="10:24">
      <c r="J337" s="13"/>
      <c r="K337" s="37"/>
      <c r="L337" s="46" t="str">
        <f t="shared" si="7"/>
        <v/>
      </c>
      <c r="M337" s="47" cm="1">
        <f t="array" ref="M337">IFERROR(
IF(OR(M$10="",$I337=""),"",
SUMIFS(収穫記録!$P:$P,収穫記録!$D:$D,$J$1,収穫記録!$I:$I,$J$2,収穫記録!$J:$J,$J$3,収穫記録!$F:$F,$I337,収穫記録!$B:$B,"&gt;="&amp;M$10,収穫記録!$B:$B,"&lt;="&amp;M$10+6)
/_xlfn.UNIQUE(_xlfn._xlws.FILTER($F:$F,$E:$E=$J$4))
/IF($J$5="総計",1,$K337/10)
),0)</f>
        <v>0</v>
      </c>
      <c r="N337" s="48" cm="1">
        <f t="array" ref="N337">IFERROR(
IF(OR(N$10="",$I337=""),"",
SUMIFS(収穫記録!$P:$P,収穫記録!$D:$D,$J$1,収穫記録!$I:$I,$J$2,収穫記録!$J:$J,$J$3,収穫記録!$F:$F,$I337,収穫記録!$B:$B,"&gt;="&amp;N$10,収穫記録!$B:$B,"&lt;="&amp;N$10+6)
/_xlfn.UNIQUE(_xlfn._xlws.FILTER($F:$F,$E:$E=$J$4))
/IF($J$5="総計",1,$K337/10)
),0)</f>
        <v>0</v>
      </c>
      <c r="O337" s="48" cm="1">
        <f t="array" ref="O337">IFERROR(
IF(OR(O$10="",$I337=""),"",
SUMIFS(収穫記録!$P:$P,収穫記録!$D:$D,$J$1,収穫記録!$I:$I,$J$2,収穫記録!$J:$J,$J$3,収穫記録!$F:$F,$I337,収穫記録!$B:$B,"&gt;="&amp;O$10,収穫記録!$B:$B,"&lt;="&amp;O$10+6)
/_xlfn.UNIQUE(_xlfn._xlws.FILTER($F:$F,$E:$E=$J$4))
/IF($J$5="総計",1,$K337/10)
),0)</f>
        <v>0</v>
      </c>
      <c r="P337" s="48" cm="1">
        <f t="array" ref="P337">IFERROR(
IF(OR(P$10="",$I337=""),"",
SUMIFS(収穫記録!$P:$P,収穫記録!$D:$D,$J$1,収穫記録!$I:$I,$J$2,収穫記録!$J:$J,$J$3,収穫記録!$F:$F,$I337,収穫記録!$B:$B,"&gt;="&amp;P$10,収穫記録!$B:$B,"&lt;="&amp;P$10+6)
/_xlfn.UNIQUE(_xlfn._xlws.FILTER($F:$F,$E:$E=$J$4))
/IF($J$5="総計",1,$K337/10)
),0)</f>
        <v>0</v>
      </c>
      <c r="Q337" s="48" cm="1">
        <f t="array" ref="Q337">IFERROR(
IF(OR(Q$10="",$I337=""),"",
SUMIFS(収穫記録!$P:$P,収穫記録!$D:$D,$J$1,収穫記録!$I:$I,$J$2,収穫記録!$J:$J,$J$3,収穫記録!$F:$F,$I337,収穫記録!$B:$B,"&gt;="&amp;Q$10,収穫記録!$B:$B,"&lt;="&amp;Q$10+6)
/_xlfn.UNIQUE(_xlfn._xlws.FILTER($F:$F,$E:$E=$J$4))
/IF($J$5="総計",1,$K337/10)
),0)</f>
        <v>0</v>
      </c>
      <c r="R337" s="48" cm="1">
        <f t="array" ref="R337">IFERROR(
IF(OR(R$10="",$I337=""),"",
SUMIFS(収穫記録!$P:$P,収穫記録!$D:$D,$J$1,収穫記録!$I:$I,$J$2,収穫記録!$J:$J,$J$3,収穫記録!$F:$F,$I337,収穫記録!$B:$B,"&gt;="&amp;R$10,収穫記録!$B:$B,"&lt;="&amp;R$10+6)
/_xlfn.UNIQUE(_xlfn._xlws.FILTER($F:$F,$E:$E=$J$4))
/IF($J$5="総計",1,$K337/10)
),0)</f>
        <v>0</v>
      </c>
      <c r="S337" s="48" cm="1">
        <f t="array" ref="S337">IFERROR(
IF(OR(S$10="",$I337=""),"",
SUMIFS(収穫記録!$P:$P,収穫記録!$D:$D,$J$1,収穫記録!$I:$I,$J$2,収穫記録!$J:$J,$J$3,収穫記録!$F:$F,$I337,収穫記録!$B:$B,"&gt;="&amp;S$10,収穫記録!$B:$B,"&lt;="&amp;S$10+6)
/_xlfn.UNIQUE(_xlfn._xlws.FILTER($F:$F,$E:$E=$J$4))
/IF($J$5="総計",1,$K337/10)
),0)</f>
        <v>0</v>
      </c>
      <c r="T337" s="48" cm="1">
        <f t="array" ref="T337">IFERROR(
IF(OR(T$10="",$I337=""),"",
SUMIFS(収穫記録!$P:$P,収穫記録!$D:$D,$J$1,収穫記録!$I:$I,$J$2,収穫記録!$J:$J,$J$3,収穫記録!$F:$F,$I337,収穫記録!$B:$B,"&gt;="&amp;T$10,収穫記録!$B:$B,"&lt;="&amp;T$10+6)
/_xlfn.UNIQUE(_xlfn._xlws.FILTER($F:$F,$E:$E=$J$4))
/IF($J$5="総計",1,$K337/10)
),0)</f>
        <v>0</v>
      </c>
      <c r="U337" s="48" cm="1">
        <f t="array" ref="U337">IFERROR(
IF(OR(U$10="",$I337=""),"",
SUMIFS(収穫記録!$P:$P,収穫記録!$D:$D,$J$1,収穫記録!$I:$I,$J$2,収穫記録!$J:$J,$J$3,収穫記録!$F:$F,$I337,収穫記録!$B:$B,"&gt;="&amp;U$10,収穫記録!$B:$B,"&lt;="&amp;U$10+6)
/_xlfn.UNIQUE(_xlfn._xlws.FILTER($F:$F,$E:$E=$J$4))
/IF($J$5="総計",1,$K337/10)
),0)</f>
        <v>0</v>
      </c>
      <c r="V337" s="48" cm="1">
        <f t="array" ref="V337">IFERROR(
IF(OR(V$10="",$I337=""),"",
SUMIFS(収穫記録!$P:$P,収穫記録!$D:$D,$J$1,収穫記録!$I:$I,$J$2,収穫記録!$J:$J,$J$3,収穫記録!$F:$F,$I337,収穫記録!$B:$B,"&gt;="&amp;V$10,収穫記録!$B:$B,"&lt;="&amp;V$10+6)
/_xlfn.UNIQUE(_xlfn._xlws.FILTER($F:$F,$E:$E=$J$4))
/IF($J$5="総計",1,$K337/10)
),0)</f>
        <v>0</v>
      </c>
      <c r="W337" s="48" cm="1">
        <f t="array" ref="W337">IFERROR(
IF(OR(W$10="",$I337=""),"",
SUMIFS(収穫記録!$P:$P,収穫記録!$D:$D,$J$1,収穫記録!$I:$I,$J$2,収穫記録!$J:$J,$J$3,収穫記録!$F:$F,$I337,収穫記録!$B:$B,"&gt;="&amp;W$10,収穫記録!$B:$B,"&lt;="&amp;W$10+6)
/_xlfn.UNIQUE(_xlfn._xlws.FILTER($F:$F,$E:$E=$J$4))
/IF($J$5="総計",1,$K337/10)
),0)</f>
        <v>0</v>
      </c>
      <c r="X337" s="48" cm="1">
        <f t="array" ref="X337">IFERROR(
IF(OR(X$10="",$I337=""),"",
SUMIFS(収穫記録!$P:$P,収穫記録!$D:$D,$J$1,収穫記録!$I:$I,$J$2,収穫記録!$J:$J,$J$3,収穫記録!$F:$F,$I337,収穫記録!$B:$B,"&gt;="&amp;X$10,収穫記録!$B:$B,"&lt;="&amp;X$10+6)
/_xlfn.UNIQUE(_xlfn._xlws.FILTER($F:$F,$E:$E=$J$4))
/IF($J$5="総計",1,$K337/10)
),0)</f>
        <v>0</v>
      </c>
    </row>
    <row r="338" spans="10:24">
      <c r="J338" s="13"/>
      <c r="K338" s="37"/>
      <c r="L338" s="46" t="str">
        <f t="shared" si="7"/>
        <v/>
      </c>
      <c r="M338" s="47" cm="1">
        <f t="array" ref="M338">IFERROR(
IF(OR(M$10="",$I338=""),"",
SUMIFS(収穫記録!$P:$P,収穫記録!$D:$D,$J$1,収穫記録!$I:$I,$J$2,収穫記録!$J:$J,$J$3,収穫記録!$F:$F,$I338,収穫記録!$B:$B,"&gt;="&amp;M$10,収穫記録!$B:$B,"&lt;="&amp;M$10+6)
/_xlfn.UNIQUE(_xlfn._xlws.FILTER($F:$F,$E:$E=$J$4))
/IF($J$5="総計",1,$K338/10)
),0)</f>
        <v>0</v>
      </c>
      <c r="N338" s="48" cm="1">
        <f t="array" ref="N338">IFERROR(
IF(OR(N$10="",$I338=""),"",
SUMIFS(収穫記録!$P:$P,収穫記録!$D:$D,$J$1,収穫記録!$I:$I,$J$2,収穫記録!$J:$J,$J$3,収穫記録!$F:$F,$I338,収穫記録!$B:$B,"&gt;="&amp;N$10,収穫記録!$B:$B,"&lt;="&amp;N$10+6)
/_xlfn.UNIQUE(_xlfn._xlws.FILTER($F:$F,$E:$E=$J$4))
/IF($J$5="総計",1,$K338/10)
),0)</f>
        <v>0</v>
      </c>
      <c r="O338" s="48" cm="1">
        <f t="array" ref="O338">IFERROR(
IF(OR(O$10="",$I338=""),"",
SUMIFS(収穫記録!$P:$P,収穫記録!$D:$D,$J$1,収穫記録!$I:$I,$J$2,収穫記録!$J:$J,$J$3,収穫記録!$F:$F,$I338,収穫記録!$B:$B,"&gt;="&amp;O$10,収穫記録!$B:$B,"&lt;="&amp;O$10+6)
/_xlfn.UNIQUE(_xlfn._xlws.FILTER($F:$F,$E:$E=$J$4))
/IF($J$5="総計",1,$K338/10)
),0)</f>
        <v>0</v>
      </c>
      <c r="P338" s="48" cm="1">
        <f t="array" ref="P338">IFERROR(
IF(OR(P$10="",$I338=""),"",
SUMIFS(収穫記録!$P:$P,収穫記録!$D:$D,$J$1,収穫記録!$I:$I,$J$2,収穫記録!$J:$J,$J$3,収穫記録!$F:$F,$I338,収穫記録!$B:$B,"&gt;="&amp;P$10,収穫記録!$B:$B,"&lt;="&amp;P$10+6)
/_xlfn.UNIQUE(_xlfn._xlws.FILTER($F:$F,$E:$E=$J$4))
/IF($J$5="総計",1,$K338/10)
),0)</f>
        <v>0</v>
      </c>
      <c r="Q338" s="48" cm="1">
        <f t="array" ref="Q338">IFERROR(
IF(OR(Q$10="",$I338=""),"",
SUMIFS(収穫記録!$P:$P,収穫記録!$D:$D,$J$1,収穫記録!$I:$I,$J$2,収穫記録!$J:$J,$J$3,収穫記録!$F:$F,$I338,収穫記録!$B:$B,"&gt;="&amp;Q$10,収穫記録!$B:$B,"&lt;="&amp;Q$10+6)
/_xlfn.UNIQUE(_xlfn._xlws.FILTER($F:$F,$E:$E=$J$4))
/IF($J$5="総計",1,$K338/10)
),0)</f>
        <v>0</v>
      </c>
      <c r="R338" s="48" cm="1">
        <f t="array" ref="R338">IFERROR(
IF(OR(R$10="",$I338=""),"",
SUMIFS(収穫記録!$P:$P,収穫記録!$D:$D,$J$1,収穫記録!$I:$I,$J$2,収穫記録!$J:$J,$J$3,収穫記録!$F:$F,$I338,収穫記録!$B:$B,"&gt;="&amp;R$10,収穫記録!$B:$B,"&lt;="&amp;R$10+6)
/_xlfn.UNIQUE(_xlfn._xlws.FILTER($F:$F,$E:$E=$J$4))
/IF($J$5="総計",1,$K338/10)
),0)</f>
        <v>0</v>
      </c>
      <c r="S338" s="48" cm="1">
        <f t="array" ref="S338">IFERROR(
IF(OR(S$10="",$I338=""),"",
SUMIFS(収穫記録!$P:$P,収穫記録!$D:$D,$J$1,収穫記録!$I:$I,$J$2,収穫記録!$J:$J,$J$3,収穫記録!$F:$F,$I338,収穫記録!$B:$B,"&gt;="&amp;S$10,収穫記録!$B:$B,"&lt;="&amp;S$10+6)
/_xlfn.UNIQUE(_xlfn._xlws.FILTER($F:$F,$E:$E=$J$4))
/IF($J$5="総計",1,$K338/10)
),0)</f>
        <v>0</v>
      </c>
      <c r="T338" s="48" cm="1">
        <f t="array" ref="T338">IFERROR(
IF(OR(T$10="",$I338=""),"",
SUMIFS(収穫記録!$P:$P,収穫記録!$D:$D,$J$1,収穫記録!$I:$I,$J$2,収穫記録!$J:$J,$J$3,収穫記録!$F:$F,$I338,収穫記録!$B:$B,"&gt;="&amp;T$10,収穫記録!$B:$B,"&lt;="&amp;T$10+6)
/_xlfn.UNIQUE(_xlfn._xlws.FILTER($F:$F,$E:$E=$J$4))
/IF($J$5="総計",1,$K338/10)
),0)</f>
        <v>0</v>
      </c>
      <c r="U338" s="48" cm="1">
        <f t="array" ref="U338">IFERROR(
IF(OR(U$10="",$I338=""),"",
SUMIFS(収穫記録!$P:$P,収穫記録!$D:$D,$J$1,収穫記録!$I:$I,$J$2,収穫記録!$J:$J,$J$3,収穫記録!$F:$F,$I338,収穫記録!$B:$B,"&gt;="&amp;U$10,収穫記録!$B:$B,"&lt;="&amp;U$10+6)
/_xlfn.UNIQUE(_xlfn._xlws.FILTER($F:$F,$E:$E=$J$4))
/IF($J$5="総計",1,$K338/10)
),0)</f>
        <v>0</v>
      </c>
      <c r="V338" s="48" cm="1">
        <f t="array" ref="V338">IFERROR(
IF(OR(V$10="",$I338=""),"",
SUMIFS(収穫記録!$P:$P,収穫記録!$D:$D,$J$1,収穫記録!$I:$I,$J$2,収穫記録!$J:$J,$J$3,収穫記録!$F:$F,$I338,収穫記録!$B:$B,"&gt;="&amp;V$10,収穫記録!$B:$B,"&lt;="&amp;V$10+6)
/_xlfn.UNIQUE(_xlfn._xlws.FILTER($F:$F,$E:$E=$J$4))
/IF($J$5="総計",1,$K338/10)
),0)</f>
        <v>0</v>
      </c>
      <c r="W338" s="48" cm="1">
        <f t="array" ref="W338">IFERROR(
IF(OR(W$10="",$I338=""),"",
SUMIFS(収穫記録!$P:$P,収穫記録!$D:$D,$J$1,収穫記録!$I:$I,$J$2,収穫記録!$J:$J,$J$3,収穫記録!$F:$F,$I338,収穫記録!$B:$B,"&gt;="&amp;W$10,収穫記録!$B:$B,"&lt;="&amp;W$10+6)
/_xlfn.UNIQUE(_xlfn._xlws.FILTER($F:$F,$E:$E=$J$4))
/IF($J$5="総計",1,$K338/10)
),0)</f>
        <v>0</v>
      </c>
      <c r="X338" s="48" cm="1">
        <f t="array" ref="X338">IFERROR(
IF(OR(X$10="",$I338=""),"",
SUMIFS(収穫記録!$P:$P,収穫記録!$D:$D,$J$1,収穫記録!$I:$I,$J$2,収穫記録!$J:$J,$J$3,収穫記録!$F:$F,$I338,収穫記録!$B:$B,"&gt;="&amp;X$10,収穫記録!$B:$B,"&lt;="&amp;X$10+6)
/_xlfn.UNIQUE(_xlfn._xlws.FILTER($F:$F,$E:$E=$J$4))
/IF($J$5="総計",1,$K338/10)
),0)</f>
        <v>0</v>
      </c>
    </row>
    <row r="339" spans="10:24">
      <c r="J339" s="13"/>
      <c r="K339" s="37"/>
      <c r="L339" s="46" t="str">
        <f t="shared" si="7"/>
        <v/>
      </c>
      <c r="M339" s="47" cm="1">
        <f t="array" ref="M339">IFERROR(
IF(OR(M$10="",$I339=""),"",
SUMIFS(収穫記録!$P:$P,収穫記録!$D:$D,$J$1,収穫記録!$I:$I,$J$2,収穫記録!$J:$J,$J$3,収穫記録!$F:$F,$I339,収穫記録!$B:$B,"&gt;="&amp;M$10,収穫記録!$B:$B,"&lt;="&amp;M$10+6)
/_xlfn.UNIQUE(_xlfn._xlws.FILTER($F:$F,$E:$E=$J$4))
/IF($J$5="総計",1,$K339/10)
),0)</f>
        <v>0</v>
      </c>
      <c r="N339" s="48" cm="1">
        <f t="array" ref="N339">IFERROR(
IF(OR(N$10="",$I339=""),"",
SUMIFS(収穫記録!$P:$P,収穫記録!$D:$D,$J$1,収穫記録!$I:$I,$J$2,収穫記録!$J:$J,$J$3,収穫記録!$F:$F,$I339,収穫記録!$B:$B,"&gt;="&amp;N$10,収穫記録!$B:$B,"&lt;="&amp;N$10+6)
/_xlfn.UNIQUE(_xlfn._xlws.FILTER($F:$F,$E:$E=$J$4))
/IF($J$5="総計",1,$K339/10)
),0)</f>
        <v>0</v>
      </c>
      <c r="O339" s="48" cm="1">
        <f t="array" ref="O339">IFERROR(
IF(OR(O$10="",$I339=""),"",
SUMIFS(収穫記録!$P:$P,収穫記録!$D:$D,$J$1,収穫記録!$I:$I,$J$2,収穫記録!$J:$J,$J$3,収穫記録!$F:$F,$I339,収穫記録!$B:$B,"&gt;="&amp;O$10,収穫記録!$B:$B,"&lt;="&amp;O$10+6)
/_xlfn.UNIQUE(_xlfn._xlws.FILTER($F:$F,$E:$E=$J$4))
/IF($J$5="総計",1,$K339/10)
),0)</f>
        <v>0</v>
      </c>
      <c r="P339" s="48" cm="1">
        <f t="array" ref="P339">IFERROR(
IF(OR(P$10="",$I339=""),"",
SUMIFS(収穫記録!$P:$P,収穫記録!$D:$D,$J$1,収穫記録!$I:$I,$J$2,収穫記録!$J:$J,$J$3,収穫記録!$F:$F,$I339,収穫記録!$B:$B,"&gt;="&amp;P$10,収穫記録!$B:$B,"&lt;="&amp;P$10+6)
/_xlfn.UNIQUE(_xlfn._xlws.FILTER($F:$F,$E:$E=$J$4))
/IF($J$5="総計",1,$K339/10)
),0)</f>
        <v>0</v>
      </c>
      <c r="Q339" s="48" cm="1">
        <f t="array" ref="Q339">IFERROR(
IF(OR(Q$10="",$I339=""),"",
SUMIFS(収穫記録!$P:$P,収穫記録!$D:$D,$J$1,収穫記録!$I:$I,$J$2,収穫記録!$J:$J,$J$3,収穫記録!$F:$F,$I339,収穫記録!$B:$B,"&gt;="&amp;Q$10,収穫記録!$B:$B,"&lt;="&amp;Q$10+6)
/_xlfn.UNIQUE(_xlfn._xlws.FILTER($F:$F,$E:$E=$J$4))
/IF($J$5="総計",1,$K339/10)
),0)</f>
        <v>0</v>
      </c>
      <c r="R339" s="48" cm="1">
        <f t="array" ref="R339">IFERROR(
IF(OR(R$10="",$I339=""),"",
SUMIFS(収穫記録!$P:$P,収穫記録!$D:$D,$J$1,収穫記録!$I:$I,$J$2,収穫記録!$J:$J,$J$3,収穫記録!$F:$F,$I339,収穫記録!$B:$B,"&gt;="&amp;R$10,収穫記録!$B:$B,"&lt;="&amp;R$10+6)
/_xlfn.UNIQUE(_xlfn._xlws.FILTER($F:$F,$E:$E=$J$4))
/IF($J$5="総計",1,$K339/10)
),0)</f>
        <v>0</v>
      </c>
      <c r="S339" s="48" cm="1">
        <f t="array" ref="S339">IFERROR(
IF(OR(S$10="",$I339=""),"",
SUMIFS(収穫記録!$P:$P,収穫記録!$D:$D,$J$1,収穫記録!$I:$I,$J$2,収穫記録!$J:$J,$J$3,収穫記録!$F:$F,$I339,収穫記録!$B:$B,"&gt;="&amp;S$10,収穫記録!$B:$B,"&lt;="&amp;S$10+6)
/_xlfn.UNIQUE(_xlfn._xlws.FILTER($F:$F,$E:$E=$J$4))
/IF($J$5="総計",1,$K339/10)
),0)</f>
        <v>0</v>
      </c>
      <c r="T339" s="48" cm="1">
        <f t="array" ref="T339">IFERROR(
IF(OR(T$10="",$I339=""),"",
SUMIFS(収穫記録!$P:$P,収穫記録!$D:$D,$J$1,収穫記録!$I:$I,$J$2,収穫記録!$J:$J,$J$3,収穫記録!$F:$F,$I339,収穫記録!$B:$B,"&gt;="&amp;T$10,収穫記録!$B:$B,"&lt;="&amp;T$10+6)
/_xlfn.UNIQUE(_xlfn._xlws.FILTER($F:$F,$E:$E=$J$4))
/IF($J$5="総計",1,$K339/10)
),0)</f>
        <v>0</v>
      </c>
      <c r="U339" s="48" cm="1">
        <f t="array" ref="U339">IFERROR(
IF(OR(U$10="",$I339=""),"",
SUMIFS(収穫記録!$P:$P,収穫記録!$D:$D,$J$1,収穫記録!$I:$I,$J$2,収穫記録!$J:$J,$J$3,収穫記録!$F:$F,$I339,収穫記録!$B:$B,"&gt;="&amp;U$10,収穫記録!$B:$B,"&lt;="&amp;U$10+6)
/_xlfn.UNIQUE(_xlfn._xlws.FILTER($F:$F,$E:$E=$J$4))
/IF($J$5="総計",1,$K339/10)
),0)</f>
        <v>0</v>
      </c>
      <c r="V339" s="48" cm="1">
        <f t="array" ref="V339">IFERROR(
IF(OR(V$10="",$I339=""),"",
SUMIFS(収穫記録!$P:$P,収穫記録!$D:$D,$J$1,収穫記録!$I:$I,$J$2,収穫記録!$J:$J,$J$3,収穫記録!$F:$F,$I339,収穫記録!$B:$B,"&gt;="&amp;V$10,収穫記録!$B:$B,"&lt;="&amp;V$10+6)
/_xlfn.UNIQUE(_xlfn._xlws.FILTER($F:$F,$E:$E=$J$4))
/IF($J$5="総計",1,$K339/10)
),0)</f>
        <v>0</v>
      </c>
      <c r="W339" s="48" cm="1">
        <f t="array" ref="W339">IFERROR(
IF(OR(W$10="",$I339=""),"",
SUMIFS(収穫記録!$P:$P,収穫記録!$D:$D,$J$1,収穫記録!$I:$I,$J$2,収穫記録!$J:$J,$J$3,収穫記録!$F:$F,$I339,収穫記録!$B:$B,"&gt;="&amp;W$10,収穫記録!$B:$B,"&lt;="&amp;W$10+6)
/_xlfn.UNIQUE(_xlfn._xlws.FILTER($F:$F,$E:$E=$J$4))
/IF($J$5="総計",1,$K339/10)
),0)</f>
        <v>0</v>
      </c>
      <c r="X339" s="48" cm="1">
        <f t="array" ref="X339">IFERROR(
IF(OR(X$10="",$I339=""),"",
SUMIFS(収穫記録!$P:$P,収穫記録!$D:$D,$J$1,収穫記録!$I:$I,$J$2,収穫記録!$J:$J,$J$3,収穫記録!$F:$F,$I339,収穫記録!$B:$B,"&gt;="&amp;X$10,収穫記録!$B:$B,"&lt;="&amp;X$10+6)
/_xlfn.UNIQUE(_xlfn._xlws.FILTER($F:$F,$E:$E=$J$4))
/IF($J$5="総計",1,$K339/10)
),0)</f>
        <v>0</v>
      </c>
    </row>
    <row r="340" spans="10:24">
      <c r="J340" s="13"/>
      <c r="K340" s="37"/>
      <c r="L340" s="46" t="str">
        <f t="shared" si="7"/>
        <v/>
      </c>
      <c r="M340" s="47" cm="1">
        <f t="array" ref="M340">IFERROR(
IF(OR(M$10="",$I340=""),"",
SUMIFS(収穫記録!$P:$P,収穫記録!$D:$D,$J$1,収穫記録!$I:$I,$J$2,収穫記録!$J:$J,$J$3,収穫記録!$F:$F,$I340,収穫記録!$B:$B,"&gt;="&amp;M$10,収穫記録!$B:$B,"&lt;="&amp;M$10+6)
/_xlfn.UNIQUE(_xlfn._xlws.FILTER($F:$F,$E:$E=$J$4))
/IF($J$5="総計",1,$K340/10)
),0)</f>
        <v>0</v>
      </c>
      <c r="N340" s="48" cm="1">
        <f t="array" ref="N340">IFERROR(
IF(OR(N$10="",$I340=""),"",
SUMIFS(収穫記録!$P:$P,収穫記録!$D:$D,$J$1,収穫記録!$I:$I,$J$2,収穫記録!$J:$J,$J$3,収穫記録!$F:$F,$I340,収穫記録!$B:$B,"&gt;="&amp;N$10,収穫記録!$B:$B,"&lt;="&amp;N$10+6)
/_xlfn.UNIQUE(_xlfn._xlws.FILTER($F:$F,$E:$E=$J$4))
/IF($J$5="総計",1,$K340/10)
),0)</f>
        <v>0</v>
      </c>
      <c r="O340" s="48" cm="1">
        <f t="array" ref="O340">IFERROR(
IF(OR(O$10="",$I340=""),"",
SUMIFS(収穫記録!$P:$P,収穫記録!$D:$D,$J$1,収穫記録!$I:$I,$J$2,収穫記録!$J:$J,$J$3,収穫記録!$F:$F,$I340,収穫記録!$B:$B,"&gt;="&amp;O$10,収穫記録!$B:$B,"&lt;="&amp;O$10+6)
/_xlfn.UNIQUE(_xlfn._xlws.FILTER($F:$F,$E:$E=$J$4))
/IF($J$5="総計",1,$K340/10)
),0)</f>
        <v>0</v>
      </c>
      <c r="P340" s="48" cm="1">
        <f t="array" ref="P340">IFERROR(
IF(OR(P$10="",$I340=""),"",
SUMIFS(収穫記録!$P:$P,収穫記録!$D:$D,$J$1,収穫記録!$I:$I,$J$2,収穫記録!$J:$J,$J$3,収穫記録!$F:$F,$I340,収穫記録!$B:$B,"&gt;="&amp;P$10,収穫記録!$B:$B,"&lt;="&amp;P$10+6)
/_xlfn.UNIQUE(_xlfn._xlws.FILTER($F:$F,$E:$E=$J$4))
/IF($J$5="総計",1,$K340/10)
),0)</f>
        <v>0</v>
      </c>
      <c r="Q340" s="48" cm="1">
        <f t="array" ref="Q340">IFERROR(
IF(OR(Q$10="",$I340=""),"",
SUMIFS(収穫記録!$P:$P,収穫記録!$D:$D,$J$1,収穫記録!$I:$I,$J$2,収穫記録!$J:$J,$J$3,収穫記録!$F:$F,$I340,収穫記録!$B:$B,"&gt;="&amp;Q$10,収穫記録!$B:$B,"&lt;="&amp;Q$10+6)
/_xlfn.UNIQUE(_xlfn._xlws.FILTER($F:$F,$E:$E=$J$4))
/IF($J$5="総計",1,$K340/10)
),0)</f>
        <v>0</v>
      </c>
      <c r="R340" s="48" cm="1">
        <f t="array" ref="R340">IFERROR(
IF(OR(R$10="",$I340=""),"",
SUMIFS(収穫記録!$P:$P,収穫記録!$D:$D,$J$1,収穫記録!$I:$I,$J$2,収穫記録!$J:$J,$J$3,収穫記録!$F:$F,$I340,収穫記録!$B:$B,"&gt;="&amp;R$10,収穫記録!$B:$B,"&lt;="&amp;R$10+6)
/_xlfn.UNIQUE(_xlfn._xlws.FILTER($F:$F,$E:$E=$J$4))
/IF($J$5="総計",1,$K340/10)
),0)</f>
        <v>0</v>
      </c>
      <c r="S340" s="48" cm="1">
        <f t="array" ref="S340">IFERROR(
IF(OR(S$10="",$I340=""),"",
SUMIFS(収穫記録!$P:$P,収穫記録!$D:$D,$J$1,収穫記録!$I:$I,$J$2,収穫記録!$J:$J,$J$3,収穫記録!$F:$F,$I340,収穫記録!$B:$B,"&gt;="&amp;S$10,収穫記録!$B:$B,"&lt;="&amp;S$10+6)
/_xlfn.UNIQUE(_xlfn._xlws.FILTER($F:$F,$E:$E=$J$4))
/IF($J$5="総計",1,$K340/10)
),0)</f>
        <v>0</v>
      </c>
      <c r="T340" s="48" cm="1">
        <f t="array" ref="T340">IFERROR(
IF(OR(T$10="",$I340=""),"",
SUMIFS(収穫記録!$P:$P,収穫記録!$D:$D,$J$1,収穫記録!$I:$I,$J$2,収穫記録!$J:$J,$J$3,収穫記録!$F:$F,$I340,収穫記録!$B:$B,"&gt;="&amp;T$10,収穫記録!$B:$B,"&lt;="&amp;T$10+6)
/_xlfn.UNIQUE(_xlfn._xlws.FILTER($F:$F,$E:$E=$J$4))
/IF($J$5="総計",1,$K340/10)
),0)</f>
        <v>0</v>
      </c>
      <c r="U340" s="48" cm="1">
        <f t="array" ref="U340">IFERROR(
IF(OR(U$10="",$I340=""),"",
SUMIFS(収穫記録!$P:$P,収穫記録!$D:$D,$J$1,収穫記録!$I:$I,$J$2,収穫記録!$J:$J,$J$3,収穫記録!$F:$F,$I340,収穫記録!$B:$B,"&gt;="&amp;U$10,収穫記録!$B:$B,"&lt;="&amp;U$10+6)
/_xlfn.UNIQUE(_xlfn._xlws.FILTER($F:$F,$E:$E=$J$4))
/IF($J$5="総計",1,$K340/10)
),0)</f>
        <v>0</v>
      </c>
      <c r="V340" s="48" cm="1">
        <f t="array" ref="V340">IFERROR(
IF(OR(V$10="",$I340=""),"",
SUMIFS(収穫記録!$P:$P,収穫記録!$D:$D,$J$1,収穫記録!$I:$I,$J$2,収穫記録!$J:$J,$J$3,収穫記録!$F:$F,$I340,収穫記録!$B:$B,"&gt;="&amp;V$10,収穫記録!$B:$B,"&lt;="&amp;V$10+6)
/_xlfn.UNIQUE(_xlfn._xlws.FILTER($F:$F,$E:$E=$J$4))
/IF($J$5="総計",1,$K340/10)
),0)</f>
        <v>0</v>
      </c>
      <c r="W340" s="48" cm="1">
        <f t="array" ref="W340">IFERROR(
IF(OR(W$10="",$I340=""),"",
SUMIFS(収穫記録!$P:$P,収穫記録!$D:$D,$J$1,収穫記録!$I:$I,$J$2,収穫記録!$J:$J,$J$3,収穫記録!$F:$F,$I340,収穫記録!$B:$B,"&gt;="&amp;W$10,収穫記録!$B:$B,"&lt;="&amp;W$10+6)
/_xlfn.UNIQUE(_xlfn._xlws.FILTER($F:$F,$E:$E=$J$4))
/IF($J$5="総計",1,$K340/10)
),0)</f>
        <v>0</v>
      </c>
      <c r="X340" s="48" cm="1">
        <f t="array" ref="X340">IFERROR(
IF(OR(X$10="",$I340=""),"",
SUMIFS(収穫記録!$P:$P,収穫記録!$D:$D,$J$1,収穫記録!$I:$I,$J$2,収穫記録!$J:$J,$J$3,収穫記録!$F:$F,$I340,収穫記録!$B:$B,"&gt;="&amp;X$10,収穫記録!$B:$B,"&lt;="&amp;X$10+6)
/_xlfn.UNIQUE(_xlfn._xlws.FILTER($F:$F,$E:$E=$J$4))
/IF($J$5="総計",1,$K340/10)
),0)</f>
        <v>0</v>
      </c>
    </row>
    <row r="341" spans="10:24">
      <c r="J341" s="13"/>
      <c r="K341" s="37"/>
      <c r="L341" s="46" t="str">
        <f t="shared" si="7"/>
        <v/>
      </c>
      <c r="M341" s="47" cm="1">
        <f t="array" ref="M341">IFERROR(
IF(OR(M$10="",$I341=""),"",
SUMIFS(収穫記録!$P:$P,収穫記録!$D:$D,$J$1,収穫記録!$I:$I,$J$2,収穫記録!$J:$J,$J$3,収穫記録!$F:$F,$I341,収穫記録!$B:$B,"&gt;="&amp;M$10,収穫記録!$B:$B,"&lt;="&amp;M$10+6)
/_xlfn.UNIQUE(_xlfn._xlws.FILTER($F:$F,$E:$E=$J$4))
/IF($J$5="総計",1,$K341/10)
),0)</f>
        <v>0</v>
      </c>
      <c r="N341" s="48" cm="1">
        <f t="array" ref="N341">IFERROR(
IF(OR(N$10="",$I341=""),"",
SUMIFS(収穫記録!$P:$P,収穫記録!$D:$D,$J$1,収穫記録!$I:$I,$J$2,収穫記録!$J:$J,$J$3,収穫記録!$F:$F,$I341,収穫記録!$B:$B,"&gt;="&amp;N$10,収穫記録!$B:$B,"&lt;="&amp;N$10+6)
/_xlfn.UNIQUE(_xlfn._xlws.FILTER($F:$F,$E:$E=$J$4))
/IF($J$5="総計",1,$K341/10)
),0)</f>
        <v>0</v>
      </c>
      <c r="O341" s="48" cm="1">
        <f t="array" ref="O341">IFERROR(
IF(OR(O$10="",$I341=""),"",
SUMIFS(収穫記録!$P:$P,収穫記録!$D:$D,$J$1,収穫記録!$I:$I,$J$2,収穫記録!$J:$J,$J$3,収穫記録!$F:$F,$I341,収穫記録!$B:$B,"&gt;="&amp;O$10,収穫記録!$B:$B,"&lt;="&amp;O$10+6)
/_xlfn.UNIQUE(_xlfn._xlws.FILTER($F:$F,$E:$E=$J$4))
/IF($J$5="総計",1,$K341/10)
),0)</f>
        <v>0</v>
      </c>
      <c r="P341" s="48" cm="1">
        <f t="array" ref="P341">IFERROR(
IF(OR(P$10="",$I341=""),"",
SUMIFS(収穫記録!$P:$P,収穫記録!$D:$D,$J$1,収穫記録!$I:$I,$J$2,収穫記録!$J:$J,$J$3,収穫記録!$F:$F,$I341,収穫記録!$B:$B,"&gt;="&amp;P$10,収穫記録!$B:$B,"&lt;="&amp;P$10+6)
/_xlfn.UNIQUE(_xlfn._xlws.FILTER($F:$F,$E:$E=$J$4))
/IF($J$5="総計",1,$K341/10)
),0)</f>
        <v>0</v>
      </c>
      <c r="Q341" s="48" cm="1">
        <f t="array" ref="Q341">IFERROR(
IF(OR(Q$10="",$I341=""),"",
SUMIFS(収穫記録!$P:$P,収穫記録!$D:$D,$J$1,収穫記録!$I:$I,$J$2,収穫記録!$J:$J,$J$3,収穫記録!$F:$F,$I341,収穫記録!$B:$B,"&gt;="&amp;Q$10,収穫記録!$B:$B,"&lt;="&amp;Q$10+6)
/_xlfn.UNIQUE(_xlfn._xlws.FILTER($F:$F,$E:$E=$J$4))
/IF($J$5="総計",1,$K341/10)
),0)</f>
        <v>0</v>
      </c>
      <c r="R341" s="48" cm="1">
        <f t="array" ref="R341">IFERROR(
IF(OR(R$10="",$I341=""),"",
SUMIFS(収穫記録!$P:$P,収穫記録!$D:$D,$J$1,収穫記録!$I:$I,$J$2,収穫記録!$J:$J,$J$3,収穫記録!$F:$F,$I341,収穫記録!$B:$B,"&gt;="&amp;R$10,収穫記録!$B:$B,"&lt;="&amp;R$10+6)
/_xlfn.UNIQUE(_xlfn._xlws.FILTER($F:$F,$E:$E=$J$4))
/IF($J$5="総計",1,$K341/10)
),0)</f>
        <v>0</v>
      </c>
      <c r="S341" s="48" cm="1">
        <f t="array" ref="S341">IFERROR(
IF(OR(S$10="",$I341=""),"",
SUMIFS(収穫記録!$P:$P,収穫記録!$D:$D,$J$1,収穫記録!$I:$I,$J$2,収穫記録!$J:$J,$J$3,収穫記録!$F:$F,$I341,収穫記録!$B:$B,"&gt;="&amp;S$10,収穫記録!$B:$B,"&lt;="&amp;S$10+6)
/_xlfn.UNIQUE(_xlfn._xlws.FILTER($F:$F,$E:$E=$J$4))
/IF($J$5="総計",1,$K341/10)
),0)</f>
        <v>0</v>
      </c>
      <c r="T341" s="48" cm="1">
        <f t="array" ref="T341">IFERROR(
IF(OR(T$10="",$I341=""),"",
SUMIFS(収穫記録!$P:$P,収穫記録!$D:$D,$J$1,収穫記録!$I:$I,$J$2,収穫記録!$J:$J,$J$3,収穫記録!$F:$F,$I341,収穫記録!$B:$B,"&gt;="&amp;T$10,収穫記録!$B:$B,"&lt;="&amp;T$10+6)
/_xlfn.UNIQUE(_xlfn._xlws.FILTER($F:$F,$E:$E=$J$4))
/IF($J$5="総計",1,$K341/10)
),0)</f>
        <v>0</v>
      </c>
      <c r="U341" s="48" cm="1">
        <f t="array" ref="U341">IFERROR(
IF(OR(U$10="",$I341=""),"",
SUMIFS(収穫記録!$P:$P,収穫記録!$D:$D,$J$1,収穫記録!$I:$I,$J$2,収穫記録!$J:$J,$J$3,収穫記録!$F:$F,$I341,収穫記録!$B:$B,"&gt;="&amp;U$10,収穫記録!$B:$B,"&lt;="&amp;U$10+6)
/_xlfn.UNIQUE(_xlfn._xlws.FILTER($F:$F,$E:$E=$J$4))
/IF($J$5="総計",1,$K341/10)
),0)</f>
        <v>0</v>
      </c>
      <c r="V341" s="48" cm="1">
        <f t="array" ref="V341">IFERROR(
IF(OR(V$10="",$I341=""),"",
SUMIFS(収穫記録!$P:$P,収穫記録!$D:$D,$J$1,収穫記録!$I:$I,$J$2,収穫記録!$J:$J,$J$3,収穫記録!$F:$F,$I341,収穫記録!$B:$B,"&gt;="&amp;V$10,収穫記録!$B:$B,"&lt;="&amp;V$10+6)
/_xlfn.UNIQUE(_xlfn._xlws.FILTER($F:$F,$E:$E=$J$4))
/IF($J$5="総計",1,$K341/10)
),0)</f>
        <v>0</v>
      </c>
      <c r="W341" s="48" cm="1">
        <f t="array" ref="W341">IFERROR(
IF(OR(W$10="",$I341=""),"",
SUMIFS(収穫記録!$P:$P,収穫記録!$D:$D,$J$1,収穫記録!$I:$I,$J$2,収穫記録!$J:$J,$J$3,収穫記録!$F:$F,$I341,収穫記録!$B:$B,"&gt;="&amp;W$10,収穫記録!$B:$B,"&lt;="&amp;W$10+6)
/_xlfn.UNIQUE(_xlfn._xlws.FILTER($F:$F,$E:$E=$J$4))
/IF($J$5="総計",1,$K341/10)
),0)</f>
        <v>0</v>
      </c>
      <c r="X341" s="48" cm="1">
        <f t="array" ref="X341">IFERROR(
IF(OR(X$10="",$I341=""),"",
SUMIFS(収穫記録!$P:$P,収穫記録!$D:$D,$J$1,収穫記録!$I:$I,$J$2,収穫記録!$J:$J,$J$3,収穫記録!$F:$F,$I341,収穫記録!$B:$B,"&gt;="&amp;X$10,収穫記録!$B:$B,"&lt;="&amp;X$10+6)
/_xlfn.UNIQUE(_xlfn._xlws.FILTER($F:$F,$E:$E=$J$4))
/IF($J$5="総計",1,$K341/10)
),0)</f>
        <v>0</v>
      </c>
    </row>
    <row r="342" spans="10:24">
      <c r="J342" s="13"/>
      <c r="K342" s="37"/>
      <c r="L342" s="46" t="str">
        <f t="shared" si="7"/>
        <v/>
      </c>
      <c r="M342" s="47" cm="1">
        <f t="array" ref="M342">IFERROR(
IF(OR(M$10="",$I342=""),"",
SUMIFS(収穫記録!$P:$P,収穫記録!$D:$D,$J$1,収穫記録!$I:$I,$J$2,収穫記録!$J:$J,$J$3,収穫記録!$F:$F,$I342,収穫記録!$B:$B,"&gt;="&amp;M$10,収穫記録!$B:$B,"&lt;="&amp;M$10+6)
/_xlfn.UNIQUE(_xlfn._xlws.FILTER($F:$F,$E:$E=$J$4))
/IF($J$5="総計",1,$K342/10)
),0)</f>
        <v>0</v>
      </c>
      <c r="N342" s="48" cm="1">
        <f t="array" ref="N342">IFERROR(
IF(OR(N$10="",$I342=""),"",
SUMIFS(収穫記録!$P:$P,収穫記録!$D:$D,$J$1,収穫記録!$I:$I,$J$2,収穫記録!$J:$J,$J$3,収穫記録!$F:$F,$I342,収穫記録!$B:$B,"&gt;="&amp;N$10,収穫記録!$B:$B,"&lt;="&amp;N$10+6)
/_xlfn.UNIQUE(_xlfn._xlws.FILTER($F:$F,$E:$E=$J$4))
/IF($J$5="総計",1,$K342/10)
),0)</f>
        <v>0</v>
      </c>
      <c r="O342" s="48" cm="1">
        <f t="array" ref="O342">IFERROR(
IF(OR(O$10="",$I342=""),"",
SUMIFS(収穫記録!$P:$P,収穫記録!$D:$D,$J$1,収穫記録!$I:$I,$J$2,収穫記録!$J:$J,$J$3,収穫記録!$F:$F,$I342,収穫記録!$B:$B,"&gt;="&amp;O$10,収穫記録!$B:$B,"&lt;="&amp;O$10+6)
/_xlfn.UNIQUE(_xlfn._xlws.FILTER($F:$F,$E:$E=$J$4))
/IF($J$5="総計",1,$K342/10)
),0)</f>
        <v>0</v>
      </c>
      <c r="P342" s="48" cm="1">
        <f t="array" ref="P342">IFERROR(
IF(OR(P$10="",$I342=""),"",
SUMIFS(収穫記録!$P:$P,収穫記録!$D:$D,$J$1,収穫記録!$I:$I,$J$2,収穫記録!$J:$J,$J$3,収穫記録!$F:$F,$I342,収穫記録!$B:$B,"&gt;="&amp;P$10,収穫記録!$B:$B,"&lt;="&amp;P$10+6)
/_xlfn.UNIQUE(_xlfn._xlws.FILTER($F:$F,$E:$E=$J$4))
/IF($J$5="総計",1,$K342/10)
),0)</f>
        <v>0</v>
      </c>
      <c r="Q342" s="48" cm="1">
        <f t="array" ref="Q342">IFERROR(
IF(OR(Q$10="",$I342=""),"",
SUMIFS(収穫記録!$P:$P,収穫記録!$D:$D,$J$1,収穫記録!$I:$I,$J$2,収穫記録!$J:$J,$J$3,収穫記録!$F:$F,$I342,収穫記録!$B:$B,"&gt;="&amp;Q$10,収穫記録!$B:$B,"&lt;="&amp;Q$10+6)
/_xlfn.UNIQUE(_xlfn._xlws.FILTER($F:$F,$E:$E=$J$4))
/IF($J$5="総計",1,$K342/10)
),0)</f>
        <v>0</v>
      </c>
      <c r="R342" s="48" cm="1">
        <f t="array" ref="R342">IFERROR(
IF(OR(R$10="",$I342=""),"",
SUMIFS(収穫記録!$P:$P,収穫記録!$D:$D,$J$1,収穫記録!$I:$I,$J$2,収穫記録!$J:$J,$J$3,収穫記録!$F:$F,$I342,収穫記録!$B:$B,"&gt;="&amp;R$10,収穫記録!$B:$B,"&lt;="&amp;R$10+6)
/_xlfn.UNIQUE(_xlfn._xlws.FILTER($F:$F,$E:$E=$J$4))
/IF($J$5="総計",1,$K342/10)
),0)</f>
        <v>0</v>
      </c>
      <c r="S342" s="48" cm="1">
        <f t="array" ref="S342">IFERROR(
IF(OR(S$10="",$I342=""),"",
SUMIFS(収穫記録!$P:$P,収穫記録!$D:$D,$J$1,収穫記録!$I:$I,$J$2,収穫記録!$J:$J,$J$3,収穫記録!$F:$F,$I342,収穫記録!$B:$B,"&gt;="&amp;S$10,収穫記録!$B:$B,"&lt;="&amp;S$10+6)
/_xlfn.UNIQUE(_xlfn._xlws.FILTER($F:$F,$E:$E=$J$4))
/IF($J$5="総計",1,$K342/10)
),0)</f>
        <v>0</v>
      </c>
      <c r="T342" s="48" cm="1">
        <f t="array" ref="T342">IFERROR(
IF(OR(T$10="",$I342=""),"",
SUMIFS(収穫記録!$P:$P,収穫記録!$D:$D,$J$1,収穫記録!$I:$I,$J$2,収穫記録!$J:$J,$J$3,収穫記録!$F:$F,$I342,収穫記録!$B:$B,"&gt;="&amp;T$10,収穫記録!$B:$B,"&lt;="&amp;T$10+6)
/_xlfn.UNIQUE(_xlfn._xlws.FILTER($F:$F,$E:$E=$J$4))
/IF($J$5="総計",1,$K342/10)
),0)</f>
        <v>0</v>
      </c>
      <c r="U342" s="48" cm="1">
        <f t="array" ref="U342">IFERROR(
IF(OR(U$10="",$I342=""),"",
SUMIFS(収穫記録!$P:$P,収穫記録!$D:$D,$J$1,収穫記録!$I:$I,$J$2,収穫記録!$J:$J,$J$3,収穫記録!$F:$F,$I342,収穫記録!$B:$B,"&gt;="&amp;U$10,収穫記録!$B:$B,"&lt;="&amp;U$10+6)
/_xlfn.UNIQUE(_xlfn._xlws.FILTER($F:$F,$E:$E=$J$4))
/IF($J$5="総計",1,$K342/10)
),0)</f>
        <v>0</v>
      </c>
      <c r="V342" s="48" cm="1">
        <f t="array" ref="V342">IFERROR(
IF(OR(V$10="",$I342=""),"",
SUMIFS(収穫記録!$P:$P,収穫記録!$D:$D,$J$1,収穫記録!$I:$I,$J$2,収穫記録!$J:$J,$J$3,収穫記録!$F:$F,$I342,収穫記録!$B:$B,"&gt;="&amp;V$10,収穫記録!$B:$B,"&lt;="&amp;V$10+6)
/_xlfn.UNIQUE(_xlfn._xlws.FILTER($F:$F,$E:$E=$J$4))
/IF($J$5="総計",1,$K342/10)
),0)</f>
        <v>0</v>
      </c>
      <c r="W342" s="48" cm="1">
        <f t="array" ref="W342">IFERROR(
IF(OR(W$10="",$I342=""),"",
SUMIFS(収穫記録!$P:$P,収穫記録!$D:$D,$J$1,収穫記録!$I:$I,$J$2,収穫記録!$J:$J,$J$3,収穫記録!$F:$F,$I342,収穫記録!$B:$B,"&gt;="&amp;W$10,収穫記録!$B:$B,"&lt;="&amp;W$10+6)
/_xlfn.UNIQUE(_xlfn._xlws.FILTER($F:$F,$E:$E=$J$4))
/IF($J$5="総計",1,$K342/10)
),0)</f>
        <v>0</v>
      </c>
      <c r="X342" s="48" cm="1">
        <f t="array" ref="X342">IFERROR(
IF(OR(X$10="",$I342=""),"",
SUMIFS(収穫記録!$P:$P,収穫記録!$D:$D,$J$1,収穫記録!$I:$I,$J$2,収穫記録!$J:$J,$J$3,収穫記録!$F:$F,$I342,収穫記録!$B:$B,"&gt;="&amp;X$10,収穫記録!$B:$B,"&lt;="&amp;X$10+6)
/_xlfn.UNIQUE(_xlfn._xlws.FILTER($F:$F,$E:$E=$J$4))
/IF($J$5="総計",1,$K342/10)
),0)</f>
        <v>0</v>
      </c>
    </row>
    <row r="343" spans="10:24">
      <c r="J343" s="13"/>
      <c r="K343" s="37"/>
      <c r="L343" s="46" t="str">
        <f t="shared" si="7"/>
        <v/>
      </c>
      <c r="M343" s="47" cm="1">
        <f t="array" ref="M343">IFERROR(
IF(OR(M$10="",$I343=""),"",
SUMIFS(収穫記録!$P:$P,収穫記録!$D:$D,$J$1,収穫記録!$I:$I,$J$2,収穫記録!$J:$J,$J$3,収穫記録!$F:$F,$I343,収穫記録!$B:$B,"&gt;="&amp;M$10,収穫記録!$B:$B,"&lt;="&amp;M$10+6)
/_xlfn.UNIQUE(_xlfn._xlws.FILTER($F:$F,$E:$E=$J$4))
/IF($J$5="総計",1,$K343/10)
),0)</f>
        <v>0</v>
      </c>
      <c r="N343" s="48" cm="1">
        <f t="array" ref="N343">IFERROR(
IF(OR(N$10="",$I343=""),"",
SUMIFS(収穫記録!$P:$P,収穫記録!$D:$D,$J$1,収穫記録!$I:$I,$J$2,収穫記録!$J:$J,$J$3,収穫記録!$F:$F,$I343,収穫記録!$B:$B,"&gt;="&amp;N$10,収穫記録!$B:$B,"&lt;="&amp;N$10+6)
/_xlfn.UNIQUE(_xlfn._xlws.FILTER($F:$F,$E:$E=$J$4))
/IF($J$5="総計",1,$K343/10)
),0)</f>
        <v>0</v>
      </c>
      <c r="O343" s="48" cm="1">
        <f t="array" ref="O343">IFERROR(
IF(OR(O$10="",$I343=""),"",
SUMIFS(収穫記録!$P:$P,収穫記録!$D:$D,$J$1,収穫記録!$I:$I,$J$2,収穫記録!$J:$J,$J$3,収穫記録!$F:$F,$I343,収穫記録!$B:$B,"&gt;="&amp;O$10,収穫記録!$B:$B,"&lt;="&amp;O$10+6)
/_xlfn.UNIQUE(_xlfn._xlws.FILTER($F:$F,$E:$E=$J$4))
/IF($J$5="総計",1,$K343/10)
),0)</f>
        <v>0</v>
      </c>
      <c r="P343" s="48" cm="1">
        <f t="array" ref="P343">IFERROR(
IF(OR(P$10="",$I343=""),"",
SUMIFS(収穫記録!$P:$P,収穫記録!$D:$D,$J$1,収穫記録!$I:$I,$J$2,収穫記録!$J:$J,$J$3,収穫記録!$F:$F,$I343,収穫記録!$B:$B,"&gt;="&amp;P$10,収穫記録!$B:$B,"&lt;="&amp;P$10+6)
/_xlfn.UNIQUE(_xlfn._xlws.FILTER($F:$F,$E:$E=$J$4))
/IF($J$5="総計",1,$K343/10)
),0)</f>
        <v>0</v>
      </c>
      <c r="Q343" s="48" cm="1">
        <f t="array" ref="Q343">IFERROR(
IF(OR(Q$10="",$I343=""),"",
SUMIFS(収穫記録!$P:$P,収穫記録!$D:$D,$J$1,収穫記録!$I:$I,$J$2,収穫記録!$J:$J,$J$3,収穫記録!$F:$F,$I343,収穫記録!$B:$B,"&gt;="&amp;Q$10,収穫記録!$B:$B,"&lt;="&amp;Q$10+6)
/_xlfn.UNIQUE(_xlfn._xlws.FILTER($F:$F,$E:$E=$J$4))
/IF($J$5="総計",1,$K343/10)
),0)</f>
        <v>0</v>
      </c>
      <c r="R343" s="48" cm="1">
        <f t="array" ref="R343">IFERROR(
IF(OR(R$10="",$I343=""),"",
SUMIFS(収穫記録!$P:$P,収穫記録!$D:$D,$J$1,収穫記録!$I:$I,$J$2,収穫記録!$J:$J,$J$3,収穫記録!$F:$F,$I343,収穫記録!$B:$B,"&gt;="&amp;R$10,収穫記録!$B:$B,"&lt;="&amp;R$10+6)
/_xlfn.UNIQUE(_xlfn._xlws.FILTER($F:$F,$E:$E=$J$4))
/IF($J$5="総計",1,$K343/10)
),0)</f>
        <v>0</v>
      </c>
      <c r="S343" s="48" cm="1">
        <f t="array" ref="S343">IFERROR(
IF(OR(S$10="",$I343=""),"",
SUMIFS(収穫記録!$P:$P,収穫記録!$D:$D,$J$1,収穫記録!$I:$I,$J$2,収穫記録!$J:$J,$J$3,収穫記録!$F:$F,$I343,収穫記録!$B:$B,"&gt;="&amp;S$10,収穫記録!$B:$B,"&lt;="&amp;S$10+6)
/_xlfn.UNIQUE(_xlfn._xlws.FILTER($F:$F,$E:$E=$J$4))
/IF($J$5="総計",1,$K343/10)
),0)</f>
        <v>0</v>
      </c>
      <c r="T343" s="48" cm="1">
        <f t="array" ref="T343">IFERROR(
IF(OR(T$10="",$I343=""),"",
SUMIFS(収穫記録!$P:$P,収穫記録!$D:$D,$J$1,収穫記録!$I:$I,$J$2,収穫記録!$J:$J,$J$3,収穫記録!$F:$F,$I343,収穫記録!$B:$B,"&gt;="&amp;T$10,収穫記録!$B:$B,"&lt;="&amp;T$10+6)
/_xlfn.UNIQUE(_xlfn._xlws.FILTER($F:$F,$E:$E=$J$4))
/IF($J$5="総計",1,$K343/10)
),0)</f>
        <v>0</v>
      </c>
      <c r="U343" s="48" cm="1">
        <f t="array" ref="U343">IFERROR(
IF(OR(U$10="",$I343=""),"",
SUMIFS(収穫記録!$P:$P,収穫記録!$D:$D,$J$1,収穫記録!$I:$I,$J$2,収穫記録!$J:$J,$J$3,収穫記録!$F:$F,$I343,収穫記録!$B:$B,"&gt;="&amp;U$10,収穫記録!$B:$B,"&lt;="&amp;U$10+6)
/_xlfn.UNIQUE(_xlfn._xlws.FILTER($F:$F,$E:$E=$J$4))
/IF($J$5="総計",1,$K343/10)
),0)</f>
        <v>0</v>
      </c>
      <c r="V343" s="48" cm="1">
        <f t="array" ref="V343">IFERROR(
IF(OR(V$10="",$I343=""),"",
SUMIFS(収穫記録!$P:$P,収穫記録!$D:$D,$J$1,収穫記録!$I:$I,$J$2,収穫記録!$J:$J,$J$3,収穫記録!$F:$F,$I343,収穫記録!$B:$B,"&gt;="&amp;V$10,収穫記録!$B:$B,"&lt;="&amp;V$10+6)
/_xlfn.UNIQUE(_xlfn._xlws.FILTER($F:$F,$E:$E=$J$4))
/IF($J$5="総計",1,$K343/10)
),0)</f>
        <v>0</v>
      </c>
      <c r="W343" s="48" cm="1">
        <f t="array" ref="W343">IFERROR(
IF(OR(W$10="",$I343=""),"",
SUMIFS(収穫記録!$P:$P,収穫記録!$D:$D,$J$1,収穫記録!$I:$I,$J$2,収穫記録!$J:$J,$J$3,収穫記録!$F:$F,$I343,収穫記録!$B:$B,"&gt;="&amp;W$10,収穫記録!$B:$B,"&lt;="&amp;W$10+6)
/_xlfn.UNIQUE(_xlfn._xlws.FILTER($F:$F,$E:$E=$J$4))
/IF($J$5="総計",1,$K343/10)
),0)</f>
        <v>0</v>
      </c>
      <c r="X343" s="48" cm="1">
        <f t="array" ref="X343">IFERROR(
IF(OR(X$10="",$I343=""),"",
SUMIFS(収穫記録!$P:$P,収穫記録!$D:$D,$J$1,収穫記録!$I:$I,$J$2,収穫記録!$J:$J,$J$3,収穫記録!$F:$F,$I343,収穫記録!$B:$B,"&gt;="&amp;X$10,収穫記録!$B:$B,"&lt;="&amp;X$10+6)
/_xlfn.UNIQUE(_xlfn._xlws.FILTER($F:$F,$E:$E=$J$4))
/IF($J$5="総計",1,$K343/10)
),0)</f>
        <v>0</v>
      </c>
    </row>
    <row r="344" spans="10:24">
      <c r="J344" s="13"/>
      <c r="K344" s="37"/>
      <c r="L344" s="46" t="str">
        <f t="shared" si="7"/>
        <v/>
      </c>
      <c r="M344" s="47" cm="1">
        <f t="array" ref="M344">IFERROR(
IF(OR(M$10="",$I344=""),"",
SUMIFS(収穫記録!$P:$P,収穫記録!$D:$D,$J$1,収穫記録!$I:$I,$J$2,収穫記録!$J:$J,$J$3,収穫記録!$F:$F,$I344,収穫記録!$B:$B,"&gt;="&amp;M$10,収穫記録!$B:$B,"&lt;="&amp;M$10+6)
/_xlfn.UNIQUE(_xlfn._xlws.FILTER($F:$F,$E:$E=$J$4))
/IF($J$5="総計",1,$K344/10)
),0)</f>
        <v>0</v>
      </c>
      <c r="N344" s="48" cm="1">
        <f t="array" ref="N344">IFERROR(
IF(OR(N$10="",$I344=""),"",
SUMIFS(収穫記録!$P:$P,収穫記録!$D:$D,$J$1,収穫記録!$I:$I,$J$2,収穫記録!$J:$J,$J$3,収穫記録!$F:$F,$I344,収穫記録!$B:$B,"&gt;="&amp;N$10,収穫記録!$B:$B,"&lt;="&amp;N$10+6)
/_xlfn.UNIQUE(_xlfn._xlws.FILTER($F:$F,$E:$E=$J$4))
/IF($J$5="総計",1,$K344/10)
),0)</f>
        <v>0</v>
      </c>
      <c r="O344" s="48" cm="1">
        <f t="array" ref="O344">IFERROR(
IF(OR(O$10="",$I344=""),"",
SUMIFS(収穫記録!$P:$P,収穫記録!$D:$D,$J$1,収穫記録!$I:$I,$J$2,収穫記録!$J:$J,$J$3,収穫記録!$F:$F,$I344,収穫記録!$B:$B,"&gt;="&amp;O$10,収穫記録!$B:$B,"&lt;="&amp;O$10+6)
/_xlfn.UNIQUE(_xlfn._xlws.FILTER($F:$F,$E:$E=$J$4))
/IF($J$5="総計",1,$K344/10)
),0)</f>
        <v>0</v>
      </c>
      <c r="P344" s="48" cm="1">
        <f t="array" ref="P344">IFERROR(
IF(OR(P$10="",$I344=""),"",
SUMIFS(収穫記録!$P:$P,収穫記録!$D:$D,$J$1,収穫記録!$I:$I,$J$2,収穫記録!$J:$J,$J$3,収穫記録!$F:$F,$I344,収穫記録!$B:$B,"&gt;="&amp;P$10,収穫記録!$B:$B,"&lt;="&amp;P$10+6)
/_xlfn.UNIQUE(_xlfn._xlws.FILTER($F:$F,$E:$E=$J$4))
/IF($J$5="総計",1,$K344/10)
),0)</f>
        <v>0</v>
      </c>
      <c r="Q344" s="48" cm="1">
        <f t="array" ref="Q344">IFERROR(
IF(OR(Q$10="",$I344=""),"",
SUMIFS(収穫記録!$P:$P,収穫記録!$D:$D,$J$1,収穫記録!$I:$I,$J$2,収穫記録!$J:$J,$J$3,収穫記録!$F:$F,$I344,収穫記録!$B:$B,"&gt;="&amp;Q$10,収穫記録!$B:$B,"&lt;="&amp;Q$10+6)
/_xlfn.UNIQUE(_xlfn._xlws.FILTER($F:$F,$E:$E=$J$4))
/IF($J$5="総計",1,$K344/10)
),0)</f>
        <v>0</v>
      </c>
      <c r="R344" s="48" cm="1">
        <f t="array" ref="R344">IFERROR(
IF(OR(R$10="",$I344=""),"",
SUMIFS(収穫記録!$P:$P,収穫記録!$D:$D,$J$1,収穫記録!$I:$I,$J$2,収穫記録!$J:$J,$J$3,収穫記録!$F:$F,$I344,収穫記録!$B:$B,"&gt;="&amp;R$10,収穫記録!$B:$B,"&lt;="&amp;R$10+6)
/_xlfn.UNIQUE(_xlfn._xlws.FILTER($F:$F,$E:$E=$J$4))
/IF($J$5="総計",1,$K344/10)
),0)</f>
        <v>0</v>
      </c>
      <c r="S344" s="48" cm="1">
        <f t="array" ref="S344">IFERROR(
IF(OR(S$10="",$I344=""),"",
SUMIFS(収穫記録!$P:$P,収穫記録!$D:$D,$J$1,収穫記録!$I:$I,$J$2,収穫記録!$J:$J,$J$3,収穫記録!$F:$F,$I344,収穫記録!$B:$B,"&gt;="&amp;S$10,収穫記録!$B:$B,"&lt;="&amp;S$10+6)
/_xlfn.UNIQUE(_xlfn._xlws.FILTER($F:$F,$E:$E=$J$4))
/IF($J$5="総計",1,$K344/10)
),0)</f>
        <v>0</v>
      </c>
      <c r="T344" s="48" cm="1">
        <f t="array" ref="T344">IFERROR(
IF(OR(T$10="",$I344=""),"",
SUMIFS(収穫記録!$P:$P,収穫記録!$D:$D,$J$1,収穫記録!$I:$I,$J$2,収穫記録!$J:$J,$J$3,収穫記録!$F:$F,$I344,収穫記録!$B:$B,"&gt;="&amp;T$10,収穫記録!$B:$B,"&lt;="&amp;T$10+6)
/_xlfn.UNIQUE(_xlfn._xlws.FILTER($F:$F,$E:$E=$J$4))
/IF($J$5="総計",1,$K344/10)
),0)</f>
        <v>0</v>
      </c>
      <c r="U344" s="48" cm="1">
        <f t="array" ref="U344">IFERROR(
IF(OR(U$10="",$I344=""),"",
SUMIFS(収穫記録!$P:$P,収穫記録!$D:$D,$J$1,収穫記録!$I:$I,$J$2,収穫記録!$J:$J,$J$3,収穫記録!$F:$F,$I344,収穫記録!$B:$B,"&gt;="&amp;U$10,収穫記録!$B:$B,"&lt;="&amp;U$10+6)
/_xlfn.UNIQUE(_xlfn._xlws.FILTER($F:$F,$E:$E=$J$4))
/IF($J$5="総計",1,$K344/10)
),0)</f>
        <v>0</v>
      </c>
      <c r="V344" s="48" cm="1">
        <f t="array" ref="V344">IFERROR(
IF(OR(V$10="",$I344=""),"",
SUMIFS(収穫記録!$P:$P,収穫記録!$D:$D,$J$1,収穫記録!$I:$I,$J$2,収穫記録!$J:$J,$J$3,収穫記録!$F:$F,$I344,収穫記録!$B:$B,"&gt;="&amp;V$10,収穫記録!$B:$B,"&lt;="&amp;V$10+6)
/_xlfn.UNIQUE(_xlfn._xlws.FILTER($F:$F,$E:$E=$J$4))
/IF($J$5="総計",1,$K344/10)
),0)</f>
        <v>0</v>
      </c>
      <c r="W344" s="48" cm="1">
        <f t="array" ref="W344">IFERROR(
IF(OR(W$10="",$I344=""),"",
SUMIFS(収穫記録!$P:$P,収穫記録!$D:$D,$J$1,収穫記録!$I:$I,$J$2,収穫記録!$J:$J,$J$3,収穫記録!$F:$F,$I344,収穫記録!$B:$B,"&gt;="&amp;W$10,収穫記録!$B:$B,"&lt;="&amp;W$10+6)
/_xlfn.UNIQUE(_xlfn._xlws.FILTER($F:$F,$E:$E=$J$4))
/IF($J$5="総計",1,$K344/10)
),0)</f>
        <v>0</v>
      </c>
      <c r="X344" s="48" cm="1">
        <f t="array" ref="X344">IFERROR(
IF(OR(X$10="",$I344=""),"",
SUMIFS(収穫記録!$P:$P,収穫記録!$D:$D,$J$1,収穫記録!$I:$I,$J$2,収穫記録!$J:$J,$J$3,収穫記録!$F:$F,$I344,収穫記録!$B:$B,"&gt;="&amp;X$10,収穫記録!$B:$B,"&lt;="&amp;X$10+6)
/_xlfn.UNIQUE(_xlfn._xlws.FILTER($F:$F,$E:$E=$J$4))
/IF($J$5="総計",1,$K344/10)
),0)</f>
        <v>0</v>
      </c>
    </row>
    <row r="345" spans="10:24">
      <c r="J345" s="13"/>
      <c r="K345" s="37"/>
      <c r="L345" s="46" t="str">
        <f t="shared" si="7"/>
        <v/>
      </c>
      <c r="M345" s="47" cm="1">
        <f t="array" ref="M345">IFERROR(
IF(OR(M$10="",$I345=""),"",
SUMIFS(収穫記録!$P:$P,収穫記録!$D:$D,$J$1,収穫記録!$I:$I,$J$2,収穫記録!$J:$J,$J$3,収穫記録!$F:$F,$I345,収穫記録!$B:$B,"&gt;="&amp;M$10,収穫記録!$B:$B,"&lt;="&amp;M$10+6)
/_xlfn.UNIQUE(_xlfn._xlws.FILTER($F:$F,$E:$E=$J$4))
/IF($J$5="総計",1,$K345/10)
),0)</f>
        <v>0</v>
      </c>
      <c r="N345" s="48" cm="1">
        <f t="array" ref="N345">IFERROR(
IF(OR(N$10="",$I345=""),"",
SUMIFS(収穫記録!$P:$P,収穫記録!$D:$D,$J$1,収穫記録!$I:$I,$J$2,収穫記録!$J:$J,$J$3,収穫記録!$F:$F,$I345,収穫記録!$B:$B,"&gt;="&amp;N$10,収穫記録!$B:$B,"&lt;="&amp;N$10+6)
/_xlfn.UNIQUE(_xlfn._xlws.FILTER($F:$F,$E:$E=$J$4))
/IF($J$5="総計",1,$K345/10)
),0)</f>
        <v>0</v>
      </c>
      <c r="O345" s="48" cm="1">
        <f t="array" ref="O345">IFERROR(
IF(OR(O$10="",$I345=""),"",
SUMIFS(収穫記録!$P:$P,収穫記録!$D:$D,$J$1,収穫記録!$I:$I,$J$2,収穫記録!$J:$J,$J$3,収穫記録!$F:$F,$I345,収穫記録!$B:$B,"&gt;="&amp;O$10,収穫記録!$B:$B,"&lt;="&amp;O$10+6)
/_xlfn.UNIQUE(_xlfn._xlws.FILTER($F:$F,$E:$E=$J$4))
/IF($J$5="総計",1,$K345/10)
),0)</f>
        <v>0</v>
      </c>
      <c r="P345" s="48" cm="1">
        <f t="array" ref="P345">IFERROR(
IF(OR(P$10="",$I345=""),"",
SUMIFS(収穫記録!$P:$P,収穫記録!$D:$D,$J$1,収穫記録!$I:$I,$J$2,収穫記録!$J:$J,$J$3,収穫記録!$F:$F,$I345,収穫記録!$B:$B,"&gt;="&amp;P$10,収穫記録!$B:$B,"&lt;="&amp;P$10+6)
/_xlfn.UNIQUE(_xlfn._xlws.FILTER($F:$F,$E:$E=$J$4))
/IF($J$5="総計",1,$K345/10)
),0)</f>
        <v>0</v>
      </c>
      <c r="Q345" s="48" cm="1">
        <f t="array" ref="Q345">IFERROR(
IF(OR(Q$10="",$I345=""),"",
SUMIFS(収穫記録!$P:$P,収穫記録!$D:$D,$J$1,収穫記録!$I:$I,$J$2,収穫記録!$J:$J,$J$3,収穫記録!$F:$F,$I345,収穫記録!$B:$B,"&gt;="&amp;Q$10,収穫記録!$B:$B,"&lt;="&amp;Q$10+6)
/_xlfn.UNIQUE(_xlfn._xlws.FILTER($F:$F,$E:$E=$J$4))
/IF($J$5="総計",1,$K345/10)
),0)</f>
        <v>0</v>
      </c>
      <c r="R345" s="48" cm="1">
        <f t="array" ref="R345">IFERROR(
IF(OR(R$10="",$I345=""),"",
SUMIFS(収穫記録!$P:$P,収穫記録!$D:$D,$J$1,収穫記録!$I:$I,$J$2,収穫記録!$J:$J,$J$3,収穫記録!$F:$F,$I345,収穫記録!$B:$B,"&gt;="&amp;R$10,収穫記録!$B:$B,"&lt;="&amp;R$10+6)
/_xlfn.UNIQUE(_xlfn._xlws.FILTER($F:$F,$E:$E=$J$4))
/IF($J$5="総計",1,$K345/10)
),0)</f>
        <v>0</v>
      </c>
      <c r="S345" s="48" cm="1">
        <f t="array" ref="S345">IFERROR(
IF(OR(S$10="",$I345=""),"",
SUMIFS(収穫記録!$P:$P,収穫記録!$D:$D,$J$1,収穫記録!$I:$I,$J$2,収穫記録!$J:$J,$J$3,収穫記録!$F:$F,$I345,収穫記録!$B:$B,"&gt;="&amp;S$10,収穫記録!$B:$B,"&lt;="&amp;S$10+6)
/_xlfn.UNIQUE(_xlfn._xlws.FILTER($F:$F,$E:$E=$J$4))
/IF($J$5="総計",1,$K345/10)
),0)</f>
        <v>0</v>
      </c>
      <c r="T345" s="48" cm="1">
        <f t="array" ref="T345">IFERROR(
IF(OR(T$10="",$I345=""),"",
SUMIFS(収穫記録!$P:$P,収穫記録!$D:$D,$J$1,収穫記録!$I:$I,$J$2,収穫記録!$J:$J,$J$3,収穫記録!$F:$F,$I345,収穫記録!$B:$B,"&gt;="&amp;T$10,収穫記録!$B:$B,"&lt;="&amp;T$10+6)
/_xlfn.UNIQUE(_xlfn._xlws.FILTER($F:$F,$E:$E=$J$4))
/IF($J$5="総計",1,$K345/10)
),0)</f>
        <v>0</v>
      </c>
      <c r="U345" s="48" cm="1">
        <f t="array" ref="U345">IFERROR(
IF(OR(U$10="",$I345=""),"",
SUMIFS(収穫記録!$P:$P,収穫記録!$D:$D,$J$1,収穫記録!$I:$I,$J$2,収穫記録!$J:$J,$J$3,収穫記録!$F:$F,$I345,収穫記録!$B:$B,"&gt;="&amp;U$10,収穫記録!$B:$B,"&lt;="&amp;U$10+6)
/_xlfn.UNIQUE(_xlfn._xlws.FILTER($F:$F,$E:$E=$J$4))
/IF($J$5="総計",1,$K345/10)
),0)</f>
        <v>0</v>
      </c>
      <c r="V345" s="48" cm="1">
        <f t="array" ref="V345">IFERROR(
IF(OR(V$10="",$I345=""),"",
SUMIFS(収穫記録!$P:$P,収穫記録!$D:$D,$J$1,収穫記録!$I:$I,$J$2,収穫記録!$J:$J,$J$3,収穫記録!$F:$F,$I345,収穫記録!$B:$B,"&gt;="&amp;V$10,収穫記録!$B:$B,"&lt;="&amp;V$10+6)
/_xlfn.UNIQUE(_xlfn._xlws.FILTER($F:$F,$E:$E=$J$4))
/IF($J$5="総計",1,$K345/10)
),0)</f>
        <v>0</v>
      </c>
      <c r="W345" s="48" cm="1">
        <f t="array" ref="W345">IFERROR(
IF(OR(W$10="",$I345=""),"",
SUMIFS(収穫記録!$P:$P,収穫記録!$D:$D,$J$1,収穫記録!$I:$I,$J$2,収穫記録!$J:$J,$J$3,収穫記録!$F:$F,$I345,収穫記録!$B:$B,"&gt;="&amp;W$10,収穫記録!$B:$B,"&lt;="&amp;W$10+6)
/_xlfn.UNIQUE(_xlfn._xlws.FILTER($F:$F,$E:$E=$J$4))
/IF($J$5="総計",1,$K345/10)
),0)</f>
        <v>0</v>
      </c>
      <c r="X345" s="48" cm="1">
        <f t="array" ref="X345">IFERROR(
IF(OR(X$10="",$I345=""),"",
SUMIFS(収穫記録!$P:$P,収穫記録!$D:$D,$J$1,収穫記録!$I:$I,$J$2,収穫記録!$J:$J,$J$3,収穫記録!$F:$F,$I345,収穫記録!$B:$B,"&gt;="&amp;X$10,収穫記録!$B:$B,"&lt;="&amp;X$10+6)
/_xlfn.UNIQUE(_xlfn._xlws.FILTER($F:$F,$E:$E=$J$4))
/IF($J$5="総計",1,$K345/10)
),0)</f>
        <v>0</v>
      </c>
    </row>
    <row r="346" spans="10:24">
      <c r="J346" s="13"/>
      <c r="K346" s="37"/>
      <c r="L346" s="46" t="str">
        <f t="shared" si="7"/>
        <v/>
      </c>
      <c r="M346" s="47" cm="1">
        <f t="array" ref="M346">IFERROR(
IF(OR(M$10="",$I346=""),"",
SUMIFS(収穫記録!$P:$P,収穫記録!$D:$D,$J$1,収穫記録!$I:$I,$J$2,収穫記録!$J:$J,$J$3,収穫記録!$F:$F,$I346,収穫記録!$B:$B,"&gt;="&amp;M$10,収穫記録!$B:$B,"&lt;="&amp;M$10+6)
/_xlfn.UNIQUE(_xlfn._xlws.FILTER($F:$F,$E:$E=$J$4))
/IF($J$5="総計",1,$K346/10)
),0)</f>
        <v>0</v>
      </c>
      <c r="N346" s="48" cm="1">
        <f t="array" ref="N346">IFERROR(
IF(OR(N$10="",$I346=""),"",
SUMIFS(収穫記録!$P:$P,収穫記録!$D:$D,$J$1,収穫記録!$I:$I,$J$2,収穫記録!$J:$J,$J$3,収穫記録!$F:$F,$I346,収穫記録!$B:$B,"&gt;="&amp;N$10,収穫記録!$B:$B,"&lt;="&amp;N$10+6)
/_xlfn.UNIQUE(_xlfn._xlws.FILTER($F:$F,$E:$E=$J$4))
/IF($J$5="総計",1,$K346/10)
),0)</f>
        <v>0</v>
      </c>
      <c r="O346" s="48" cm="1">
        <f t="array" ref="O346">IFERROR(
IF(OR(O$10="",$I346=""),"",
SUMIFS(収穫記録!$P:$P,収穫記録!$D:$D,$J$1,収穫記録!$I:$I,$J$2,収穫記録!$J:$J,$J$3,収穫記録!$F:$F,$I346,収穫記録!$B:$B,"&gt;="&amp;O$10,収穫記録!$B:$B,"&lt;="&amp;O$10+6)
/_xlfn.UNIQUE(_xlfn._xlws.FILTER($F:$F,$E:$E=$J$4))
/IF($J$5="総計",1,$K346/10)
),0)</f>
        <v>0</v>
      </c>
      <c r="P346" s="48" cm="1">
        <f t="array" ref="P346">IFERROR(
IF(OR(P$10="",$I346=""),"",
SUMIFS(収穫記録!$P:$P,収穫記録!$D:$D,$J$1,収穫記録!$I:$I,$J$2,収穫記録!$J:$J,$J$3,収穫記録!$F:$F,$I346,収穫記録!$B:$B,"&gt;="&amp;P$10,収穫記録!$B:$B,"&lt;="&amp;P$10+6)
/_xlfn.UNIQUE(_xlfn._xlws.FILTER($F:$F,$E:$E=$J$4))
/IF($J$5="総計",1,$K346/10)
),0)</f>
        <v>0</v>
      </c>
      <c r="Q346" s="48" cm="1">
        <f t="array" ref="Q346">IFERROR(
IF(OR(Q$10="",$I346=""),"",
SUMIFS(収穫記録!$P:$P,収穫記録!$D:$D,$J$1,収穫記録!$I:$I,$J$2,収穫記録!$J:$J,$J$3,収穫記録!$F:$F,$I346,収穫記録!$B:$B,"&gt;="&amp;Q$10,収穫記録!$B:$B,"&lt;="&amp;Q$10+6)
/_xlfn.UNIQUE(_xlfn._xlws.FILTER($F:$F,$E:$E=$J$4))
/IF($J$5="総計",1,$K346/10)
),0)</f>
        <v>0</v>
      </c>
      <c r="R346" s="48" cm="1">
        <f t="array" ref="R346">IFERROR(
IF(OR(R$10="",$I346=""),"",
SUMIFS(収穫記録!$P:$P,収穫記録!$D:$D,$J$1,収穫記録!$I:$I,$J$2,収穫記録!$J:$J,$J$3,収穫記録!$F:$F,$I346,収穫記録!$B:$B,"&gt;="&amp;R$10,収穫記録!$B:$B,"&lt;="&amp;R$10+6)
/_xlfn.UNIQUE(_xlfn._xlws.FILTER($F:$F,$E:$E=$J$4))
/IF($J$5="総計",1,$K346/10)
),0)</f>
        <v>0</v>
      </c>
      <c r="S346" s="48" cm="1">
        <f t="array" ref="S346">IFERROR(
IF(OR(S$10="",$I346=""),"",
SUMIFS(収穫記録!$P:$P,収穫記録!$D:$D,$J$1,収穫記録!$I:$I,$J$2,収穫記録!$J:$J,$J$3,収穫記録!$F:$F,$I346,収穫記録!$B:$B,"&gt;="&amp;S$10,収穫記録!$B:$B,"&lt;="&amp;S$10+6)
/_xlfn.UNIQUE(_xlfn._xlws.FILTER($F:$F,$E:$E=$J$4))
/IF($J$5="総計",1,$K346/10)
),0)</f>
        <v>0</v>
      </c>
      <c r="T346" s="48" cm="1">
        <f t="array" ref="T346">IFERROR(
IF(OR(T$10="",$I346=""),"",
SUMIFS(収穫記録!$P:$P,収穫記録!$D:$D,$J$1,収穫記録!$I:$I,$J$2,収穫記録!$J:$J,$J$3,収穫記録!$F:$F,$I346,収穫記録!$B:$B,"&gt;="&amp;T$10,収穫記録!$B:$B,"&lt;="&amp;T$10+6)
/_xlfn.UNIQUE(_xlfn._xlws.FILTER($F:$F,$E:$E=$J$4))
/IF($J$5="総計",1,$K346/10)
),0)</f>
        <v>0</v>
      </c>
      <c r="U346" s="48" cm="1">
        <f t="array" ref="U346">IFERROR(
IF(OR(U$10="",$I346=""),"",
SUMIFS(収穫記録!$P:$P,収穫記録!$D:$D,$J$1,収穫記録!$I:$I,$J$2,収穫記録!$J:$J,$J$3,収穫記録!$F:$F,$I346,収穫記録!$B:$B,"&gt;="&amp;U$10,収穫記録!$B:$B,"&lt;="&amp;U$10+6)
/_xlfn.UNIQUE(_xlfn._xlws.FILTER($F:$F,$E:$E=$J$4))
/IF($J$5="総計",1,$K346/10)
),0)</f>
        <v>0</v>
      </c>
      <c r="V346" s="48" cm="1">
        <f t="array" ref="V346">IFERROR(
IF(OR(V$10="",$I346=""),"",
SUMIFS(収穫記録!$P:$P,収穫記録!$D:$D,$J$1,収穫記録!$I:$I,$J$2,収穫記録!$J:$J,$J$3,収穫記録!$F:$F,$I346,収穫記録!$B:$B,"&gt;="&amp;V$10,収穫記録!$B:$B,"&lt;="&amp;V$10+6)
/_xlfn.UNIQUE(_xlfn._xlws.FILTER($F:$F,$E:$E=$J$4))
/IF($J$5="総計",1,$K346/10)
),0)</f>
        <v>0</v>
      </c>
      <c r="W346" s="48" cm="1">
        <f t="array" ref="W346">IFERROR(
IF(OR(W$10="",$I346=""),"",
SUMIFS(収穫記録!$P:$P,収穫記録!$D:$D,$J$1,収穫記録!$I:$I,$J$2,収穫記録!$J:$J,$J$3,収穫記録!$F:$F,$I346,収穫記録!$B:$B,"&gt;="&amp;W$10,収穫記録!$B:$B,"&lt;="&amp;W$10+6)
/_xlfn.UNIQUE(_xlfn._xlws.FILTER($F:$F,$E:$E=$J$4))
/IF($J$5="総計",1,$K346/10)
),0)</f>
        <v>0</v>
      </c>
      <c r="X346" s="48" cm="1">
        <f t="array" ref="X346">IFERROR(
IF(OR(X$10="",$I346=""),"",
SUMIFS(収穫記録!$P:$P,収穫記録!$D:$D,$J$1,収穫記録!$I:$I,$J$2,収穫記録!$J:$J,$J$3,収穫記録!$F:$F,$I346,収穫記録!$B:$B,"&gt;="&amp;X$10,収穫記録!$B:$B,"&lt;="&amp;X$10+6)
/_xlfn.UNIQUE(_xlfn._xlws.FILTER($F:$F,$E:$E=$J$4))
/IF($J$5="総計",1,$K346/10)
),0)</f>
        <v>0</v>
      </c>
    </row>
    <row r="347" spans="10:24">
      <c r="J347" s="13"/>
      <c r="K347" s="37"/>
      <c r="L347" s="46" t="str">
        <f t="shared" si="7"/>
        <v/>
      </c>
      <c r="M347" s="47" cm="1">
        <f t="array" ref="M347">IFERROR(
IF(OR(M$10="",$I347=""),"",
SUMIFS(収穫記録!$P:$P,収穫記録!$D:$D,$J$1,収穫記録!$I:$I,$J$2,収穫記録!$J:$J,$J$3,収穫記録!$F:$F,$I347,収穫記録!$B:$B,"&gt;="&amp;M$10,収穫記録!$B:$B,"&lt;="&amp;M$10+6)
/_xlfn.UNIQUE(_xlfn._xlws.FILTER($F:$F,$E:$E=$J$4))
/IF($J$5="総計",1,$K347/10)
),0)</f>
        <v>0</v>
      </c>
      <c r="N347" s="48" cm="1">
        <f t="array" ref="N347">IFERROR(
IF(OR(N$10="",$I347=""),"",
SUMIFS(収穫記録!$P:$P,収穫記録!$D:$D,$J$1,収穫記録!$I:$I,$J$2,収穫記録!$J:$J,$J$3,収穫記録!$F:$F,$I347,収穫記録!$B:$B,"&gt;="&amp;N$10,収穫記録!$B:$B,"&lt;="&amp;N$10+6)
/_xlfn.UNIQUE(_xlfn._xlws.FILTER($F:$F,$E:$E=$J$4))
/IF($J$5="総計",1,$K347/10)
),0)</f>
        <v>0</v>
      </c>
      <c r="O347" s="48" cm="1">
        <f t="array" ref="O347">IFERROR(
IF(OR(O$10="",$I347=""),"",
SUMIFS(収穫記録!$P:$P,収穫記録!$D:$D,$J$1,収穫記録!$I:$I,$J$2,収穫記録!$J:$J,$J$3,収穫記録!$F:$F,$I347,収穫記録!$B:$B,"&gt;="&amp;O$10,収穫記録!$B:$B,"&lt;="&amp;O$10+6)
/_xlfn.UNIQUE(_xlfn._xlws.FILTER($F:$F,$E:$E=$J$4))
/IF($J$5="総計",1,$K347/10)
),0)</f>
        <v>0</v>
      </c>
      <c r="P347" s="48" cm="1">
        <f t="array" ref="P347">IFERROR(
IF(OR(P$10="",$I347=""),"",
SUMIFS(収穫記録!$P:$P,収穫記録!$D:$D,$J$1,収穫記録!$I:$I,$J$2,収穫記録!$J:$J,$J$3,収穫記録!$F:$F,$I347,収穫記録!$B:$B,"&gt;="&amp;P$10,収穫記録!$B:$B,"&lt;="&amp;P$10+6)
/_xlfn.UNIQUE(_xlfn._xlws.FILTER($F:$F,$E:$E=$J$4))
/IF($J$5="総計",1,$K347/10)
),0)</f>
        <v>0</v>
      </c>
      <c r="Q347" s="48" cm="1">
        <f t="array" ref="Q347">IFERROR(
IF(OR(Q$10="",$I347=""),"",
SUMIFS(収穫記録!$P:$P,収穫記録!$D:$D,$J$1,収穫記録!$I:$I,$J$2,収穫記録!$J:$J,$J$3,収穫記録!$F:$F,$I347,収穫記録!$B:$B,"&gt;="&amp;Q$10,収穫記録!$B:$B,"&lt;="&amp;Q$10+6)
/_xlfn.UNIQUE(_xlfn._xlws.FILTER($F:$F,$E:$E=$J$4))
/IF($J$5="総計",1,$K347/10)
),0)</f>
        <v>0</v>
      </c>
      <c r="R347" s="48" cm="1">
        <f t="array" ref="R347">IFERROR(
IF(OR(R$10="",$I347=""),"",
SUMIFS(収穫記録!$P:$P,収穫記録!$D:$D,$J$1,収穫記録!$I:$I,$J$2,収穫記録!$J:$J,$J$3,収穫記録!$F:$F,$I347,収穫記録!$B:$B,"&gt;="&amp;R$10,収穫記録!$B:$B,"&lt;="&amp;R$10+6)
/_xlfn.UNIQUE(_xlfn._xlws.FILTER($F:$F,$E:$E=$J$4))
/IF($J$5="総計",1,$K347/10)
),0)</f>
        <v>0</v>
      </c>
      <c r="S347" s="48" cm="1">
        <f t="array" ref="S347">IFERROR(
IF(OR(S$10="",$I347=""),"",
SUMIFS(収穫記録!$P:$P,収穫記録!$D:$D,$J$1,収穫記録!$I:$I,$J$2,収穫記録!$J:$J,$J$3,収穫記録!$F:$F,$I347,収穫記録!$B:$B,"&gt;="&amp;S$10,収穫記録!$B:$B,"&lt;="&amp;S$10+6)
/_xlfn.UNIQUE(_xlfn._xlws.FILTER($F:$F,$E:$E=$J$4))
/IF($J$5="総計",1,$K347/10)
),0)</f>
        <v>0</v>
      </c>
      <c r="T347" s="48" cm="1">
        <f t="array" ref="T347">IFERROR(
IF(OR(T$10="",$I347=""),"",
SUMIFS(収穫記録!$P:$P,収穫記録!$D:$D,$J$1,収穫記録!$I:$I,$J$2,収穫記録!$J:$J,$J$3,収穫記録!$F:$F,$I347,収穫記録!$B:$B,"&gt;="&amp;T$10,収穫記録!$B:$B,"&lt;="&amp;T$10+6)
/_xlfn.UNIQUE(_xlfn._xlws.FILTER($F:$F,$E:$E=$J$4))
/IF($J$5="総計",1,$K347/10)
),0)</f>
        <v>0</v>
      </c>
      <c r="U347" s="48" cm="1">
        <f t="array" ref="U347">IFERROR(
IF(OR(U$10="",$I347=""),"",
SUMIFS(収穫記録!$P:$P,収穫記録!$D:$D,$J$1,収穫記録!$I:$I,$J$2,収穫記録!$J:$J,$J$3,収穫記録!$F:$F,$I347,収穫記録!$B:$B,"&gt;="&amp;U$10,収穫記録!$B:$B,"&lt;="&amp;U$10+6)
/_xlfn.UNIQUE(_xlfn._xlws.FILTER($F:$F,$E:$E=$J$4))
/IF($J$5="総計",1,$K347/10)
),0)</f>
        <v>0</v>
      </c>
      <c r="V347" s="48" cm="1">
        <f t="array" ref="V347">IFERROR(
IF(OR(V$10="",$I347=""),"",
SUMIFS(収穫記録!$P:$P,収穫記録!$D:$D,$J$1,収穫記録!$I:$I,$J$2,収穫記録!$J:$J,$J$3,収穫記録!$F:$F,$I347,収穫記録!$B:$B,"&gt;="&amp;V$10,収穫記録!$B:$B,"&lt;="&amp;V$10+6)
/_xlfn.UNIQUE(_xlfn._xlws.FILTER($F:$F,$E:$E=$J$4))
/IF($J$5="総計",1,$K347/10)
),0)</f>
        <v>0</v>
      </c>
      <c r="W347" s="48" cm="1">
        <f t="array" ref="W347">IFERROR(
IF(OR(W$10="",$I347=""),"",
SUMIFS(収穫記録!$P:$P,収穫記録!$D:$D,$J$1,収穫記録!$I:$I,$J$2,収穫記録!$J:$J,$J$3,収穫記録!$F:$F,$I347,収穫記録!$B:$B,"&gt;="&amp;W$10,収穫記録!$B:$B,"&lt;="&amp;W$10+6)
/_xlfn.UNIQUE(_xlfn._xlws.FILTER($F:$F,$E:$E=$J$4))
/IF($J$5="総計",1,$K347/10)
),0)</f>
        <v>0</v>
      </c>
      <c r="X347" s="48" cm="1">
        <f t="array" ref="X347">IFERROR(
IF(OR(X$10="",$I347=""),"",
SUMIFS(収穫記録!$P:$P,収穫記録!$D:$D,$J$1,収穫記録!$I:$I,$J$2,収穫記録!$J:$J,$J$3,収穫記録!$F:$F,$I347,収穫記録!$B:$B,"&gt;="&amp;X$10,収穫記録!$B:$B,"&lt;="&amp;X$10+6)
/_xlfn.UNIQUE(_xlfn._xlws.FILTER($F:$F,$E:$E=$J$4))
/IF($J$5="総計",1,$K347/10)
),0)</f>
        <v>0</v>
      </c>
    </row>
    <row r="348" spans="10:24">
      <c r="J348" s="13"/>
      <c r="K348" s="37"/>
      <c r="L348" s="46" t="str">
        <f t="shared" si="7"/>
        <v/>
      </c>
      <c r="M348" s="47" cm="1">
        <f t="array" ref="M348">IFERROR(
IF(OR(M$10="",$I348=""),"",
SUMIFS(収穫記録!$P:$P,収穫記録!$D:$D,$J$1,収穫記録!$I:$I,$J$2,収穫記録!$J:$J,$J$3,収穫記録!$F:$F,$I348,収穫記録!$B:$B,"&gt;="&amp;M$10,収穫記録!$B:$B,"&lt;="&amp;M$10+6)
/_xlfn.UNIQUE(_xlfn._xlws.FILTER($F:$F,$E:$E=$J$4))
/IF($J$5="総計",1,$K348/10)
),0)</f>
        <v>0</v>
      </c>
      <c r="N348" s="48" cm="1">
        <f t="array" ref="N348">IFERROR(
IF(OR(N$10="",$I348=""),"",
SUMIFS(収穫記録!$P:$P,収穫記録!$D:$D,$J$1,収穫記録!$I:$I,$J$2,収穫記録!$J:$J,$J$3,収穫記録!$F:$F,$I348,収穫記録!$B:$B,"&gt;="&amp;N$10,収穫記録!$B:$B,"&lt;="&amp;N$10+6)
/_xlfn.UNIQUE(_xlfn._xlws.FILTER($F:$F,$E:$E=$J$4))
/IF($J$5="総計",1,$K348/10)
),0)</f>
        <v>0</v>
      </c>
      <c r="O348" s="48" cm="1">
        <f t="array" ref="O348">IFERROR(
IF(OR(O$10="",$I348=""),"",
SUMIFS(収穫記録!$P:$P,収穫記録!$D:$D,$J$1,収穫記録!$I:$I,$J$2,収穫記録!$J:$J,$J$3,収穫記録!$F:$F,$I348,収穫記録!$B:$B,"&gt;="&amp;O$10,収穫記録!$B:$B,"&lt;="&amp;O$10+6)
/_xlfn.UNIQUE(_xlfn._xlws.FILTER($F:$F,$E:$E=$J$4))
/IF($J$5="総計",1,$K348/10)
),0)</f>
        <v>0</v>
      </c>
      <c r="P348" s="48" cm="1">
        <f t="array" ref="P348">IFERROR(
IF(OR(P$10="",$I348=""),"",
SUMIFS(収穫記録!$P:$P,収穫記録!$D:$D,$J$1,収穫記録!$I:$I,$J$2,収穫記録!$J:$J,$J$3,収穫記録!$F:$F,$I348,収穫記録!$B:$B,"&gt;="&amp;P$10,収穫記録!$B:$B,"&lt;="&amp;P$10+6)
/_xlfn.UNIQUE(_xlfn._xlws.FILTER($F:$F,$E:$E=$J$4))
/IF($J$5="総計",1,$K348/10)
),0)</f>
        <v>0</v>
      </c>
      <c r="Q348" s="48" cm="1">
        <f t="array" ref="Q348">IFERROR(
IF(OR(Q$10="",$I348=""),"",
SUMIFS(収穫記録!$P:$P,収穫記録!$D:$D,$J$1,収穫記録!$I:$I,$J$2,収穫記録!$J:$J,$J$3,収穫記録!$F:$F,$I348,収穫記録!$B:$B,"&gt;="&amp;Q$10,収穫記録!$B:$B,"&lt;="&amp;Q$10+6)
/_xlfn.UNIQUE(_xlfn._xlws.FILTER($F:$F,$E:$E=$J$4))
/IF($J$5="総計",1,$K348/10)
),0)</f>
        <v>0</v>
      </c>
      <c r="R348" s="48" cm="1">
        <f t="array" ref="R348">IFERROR(
IF(OR(R$10="",$I348=""),"",
SUMIFS(収穫記録!$P:$P,収穫記録!$D:$D,$J$1,収穫記録!$I:$I,$J$2,収穫記録!$J:$J,$J$3,収穫記録!$F:$F,$I348,収穫記録!$B:$B,"&gt;="&amp;R$10,収穫記録!$B:$B,"&lt;="&amp;R$10+6)
/_xlfn.UNIQUE(_xlfn._xlws.FILTER($F:$F,$E:$E=$J$4))
/IF($J$5="総計",1,$K348/10)
),0)</f>
        <v>0</v>
      </c>
      <c r="S348" s="48" cm="1">
        <f t="array" ref="S348">IFERROR(
IF(OR(S$10="",$I348=""),"",
SUMIFS(収穫記録!$P:$P,収穫記録!$D:$D,$J$1,収穫記録!$I:$I,$J$2,収穫記録!$J:$J,$J$3,収穫記録!$F:$F,$I348,収穫記録!$B:$B,"&gt;="&amp;S$10,収穫記録!$B:$B,"&lt;="&amp;S$10+6)
/_xlfn.UNIQUE(_xlfn._xlws.FILTER($F:$F,$E:$E=$J$4))
/IF($J$5="総計",1,$K348/10)
),0)</f>
        <v>0</v>
      </c>
      <c r="T348" s="48" cm="1">
        <f t="array" ref="T348">IFERROR(
IF(OR(T$10="",$I348=""),"",
SUMIFS(収穫記録!$P:$P,収穫記録!$D:$D,$J$1,収穫記録!$I:$I,$J$2,収穫記録!$J:$J,$J$3,収穫記録!$F:$F,$I348,収穫記録!$B:$B,"&gt;="&amp;T$10,収穫記録!$B:$B,"&lt;="&amp;T$10+6)
/_xlfn.UNIQUE(_xlfn._xlws.FILTER($F:$F,$E:$E=$J$4))
/IF($J$5="総計",1,$K348/10)
),0)</f>
        <v>0</v>
      </c>
      <c r="U348" s="48" cm="1">
        <f t="array" ref="U348">IFERROR(
IF(OR(U$10="",$I348=""),"",
SUMIFS(収穫記録!$P:$P,収穫記録!$D:$D,$J$1,収穫記録!$I:$I,$J$2,収穫記録!$J:$J,$J$3,収穫記録!$F:$F,$I348,収穫記録!$B:$B,"&gt;="&amp;U$10,収穫記録!$B:$B,"&lt;="&amp;U$10+6)
/_xlfn.UNIQUE(_xlfn._xlws.FILTER($F:$F,$E:$E=$J$4))
/IF($J$5="総計",1,$K348/10)
),0)</f>
        <v>0</v>
      </c>
      <c r="V348" s="48" cm="1">
        <f t="array" ref="V348">IFERROR(
IF(OR(V$10="",$I348=""),"",
SUMIFS(収穫記録!$P:$P,収穫記録!$D:$D,$J$1,収穫記録!$I:$I,$J$2,収穫記録!$J:$J,$J$3,収穫記録!$F:$F,$I348,収穫記録!$B:$B,"&gt;="&amp;V$10,収穫記録!$B:$B,"&lt;="&amp;V$10+6)
/_xlfn.UNIQUE(_xlfn._xlws.FILTER($F:$F,$E:$E=$J$4))
/IF($J$5="総計",1,$K348/10)
),0)</f>
        <v>0</v>
      </c>
      <c r="W348" s="48" cm="1">
        <f t="array" ref="W348">IFERROR(
IF(OR(W$10="",$I348=""),"",
SUMIFS(収穫記録!$P:$P,収穫記録!$D:$D,$J$1,収穫記録!$I:$I,$J$2,収穫記録!$J:$J,$J$3,収穫記録!$F:$F,$I348,収穫記録!$B:$B,"&gt;="&amp;W$10,収穫記録!$B:$B,"&lt;="&amp;W$10+6)
/_xlfn.UNIQUE(_xlfn._xlws.FILTER($F:$F,$E:$E=$J$4))
/IF($J$5="総計",1,$K348/10)
),0)</f>
        <v>0</v>
      </c>
      <c r="X348" s="48" cm="1">
        <f t="array" ref="X348">IFERROR(
IF(OR(X$10="",$I348=""),"",
SUMIFS(収穫記録!$P:$P,収穫記録!$D:$D,$J$1,収穫記録!$I:$I,$J$2,収穫記録!$J:$J,$J$3,収穫記録!$F:$F,$I348,収穫記録!$B:$B,"&gt;="&amp;X$10,収穫記録!$B:$B,"&lt;="&amp;X$10+6)
/_xlfn.UNIQUE(_xlfn._xlws.FILTER($F:$F,$E:$E=$J$4))
/IF($J$5="総計",1,$K348/10)
),0)</f>
        <v>0</v>
      </c>
    </row>
    <row r="349" spans="10:24">
      <c r="J349" s="13"/>
      <c r="K349" s="37"/>
      <c r="L349" s="46" t="str">
        <f t="shared" si="7"/>
        <v/>
      </c>
      <c r="M349" s="47" cm="1">
        <f t="array" ref="M349">IFERROR(
IF(OR(M$10="",$I349=""),"",
SUMIFS(収穫記録!$P:$P,収穫記録!$D:$D,$J$1,収穫記録!$I:$I,$J$2,収穫記録!$J:$J,$J$3,収穫記録!$F:$F,$I349,収穫記録!$B:$B,"&gt;="&amp;M$10,収穫記録!$B:$B,"&lt;="&amp;M$10+6)
/_xlfn.UNIQUE(_xlfn._xlws.FILTER($F:$F,$E:$E=$J$4))
/IF($J$5="総計",1,$K349/10)
),0)</f>
        <v>0</v>
      </c>
      <c r="N349" s="48" cm="1">
        <f t="array" ref="N349">IFERROR(
IF(OR(N$10="",$I349=""),"",
SUMIFS(収穫記録!$P:$P,収穫記録!$D:$D,$J$1,収穫記録!$I:$I,$J$2,収穫記録!$J:$J,$J$3,収穫記録!$F:$F,$I349,収穫記録!$B:$B,"&gt;="&amp;N$10,収穫記録!$B:$B,"&lt;="&amp;N$10+6)
/_xlfn.UNIQUE(_xlfn._xlws.FILTER($F:$F,$E:$E=$J$4))
/IF($J$5="総計",1,$K349/10)
),0)</f>
        <v>0</v>
      </c>
      <c r="O349" s="48" cm="1">
        <f t="array" ref="O349">IFERROR(
IF(OR(O$10="",$I349=""),"",
SUMIFS(収穫記録!$P:$P,収穫記録!$D:$D,$J$1,収穫記録!$I:$I,$J$2,収穫記録!$J:$J,$J$3,収穫記録!$F:$F,$I349,収穫記録!$B:$B,"&gt;="&amp;O$10,収穫記録!$B:$B,"&lt;="&amp;O$10+6)
/_xlfn.UNIQUE(_xlfn._xlws.FILTER($F:$F,$E:$E=$J$4))
/IF($J$5="総計",1,$K349/10)
),0)</f>
        <v>0</v>
      </c>
      <c r="P349" s="48" cm="1">
        <f t="array" ref="P349">IFERROR(
IF(OR(P$10="",$I349=""),"",
SUMIFS(収穫記録!$P:$P,収穫記録!$D:$D,$J$1,収穫記録!$I:$I,$J$2,収穫記録!$J:$J,$J$3,収穫記録!$F:$F,$I349,収穫記録!$B:$B,"&gt;="&amp;P$10,収穫記録!$B:$B,"&lt;="&amp;P$10+6)
/_xlfn.UNIQUE(_xlfn._xlws.FILTER($F:$F,$E:$E=$J$4))
/IF($J$5="総計",1,$K349/10)
),0)</f>
        <v>0</v>
      </c>
      <c r="Q349" s="48" cm="1">
        <f t="array" ref="Q349">IFERROR(
IF(OR(Q$10="",$I349=""),"",
SUMIFS(収穫記録!$P:$P,収穫記録!$D:$D,$J$1,収穫記録!$I:$I,$J$2,収穫記録!$J:$J,$J$3,収穫記録!$F:$F,$I349,収穫記録!$B:$B,"&gt;="&amp;Q$10,収穫記録!$B:$B,"&lt;="&amp;Q$10+6)
/_xlfn.UNIQUE(_xlfn._xlws.FILTER($F:$F,$E:$E=$J$4))
/IF($J$5="総計",1,$K349/10)
),0)</f>
        <v>0</v>
      </c>
      <c r="R349" s="48" cm="1">
        <f t="array" ref="R349">IFERROR(
IF(OR(R$10="",$I349=""),"",
SUMIFS(収穫記録!$P:$P,収穫記録!$D:$D,$J$1,収穫記録!$I:$I,$J$2,収穫記録!$J:$J,$J$3,収穫記録!$F:$F,$I349,収穫記録!$B:$B,"&gt;="&amp;R$10,収穫記録!$B:$B,"&lt;="&amp;R$10+6)
/_xlfn.UNIQUE(_xlfn._xlws.FILTER($F:$F,$E:$E=$J$4))
/IF($J$5="総計",1,$K349/10)
),0)</f>
        <v>0</v>
      </c>
      <c r="S349" s="48" cm="1">
        <f t="array" ref="S349">IFERROR(
IF(OR(S$10="",$I349=""),"",
SUMIFS(収穫記録!$P:$P,収穫記録!$D:$D,$J$1,収穫記録!$I:$I,$J$2,収穫記録!$J:$J,$J$3,収穫記録!$F:$F,$I349,収穫記録!$B:$B,"&gt;="&amp;S$10,収穫記録!$B:$B,"&lt;="&amp;S$10+6)
/_xlfn.UNIQUE(_xlfn._xlws.FILTER($F:$F,$E:$E=$J$4))
/IF($J$5="総計",1,$K349/10)
),0)</f>
        <v>0</v>
      </c>
      <c r="T349" s="48" cm="1">
        <f t="array" ref="T349">IFERROR(
IF(OR(T$10="",$I349=""),"",
SUMIFS(収穫記録!$P:$P,収穫記録!$D:$D,$J$1,収穫記録!$I:$I,$J$2,収穫記録!$J:$J,$J$3,収穫記録!$F:$F,$I349,収穫記録!$B:$B,"&gt;="&amp;T$10,収穫記録!$B:$B,"&lt;="&amp;T$10+6)
/_xlfn.UNIQUE(_xlfn._xlws.FILTER($F:$F,$E:$E=$J$4))
/IF($J$5="総計",1,$K349/10)
),0)</f>
        <v>0</v>
      </c>
      <c r="U349" s="48" cm="1">
        <f t="array" ref="U349">IFERROR(
IF(OR(U$10="",$I349=""),"",
SUMIFS(収穫記録!$P:$P,収穫記録!$D:$D,$J$1,収穫記録!$I:$I,$J$2,収穫記録!$J:$J,$J$3,収穫記録!$F:$F,$I349,収穫記録!$B:$B,"&gt;="&amp;U$10,収穫記録!$B:$B,"&lt;="&amp;U$10+6)
/_xlfn.UNIQUE(_xlfn._xlws.FILTER($F:$F,$E:$E=$J$4))
/IF($J$5="総計",1,$K349/10)
),0)</f>
        <v>0</v>
      </c>
      <c r="V349" s="48" cm="1">
        <f t="array" ref="V349">IFERROR(
IF(OR(V$10="",$I349=""),"",
SUMIFS(収穫記録!$P:$P,収穫記録!$D:$D,$J$1,収穫記録!$I:$I,$J$2,収穫記録!$J:$J,$J$3,収穫記録!$F:$F,$I349,収穫記録!$B:$B,"&gt;="&amp;V$10,収穫記録!$B:$B,"&lt;="&amp;V$10+6)
/_xlfn.UNIQUE(_xlfn._xlws.FILTER($F:$F,$E:$E=$J$4))
/IF($J$5="総計",1,$K349/10)
),0)</f>
        <v>0</v>
      </c>
      <c r="W349" s="48" cm="1">
        <f t="array" ref="W349">IFERROR(
IF(OR(W$10="",$I349=""),"",
SUMIFS(収穫記録!$P:$P,収穫記録!$D:$D,$J$1,収穫記録!$I:$I,$J$2,収穫記録!$J:$J,$J$3,収穫記録!$F:$F,$I349,収穫記録!$B:$B,"&gt;="&amp;W$10,収穫記録!$B:$B,"&lt;="&amp;W$10+6)
/_xlfn.UNIQUE(_xlfn._xlws.FILTER($F:$F,$E:$E=$J$4))
/IF($J$5="総計",1,$K349/10)
),0)</f>
        <v>0</v>
      </c>
      <c r="X349" s="48" cm="1">
        <f t="array" ref="X349">IFERROR(
IF(OR(X$10="",$I349=""),"",
SUMIFS(収穫記録!$P:$P,収穫記録!$D:$D,$J$1,収穫記録!$I:$I,$J$2,収穫記録!$J:$J,$J$3,収穫記録!$F:$F,$I349,収穫記録!$B:$B,"&gt;="&amp;X$10,収穫記録!$B:$B,"&lt;="&amp;X$10+6)
/_xlfn.UNIQUE(_xlfn._xlws.FILTER($F:$F,$E:$E=$J$4))
/IF($J$5="総計",1,$K349/10)
),0)</f>
        <v>0</v>
      </c>
    </row>
    <row r="350" spans="10:24">
      <c r="J350" s="13"/>
      <c r="K350" s="37"/>
      <c r="L350" s="46" t="str">
        <f t="shared" si="7"/>
        <v/>
      </c>
      <c r="M350" s="47" cm="1">
        <f t="array" ref="M350">IFERROR(
IF(OR(M$10="",$I350=""),"",
SUMIFS(収穫記録!$P:$P,収穫記録!$D:$D,$J$1,収穫記録!$I:$I,$J$2,収穫記録!$J:$J,$J$3,収穫記録!$F:$F,$I350,収穫記録!$B:$B,"&gt;="&amp;M$10,収穫記録!$B:$B,"&lt;="&amp;M$10+6)
/_xlfn.UNIQUE(_xlfn._xlws.FILTER($F:$F,$E:$E=$J$4))
/IF($J$5="総計",1,$K350/10)
),0)</f>
        <v>0</v>
      </c>
      <c r="N350" s="48" cm="1">
        <f t="array" ref="N350">IFERROR(
IF(OR(N$10="",$I350=""),"",
SUMIFS(収穫記録!$P:$P,収穫記録!$D:$D,$J$1,収穫記録!$I:$I,$J$2,収穫記録!$J:$J,$J$3,収穫記録!$F:$F,$I350,収穫記録!$B:$B,"&gt;="&amp;N$10,収穫記録!$B:$B,"&lt;="&amp;N$10+6)
/_xlfn.UNIQUE(_xlfn._xlws.FILTER($F:$F,$E:$E=$J$4))
/IF($J$5="総計",1,$K350/10)
),0)</f>
        <v>0</v>
      </c>
      <c r="O350" s="48" cm="1">
        <f t="array" ref="O350">IFERROR(
IF(OR(O$10="",$I350=""),"",
SUMIFS(収穫記録!$P:$P,収穫記録!$D:$D,$J$1,収穫記録!$I:$I,$J$2,収穫記録!$J:$J,$J$3,収穫記録!$F:$F,$I350,収穫記録!$B:$B,"&gt;="&amp;O$10,収穫記録!$B:$B,"&lt;="&amp;O$10+6)
/_xlfn.UNIQUE(_xlfn._xlws.FILTER($F:$F,$E:$E=$J$4))
/IF($J$5="総計",1,$K350/10)
),0)</f>
        <v>0</v>
      </c>
      <c r="P350" s="48" cm="1">
        <f t="array" ref="P350">IFERROR(
IF(OR(P$10="",$I350=""),"",
SUMIFS(収穫記録!$P:$P,収穫記録!$D:$D,$J$1,収穫記録!$I:$I,$J$2,収穫記録!$J:$J,$J$3,収穫記録!$F:$F,$I350,収穫記録!$B:$B,"&gt;="&amp;P$10,収穫記録!$B:$B,"&lt;="&amp;P$10+6)
/_xlfn.UNIQUE(_xlfn._xlws.FILTER($F:$F,$E:$E=$J$4))
/IF($J$5="総計",1,$K350/10)
),0)</f>
        <v>0</v>
      </c>
      <c r="Q350" s="48" cm="1">
        <f t="array" ref="Q350">IFERROR(
IF(OR(Q$10="",$I350=""),"",
SUMIFS(収穫記録!$P:$P,収穫記録!$D:$D,$J$1,収穫記録!$I:$I,$J$2,収穫記録!$J:$J,$J$3,収穫記録!$F:$F,$I350,収穫記録!$B:$B,"&gt;="&amp;Q$10,収穫記録!$B:$B,"&lt;="&amp;Q$10+6)
/_xlfn.UNIQUE(_xlfn._xlws.FILTER($F:$F,$E:$E=$J$4))
/IF($J$5="総計",1,$K350/10)
),0)</f>
        <v>0</v>
      </c>
      <c r="R350" s="48" cm="1">
        <f t="array" ref="R350">IFERROR(
IF(OR(R$10="",$I350=""),"",
SUMIFS(収穫記録!$P:$P,収穫記録!$D:$D,$J$1,収穫記録!$I:$I,$J$2,収穫記録!$J:$J,$J$3,収穫記録!$F:$F,$I350,収穫記録!$B:$B,"&gt;="&amp;R$10,収穫記録!$B:$B,"&lt;="&amp;R$10+6)
/_xlfn.UNIQUE(_xlfn._xlws.FILTER($F:$F,$E:$E=$J$4))
/IF($J$5="総計",1,$K350/10)
),0)</f>
        <v>0</v>
      </c>
      <c r="S350" s="48" cm="1">
        <f t="array" ref="S350">IFERROR(
IF(OR(S$10="",$I350=""),"",
SUMIFS(収穫記録!$P:$P,収穫記録!$D:$D,$J$1,収穫記録!$I:$I,$J$2,収穫記録!$J:$J,$J$3,収穫記録!$F:$F,$I350,収穫記録!$B:$B,"&gt;="&amp;S$10,収穫記録!$B:$B,"&lt;="&amp;S$10+6)
/_xlfn.UNIQUE(_xlfn._xlws.FILTER($F:$F,$E:$E=$J$4))
/IF($J$5="総計",1,$K350/10)
),0)</f>
        <v>0</v>
      </c>
      <c r="T350" s="48" cm="1">
        <f t="array" ref="T350">IFERROR(
IF(OR(T$10="",$I350=""),"",
SUMIFS(収穫記録!$P:$P,収穫記録!$D:$D,$J$1,収穫記録!$I:$I,$J$2,収穫記録!$J:$J,$J$3,収穫記録!$F:$F,$I350,収穫記録!$B:$B,"&gt;="&amp;T$10,収穫記録!$B:$B,"&lt;="&amp;T$10+6)
/_xlfn.UNIQUE(_xlfn._xlws.FILTER($F:$F,$E:$E=$J$4))
/IF($J$5="総計",1,$K350/10)
),0)</f>
        <v>0</v>
      </c>
      <c r="U350" s="48" cm="1">
        <f t="array" ref="U350">IFERROR(
IF(OR(U$10="",$I350=""),"",
SUMIFS(収穫記録!$P:$P,収穫記録!$D:$D,$J$1,収穫記録!$I:$I,$J$2,収穫記録!$J:$J,$J$3,収穫記録!$F:$F,$I350,収穫記録!$B:$B,"&gt;="&amp;U$10,収穫記録!$B:$B,"&lt;="&amp;U$10+6)
/_xlfn.UNIQUE(_xlfn._xlws.FILTER($F:$F,$E:$E=$J$4))
/IF($J$5="総計",1,$K350/10)
),0)</f>
        <v>0</v>
      </c>
      <c r="V350" s="48" cm="1">
        <f t="array" ref="V350">IFERROR(
IF(OR(V$10="",$I350=""),"",
SUMIFS(収穫記録!$P:$P,収穫記録!$D:$D,$J$1,収穫記録!$I:$I,$J$2,収穫記録!$J:$J,$J$3,収穫記録!$F:$F,$I350,収穫記録!$B:$B,"&gt;="&amp;V$10,収穫記録!$B:$B,"&lt;="&amp;V$10+6)
/_xlfn.UNIQUE(_xlfn._xlws.FILTER($F:$F,$E:$E=$J$4))
/IF($J$5="総計",1,$K350/10)
),0)</f>
        <v>0</v>
      </c>
      <c r="W350" s="48" cm="1">
        <f t="array" ref="W350">IFERROR(
IF(OR(W$10="",$I350=""),"",
SUMIFS(収穫記録!$P:$P,収穫記録!$D:$D,$J$1,収穫記録!$I:$I,$J$2,収穫記録!$J:$J,$J$3,収穫記録!$F:$F,$I350,収穫記録!$B:$B,"&gt;="&amp;W$10,収穫記録!$B:$B,"&lt;="&amp;W$10+6)
/_xlfn.UNIQUE(_xlfn._xlws.FILTER($F:$F,$E:$E=$J$4))
/IF($J$5="総計",1,$K350/10)
),0)</f>
        <v>0</v>
      </c>
      <c r="X350" s="48" cm="1">
        <f t="array" ref="X350">IFERROR(
IF(OR(X$10="",$I350=""),"",
SUMIFS(収穫記録!$P:$P,収穫記録!$D:$D,$J$1,収穫記録!$I:$I,$J$2,収穫記録!$J:$J,$J$3,収穫記録!$F:$F,$I350,収穫記録!$B:$B,"&gt;="&amp;X$10,収穫記録!$B:$B,"&lt;="&amp;X$10+6)
/_xlfn.UNIQUE(_xlfn._xlws.FILTER($F:$F,$E:$E=$J$4))
/IF($J$5="総計",1,$K350/10)
),0)</f>
        <v>0</v>
      </c>
    </row>
    <row r="351" spans="10:24">
      <c r="J351" s="13"/>
      <c r="K351" s="37"/>
      <c r="L351" s="46" t="str">
        <f t="shared" si="7"/>
        <v/>
      </c>
      <c r="M351" s="47" cm="1">
        <f t="array" ref="M351">IFERROR(
IF(OR(M$10="",$I351=""),"",
SUMIFS(収穫記録!$P:$P,収穫記録!$D:$D,$J$1,収穫記録!$I:$I,$J$2,収穫記録!$J:$J,$J$3,収穫記録!$F:$F,$I351,収穫記録!$B:$B,"&gt;="&amp;M$10,収穫記録!$B:$B,"&lt;="&amp;M$10+6)
/_xlfn.UNIQUE(_xlfn._xlws.FILTER($F:$F,$E:$E=$J$4))
/IF($J$5="総計",1,$K351/10)
),0)</f>
        <v>0</v>
      </c>
      <c r="N351" s="48" cm="1">
        <f t="array" ref="N351">IFERROR(
IF(OR(N$10="",$I351=""),"",
SUMIFS(収穫記録!$P:$P,収穫記録!$D:$D,$J$1,収穫記録!$I:$I,$J$2,収穫記録!$J:$J,$J$3,収穫記録!$F:$F,$I351,収穫記録!$B:$B,"&gt;="&amp;N$10,収穫記録!$B:$B,"&lt;="&amp;N$10+6)
/_xlfn.UNIQUE(_xlfn._xlws.FILTER($F:$F,$E:$E=$J$4))
/IF($J$5="総計",1,$K351/10)
),0)</f>
        <v>0</v>
      </c>
      <c r="O351" s="48" cm="1">
        <f t="array" ref="O351">IFERROR(
IF(OR(O$10="",$I351=""),"",
SUMIFS(収穫記録!$P:$P,収穫記録!$D:$D,$J$1,収穫記録!$I:$I,$J$2,収穫記録!$J:$J,$J$3,収穫記録!$F:$F,$I351,収穫記録!$B:$B,"&gt;="&amp;O$10,収穫記録!$B:$B,"&lt;="&amp;O$10+6)
/_xlfn.UNIQUE(_xlfn._xlws.FILTER($F:$F,$E:$E=$J$4))
/IF($J$5="総計",1,$K351/10)
),0)</f>
        <v>0</v>
      </c>
      <c r="P351" s="48" cm="1">
        <f t="array" ref="P351">IFERROR(
IF(OR(P$10="",$I351=""),"",
SUMIFS(収穫記録!$P:$P,収穫記録!$D:$D,$J$1,収穫記録!$I:$I,$J$2,収穫記録!$J:$J,$J$3,収穫記録!$F:$F,$I351,収穫記録!$B:$B,"&gt;="&amp;P$10,収穫記録!$B:$B,"&lt;="&amp;P$10+6)
/_xlfn.UNIQUE(_xlfn._xlws.FILTER($F:$F,$E:$E=$J$4))
/IF($J$5="総計",1,$K351/10)
),0)</f>
        <v>0</v>
      </c>
      <c r="Q351" s="48" cm="1">
        <f t="array" ref="Q351">IFERROR(
IF(OR(Q$10="",$I351=""),"",
SUMIFS(収穫記録!$P:$P,収穫記録!$D:$D,$J$1,収穫記録!$I:$I,$J$2,収穫記録!$J:$J,$J$3,収穫記録!$F:$F,$I351,収穫記録!$B:$B,"&gt;="&amp;Q$10,収穫記録!$B:$B,"&lt;="&amp;Q$10+6)
/_xlfn.UNIQUE(_xlfn._xlws.FILTER($F:$F,$E:$E=$J$4))
/IF($J$5="総計",1,$K351/10)
),0)</f>
        <v>0</v>
      </c>
      <c r="R351" s="48" cm="1">
        <f t="array" ref="R351">IFERROR(
IF(OR(R$10="",$I351=""),"",
SUMIFS(収穫記録!$P:$P,収穫記録!$D:$D,$J$1,収穫記録!$I:$I,$J$2,収穫記録!$J:$J,$J$3,収穫記録!$F:$F,$I351,収穫記録!$B:$B,"&gt;="&amp;R$10,収穫記録!$B:$B,"&lt;="&amp;R$10+6)
/_xlfn.UNIQUE(_xlfn._xlws.FILTER($F:$F,$E:$E=$J$4))
/IF($J$5="総計",1,$K351/10)
),0)</f>
        <v>0</v>
      </c>
      <c r="S351" s="48" cm="1">
        <f t="array" ref="S351">IFERROR(
IF(OR(S$10="",$I351=""),"",
SUMIFS(収穫記録!$P:$P,収穫記録!$D:$D,$J$1,収穫記録!$I:$I,$J$2,収穫記録!$J:$J,$J$3,収穫記録!$F:$F,$I351,収穫記録!$B:$B,"&gt;="&amp;S$10,収穫記録!$B:$B,"&lt;="&amp;S$10+6)
/_xlfn.UNIQUE(_xlfn._xlws.FILTER($F:$F,$E:$E=$J$4))
/IF($J$5="総計",1,$K351/10)
),0)</f>
        <v>0</v>
      </c>
      <c r="T351" s="48" cm="1">
        <f t="array" ref="T351">IFERROR(
IF(OR(T$10="",$I351=""),"",
SUMIFS(収穫記録!$P:$P,収穫記録!$D:$D,$J$1,収穫記録!$I:$I,$J$2,収穫記録!$J:$J,$J$3,収穫記録!$F:$F,$I351,収穫記録!$B:$B,"&gt;="&amp;T$10,収穫記録!$B:$B,"&lt;="&amp;T$10+6)
/_xlfn.UNIQUE(_xlfn._xlws.FILTER($F:$F,$E:$E=$J$4))
/IF($J$5="総計",1,$K351/10)
),0)</f>
        <v>0</v>
      </c>
      <c r="U351" s="48" cm="1">
        <f t="array" ref="U351">IFERROR(
IF(OR(U$10="",$I351=""),"",
SUMIFS(収穫記録!$P:$P,収穫記録!$D:$D,$J$1,収穫記録!$I:$I,$J$2,収穫記録!$J:$J,$J$3,収穫記録!$F:$F,$I351,収穫記録!$B:$B,"&gt;="&amp;U$10,収穫記録!$B:$B,"&lt;="&amp;U$10+6)
/_xlfn.UNIQUE(_xlfn._xlws.FILTER($F:$F,$E:$E=$J$4))
/IF($J$5="総計",1,$K351/10)
),0)</f>
        <v>0</v>
      </c>
      <c r="V351" s="48" cm="1">
        <f t="array" ref="V351">IFERROR(
IF(OR(V$10="",$I351=""),"",
SUMIFS(収穫記録!$P:$P,収穫記録!$D:$D,$J$1,収穫記録!$I:$I,$J$2,収穫記録!$J:$J,$J$3,収穫記録!$F:$F,$I351,収穫記録!$B:$B,"&gt;="&amp;V$10,収穫記録!$B:$B,"&lt;="&amp;V$10+6)
/_xlfn.UNIQUE(_xlfn._xlws.FILTER($F:$F,$E:$E=$J$4))
/IF($J$5="総計",1,$K351/10)
),0)</f>
        <v>0</v>
      </c>
      <c r="W351" s="48" cm="1">
        <f t="array" ref="W351">IFERROR(
IF(OR(W$10="",$I351=""),"",
SUMIFS(収穫記録!$P:$P,収穫記録!$D:$D,$J$1,収穫記録!$I:$I,$J$2,収穫記録!$J:$J,$J$3,収穫記録!$F:$F,$I351,収穫記録!$B:$B,"&gt;="&amp;W$10,収穫記録!$B:$B,"&lt;="&amp;W$10+6)
/_xlfn.UNIQUE(_xlfn._xlws.FILTER($F:$F,$E:$E=$J$4))
/IF($J$5="総計",1,$K351/10)
),0)</f>
        <v>0</v>
      </c>
      <c r="X351" s="48" cm="1">
        <f t="array" ref="X351">IFERROR(
IF(OR(X$10="",$I351=""),"",
SUMIFS(収穫記録!$P:$P,収穫記録!$D:$D,$J$1,収穫記録!$I:$I,$J$2,収穫記録!$J:$J,$J$3,収穫記録!$F:$F,$I351,収穫記録!$B:$B,"&gt;="&amp;X$10,収穫記録!$B:$B,"&lt;="&amp;X$10+6)
/_xlfn.UNIQUE(_xlfn._xlws.FILTER($F:$F,$E:$E=$J$4))
/IF($J$5="総計",1,$K351/10)
),0)</f>
        <v>0</v>
      </c>
    </row>
    <row r="352" spans="10:24">
      <c r="J352" s="13"/>
      <c r="K352" s="37"/>
      <c r="L352" s="46" t="str">
        <f t="shared" si="7"/>
        <v/>
      </c>
      <c r="M352" s="47" cm="1">
        <f t="array" ref="M352">IFERROR(
IF(OR(M$10="",$I352=""),"",
SUMIFS(収穫記録!$P:$P,収穫記録!$D:$D,$J$1,収穫記録!$I:$I,$J$2,収穫記録!$J:$J,$J$3,収穫記録!$F:$F,$I352,収穫記録!$B:$B,"&gt;="&amp;M$10,収穫記録!$B:$B,"&lt;="&amp;M$10+6)
/_xlfn.UNIQUE(_xlfn._xlws.FILTER($F:$F,$E:$E=$J$4))
/IF($J$5="総計",1,$K352/10)
),0)</f>
        <v>0</v>
      </c>
      <c r="N352" s="48" cm="1">
        <f t="array" ref="N352">IFERROR(
IF(OR(N$10="",$I352=""),"",
SUMIFS(収穫記録!$P:$P,収穫記録!$D:$D,$J$1,収穫記録!$I:$I,$J$2,収穫記録!$J:$J,$J$3,収穫記録!$F:$F,$I352,収穫記録!$B:$B,"&gt;="&amp;N$10,収穫記録!$B:$B,"&lt;="&amp;N$10+6)
/_xlfn.UNIQUE(_xlfn._xlws.FILTER($F:$F,$E:$E=$J$4))
/IF($J$5="総計",1,$K352/10)
),0)</f>
        <v>0</v>
      </c>
      <c r="O352" s="48" cm="1">
        <f t="array" ref="O352">IFERROR(
IF(OR(O$10="",$I352=""),"",
SUMIFS(収穫記録!$P:$P,収穫記録!$D:$D,$J$1,収穫記録!$I:$I,$J$2,収穫記録!$J:$J,$J$3,収穫記録!$F:$F,$I352,収穫記録!$B:$B,"&gt;="&amp;O$10,収穫記録!$B:$B,"&lt;="&amp;O$10+6)
/_xlfn.UNIQUE(_xlfn._xlws.FILTER($F:$F,$E:$E=$J$4))
/IF($J$5="総計",1,$K352/10)
),0)</f>
        <v>0</v>
      </c>
      <c r="P352" s="48" cm="1">
        <f t="array" ref="P352">IFERROR(
IF(OR(P$10="",$I352=""),"",
SUMIFS(収穫記録!$P:$P,収穫記録!$D:$D,$J$1,収穫記録!$I:$I,$J$2,収穫記録!$J:$J,$J$3,収穫記録!$F:$F,$I352,収穫記録!$B:$B,"&gt;="&amp;P$10,収穫記録!$B:$B,"&lt;="&amp;P$10+6)
/_xlfn.UNIQUE(_xlfn._xlws.FILTER($F:$F,$E:$E=$J$4))
/IF($J$5="総計",1,$K352/10)
),0)</f>
        <v>0</v>
      </c>
      <c r="Q352" s="48" cm="1">
        <f t="array" ref="Q352">IFERROR(
IF(OR(Q$10="",$I352=""),"",
SUMIFS(収穫記録!$P:$P,収穫記録!$D:$D,$J$1,収穫記録!$I:$I,$J$2,収穫記録!$J:$J,$J$3,収穫記録!$F:$F,$I352,収穫記録!$B:$B,"&gt;="&amp;Q$10,収穫記録!$B:$B,"&lt;="&amp;Q$10+6)
/_xlfn.UNIQUE(_xlfn._xlws.FILTER($F:$F,$E:$E=$J$4))
/IF($J$5="総計",1,$K352/10)
),0)</f>
        <v>0</v>
      </c>
      <c r="R352" s="48" cm="1">
        <f t="array" ref="R352">IFERROR(
IF(OR(R$10="",$I352=""),"",
SUMIFS(収穫記録!$P:$P,収穫記録!$D:$D,$J$1,収穫記録!$I:$I,$J$2,収穫記録!$J:$J,$J$3,収穫記録!$F:$F,$I352,収穫記録!$B:$B,"&gt;="&amp;R$10,収穫記録!$B:$B,"&lt;="&amp;R$10+6)
/_xlfn.UNIQUE(_xlfn._xlws.FILTER($F:$F,$E:$E=$J$4))
/IF($J$5="総計",1,$K352/10)
),0)</f>
        <v>0</v>
      </c>
      <c r="S352" s="48" cm="1">
        <f t="array" ref="S352">IFERROR(
IF(OR(S$10="",$I352=""),"",
SUMIFS(収穫記録!$P:$P,収穫記録!$D:$D,$J$1,収穫記録!$I:$I,$J$2,収穫記録!$J:$J,$J$3,収穫記録!$F:$F,$I352,収穫記録!$B:$B,"&gt;="&amp;S$10,収穫記録!$B:$B,"&lt;="&amp;S$10+6)
/_xlfn.UNIQUE(_xlfn._xlws.FILTER($F:$F,$E:$E=$J$4))
/IF($J$5="総計",1,$K352/10)
),0)</f>
        <v>0</v>
      </c>
      <c r="T352" s="48" cm="1">
        <f t="array" ref="T352">IFERROR(
IF(OR(T$10="",$I352=""),"",
SUMIFS(収穫記録!$P:$P,収穫記録!$D:$D,$J$1,収穫記録!$I:$I,$J$2,収穫記録!$J:$J,$J$3,収穫記録!$F:$F,$I352,収穫記録!$B:$B,"&gt;="&amp;T$10,収穫記録!$B:$B,"&lt;="&amp;T$10+6)
/_xlfn.UNIQUE(_xlfn._xlws.FILTER($F:$F,$E:$E=$J$4))
/IF($J$5="総計",1,$K352/10)
),0)</f>
        <v>0</v>
      </c>
      <c r="U352" s="48" cm="1">
        <f t="array" ref="U352">IFERROR(
IF(OR(U$10="",$I352=""),"",
SUMIFS(収穫記録!$P:$P,収穫記録!$D:$D,$J$1,収穫記録!$I:$I,$J$2,収穫記録!$J:$J,$J$3,収穫記録!$F:$F,$I352,収穫記録!$B:$B,"&gt;="&amp;U$10,収穫記録!$B:$B,"&lt;="&amp;U$10+6)
/_xlfn.UNIQUE(_xlfn._xlws.FILTER($F:$F,$E:$E=$J$4))
/IF($J$5="総計",1,$K352/10)
),0)</f>
        <v>0</v>
      </c>
      <c r="V352" s="48" cm="1">
        <f t="array" ref="V352">IFERROR(
IF(OR(V$10="",$I352=""),"",
SUMIFS(収穫記録!$P:$P,収穫記録!$D:$D,$J$1,収穫記録!$I:$I,$J$2,収穫記録!$J:$J,$J$3,収穫記録!$F:$F,$I352,収穫記録!$B:$B,"&gt;="&amp;V$10,収穫記録!$B:$B,"&lt;="&amp;V$10+6)
/_xlfn.UNIQUE(_xlfn._xlws.FILTER($F:$F,$E:$E=$J$4))
/IF($J$5="総計",1,$K352/10)
),0)</f>
        <v>0</v>
      </c>
      <c r="W352" s="48" cm="1">
        <f t="array" ref="W352">IFERROR(
IF(OR(W$10="",$I352=""),"",
SUMIFS(収穫記録!$P:$P,収穫記録!$D:$D,$J$1,収穫記録!$I:$I,$J$2,収穫記録!$J:$J,$J$3,収穫記録!$F:$F,$I352,収穫記録!$B:$B,"&gt;="&amp;W$10,収穫記録!$B:$B,"&lt;="&amp;W$10+6)
/_xlfn.UNIQUE(_xlfn._xlws.FILTER($F:$F,$E:$E=$J$4))
/IF($J$5="総計",1,$K352/10)
),0)</f>
        <v>0</v>
      </c>
      <c r="X352" s="48" cm="1">
        <f t="array" ref="X352">IFERROR(
IF(OR(X$10="",$I352=""),"",
SUMIFS(収穫記録!$P:$P,収穫記録!$D:$D,$J$1,収穫記録!$I:$I,$J$2,収穫記録!$J:$J,$J$3,収穫記録!$F:$F,$I352,収穫記録!$B:$B,"&gt;="&amp;X$10,収穫記録!$B:$B,"&lt;="&amp;X$10+6)
/_xlfn.UNIQUE(_xlfn._xlws.FILTER($F:$F,$E:$E=$J$4))
/IF($J$5="総計",1,$K352/10)
),0)</f>
        <v>0</v>
      </c>
    </row>
    <row r="353" spans="10:24">
      <c r="J353" s="13"/>
      <c r="K353" s="37"/>
      <c r="L353" s="46" t="str">
        <f t="shared" si="7"/>
        <v/>
      </c>
      <c r="M353" s="47" cm="1">
        <f t="array" ref="M353">IFERROR(
IF(OR(M$10="",$I353=""),"",
SUMIFS(収穫記録!$P:$P,収穫記録!$D:$D,$J$1,収穫記録!$I:$I,$J$2,収穫記録!$J:$J,$J$3,収穫記録!$F:$F,$I353,収穫記録!$B:$B,"&gt;="&amp;M$10,収穫記録!$B:$B,"&lt;="&amp;M$10+6)
/_xlfn.UNIQUE(_xlfn._xlws.FILTER($F:$F,$E:$E=$J$4))
/IF($J$5="総計",1,$K353/10)
),0)</f>
        <v>0</v>
      </c>
      <c r="N353" s="48" cm="1">
        <f t="array" ref="N353">IFERROR(
IF(OR(N$10="",$I353=""),"",
SUMIFS(収穫記録!$P:$P,収穫記録!$D:$D,$J$1,収穫記録!$I:$I,$J$2,収穫記録!$J:$J,$J$3,収穫記録!$F:$F,$I353,収穫記録!$B:$B,"&gt;="&amp;N$10,収穫記録!$B:$B,"&lt;="&amp;N$10+6)
/_xlfn.UNIQUE(_xlfn._xlws.FILTER($F:$F,$E:$E=$J$4))
/IF($J$5="総計",1,$K353/10)
),0)</f>
        <v>0</v>
      </c>
      <c r="O353" s="48" cm="1">
        <f t="array" ref="O353">IFERROR(
IF(OR(O$10="",$I353=""),"",
SUMIFS(収穫記録!$P:$P,収穫記録!$D:$D,$J$1,収穫記録!$I:$I,$J$2,収穫記録!$J:$J,$J$3,収穫記録!$F:$F,$I353,収穫記録!$B:$B,"&gt;="&amp;O$10,収穫記録!$B:$B,"&lt;="&amp;O$10+6)
/_xlfn.UNIQUE(_xlfn._xlws.FILTER($F:$F,$E:$E=$J$4))
/IF($J$5="総計",1,$K353/10)
),0)</f>
        <v>0</v>
      </c>
      <c r="P353" s="48" cm="1">
        <f t="array" ref="P353">IFERROR(
IF(OR(P$10="",$I353=""),"",
SUMIFS(収穫記録!$P:$P,収穫記録!$D:$D,$J$1,収穫記録!$I:$I,$J$2,収穫記録!$J:$J,$J$3,収穫記録!$F:$F,$I353,収穫記録!$B:$B,"&gt;="&amp;P$10,収穫記録!$B:$B,"&lt;="&amp;P$10+6)
/_xlfn.UNIQUE(_xlfn._xlws.FILTER($F:$F,$E:$E=$J$4))
/IF($J$5="総計",1,$K353/10)
),0)</f>
        <v>0</v>
      </c>
      <c r="Q353" s="48" cm="1">
        <f t="array" ref="Q353">IFERROR(
IF(OR(Q$10="",$I353=""),"",
SUMIFS(収穫記録!$P:$P,収穫記録!$D:$D,$J$1,収穫記録!$I:$I,$J$2,収穫記録!$J:$J,$J$3,収穫記録!$F:$F,$I353,収穫記録!$B:$B,"&gt;="&amp;Q$10,収穫記録!$B:$B,"&lt;="&amp;Q$10+6)
/_xlfn.UNIQUE(_xlfn._xlws.FILTER($F:$F,$E:$E=$J$4))
/IF($J$5="総計",1,$K353/10)
),0)</f>
        <v>0</v>
      </c>
      <c r="R353" s="48" cm="1">
        <f t="array" ref="R353">IFERROR(
IF(OR(R$10="",$I353=""),"",
SUMIFS(収穫記録!$P:$P,収穫記録!$D:$D,$J$1,収穫記録!$I:$I,$J$2,収穫記録!$J:$J,$J$3,収穫記録!$F:$F,$I353,収穫記録!$B:$B,"&gt;="&amp;R$10,収穫記録!$B:$B,"&lt;="&amp;R$10+6)
/_xlfn.UNIQUE(_xlfn._xlws.FILTER($F:$F,$E:$E=$J$4))
/IF($J$5="総計",1,$K353/10)
),0)</f>
        <v>0</v>
      </c>
      <c r="S353" s="48" cm="1">
        <f t="array" ref="S353">IFERROR(
IF(OR(S$10="",$I353=""),"",
SUMIFS(収穫記録!$P:$P,収穫記録!$D:$D,$J$1,収穫記録!$I:$I,$J$2,収穫記録!$J:$J,$J$3,収穫記録!$F:$F,$I353,収穫記録!$B:$B,"&gt;="&amp;S$10,収穫記録!$B:$B,"&lt;="&amp;S$10+6)
/_xlfn.UNIQUE(_xlfn._xlws.FILTER($F:$F,$E:$E=$J$4))
/IF($J$5="総計",1,$K353/10)
),0)</f>
        <v>0</v>
      </c>
      <c r="T353" s="48" cm="1">
        <f t="array" ref="T353">IFERROR(
IF(OR(T$10="",$I353=""),"",
SUMIFS(収穫記録!$P:$P,収穫記録!$D:$D,$J$1,収穫記録!$I:$I,$J$2,収穫記録!$J:$J,$J$3,収穫記録!$F:$F,$I353,収穫記録!$B:$B,"&gt;="&amp;T$10,収穫記録!$B:$B,"&lt;="&amp;T$10+6)
/_xlfn.UNIQUE(_xlfn._xlws.FILTER($F:$F,$E:$E=$J$4))
/IF($J$5="総計",1,$K353/10)
),0)</f>
        <v>0</v>
      </c>
      <c r="U353" s="48" cm="1">
        <f t="array" ref="U353">IFERROR(
IF(OR(U$10="",$I353=""),"",
SUMIFS(収穫記録!$P:$P,収穫記録!$D:$D,$J$1,収穫記録!$I:$I,$J$2,収穫記録!$J:$J,$J$3,収穫記録!$F:$F,$I353,収穫記録!$B:$B,"&gt;="&amp;U$10,収穫記録!$B:$B,"&lt;="&amp;U$10+6)
/_xlfn.UNIQUE(_xlfn._xlws.FILTER($F:$F,$E:$E=$J$4))
/IF($J$5="総計",1,$K353/10)
),0)</f>
        <v>0</v>
      </c>
      <c r="V353" s="48" cm="1">
        <f t="array" ref="V353">IFERROR(
IF(OR(V$10="",$I353=""),"",
SUMIFS(収穫記録!$P:$P,収穫記録!$D:$D,$J$1,収穫記録!$I:$I,$J$2,収穫記録!$J:$J,$J$3,収穫記録!$F:$F,$I353,収穫記録!$B:$B,"&gt;="&amp;V$10,収穫記録!$B:$B,"&lt;="&amp;V$10+6)
/_xlfn.UNIQUE(_xlfn._xlws.FILTER($F:$F,$E:$E=$J$4))
/IF($J$5="総計",1,$K353/10)
),0)</f>
        <v>0</v>
      </c>
      <c r="W353" s="48" cm="1">
        <f t="array" ref="W353">IFERROR(
IF(OR(W$10="",$I353=""),"",
SUMIFS(収穫記録!$P:$P,収穫記録!$D:$D,$J$1,収穫記録!$I:$I,$J$2,収穫記録!$J:$J,$J$3,収穫記録!$F:$F,$I353,収穫記録!$B:$B,"&gt;="&amp;W$10,収穫記録!$B:$B,"&lt;="&amp;W$10+6)
/_xlfn.UNIQUE(_xlfn._xlws.FILTER($F:$F,$E:$E=$J$4))
/IF($J$5="総計",1,$K353/10)
),0)</f>
        <v>0</v>
      </c>
      <c r="X353" s="48" cm="1">
        <f t="array" ref="X353">IFERROR(
IF(OR(X$10="",$I353=""),"",
SUMIFS(収穫記録!$P:$P,収穫記録!$D:$D,$J$1,収穫記録!$I:$I,$J$2,収穫記録!$J:$J,$J$3,収穫記録!$F:$F,$I353,収穫記録!$B:$B,"&gt;="&amp;X$10,収穫記録!$B:$B,"&lt;="&amp;X$10+6)
/_xlfn.UNIQUE(_xlfn._xlws.FILTER($F:$F,$E:$E=$J$4))
/IF($J$5="総計",1,$K353/10)
),0)</f>
        <v>0</v>
      </c>
    </row>
    <row r="354" spans="10:24">
      <c r="J354" s="13"/>
      <c r="K354" s="37"/>
      <c r="L354" s="46" t="str">
        <f t="shared" si="7"/>
        <v/>
      </c>
      <c r="M354" s="47" cm="1">
        <f t="array" ref="M354">IFERROR(
IF(OR(M$10="",$I354=""),"",
SUMIFS(収穫記録!$P:$P,収穫記録!$D:$D,$J$1,収穫記録!$I:$I,$J$2,収穫記録!$J:$J,$J$3,収穫記録!$F:$F,$I354,収穫記録!$B:$B,"&gt;="&amp;M$10,収穫記録!$B:$B,"&lt;="&amp;M$10+6)
/_xlfn.UNIQUE(_xlfn._xlws.FILTER($F:$F,$E:$E=$J$4))
/IF($J$5="総計",1,$K354/10)
),0)</f>
        <v>0</v>
      </c>
      <c r="N354" s="48" cm="1">
        <f t="array" ref="N354">IFERROR(
IF(OR(N$10="",$I354=""),"",
SUMIFS(収穫記録!$P:$P,収穫記録!$D:$D,$J$1,収穫記録!$I:$I,$J$2,収穫記録!$J:$J,$J$3,収穫記録!$F:$F,$I354,収穫記録!$B:$B,"&gt;="&amp;N$10,収穫記録!$B:$B,"&lt;="&amp;N$10+6)
/_xlfn.UNIQUE(_xlfn._xlws.FILTER($F:$F,$E:$E=$J$4))
/IF($J$5="総計",1,$K354/10)
),0)</f>
        <v>0</v>
      </c>
      <c r="O354" s="48" cm="1">
        <f t="array" ref="O354">IFERROR(
IF(OR(O$10="",$I354=""),"",
SUMIFS(収穫記録!$P:$P,収穫記録!$D:$D,$J$1,収穫記録!$I:$I,$J$2,収穫記録!$J:$J,$J$3,収穫記録!$F:$F,$I354,収穫記録!$B:$B,"&gt;="&amp;O$10,収穫記録!$B:$B,"&lt;="&amp;O$10+6)
/_xlfn.UNIQUE(_xlfn._xlws.FILTER($F:$F,$E:$E=$J$4))
/IF($J$5="総計",1,$K354/10)
),0)</f>
        <v>0</v>
      </c>
      <c r="P354" s="48" cm="1">
        <f t="array" ref="P354">IFERROR(
IF(OR(P$10="",$I354=""),"",
SUMIFS(収穫記録!$P:$P,収穫記録!$D:$D,$J$1,収穫記録!$I:$I,$J$2,収穫記録!$J:$J,$J$3,収穫記録!$F:$F,$I354,収穫記録!$B:$B,"&gt;="&amp;P$10,収穫記録!$B:$B,"&lt;="&amp;P$10+6)
/_xlfn.UNIQUE(_xlfn._xlws.FILTER($F:$F,$E:$E=$J$4))
/IF($J$5="総計",1,$K354/10)
),0)</f>
        <v>0</v>
      </c>
      <c r="Q354" s="48" cm="1">
        <f t="array" ref="Q354">IFERROR(
IF(OR(Q$10="",$I354=""),"",
SUMIFS(収穫記録!$P:$P,収穫記録!$D:$D,$J$1,収穫記録!$I:$I,$J$2,収穫記録!$J:$J,$J$3,収穫記録!$F:$F,$I354,収穫記録!$B:$B,"&gt;="&amp;Q$10,収穫記録!$B:$B,"&lt;="&amp;Q$10+6)
/_xlfn.UNIQUE(_xlfn._xlws.FILTER($F:$F,$E:$E=$J$4))
/IF($J$5="総計",1,$K354/10)
),0)</f>
        <v>0</v>
      </c>
      <c r="R354" s="48" cm="1">
        <f t="array" ref="R354">IFERROR(
IF(OR(R$10="",$I354=""),"",
SUMIFS(収穫記録!$P:$P,収穫記録!$D:$D,$J$1,収穫記録!$I:$I,$J$2,収穫記録!$J:$J,$J$3,収穫記録!$F:$F,$I354,収穫記録!$B:$B,"&gt;="&amp;R$10,収穫記録!$B:$B,"&lt;="&amp;R$10+6)
/_xlfn.UNIQUE(_xlfn._xlws.FILTER($F:$F,$E:$E=$J$4))
/IF($J$5="総計",1,$K354/10)
),0)</f>
        <v>0</v>
      </c>
      <c r="S354" s="48" cm="1">
        <f t="array" ref="S354">IFERROR(
IF(OR(S$10="",$I354=""),"",
SUMIFS(収穫記録!$P:$P,収穫記録!$D:$D,$J$1,収穫記録!$I:$I,$J$2,収穫記録!$J:$J,$J$3,収穫記録!$F:$F,$I354,収穫記録!$B:$B,"&gt;="&amp;S$10,収穫記録!$B:$B,"&lt;="&amp;S$10+6)
/_xlfn.UNIQUE(_xlfn._xlws.FILTER($F:$F,$E:$E=$J$4))
/IF($J$5="総計",1,$K354/10)
),0)</f>
        <v>0</v>
      </c>
      <c r="T354" s="48" cm="1">
        <f t="array" ref="T354">IFERROR(
IF(OR(T$10="",$I354=""),"",
SUMIFS(収穫記録!$P:$P,収穫記録!$D:$D,$J$1,収穫記録!$I:$I,$J$2,収穫記録!$J:$J,$J$3,収穫記録!$F:$F,$I354,収穫記録!$B:$B,"&gt;="&amp;T$10,収穫記録!$B:$B,"&lt;="&amp;T$10+6)
/_xlfn.UNIQUE(_xlfn._xlws.FILTER($F:$F,$E:$E=$J$4))
/IF($J$5="総計",1,$K354/10)
),0)</f>
        <v>0</v>
      </c>
      <c r="U354" s="48" cm="1">
        <f t="array" ref="U354">IFERROR(
IF(OR(U$10="",$I354=""),"",
SUMIFS(収穫記録!$P:$P,収穫記録!$D:$D,$J$1,収穫記録!$I:$I,$J$2,収穫記録!$J:$J,$J$3,収穫記録!$F:$F,$I354,収穫記録!$B:$B,"&gt;="&amp;U$10,収穫記録!$B:$B,"&lt;="&amp;U$10+6)
/_xlfn.UNIQUE(_xlfn._xlws.FILTER($F:$F,$E:$E=$J$4))
/IF($J$5="総計",1,$K354/10)
),0)</f>
        <v>0</v>
      </c>
      <c r="V354" s="48" cm="1">
        <f t="array" ref="V354">IFERROR(
IF(OR(V$10="",$I354=""),"",
SUMIFS(収穫記録!$P:$P,収穫記録!$D:$D,$J$1,収穫記録!$I:$I,$J$2,収穫記録!$J:$J,$J$3,収穫記録!$F:$F,$I354,収穫記録!$B:$B,"&gt;="&amp;V$10,収穫記録!$B:$B,"&lt;="&amp;V$10+6)
/_xlfn.UNIQUE(_xlfn._xlws.FILTER($F:$F,$E:$E=$J$4))
/IF($J$5="総計",1,$K354/10)
),0)</f>
        <v>0</v>
      </c>
      <c r="W354" s="48" cm="1">
        <f t="array" ref="W354">IFERROR(
IF(OR(W$10="",$I354=""),"",
SUMIFS(収穫記録!$P:$P,収穫記録!$D:$D,$J$1,収穫記録!$I:$I,$J$2,収穫記録!$J:$J,$J$3,収穫記録!$F:$F,$I354,収穫記録!$B:$B,"&gt;="&amp;W$10,収穫記録!$B:$B,"&lt;="&amp;W$10+6)
/_xlfn.UNIQUE(_xlfn._xlws.FILTER($F:$F,$E:$E=$J$4))
/IF($J$5="総計",1,$K354/10)
),0)</f>
        <v>0</v>
      </c>
      <c r="X354" s="48" cm="1">
        <f t="array" ref="X354">IFERROR(
IF(OR(X$10="",$I354=""),"",
SUMIFS(収穫記録!$P:$P,収穫記録!$D:$D,$J$1,収穫記録!$I:$I,$J$2,収穫記録!$J:$J,$J$3,収穫記録!$F:$F,$I354,収穫記録!$B:$B,"&gt;="&amp;X$10,収穫記録!$B:$B,"&lt;="&amp;X$10+6)
/_xlfn.UNIQUE(_xlfn._xlws.FILTER($F:$F,$E:$E=$J$4))
/IF($J$5="総計",1,$K354/10)
),0)</f>
        <v>0</v>
      </c>
    </row>
    <row r="355" spans="10:24">
      <c r="J355" s="13"/>
      <c r="K355" s="37"/>
      <c r="L355" s="46" t="str">
        <f t="shared" si="7"/>
        <v/>
      </c>
      <c r="M355" s="47" cm="1">
        <f t="array" ref="M355">IFERROR(
IF(OR(M$10="",$I355=""),"",
SUMIFS(収穫記録!$P:$P,収穫記録!$D:$D,$J$1,収穫記録!$I:$I,$J$2,収穫記録!$J:$J,$J$3,収穫記録!$F:$F,$I355,収穫記録!$B:$B,"&gt;="&amp;M$10,収穫記録!$B:$B,"&lt;="&amp;M$10+6)
/_xlfn.UNIQUE(_xlfn._xlws.FILTER($F:$F,$E:$E=$J$4))
/IF($J$5="総計",1,$K355/10)
),0)</f>
        <v>0</v>
      </c>
      <c r="N355" s="48" cm="1">
        <f t="array" ref="N355">IFERROR(
IF(OR(N$10="",$I355=""),"",
SUMIFS(収穫記録!$P:$P,収穫記録!$D:$D,$J$1,収穫記録!$I:$I,$J$2,収穫記録!$J:$J,$J$3,収穫記録!$F:$F,$I355,収穫記録!$B:$B,"&gt;="&amp;N$10,収穫記録!$B:$B,"&lt;="&amp;N$10+6)
/_xlfn.UNIQUE(_xlfn._xlws.FILTER($F:$F,$E:$E=$J$4))
/IF($J$5="総計",1,$K355/10)
),0)</f>
        <v>0</v>
      </c>
      <c r="O355" s="48" cm="1">
        <f t="array" ref="O355">IFERROR(
IF(OR(O$10="",$I355=""),"",
SUMIFS(収穫記録!$P:$P,収穫記録!$D:$D,$J$1,収穫記録!$I:$I,$J$2,収穫記録!$J:$J,$J$3,収穫記録!$F:$F,$I355,収穫記録!$B:$B,"&gt;="&amp;O$10,収穫記録!$B:$B,"&lt;="&amp;O$10+6)
/_xlfn.UNIQUE(_xlfn._xlws.FILTER($F:$F,$E:$E=$J$4))
/IF($J$5="総計",1,$K355/10)
),0)</f>
        <v>0</v>
      </c>
      <c r="P355" s="48" cm="1">
        <f t="array" ref="P355">IFERROR(
IF(OR(P$10="",$I355=""),"",
SUMIFS(収穫記録!$P:$P,収穫記録!$D:$D,$J$1,収穫記録!$I:$I,$J$2,収穫記録!$J:$J,$J$3,収穫記録!$F:$F,$I355,収穫記録!$B:$B,"&gt;="&amp;P$10,収穫記録!$B:$B,"&lt;="&amp;P$10+6)
/_xlfn.UNIQUE(_xlfn._xlws.FILTER($F:$F,$E:$E=$J$4))
/IF($J$5="総計",1,$K355/10)
),0)</f>
        <v>0</v>
      </c>
      <c r="Q355" s="48" cm="1">
        <f t="array" ref="Q355">IFERROR(
IF(OR(Q$10="",$I355=""),"",
SUMIFS(収穫記録!$P:$P,収穫記録!$D:$D,$J$1,収穫記録!$I:$I,$J$2,収穫記録!$J:$J,$J$3,収穫記録!$F:$F,$I355,収穫記録!$B:$B,"&gt;="&amp;Q$10,収穫記録!$B:$B,"&lt;="&amp;Q$10+6)
/_xlfn.UNIQUE(_xlfn._xlws.FILTER($F:$F,$E:$E=$J$4))
/IF($J$5="総計",1,$K355/10)
),0)</f>
        <v>0</v>
      </c>
      <c r="R355" s="48" cm="1">
        <f t="array" ref="R355">IFERROR(
IF(OR(R$10="",$I355=""),"",
SUMIFS(収穫記録!$P:$P,収穫記録!$D:$D,$J$1,収穫記録!$I:$I,$J$2,収穫記録!$J:$J,$J$3,収穫記録!$F:$F,$I355,収穫記録!$B:$B,"&gt;="&amp;R$10,収穫記録!$B:$B,"&lt;="&amp;R$10+6)
/_xlfn.UNIQUE(_xlfn._xlws.FILTER($F:$F,$E:$E=$J$4))
/IF($J$5="総計",1,$K355/10)
),0)</f>
        <v>0</v>
      </c>
      <c r="S355" s="48" cm="1">
        <f t="array" ref="S355">IFERROR(
IF(OR(S$10="",$I355=""),"",
SUMIFS(収穫記録!$P:$P,収穫記録!$D:$D,$J$1,収穫記録!$I:$I,$J$2,収穫記録!$J:$J,$J$3,収穫記録!$F:$F,$I355,収穫記録!$B:$B,"&gt;="&amp;S$10,収穫記録!$B:$B,"&lt;="&amp;S$10+6)
/_xlfn.UNIQUE(_xlfn._xlws.FILTER($F:$F,$E:$E=$J$4))
/IF($J$5="総計",1,$K355/10)
),0)</f>
        <v>0</v>
      </c>
      <c r="T355" s="48" cm="1">
        <f t="array" ref="T355">IFERROR(
IF(OR(T$10="",$I355=""),"",
SUMIFS(収穫記録!$P:$P,収穫記録!$D:$D,$J$1,収穫記録!$I:$I,$J$2,収穫記録!$J:$J,$J$3,収穫記録!$F:$F,$I355,収穫記録!$B:$B,"&gt;="&amp;T$10,収穫記録!$B:$B,"&lt;="&amp;T$10+6)
/_xlfn.UNIQUE(_xlfn._xlws.FILTER($F:$F,$E:$E=$J$4))
/IF($J$5="総計",1,$K355/10)
),0)</f>
        <v>0</v>
      </c>
      <c r="U355" s="48" cm="1">
        <f t="array" ref="U355">IFERROR(
IF(OR(U$10="",$I355=""),"",
SUMIFS(収穫記録!$P:$P,収穫記録!$D:$D,$J$1,収穫記録!$I:$I,$J$2,収穫記録!$J:$J,$J$3,収穫記録!$F:$F,$I355,収穫記録!$B:$B,"&gt;="&amp;U$10,収穫記録!$B:$B,"&lt;="&amp;U$10+6)
/_xlfn.UNIQUE(_xlfn._xlws.FILTER($F:$F,$E:$E=$J$4))
/IF($J$5="総計",1,$K355/10)
),0)</f>
        <v>0</v>
      </c>
      <c r="V355" s="48" cm="1">
        <f t="array" ref="V355">IFERROR(
IF(OR(V$10="",$I355=""),"",
SUMIFS(収穫記録!$P:$P,収穫記録!$D:$D,$J$1,収穫記録!$I:$I,$J$2,収穫記録!$J:$J,$J$3,収穫記録!$F:$F,$I355,収穫記録!$B:$B,"&gt;="&amp;V$10,収穫記録!$B:$B,"&lt;="&amp;V$10+6)
/_xlfn.UNIQUE(_xlfn._xlws.FILTER($F:$F,$E:$E=$J$4))
/IF($J$5="総計",1,$K355/10)
),0)</f>
        <v>0</v>
      </c>
      <c r="W355" s="48" cm="1">
        <f t="array" ref="W355">IFERROR(
IF(OR(W$10="",$I355=""),"",
SUMIFS(収穫記録!$P:$P,収穫記録!$D:$D,$J$1,収穫記録!$I:$I,$J$2,収穫記録!$J:$J,$J$3,収穫記録!$F:$F,$I355,収穫記録!$B:$B,"&gt;="&amp;W$10,収穫記録!$B:$B,"&lt;="&amp;W$10+6)
/_xlfn.UNIQUE(_xlfn._xlws.FILTER($F:$F,$E:$E=$J$4))
/IF($J$5="総計",1,$K355/10)
),0)</f>
        <v>0</v>
      </c>
      <c r="X355" s="48" cm="1">
        <f t="array" ref="X355">IFERROR(
IF(OR(X$10="",$I355=""),"",
SUMIFS(収穫記録!$P:$P,収穫記録!$D:$D,$J$1,収穫記録!$I:$I,$J$2,収穫記録!$J:$J,$J$3,収穫記録!$F:$F,$I355,収穫記録!$B:$B,"&gt;="&amp;X$10,収穫記録!$B:$B,"&lt;="&amp;X$10+6)
/_xlfn.UNIQUE(_xlfn._xlws.FILTER($F:$F,$E:$E=$J$4))
/IF($J$5="総計",1,$K355/10)
),0)</f>
        <v>0</v>
      </c>
    </row>
    <row r="356" spans="10:24">
      <c r="J356" s="13"/>
      <c r="K356" s="37"/>
      <c r="L356" s="46" t="str">
        <f t="shared" si="7"/>
        <v/>
      </c>
      <c r="M356" s="47" cm="1">
        <f t="array" ref="M356">IFERROR(
IF(OR(M$10="",$I356=""),"",
SUMIFS(収穫記録!$P:$P,収穫記録!$D:$D,$J$1,収穫記録!$I:$I,$J$2,収穫記録!$J:$J,$J$3,収穫記録!$F:$F,$I356,収穫記録!$B:$B,"&gt;="&amp;M$10,収穫記録!$B:$B,"&lt;="&amp;M$10+6)
/_xlfn.UNIQUE(_xlfn._xlws.FILTER($F:$F,$E:$E=$J$4))
/IF($J$5="総計",1,$K356/10)
),0)</f>
        <v>0</v>
      </c>
      <c r="N356" s="48" cm="1">
        <f t="array" ref="N356">IFERROR(
IF(OR(N$10="",$I356=""),"",
SUMIFS(収穫記録!$P:$P,収穫記録!$D:$D,$J$1,収穫記録!$I:$I,$J$2,収穫記録!$J:$J,$J$3,収穫記録!$F:$F,$I356,収穫記録!$B:$B,"&gt;="&amp;N$10,収穫記録!$B:$B,"&lt;="&amp;N$10+6)
/_xlfn.UNIQUE(_xlfn._xlws.FILTER($F:$F,$E:$E=$J$4))
/IF($J$5="総計",1,$K356/10)
),0)</f>
        <v>0</v>
      </c>
      <c r="O356" s="48" cm="1">
        <f t="array" ref="O356">IFERROR(
IF(OR(O$10="",$I356=""),"",
SUMIFS(収穫記録!$P:$P,収穫記録!$D:$D,$J$1,収穫記録!$I:$I,$J$2,収穫記録!$J:$J,$J$3,収穫記録!$F:$F,$I356,収穫記録!$B:$B,"&gt;="&amp;O$10,収穫記録!$B:$B,"&lt;="&amp;O$10+6)
/_xlfn.UNIQUE(_xlfn._xlws.FILTER($F:$F,$E:$E=$J$4))
/IF($J$5="総計",1,$K356/10)
),0)</f>
        <v>0</v>
      </c>
      <c r="P356" s="48" cm="1">
        <f t="array" ref="P356">IFERROR(
IF(OR(P$10="",$I356=""),"",
SUMIFS(収穫記録!$P:$P,収穫記録!$D:$D,$J$1,収穫記録!$I:$I,$J$2,収穫記録!$J:$J,$J$3,収穫記録!$F:$F,$I356,収穫記録!$B:$B,"&gt;="&amp;P$10,収穫記録!$B:$B,"&lt;="&amp;P$10+6)
/_xlfn.UNIQUE(_xlfn._xlws.FILTER($F:$F,$E:$E=$J$4))
/IF($J$5="総計",1,$K356/10)
),0)</f>
        <v>0</v>
      </c>
      <c r="Q356" s="48" cm="1">
        <f t="array" ref="Q356">IFERROR(
IF(OR(Q$10="",$I356=""),"",
SUMIFS(収穫記録!$P:$P,収穫記録!$D:$D,$J$1,収穫記録!$I:$I,$J$2,収穫記録!$J:$J,$J$3,収穫記録!$F:$F,$I356,収穫記録!$B:$B,"&gt;="&amp;Q$10,収穫記録!$B:$B,"&lt;="&amp;Q$10+6)
/_xlfn.UNIQUE(_xlfn._xlws.FILTER($F:$F,$E:$E=$J$4))
/IF($J$5="総計",1,$K356/10)
),0)</f>
        <v>0</v>
      </c>
      <c r="R356" s="48" cm="1">
        <f t="array" ref="R356">IFERROR(
IF(OR(R$10="",$I356=""),"",
SUMIFS(収穫記録!$P:$P,収穫記録!$D:$D,$J$1,収穫記録!$I:$I,$J$2,収穫記録!$J:$J,$J$3,収穫記録!$F:$F,$I356,収穫記録!$B:$B,"&gt;="&amp;R$10,収穫記録!$B:$B,"&lt;="&amp;R$10+6)
/_xlfn.UNIQUE(_xlfn._xlws.FILTER($F:$F,$E:$E=$J$4))
/IF($J$5="総計",1,$K356/10)
),0)</f>
        <v>0</v>
      </c>
      <c r="S356" s="48" cm="1">
        <f t="array" ref="S356">IFERROR(
IF(OR(S$10="",$I356=""),"",
SUMIFS(収穫記録!$P:$P,収穫記録!$D:$D,$J$1,収穫記録!$I:$I,$J$2,収穫記録!$J:$J,$J$3,収穫記録!$F:$F,$I356,収穫記録!$B:$B,"&gt;="&amp;S$10,収穫記録!$B:$B,"&lt;="&amp;S$10+6)
/_xlfn.UNIQUE(_xlfn._xlws.FILTER($F:$F,$E:$E=$J$4))
/IF($J$5="総計",1,$K356/10)
),0)</f>
        <v>0</v>
      </c>
      <c r="T356" s="48" cm="1">
        <f t="array" ref="T356">IFERROR(
IF(OR(T$10="",$I356=""),"",
SUMIFS(収穫記録!$P:$P,収穫記録!$D:$D,$J$1,収穫記録!$I:$I,$J$2,収穫記録!$J:$J,$J$3,収穫記録!$F:$F,$I356,収穫記録!$B:$B,"&gt;="&amp;T$10,収穫記録!$B:$B,"&lt;="&amp;T$10+6)
/_xlfn.UNIQUE(_xlfn._xlws.FILTER($F:$F,$E:$E=$J$4))
/IF($J$5="総計",1,$K356/10)
),0)</f>
        <v>0</v>
      </c>
      <c r="U356" s="48" cm="1">
        <f t="array" ref="U356">IFERROR(
IF(OR(U$10="",$I356=""),"",
SUMIFS(収穫記録!$P:$P,収穫記録!$D:$D,$J$1,収穫記録!$I:$I,$J$2,収穫記録!$J:$J,$J$3,収穫記録!$F:$F,$I356,収穫記録!$B:$B,"&gt;="&amp;U$10,収穫記録!$B:$B,"&lt;="&amp;U$10+6)
/_xlfn.UNIQUE(_xlfn._xlws.FILTER($F:$F,$E:$E=$J$4))
/IF($J$5="総計",1,$K356/10)
),0)</f>
        <v>0</v>
      </c>
      <c r="V356" s="48" cm="1">
        <f t="array" ref="V356">IFERROR(
IF(OR(V$10="",$I356=""),"",
SUMIFS(収穫記録!$P:$P,収穫記録!$D:$D,$J$1,収穫記録!$I:$I,$J$2,収穫記録!$J:$J,$J$3,収穫記録!$F:$F,$I356,収穫記録!$B:$B,"&gt;="&amp;V$10,収穫記録!$B:$B,"&lt;="&amp;V$10+6)
/_xlfn.UNIQUE(_xlfn._xlws.FILTER($F:$F,$E:$E=$J$4))
/IF($J$5="総計",1,$K356/10)
),0)</f>
        <v>0</v>
      </c>
      <c r="W356" s="48" cm="1">
        <f t="array" ref="W356">IFERROR(
IF(OR(W$10="",$I356=""),"",
SUMIFS(収穫記録!$P:$P,収穫記録!$D:$D,$J$1,収穫記録!$I:$I,$J$2,収穫記録!$J:$J,$J$3,収穫記録!$F:$F,$I356,収穫記録!$B:$B,"&gt;="&amp;W$10,収穫記録!$B:$B,"&lt;="&amp;W$10+6)
/_xlfn.UNIQUE(_xlfn._xlws.FILTER($F:$F,$E:$E=$J$4))
/IF($J$5="総計",1,$K356/10)
),0)</f>
        <v>0</v>
      </c>
      <c r="X356" s="48" cm="1">
        <f t="array" ref="X356">IFERROR(
IF(OR(X$10="",$I356=""),"",
SUMIFS(収穫記録!$P:$P,収穫記録!$D:$D,$J$1,収穫記録!$I:$I,$J$2,収穫記録!$J:$J,$J$3,収穫記録!$F:$F,$I356,収穫記録!$B:$B,"&gt;="&amp;X$10,収穫記録!$B:$B,"&lt;="&amp;X$10+6)
/_xlfn.UNIQUE(_xlfn._xlws.FILTER($F:$F,$E:$E=$J$4))
/IF($J$5="総計",1,$K356/10)
),0)</f>
        <v>0</v>
      </c>
    </row>
    <row r="357" spans="10:24">
      <c r="J357" s="13"/>
      <c r="K357" s="37"/>
      <c r="L357" s="46" t="str">
        <f t="shared" si="7"/>
        <v/>
      </c>
      <c r="M357" s="47" cm="1">
        <f t="array" ref="M357">IFERROR(
IF(OR(M$10="",$I357=""),"",
SUMIFS(収穫記録!$P:$P,収穫記録!$D:$D,$J$1,収穫記録!$I:$I,$J$2,収穫記録!$J:$J,$J$3,収穫記録!$F:$F,$I357,収穫記録!$B:$B,"&gt;="&amp;M$10,収穫記録!$B:$B,"&lt;="&amp;M$10+6)
/_xlfn.UNIQUE(_xlfn._xlws.FILTER($F:$F,$E:$E=$J$4))
/IF($J$5="総計",1,$K357/10)
),0)</f>
        <v>0</v>
      </c>
      <c r="N357" s="48" cm="1">
        <f t="array" ref="N357">IFERROR(
IF(OR(N$10="",$I357=""),"",
SUMIFS(収穫記録!$P:$P,収穫記録!$D:$D,$J$1,収穫記録!$I:$I,$J$2,収穫記録!$J:$J,$J$3,収穫記録!$F:$F,$I357,収穫記録!$B:$B,"&gt;="&amp;N$10,収穫記録!$B:$B,"&lt;="&amp;N$10+6)
/_xlfn.UNIQUE(_xlfn._xlws.FILTER($F:$F,$E:$E=$J$4))
/IF($J$5="総計",1,$K357/10)
),0)</f>
        <v>0</v>
      </c>
      <c r="O357" s="48" cm="1">
        <f t="array" ref="O357">IFERROR(
IF(OR(O$10="",$I357=""),"",
SUMIFS(収穫記録!$P:$P,収穫記録!$D:$D,$J$1,収穫記録!$I:$I,$J$2,収穫記録!$J:$J,$J$3,収穫記録!$F:$F,$I357,収穫記録!$B:$B,"&gt;="&amp;O$10,収穫記録!$B:$B,"&lt;="&amp;O$10+6)
/_xlfn.UNIQUE(_xlfn._xlws.FILTER($F:$F,$E:$E=$J$4))
/IF($J$5="総計",1,$K357/10)
),0)</f>
        <v>0</v>
      </c>
      <c r="P357" s="48" cm="1">
        <f t="array" ref="P357">IFERROR(
IF(OR(P$10="",$I357=""),"",
SUMIFS(収穫記録!$P:$P,収穫記録!$D:$D,$J$1,収穫記録!$I:$I,$J$2,収穫記録!$J:$J,$J$3,収穫記録!$F:$F,$I357,収穫記録!$B:$B,"&gt;="&amp;P$10,収穫記録!$B:$B,"&lt;="&amp;P$10+6)
/_xlfn.UNIQUE(_xlfn._xlws.FILTER($F:$F,$E:$E=$J$4))
/IF($J$5="総計",1,$K357/10)
),0)</f>
        <v>0</v>
      </c>
      <c r="Q357" s="48" cm="1">
        <f t="array" ref="Q357">IFERROR(
IF(OR(Q$10="",$I357=""),"",
SUMIFS(収穫記録!$P:$P,収穫記録!$D:$D,$J$1,収穫記録!$I:$I,$J$2,収穫記録!$J:$J,$J$3,収穫記録!$F:$F,$I357,収穫記録!$B:$B,"&gt;="&amp;Q$10,収穫記録!$B:$B,"&lt;="&amp;Q$10+6)
/_xlfn.UNIQUE(_xlfn._xlws.FILTER($F:$F,$E:$E=$J$4))
/IF($J$5="総計",1,$K357/10)
),0)</f>
        <v>0</v>
      </c>
      <c r="R357" s="48" cm="1">
        <f t="array" ref="R357">IFERROR(
IF(OR(R$10="",$I357=""),"",
SUMIFS(収穫記録!$P:$P,収穫記録!$D:$D,$J$1,収穫記録!$I:$I,$J$2,収穫記録!$J:$J,$J$3,収穫記録!$F:$F,$I357,収穫記録!$B:$B,"&gt;="&amp;R$10,収穫記録!$B:$B,"&lt;="&amp;R$10+6)
/_xlfn.UNIQUE(_xlfn._xlws.FILTER($F:$F,$E:$E=$J$4))
/IF($J$5="総計",1,$K357/10)
),0)</f>
        <v>0</v>
      </c>
      <c r="S357" s="48" cm="1">
        <f t="array" ref="S357">IFERROR(
IF(OR(S$10="",$I357=""),"",
SUMIFS(収穫記録!$P:$P,収穫記録!$D:$D,$J$1,収穫記録!$I:$I,$J$2,収穫記録!$J:$J,$J$3,収穫記録!$F:$F,$I357,収穫記録!$B:$B,"&gt;="&amp;S$10,収穫記録!$B:$B,"&lt;="&amp;S$10+6)
/_xlfn.UNIQUE(_xlfn._xlws.FILTER($F:$F,$E:$E=$J$4))
/IF($J$5="総計",1,$K357/10)
),0)</f>
        <v>0</v>
      </c>
      <c r="T357" s="48" cm="1">
        <f t="array" ref="T357">IFERROR(
IF(OR(T$10="",$I357=""),"",
SUMIFS(収穫記録!$P:$P,収穫記録!$D:$D,$J$1,収穫記録!$I:$I,$J$2,収穫記録!$J:$J,$J$3,収穫記録!$F:$F,$I357,収穫記録!$B:$B,"&gt;="&amp;T$10,収穫記録!$B:$B,"&lt;="&amp;T$10+6)
/_xlfn.UNIQUE(_xlfn._xlws.FILTER($F:$F,$E:$E=$J$4))
/IF($J$5="総計",1,$K357/10)
),0)</f>
        <v>0</v>
      </c>
      <c r="U357" s="48" cm="1">
        <f t="array" ref="U357">IFERROR(
IF(OR(U$10="",$I357=""),"",
SUMIFS(収穫記録!$P:$P,収穫記録!$D:$D,$J$1,収穫記録!$I:$I,$J$2,収穫記録!$J:$J,$J$3,収穫記録!$F:$F,$I357,収穫記録!$B:$B,"&gt;="&amp;U$10,収穫記録!$B:$B,"&lt;="&amp;U$10+6)
/_xlfn.UNIQUE(_xlfn._xlws.FILTER($F:$F,$E:$E=$J$4))
/IF($J$5="総計",1,$K357/10)
),0)</f>
        <v>0</v>
      </c>
      <c r="V357" s="48" cm="1">
        <f t="array" ref="V357">IFERROR(
IF(OR(V$10="",$I357=""),"",
SUMIFS(収穫記録!$P:$P,収穫記録!$D:$D,$J$1,収穫記録!$I:$I,$J$2,収穫記録!$J:$J,$J$3,収穫記録!$F:$F,$I357,収穫記録!$B:$B,"&gt;="&amp;V$10,収穫記録!$B:$B,"&lt;="&amp;V$10+6)
/_xlfn.UNIQUE(_xlfn._xlws.FILTER($F:$F,$E:$E=$J$4))
/IF($J$5="総計",1,$K357/10)
),0)</f>
        <v>0</v>
      </c>
      <c r="W357" s="48" cm="1">
        <f t="array" ref="W357">IFERROR(
IF(OR(W$10="",$I357=""),"",
SUMIFS(収穫記録!$P:$P,収穫記録!$D:$D,$J$1,収穫記録!$I:$I,$J$2,収穫記録!$J:$J,$J$3,収穫記録!$F:$F,$I357,収穫記録!$B:$B,"&gt;="&amp;W$10,収穫記録!$B:$B,"&lt;="&amp;W$10+6)
/_xlfn.UNIQUE(_xlfn._xlws.FILTER($F:$F,$E:$E=$J$4))
/IF($J$5="総計",1,$K357/10)
),0)</f>
        <v>0</v>
      </c>
      <c r="X357" s="48" cm="1">
        <f t="array" ref="X357">IFERROR(
IF(OR(X$10="",$I357=""),"",
SUMIFS(収穫記録!$P:$P,収穫記録!$D:$D,$J$1,収穫記録!$I:$I,$J$2,収穫記録!$J:$J,$J$3,収穫記録!$F:$F,$I357,収穫記録!$B:$B,"&gt;="&amp;X$10,収穫記録!$B:$B,"&lt;="&amp;X$10+6)
/_xlfn.UNIQUE(_xlfn._xlws.FILTER($F:$F,$E:$E=$J$4))
/IF($J$5="総計",1,$K357/10)
),0)</f>
        <v>0</v>
      </c>
    </row>
    <row r="358" spans="10:24">
      <c r="J358" s="13"/>
      <c r="K358" s="37"/>
      <c r="L358" s="46" t="str">
        <f t="shared" si="7"/>
        <v/>
      </c>
      <c r="M358" s="47" cm="1">
        <f t="array" ref="M358">IFERROR(
IF(OR(M$10="",$I358=""),"",
SUMIFS(収穫記録!$P:$P,収穫記録!$D:$D,$J$1,収穫記録!$I:$I,$J$2,収穫記録!$J:$J,$J$3,収穫記録!$F:$F,$I358,収穫記録!$B:$B,"&gt;="&amp;M$10,収穫記録!$B:$B,"&lt;="&amp;M$10+6)
/_xlfn.UNIQUE(_xlfn._xlws.FILTER($F:$F,$E:$E=$J$4))
/IF($J$5="総計",1,$K358/10)
),0)</f>
        <v>0</v>
      </c>
      <c r="N358" s="48" cm="1">
        <f t="array" ref="N358">IFERROR(
IF(OR(N$10="",$I358=""),"",
SUMIFS(収穫記録!$P:$P,収穫記録!$D:$D,$J$1,収穫記録!$I:$I,$J$2,収穫記録!$J:$J,$J$3,収穫記録!$F:$F,$I358,収穫記録!$B:$B,"&gt;="&amp;N$10,収穫記録!$B:$B,"&lt;="&amp;N$10+6)
/_xlfn.UNIQUE(_xlfn._xlws.FILTER($F:$F,$E:$E=$J$4))
/IF($J$5="総計",1,$K358/10)
),0)</f>
        <v>0</v>
      </c>
      <c r="O358" s="48" cm="1">
        <f t="array" ref="O358">IFERROR(
IF(OR(O$10="",$I358=""),"",
SUMIFS(収穫記録!$P:$P,収穫記録!$D:$D,$J$1,収穫記録!$I:$I,$J$2,収穫記録!$J:$J,$J$3,収穫記録!$F:$F,$I358,収穫記録!$B:$B,"&gt;="&amp;O$10,収穫記録!$B:$B,"&lt;="&amp;O$10+6)
/_xlfn.UNIQUE(_xlfn._xlws.FILTER($F:$F,$E:$E=$J$4))
/IF($J$5="総計",1,$K358/10)
),0)</f>
        <v>0</v>
      </c>
      <c r="P358" s="48" cm="1">
        <f t="array" ref="P358">IFERROR(
IF(OR(P$10="",$I358=""),"",
SUMIFS(収穫記録!$P:$P,収穫記録!$D:$D,$J$1,収穫記録!$I:$I,$J$2,収穫記録!$J:$J,$J$3,収穫記録!$F:$F,$I358,収穫記録!$B:$B,"&gt;="&amp;P$10,収穫記録!$B:$B,"&lt;="&amp;P$10+6)
/_xlfn.UNIQUE(_xlfn._xlws.FILTER($F:$F,$E:$E=$J$4))
/IF($J$5="総計",1,$K358/10)
),0)</f>
        <v>0</v>
      </c>
      <c r="Q358" s="48" cm="1">
        <f t="array" ref="Q358">IFERROR(
IF(OR(Q$10="",$I358=""),"",
SUMIFS(収穫記録!$P:$P,収穫記録!$D:$D,$J$1,収穫記録!$I:$I,$J$2,収穫記録!$J:$J,$J$3,収穫記録!$F:$F,$I358,収穫記録!$B:$B,"&gt;="&amp;Q$10,収穫記録!$B:$B,"&lt;="&amp;Q$10+6)
/_xlfn.UNIQUE(_xlfn._xlws.FILTER($F:$F,$E:$E=$J$4))
/IF($J$5="総計",1,$K358/10)
),0)</f>
        <v>0</v>
      </c>
      <c r="R358" s="48" cm="1">
        <f t="array" ref="R358">IFERROR(
IF(OR(R$10="",$I358=""),"",
SUMIFS(収穫記録!$P:$P,収穫記録!$D:$D,$J$1,収穫記録!$I:$I,$J$2,収穫記録!$J:$J,$J$3,収穫記録!$F:$F,$I358,収穫記録!$B:$B,"&gt;="&amp;R$10,収穫記録!$B:$B,"&lt;="&amp;R$10+6)
/_xlfn.UNIQUE(_xlfn._xlws.FILTER($F:$F,$E:$E=$J$4))
/IF($J$5="総計",1,$K358/10)
),0)</f>
        <v>0</v>
      </c>
      <c r="S358" s="48" cm="1">
        <f t="array" ref="S358">IFERROR(
IF(OR(S$10="",$I358=""),"",
SUMIFS(収穫記録!$P:$P,収穫記録!$D:$D,$J$1,収穫記録!$I:$I,$J$2,収穫記録!$J:$J,$J$3,収穫記録!$F:$F,$I358,収穫記録!$B:$B,"&gt;="&amp;S$10,収穫記録!$B:$B,"&lt;="&amp;S$10+6)
/_xlfn.UNIQUE(_xlfn._xlws.FILTER($F:$F,$E:$E=$J$4))
/IF($J$5="総計",1,$K358/10)
),0)</f>
        <v>0</v>
      </c>
      <c r="T358" s="48" cm="1">
        <f t="array" ref="T358">IFERROR(
IF(OR(T$10="",$I358=""),"",
SUMIFS(収穫記録!$P:$P,収穫記録!$D:$D,$J$1,収穫記録!$I:$I,$J$2,収穫記録!$J:$J,$J$3,収穫記録!$F:$F,$I358,収穫記録!$B:$B,"&gt;="&amp;T$10,収穫記録!$B:$B,"&lt;="&amp;T$10+6)
/_xlfn.UNIQUE(_xlfn._xlws.FILTER($F:$F,$E:$E=$J$4))
/IF($J$5="総計",1,$K358/10)
),0)</f>
        <v>0</v>
      </c>
      <c r="U358" s="48" cm="1">
        <f t="array" ref="U358">IFERROR(
IF(OR(U$10="",$I358=""),"",
SUMIFS(収穫記録!$P:$P,収穫記録!$D:$D,$J$1,収穫記録!$I:$I,$J$2,収穫記録!$J:$J,$J$3,収穫記録!$F:$F,$I358,収穫記録!$B:$B,"&gt;="&amp;U$10,収穫記録!$B:$B,"&lt;="&amp;U$10+6)
/_xlfn.UNIQUE(_xlfn._xlws.FILTER($F:$F,$E:$E=$J$4))
/IF($J$5="総計",1,$K358/10)
),0)</f>
        <v>0</v>
      </c>
      <c r="V358" s="48" cm="1">
        <f t="array" ref="V358">IFERROR(
IF(OR(V$10="",$I358=""),"",
SUMIFS(収穫記録!$P:$P,収穫記録!$D:$D,$J$1,収穫記録!$I:$I,$J$2,収穫記録!$J:$J,$J$3,収穫記録!$F:$F,$I358,収穫記録!$B:$B,"&gt;="&amp;V$10,収穫記録!$B:$B,"&lt;="&amp;V$10+6)
/_xlfn.UNIQUE(_xlfn._xlws.FILTER($F:$F,$E:$E=$J$4))
/IF($J$5="総計",1,$K358/10)
),0)</f>
        <v>0</v>
      </c>
      <c r="W358" s="48" cm="1">
        <f t="array" ref="W358">IFERROR(
IF(OR(W$10="",$I358=""),"",
SUMIFS(収穫記録!$P:$P,収穫記録!$D:$D,$J$1,収穫記録!$I:$I,$J$2,収穫記録!$J:$J,$J$3,収穫記録!$F:$F,$I358,収穫記録!$B:$B,"&gt;="&amp;W$10,収穫記録!$B:$B,"&lt;="&amp;W$10+6)
/_xlfn.UNIQUE(_xlfn._xlws.FILTER($F:$F,$E:$E=$J$4))
/IF($J$5="総計",1,$K358/10)
),0)</f>
        <v>0</v>
      </c>
      <c r="X358" s="48" cm="1">
        <f t="array" ref="X358">IFERROR(
IF(OR(X$10="",$I358=""),"",
SUMIFS(収穫記録!$P:$P,収穫記録!$D:$D,$J$1,収穫記録!$I:$I,$J$2,収穫記録!$J:$J,$J$3,収穫記録!$F:$F,$I358,収穫記録!$B:$B,"&gt;="&amp;X$10,収穫記録!$B:$B,"&lt;="&amp;X$10+6)
/_xlfn.UNIQUE(_xlfn._xlws.FILTER($F:$F,$E:$E=$J$4))
/IF($J$5="総計",1,$K358/10)
),0)</f>
        <v>0</v>
      </c>
    </row>
    <row r="359" spans="10:24">
      <c r="J359" s="13"/>
      <c r="K359" s="37"/>
      <c r="L359" s="46" t="str">
        <f t="shared" si="7"/>
        <v/>
      </c>
      <c r="M359" s="47" cm="1">
        <f t="array" ref="M359">IFERROR(
IF(OR(M$10="",$I359=""),"",
SUMIFS(収穫記録!$P:$P,収穫記録!$D:$D,$J$1,収穫記録!$I:$I,$J$2,収穫記録!$J:$J,$J$3,収穫記録!$F:$F,$I359,収穫記録!$B:$B,"&gt;="&amp;M$10,収穫記録!$B:$B,"&lt;="&amp;M$10+6)
/_xlfn.UNIQUE(_xlfn._xlws.FILTER($F:$F,$E:$E=$J$4))
/IF($J$5="総計",1,$K359/10)
),0)</f>
        <v>0</v>
      </c>
      <c r="N359" s="48" cm="1">
        <f t="array" ref="N359">IFERROR(
IF(OR(N$10="",$I359=""),"",
SUMIFS(収穫記録!$P:$P,収穫記録!$D:$D,$J$1,収穫記録!$I:$I,$J$2,収穫記録!$J:$J,$J$3,収穫記録!$F:$F,$I359,収穫記録!$B:$B,"&gt;="&amp;N$10,収穫記録!$B:$B,"&lt;="&amp;N$10+6)
/_xlfn.UNIQUE(_xlfn._xlws.FILTER($F:$F,$E:$E=$J$4))
/IF($J$5="総計",1,$K359/10)
),0)</f>
        <v>0</v>
      </c>
      <c r="O359" s="48" cm="1">
        <f t="array" ref="O359">IFERROR(
IF(OR(O$10="",$I359=""),"",
SUMIFS(収穫記録!$P:$P,収穫記録!$D:$D,$J$1,収穫記録!$I:$I,$J$2,収穫記録!$J:$J,$J$3,収穫記録!$F:$F,$I359,収穫記録!$B:$B,"&gt;="&amp;O$10,収穫記録!$B:$B,"&lt;="&amp;O$10+6)
/_xlfn.UNIQUE(_xlfn._xlws.FILTER($F:$F,$E:$E=$J$4))
/IF($J$5="総計",1,$K359/10)
),0)</f>
        <v>0</v>
      </c>
      <c r="P359" s="48" cm="1">
        <f t="array" ref="P359">IFERROR(
IF(OR(P$10="",$I359=""),"",
SUMIFS(収穫記録!$P:$P,収穫記録!$D:$D,$J$1,収穫記録!$I:$I,$J$2,収穫記録!$J:$J,$J$3,収穫記録!$F:$F,$I359,収穫記録!$B:$B,"&gt;="&amp;P$10,収穫記録!$B:$B,"&lt;="&amp;P$10+6)
/_xlfn.UNIQUE(_xlfn._xlws.FILTER($F:$F,$E:$E=$J$4))
/IF($J$5="総計",1,$K359/10)
),0)</f>
        <v>0</v>
      </c>
      <c r="Q359" s="48" cm="1">
        <f t="array" ref="Q359">IFERROR(
IF(OR(Q$10="",$I359=""),"",
SUMIFS(収穫記録!$P:$P,収穫記録!$D:$D,$J$1,収穫記録!$I:$I,$J$2,収穫記録!$J:$J,$J$3,収穫記録!$F:$F,$I359,収穫記録!$B:$B,"&gt;="&amp;Q$10,収穫記録!$B:$B,"&lt;="&amp;Q$10+6)
/_xlfn.UNIQUE(_xlfn._xlws.FILTER($F:$F,$E:$E=$J$4))
/IF($J$5="総計",1,$K359/10)
),0)</f>
        <v>0</v>
      </c>
      <c r="R359" s="48" cm="1">
        <f t="array" ref="R359">IFERROR(
IF(OR(R$10="",$I359=""),"",
SUMIFS(収穫記録!$P:$P,収穫記録!$D:$D,$J$1,収穫記録!$I:$I,$J$2,収穫記録!$J:$J,$J$3,収穫記録!$F:$F,$I359,収穫記録!$B:$B,"&gt;="&amp;R$10,収穫記録!$B:$B,"&lt;="&amp;R$10+6)
/_xlfn.UNIQUE(_xlfn._xlws.FILTER($F:$F,$E:$E=$J$4))
/IF($J$5="総計",1,$K359/10)
),0)</f>
        <v>0</v>
      </c>
      <c r="S359" s="48" cm="1">
        <f t="array" ref="S359">IFERROR(
IF(OR(S$10="",$I359=""),"",
SUMIFS(収穫記録!$P:$P,収穫記録!$D:$D,$J$1,収穫記録!$I:$I,$J$2,収穫記録!$J:$J,$J$3,収穫記録!$F:$F,$I359,収穫記録!$B:$B,"&gt;="&amp;S$10,収穫記録!$B:$B,"&lt;="&amp;S$10+6)
/_xlfn.UNIQUE(_xlfn._xlws.FILTER($F:$F,$E:$E=$J$4))
/IF($J$5="総計",1,$K359/10)
),0)</f>
        <v>0</v>
      </c>
      <c r="T359" s="48" cm="1">
        <f t="array" ref="T359">IFERROR(
IF(OR(T$10="",$I359=""),"",
SUMIFS(収穫記録!$P:$P,収穫記録!$D:$D,$J$1,収穫記録!$I:$I,$J$2,収穫記録!$J:$J,$J$3,収穫記録!$F:$F,$I359,収穫記録!$B:$B,"&gt;="&amp;T$10,収穫記録!$B:$B,"&lt;="&amp;T$10+6)
/_xlfn.UNIQUE(_xlfn._xlws.FILTER($F:$F,$E:$E=$J$4))
/IF($J$5="総計",1,$K359/10)
),0)</f>
        <v>0</v>
      </c>
      <c r="U359" s="48" cm="1">
        <f t="array" ref="U359">IFERROR(
IF(OR(U$10="",$I359=""),"",
SUMIFS(収穫記録!$P:$P,収穫記録!$D:$D,$J$1,収穫記録!$I:$I,$J$2,収穫記録!$J:$J,$J$3,収穫記録!$F:$F,$I359,収穫記録!$B:$B,"&gt;="&amp;U$10,収穫記録!$B:$B,"&lt;="&amp;U$10+6)
/_xlfn.UNIQUE(_xlfn._xlws.FILTER($F:$F,$E:$E=$J$4))
/IF($J$5="総計",1,$K359/10)
),0)</f>
        <v>0</v>
      </c>
      <c r="V359" s="48" cm="1">
        <f t="array" ref="V359">IFERROR(
IF(OR(V$10="",$I359=""),"",
SUMIFS(収穫記録!$P:$P,収穫記録!$D:$D,$J$1,収穫記録!$I:$I,$J$2,収穫記録!$J:$J,$J$3,収穫記録!$F:$F,$I359,収穫記録!$B:$B,"&gt;="&amp;V$10,収穫記録!$B:$B,"&lt;="&amp;V$10+6)
/_xlfn.UNIQUE(_xlfn._xlws.FILTER($F:$F,$E:$E=$J$4))
/IF($J$5="総計",1,$K359/10)
),0)</f>
        <v>0</v>
      </c>
      <c r="W359" s="48" cm="1">
        <f t="array" ref="W359">IFERROR(
IF(OR(W$10="",$I359=""),"",
SUMIFS(収穫記録!$P:$P,収穫記録!$D:$D,$J$1,収穫記録!$I:$I,$J$2,収穫記録!$J:$J,$J$3,収穫記録!$F:$F,$I359,収穫記録!$B:$B,"&gt;="&amp;W$10,収穫記録!$B:$B,"&lt;="&amp;W$10+6)
/_xlfn.UNIQUE(_xlfn._xlws.FILTER($F:$F,$E:$E=$J$4))
/IF($J$5="総計",1,$K359/10)
),0)</f>
        <v>0</v>
      </c>
      <c r="X359" s="48" cm="1">
        <f t="array" ref="X359">IFERROR(
IF(OR(X$10="",$I359=""),"",
SUMIFS(収穫記録!$P:$P,収穫記録!$D:$D,$J$1,収穫記録!$I:$I,$J$2,収穫記録!$J:$J,$J$3,収穫記録!$F:$F,$I359,収穫記録!$B:$B,"&gt;="&amp;X$10,収穫記録!$B:$B,"&lt;="&amp;X$10+6)
/_xlfn.UNIQUE(_xlfn._xlws.FILTER($F:$F,$E:$E=$J$4))
/IF($J$5="総計",1,$K359/10)
),0)</f>
        <v>0</v>
      </c>
    </row>
    <row r="360" spans="10:24">
      <c r="J360" s="13"/>
      <c r="K360" s="37"/>
      <c r="L360" s="46" t="str">
        <f t="shared" si="7"/>
        <v/>
      </c>
      <c r="M360" s="47" cm="1">
        <f t="array" ref="M360">IFERROR(
IF(OR(M$10="",$I360=""),"",
SUMIFS(収穫記録!$P:$P,収穫記録!$D:$D,$J$1,収穫記録!$I:$I,$J$2,収穫記録!$J:$J,$J$3,収穫記録!$F:$F,$I360,収穫記録!$B:$B,"&gt;="&amp;M$10,収穫記録!$B:$B,"&lt;="&amp;M$10+6)
/_xlfn.UNIQUE(_xlfn._xlws.FILTER($F:$F,$E:$E=$J$4))
/IF($J$5="総計",1,$K360/10)
),0)</f>
        <v>0</v>
      </c>
      <c r="N360" s="48" cm="1">
        <f t="array" ref="N360">IFERROR(
IF(OR(N$10="",$I360=""),"",
SUMIFS(収穫記録!$P:$P,収穫記録!$D:$D,$J$1,収穫記録!$I:$I,$J$2,収穫記録!$J:$J,$J$3,収穫記録!$F:$F,$I360,収穫記録!$B:$B,"&gt;="&amp;N$10,収穫記録!$B:$B,"&lt;="&amp;N$10+6)
/_xlfn.UNIQUE(_xlfn._xlws.FILTER($F:$F,$E:$E=$J$4))
/IF($J$5="総計",1,$K360/10)
),0)</f>
        <v>0</v>
      </c>
      <c r="O360" s="48" cm="1">
        <f t="array" ref="O360">IFERROR(
IF(OR(O$10="",$I360=""),"",
SUMIFS(収穫記録!$P:$P,収穫記録!$D:$D,$J$1,収穫記録!$I:$I,$J$2,収穫記録!$J:$J,$J$3,収穫記録!$F:$F,$I360,収穫記録!$B:$B,"&gt;="&amp;O$10,収穫記録!$B:$B,"&lt;="&amp;O$10+6)
/_xlfn.UNIQUE(_xlfn._xlws.FILTER($F:$F,$E:$E=$J$4))
/IF($J$5="総計",1,$K360/10)
),0)</f>
        <v>0</v>
      </c>
      <c r="P360" s="48" cm="1">
        <f t="array" ref="P360">IFERROR(
IF(OR(P$10="",$I360=""),"",
SUMIFS(収穫記録!$P:$P,収穫記録!$D:$D,$J$1,収穫記録!$I:$I,$J$2,収穫記録!$J:$J,$J$3,収穫記録!$F:$F,$I360,収穫記録!$B:$B,"&gt;="&amp;P$10,収穫記録!$B:$B,"&lt;="&amp;P$10+6)
/_xlfn.UNIQUE(_xlfn._xlws.FILTER($F:$F,$E:$E=$J$4))
/IF($J$5="総計",1,$K360/10)
),0)</f>
        <v>0</v>
      </c>
      <c r="Q360" s="48" cm="1">
        <f t="array" ref="Q360">IFERROR(
IF(OR(Q$10="",$I360=""),"",
SUMIFS(収穫記録!$P:$P,収穫記録!$D:$D,$J$1,収穫記録!$I:$I,$J$2,収穫記録!$J:$J,$J$3,収穫記録!$F:$F,$I360,収穫記録!$B:$B,"&gt;="&amp;Q$10,収穫記録!$B:$B,"&lt;="&amp;Q$10+6)
/_xlfn.UNIQUE(_xlfn._xlws.FILTER($F:$F,$E:$E=$J$4))
/IF($J$5="総計",1,$K360/10)
),0)</f>
        <v>0</v>
      </c>
      <c r="R360" s="48" cm="1">
        <f t="array" ref="R360">IFERROR(
IF(OR(R$10="",$I360=""),"",
SUMIFS(収穫記録!$P:$P,収穫記録!$D:$D,$J$1,収穫記録!$I:$I,$J$2,収穫記録!$J:$J,$J$3,収穫記録!$F:$F,$I360,収穫記録!$B:$B,"&gt;="&amp;R$10,収穫記録!$B:$B,"&lt;="&amp;R$10+6)
/_xlfn.UNIQUE(_xlfn._xlws.FILTER($F:$F,$E:$E=$J$4))
/IF($J$5="総計",1,$K360/10)
),0)</f>
        <v>0</v>
      </c>
      <c r="S360" s="48" cm="1">
        <f t="array" ref="S360">IFERROR(
IF(OR(S$10="",$I360=""),"",
SUMIFS(収穫記録!$P:$P,収穫記録!$D:$D,$J$1,収穫記録!$I:$I,$J$2,収穫記録!$J:$J,$J$3,収穫記録!$F:$F,$I360,収穫記録!$B:$B,"&gt;="&amp;S$10,収穫記録!$B:$B,"&lt;="&amp;S$10+6)
/_xlfn.UNIQUE(_xlfn._xlws.FILTER($F:$F,$E:$E=$J$4))
/IF($J$5="総計",1,$K360/10)
),0)</f>
        <v>0</v>
      </c>
      <c r="T360" s="48" cm="1">
        <f t="array" ref="T360">IFERROR(
IF(OR(T$10="",$I360=""),"",
SUMIFS(収穫記録!$P:$P,収穫記録!$D:$D,$J$1,収穫記録!$I:$I,$J$2,収穫記録!$J:$J,$J$3,収穫記録!$F:$F,$I360,収穫記録!$B:$B,"&gt;="&amp;T$10,収穫記録!$B:$B,"&lt;="&amp;T$10+6)
/_xlfn.UNIQUE(_xlfn._xlws.FILTER($F:$F,$E:$E=$J$4))
/IF($J$5="総計",1,$K360/10)
),0)</f>
        <v>0</v>
      </c>
      <c r="U360" s="48" cm="1">
        <f t="array" ref="U360">IFERROR(
IF(OR(U$10="",$I360=""),"",
SUMIFS(収穫記録!$P:$P,収穫記録!$D:$D,$J$1,収穫記録!$I:$I,$J$2,収穫記録!$J:$J,$J$3,収穫記録!$F:$F,$I360,収穫記録!$B:$B,"&gt;="&amp;U$10,収穫記録!$B:$B,"&lt;="&amp;U$10+6)
/_xlfn.UNIQUE(_xlfn._xlws.FILTER($F:$F,$E:$E=$J$4))
/IF($J$5="総計",1,$K360/10)
),0)</f>
        <v>0</v>
      </c>
      <c r="V360" s="48" cm="1">
        <f t="array" ref="V360">IFERROR(
IF(OR(V$10="",$I360=""),"",
SUMIFS(収穫記録!$P:$P,収穫記録!$D:$D,$J$1,収穫記録!$I:$I,$J$2,収穫記録!$J:$J,$J$3,収穫記録!$F:$F,$I360,収穫記録!$B:$B,"&gt;="&amp;V$10,収穫記録!$B:$B,"&lt;="&amp;V$10+6)
/_xlfn.UNIQUE(_xlfn._xlws.FILTER($F:$F,$E:$E=$J$4))
/IF($J$5="総計",1,$K360/10)
),0)</f>
        <v>0</v>
      </c>
      <c r="W360" s="48" cm="1">
        <f t="array" ref="W360">IFERROR(
IF(OR(W$10="",$I360=""),"",
SUMIFS(収穫記録!$P:$P,収穫記録!$D:$D,$J$1,収穫記録!$I:$I,$J$2,収穫記録!$J:$J,$J$3,収穫記録!$F:$F,$I360,収穫記録!$B:$B,"&gt;="&amp;W$10,収穫記録!$B:$B,"&lt;="&amp;W$10+6)
/_xlfn.UNIQUE(_xlfn._xlws.FILTER($F:$F,$E:$E=$J$4))
/IF($J$5="総計",1,$K360/10)
),0)</f>
        <v>0</v>
      </c>
      <c r="X360" s="48" cm="1">
        <f t="array" ref="X360">IFERROR(
IF(OR(X$10="",$I360=""),"",
SUMIFS(収穫記録!$P:$P,収穫記録!$D:$D,$J$1,収穫記録!$I:$I,$J$2,収穫記録!$J:$J,$J$3,収穫記録!$F:$F,$I360,収穫記録!$B:$B,"&gt;="&amp;X$10,収穫記録!$B:$B,"&lt;="&amp;X$10+6)
/_xlfn.UNIQUE(_xlfn._xlws.FILTER($F:$F,$E:$E=$J$4))
/IF($J$5="総計",1,$K360/10)
),0)</f>
        <v>0</v>
      </c>
    </row>
    <row r="361" spans="10:24">
      <c r="J361" s="13"/>
      <c r="K361" s="37"/>
      <c r="L361" s="46" t="str">
        <f t="shared" si="7"/>
        <v/>
      </c>
      <c r="M361" s="47" cm="1">
        <f t="array" ref="M361">IFERROR(
IF(OR(M$10="",$I361=""),"",
SUMIFS(収穫記録!$P:$P,収穫記録!$D:$D,$J$1,収穫記録!$I:$I,$J$2,収穫記録!$J:$J,$J$3,収穫記録!$F:$F,$I361,収穫記録!$B:$B,"&gt;="&amp;M$10,収穫記録!$B:$B,"&lt;="&amp;M$10+6)
/_xlfn.UNIQUE(_xlfn._xlws.FILTER($F:$F,$E:$E=$J$4))
/IF($J$5="総計",1,$K361/10)
),0)</f>
        <v>0</v>
      </c>
      <c r="N361" s="48" cm="1">
        <f t="array" ref="N361">IFERROR(
IF(OR(N$10="",$I361=""),"",
SUMIFS(収穫記録!$P:$P,収穫記録!$D:$D,$J$1,収穫記録!$I:$I,$J$2,収穫記録!$J:$J,$J$3,収穫記録!$F:$F,$I361,収穫記録!$B:$B,"&gt;="&amp;N$10,収穫記録!$B:$B,"&lt;="&amp;N$10+6)
/_xlfn.UNIQUE(_xlfn._xlws.FILTER($F:$F,$E:$E=$J$4))
/IF($J$5="総計",1,$K361/10)
),0)</f>
        <v>0</v>
      </c>
      <c r="O361" s="48" cm="1">
        <f t="array" ref="O361">IFERROR(
IF(OR(O$10="",$I361=""),"",
SUMIFS(収穫記録!$P:$P,収穫記録!$D:$D,$J$1,収穫記録!$I:$I,$J$2,収穫記録!$J:$J,$J$3,収穫記録!$F:$F,$I361,収穫記録!$B:$B,"&gt;="&amp;O$10,収穫記録!$B:$B,"&lt;="&amp;O$10+6)
/_xlfn.UNIQUE(_xlfn._xlws.FILTER($F:$F,$E:$E=$J$4))
/IF($J$5="総計",1,$K361/10)
),0)</f>
        <v>0</v>
      </c>
      <c r="P361" s="48" cm="1">
        <f t="array" ref="P361">IFERROR(
IF(OR(P$10="",$I361=""),"",
SUMIFS(収穫記録!$P:$P,収穫記録!$D:$D,$J$1,収穫記録!$I:$I,$J$2,収穫記録!$J:$J,$J$3,収穫記録!$F:$F,$I361,収穫記録!$B:$B,"&gt;="&amp;P$10,収穫記録!$B:$B,"&lt;="&amp;P$10+6)
/_xlfn.UNIQUE(_xlfn._xlws.FILTER($F:$F,$E:$E=$J$4))
/IF($J$5="総計",1,$K361/10)
),0)</f>
        <v>0</v>
      </c>
      <c r="Q361" s="48" cm="1">
        <f t="array" ref="Q361">IFERROR(
IF(OR(Q$10="",$I361=""),"",
SUMIFS(収穫記録!$P:$P,収穫記録!$D:$D,$J$1,収穫記録!$I:$I,$J$2,収穫記録!$J:$J,$J$3,収穫記録!$F:$F,$I361,収穫記録!$B:$B,"&gt;="&amp;Q$10,収穫記録!$B:$B,"&lt;="&amp;Q$10+6)
/_xlfn.UNIQUE(_xlfn._xlws.FILTER($F:$F,$E:$E=$J$4))
/IF($J$5="総計",1,$K361/10)
),0)</f>
        <v>0</v>
      </c>
      <c r="R361" s="48" cm="1">
        <f t="array" ref="R361">IFERROR(
IF(OR(R$10="",$I361=""),"",
SUMIFS(収穫記録!$P:$P,収穫記録!$D:$D,$J$1,収穫記録!$I:$I,$J$2,収穫記録!$J:$J,$J$3,収穫記録!$F:$F,$I361,収穫記録!$B:$B,"&gt;="&amp;R$10,収穫記録!$B:$B,"&lt;="&amp;R$10+6)
/_xlfn.UNIQUE(_xlfn._xlws.FILTER($F:$F,$E:$E=$J$4))
/IF($J$5="総計",1,$K361/10)
),0)</f>
        <v>0</v>
      </c>
      <c r="S361" s="48" cm="1">
        <f t="array" ref="S361">IFERROR(
IF(OR(S$10="",$I361=""),"",
SUMIFS(収穫記録!$P:$P,収穫記録!$D:$D,$J$1,収穫記録!$I:$I,$J$2,収穫記録!$J:$J,$J$3,収穫記録!$F:$F,$I361,収穫記録!$B:$B,"&gt;="&amp;S$10,収穫記録!$B:$B,"&lt;="&amp;S$10+6)
/_xlfn.UNIQUE(_xlfn._xlws.FILTER($F:$F,$E:$E=$J$4))
/IF($J$5="総計",1,$K361/10)
),0)</f>
        <v>0</v>
      </c>
      <c r="T361" s="48" cm="1">
        <f t="array" ref="T361">IFERROR(
IF(OR(T$10="",$I361=""),"",
SUMIFS(収穫記録!$P:$P,収穫記録!$D:$D,$J$1,収穫記録!$I:$I,$J$2,収穫記録!$J:$J,$J$3,収穫記録!$F:$F,$I361,収穫記録!$B:$B,"&gt;="&amp;T$10,収穫記録!$B:$B,"&lt;="&amp;T$10+6)
/_xlfn.UNIQUE(_xlfn._xlws.FILTER($F:$F,$E:$E=$J$4))
/IF($J$5="総計",1,$K361/10)
),0)</f>
        <v>0</v>
      </c>
      <c r="U361" s="48" cm="1">
        <f t="array" ref="U361">IFERROR(
IF(OR(U$10="",$I361=""),"",
SUMIFS(収穫記録!$P:$P,収穫記録!$D:$D,$J$1,収穫記録!$I:$I,$J$2,収穫記録!$J:$J,$J$3,収穫記録!$F:$F,$I361,収穫記録!$B:$B,"&gt;="&amp;U$10,収穫記録!$B:$B,"&lt;="&amp;U$10+6)
/_xlfn.UNIQUE(_xlfn._xlws.FILTER($F:$F,$E:$E=$J$4))
/IF($J$5="総計",1,$K361/10)
),0)</f>
        <v>0</v>
      </c>
      <c r="V361" s="48" cm="1">
        <f t="array" ref="V361">IFERROR(
IF(OR(V$10="",$I361=""),"",
SUMIFS(収穫記録!$P:$P,収穫記録!$D:$D,$J$1,収穫記録!$I:$I,$J$2,収穫記録!$J:$J,$J$3,収穫記録!$F:$F,$I361,収穫記録!$B:$B,"&gt;="&amp;V$10,収穫記録!$B:$B,"&lt;="&amp;V$10+6)
/_xlfn.UNIQUE(_xlfn._xlws.FILTER($F:$F,$E:$E=$J$4))
/IF($J$5="総計",1,$K361/10)
),0)</f>
        <v>0</v>
      </c>
      <c r="W361" s="48" cm="1">
        <f t="array" ref="W361">IFERROR(
IF(OR(W$10="",$I361=""),"",
SUMIFS(収穫記録!$P:$P,収穫記録!$D:$D,$J$1,収穫記録!$I:$I,$J$2,収穫記録!$J:$J,$J$3,収穫記録!$F:$F,$I361,収穫記録!$B:$B,"&gt;="&amp;W$10,収穫記録!$B:$B,"&lt;="&amp;W$10+6)
/_xlfn.UNIQUE(_xlfn._xlws.FILTER($F:$F,$E:$E=$J$4))
/IF($J$5="総計",1,$K361/10)
),0)</f>
        <v>0</v>
      </c>
      <c r="X361" s="48" cm="1">
        <f t="array" ref="X361">IFERROR(
IF(OR(X$10="",$I361=""),"",
SUMIFS(収穫記録!$P:$P,収穫記録!$D:$D,$J$1,収穫記録!$I:$I,$J$2,収穫記録!$J:$J,$J$3,収穫記録!$F:$F,$I361,収穫記録!$B:$B,"&gt;="&amp;X$10,収穫記録!$B:$B,"&lt;="&amp;X$10+6)
/_xlfn.UNIQUE(_xlfn._xlws.FILTER($F:$F,$E:$E=$J$4))
/IF($J$5="総計",1,$K361/10)
),0)</f>
        <v>0</v>
      </c>
    </row>
    <row r="362" spans="10:24">
      <c r="J362" s="13"/>
      <c r="K362" s="37"/>
      <c r="L362" s="46" t="str">
        <f t="shared" si="7"/>
        <v/>
      </c>
      <c r="M362" s="47" cm="1">
        <f t="array" ref="M362">IFERROR(
IF(OR(M$10="",$I362=""),"",
SUMIFS(収穫記録!$P:$P,収穫記録!$D:$D,$J$1,収穫記録!$I:$I,$J$2,収穫記録!$J:$J,$J$3,収穫記録!$F:$F,$I362,収穫記録!$B:$B,"&gt;="&amp;M$10,収穫記録!$B:$B,"&lt;="&amp;M$10+6)
/_xlfn.UNIQUE(_xlfn._xlws.FILTER($F:$F,$E:$E=$J$4))
/IF($J$5="総計",1,$K362/10)
),0)</f>
        <v>0</v>
      </c>
      <c r="N362" s="48" cm="1">
        <f t="array" ref="N362">IFERROR(
IF(OR(N$10="",$I362=""),"",
SUMIFS(収穫記録!$P:$P,収穫記録!$D:$D,$J$1,収穫記録!$I:$I,$J$2,収穫記録!$J:$J,$J$3,収穫記録!$F:$F,$I362,収穫記録!$B:$B,"&gt;="&amp;N$10,収穫記録!$B:$B,"&lt;="&amp;N$10+6)
/_xlfn.UNIQUE(_xlfn._xlws.FILTER($F:$F,$E:$E=$J$4))
/IF($J$5="総計",1,$K362/10)
),0)</f>
        <v>0</v>
      </c>
      <c r="O362" s="48" cm="1">
        <f t="array" ref="O362">IFERROR(
IF(OR(O$10="",$I362=""),"",
SUMIFS(収穫記録!$P:$P,収穫記録!$D:$D,$J$1,収穫記録!$I:$I,$J$2,収穫記録!$J:$J,$J$3,収穫記録!$F:$F,$I362,収穫記録!$B:$B,"&gt;="&amp;O$10,収穫記録!$B:$B,"&lt;="&amp;O$10+6)
/_xlfn.UNIQUE(_xlfn._xlws.FILTER($F:$F,$E:$E=$J$4))
/IF($J$5="総計",1,$K362/10)
),0)</f>
        <v>0</v>
      </c>
      <c r="P362" s="48" cm="1">
        <f t="array" ref="P362">IFERROR(
IF(OR(P$10="",$I362=""),"",
SUMIFS(収穫記録!$P:$P,収穫記録!$D:$D,$J$1,収穫記録!$I:$I,$J$2,収穫記録!$J:$J,$J$3,収穫記録!$F:$F,$I362,収穫記録!$B:$B,"&gt;="&amp;P$10,収穫記録!$B:$B,"&lt;="&amp;P$10+6)
/_xlfn.UNIQUE(_xlfn._xlws.FILTER($F:$F,$E:$E=$J$4))
/IF($J$5="総計",1,$K362/10)
),0)</f>
        <v>0</v>
      </c>
      <c r="Q362" s="48" cm="1">
        <f t="array" ref="Q362">IFERROR(
IF(OR(Q$10="",$I362=""),"",
SUMIFS(収穫記録!$P:$P,収穫記録!$D:$D,$J$1,収穫記録!$I:$I,$J$2,収穫記録!$J:$J,$J$3,収穫記録!$F:$F,$I362,収穫記録!$B:$B,"&gt;="&amp;Q$10,収穫記録!$B:$B,"&lt;="&amp;Q$10+6)
/_xlfn.UNIQUE(_xlfn._xlws.FILTER($F:$F,$E:$E=$J$4))
/IF($J$5="総計",1,$K362/10)
),0)</f>
        <v>0</v>
      </c>
      <c r="R362" s="48" cm="1">
        <f t="array" ref="R362">IFERROR(
IF(OR(R$10="",$I362=""),"",
SUMIFS(収穫記録!$P:$P,収穫記録!$D:$D,$J$1,収穫記録!$I:$I,$J$2,収穫記録!$J:$J,$J$3,収穫記録!$F:$F,$I362,収穫記録!$B:$B,"&gt;="&amp;R$10,収穫記録!$B:$B,"&lt;="&amp;R$10+6)
/_xlfn.UNIQUE(_xlfn._xlws.FILTER($F:$F,$E:$E=$J$4))
/IF($J$5="総計",1,$K362/10)
),0)</f>
        <v>0</v>
      </c>
      <c r="S362" s="48" cm="1">
        <f t="array" ref="S362">IFERROR(
IF(OR(S$10="",$I362=""),"",
SUMIFS(収穫記録!$P:$P,収穫記録!$D:$D,$J$1,収穫記録!$I:$I,$J$2,収穫記録!$J:$J,$J$3,収穫記録!$F:$F,$I362,収穫記録!$B:$B,"&gt;="&amp;S$10,収穫記録!$B:$B,"&lt;="&amp;S$10+6)
/_xlfn.UNIQUE(_xlfn._xlws.FILTER($F:$F,$E:$E=$J$4))
/IF($J$5="総計",1,$K362/10)
),0)</f>
        <v>0</v>
      </c>
      <c r="T362" s="48" cm="1">
        <f t="array" ref="T362">IFERROR(
IF(OR(T$10="",$I362=""),"",
SUMIFS(収穫記録!$P:$P,収穫記録!$D:$D,$J$1,収穫記録!$I:$I,$J$2,収穫記録!$J:$J,$J$3,収穫記録!$F:$F,$I362,収穫記録!$B:$B,"&gt;="&amp;T$10,収穫記録!$B:$B,"&lt;="&amp;T$10+6)
/_xlfn.UNIQUE(_xlfn._xlws.FILTER($F:$F,$E:$E=$J$4))
/IF($J$5="総計",1,$K362/10)
),0)</f>
        <v>0</v>
      </c>
      <c r="U362" s="48" cm="1">
        <f t="array" ref="U362">IFERROR(
IF(OR(U$10="",$I362=""),"",
SUMIFS(収穫記録!$P:$P,収穫記録!$D:$D,$J$1,収穫記録!$I:$I,$J$2,収穫記録!$J:$J,$J$3,収穫記録!$F:$F,$I362,収穫記録!$B:$B,"&gt;="&amp;U$10,収穫記録!$B:$B,"&lt;="&amp;U$10+6)
/_xlfn.UNIQUE(_xlfn._xlws.FILTER($F:$F,$E:$E=$J$4))
/IF($J$5="総計",1,$K362/10)
),0)</f>
        <v>0</v>
      </c>
      <c r="V362" s="48" cm="1">
        <f t="array" ref="V362">IFERROR(
IF(OR(V$10="",$I362=""),"",
SUMIFS(収穫記録!$P:$P,収穫記録!$D:$D,$J$1,収穫記録!$I:$I,$J$2,収穫記録!$J:$J,$J$3,収穫記録!$F:$F,$I362,収穫記録!$B:$B,"&gt;="&amp;V$10,収穫記録!$B:$B,"&lt;="&amp;V$10+6)
/_xlfn.UNIQUE(_xlfn._xlws.FILTER($F:$F,$E:$E=$J$4))
/IF($J$5="総計",1,$K362/10)
),0)</f>
        <v>0</v>
      </c>
      <c r="W362" s="48" cm="1">
        <f t="array" ref="W362">IFERROR(
IF(OR(W$10="",$I362=""),"",
SUMIFS(収穫記録!$P:$P,収穫記録!$D:$D,$J$1,収穫記録!$I:$I,$J$2,収穫記録!$J:$J,$J$3,収穫記録!$F:$F,$I362,収穫記録!$B:$B,"&gt;="&amp;W$10,収穫記録!$B:$B,"&lt;="&amp;W$10+6)
/_xlfn.UNIQUE(_xlfn._xlws.FILTER($F:$F,$E:$E=$J$4))
/IF($J$5="総計",1,$K362/10)
),0)</f>
        <v>0</v>
      </c>
      <c r="X362" s="48" cm="1">
        <f t="array" ref="X362">IFERROR(
IF(OR(X$10="",$I362=""),"",
SUMIFS(収穫記録!$P:$P,収穫記録!$D:$D,$J$1,収穫記録!$I:$I,$J$2,収穫記録!$J:$J,$J$3,収穫記録!$F:$F,$I362,収穫記録!$B:$B,"&gt;="&amp;X$10,収穫記録!$B:$B,"&lt;="&amp;X$10+6)
/_xlfn.UNIQUE(_xlfn._xlws.FILTER($F:$F,$E:$E=$J$4))
/IF($J$5="総計",1,$K362/10)
),0)</f>
        <v>0</v>
      </c>
    </row>
    <row r="363" spans="10:24">
      <c r="J363" s="13"/>
      <c r="K363" s="37"/>
      <c r="L363" s="46" t="str">
        <f t="shared" si="7"/>
        <v/>
      </c>
      <c r="M363" s="47" cm="1">
        <f t="array" ref="M363">IFERROR(
IF(OR(M$10="",$I363=""),"",
SUMIFS(収穫記録!$P:$P,収穫記録!$D:$D,$J$1,収穫記録!$I:$I,$J$2,収穫記録!$J:$J,$J$3,収穫記録!$F:$F,$I363,収穫記録!$B:$B,"&gt;="&amp;M$10,収穫記録!$B:$B,"&lt;="&amp;M$10+6)
/_xlfn.UNIQUE(_xlfn._xlws.FILTER($F:$F,$E:$E=$J$4))
/IF($J$5="総計",1,$K363/10)
),0)</f>
        <v>0</v>
      </c>
      <c r="N363" s="48" cm="1">
        <f t="array" ref="N363">IFERROR(
IF(OR(N$10="",$I363=""),"",
SUMIFS(収穫記録!$P:$P,収穫記録!$D:$D,$J$1,収穫記録!$I:$I,$J$2,収穫記録!$J:$J,$J$3,収穫記録!$F:$F,$I363,収穫記録!$B:$B,"&gt;="&amp;N$10,収穫記録!$B:$B,"&lt;="&amp;N$10+6)
/_xlfn.UNIQUE(_xlfn._xlws.FILTER($F:$F,$E:$E=$J$4))
/IF($J$5="総計",1,$K363/10)
),0)</f>
        <v>0</v>
      </c>
      <c r="O363" s="48" cm="1">
        <f t="array" ref="O363">IFERROR(
IF(OR(O$10="",$I363=""),"",
SUMIFS(収穫記録!$P:$P,収穫記録!$D:$D,$J$1,収穫記録!$I:$I,$J$2,収穫記録!$J:$J,$J$3,収穫記録!$F:$F,$I363,収穫記録!$B:$B,"&gt;="&amp;O$10,収穫記録!$B:$B,"&lt;="&amp;O$10+6)
/_xlfn.UNIQUE(_xlfn._xlws.FILTER($F:$F,$E:$E=$J$4))
/IF($J$5="総計",1,$K363/10)
),0)</f>
        <v>0</v>
      </c>
      <c r="P363" s="48" cm="1">
        <f t="array" ref="P363">IFERROR(
IF(OR(P$10="",$I363=""),"",
SUMIFS(収穫記録!$P:$P,収穫記録!$D:$D,$J$1,収穫記録!$I:$I,$J$2,収穫記録!$J:$J,$J$3,収穫記録!$F:$F,$I363,収穫記録!$B:$B,"&gt;="&amp;P$10,収穫記録!$B:$B,"&lt;="&amp;P$10+6)
/_xlfn.UNIQUE(_xlfn._xlws.FILTER($F:$F,$E:$E=$J$4))
/IF($J$5="総計",1,$K363/10)
),0)</f>
        <v>0</v>
      </c>
      <c r="Q363" s="48" cm="1">
        <f t="array" ref="Q363">IFERROR(
IF(OR(Q$10="",$I363=""),"",
SUMIFS(収穫記録!$P:$P,収穫記録!$D:$D,$J$1,収穫記録!$I:$I,$J$2,収穫記録!$J:$J,$J$3,収穫記録!$F:$F,$I363,収穫記録!$B:$B,"&gt;="&amp;Q$10,収穫記録!$B:$B,"&lt;="&amp;Q$10+6)
/_xlfn.UNIQUE(_xlfn._xlws.FILTER($F:$F,$E:$E=$J$4))
/IF($J$5="総計",1,$K363/10)
),0)</f>
        <v>0</v>
      </c>
      <c r="R363" s="48" cm="1">
        <f t="array" ref="R363">IFERROR(
IF(OR(R$10="",$I363=""),"",
SUMIFS(収穫記録!$P:$P,収穫記録!$D:$D,$J$1,収穫記録!$I:$I,$J$2,収穫記録!$J:$J,$J$3,収穫記録!$F:$F,$I363,収穫記録!$B:$B,"&gt;="&amp;R$10,収穫記録!$B:$B,"&lt;="&amp;R$10+6)
/_xlfn.UNIQUE(_xlfn._xlws.FILTER($F:$F,$E:$E=$J$4))
/IF($J$5="総計",1,$K363/10)
),0)</f>
        <v>0</v>
      </c>
      <c r="S363" s="48" cm="1">
        <f t="array" ref="S363">IFERROR(
IF(OR(S$10="",$I363=""),"",
SUMIFS(収穫記録!$P:$P,収穫記録!$D:$D,$J$1,収穫記録!$I:$I,$J$2,収穫記録!$J:$J,$J$3,収穫記録!$F:$F,$I363,収穫記録!$B:$B,"&gt;="&amp;S$10,収穫記録!$B:$B,"&lt;="&amp;S$10+6)
/_xlfn.UNIQUE(_xlfn._xlws.FILTER($F:$F,$E:$E=$J$4))
/IF($J$5="総計",1,$K363/10)
),0)</f>
        <v>0</v>
      </c>
      <c r="T363" s="48" cm="1">
        <f t="array" ref="T363">IFERROR(
IF(OR(T$10="",$I363=""),"",
SUMIFS(収穫記録!$P:$P,収穫記録!$D:$D,$J$1,収穫記録!$I:$I,$J$2,収穫記録!$J:$J,$J$3,収穫記録!$F:$F,$I363,収穫記録!$B:$B,"&gt;="&amp;T$10,収穫記録!$B:$B,"&lt;="&amp;T$10+6)
/_xlfn.UNIQUE(_xlfn._xlws.FILTER($F:$F,$E:$E=$J$4))
/IF($J$5="総計",1,$K363/10)
),0)</f>
        <v>0</v>
      </c>
      <c r="U363" s="48" cm="1">
        <f t="array" ref="U363">IFERROR(
IF(OR(U$10="",$I363=""),"",
SUMIFS(収穫記録!$P:$P,収穫記録!$D:$D,$J$1,収穫記録!$I:$I,$J$2,収穫記録!$J:$J,$J$3,収穫記録!$F:$F,$I363,収穫記録!$B:$B,"&gt;="&amp;U$10,収穫記録!$B:$B,"&lt;="&amp;U$10+6)
/_xlfn.UNIQUE(_xlfn._xlws.FILTER($F:$F,$E:$E=$J$4))
/IF($J$5="総計",1,$K363/10)
),0)</f>
        <v>0</v>
      </c>
      <c r="V363" s="48" cm="1">
        <f t="array" ref="V363">IFERROR(
IF(OR(V$10="",$I363=""),"",
SUMIFS(収穫記録!$P:$P,収穫記録!$D:$D,$J$1,収穫記録!$I:$I,$J$2,収穫記録!$J:$J,$J$3,収穫記録!$F:$F,$I363,収穫記録!$B:$B,"&gt;="&amp;V$10,収穫記録!$B:$B,"&lt;="&amp;V$10+6)
/_xlfn.UNIQUE(_xlfn._xlws.FILTER($F:$F,$E:$E=$J$4))
/IF($J$5="総計",1,$K363/10)
),0)</f>
        <v>0</v>
      </c>
      <c r="W363" s="48" cm="1">
        <f t="array" ref="W363">IFERROR(
IF(OR(W$10="",$I363=""),"",
SUMIFS(収穫記録!$P:$P,収穫記録!$D:$D,$J$1,収穫記録!$I:$I,$J$2,収穫記録!$J:$J,$J$3,収穫記録!$F:$F,$I363,収穫記録!$B:$B,"&gt;="&amp;W$10,収穫記録!$B:$B,"&lt;="&amp;W$10+6)
/_xlfn.UNIQUE(_xlfn._xlws.FILTER($F:$F,$E:$E=$J$4))
/IF($J$5="総計",1,$K363/10)
),0)</f>
        <v>0</v>
      </c>
      <c r="X363" s="48" cm="1">
        <f t="array" ref="X363">IFERROR(
IF(OR(X$10="",$I363=""),"",
SUMIFS(収穫記録!$P:$P,収穫記録!$D:$D,$J$1,収穫記録!$I:$I,$J$2,収穫記録!$J:$J,$J$3,収穫記録!$F:$F,$I363,収穫記録!$B:$B,"&gt;="&amp;X$10,収穫記録!$B:$B,"&lt;="&amp;X$10+6)
/_xlfn.UNIQUE(_xlfn._xlws.FILTER($F:$F,$E:$E=$J$4))
/IF($J$5="総計",1,$K363/10)
),0)</f>
        <v>0</v>
      </c>
    </row>
    <row r="364" spans="10:24">
      <c r="J364" s="13"/>
      <c r="K364" s="37"/>
      <c r="L364" s="46" t="str">
        <f t="shared" si="7"/>
        <v/>
      </c>
      <c r="M364" s="47" cm="1">
        <f t="array" ref="M364">IFERROR(
IF(OR(M$10="",$I364=""),"",
SUMIFS(収穫記録!$P:$P,収穫記録!$D:$D,$J$1,収穫記録!$I:$I,$J$2,収穫記録!$J:$J,$J$3,収穫記録!$F:$F,$I364,収穫記録!$B:$B,"&gt;="&amp;M$10,収穫記録!$B:$B,"&lt;="&amp;M$10+6)
/_xlfn.UNIQUE(_xlfn._xlws.FILTER($F:$F,$E:$E=$J$4))
/IF($J$5="総計",1,$K364/10)
),0)</f>
        <v>0</v>
      </c>
      <c r="N364" s="48" cm="1">
        <f t="array" ref="N364">IFERROR(
IF(OR(N$10="",$I364=""),"",
SUMIFS(収穫記録!$P:$P,収穫記録!$D:$D,$J$1,収穫記録!$I:$I,$J$2,収穫記録!$J:$J,$J$3,収穫記録!$F:$F,$I364,収穫記録!$B:$B,"&gt;="&amp;N$10,収穫記録!$B:$B,"&lt;="&amp;N$10+6)
/_xlfn.UNIQUE(_xlfn._xlws.FILTER($F:$F,$E:$E=$J$4))
/IF($J$5="総計",1,$K364/10)
),0)</f>
        <v>0</v>
      </c>
      <c r="O364" s="48" cm="1">
        <f t="array" ref="O364">IFERROR(
IF(OR(O$10="",$I364=""),"",
SUMIFS(収穫記録!$P:$P,収穫記録!$D:$D,$J$1,収穫記録!$I:$I,$J$2,収穫記録!$J:$J,$J$3,収穫記録!$F:$F,$I364,収穫記録!$B:$B,"&gt;="&amp;O$10,収穫記録!$B:$B,"&lt;="&amp;O$10+6)
/_xlfn.UNIQUE(_xlfn._xlws.FILTER($F:$F,$E:$E=$J$4))
/IF($J$5="総計",1,$K364/10)
),0)</f>
        <v>0</v>
      </c>
      <c r="P364" s="48" cm="1">
        <f t="array" ref="P364">IFERROR(
IF(OR(P$10="",$I364=""),"",
SUMIFS(収穫記録!$P:$P,収穫記録!$D:$D,$J$1,収穫記録!$I:$I,$J$2,収穫記録!$J:$J,$J$3,収穫記録!$F:$F,$I364,収穫記録!$B:$B,"&gt;="&amp;P$10,収穫記録!$B:$B,"&lt;="&amp;P$10+6)
/_xlfn.UNIQUE(_xlfn._xlws.FILTER($F:$F,$E:$E=$J$4))
/IF($J$5="総計",1,$K364/10)
),0)</f>
        <v>0</v>
      </c>
      <c r="Q364" s="48" cm="1">
        <f t="array" ref="Q364">IFERROR(
IF(OR(Q$10="",$I364=""),"",
SUMIFS(収穫記録!$P:$P,収穫記録!$D:$D,$J$1,収穫記録!$I:$I,$J$2,収穫記録!$J:$J,$J$3,収穫記録!$F:$F,$I364,収穫記録!$B:$B,"&gt;="&amp;Q$10,収穫記録!$B:$B,"&lt;="&amp;Q$10+6)
/_xlfn.UNIQUE(_xlfn._xlws.FILTER($F:$F,$E:$E=$J$4))
/IF($J$5="総計",1,$K364/10)
),0)</f>
        <v>0</v>
      </c>
      <c r="R364" s="48" cm="1">
        <f t="array" ref="R364">IFERROR(
IF(OR(R$10="",$I364=""),"",
SUMIFS(収穫記録!$P:$P,収穫記録!$D:$D,$J$1,収穫記録!$I:$I,$J$2,収穫記録!$J:$J,$J$3,収穫記録!$F:$F,$I364,収穫記録!$B:$B,"&gt;="&amp;R$10,収穫記録!$B:$B,"&lt;="&amp;R$10+6)
/_xlfn.UNIQUE(_xlfn._xlws.FILTER($F:$F,$E:$E=$J$4))
/IF($J$5="総計",1,$K364/10)
),0)</f>
        <v>0</v>
      </c>
      <c r="S364" s="48" cm="1">
        <f t="array" ref="S364">IFERROR(
IF(OR(S$10="",$I364=""),"",
SUMIFS(収穫記録!$P:$P,収穫記録!$D:$D,$J$1,収穫記録!$I:$I,$J$2,収穫記録!$J:$J,$J$3,収穫記録!$F:$F,$I364,収穫記録!$B:$B,"&gt;="&amp;S$10,収穫記録!$B:$B,"&lt;="&amp;S$10+6)
/_xlfn.UNIQUE(_xlfn._xlws.FILTER($F:$F,$E:$E=$J$4))
/IF($J$5="総計",1,$K364/10)
),0)</f>
        <v>0</v>
      </c>
      <c r="T364" s="48" cm="1">
        <f t="array" ref="T364">IFERROR(
IF(OR(T$10="",$I364=""),"",
SUMIFS(収穫記録!$P:$P,収穫記録!$D:$D,$J$1,収穫記録!$I:$I,$J$2,収穫記録!$J:$J,$J$3,収穫記録!$F:$F,$I364,収穫記録!$B:$B,"&gt;="&amp;T$10,収穫記録!$B:$B,"&lt;="&amp;T$10+6)
/_xlfn.UNIQUE(_xlfn._xlws.FILTER($F:$F,$E:$E=$J$4))
/IF($J$5="総計",1,$K364/10)
),0)</f>
        <v>0</v>
      </c>
      <c r="U364" s="48" cm="1">
        <f t="array" ref="U364">IFERROR(
IF(OR(U$10="",$I364=""),"",
SUMIFS(収穫記録!$P:$P,収穫記録!$D:$D,$J$1,収穫記録!$I:$I,$J$2,収穫記録!$J:$J,$J$3,収穫記録!$F:$F,$I364,収穫記録!$B:$B,"&gt;="&amp;U$10,収穫記録!$B:$B,"&lt;="&amp;U$10+6)
/_xlfn.UNIQUE(_xlfn._xlws.FILTER($F:$F,$E:$E=$J$4))
/IF($J$5="総計",1,$K364/10)
),0)</f>
        <v>0</v>
      </c>
      <c r="V364" s="48" cm="1">
        <f t="array" ref="V364">IFERROR(
IF(OR(V$10="",$I364=""),"",
SUMIFS(収穫記録!$P:$P,収穫記録!$D:$D,$J$1,収穫記録!$I:$I,$J$2,収穫記録!$J:$J,$J$3,収穫記録!$F:$F,$I364,収穫記録!$B:$B,"&gt;="&amp;V$10,収穫記録!$B:$B,"&lt;="&amp;V$10+6)
/_xlfn.UNIQUE(_xlfn._xlws.FILTER($F:$F,$E:$E=$J$4))
/IF($J$5="総計",1,$K364/10)
),0)</f>
        <v>0</v>
      </c>
      <c r="W364" s="48" cm="1">
        <f t="array" ref="W364">IFERROR(
IF(OR(W$10="",$I364=""),"",
SUMIFS(収穫記録!$P:$P,収穫記録!$D:$D,$J$1,収穫記録!$I:$I,$J$2,収穫記録!$J:$J,$J$3,収穫記録!$F:$F,$I364,収穫記録!$B:$B,"&gt;="&amp;W$10,収穫記録!$B:$B,"&lt;="&amp;W$10+6)
/_xlfn.UNIQUE(_xlfn._xlws.FILTER($F:$F,$E:$E=$J$4))
/IF($J$5="総計",1,$K364/10)
),0)</f>
        <v>0</v>
      </c>
      <c r="X364" s="48" cm="1">
        <f t="array" ref="X364">IFERROR(
IF(OR(X$10="",$I364=""),"",
SUMIFS(収穫記録!$P:$P,収穫記録!$D:$D,$J$1,収穫記録!$I:$I,$J$2,収穫記録!$J:$J,$J$3,収穫記録!$F:$F,$I364,収穫記録!$B:$B,"&gt;="&amp;X$10,収穫記録!$B:$B,"&lt;="&amp;X$10+6)
/_xlfn.UNIQUE(_xlfn._xlws.FILTER($F:$F,$E:$E=$J$4))
/IF($J$5="総計",1,$K364/10)
),0)</f>
        <v>0</v>
      </c>
    </row>
    <row r="365" spans="10:24">
      <c r="J365" s="13"/>
      <c r="K365" s="37"/>
      <c r="L365" s="46" t="str">
        <f t="shared" si="7"/>
        <v/>
      </c>
      <c r="M365" s="47" cm="1">
        <f t="array" ref="M365">IFERROR(
IF(OR(M$10="",$I365=""),"",
SUMIFS(収穫記録!$P:$P,収穫記録!$D:$D,$J$1,収穫記録!$I:$I,$J$2,収穫記録!$J:$J,$J$3,収穫記録!$F:$F,$I365,収穫記録!$B:$B,"&gt;="&amp;M$10,収穫記録!$B:$B,"&lt;="&amp;M$10+6)
/_xlfn.UNIQUE(_xlfn._xlws.FILTER($F:$F,$E:$E=$J$4))
/IF($J$5="総計",1,$K365/10)
),0)</f>
        <v>0</v>
      </c>
      <c r="N365" s="48" cm="1">
        <f t="array" ref="N365">IFERROR(
IF(OR(N$10="",$I365=""),"",
SUMIFS(収穫記録!$P:$P,収穫記録!$D:$D,$J$1,収穫記録!$I:$I,$J$2,収穫記録!$J:$J,$J$3,収穫記録!$F:$F,$I365,収穫記録!$B:$B,"&gt;="&amp;N$10,収穫記録!$B:$B,"&lt;="&amp;N$10+6)
/_xlfn.UNIQUE(_xlfn._xlws.FILTER($F:$F,$E:$E=$J$4))
/IF($J$5="総計",1,$K365/10)
),0)</f>
        <v>0</v>
      </c>
      <c r="O365" s="48" cm="1">
        <f t="array" ref="O365">IFERROR(
IF(OR(O$10="",$I365=""),"",
SUMIFS(収穫記録!$P:$P,収穫記録!$D:$D,$J$1,収穫記録!$I:$I,$J$2,収穫記録!$J:$J,$J$3,収穫記録!$F:$F,$I365,収穫記録!$B:$B,"&gt;="&amp;O$10,収穫記録!$B:$B,"&lt;="&amp;O$10+6)
/_xlfn.UNIQUE(_xlfn._xlws.FILTER($F:$F,$E:$E=$J$4))
/IF($J$5="総計",1,$K365/10)
),0)</f>
        <v>0</v>
      </c>
      <c r="P365" s="48" cm="1">
        <f t="array" ref="P365">IFERROR(
IF(OR(P$10="",$I365=""),"",
SUMIFS(収穫記録!$P:$P,収穫記録!$D:$D,$J$1,収穫記録!$I:$I,$J$2,収穫記録!$J:$J,$J$3,収穫記録!$F:$F,$I365,収穫記録!$B:$B,"&gt;="&amp;P$10,収穫記録!$B:$B,"&lt;="&amp;P$10+6)
/_xlfn.UNIQUE(_xlfn._xlws.FILTER($F:$F,$E:$E=$J$4))
/IF($J$5="総計",1,$K365/10)
),0)</f>
        <v>0</v>
      </c>
      <c r="Q365" s="48" cm="1">
        <f t="array" ref="Q365">IFERROR(
IF(OR(Q$10="",$I365=""),"",
SUMIFS(収穫記録!$P:$P,収穫記録!$D:$D,$J$1,収穫記録!$I:$I,$J$2,収穫記録!$J:$J,$J$3,収穫記録!$F:$F,$I365,収穫記録!$B:$B,"&gt;="&amp;Q$10,収穫記録!$B:$B,"&lt;="&amp;Q$10+6)
/_xlfn.UNIQUE(_xlfn._xlws.FILTER($F:$F,$E:$E=$J$4))
/IF($J$5="総計",1,$K365/10)
),0)</f>
        <v>0</v>
      </c>
      <c r="R365" s="48" cm="1">
        <f t="array" ref="R365">IFERROR(
IF(OR(R$10="",$I365=""),"",
SUMIFS(収穫記録!$P:$P,収穫記録!$D:$D,$J$1,収穫記録!$I:$I,$J$2,収穫記録!$J:$J,$J$3,収穫記録!$F:$F,$I365,収穫記録!$B:$B,"&gt;="&amp;R$10,収穫記録!$B:$B,"&lt;="&amp;R$10+6)
/_xlfn.UNIQUE(_xlfn._xlws.FILTER($F:$F,$E:$E=$J$4))
/IF($J$5="総計",1,$K365/10)
),0)</f>
        <v>0</v>
      </c>
      <c r="S365" s="48" cm="1">
        <f t="array" ref="S365">IFERROR(
IF(OR(S$10="",$I365=""),"",
SUMIFS(収穫記録!$P:$P,収穫記録!$D:$D,$J$1,収穫記録!$I:$I,$J$2,収穫記録!$J:$J,$J$3,収穫記録!$F:$F,$I365,収穫記録!$B:$B,"&gt;="&amp;S$10,収穫記録!$B:$B,"&lt;="&amp;S$10+6)
/_xlfn.UNIQUE(_xlfn._xlws.FILTER($F:$F,$E:$E=$J$4))
/IF($J$5="総計",1,$K365/10)
),0)</f>
        <v>0</v>
      </c>
      <c r="T365" s="48" cm="1">
        <f t="array" ref="T365">IFERROR(
IF(OR(T$10="",$I365=""),"",
SUMIFS(収穫記録!$P:$P,収穫記録!$D:$D,$J$1,収穫記録!$I:$I,$J$2,収穫記録!$J:$J,$J$3,収穫記録!$F:$F,$I365,収穫記録!$B:$B,"&gt;="&amp;T$10,収穫記録!$B:$B,"&lt;="&amp;T$10+6)
/_xlfn.UNIQUE(_xlfn._xlws.FILTER($F:$F,$E:$E=$J$4))
/IF($J$5="総計",1,$K365/10)
),0)</f>
        <v>0</v>
      </c>
      <c r="U365" s="48" cm="1">
        <f t="array" ref="U365">IFERROR(
IF(OR(U$10="",$I365=""),"",
SUMIFS(収穫記録!$P:$P,収穫記録!$D:$D,$J$1,収穫記録!$I:$I,$J$2,収穫記録!$J:$J,$J$3,収穫記録!$F:$F,$I365,収穫記録!$B:$B,"&gt;="&amp;U$10,収穫記録!$B:$B,"&lt;="&amp;U$10+6)
/_xlfn.UNIQUE(_xlfn._xlws.FILTER($F:$F,$E:$E=$J$4))
/IF($J$5="総計",1,$K365/10)
),0)</f>
        <v>0</v>
      </c>
      <c r="V365" s="48" cm="1">
        <f t="array" ref="V365">IFERROR(
IF(OR(V$10="",$I365=""),"",
SUMIFS(収穫記録!$P:$P,収穫記録!$D:$D,$J$1,収穫記録!$I:$I,$J$2,収穫記録!$J:$J,$J$3,収穫記録!$F:$F,$I365,収穫記録!$B:$B,"&gt;="&amp;V$10,収穫記録!$B:$B,"&lt;="&amp;V$10+6)
/_xlfn.UNIQUE(_xlfn._xlws.FILTER($F:$F,$E:$E=$J$4))
/IF($J$5="総計",1,$K365/10)
),0)</f>
        <v>0</v>
      </c>
      <c r="W365" s="48" cm="1">
        <f t="array" ref="W365">IFERROR(
IF(OR(W$10="",$I365=""),"",
SUMIFS(収穫記録!$P:$P,収穫記録!$D:$D,$J$1,収穫記録!$I:$I,$J$2,収穫記録!$J:$J,$J$3,収穫記録!$F:$F,$I365,収穫記録!$B:$B,"&gt;="&amp;W$10,収穫記録!$B:$B,"&lt;="&amp;W$10+6)
/_xlfn.UNIQUE(_xlfn._xlws.FILTER($F:$F,$E:$E=$J$4))
/IF($J$5="総計",1,$K365/10)
),0)</f>
        <v>0</v>
      </c>
      <c r="X365" s="48" cm="1">
        <f t="array" ref="X365">IFERROR(
IF(OR(X$10="",$I365=""),"",
SUMIFS(収穫記録!$P:$P,収穫記録!$D:$D,$J$1,収穫記録!$I:$I,$J$2,収穫記録!$J:$J,$J$3,収穫記録!$F:$F,$I365,収穫記録!$B:$B,"&gt;="&amp;X$10,収穫記録!$B:$B,"&lt;="&amp;X$10+6)
/_xlfn.UNIQUE(_xlfn._xlws.FILTER($F:$F,$E:$E=$J$4))
/IF($J$5="総計",1,$K365/10)
),0)</f>
        <v>0</v>
      </c>
    </row>
    <row r="366" spans="10:24">
      <c r="J366" s="13"/>
      <c r="K366" s="37"/>
      <c r="L366" s="46" t="str">
        <f t="shared" si="7"/>
        <v/>
      </c>
      <c r="M366" s="47" cm="1">
        <f t="array" ref="M366">IFERROR(
IF(OR(M$10="",$I366=""),"",
SUMIFS(収穫記録!$P:$P,収穫記録!$D:$D,$J$1,収穫記録!$I:$I,$J$2,収穫記録!$J:$J,$J$3,収穫記録!$F:$F,$I366,収穫記録!$B:$B,"&gt;="&amp;M$10,収穫記録!$B:$B,"&lt;="&amp;M$10+6)
/_xlfn.UNIQUE(_xlfn._xlws.FILTER($F:$F,$E:$E=$J$4))
/IF($J$5="総計",1,$K366/10)
),0)</f>
        <v>0</v>
      </c>
      <c r="N366" s="48" cm="1">
        <f t="array" ref="N366">IFERROR(
IF(OR(N$10="",$I366=""),"",
SUMIFS(収穫記録!$P:$P,収穫記録!$D:$D,$J$1,収穫記録!$I:$I,$J$2,収穫記録!$J:$J,$J$3,収穫記録!$F:$F,$I366,収穫記録!$B:$B,"&gt;="&amp;N$10,収穫記録!$B:$B,"&lt;="&amp;N$10+6)
/_xlfn.UNIQUE(_xlfn._xlws.FILTER($F:$F,$E:$E=$J$4))
/IF($J$5="総計",1,$K366/10)
),0)</f>
        <v>0</v>
      </c>
      <c r="O366" s="48" cm="1">
        <f t="array" ref="O366">IFERROR(
IF(OR(O$10="",$I366=""),"",
SUMIFS(収穫記録!$P:$P,収穫記録!$D:$D,$J$1,収穫記録!$I:$I,$J$2,収穫記録!$J:$J,$J$3,収穫記録!$F:$F,$I366,収穫記録!$B:$B,"&gt;="&amp;O$10,収穫記録!$B:$B,"&lt;="&amp;O$10+6)
/_xlfn.UNIQUE(_xlfn._xlws.FILTER($F:$F,$E:$E=$J$4))
/IF($J$5="総計",1,$K366/10)
),0)</f>
        <v>0</v>
      </c>
      <c r="P366" s="48" cm="1">
        <f t="array" ref="P366">IFERROR(
IF(OR(P$10="",$I366=""),"",
SUMIFS(収穫記録!$P:$P,収穫記録!$D:$D,$J$1,収穫記録!$I:$I,$J$2,収穫記録!$J:$J,$J$3,収穫記録!$F:$F,$I366,収穫記録!$B:$B,"&gt;="&amp;P$10,収穫記録!$B:$B,"&lt;="&amp;P$10+6)
/_xlfn.UNIQUE(_xlfn._xlws.FILTER($F:$F,$E:$E=$J$4))
/IF($J$5="総計",1,$K366/10)
),0)</f>
        <v>0</v>
      </c>
      <c r="Q366" s="48" cm="1">
        <f t="array" ref="Q366">IFERROR(
IF(OR(Q$10="",$I366=""),"",
SUMIFS(収穫記録!$P:$P,収穫記録!$D:$D,$J$1,収穫記録!$I:$I,$J$2,収穫記録!$J:$J,$J$3,収穫記録!$F:$F,$I366,収穫記録!$B:$B,"&gt;="&amp;Q$10,収穫記録!$B:$B,"&lt;="&amp;Q$10+6)
/_xlfn.UNIQUE(_xlfn._xlws.FILTER($F:$F,$E:$E=$J$4))
/IF($J$5="総計",1,$K366/10)
),0)</f>
        <v>0</v>
      </c>
      <c r="R366" s="48" cm="1">
        <f t="array" ref="R366">IFERROR(
IF(OR(R$10="",$I366=""),"",
SUMIFS(収穫記録!$P:$P,収穫記録!$D:$D,$J$1,収穫記録!$I:$I,$J$2,収穫記録!$J:$J,$J$3,収穫記録!$F:$F,$I366,収穫記録!$B:$B,"&gt;="&amp;R$10,収穫記録!$B:$B,"&lt;="&amp;R$10+6)
/_xlfn.UNIQUE(_xlfn._xlws.FILTER($F:$F,$E:$E=$J$4))
/IF($J$5="総計",1,$K366/10)
),0)</f>
        <v>0</v>
      </c>
      <c r="S366" s="48" cm="1">
        <f t="array" ref="S366">IFERROR(
IF(OR(S$10="",$I366=""),"",
SUMIFS(収穫記録!$P:$P,収穫記録!$D:$D,$J$1,収穫記録!$I:$I,$J$2,収穫記録!$J:$J,$J$3,収穫記録!$F:$F,$I366,収穫記録!$B:$B,"&gt;="&amp;S$10,収穫記録!$B:$B,"&lt;="&amp;S$10+6)
/_xlfn.UNIQUE(_xlfn._xlws.FILTER($F:$F,$E:$E=$J$4))
/IF($J$5="総計",1,$K366/10)
),0)</f>
        <v>0</v>
      </c>
      <c r="T366" s="48" cm="1">
        <f t="array" ref="T366">IFERROR(
IF(OR(T$10="",$I366=""),"",
SUMIFS(収穫記録!$P:$P,収穫記録!$D:$D,$J$1,収穫記録!$I:$I,$J$2,収穫記録!$J:$J,$J$3,収穫記録!$F:$F,$I366,収穫記録!$B:$B,"&gt;="&amp;T$10,収穫記録!$B:$B,"&lt;="&amp;T$10+6)
/_xlfn.UNIQUE(_xlfn._xlws.FILTER($F:$F,$E:$E=$J$4))
/IF($J$5="総計",1,$K366/10)
),0)</f>
        <v>0</v>
      </c>
      <c r="U366" s="48" cm="1">
        <f t="array" ref="U366">IFERROR(
IF(OR(U$10="",$I366=""),"",
SUMIFS(収穫記録!$P:$P,収穫記録!$D:$D,$J$1,収穫記録!$I:$I,$J$2,収穫記録!$J:$J,$J$3,収穫記録!$F:$F,$I366,収穫記録!$B:$B,"&gt;="&amp;U$10,収穫記録!$B:$B,"&lt;="&amp;U$10+6)
/_xlfn.UNIQUE(_xlfn._xlws.FILTER($F:$F,$E:$E=$J$4))
/IF($J$5="総計",1,$K366/10)
),0)</f>
        <v>0</v>
      </c>
      <c r="V366" s="48" cm="1">
        <f t="array" ref="V366">IFERROR(
IF(OR(V$10="",$I366=""),"",
SUMIFS(収穫記録!$P:$P,収穫記録!$D:$D,$J$1,収穫記録!$I:$I,$J$2,収穫記録!$J:$J,$J$3,収穫記録!$F:$F,$I366,収穫記録!$B:$B,"&gt;="&amp;V$10,収穫記録!$B:$B,"&lt;="&amp;V$10+6)
/_xlfn.UNIQUE(_xlfn._xlws.FILTER($F:$F,$E:$E=$J$4))
/IF($J$5="総計",1,$K366/10)
),0)</f>
        <v>0</v>
      </c>
      <c r="W366" s="48" cm="1">
        <f t="array" ref="W366">IFERROR(
IF(OR(W$10="",$I366=""),"",
SUMIFS(収穫記録!$P:$P,収穫記録!$D:$D,$J$1,収穫記録!$I:$I,$J$2,収穫記録!$J:$J,$J$3,収穫記録!$F:$F,$I366,収穫記録!$B:$B,"&gt;="&amp;W$10,収穫記録!$B:$B,"&lt;="&amp;W$10+6)
/_xlfn.UNIQUE(_xlfn._xlws.FILTER($F:$F,$E:$E=$J$4))
/IF($J$5="総計",1,$K366/10)
),0)</f>
        <v>0</v>
      </c>
      <c r="X366" s="48" cm="1">
        <f t="array" ref="X366">IFERROR(
IF(OR(X$10="",$I366=""),"",
SUMIFS(収穫記録!$P:$P,収穫記録!$D:$D,$J$1,収穫記録!$I:$I,$J$2,収穫記録!$J:$J,$J$3,収穫記録!$F:$F,$I366,収穫記録!$B:$B,"&gt;="&amp;X$10,収穫記録!$B:$B,"&lt;="&amp;X$10+6)
/_xlfn.UNIQUE(_xlfn._xlws.FILTER($F:$F,$E:$E=$J$4))
/IF($J$5="総計",1,$K366/10)
),0)</f>
        <v>0</v>
      </c>
    </row>
    <row r="367" spans="10:24">
      <c r="J367" s="13"/>
      <c r="K367" s="37"/>
      <c r="L367" s="46" t="str">
        <f t="shared" si="7"/>
        <v/>
      </c>
      <c r="M367" s="47" cm="1">
        <f t="array" ref="M367">IFERROR(
IF(OR(M$10="",$I367=""),"",
SUMIFS(収穫記録!$P:$P,収穫記録!$D:$D,$J$1,収穫記録!$I:$I,$J$2,収穫記録!$J:$J,$J$3,収穫記録!$F:$F,$I367,収穫記録!$B:$B,"&gt;="&amp;M$10,収穫記録!$B:$B,"&lt;="&amp;M$10+6)
/_xlfn.UNIQUE(_xlfn._xlws.FILTER($F:$F,$E:$E=$J$4))
/IF($J$5="総計",1,$K367/10)
),0)</f>
        <v>0</v>
      </c>
      <c r="N367" s="48" cm="1">
        <f t="array" ref="N367">IFERROR(
IF(OR(N$10="",$I367=""),"",
SUMIFS(収穫記録!$P:$P,収穫記録!$D:$D,$J$1,収穫記録!$I:$I,$J$2,収穫記録!$J:$J,$J$3,収穫記録!$F:$F,$I367,収穫記録!$B:$B,"&gt;="&amp;N$10,収穫記録!$B:$B,"&lt;="&amp;N$10+6)
/_xlfn.UNIQUE(_xlfn._xlws.FILTER($F:$F,$E:$E=$J$4))
/IF($J$5="総計",1,$K367/10)
),0)</f>
        <v>0</v>
      </c>
      <c r="O367" s="48" cm="1">
        <f t="array" ref="O367">IFERROR(
IF(OR(O$10="",$I367=""),"",
SUMIFS(収穫記録!$P:$P,収穫記録!$D:$D,$J$1,収穫記録!$I:$I,$J$2,収穫記録!$J:$J,$J$3,収穫記録!$F:$F,$I367,収穫記録!$B:$B,"&gt;="&amp;O$10,収穫記録!$B:$B,"&lt;="&amp;O$10+6)
/_xlfn.UNIQUE(_xlfn._xlws.FILTER($F:$F,$E:$E=$J$4))
/IF($J$5="総計",1,$K367/10)
),0)</f>
        <v>0</v>
      </c>
      <c r="P367" s="48" cm="1">
        <f t="array" ref="P367">IFERROR(
IF(OR(P$10="",$I367=""),"",
SUMIFS(収穫記録!$P:$P,収穫記録!$D:$D,$J$1,収穫記録!$I:$I,$J$2,収穫記録!$J:$J,$J$3,収穫記録!$F:$F,$I367,収穫記録!$B:$B,"&gt;="&amp;P$10,収穫記録!$B:$B,"&lt;="&amp;P$10+6)
/_xlfn.UNIQUE(_xlfn._xlws.FILTER($F:$F,$E:$E=$J$4))
/IF($J$5="総計",1,$K367/10)
),0)</f>
        <v>0</v>
      </c>
      <c r="Q367" s="48" cm="1">
        <f t="array" ref="Q367">IFERROR(
IF(OR(Q$10="",$I367=""),"",
SUMIFS(収穫記録!$P:$P,収穫記録!$D:$D,$J$1,収穫記録!$I:$I,$J$2,収穫記録!$J:$J,$J$3,収穫記録!$F:$F,$I367,収穫記録!$B:$B,"&gt;="&amp;Q$10,収穫記録!$B:$B,"&lt;="&amp;Q$10+6)
/_xlfn.UNIQUE(_xlfn._xlws.FILTER($F:$F,$E:$E=$J$4))
/IF($J$5="総計",1,$K367/10)
),0)</f>
        <v>0</v>
      </c>
      <c r="R367" s="48" cm="1">
        <f t="array" ref="R367">IFERROR(
IF(OR(R$10="",$I367=""),"",
SUMIFS(収穫記録!$P:$P,収穫記録!$D:$D,$J$1,収穫記録!$I:$I,$J$2,収穫記録!$J:$J,$J$3,収穫記録!$F:$F,$I367,収穫記録!$B:$B,"&gt;="&amp;R$10,収穫記録!$B:$B,"&lt;="&amp;R$10+6)
/_xlfn.UNIQUE(_xlfn._xlws.FILTER($F:$F,$E:$E=$J$4))
/IF($J$5="総計",1,$K367/10)
),0)</f>
        <v>0</v>
      </c>
      <c r="S367" s="48" cm="1">
        <f t="array" ref="S367">IFERROR(
IF(OR(S$10="",$I367=""),"",
SUMIFS(収穫記録!$P:$P,収穫記録!$D:$D,$J$1,収穫記録!$I:$I,$J$2,収穫記録!$J:$J,$J$3,収穫記録!$F:$F,$I367,収穫記録!$B:$B,"&gt;="&amp;S$10,収穫記録!$B:$B,"&lt;="&amp;S$10+6)
/_xlfn.UNIQUE(_xlfn._xlws.FILTER($F:$F,$E:$E=$J$4))
/IF($J$5="総計",1,$K367/10)
),0)</f>
        <v>0</v>
      </c>
      <c r="T367" s="48" cm="1">
        <f t="array" ref="T367">IFERROR(
IF(OR(T$10="",$I367=""),"",
SUMIFS(収穫記録!$P:$P,収穫記録!$D:$D,$J$1,収穫記録!$I:$I,$J$2,収穫記録!$J:$J,$J$3,収穫記録!$F:$F,$I367,収穫記録!$B:$B,"&gt;="&amp;T$10,収穫記録!$B:$B,"&lt;="&amp;T$10+6)
/_xlfn.UNIQUE(_xlfn._xlws.FILTER($F:$F,$E:$E=$J$4))
/IF($J$5="総計",1,$K367/10)
),0)</f>
        <v>0</v>
      </c>
      <c r="U367" s="48" cm="1">
        <f t="array" ref="U367">IFERROR(
IF(OR(U$10="",$I367=""),"",
SUMIFS(収穫記録!$P:$P,収穫記録!$D:$D,$J$1,収穫記録!$I:$I,$J$2,収穫記録!$J:$J,$J$3,収穫記録!$F:$F,$I367,収穫記録!$B:$B,"&gt;="&amp;U$10,収穫記録!$B:$B,"&lt;="&amp;U$10+6)
/_xlfn.UNIQUE(_xlfn._xlws.FILTER($F:$F,$E:$E=$J$4))
/IF($J$5="総計",1,$K367/10)
),0)</f>
        <v>0</v>
      </c>
      <c r="V367" s="48" cm="1">
        <f t="array" ref="V367">IFERROR(
IF(OR(V$10="",$I367=""),"",
SUMIFS(収穫記録!$P:$P,収穫記録!$D:$D,$J$1,収穫記録!$I:$I,$J$2,収穫記録!$J:$J,$J$3,収穫記録!$F:$F,$I367,収穫記録!$B:$B,"&gt;="&amp;V$10,収穫記録!$B:$B,"&lt;="&amp;V$10+6)
/_xlfn.UNIQUE(_xlfn._xlws.FILTER($F:$F,$E:$E=$J$4))
/IF($J$5="総計",1,$K367/10)
),0)</f>
        <v>0</v>
      </c>
      <c r="W367" s="48" cm="1">
        <f t="array" ref="W367">IFERROR(
IF(OR(W$10="",$I367=""),"",
SUMIFS(収穫記録!$P:$P,収穫記録!$D:$D,$J$1,収穫記録!$I:$I,$J$2,収穫記録!$J:$J,$J$3,収穫記録!$F:$F,$I367,収穫記録!$B:$B,"&gt;="&amp;W$10,収穫記録!$B:$B,"&lt;="&amp;W$10+6)
/_xlfn.UNIQUE(_xlfn._xlws.FILTER($F:$F,$E:$E=$J$4))
/IF($J$5="総計",1,$K367/10)
),0)</f>
        <v>0</v>
      </c>
      <c r="X367" s="48" cm="1">
        <f t="array" ref="X367">IFERROR(
IF(OR(X$10="",$I367=""),"",
SUMIFS(収穫記録!$P:$P,収穫記録!$D:$D,$J$1,収穫記録!$I:$I,$J$2,収穫記録!$J:$J,$J$3,収穫記録!$F:$F,$I367,収穫記録!$B:$B,"&gt;="&amp;X$10,収穫記録!$B:$B,"&lt;="&amp;X$10+6)
/_xlfn.UNIQUE(_xlfn._xlws.FILTER($F:$F,$E:$E=$J$4))
/IF($J$5="総計",1,$K367/10)
),0)</f>
        <v>0</v>
      </c>
    </row>
    <row r="368" spans="10:24">
      <c r="J368" s="13"/>
      <c r="K368" s="37"/>
      <c r="L368" s="46" t="str">
        <f t="shared" ref="L368:L431" si="8">IF(I368="","",
SUM(M368:X368)
)</f>
        <v/>
      </c>
      <c r="M368" s="47" cm="1">
        <f t="array" ref="M368">IFERROR(
IF(OR(M$10="",$I368=""),"",
SUMIFS(収穫記録!$P:$P,収穫記録!$D:$D,$J$1,収穫記録!$I:$I,$J$2,収穫記録!$J:$J,$J$3,収穫記録!$F:$F,$I368,収穫記録!$B:$B,"&gt;="&amp;M$10,収穫記録!$B:$B,"&lt;="&amp;M$10+6)
/_xlfn.UNIQUE(_xlfn._xlws.FILTER($F:$F,$E:$E=$J$4))
/IF($J$5="総計",1,$K368/10)
),0)</f>
        <v>0</v>
      </c>
      <c r="N368" s="48" cm="1">
        <f t="array" ref="N368">IFERROR(
IF(OR(N$10="",$I368=""),"",
SUMIFS(収穫記録!$P:$P,収穫記録!$D:$D,$J$1,収穫記録!$I:$I,$J$2,収穫記録!$J:$J,$J$3,収穫記録!$F:$F,$I368,収穫記録!$B:$B,"&gt;="&amp;N$10,収穫記録!$B:$B,"&lt;="&amp;N$10+6)
/_xlfn.UNIQUE(_xlfn._xlws.FILTER($F:$F,$E:$E=$J$4))
/IF($J$5="総計",1,$K368/10)
),0)</f>
        <v>0</v>
      </c>
      <c r="O368" s="48" cm="1">
        <f t="array" ref="O368">IFERROR(
IF(OR(O$10="",$I368=""),"",
SUMIFS(収穫記録!$P:$P,収穫記録!$D:$D,$J$1,収穫記録!$I:$I,$J$2,収穫記録!$J:$J,$J$3,収穫記録!$F:$F,$I368,収穫記録!$B:$B,"&gt;="&amp;O$10,収穫記録!$B:$B,"&lt;="&amp;O$10+6)
/_xlfn.UNIQUE(_xlfn._xlws.FILTER($F:$F,$E:$E=$J$4))
/IF($J$5="総計",1,$K368/10)
),0)</f>
        <v>0</v>
      </c>
      <c r="P368" s="48" cm="1">
        <f t="array" ref="P368">IFERROR(
IF(OR(P$10="",$I368=""),"",
SUMIFS(収穫記録!$P:$P,収穫記録!$D:$D,$J$1,収穫記録!$I:$I,$J$2,収穫記録!$J:$J,$J$3,収穫記録!$F:$F,$I368,収穫記録!$B:$B,"&gt;="&amp;P$10,収穫記録!$B:$B,"&lt;="&amp;P$10+6)
/_xlfn.UNIQUE(_xlfn._xlws.FILTER($F:$F,$E:$E=$J$4))
/IF($J$5="総計",1,$K368/10)
),0)</f>
        <v>0</v>
      </c>
      <c r="Q368" s="48" cm="1">
        <f t="array" ref="Q368">IFERROR(
IF(OR(Q$10="",$I368=""),"",
SUMIFS(収穫記録!$P:$P,収穫記録!$D:$D,$J$1,収穫記録!$I:$I,$J$2,収穫記録!$J:$J,$J$3,収穫記録!$F:$F,$I368,収穫記録!$B:$B,"&gt;="&amp;Q$10,収穫記録!$B:$B,"&lt;="&amp;Q$10+6)
/_xlfn.UNIQUE(_xlfn._xlws.FILTER($F:$F,$E:$E=$J$4))
/IF($J$5="総計",1,$K368/10)
),0)</f>
        <v>0</v>
      </c>
      <c r="R368" s="48" cm="1">
        <f t="array" ref="R368">IFERROR(
IF(OR(R$10="",$I368=""),"",
SUMIFS(収穫記録!$P:$P,収穫記録!$D:$D,$J$1,収穫記録!$I:$I,$J$2,収穫記録!$J:$J,$J$3,収穫記録!$F:$F,$I368,収穫記録!$B:$B,"&gt;="&amp;R$10,収穫記録!$B:$B,"&lt;="&amp;R$10+6)
/_xlfn.UNIQUE(_xlfn._xlws.FILTER($F:$F,$E:$E=$J$4))
/IF($J$5="総計",1,$K368/10)
),0)</f>
        <v>0</v>
      </c>
      <c r="S368" s="48" cm="1">
        <f t="array" ref="S368">IFERROR(
IF(OR(S$10="",$I368=""),"",
SUMIFS(収穫記録!$P:$P,収穫記録!$D:$D,$J$1,収穫記録!$I:$I,$J$2,収穫記録!$J:$J,$J$3,収穫記録!$F:$F,$I368,収穫記録!$B:$B,"&gt;="&amp;S$10,収穫記録!$B:$B,"&lt;="&amp;S$10+6)
/_xlfn.UNIQUE(_xlfn._xlws.FILTER($F:$F,$E:$E=$J$4))
/IF($J$5="総計",1,$K368/10)
),0)</f>
        <v>0</v>
      </c>
      <c r="T368" s="48" cm="1">
        <f t="array" ref="T368">IFERROR(
IF(OR(T$10="",$I368=""),"",
SUMIFS(収穫記録!$P:$P,収穫記録!$D:$D,$J$1,収穫記録!$I:$I,$J$2,収穫記録!$J:$J,$J$3,収穫記録!$F:$F,$I368,収穫記録!$B:$B,"&gt;="&amp;T$10,収穫記録!$B:$B,"&lt;="&amp;T$10+6)
/_xlfn.UNIQUE(_xlfn._xlws.FILTER($F:$F,$E:$E=$J$4))
/IF($J$5="総計",1,$K368/10)
),0)</f>
        <v>0</v>
      </c>
      <c r="U368" s="48" cm="1">
        <f t="array" ref="U368">IFERROR(
IF(OR(U$10="",$I368=""),"",
SUMIFS(収穫記録!$P:$P,収穫記録!$D:$D,$J$1,収穫記録!$I:$I,$J$2,収穫記録!$J:$J,$J$3,収穫記録!$F:$F,$I368,収穫記録!$B:$B,"&gt;="&amp;U$10,収穫記録!$B:$B,"&lt;="&amp;U$10+6)
/_xlfn.UNIQUE(_xlfn._xlws.FILTER($F:$F,$E:$E=$J$4))
/IF($J$5="総計",1,$K368/10)
),0)</f>
        <v>0</v>
      </c>
      <c r="V368" s="48" cm="1">
        <f t="array" ref="V368">IFERROR(
IF(OR(V$10="",$I368=""),"",
SUMIFS(収穫記録!$P:$P,収穫記録!$D:$D,$J$1,収穫記録!$I:$I,$J$2,収穫記録!$J:$J,$J$3,収穫記録!$F:$F,$I368,収穫記録!$B:$B,"&gt;="&amp;V$10,収穫記録!$B:$B,"&lt;="&amp;V$10+6)
/_xlfn.UNIQUE(_xlfn._xlws.FILTER($F:$F,$E:$E=$J$4))
/IF($J$5="総計",1,$K368/10)
),0)</f>
        <v>0</v>
      </c>
      <c r="W368" s="48" cm="1">
        <f t="array" ref="W368">IFERROR(
IF(OR(W$10="",$I368=""),"",
SUMIFS(収穫記録!$P:$P,収穫記録!$D:$D,$J$1,収穫記録!$I:$I,$J$2,収穫記録!$J:$J,$J$3,収穫記録!$F:$F,$I368,収穫記録!$B:$B,"&gt;="&amp;W$10,収穫記録!$B:$B,"&lt;="&amp;W$10+6)
/_xlfn.UNIQUE(_xlfn._xlws.FILTER($F:$F,$E:$E=$J$4))
/IF($J$5="総計",1,$K368/10)
),0)</f>
        <v>0</v>
      </c>
      <c r="X368" s="48" cm="1">
        <f t="array" ref="X368">IFERROR(
IF(OR(X$10="",$I368=""),"",
SUMIFS(収穫記録!$P:$P,収穫記録!$D:$D,$J$1,収穫記録!$I:$I,$J$2,収穫記録!$J:$J,$J$3,収穫記録!$F:$F,$I368,収穫記録!$B:$B,"&gt;="&amp;X$10,収穫記録!$B:$B,"&lt;="&amp;X$10+6)
/_xlfn.UNIQUE(_xlfn._xlws.FILTER($F:$F,$E:$E=$J$4))
/IF($J$5="総計",1,$K368/10)
),0)</f>
        <v>0</v>
      </c>
    </row>
    <row r="369" spans="10:24">
      <c r="J369" s="13"/>
      <c r="K369" s="37"/>
      <c r="L369" s="46" t="str">
        <f t="shared" si="8"/>
        <v/>
      </c>
      <c r="M369" s="47" cm="1">
        <f t="array" ref="M369">IFERROR(
IF(OR(M$10="",$I369=""),"",
SUMIFS(収穫記録!$P:$P,収穫記録!$D:$D,$J$1,収穫記録!$I:$I,$J$2,収穫記録!$J:$J,$J$3,収穫記録!$F:$F,$I369,収穫記録!$B:$B,"&gt;="&amp;M$10,収穫記録!$B:$B,"&lt;="&amp;M$10+6)
/_xlfn.UNIQUE(_xlfn._xlws.FILTER($F:$F,$E:$E=$J$4))
/IF($J$5="総計",1,$K369/10)
),0)</f>
        <v>0</v>
      </c>
      <c r="N369" s="48" cm="1">
        <f t="array" ref="N369">IFERROR(
IF(OR(N$10="",$I369=""),"",
SUMIFS(収穫記録!$P:$P,収穫記録!$D:$D,$J$1,収穫記録!$I:$I,$J$2,収穫記録!$J:$J,$J$3,収穫記録!$F:$F,$I369,収穫記録!$B:$B,"&gt;="&amp;N$10,収穫記録!$B:$B,"&lt;="&amp;N$10+6)
/_xlfn.UNIQUE(_xlfn._xlws.FILTER($F:$F,$E:$E=$J$4))
/IF($J$5="総計",1,$K369/10)
),0)</f>
        <v>0</v>
      </c>
      <c r="O369" s="48" cm="1">
        <f t="array" ref="O369">IFERROR(
IF(OR(O$10="",$I369=""),"",
SUMIFS(収穫記録!$P:$P,収穫記録!$D:$D,$J$1,収穫記録!$I:$I,$J$2,収穫記録!$J:$J,$J$3,収穫記録!$F:$F,$I369,収穫記録!$B:$B,"&gt;="&amp;O$10,収穫記録!$B:$B,"&lt;="&amp;O$10+6)
/_xlfn.UNIQUE(_xlfn._xlws.FILTER($F:$F,$E:$E=$J$4))
/IF($J$5="総計",1,$K369/10)
),0)</f>
        <v>0</v>
      </c>
      <c r="P369" s="48" cm="1">
        <f t="array" ref="P369">IFERROR(
IF(OR(P$10="",$I369=""),"",
SUMIFS(収穫記録!$P:$P,収穫記録!$D:$D,$J$1,収穫記録!$I:$I,$J$2,収穫記録!$J:$J,$J$3,収穫記録!$F:$F,$I369,収穫記録!$B:$B,"&gt;="&amp;P$10,収穫記録!$B:$B,"&lt;="&amp;P$10+6)
/_xlfn.UNIQUE(_xlfn._xlws.FILTER($F:$F,$E:$E=$J$4))
/IF($J$5="総計",1,$K369/10)
),0)</f>
        <v>0</v>
      </c>
      <c r="Q369" s="48" cm="1">
        <f t="array" ref="Q369">IFERROR(
IF(OR(Q$10="",$I369=""),"",
SUMIFS(収穫記録!$P:$P,収穫記録!$D:$D,$J$1,収穫記録!$I:$I,$J$2,収穫記録!$J:$J,$J$3,収穫記録!$F:$F,$I369,収穫記録!$B:$B,"&gt;="&amp;Q$10,収穫記録!$B:$B,"&lt;="&amp;Q$10+6)
/_xlfn.UNIQUE(_xlfn._xlws.FILTER($F:$F,$E:$E=$J$4))
/IF($J$5="総計",1,$K369/10)
),0)</f>
        <v>0</v>
      </c>
      <c r="R369" s="48" cm="1">
        <f t="array" ref="R369">IFERROR(
IF(OR(R$10="",$I369=""),"",
SUMIFS(収穫記録!$P:$P,収穫記録!$D:$D,$J$1,収穫記録!$I:$I,$J$2,収穫記録!$J:$J,$J$3,収穫記録!$F:$F,$I369,収穫記録!$B:$B,"&gt;="&amp;R$10,収穫記録!$B:$B,"&lt;="&amp;R$10+6)
/_xlfn.UNIQUE(_xlfn._xlws.FILTER($F:$F,$E:$E=$J$4))
/IF($J$5="総計",1,$K369/10)
),0)</f>
        <v>0</v>
      </c>
      <c r="S369" s="48" cm="1">
        <f t="array" ref="S369">IFERROR(
IF(OR(S$10="",$I369=""),"",
SUMIFS(収穫記録!$P:$P,収穫記録!$D:$D,$J$1,収穫記録!$I:$I,$J$2,収穫記録!$J:$J,$J$3,収穫記録!$F:$F,$I369,収穫記録!$B:$B,"&gt;="&amp;S$10,収穫記録!$B:$B,"&lt;="&amp;S$10+6)
/_xlfn.UNIQUE(_xlfn._xlws.FILTER($F:$F,$E:$E=$J$4))
/IF($J$5="総計",1,$K369/10)
),0)</f>
        <v>0</v>
      </c>
      <c r="T369" s="48" cm="1">
        <f t="array" ref="T369">IFERROR(
IF(OR(T$10="",$I369=""),"",
SUMIFS(収穫記録!$P:$P,収穫記録!$D:$D,$J$1,収穫記録!$I:$I,$J$2,収穫記録!$J:$J,$J$3,収穫記録!$F:$F,$I369,収穫記録!$B:$B,"&gt;="&amp;T$10,収穫記録!$B:$B,"&lt;="&amp;T$10+6)
/_xlfn.UNIQUE(_xlfn._xlws.FILTER($F:$F,$E:$E=$J$4))
/IF($J$5="総計",1,$K369/10)
),0)</f>
        <v>0</v>
      </c>
      <c r="U369" s="48" cm="1">
        <f t="array" ref="U369">IFERROR(
IF(OR(U$10="",$I369=""),"",
SUMIFS(収穫記録!$P:$P,収穫記録!$D:$D,$J$1,収穫記録!$I:$I,$J$2,収穫記録!$J:$J,$J$3,収穫記録!$F:$F,$I369,収穫記録!$B:$B,"&gt;="&amp;U$10,収穫記録!$B:$B,"&lt;="&amp;U$10+6)
/_xlfn.UNIQUE(_xlfn._xlws.FILTER($F:$F,$E:$E=$J$4))
/IF($J$5="総計",1,$K369/10)
),0)</f>
        <v>0</v>
      </c>
      <c r="V369" s="48" cm="1">
        <f t="array" ref="V369">IFERROR(
IF(OR(V$10="",$I369=""),"",
SUMIFS(収穫記録!$P:$P,収穫記録!$D:$D,$J$1,収穫記録!$I:$I,$J$2,収穫記録!$J:$J,$J$3,収穫記録!$F:$F,$I369,収穫記録!$B:$B,"&gt;="&amp;V$10,収穫記録!$B:$B,"&lt;="&amp;V$10+6)
/_xlfn.UNIQUE(_xlfn._xlws.FILTER($F:$F,$E:$E=$J$4))
/IF($J$5="総計",1,$K369/10)
),0)</f>
        <v>0</v>
      </c>
      <c r="W369" s="48" cm="1">
        <f t="array" ref="W369">IFERROR(
IF(OR(W$10="",$I369=""),"",
SUMIFS(収穫記録!$P:$P,収穫記録!$D:$D,$J$1,収穫記録!$I:$I,$J$2,収穫記録!$J:$J,$J$3,収穫記録!$F:$F,$I369,収穫記録!$B:$B,"&gt;="&amp;W$10,収穫記録!$B:$B,"&lt;="&amp;W$10+6)
/_xlfn.UNIQUE(_xlfn._xlws.FILTER($F:$F,$E:$E=$J$4))
/IF($J$5="総計",1,$K369/10)
),0)</f>
        <v>0</v>
      </c>
      <c r="X369" s="48" cm="1">
        <f t="array" ref="X369">IFERROR(
IF(OR(X$10="",$I369=""),"",
SUMIFS(収穫記録!$P:$P,収穫記録!$D:$D,$J$1,収穫記録!$I:$I,$J$2,収穫記録!$J:$J,$J$3,収穫記録!$F:$F,$I369,収穫記録!$B:$B,"&gt;="&amp;X$10,収穫記録!$B:$B,"&lt;="&amp;X$10+6)
/_xlfn.UNIQUE(_xlfn._xlws.FILTER($F:$F,$E:$E=$J$4))
/IF($J$5="総計",1,$K369/10)
),0)</f>
        <v>0</v>
      </c>
    </row>
    <row r="370" spans="10:24">
      <c r="J370" s="13"/>
      <c r="K370" s="37"/>
      <c r="L370" s="46" t="str">
        <f t="shared" si="8"/>
        <v/>
      </c>
      <c r="M370" s="47" cm="1">
        <f t="array" ref="M370">IFERROR(
IF(OR(M$10="",$I370=""),"",
SUMIFS(収穫記録!$P:$P,収穫記録!$D:$D,$J$1,収穫記録!$I:$I,$J$2,収穫記録!$J:$J,$J$3,収穫記録!$F:$F,$I370,収穫記録!$B:$B,"&gt;="&amp;M$10,収穫記録!$B:$B,"&lt;="&amp;M$10+6)
/_xlfn.UNIQUE(_xlfn._xlws.FILTER($F:$F,$E:$E=$J$4))
/IF($J$5="総計",1,$K370/10)
),0)</f>
        <v>0</v>
      </c>
      <c r="N370" s="48" cm="1">
        <f t="array" ref="N370">IFERROR(
IF(OR(N$10="",$I370=""),"",
SUMIFS(収穫記録!$P:$P,収穫記録!$D:$D,$J$1,収穫記録!$I:$I,$J$2,収穫記録!$J:$J,$J$3,収穫記録!$F:$F,$I370,収穫記録!$B:$B,"&gt;="&amp;N$10,収穫記録!$B:$B,"&lt;="&amp;N$10+6)
/_xlfn.UNIQUE(_xlfn._xlws.FILTER($F:$F,$E:$E=$J$4))
/IF($J$5="総計",1,$K370/10)
),0)</f>
        <v>0</v>
      </c>
      <c r="O370" s="48" cm="1">
        <f t="array" ref="O370">IFERROR(
IF(OR(O$10="",$I370=""),"",
SUMIFS(収穫記録!$P:$P,収穫記録!$D:$D,$J$1,収穫記録!$I:$I,$J$2,収穫記録!$J:$J,$J$3,収穫記録!$F:$F,$I370,収穫記録!$B:$B,"&gt;="&amp;O$10,収穫記録!$B:$B,"&lt;="&amp;O$10+6)
/_xlfn.UNIQUE(_xlfn._xlws.FILTER($F:$F,$E:$E=$J$4))
/IF($J$5="総計",1,$K370/10)
),0)</f>
        <v>0</v>
      </c>
      <c r="P370" s="48" cm="1">
        <f t="array" ref="P370">IFERROR(
IF(OR(P$10="",$I370=""),"",
SUMIFS(収穫記録!$P:$P,収穫記録!$D:$D,$J$1,収穫記録!$I:$I,$J$2,収穫記録!$J:$J,$J$3,収穫記録!$F:$F,$I370,収穫記録!$B:$B,"&gt;="&amp;P$10,収穫記録!$B:$B,"&lt;="&amp;P$10+6)
/_xlfn.UNIQUE(_xlfn._xlws.FILTER($F:$F,$E:$E=$J$4))
/IF($J$5="総計",1,$K370/10)
),0)</f>
        <v>0</v>
      </c>
      <c r="Q370" s="48" cm="1">
        <f t="array" ref="Q370">IFERROR(
IF(OR(Q$10="",$I370=""),"",
SUMIFS(収穫記録!$P:$P,収穫記録!$D:$D,$J$1,収穫記録!$I:$I,$J$2,収穫記録!$J:$J,$J$3,収穫記録!$F:$F,$I370,収穫記録!$B:$B,"&gt;="&amp;Q$10,収穫記録!$B:$B,"&lt;="&amp;Q$10+6)
/_xlfn.UNIQUE(_xlfn._xlws.FILTER($F:$F,$E:$E=$J$4))
/IF($J$5="総計",1,$K370/10)
),0)</f>
        <v>0</v>
      </c>
      <c r="R370" s="48" cm="1">
        <f t="array" ref="R370">IFERROR(
IF(OR(R$10="",$I370=""),"",
SUMIFS(収穫記録!$P:$P,収穫記録!$D:$D,$J$1,収穫記録!$I:$I,$J$2,収穫記録!$J:$J,$J$3,収穫記録!$F:$F,$I370,収穫記録!$B:$B,"&gt;="&amp;R$10,収穫記録!$B:$B,"&lt;="&amp;R$10+6)
/_xlfn.UNIQUE(_xlfn._xlws.FILTER($F:$F,$E:$E=$J$4))
/IF($J$5="総計",1,$K370/10)
),0)</f>
        <v>0</v>
      </c>
      <c r="S370" s="48" cm="1">
        <f t="array" ref="S370">IFERROR(
IF(OR(S$10="",$I370=""),"",
SUMIFS(収穫記録!$P:$P,収穫記録!$D:$D,$J$1,収穫記録!$I:$I,$J$2,収穫記録!$J:$J,$J$3,収穫記録!$F:$F,$I370,収穫記録!$B:$B,"&gt;="&amp;S$10,収穫記録!$B:$B,"&lt;="&amp;S$10+6)
/_xlfn.UNIQUE(_xlfn._xlws.FILTER($F:$F,$E:$E=$J$4))
/IF($J$5="総計",1,$K370/10)
),0)</f>
        <v>0</v>
      </c>
      <c r="T370" s="48" cm="1">
        <f t="array" ref="T370">IFERROR(
IF(OR(T$10="",$I370=""),"",
SUMIFS(収穫記録!$P:$P,収穫記録!$D:$D,$J$1,収穫記録!$I:$I,$J$2,収穫記録!$J:$J,$J$3,収穫記録!$F:$F,$I370,収穫記録!$B:$B,"&gt;="&amp;T$10,収穫記録!$B:$B,"&lt;="&amp;T$10+6)
/_xlfn.UNIQUE(_xlfn._xlws.FILTER($F:$F,$E:$E=$J$4))
/IF($J$5="総計",1,$K370/10)
),0)</f>
        <v>0</v>
      </c>
      <c r="U370" s="48" cm="1">
        <f t="array" ref="U370">IFERROR(
IF(OR(U$10="",$I370=""),"",
SUMIFS(収穫記録!$P:$P,収穫記録!$D:$D,$J$1,収穫記録!$I:$I,$J$2,収穫記録!$J:$J,$J$3,収穫記録!$F:$F,$I370,収穫記録!$B:$B,"&gt;="&amp;U$10,収穫記録!$B:$B,"&lt;="&amp;U$10+6)
/_xlfn.UNIQUE(_xlfn._xlws.FILTER($F:$F,$E:$E=$J$4))
/IF($J$5="総計",1,$K370/10)
),0)</f>
        <v>0</v>
      </c>
      <c r="V370" s="48" cm="1">
        <f t="array" ref="V370">IFERROR(
IF(OR(V$10="",$I370=""),"",
SUMIFS(収穫記録!$P:$P,収穫記録!$D:$D,$J$1,収穫記録!$I:$I,$J$2,収穫記録!$J:$J,$J$3,収穫記録!$F:$F,$I370,収穫記録!$B:$B,"&gt;="&amp;V$10,収穫記録!$B:$B,"&lt;="&amp;V$10+6)
/_xlfn.UNIQUE(_xlfn._xlws.FILTER($F:$F,$E:$E=$J$4))
/IF($J$5="総計",1,$K370/10)
),0)</f>
        <v>0</v>
      </c>
      <c r="W370" s="48" cm="1">
        <f t="array" ref="W370">IFERROR(
IF(OR(W$10="",$I370=""),"",
SUMIFS(収穫記録!$P:$P,収穫記録!$D:$D,$J$1,収穫記録!$I:$I,$J$2,収穫記録!$J:$J,$J$3,収穫記録!$F:$F,$I370,収穫記録!$B:$B,"&gt;="&amp;W$10,収穫記録!$B:$B,"&lt;="&amp;W$10+6)
/_xlfn.UNIQUE(_xlfn._xlws.FILTER($F:$F,$E:$E=$J$4))
/IF($J$5="総計",1,$K370/10)
),0)</f>
        <v>0</v>
      </c>
      <c r="X370" s="48" cm="1">
        <f t="array" ref="X370">IFERROR(
IF(OR(X$10="",$I370=""),"",
SUMIFS(収穫記録!$P:$P,収穫記録!$D:$D,$J$1,収穫記録!$I:$I,$J$2,収穫記録!$J:$J,$J$3,収穫記録!$F:$F,$I370,収穫記録!$B:$B,"&gt;="&amp;X$10,収穫記録!$B:$B,"&lt;="&amp;X$10+6)
/_xlfn.UNIQUE(_xlfn._xlws.FILTER($F:$F,$E:$E=$J$4))
/IF($J$5="総計",1,$K370/10)
),0)</f>
        <v>0</v>
      </c>
    </row>
    <row r="371" spans="10:24">
      <c r="J371" s="13"/>
      <c r="K371" s="37"/>
      <c r="L371" s="46" t="str">
        <f t="shared" si="8"/>
        <v/>
      </c>
      <c r="M371" s="47" cm="1">
        <f t="array" ref="M371">IFERROR(
IF(OR(M$10="",$I371=""),"",
SUMIFS(収穫記録!$P:$P,収穫記録!$D:$D,$J$1,収穫記録!$I:$I,$J$2,収穫記録!$J:$J,$J$3,収穫記録!$F:$F,$I371,収穫記録!$B:$B,"&gt;="&amp;M$10,収穫記録!$B:$B,"&lt;="&amp;M$10+6)
/_xlfn.UNIQUE(_xlfn._xlws.FILTER($F:$F,$E:$E=$J$4))
/IF($J$5="総計",1,$K371/10)
),0)</f>
        <v>0</v>
      </c>
      <c r="N371" s="48" cm="1">
        <f t="array" ref="N371">IFERROR(
IF(OR(N$10="",$I371=""),"",
SUMIFS(収穫記録!$P:$P,収穫記録!$D:$D,$J$1,収穫記録!$I:$I,$J$2,収穫記録!$J:$J,$J$3,収穫記録!$F:$F,$I371,収穫記録!$B:$B,"&gt;="&amp;N$10,収穫記録!$B:$B,"&lt;="&amp;N$10+6)
/_xlfn.UNIQUE(_xlfn._xlws.FILTER($F:$F,$E:$E=$J$4))
/IF($J$5="総計",1,$K371/10)
),0)</f>
        <v>0</v>
      </c>
      <c r="O371" s="48" cm="1">
        <f t="array" ref="O371">IFERROR(
IF(OR(O$10="",$I371=""),"",
SUMIFS(収穫記録!$P:$P,収穫記録!$D:$D,$J$1,収穫記録!$I:$I,$J$2,収穫記録!$J:$J,$J$3,収穫記録!$F:$F,$I371,収穫記録!$B:$B,"&gt;="&amp;O$10,収穫記録!$B:$B,"&lt;="&amp;O$10+6)
/_xlfn.UNIQUE(_xlfn._xlws.FILTER($F:$F,$E:$E=$J$4))
/IF($J$5="総計",1,$K371/10)
),0)</f>
        <v>0</v>
      </c>
      <c r="P371" s="48" cm="1">
        <f t="array" ref="P371">IFERROR(
IF(OR(P$10="",$I371=""),"",
SUMIFS(収穫記録!$P:$P,収穫記録!$D:$D,$J$1,収穫記録!$I:$I,$J$2,収穫記録!$J:$J,$J$3,収穫記録!$F:$F,$I371,収穫記録!$B:$B,"&gt;="&amp;P$10,収穫記録!$B:$B,"&lt;="&amp;P$10+6)
/_xlfn.UNIQUE(_xlfn._xlws.FILTER($F:$F,$E:$E=$J$4))
/IF($J$5="総計",1,$K371/10)
),0)</f>
        <v>0</v>
      </c>
      <c r="Q371" s="48" cm="1">
        <f t="array" ref="Q371">IFERROR(
IF(OR(Q$10="",$I371=""),"",
SUMIFS(収穫記録!$P:$P,収穫記録!$D:$D,$J$1,収穫記録!$I:$I,$J$2,収穫記録!$J:$J,$J$3,収穫記録!$F:$F,$I371,収穫記録!$B:$B,"&gt;="&amp;Q$10,収穫記録!$B:$B,"&lt;="&amp;Q$10+6)
/_xlfn.UNIQUE(_xlfn._xlws.FILTER($F:$F,$E:$E=$J$4))
/IF($J$5="総計",1,$K371/10)
),0)</f>
        <v>0</v>
      </c>
      <c r="R371" s="48" cm="1">
        <f t="array" ref="R371">IFERROR(
IF(OR(R$10="",$I371=""),"",
SUMIFS(収穫記録!$P:$P,収穫記録!$D:$D,$J$1,収穫記録!$I:$I,$J$2,収穫記録!$J:$J,$J$3,収穫記録!$F:$F,$I371,収穫記録!$B:$B,"&gt;="&amp;R$10,収穫記録!$B:$B,"&lt;="&amp;R$10+6)
/_xlfn.UNIQUE(_xlfn._xlws.FILTER($F:$F,$E:$E=$J$4))
/IF($J$5="総計",1,$K371/10)
),0)</f>
        <v>0</v>
      </c>
      <c r="S371" s="48" cm="1">
        <f t="array" ref="S371">IFERROR(
IF(OR(S$10="",$I371=""),"",
SUMIFS(収穫記録!$P:$P,収穫記録!$D:$D,$J$1,収穫記録!$I:$I,$J$2,収穫記録!$J:$J,$J$3,収穫記録!$F:$F,$I371,収穫記録!$B:$B,"&gt;="&amp;S$10,収穫記録!$B:$B,"&lt;="&amp;S$10+6)
/_xlfn.UNIQUE(_xlfn._xlws.FILTER($F:$F,$E:$E=$J$4))
/IF($J$5="総計",1,$K371/10)
),0)</f>
        <v>0</v>
      </c>
      <c r="T371" s="48" cm="1">
        <f t="array" ref="T371">IFERROR(
IF(OR(T$10="",$I371=""),"",
SUMIFS(収穫記録!$P:$P,収穫記録!$D:$D,$J$1,収穫記録!$I:$I,$J$2,収穫記録!$J:$J,$J$3,収穫記録!$F:$F,$I371,収穫記録!$B:$B,"&gt;="&amp;T$10,収穫記録!$B:$B,"&lt;="&amp;T$10+6)
/_xlfn.UNIQUE(_xlfn._xlws.FILTER($F:$F,$E:$E=$J$4))
/IF($J$5="総計",1,$K371/10)
),0)</f>
        <v>0</v>
      </c>
      <c r="U371" s="48" cm="1">
        <f t="array" ref="U371">IFERROR(
IF(OR(U$10="",$I371=""),"",
SUMIFS(収穫記録!$P:$P,収穫記録!$D:$D,$J$1,収穫記録!$I:$I,$J$2,収穫記録!$J:$J,$J$3,収穫記録!$F:$F,$I371,収穫記録!$B:$B,"&gt;="&amp;U$10,収穫記録!$B:$B,"&lt;="&amp;U$10+6)
/_xlfn.UNIQUE(_xlfn._xlws.FILTER($F:$F,$E:$E=$J$4))
/IF($J$5="総計",1,$K371/10)
),0)</f>
        <v>0</v>
      </c>
      <c r="V371" s="48" cm="1">
        <f t="array" ref="V371">IFERROR(
IF(OR(V$10="",$I371=""),"",
SUMIFS(収穫記録!$P:$P,収穫記録!$D:$D,$J$1,収穫記録!$I:$I,$J$2,収穫記録!$J:$J,$J$3,収穫記録!$F:$F,$I371,収穫記録!$B:$B,"&gt;="&amp;V$10,収穫記録!$B:$B,"&lt;="&amp;V$10+6)
/_xlfn.UNIQUE(_xlfn._xlws.FILTER($F:$F,$E:$E=$J$4))
/IF($J$5="総計",1,$K371/10)
),0)</f>
        <v>0</v>
      </c>
      <c r="W371" s="48" cm="1">
        <f t="array" ref="W371">IFERROR(
IF(OR(W$10="",$I371=""),"",
SUMIFS(収穫記録!$P:$P,収穫記録!$D:$D,$J$1,収穫記録!$I:$I,$J$2,収穫記録!$J:$J,$J$3,収穫記録!$F:$F,$I371,収穫記録!$B:$B,"&gt;="&amp;W$10,収穫記録!$B:$B,"&lt;="&amp;W$10+6)
/_xlfn.UNIQUE(_xlfn._xlws.FILTER($F:$F,$E:$E=$J$4))
/IF($J$5="総計",1,$K371/10)
),0)</f>
        <v>0</v>
      </c>
      <c r="X371" s="48" cm="1">
        <f t="array" ref="X371">IFERROR(
IF(OR(X$10="",$I371=""),"",
SUMIFS(収穫記録!$P:$P,収穫記録!$D:$D,$J$1,収穫記録!$I:$I,$J$2,収穫記録!$J:$J,$J$3,収穫記録!$F:$F,$I371,収穫記録!$B:$B,"&gt;="&amp;X$10,収穫記録!$B:$B,"&lt;="&amp;X$10+6)
/_xlfn.UNIQUE(_xlfn._xlws.FILTER($F:$F,$E:$E=$J$4))
/IF($J$5="総計",1,$K371/10)
),0)</f>
        <v>0</v>
      </c>
    </row>
    <row r="372" spans="10:24">
      <c r="J372" s="13"/>
      <c r="K372" s="37"/>
      <c r="L372" s="46" t="str">
        <f t="shared" si="8"/>
        <v/>
      </c>
      <c r="M372" s="47" cm="1">
        <f t="array" ref="M372">IFERROR(
IF(OR(M$10="",$I372=""),"",
SUMIFS(収穫記録!$P:$P,収穫記録!$D:$D,$J$1,収穫記録!$I:$I,$J$2,収穫記録!$J:$J,$J$3,収穫記録!$F:$F,$I372,収穫記録!$B:$B,"&gt;="&amp;M$10,収穫記録!$B:$B,"&lt;="&amp;M$10+6)
/_xlfn.UNIQUE(_xlfn._xlws.FILTER($F:$F,$E:$E=$J$4))
/IF($J$5="総計",1,$K372/10)
),0)</f>
        <v>0</v>
      </c>
      <c r="N372" s="48" cm="1">
        <f t="array" ref="N372">IFERROR(
IF(OR(N$10="",$I372=""),"",
SUMIFS(収穫記録!$P:$P,収穫記録!$D:$D,$J$1,収穫記録!$I:$I,$J$2,収穫記録!$J:$J,$J$3,収穫記録!$F:$F,$I372,収穫記録!$B:$B,"&gt;="&amp;N$10,収穫記録!$B:$B,"&lt;="&amp;N$10+6)
/_xlfn.UNIQUE(_xlfn._xlws.FILTER($F:$F,$E:$E=$J$4))
/IF($J$5="総計",1,$K372/10)
),0)</f>
        <v>0</v>
      </c>
      <c r="O372" s="48" cm="1">
        <f t="array" ref="O372">IFERROR(
IF(OR(O$10="",$I372=""),"",
SUMIFS(収穫記録!$P:$P,収穫記録!$D:$D,$J$1,収穫記録!$I:$I,$J$2,収穫記録!$J:$J,$J$3,収穫記録!$F:$F,$I372,収穫記録!$B:$B,"&gt;="&amp;O$10,収穫記録!$B:$B,"&lt;="&amp;O$10+6)
/_xlfn.UNIQUE(_xlfn._xlws.FILTER($F:$F,$E:$E=$J$4))
/IF($J$5="総計",1,$K372/10)
),0)</f>
        <v>0</v>
      </c>
      <c r="P372" s="48" cm="1">
        <f t="array" ref="P372">IFERROR(
IF(OR(P$10="",$I372=""),"",
SUMIFS(収穫記録!$P:$P,収穫記録!$D:$D,$J$1,収穫記録!$I:$I,$J$2,収穫記録!$J:$J,$J$3,収穫記録!$F:$F,$I372,収穫記録!$B:$B,"&gt;="&amp;P$10,収穫記録!$B:$B,"&lt;="&amp;P$10+6)
/_xlfn.UNIQUE(_xlfn._xlws.FILTER($F:$F,$E:$E=$J$4))
/IF($J$5="総計",1,$K372/10)
),0)</f>
        <v>0</v>
      </c>
      <c r="Q372" s="48" cm="1">
        <f t="array" ref="Q372">IFERROR(
IF(OR(Q$10="",$I372=""),"",
SUMIFS(収穫記録!$P:$P,収穫記録!$D:$D,$J$1,収穫記録!$I:$I,$J$2,収穫記録!$J:$J,$J$3,収穫記録!$F:$F,$I372,収穫記録!$B:$B,"&gt;="&amp;Q$10,収穫記録!$B:$B,"&lt;="&amp;Q$10+6)
/_xlfn.UNIQUE(_xlfn._xlws.FILTER($F:$F,$E:$E=$J$4))
/IF($J$5="総計",1,$K372/10)
),0)</f>
        <v>0</v>
      </c>
      <c r="R372" s="48" cm="1">
        <f t="array" ref="R372">IFERROR(
IF(OR(R$10="",$I372=""),"",
SUMIFS(収穫記録!$P:$P,収穫記録!$D:$D,$J$1,収穫記録!$I:$I,$J$2,収穫記録!$J:$J,$J$3,収穫記録!$F:$F,$I372,収穫記録!$B:$B,"&gt;="&amp;R$10,収穫記録!$B:$B,"&lt;="&amp;R$10+6)
/_xlfn.UNIQUE(_xlfn._xlws.FILTER($F:$F,$E:$E=$J$4))
/IF($J$5="総計",1,$K372/10)
),0)</f>
        <v>0</v>
      </c>
      <c r="S372" s="48" cm="1">
        <f t="array" ref="S372">IFERROR(
IF(OR(S$10="",$I372=""),"",
SUMIFS(収穫記録!$P:$P,収穫記録!$D:$D,$J$1,収穫記録!$I:$I,$J$2,収穫記録!$J:$J,$J$3,収穫記録!$F:$F,$I372,収穫記録!$B:$B,"&gt;="&amp;S$10,収穫記録!$B:$B,"&lt;="&amp;S$10+6)
/_xlfn.UNIQUE(_xlfn._xlws.FILTER($F:$F,$E:$E=$J$4))
/IF($J$5="総計",1,$K372/10)
),0)</f>
        <v>0</v>
      </c>
      <c r="T372" s="48" cm="1">
        <f t="array" ref="T372">IFERROR(
IF(OR(T$10="",$I372=""),"",
SUMIFS(収穫記録!$P:$P,収穫記録!$D:$D,$J$1,収穫記録!$I:$I,$J$2,収穫記録!$J:$J,$J$3,収穫記録!$F:$F,$I372,収穫記録!$B:$B,"&gt;="&amp;T$10,収穫記録!$B:$B,"&lt;="&amp;T$10+6)
/_xlfn.UNIQUE(_xlfn._xlws.FILTER($F:$F,$E:$E=$J$4))
/IF($J$5="総計",1,$K372/10)
),0)</f>
        <v>0</v>
      </c>
      <c r="U372" s="48" cm="1">
        <f t="array" ref="U372">IFERROR(
IF(OR(U$10="",$I372=""),"",
SUMIFS(収穫記録!$P:$P,収穫記録!$D:$D,$J$1,収穫記録!$I:$I,$J$2,収穫記録!$J:$J,$J$3,収穫記録!$F:$F,$I372,収穫記録!$B:$B,"&gt;="&amp;U$10,収穫記録!$B:$B,"&lt;="&amp;U$10+6)
/_xlfn.UNIQUE(_xlfn._xlws.FILTER($F:$F,$E:$E=$J$4))
/IF($J$5="総計",1,$K372/10)
),0)</f>
        <v>0</v>
      </c>
      <c r="V372" s="48" cm="1">
        <f t="array" ref="V372">IFERROR(
IF(OR(V$10="",$I372=""),"",
SUMIFS(収穫記録!$P:$P,収穫記録!$D:$D,$J$1,収穫記録!$I:$I,$J$2,収穫記録!$J:$J,$J$3,収穫記録!$F:$F,$I372,収穫記録!$B:$B,"&gt;="&amp;V$10,収穫記録!$B:$B,"&lt;="&amp;V$10+6)
/_xlfn.UNIQUE(_xlfn._xlws.FILTER($F:$F,$E:$E=$J$4))
/IF($J$5="総計",1,$K372/10)
),0)</f>
        <v>0</v>
      </c>
      <c r="W372" s="48" cm="1">
        <f t="array" ref="W372">IFERROR(
IF(OR(W$10="",$I372=""),"",
SUMIFS(収穫記録!$P:$P,収穫記録!$D:$D,$J$1,収穫記録!$I:$I,$J$2,収穫記録!$J:$J,$J$3,収穫記録!$F:$F,$I372,収穫記録!$B:$B,"&gt;="&amp;W$10,収穫記録!$B:$B,"&lt;="&amp;W$10+6)
/_xlfn.UNIQUE(_xlfn._xlws.FILTER($F:$F,$E:$E=$J$4))
/IF($J$5="総計",1,$K372/10)
),0)</f>
        <v>0</v>
      </c>
      <c r="X372" s="48" cm="1">
        <f t="array" ref="X372">IFERROR(
IF(OR(X$10="",$I372=""),"",
SUMIFS(収穫記録!$P:$P,収穫記録!$D:$D,$J$1,収穫記録!$I:$I,$J$2,収穫記録!$J:$J,$J$3,収穫記録!$F:$F,$I372,収穫記録!$B:$B,"&gt;="&amp;X$10,収穫記録!$B:$B,"&lt;="&amp;X$10+6)
/_xlfn.UNIQUE(_xlfn._xlws.FILTER($F:$F,$E:$E=$J$4))
/IF($J$5="総計",1,$K372/10)
),0)</f>
        <v>0</v>
      </c>
    </row>
    <row r="373" spans="10:24">
      <c r="J373" s="13"/>
      <c r="K373" s="37"/>
      <c r="L373" s="46" t="str">
        <f t="shared" si="8"/>
        <v/>
      </c>
      <c r="M373" s="47" cm="1">
        <f t="array" ref="M373">IFERROR(
IF(OR(M$10="",$I373=""),"",
SUMIFS(収穫記録!$P:$P,収穫記録!$D:$D,$J$1,収穫記録!$I:$I,$J$2,収穫記録!$J:$J,$J$3,収穫記録!$F:$F,$I373,収穫記録!$B:$B,"&gt;="&amp;M$10,収穫記録!$B:$B,"&lt;="&amp;M$10+6)
/_xlfn.UNIQUE(_xlfn._xlws.FILTER($F:$F,$E:$E=$J$4))
/IF($J$5="総計",1,$K373/10)
),0)</f>
        <v>0</v>
      </c>
      <c r="N373" s="48" cm="1">
        <f t="array" ref="N373">IFERROR(
IF(OR(N$10="",$I373=""),"",
SUMIFS(収穫記録!$P:$P,収穫記録!$D:$D,$J$1,収穫記録!$I:$I,$J$2,収穫記録!$J:$J,$J$3,収穫記録!$F:$F,$I373,収穫記録!$B:$B,"&gt;="&amp;N$10,収穫記録!$B:$B,"&lt;="&amp;N$10+6)
/_xlfn.UNIQUE(_xlfn._xlws.FILTER($F:$F,$E:$E=$J$4))
/IF($J$5="総計",1,$K373/10)
),0)</f>
        <v>0</v>
      </c>
      <c r="O373" s="48" cm="1">
        <f t="array" ref="O373">IFERROR(
IF(OR(O$10="",$I373=""),"",
SUMIFS(収穫記録!$P:$P,収穫記録!$D:$D,$J$1,収穫記録!$I:$I,$J$2,収穫記録!$J:$J,$J$3,収穫記録!$F:$F,$I373,収穫記録!$B:$B,"&gt;="&amp;O$10,収穫記録!$B:$B,"&lt;="&amp;O$10+6)
/_xlfn.UNIQUE(_xlfn._xlws.FILTER($F:$F,$E:$E=$J$4))
/IF($J$5="総計",1,$K373/10)
),0)</f>
        <v>0</v>
      </c>
      <c r="P373" s="48" cm="1">
        <f t="array" ref="P373">IFERROR(
IF(OR(P$10="",$I373=""),"",
SUMIFS(収穫記録!$P:$P,収穫記録!$D:$D,$J$1,収穫記録!$I:$I,$J$2,収穫記録!$J:$J,$J$3,収穫記録!$F:$F,$I373,収穫記録!$B:$B,"&gt;="&amp;P$10,収穫記録!$B:$B,"&lt;="&amp;P$10+6)
/_xlfn.UNIQUE(_xlfn._xlws.FILTER($F:$F,$E:$E=$J$4))
/IF($J$5="総計",1,$K373/10)
),0)</f>
        <v>0</v>
      </c>
      <c r="Q373" s="48" cm="1">
        <f t="array" ref="Q373">IFERROR(
IF(OR(Q$10="",$I373=""),"",
SUMIFS(収穫記録!$P:$P,収穫記録!$D:$D,$J$1,収穫記録!$I:$I,$J$2,収穫記録!$J:$J,$J$3,収穫記録!$F:$F,$I373,収穫記録!$B:$B,"&gt;="&amp;Q$10,収穫記録!$B:$B,"&lt;="&amp;Q$10+6)
/_xlfn.UNIQUE(_xlfn._xlws.FILTER($F:$F,$E:$E=$J$4))
/IF($J$5="総計",1,$K373/10)
),0)</f>
        <v>0</v>
      </c>
      <c r="R373" s="48" cm="1">
        <f t="array" ref="R373">IFERROR(
IF(OR(R$10="",$I373=""),"",
SUMIFS(収穫記録!$P:$P,収穫記録!$D:$D,$J$1,収穫記録!$I:$I,$J$2,収穫記録!$J:$J,$J$3,収穫記録!$F:$F,$I373,収穫記録!$B:$B,"&gt;="&amp;R$10,収穫記録!$B:$B,"&lt;="&amp;R$10+6)
/_xlfn.UNIQUE(_xlfn._xlws.FILTER($F:$F,$E:$E=$J$4))
/IF($J$5="総計",1,$K373/10)
),0)</f>
        <v>0</v>
      </c>
      <c r="S373" s="48" cm="1">
        <f t="array" ref="S373">IFERROR(
IF(OR(S$10="",$I373=""),"",
SUMIFS(収穫記録!$P:$P,収穫記録!$D:$D,$J$1,収穫記録!$I:$I,$J$2,収穫記録!$J:$J,$J$3,収穫記録!$F:$F,$I373,収穫記録!$B:$B,"&gt;="&amp;S$10,収穫記録!$B:$B,"&lt;="&amp;S$10+6)
/_xlfn.UNIQUE(_xlfn._xlws.FILTER($F:$F,$E:$E=$J$4))
/IF($J$5="総計",1,$K373/10)
),0)</f>
        <v>0</v>
      </c>
      <c r="T373" s="48" cm="1">
        <f t="array" ref="T373">IFERROR(
IF(OR(T$10="",$I373=""),"",
SUMIFS(収穫記録!$P:$P,収穫記録!$D:$D,$J$1,収穫記録!$I:$I,$J$2,収穫記録!$J:$J,$J$3,収穫記録!$F:$F,$I373,収穫記録!$B:$B,"&gt;="&amp;T$10,収穫記録!$B:$B,"&lt;="&amp;T$10+6)
/_xlfn.UNIQUE(_xlfn._xlws.FILTER($F:$F,$E:$E=$J$4))
/IF($J$5="総計",1,$K373/10)
),0)</f>
        <v>0</v>
      </c>
      <c r="U373" s="48" cm="1">
        <f t="array" ref="U373">IFERROR(
IF(OR(U$10="",$I373=""),"",
SUMIFS(収穫記録!$P:$P,収穫記録!$D:$D,$J$1,収穫記録!$I:$I,$J$2,収穫記録!$J:$J,$J$3,収穫記録!$F:$F,$I373,収穫記録!$B:$B,"&gt;="&amp;U$10,収穫記録!$B:$B,"&lt;="&amp;U$10+6)
/_xlfn.UNIQUE(_xlfn._xlws.FILTER($F:$F,$E:$E=$J$4))
/IF($J$5="総計",1,$K373/10)
),0)</f>
        <v>0</v>
      </c>
      <c r="V373" s="48" cm="1">
        <f t="array" ref="V373">IFERROR(
IF(OR(V$10="",$I373=""),"",
SUMIFS(収穫記録!$P:$P,収穫記録!$D:$D,$J$1,収穫記録!$I:$I,$J$2,収穫記録!$J:$J,$J$3,収穫記録!$F:$F,$I373,収穫記録!$B:$B,"&gt;="&amp;V$10,収穫記録!$B:$B,"&lt;="&amp;V$10+6)
/_xlfn.UNIQUE(_xlfn._xlws.FILTER($F:$F,$E:$E=$J$4))
/IF($J$5="総計",1,$K373/10)
),0)</f>
        <v>0</v>
      </c>
      <c r="W373" s="48" cm="1">
        <f t="array" ref="W373">IFERROR(
IF(OR(W$10="",$I373=""),"",
SUMIFS(収穫記録!$P:$P,収穫記録!$D:$D,$J$1,収穫記録!$I:$I,$J$2,収穫記録!$J:$J,$J$3,収穫記録!$F:$F,$I373,収穫記録!$B:$B,"&gt;="&amp;W$10,収穫記録!$B:$B,"&lt;="&amp;W$10+6)
/_xlfn.UNIQUE(_xlfn._xlws.FILTER($F:$F,$E:$E=$J$4))
/IF($J$5="総計",1,$K373/10)
),0)</f>
        <v>0</v>
      </c>
      <c r="X373" s="48" cm="1">
        <f t="array" ref="X373">IFERROR(
IF(OR(X$10="",$I373=""),"",
SUMIFS(収穫記録!$P:$P,収穫記録!$D:$D,$J$1,収穫記録!$I:$I,$J$2,収穫記録!$J:$J,$J$3,収穫記録!$F:$F,$I373,収穫記録!$B:$B,"&gt;="&amp;X$10,収穫記録!$B:$B,"&lt;="&amp;X$10+6)
/_xlfn.UNIQUE(_xlfn._xlws.FILTER($F:$F,$E:$E=$J$4))
/IF($J$5="総計",1,$K373/10)
),0)</f>
        <v>0</v>
      </c>
    </row>
    <row r="374" spans="10:24">
      <c r="J374" s="13"/>
      <c r="K374" s="37"/>
      <c r="L374" s="46" t="str">
        <f t="shared" si="8"/>
        <v/>
      </c>
      <c r="M374" s="47" cm="1">
        <f t="array" ref="M374">IFERROR(
IF(OR(M$10="",$I374=""),"",
SUMIFS(収穫記録!$P:$P,収穫記録!$D:$D,$J$1,収穫記録!$I:$I,$J$2,収穫記録!$J:$J,$J$3,収穫記録!$F:$F,$I374,収穫記録!$B:$B,"&gt;="&amp;M$10,収穫記録!$B:$B,"&lt;="&amp;M$10+6)
/_xlfn.UNIQUE(_xlfn._xlws.FILTER($F:$F,$E:$E=$J$4))
/IF($J$5="総計",1,$K374/10)
),0)</f>
        <v>0</v>
      </c>
      <c r="N374" s="48" cm="1">
        <f t="array" ref="N374">IFERROR(
IF(OR(N$10="",$I374=""),"",
SUMIFS(収穫記録!$P:$P,収穫記録!$D:$D,$J$1,収穫記録!$I:$I,$J$2,収穫記録!$J:$J,$J$3,収穫記録!$F:$F,$I374,収穫記録!$B:$B,"&gt;="&amp;N$10,収穫記録!$B:$B,"&lt;="&amp;N$10+6)
/_xlfn.UNIQUE(_xlfn._xlws.FILTER($F:$F,$E:$E=$J$4))
/IF($J$5="総計",1,$K374/10)
),0)</f>
        <v>0</v>
      </c>
      <c r="O374" s="48" cm="1">
        <f t="array" ref="O374">IFERROR(
IF(OR(O$10="",$I374=""),"",
SUMIFS(収穫記録!$P:$P,収穫記録!$D:$D,$J$1,収穫記録!$I:$I,$J$2,収穫記録!$J:$J,$J$3,収穫記録!$F:$F,$I374,収穫記録!$B:$B,"&gt;="&amp;O$10,収穫記録!$B:$B,"&lt;="&amp;O$10+6)
/_xlfn.UNIQUE(_xlfn._xlws.FILTER($F:$F,$E:$E=$J$4))
/IF($J$5="総計",1,$K374/10)
),0)</f>
        <v>0</v>
      </c>
      <c r="P374" s="48" cm="1">
        <f t="array" ref="P374">IFERROR(
IF(OR(P$10="",$I374=""),"",
SUMIFS(収穫記録!$P:$P,収穫記録!$D:$D,$J$1,収穫記録!$I:$I,$J$2,収穫記録!$J:$J,$J$3,収穫記録!$F:$F,$I374,収穫記録!$B:$B,"&gt;="&amp;P$10,収穫記録!$B:$B,"&lt;="&amp;P$10+6)
/_xlfn.UNIQUE(_xlfn._xlws.FILTER($F:$F,$E:$E=$J$4))
/IF($J$5="総計",1,$K374/10)
),0)</f>
        <v>0</v>
      </c>
      <c r="Q374" s="48" cm="1">
        <f t="array" ref="Q374">IFERROR(
IF(OR(Q$10="",$I374=""),"",
SUMIFS(収穫記録!$P:$P,収穫記録!$D:$D,$J$1,収穫記録!$I:$I,$J$2,収穫記録!$J:$J,$J$3,収穫記録!$F:$F,$I374,収穫記録!$B:$B,"&gt;="&amp;Q$10,収穫記録!$B:$B,"&lt;="&amp;Q$10+6)
/_xlfn.UNIQUE(_xlfn._xlws.FILTER($F:$F,$E:$E=$J$4))
/IF($J$5="総計",1,$K374/10)
),0)</f>
        <v>0</v>
      </c>
      <c r="R374" s="48" cm="1">
        <f t="array" ref="R374">IFERROR(
IF(OR(R$10="",$I374=""),"",
SUMIFS(収穫記録!$P:$P,収穫記録!$D:$D,$J$1,収穫記録!$I:$I,$J$2,収穫記録!$J:$J,$J$3,収穫記録!$F:$F,$I374,収穫記録!$B:$B,"&gt;="&amp;R$10,収穫記録!$B:$B,"&lt;="&amp;R$10+6)
/_xlfn.UNIQUE(_xlfn._xlws.FILTER($F:$F,$E:$E=$J$4))
/IF($J$5="総計",1,$K374/10)
),0)</f>
        <v>0</v>
      </c>
      <c r="S374" s="48" cm="1">
        <f t="array" ref="S374">IFERROR(
IF(OR(S$10="",$I374=""),"",
SUMIFS(収穫記録!$P:$P,収穫記録!$D:$D,$J$1,収穫記録!$I:$I,$J$2,収穫記録!$J:$J,$J$3,収穫記録!$F:$F,$I374,収穫記録!$B:$B,"&gt;="&amp;S$10,収穫記録!$B:$B,"&lt;="&amp;S$10+6)
/_xlfn.UNIQUE(_xlfn._xlws.FILTER($F:$F,$E:$E=$J$4))
/IF($J$5="総計",1,$K374/10)
),0)</f>
        <v>0</v>
      </c>
      <c r="T374" s="48" cm="1">
        <f t="array" ref="T374">IFERROR(
IF(OR(T$10="",$I374=""),"",
SUMIFS(収穫記録!$P:$P,収穫記録!$D:$D,$J$1,収穫記録!$I:$I,$J$2,収穫記録!$J:$J,$J$3,収穫記録!$F:$F,$I374,収穫記録!$B:$B,"&gt;="&amp;T$10,収穫記録!$B:$B,"&lt;="&amp;T$10+6)
/_xlfn.UNIQUE(_xlfn._xlws.FILTER($F:$F,$E:$E=$J$4))
/IF($J$5="総計",1,$K374/10)
),0)</f>
        <v>0</v>
      </c>
      <c r="U374" s="48" cm="1">
        <f t="array" ref="U374">IFERROR(
IF(OR(U$10="",$I374=""),"",
SUMIFS(収穫記録!$P:$P,収穫記録!$D:$D,$J$1,収穫記録!$I:$I,$J$2,収穫記録!$J:$J,$J$3,収穫記録!$F:$F,$I374,収穫記録!$B:$B,"&gt;="&amp;U$10,収穫記録!$B:$B,"&lt;="&amp;U$10+6)
/_xlfn.UNIQUE(_xlfn._xlws.FILTER($F:$F,$E:$E=$J$4))
/IF($J$5="総計",1,$K374/10)
),0)</f>
        <v>0</v>
      </c>
      <c r="V374" s="48" cm="1">
        <f t="array" ref="V374">IFERROR(
IF(OR(V$10="",$I374=""),"",
SUMIFS(収穫記録!$P:$P,収穫記録!$D:$D,$J$1,収穫記録!$I:$I,$J$2,収穫記録!$J:$J,$J$3,収穫記録!$F:$F,$I374,収穫記録!$B:$B,"&gt;="&amp;V$10,収穫記録!$B:$B,"&lt;="&amp;V$10+6)
/_xlfn.UNIQUE(_xlfn._xlws.FILTER($F:$F,$E:$E=$J$4))
/IF($J$5="総計",1,$K374/10)
),0)</f>
        <v>0</v>
      </c>
      <c r="W374" s="48" cm="1">
        <f t="array" ref="W374">IFERROR(
IF(OR(W$10="",$I374=""),"",
SUMIFS(収穫記録!$P:$P,収穫記録!$D:$D,$J$1,収穫記録!$I:$I,$J$2,収穫記録!$J:$J,$J$3,収穫記録!$F:$F,$I374,収穫記録!$B:$B,"&gt;="&amp;W$10,収穫記録!$B:$B,"&lt;="&amp;W$10+6)
/_xlfn.UNIQUE(_xlfn._xlws.FILTER($F:$F,$E:$E=$J$4))
/IF($J$5="総計",1,$K374/10)
),0)</f>
        <v>0</v>
      </c>
      <c r="X374" s="48" cm="1">
        <f t="array" ref="X374">IFERROR(
IF(OR(X$10="",$I374=""),"",
SUMIFS(収穫記録!$P:$P,収穫記録!$D:$D,$J$1,収穫記録!$I:$I,$J$2,収穫記録!$J:$J,$J$3,収穫記録!$F:$F,$I374,収穫記録!$B:$B,"&gt;="&amp;X$10,収穫記録!$B:$B,"&lt;="&amp;X$10+6)
/_xlfn.UNIQUE(_xlfn._xlws.FILTER($F:$F,$E:$E=$J$4))
/IF($J$5="総計",1,$K374/10)
),0)</f>
        <v>0</v>
      </c>
    </row>
    <row r="375" spans="10:24">
      <c r="J375" s="13"/>
      <c r="K375" s="37"/>
      <c r="L375" s="46" t="str">
        <f t="shared" si="8"/>
        <v/>
      </c>
      <c r="M375" s="47" cm="1">
        <f t="array" ref="M375">IFERROR(
IF(OR(M$10="",$I375=""),"",
SUMIFS(収穫記録!$P:$P,収穫記録!$D:$D,$J$1,収穫記録!$I:$I,$J$2,収穫記録!$J:$J,$J$3,収穫記録!$F:$F,$I375,収穫記録!$B:$B,"&gt;="&amp;M$10,収穫記録!$B:$B,"&lt;="&amp;M$10+6)
/_xlfn.UNIQUE(_xlfn._xlws.FILTER($F:$F,$E:$E=$J$4))
/IF($J$5="総計",1,$K375/10)
),0)</f>
        <v>0</v>
      </c>
      <c r="N375" s="48" cm="1">
        <f t="array" ref="N375">IFERROR(
IF(OR(N$10="",$I375=""),"",
SUMIFS(収穫記録!$P:$P,収穫記録!$D:$D,$J$1,収穫記録!$I:$I,$J$2,収穫記録!$J:$J,$J$3,収穫記録!$F:$F,$I375,収穫記録!$B:$B,"&gt;="&amp;N$10,収穫記録!$B:$B,"&lt;="&amp;N$10+6)
/_xlfn.UNIQUE(_xlfn._xlws.FILTER($F:$F,$E:$E=$J$4))
/IF($J$5="総計",1,$K375/10)
),0)</f>
        <v>0</v>
      </c>
      <c r="O375" s="48" cm="1">
        <f t="array" ref="O375">IFERROR(
IF(OR(O$10="",$I375=""),"",
SUMIFS(収穫記録!$P:$P,収穫記録!$D:$D,$J$1,収穫記録!$I:$I,$J$2,収穫記録!$J:$J,$J$3,収穫記録!$F:$F,$I375,収穫記録!$B:$B,"&gt;="&amp;O$10,収穫記録!$B:$B,"&lt;="&amp;O$10+6)
/_xlfn.UNIQUE(_xlfn._xlws.FILTER($F:$F,$E:$E=$J$4))
/IF($J$5="総計",1,$K375/10)
),0)</f>
        <v>0</v>
      </c>
      <c r="P375" s="48" cm="1">
        <f t="array" ref="P375">IFERROR(
IF(OR(P$10="",$I375=""),"",
SUMIFS(収穫記録!$P:$P,収穫記録!$D:$D,$J$1,収穫記録!$I:$I,$J$2,収穫記録!$J:$J,$J$3,収穫記録!$F:$F,$I375,収穫記録!$B:$B,"&gt;="&amp;P$10,収穫記録!$B:$B,"&lt;="&amp;P$10+6)
/_xlfn.UNIQUE(_xlfn._xlws.FILTER($F:$F,$E:$E=$J$4))
/IF($J$5="総計",1,$K375/10)
),0)</f>
        <v>0</v>
      </c>
      <c r="Q375" s="48" cm="1">
        <f t="array" ref="Q375">IFERROR(
IF(OR(Q$10="",$I375=""),"",
SUMIFS(収穫記録!$P:$P,収穫記録!$D:$D,$J$1,収穫記録!$I:$I,$J$2,収穫記録!$J:$J,$J$3,収穫記録!$F:$F,$I375,収穫記録!$B:$B,"&gt;="&amp;Q$10,収穫記録!$B:$B,"&lt;="&amp;Q$10+6)
/_xlfn.UNIQUE(_xlfn._xlws.FILTER($F:$F,$E:$E=$J$4))
/IF($J$5="総計",1,$K375/10)
),0)</f>
        <v>0</v>
      </c>
      <c r="R375" s="48" cm="1">
        <f t="array" ref="R375">IFERROR(
IF(OR(R$10="",$I375=""),"",
SUMIFS(収穫記録!$P:$P,収穫記録!$D:$D,$J$1,収穫記録!$I:$I,$J$2,収穫記録!$J:$J,$J$3,収穫記録!$F:$F,$I375,収穫記録!$B:$B,"&gt;="&amp;R$10,収穫記録!$B:$B,"&lt;="&amp;R$10+6)
/_xlfn.UNIQUE(_xlfn._xlws.FILTER($F:$F,$E:$E=$J$4))
/IF($J$5="総計",1,$K375/10)
),0)</f>
        <v>0</v>
      </c>
      <c r="S375" s="48" cm="1">
        <f t="array" ref="S375">IFERROR(
IF(OR(S$10="",$I375=""),"",
SUMIFS(収穫記録!$P:$P,収穫記録!$D:$D,$J$1,収穫記録!$I:$I,$J$2,収穫記録!$J:$J,$J$3,収穫記録!$F:$F,$I375,収穫記録!$B:$B,"&gt;="&amp;S$10,収穫記録!$B:$B,"&lt;="&amp;S$10+6)
/_xlfn.UNIQUE(_xlfn._xlws.FILTER($F:$F,$E:$E=$J$4))
/IF($J$5="総計",1,$K375/10)
),0)</f>
        <v>0</v>
      </c>
      <c r="T375" s="48" cm="1">
        <f t="array" ref="T375">IFERROR(
IF(OR(T$10="",$I375=""),"",
SUMIFS(収穫記録!$P:$P,収穫記録!$D:$D,$J$1,収穫記録!$I:$I,$J$2,収穫記録!$J:$J,$J$3,収穫記録!$F:$F,$I375,収穫記録!$B:$B,"&gt;="&amp;T$10,収穫記録!$B:$B,"&lt;="&amp;T$10+6)
/_xlfn.UNIQUE(_xlfn._xlws.FILTER($F:$F,$E:$E=$J$4))
/IF($J$5="総計",1,$K375/10)
),0)</f>
        <v>0</v>
      </c>
      <c r="U375" s="48" cm="1">
        <f t="array" ref="U375">IFERROR(
IF(OR(U$10="",$I375=""),"",
SUMIFS(収穫記録!$P:$P,収穫記録!$D:$D,$J$1,収穫記録!$I:$I,$J$2,収穫記録!$J:$J,$J$3,収穫記録!$F:$F,$I375,収穫記録!$B:$B,"&gt;="&amp;U$10,収穫記録!$B:$B,"&lt;="&amp;U$10+6)
/_xlfn.UNIQUE(_xlfn._xlws.FILTER($F:$F,$E:$E=$J$4))
/IF($J$5="総計",1,$K375/10)
),0)</f>
        <v>0</v>
      </c>
      <c r="V375" s="48" cm="1">
        <f t="array" ref="V375">IFERROR(
IF(OR(V$10="",$I375=""),"",
SUMIFS(収穫記録!$P:$P,収穫記録!$D:$D,$J$1,収穫記録!$I:$I,$J$2,収穫記録!$J:$J,$J$3,収穫記録!$F:$F,$I375,収穫記録!$B:$B,"&gt;="&amp;V$10,収穫記録!$B:$B,"&lt;="&amp;V$10+6)
/_xlfn.UNIQUE(_xlfn._xlws.FILTER($F:$F,$E:$E=$J$4))
/IF($J$5="総計",1,$K375/10)
),0)</f>
        <v>0</v>
      </c>
      <c r="W375" s="48" cm="1">
        <f t="array" ref="W375">IFERROR(
IF(OR(W$10="",$I375=""),"",
SUMIFS(収穫記録!$P:$P,収穫記録!$D:$D,$J$1,収穫記録!$I:$I,$J$2,収穫記録!$J:$J,$J$3,収穫記録!$F:$F,$I375,収穫記録!$B:$B,"&gt;="&amp;W$10,収穫記録!$B:$B,"&lt;="&amp;W$10+6)
/_xlfn.UNIQUE(_xlfn._xlws.FILTER($F:$F,$E:$E=$J$4))
/IF($J$5="総計",1,$K375/10)
),0)</f>
        <v>0</v>
      </c>
      <c r="X375" s="48" cm="1">
        <f t="array" ref="X375">IFERROR(
IF(OR(X$10="",$I375=""),"",
SUMIFS(収穫記録!$P:$P,収穫記録!$D:$D,$J$1,収穫記録!$I:$I,$J$2,収穫記録!$J:$J,$J$3,収穫記録!$F:$F,$I375,収穫記録!$B:$B,"&gt;="&amp;X$10,収穫記録!$B:$B,"&lt;="&amp;X$10+6)
/_xlfn.UNIQUE(_xlfn._xlws.FILTER($F:$F,$E:$E=$J$4))
/IF($J$5="総計",1,$K375/10)
),0)</f>
        <v>0</v>
      </c>
    </row>
    <row r="376" spans="10:24">
      <c r="J376" s="13"/>
      <c r="K376" s="37"/>
      <c r="L376" s="46" t="str">
        <f t="shared" si="8"/>
        <v/>
      </c>
      <c r="M376" s="47" cm="1">
        <f t="array" ref="M376">IFERROR(
IF(OR(M$10="",$I376=""),"",
SUMIFS(収穫記録!$P:$P,収穫記録!$D:$D,$J$1,収穫記録!$I:$I,$J$2,収穫記録!$J:$J,$J$3,収穫記録!$F:$F,$I376,収穫記録!$B:$B,"&gt;="&amp;M$10,収穫記録!$B:$B,"&lt;="&amp;M$10+6)
/_xlfn.UNIQUE(_xlfn._xlws.FILTER($F:$F,$E:$E=$J$4))
/IF($J$5="総計",1,$K376/10)
),0)</f>
        <v>0</v>
      </c>
      <c r="N376" s="48" cm="1">
        <f t="array" ref="N376">IFERROR(
IF(OR(N$10="",$I376=""),"",
SUMIFS(収穫記録!$P:$P,収穫記録!$D:$D,$J$1,収穫記録!$I:$I,$J$2,収穫記録!$J:$J,$J$3,収穫記録!$F:$F,$I376,収穫記録!$B:$B,"&gt;="&amp;N$10,収穫記録!$B:$B,"&lt;="&amp;N$10+6)
/_xlfn.UNIQUE(_xlfn._xlws.FILTER($F:$F,$E:$E=$J$4))
/IF($J$5="総計",1,$K376/10)
),0)</f>
        <v>0</v>
      </c>
      <c r="O376" s="48" cm="1">
        <f t="array" ref="O376">IFERROR(
IF(OR(O$10="",$I376=""),"",
SUMIFS(収穫記録!$P:$P,収穫記録!$D:$D,$J$1,収穫記録!$I:$I,$J$2,収穫記録!$J:$J,$J$3,収穫記録!$F:$F,$I376,収穫記録!$B:$B,"&gt;="&amp;O$10,収穫記録!$B:$B,"&lt;="&amp;O$10+6)
/_xlfn.UNIQUE(_xlfn._xlws.FILTER($F:$F,$E:$E=$J$4))
/IF($J$5="総計",1,$K376/10)
),0)</f>
        <v>0</v>
      </c>
      <c r="P376" s="48" cm="1">
        <f t="array" ref="P376">IFERROR(
IF(OR(P$10="",$I376=""),"",
SUMIFS(収穫記録!$P:$P,収穫記録!$D:$D,$J$1,収穫記録!$I:$I,$J$2,収穫記録!$J:$J,$J$3,収穫記録!$F:$F,$I376,収穫記録!$B:$B,"&gt;="&amp;P$10,収穫記録!$B:$B,"&lt;="&amp;P$10+6)
/_xlfn.UNIQUE(_xlfn._xlws.FILTER($F:$F,$E:$E=$J$4))
/IF($J$5="総計",1,$K376/10)
),0)</f>
        <v>0</v>
      </c>
      <c r="Q376" s="48" cm="1">
        <f t="array" ref="Q376">IFERROR(
IF(OR(Q$10="",$I376=""),"",
SUMIFS(収穫記録!$P:$P,収穫記録!$D:$D,$J$1,収穫記録!$I:$I,$J$2,収穫記録!$J:$J,$J$3,収穫記録!$F:$F,$I376,収穫記録!$B:$B,"&gt;="&amp;Q$10,収穫記録!$B:$B,"&lt;="&amp;Q$10+6)
/_xlfn.UNIQUE(_xlfn._xlws.FILTER($F:$F,$E:$E=$J$4))
/IF($J$5="総計",1,$K376/10)
),0)</f>
        <v>0</v>
      </c>
      <c r="R376" s="48" cm="1">
        <f t="array" ref="R376">IFERROR(
IF(OR(R$10="",$I376=""),"",
SUMIFS(収穫記録!$P:$P,収穫記録!$D:$D,$J$1,収穫記録!$I:$I,$J$2,収穫記録!$J:$J,$J$3,収穫記録!$F:$F,$I376,収穫記録!$B:$B,"&gt;="&amp;R$10,収穫記録!$B:$B,"&lt;="&amp;R$10+6)
/_xlfn.UNIQUE(_xlfn._xlws.FILTER($F:$F,$E:$E=$J$4))
/IF($J$5="総計",1,$K376/10)
),0)</f>
        <v>0</v>
      </c>
      <c r="S376" s="48" cm="1">
        <f t="array" ref="S376">IFERROR(
IF(OR(S$10="",$I376=""),"",
SUMIFS(収穫記録!$P:$P,収穫記録!$D:$D,$J$1,収穫記録!$I:$I,$J$2,収穫記録!$J:$J,$J$3,収穫記録!$F:$F,$I376,収穫記録!$B:$B,"&gt;="&amp;S$10,収穫記録!$B:$B,"&lt;="&amp;S$10+6)
/_xlfn.UNIQUE(_xlfn._xlws.FILTER($F:$F,$E:$E=$J$4))
/IF($J$5="総計",1,$K376/10)
),0)</f>
        <v>0</v>
      </c>
      <c r="T376" s="48" cm="1">
        <f t="array" ref="T376">IFERROR(
IF(OR(T$10="",$I376=""),"",
SUMIFS(収穫記録!$P:$P,収穫記録!$D:$D,$J$1,収穫記録!$I:$I,$J$2,収穫記録!$J:$J,$J$3,収穫記録!$F:$F,$I376,収穫記録!$B:$B,"&gt;="&amp;T$10,収穫記録!$B:$B,"&lt;="&amp;T$10+6)
/_xlfn.UNIQUE(_xlfn._xlws.FILTER($F:$F,$E:$E=$J$4))
/IF($J$5="総計",1,$K376/10)
),0)</f>
        <v>0</v>
      </c>
      <c r="U376" s="48" cm="1">
        <f t="array" ref="U376">IFERROR(
IF(OR(U$10="",$I376=""),"",
SUMIFS(収穫記録!$P:$P,収穫記録!$D:$D,$J$1,収穫記録!$I:$I,$J$2,収穫記録!$J:$J,$J$3,収穫記録!$F:$F,$I376,収穫記録!$B:$B,"&gt;="&amp;U$10,収穫記録!$B:$B,"&lt;="&amp;U$10+6)
/_xlfn.UNIQUE(_xlfn._xlws.FILTER($F:$F,$E:$E=$J$4))
/IF($J$5="総計",1,$K376/10)
),0)</f>
        <v>0</v>
      </c>
      <c r="V376" s="48" cm="1">
        <f t="array" ref="V376">IFERROR(
IF(OR(V$10="",$I376=""),"",
SUMIFS(収穫記録!$P:$P,収穫記録!$D:$D,$J$1,収穫記録!$I:$I,$J$2,収穫記録!$J:$J,$J$3,収穫記録!$F:$F,$I376,収穫記録!$B:$B,"&gt;="&amp;V$10,収穫記録!$B:$B,"&lt;="&amp;V$10+6)
/_xlfn.UNIQUE(_xlfn._xlws.FILTER($F:$F,$E:$E=$J$4))
/IF($J$5="総計",1,$K376/10)
),0)</f>
        <v>0</v>
      </c>
      <c r="W376" s="48" cm="1">
        <f t="array" ref="W376">IFERROR(
IF(OR(W$10="",$I376=""),"",
SUMIFS(収穫記録!$P:$P,収穫記録!$D:$D,$J$1,収穫記録!$I:$I,$J$2,収穫記録!$J:$J,$J$3,収穫記録!$F:$F,$I376,収穫記録!$B:$B,"&gt;="&amp;W$10,収穫記録!$B:$B,"&lt;="&amp;W$10+6)
/_xlfn.UNIQUE(_xlfn._xlws.FILTER($F:$F,$E:$E=$J$4))
/IF($J$5="総計",1,$K376/10)
),0)</f>
        <v>0</v>
      </c>
      <c r="X376" s="48" cm="1">
        <f t="array" ref="X376">IFERROR(
IF(OR(X$10="",$I376=""),"",
SUMIFS(収穫記録!$P:$P,収穫記録!$D:$D,$J$1,収穫記録!$I:$I,$J$2,収穫記録!$J:$J,$J$3,収穫記録!$F:$F,$I376,収穫記録!$B:$B,"&gt;="&amp;X$10,収穫記録!$B:$B,"&lt;="&amp;X$10+6)
/_xlfn.UNIQUE(_xlfn._xlws.FILTER($F:$F,$E:$E=$J$4))
/IF($J$5="総計",1,$K376/10)
),0)</f>
        <v>0</v>
      </c>
    </row>
    <row r="377" spans="10:24">
      <c r="J377" s="13"/>
      <c r="K377" s="37"/>
      <c r="L377" s="46" t="str">
        <f t="shared" si="8"/>
        <v/>
      </c>
      <c r="M377" s="47" cm="1">
        <f t="array" ref="M377">IFERROR(
IF(OR(M$10="",$I377=""),"",
SUMIFS(収穫記録!$P:$P,収穫記録!$D:$D,$J$1,収穫記録!$I:$I,$J$2,収穫記録!$J:$J,$J$3,収穫記録!$F:$F,$I377,収穫記録!$B:$B,"&gt;="&amp;M$10,収穫記録!$B:$B,"&lt;="&amp;M$10+6)
/_xlfn.UNIQUE(_xlfn._xlws.FILTER($F:$F,$E:$E=$J$4))
/IF($J$5="総計",1,$K377/10)
),0)</f>
        <v>0</v>
      </c>
      <c r="N377" s="48" cm="1">
        <f t="array" ref="N377">IFERROR(
IF(OR(N$10="",$I377=""),"",
SUMIFS(収穫記録!$P:$P,収穫記録!$D:$D,$J$1,収穫記録!$I:$I,$J$2,収穫記録!$J:$J,$J$3,収穫記録!$F:$F,$I377,収穫記録!$B:$B,"&gt;="&amp;N$10,収穫記録!$B:$B,"&lt;="&amp;N$10+6)
/_xlfn.UNIQUE(_xlfn._xlws.FILTER($F:$F,$E:$E=$J$4))
/IF($J$5="総計",1,$K377/10)
),0)</f>
        <v>0</v>
      </c>
      <c r="O377" s="48" cm="1">
        <f t="array" ref="O377">IFERROR(
IF(OR(O$10="",$I377=""),"",
SUMIFS(収穫記録!$P:$P,収穫記録!$D:$D,$J$1,収穫記録!$I:$I,$J$2,収穫記録!$J:$J,$J$3,収穫記録!$F:$F,$I377,収穫記録!$B:$B,"&gt;="&amp;O$10,収穫記録!$B:$B,"&lt;="&amp;O$10+6)
/_xlfn.UNIQUE(_xlfn._xlws.FILTER($F:$F,$E:$E=$J$4))
/IF($J$5="総計",1,$K377/10)
),0)</f>
        <v>0</v>
      </c>
      <c r="P377" s="48" cm="1">
        <f t="array" ref="P377">IFERROR(
IF(OR(P$10="",$I377=""),"",
SUMIFS(収穫記録!$P:$P,収穫記録!$D:$D,$J$1,収穫記録!$I:$I,$J$2,収穫記録!$J:$J,$J$3,収穫記録!$F:$F,$I377,収穫記録!$B:$B,"&gt;="&amp;P$10,収穫記録!$B:$B,"&lt;="&amp;P$10+6)
/_xlfn.UNIQUE(_xlfn._xlws.FILTER($F:$F,$E:$E=$J$4))
/IF($J$5="総計",1,$K377/10)
),0)</f>
        <v>0</v>
      </c>
      <c r="Q377" s="48" cm="1">
        <f t="array" ref="Q377">IFERROR(
IF(OR(Q$10="",$I377=""),"",
SUMIFS(収穫記録!$P:$P,収穫記録!$D:$D,$J$1,収穫記録!$I:$I,$J$2,収穫記録!$J:$J,$J$3,収穫記録!$F:$F,$I377,収穫記録!$B:$B,"&gt;="&amp;Q$10,収穫記録!$B:$B,"&lt;="&amp;Q$10+6)
/_xlfn.UNIQUE(_xlfn._xlws.FILTER($F:$F,$E:$E=$J$4))
/IF($J$5="総計",1,$K377/10)
),0)</f>
        <v>0</v>
      </c>
      <c r="R377" s="48" cm="1">
        <f t="array" ref="R377">IFERROR(
IF(OR(R$10="",$I377=""),"",
SUMIFS(収穫記録!$P:$P,収穫記録!$D:$D,$J$1,収穫記録!$I:$I,$J$2,収穫記録!$J:$J,$J$3,収穫記録!$F:$F,$I377,収穫記録!$B:$B,"&gt;="&amp;R$10,収穫記録!$B:$B,"&lt;="&amp;R$10+6)
/_xlfn.UNIQUE(_xlfn._xlws.FILTER($F:$F,$E:$E=$J$4))
/IF($J$5="総計",1,$K377/10)
),0)</f>
        <v>0</v>
      </c>
      <c r="S377" s="48" cm="1">
        <f t="array" ref="S377">IFERROR(
IF(OR(S$10="",$I377=""),"",
SUMIFS(収穫記録!$P:$P,収穫記録!$D:$D,$J$1,収穫記録!$I:$I,$J$2,収穫記録!$J:$J,$J$3,収穫記録!$F:$F,$I377,収穫記録!$B:$B,"&gt;="&amp;S$10,収穫記録!$B:$B,"&lt;="&amp;S$10+6)
/_xlfn.UNIQUE(_xlfn._xlws.FILTER($F:$F,$E:$E=$J$4))
/IF($J$5="総計",1,$K377/10)
),0)</f>
        <v>0</v>
      </c>
      <c r="T377" s="48" cm="1">
        <f t="array" ref="T377">IFERROR(
IF(OR(T$10="",$I377=""),"",
SUMIFS(収穫記録!$P:$P,収穫記録!$D:$D,$J$1,収穫記録!$I:$I,$J$2,収穫記録!$J:$J,$J$3,収穫記録!$F:$F,$I377,収穫記録!$B:$B,"&gt;="&amp;T$10,収穫記録!$B:$B,"&lt;="&amp;T$10+6)
/_xlfn.UNIQUE(_xlfn._xlws.FILTER($F:$F,$E:$E=$J$4))
/IF($J$5="総計",1,$K377/10)
),0)</f>
        <v>0</v>
      </c>
      <c r="U377" s="48" cm="1">
        <f t="array" ref="U377">IFERROR(
IF(OR(U$10="",$I377=""),"",
SUMIFS(収穫記録!$P:$P,収穫記録!$D:$D,$J$1,収穫記録!$I:$I,$J$2,収穫記録!$J:$J,$J$3,収穫記録!$F:$F,$I377,収穫記録!$B:$B,"&gt;="&amp;U$10,収穫記録!$B:$B,"&lt;="&amp;U$10+6)
/_xlfn.UNIQUE(_xlfn._xlws.FILTER($F:$F,$E:$E=$J$4))
/IF($J$5="総計",1,$K377/10)
),0)</f>
        <v>0</v>
      </c>
      <c r="V377" s="48" cm="1">
        <f t="array" ref="V377">IFERROR(
IF(OR(V$10="",$I377=""),"",
SUMIFS(収穫記録!$P:$P,収穫記録!$D:$D,$J$1,収穫記録!$I:$I,$J$2,収穫記録!$J:$J,$J$3,収穫記録!$F:$F,$I377,収穫記録!$B:$B,"&gt;="&amp;V$10,収穫記録!$B:$B,"&lt;="&amp;V$10+6)
/_xlfn.UNIQUE(_xlfn._xlws.FILTER($F:$F,$E:$E=$J$4))
/IF($J$5="総計",1,$K377/10)
),0)</f>
        <v>0</v>
      </c>
      <c r="W377" s="48" cm="1">
        <f t="array" ref="W377">IFERROR(
IF(OR(W$10="",$I377=""),"",
SUMIFS(収穫記録!$P:$P,収穫記録!$D:$D,$J$1,収穫記録!$I:$I,$J$2,収穫記録!$J:$J,$J$3,収穫記録!$F:$F,$I377,収穫記録!$B:$B,"&gt;="&amp;W$10,収穫記録!$B:$B,"&lt;="&amp;W$10+6)
/_xlfn.UNIQUE(_xlfn._xlws.FILTER($F:$F,$E:$E=$J$4))
/IF($J$5="総計",1,$K377/10)
),0)</f>
        <v>0</v>
      </c>
      <c r="X377" s="48" cm="1">
        <f t="array" ref="X377">IFERROR(
IF(OR(X$10="",$I377=""),"",
SUMIFS(収穫記録!$P:$P,収穫記録!$D:$D,$J$1,収穫記録!$I:$I,$J$2,収穫記録!$J:$J,$J$3,収穫記録!$F:$F,$I377,収穫記録!$B:$B,"&gt;="&amp;X$10,収穫記録!$B:$B,"&lt;="&amp;X$10+6)
/_xlfn.UNIQUE(_xlfn._xlws.FILTER($F:$F,$E:$E=$J$4))
/IF($J$5="総計",1,$K377/10)
),0)</f>
        <v>0</v>
      </c>
    </row>
    <row r="378" spans="10:24">
      <c r="J378" s="13"/>
      <c r="K378" s="37"/>
      <c r="L378" s="46" t="str">
        <f t="shared" si="8"/>
        <v/>
      </c>
      <c r="M378" s="47" cm="1">
        <f t="array" ref="M378">IFERROR(
IF(OR(M$10="",$I378=""),"",
SUMIFS(収穫記録!$P:$P,収穫記録!$D:$D,$J$1,収穫記録!$I:$I,$J$2,収穫記録!$J:$J,$J$3,収穫記録!$F:$F,$I378,収穫記録!$B:$B,"&gt;="&amp;M$10,収穫記録!$B:$B,"&lt;="&amp;M$10+6)
/_xlfn.UNIQUE(_xlfn._xlws.FILTER($F:$F,$E:$E=$J$4))
/IF($J$5="総計",1,$K378/10)
),0)</f>
        <v>0</v>
      </c>
      <c r="N378" s="48" cm="1">
        <f t="array" ref="N378">IFERROR(
IF(OR(N$10="",$I378=""),"",
SUMIFS(収穫記録!$P:$P,収穫記録!$D:$D,$J$1,収穫記録!$I:$I,$J$2,収穫記録!$J:$J,$J$3,収穫記録!$F:$F,$I378,収穫記録!$B:$B,"&gt;="&amp;N$10,収穫記録!$B:$B,"&lt;="&amp;N$10+6)
/_xlfn.UNIQUE(_xlfn._xlws.FILTER($F:$F,$E:$E=$J$4))
/IF($J$5="総計",1,$K378/10)
),0)</f>
        <v>0</v>
      </c>
      <c r="O378" s="48" cm="1">
        <f t="array" ref="O378">IFERROR(
IF(OR(O$10="",$I378=""),"",
SUMIFS(収穫記録!$P:$P,収穫記録!$D:$D,$J$1,収穫記録!$I:$I,$J$2,収穫記録!$J:$J,$J$3,収穫記録!$F:$F,$I378,収穫記録!$B:$B,"&gt;="&amp;O$10,収穫記録!$B:$B,"&lt;="&amp;O$10+6)
/_xlfn.UNIQUE(_xlfn._xlws.FILTER($F:$F,$E:$E=$J$4))
/IF($J$5="総計",1,$K378/10)
),0)</f>
        <v>0</v>
      </c>
      <c r="P378" s="48" cm="1">
        <f t="array" ref="P378">IFERROR(
IF(OR(P$10="",$I378=""),"",
SUMIFS(収穫記録!$P:$P,収穫記録!$D:$D,$J$1,収穫記録!$I:$I,$J$2,収穫記録!$J:$J,$J$3,収穫記録!$F:$F,$I378,収穫記録!$B:$B,"&gt;="&amp;P$10,収穫記録!$B:$B,"&lt;="&amp;P$10+6)
/_xlfn.UNIQUE(_xlfn._xlws.FILTER($F:$F,$E:$E=$J$4))
/IF($J$5="総計",1,$K378/10)
),0)</f>
        <v>0</v>
      </c>
      <c r="Q378" s="48" cm="1">
        <f t="array" ref="Q378">IFERROR(
IF(OR(Q$10="",$I378=""),"",
SUMIFS(収穫記録!$P:$P,収穫記録!$D:$D,$J$1,収穫記録!$I:$I,$J$2,収穫記録!$J:$J,$J$3,収穫記録!$F:$F,$I378,収穫記録!$B:$B,"&gt;="&amp;Q$10,収穫記録!$B:$B,"&lt;="&amp;Q$10+6)
/_xlfn.UNIQUE(_xlfn._xlws.FILTER($F:$F,$E:$E=$J$4))
/IF($J$5="総計",1,$K378/10)
),0)</f>
        <v>0</v>
      </c>
      <c r="R378" s="48" cm="1">
        <f t="array" ref="R378">IFERROR(
IF(OR(R$10="",$I378=""),"",
SUMIFS(収穫記録!$P:$P,収穫記録!$D:$D,$J$1,収穫記録!$I:$I,$J$2,収穫記録!$J:$J,$J$3,収穫記録!$F:$F,$I378,収穫記録!$B:$B,"&gt;="&amp;R$10,収穫記録!$B:$B,"&lt;="&amp;R$10+6)
/_xlfn.UNIQUE(_xlfn._xlws.FILTER($F:$F,$E:$E=$J$4))
/IF($J$5="総計",1,$K378/10)
),0)</f>
        <v>0</v>
      </c>
      <c r="S378" s="48" cm="1">
        <f t="array" ref="S378">IFERROR(
IF(OR(S$10="",$I378=""),"",
SUMIFS(収穫記録!$P:$P,収穫記録!$D:$D,$J$1,収穫記録!$I:$I,$J$2,収穫記録!$J:$J,$J$3,収穫記録!$F:$F,$I378,収穫記録!$B:$B,"&gt;="&amp;S$10,収穫記録!$B:$B,"&lt;="&amp;S$10+6)
/_xlfn.UNIQUE(_xlfn._xlws.FILTER($F:$F,$E:$E=$J$4))
/IF($J$5="総計",1,$K378/10)
),0)</f>
        <v>0</v>
      </c>
      <c r="T378" s="48" cm="1">
        <f t="array" ref="T378">IFERROR(
IF(OR(T$10="",$I378=""),"",
SUMIFS(収穫記録!$P:$P,収穫記録!$D:$D,$J$1,収穫記録!$I:$I,$J$2,収穫記録!$J:$J,$J$3,収穫記録!$F:$F,$I378,収穫記録!$B:$B,"&gt;="&amp;T$10,収穫記録!$B:$B,"&lt;="&amp;T$10+6)
/_xlfn.UNIQUE(_xlfn._xlws.FILTER($F:$F,$E:$E=$J$4))
/IF($J$5="総計",1,$K378/10)
),0)</f>
        <v>0</v>
      </c>
      <c r="U378" s="48" cm="1">
        <f t="array" ref="U378">IFERROR(
IF(OR(U$10="",$I378=""),"",
SUMIFS(収穫記録!$P:$P,収穫記録!$D:$D,$J$1,収穫記録!$I:$I,$J$2,収穫記録!$J:$J,$J$3,収穫記録!$F:$F,$I378,収穫記録!$B:$B,"&gt;="&amp;U$10,収穫記録!$B:$B,"&lt;="&amp;U$10+6)
/_xlfn.UNIQUE(_xlfn._xlws.FILTER($F:$F,$E:$E=$J$4))
/IF($J$5="総計",1,$K378/10)
),0)</f>
        <v>0</v>
      </c>
      <c r="V378" s="48" cm="1">
        <f t="array" ref="V378">IFERROR(
IF(OR(V$10="",$I378=""),"",
SUMIFS(収穫記録!$P:$P,収穫記録!$D:$D,$J$1,収穫記録!$I:$I,$J$2,収穫記録!$J:$J,$J$3,収穫記録!$F:$F,$I378,収穫記録!$B:$B,"&gt;="&amp;V$10,収穫記録!$B:$B,"&lt;="&amp;V$10+6)
/_xlfn.UNIQUE(_xlfn._xlws.FILTER($F:$F,$E:$E=$J$4))
/IF($J$5="総計",1,$K378/10)
),0)</f>
        <v>0</v>
      </c>
      <c r="W378" s="48" cm="1">
        <f t="array" ref="W378">IFERROR(
IF(OR(W$10="",$I378=""),"",
SUMIFS(収穫記録!$P:$P,収穫記録!$D:$D,$J$1,収穫記録!$I:$I,$J$2,収穫記録!$J:$J,$J$3,収穫記録!$F:$F,$I378,収穫記録!$B:$B,"&gt;="&amp;W$10,収穫記録!$B:$B,"&lt;="&amp;W$10+6)
/_xlfn.UNIQUE(_xlfn._xlws.FILTER($F:$F,$E:$E=$J$4))
/IF($J$5="総計",1,$K378/10)
),0)</f>
        <v>0</v>
      </c>
      <c r="X378" s="48" cm="1">
        <f t="array" ref="X378">IFERROR(
IF(OR(X$10="",$I378=""),"",
SUMIFS(収穫記録!$P:$P,収穫記録!$D:$D,$J$1,収穫記録!$I:$I,$J$2,収穫記録!$J:$J,$J$3,収穫記録!$F:$F,$I378,収穫記録!$B:$B,"&gt;="&amp;X$10,収穫記録!$B:$B,"&lt;="&amp;X$10+6)
/_xlfn.UNIQUE(_xlfn._xlws.FILTER($F:$F,$E:$E=$J$4))
/IF($J$5="総計",1,$K378/10)
),0)</f>
        <v>0</v>
      </c>
    </row>
    <row r="379" spans="10:24">
      <c r="J379" s="13"/>
      <c r="K379" s="37"/>
      <c r="L379" s="46" t="str">
        <f t="shared" si="8"/>
        <v/>
      </c>
      <c r="M379" s="47" cm="1">
        <f t="array" ref="M379">IFERROR(
IF(OR(M$10="",$I379=""),"",
SUMIFS(収穫記録!$P:$P,収穫記録!$D:$D,$J$1,収穫記録!$I:$I,$J$2,収穫記録!$J:$J,$J$3,収穫記録!$F:$F,$I379,収穫記録!$B:$B,"&gt;="&amp;M$10,収穫記録!$B:$B,"&lt;="&amp;M$10+6)
/_xlfn.UNIQUE(_xlfn._xlws.FILTER($F:$F,$E:$E=$J$4))
/IF($J$5="総計",1,$K379/10)
),0)</f>
        <v>0</v>
      </c>
      <c r="N379" s="48" cm="1">
        <f t="array" ref="N379">IFERROR(
IF(OR(N$10="",$I379=""),"",
SUMIFS(収穫記録!$P:$P,収穫記録!$D:$D,$J$1,収穫記録!$I:$I,$J$2,収穫記録!$J:$J,$J$3,収穫記録!$F:$F,$I379,収穫記録!$B:$B,"&gt;="&amp;N$10,収穫記録!$B:$B,"&lt;="&amp;N$10+6)
/_xlfn.UNIQUE(_xlfn._xlws.FILTER($F:$F,$E:$E=$J$4))
/IF($J$5="総計",1,$K379/10)
),0)</f>
        <v>0</v>
      </c>
      <c r="O379" s="48" cm="1">
        <f t="array" ref="O379">IFERROR(
IF(OR(O$10="",$I379=""),"",
SUMIFS(収穫記録!$P:$P,収穫記録!$D:$D,$J$1,収穫記録!$I:$I,$J$2,収穫記録!$J:$J,$J$3,収穫記録!$F:$F,$I379,収穫記録!$B:$B,"&gt;="&amp;O$10,収穫記録!$B:$B,"&lt;="&amp;O$10+6)
/_xlfn.UNIQUE(_xlfn._xlws.FILTER($F:$F,$E:$E=$J$4))
/IF($J$5="総計",1,$K379/10)
),0)</f>
        <v>0</v>
      </c>
      <c r="P379" s="48" cm="1">
        <f t="array" ref="P379">IFERROR(
IF(OR(P$10="",$I379=""),"",
SUMIFS(収穫記録!$P:$P,収穫記録!$D:$D,$J$1,収穫記録!$I:$I,$J$2,収穫記録!$J:$J,$J$3,収穫記録!$F:$F,$I379,収穫記録!$B:$B,"&gt;="&amp;P$10,収穫記録!$B:$B,"&lt;="&amp;P$10+6)
/_xlfn.UNIQUE(_xlfn._xlws.FILTER($F:$F,$E:$E=$J$4))
/IF($J$5="総計",1,$K379/10)
),0)</f>
        <v>0</v>
      </c>
      <c r="Q379" s="48" cm="1">
        <f t="array" ref="Q379">IFERROR(
IF(OR(Q$10="",$I379=""),"",
SUMIFS(収穫記録!$P:$P,収穫記録!$D:$D,$J$1,収穫記録!$I:$I,$J$2,収穫記録!$J:$J,$J$3,収穫記録!$F:$F,$I379,収穫記録!$B:$B,"&gt;="&amp;Q$10,収穫記録!$B:$B,"&lt;="&amp;Q$10+6)
/_xlfn.UNIQUE(_xlfn._xlws.FILTER($F:$F,$E:$E=$J$4))
/IF($J$5="総計",1,$K379/10)
),0)</f>
        <v>0</v>
      </c>
      <c r="R379" s="48" cm="1">
        <f t="array" ref="R379">IFERROR(
IF(OR(R$10="",$I379=""),"",
SUMIFS(収穫記録!$P:$P,収穫記録!$D:$D,$J$1,収穫記録!$I:$I,$J$2,収穫記録!$J:$J,$J$3,収穫記録!$F:$F,$I379,収穫記録!$B:$B,"&gt;="&amp;R$10,収穫記録!$B:$B,"&lt;="&amp;R$10+6)
/_xlfn.UNIQUE(_xlfn._xlws.FILTER($F:$F,$E:$E=$J$4))
/IF($J$5="総計",1,$K379/10)
),0)</f>
        <v>0</v>
      </c>
      <c r="S379" s="48" cm="1">
        <f t="array" ref="S379">IFERROR(
IF(OR(S$10="",$I379=""),"",
SUMIFS(収穫記録!$P:$P,収穫記録!$D:$D,$J$1,収穫記録!$I:$I,$J$2,収穫記録!$J:$J,$J$3,収穫記録!$F:$F,$I379,収穫記録!$B:$B,"&gt;="&amp;S$10,収穫記録!$B:$B,"&lt;="&amp;S$10+6)
/_xlfn.UNIQUE(_xlfn._xlws.FILTER($F:$F,$E:$E=$J$4))
/IF($J$5="総計",1,$K379/10)
),0)</f>
        <v>0</v>
      </c>
      <c r="T379" s="48" cm="1">
        <f t="array" ref="T379">IFERROR(
IF(OR(T$10="",$I379=""),"",
SUMIFS(収穫記録!$P:$P,収穫記録!$D:$D,$J$1,収穫記録!$I:$I,$J$2,収穫記録!$J:$J,$J$3,収穫記録!$F:$F,$I379,収穫記録!$B:$B,"&gt;="&amp;T$10,収穫記録!$B:$B,"&lt;="&amp;T$10+6)
/_xlfn.UNIQUE(_xlfn._xlws.FILTER($F:$F,$E:$E=$J$4))
/IF($J$5="総計",1,$K379/10)
),0)</f>
        <v>0</v>
      </c>
      <c r="U379" s="48" cm="1">
        <f t="array" ref="U379">IFERROR(
IF(OR(U$10="",$I379=""),"",
SUMIFS(収穫記録!$P:$P,収穫記録!$D:$D,$J$1,収穫記録!$I:$I,$J$2,収穫記録!$J:$J,$J$3,収穫記録!$F:$F,$I379,収穫記録!$B:$B,"&gt;="&amp;U$10,収穫記録!$B:$B,"&lt;="&amp;U$10+6)
/_xlfn.UNIQUE(_xlfn._xlws.FILTER($F:$F,$E:$E=$J$4))
/IF($J$5="総計",1,$K379/10)
),0)</f>
        <v>0</v>
      </c>
      <c r="V379" s="48" cm="1">
        <f t="array" ref="V379">IFERROR(
IF(OR(V$10="",$I379=""),"",
SUMIFS(収穫記録!$P:$P,収穫記録!$D:$D,$J$1,収穫記録!$I:$I,$J$2,収穫記録!$J:$J,$J$3,収穫記録!$F:$F,$I379,収穫記録!$B:$B,"&gt;="&amp;V$10,収穫記録!$B:$B,"&lt;="&amp;V$10+6)
/_xlfn.UNIQUE(_xlfn._xlws.FILTER($F:$F,$E:$E=$J$4))
/IF($J$5="総計",1,$K379/10)
),0)</f>
        <v>0</v>
      </c>
      <c r="W379" s="48" cm="1">
        <f t="array" ref="W379">IFERROR(
IF(OR(W$10="",$I379=""),"",
SUMIFS(収穫記録!$P:$P,収穫記録!$D:$D,$J$1,収穫記録!$I:$I,$J$2,収穫記録!$J:$J,$J$3,収穫記録!$F:$F,$I379,収穫記録!$B:$B,"&gt;="&amp;W$10,収穫記録!$B:$B,"&lt;="&amp;W$10+6)
/_xlfn.UNIQUE(_xlfn._xlws.FILTER($F:$F,$E:$E=$J$4))
/IF($J$5="総計",1,$K379/10)
),0)</f>
        <v>0</v>
      </c>
      <c r="X379" s="48" cm="1">
        <f t="array" ref="X379">IFERROR(
IF(OR(X$10="",$I379=""),"",
SUMIFS(収穫記録!$P:$P,収穫記録!$D:$D,$J$1,収穫記録!$I:$I,$J$2,収穫記録!$J:$J,$J$3,収穫記録!$F:$F,$I379,収穫記録!$B:$B,"&gt;="&amp;X$10,収穫記録!$B:$B,"&lt;="&amp;X$10+6)
/_xlfn.UNIQUE(_xlfn._xlws.FILTER($F:$F,$E:$E=$J$4))
/IF($J$5="総計",1,$K379/10)
),0)</f>
        <v>0</v>
      </c>
    </row>
    <row r="380" spans="10:24">
      <c r="J380" s="13"/>
      <c r="K380" s="37"/>
      <c r="L380" s="46" t="str">
        <f t="shared" si="8"/>
        <v/>
      </c>
      <c r="M380" s="47" cm="1">
        <f t="array" ref="M380">IFERROR(
IF(OR(M$10="",$I380=""),"",
SUMIFS(収穫記録!$P:$P,収穫記録!$D:$D,$J$1,収穫記録!$I:$I,$J$2,収穫記録!$J:$J,$J$3,収穫記録!$F:$F,$I380,収穫記録!$B:$B,"&gt;="&amp;M$10,収穫記録!$B:$B,"&lt;="&amp;M$10+6)
/_xlfn.UNIQUE(_xlfn._xlws.FILTER($F:$F,$E:$E=$J$4))
/IF($J$5="総計",1,$K380/10)
),0)</f>
        <v>0</v>
      </c>
      <c r="N380" s="48" cm="1">
        <f t="array" ref="N380">IFERROR(
IF(OR(N$10="",$I380=""),"",
SUMIFS(収穫記録!$P:$P,収穫記録!$D:$D,$J$1,収穫記録!$I:$I,$J$2,収穫記録!$J:$J,$J$3,収穫記録!$F:$F,$I380,収穫記録!$B:$B,"&gt;="&amp;N$10,収穫記録!$B:$B,"&lt;="&amp;N$10+6)
/_xlfn.UNIQUE(_xlfn._xlws.FILTER($F:$F,$E:$E=$J$4))
/IF($J$5="総計",1,$K380/10)
),0)</f>
        <v>0</v>
      </c>
      <c r="O380" s="48" cm="1">
        <f t="array" ref="O380">IFERROR(
IF(OR(O$10="",$I380=""),"",
SUMIFS(収穫記録!$P:$P,収穫記録!$D:$D,$J$1,収穫記録!$I:$I,$J$2,収穫記録!$J:$J,$J$3,収穫記録!$F:$F,$I380,収穫記録!$B:$B,"&gt;="&amp;O$10,収穫記録!$B:$B,"&lt;="&amp;O$10+6)
/_xlfn.UNIQUE(_xlfn._xlws.FILTER($F:$F,$E:$E=$J$4))
/IF($J$5="総計",1,$K380/10)
),0)</f>
        <v>0</v>
      </c>
      <c r="P380" s="48" cm="1">
        <f t="array" ref="P380">IFERROR(
IF(OR(P$10="",$I380=""),"",
SUMIFS(収穫記録!$P:$P,収穫記録!$D:$D,$J$1,収穫記録!$I:$I,$J$2,収穫記録!$J:$J,$J$3,収穫記録!$F:$F,$I380,収穫記録!$B:$B,"&gt;="&amp;P$10,収穫記録!$B:$B,"&lt;="&amp;P$10+6)
/_xlfn.UNIQUE(_xlfn._xlws.FILTER($F:$F,$E:$E=$J$4))
/IF($J$5="総計",1,$K380/10)
),0)</f>
        <v>0</v>
      </c>
      <c r="Q380" s="48" cm="1">
        <f t="array" ref="Q380">IFERROR(
IF(OR(Q$10="",$I380=""),"",
SUMIFS(収穫記録!$P:$P,収穫記録!$D:$D,$J$1,収穫記録!$I:$I,$J$2,収穫記録!$J:$J,$J$3,収穫記録!$F:$F,$I380,収穫記録!$B:$B,"&gt;="&amp;Q$10,収穫記録!$B:$B,"&lt;="&amp;Q$10+6)
/_xlfn.UNIQUE(_xlfn._xlws.FILTER($F:$F,$E:$E=$J$4))
/IF($J$5="総計",1,$K380/10)
),0)</f>
        <v>0</v>
      </c>
      <c r="R380" s="48" cm="1">
        <f t="array" ref="R380">IFERROR(
IF(OR(R$10="",$I380=""),"",
SUMIFS(収穫記録!$P:$P,収穫記録!$D:$D,$J$1,収穫記録!$I:$I,$J$2,収穫記録!$J:$J,$J$3,収穫記録!$F:$F,$I380,収穫記録!$B:$B,"&gt;="&amp;R$10,収穫記録!$B:$B,"&lt;="&amp;R$10+6)
/_xlfn.UNIQUE(_xlfn._xlws.FILTER($F:$F,$E:$E=$J$4))
/IF($J$5="総計",1,$K380/10)
),0)</f>
        <v>0</v>
      </c>
      <c r="S380" s="48" cm="1">
        <f t="array" ref="S380">IFERROR(
IF(OR(S$10="",$I380=""),"",
SUMIFS(収穫記録!$P:$P,収穫記録!$D:$D,$J$1,収穫記録!$I:$I,$J$2,収穫記録!$J:$J,$J$3,収穫記録!$F:$F,$I380,収穫記録!$B:$B,"&gt;="&amp;S$10,収穫記録!$B:$B,"&lt;="&amp;S$10+6)
/_xlfn.UNIQUE(_xlfn._xlws.FILTER($F:$F,$E:$E=$J$4))
/IF($J$5="総計",1,$K380/10)
),0)</f>
        <v>0</v>
      </c>
      <c r="T380" s="48" cm="1">
        <f t="array" ref="T380">IFERROR(
IF(OR(T$10="",$I380=""),"",
SUMIFS(収穫記録!$P:$P,収穫記録!$D:$D,$J$1,収穫記録!$I:$I,$J$2,収穫記録!$J:$J,$J$3,収穫記録!$F:$F,$I380,収穫記録!$B:$B,"&gt;="&amp;T$10,収穫記録!$B:$B,"&lt;="&amp;T$10+6)
/_xlfn.UNIQUE(_xlfn._xlws.FILTER($F:$F,$E:$E=$J$4))
/IF($J$5="総計",1,$K380/10)
),0)</f>
        <v>0</v>
      </c>
      <c r="U380" s="48" cm="1">
        <f t="array" ref="U380">IFERROR(
IF(OR(U$10="",$I380=""),"",
SUMIFS(収穫記録!$P:$P,収穫記録!$D:$D,$J$1,収穫記録!$I:$I,$J$2,収穫記録!$J:$J,$J$3,収穫記録!$F:$F,$I380,収穫記録!$B:$B,"&gt;="&amp;U$10,収穫記録!$B:$B,"&lt;="&amp;U$10+6)
/_xlfn.UNIQUE(_xlfn._xlws.FILTER($F:$F,$E:$E=$J$4))
/IF($J$5="総計",1,$K380/10)
),0)</f>
        <v>0</v>
      </c>
      <c r="V380" s="48" cm="1">
        <f t="array" ref="V380">IFERROR(
IF(OR(V$10="",$I380=""),"",
SUMIFS(収穫記録!$P:$P,収穫記録!$D:$D,$J$1,収穫記録!$I:$I,$J$2,収穫記録!$J:$J,$J$3,収穫記録!$F:$F,$I380,収穫記録!$B:$B,"&gt;="&amp;V$10,収穫記録!$B:$B,"&lt;="&amp;V$10+6)
/_xlfn.UNIQUE(_xlfn._xlws.FILTER($F:$F,$E:$E=$J$4))
/IF($J$5="総計",1,$K380/10)
),0)</f>
        <v>0</v>
      </c>
      <c r="W380" s="48" cm="1">
        <f t="array" ref="W380">IFERROR(
IF(OR(W$10="",$I380=""),"",
SUMIFS(収穫記録!$P:$P,収穫記録!$D:$D,$J$1,収穫記録!$I:$I,$J$2,収穫記録!$J:$J,$J$3,収穫記録!$F:$F,$I380,収穫記録!$B:$B,"&gt;="&amp;W$10,収穫記録!$B:$B,"&lt;="&amp;W$10+6)
/_xlfn.UNIQUE(_xlfn._xlws.FILTER($F:$F,$E:$E=$J$4))
/IF($J$5="総計",1,$K380/10)
),0)</f>
        <v>0</v>
      </c>
      <c r="X380" s="48" cm="1">
        <f t="array" ref="X380">IFERROR(
IF(OR(X$10="",$I380=""),"",
SUMIFS(収穫記録!$P:$P,収穫記録!$D:$D,$J$1,収穫記録!$I:$I,$J$2,収穫記録!$J:$J,$J$3,収穫記録!$F:$F,$I380,収穫記録!$B:$B,"&gt;="&amp;X$10,収穫記録!$B:$B,"&lt;="&amp;X$10+6)
/_xlfn.UNIQUE(_xlfn._xlws.FILTER($F:$F,$E:$E=$J$4))
/IF($J$5="総計",1,$K380/10)
),0)</f>
        <v>0</v>
      </c>
    </row>
    <row r="381" spans="10:24">
      <c r="J381" s="13"/>
      <c r="K381" s="37"/>
      <c r="L381" s="46" t="str">
        <f t="shared" si="8"/>
        <v/>
      </c>
      <c r="M381" s="47" cm="1">
        <f t="array" ref="M381">IFERROR(
IF(OR(M$10="",$I381=""),"",
SUMIFS(収穫記録!$P:$P,収穫記録!$D:$D,$J$1,収穫記録!$I:$I,$J$2,収穫記録!$J:$J,$J$3,収穫記録!$F:$F,$I381,収穫記録!$B:$B,"&gt;="&amp;M$10,収穫記録!$B:$B,"&lt;="&amp;M$10+6)
/_xlfn.UNIQUE(_xlfn._xlws.FILTER($F:$F,$E:$E=$J$4))
/IF($J$5="総計",1,$K381/10)
),0)</f>
        <v>0</v>
      </c>
      <c r="N381" s="48" cm="1">
        <f t="array" ref="N381">IFERROR(
IF(OR(N$10="",$I381=""),"",
SUMIFS(収穫記録!$P:$P,収穫記録!$D:$D,$J$1,収穫記録!$I:$I,$J$2,収穫記録!$J:$J,$J$3,収穫記録!$F:$F,$I381,収穫記録!$B:$B,"&gt;="&amp;N$10,収穫記録!$B:$B,"&lt;="&amp;N$10+6)
/_xlfn.UNIQUE(_xlfn._xlws.FILTER($F:$F,$E:$E=$J$4))
/IF($J$5="総計",1,$K381/10)
),0)</f>
        <v>0</v>
      </c>
      <c r="O381" s="48" cm="1">
        <f t="array" ref="O381">IFERROR(
IF(OR(O$10="",$I381=""),"",
SUMIFS(収穫記録!$P:$P,収穫記録!$D:$D,$J$1,収穫記録!$I:$I,$J$2,収穫記録!$J:$J,$J$3,収穫記録!$F:$F,$I381,収穫記録!$B:$B,"&gt;="&amp;O$10,収穫記録!$B:$B,"&lt;="&amp;O$10+6)
/_xlfn.UNIQUE(_xlfn._xlws.FILTER($F:$F,$E:$E=$J$4))
/IF($J$5="総計",1,$K381/10)
),0)</f>
        <v>0</v>
      </c>
      <c r="P381" s="48" cm="1">
        <f t="array" ref="P381">IFERROR(
IF(OR(P$10="",$I381=""),"",
SUMIFS(収穫記録!$P:$P,収穫記録!$D:$D,$J$1,収穫記録!$I:$I,$J$2,収穫記録!$J:$J,$J$3,収穫記録!$F:$F,$I381,収穫記録!$B:$B,"&gt;="&amp;P$10,収穫記録!$B:$B,"&lt;="&amp;P$10+6)
/_xlfn.UNIQUE(_xlfn._xlws.FILTER($F:$F,$E:$E=$J$4))
/IF($J$5="総計",1,$K381/10)
),0)</f>
        <v>0</v>
      </c>
      <c r="Q381" s="48" cm="1">
        <f t="array" ref="Q381">IFERROR(
IF(OR(Q$10="",$I381=""),"",
SUMIFS(収穫記録!$P:$P,収穫記録!$D:$D,$J$1,収穫記録!$I:$I,$J$2,収穫記録!$J:$J,$J$3,収穫記録!$F:$F,$I381,収穫記録!$B:$B,"&gt;="&amp;Q$10,収穫記録!$B:$B,"&lt;="&amp;Q$10+6)
/_xlfn.UNIQUE(_xlfn._xlws.FILTER($F:$F,$E:$E=$J$4))
/IF($J$5="総計",1,$K381/10)
),0)</f>
        <v>0</v>
      </c>
      <c r="R381" s="48" cm="1">
        <f t="array" ref="R381">IFERROR(
IF(OR(R$10="",$I381=""),"",
SUMIFS(収穫記録!$P:$P,収穫記録!$D:$D,$J$1,収穫記録!$I:$I,$J$2,収穫記録!$J:$J,$J$3,収穫記録!$F:$F,$I381,収穫記録!$B:$B,"&gt;="&amp;R$10,収穫記録!$B:$B,"&lt;="&amp;R$10+6)
/_xlfn.UNIQUE(_xlfn._xlws.FILTER($F:$F,$E:$E=$J$4))
/IF($J$5="総計",1,$K381/10)
),0)</f>
        <v>0</v>
      </c>
      <c r="S381" s="48" cm="1">
        <f t="array" ref="S381">IFERROR(
IF(OR(S$10="",$I381=""),"",
SUMIFS(収穫記録!$P:$P,収穫記録!$D:$D,$J$1,収穫記録!$I:$I,$J$2,収穫記録!$J:$J,$J$3,収穫記録!$F:$F,$I381,収穫記録!$B:$B,"&gt;="&amp;S$10,収穫記録!$B:$B,"&lt;="&amp;S$10+6)
/_xlfn.UNIQUE(_xlfn._xlws.FILTER($F:$F,$E:$E=$J$4))
/IF($J$5="総計",1,$K381/10)
),0)</f>
        <v>0</v>
      </c>
      <c r="T381" s="48" cm="1">
        <f t="array" ref="T381">IFERROR(
IF(OR(T$10="",$I381=""),"",
SUMIFS(収穫記録!$P:$P,収穫記録!$D:$D,$J$1,収穫記録!$I:$I,$J$2,収穫記録!$J:$J,$J$3,収穫記録!$F:$F,$I381,収穫記録!$B:$B,"&gt;="&amp;T$10,収穫記録!$B:$B,"&lt;="&amp;T$10+6)
/_xlfn.UNIQUE(_xlfn._xlws.FILTER($F:$F,$E:$E=$J$4))
/IF($J$5="総計",1,$K381/10)
),0)</f>
        <v>0</v>
      </c>
      <c r="U381" s="48" cm="1">
        <f t="array" ref="U381">IFERROR(
IF(OR(U$10="",$I381=""),"",
SUMIFS(収穫記録!$P:$P,収穫記録!$D:$D,$J$1,収穫記録!$I:$I,$J$2,収穫記録!$J:$J,$J$3,収穫記録!$F:$F,$I381,収穫記録!$B:$B,"&gt;="&amp;U$10,収穫記録!$B:$B,"&lt;="&amp;U$10+6)
/_xlfn.UNIQUE(_xlfn._xlws.FILTER($F:$F,$E:$E=$J$4))
/IF($J$5="総計",1,$K381/10)
),0)</f>
        <v>0</v>
      </c>
      <c r="V381" s="48" cm="1">
        <f t="array" ref="V381">IFERROR(
IF(OR(V$10="",$I381=""),"",
SUMIFS(収穫記録!$P:$P,収穫記録!$D:$D,$J$1,収穫記録!$I:$I,$J$2,収穫記録!$J:$J,$J$3,収穫記録!$F:$F,$I381,収穫記録!$B:$B,"&gt;="&amp;V$10,収穫記録!$B:$B,"&lt;="&amp;V$10+6)
/_xlfn.UNIQUE(_xlfn._xlws.FILTER($F:$F,$E:$E=$J$4))
/IF($J$5="総計",1,$K381/10)
),0)</f>
        <v>0</v>
      </c>
      <c r="W381" s="48" cm="1">
        <f t="array" ref="W381">IFERROR(
IF(OR(W$10="",$I381=""),"",
SUMIFS(収穫記録!$P:$P,収穫記録!$D:$D,$J$1,収穫記録!$I:$I,$J$2,収穫記録!$J:$J,$J$3,収穫記録!$F:$F,$I381,収穫記録!$B:$B,"&gt;="&amp;W$10,収穫記録!$B:$B,"&lt;="&amp;W$10+6)
/_xlfn.UNIQUE(_xlfn._xlws.FILTER($F:$F,$E:$E=$J$4))
/IF($J$5="総計",1,$K381/10)
),0)</f>
        <v>0</v>
      </c>
      <c r="X381" s="48" cm="1">
        <f t="array" ref="X381">IFERROR(
IF(OR(X$10="",$I381=""),"",
SUMIFS(収穫記録!$P:$P,収穫記録!$D:$D,$J$1,収穫記録!$I:$I,$J$2,収穫記録!$J:$J,$J$3,収穫記録!$F:$F,$I381,収穫記録!$B:$B,"&gt;="&amp;X$10,収穫記録!$B:$B,"&lt;="&amp;X$10+6)
/_xlfn.UNIQUE(_xlfn._xlws.FILTER($F:$F,$E:$E=$J$4))
/IF($J$5="総計",1,$K381/10)
),0)</f>
        <v>0</v>
      </c>
    </row>
    <row r="382" spans="10:24">
      <c r="J382" s="13"/>
      <c r="K382" s="37"/>
      <c r="L382" s="46" t="str">
        <f t="shared" si="8"/>
        <v/>
      </c>
      <c r="M382" s="47" cm="1">
        <f t="array" ref="M382">IFERROR(
IF(OR(M$10="",$I382=""),"",
SUMIFS(収穫記録!$P:$P,収穫記録!$D:$D,$J$1,収穫記録!$I:$I,$J$2,収穫記録!$J:$J,$J$3,収穫記録!$F:$F,$I382,収穫記録!$B:$B,"&gt;="&amp;M$10,収穫記録!$B:$B,"&lt;="&amp;M$10+6)
/_xlfn.UNIQUE(_xlfn._xlws.FILTER($F:$F,$E:$E=$J$4))
/IF($J$5="総計",1,$K382/10)
),0)</f>
        <v>0</v>
      </c>
      <c r="N382" s="48" cm="1">
        <f t="array" ref="N382">IFERROR(
IF(OR(N$10="",$I382=""),"",
SUMIFS(収穫記録!$P:$P,収穫記録!$D:$D,$J$1,収穫記録!$I:$I,$J$2,収穫記録!$J:$J,$J$3,収穫記録!$F:$F,$I382,収穫記録!$B:$B,"&gt;="&amp;N$10,収穫記録!$B:$B,"&lt;="&amp;N$10+6)
/_xlfn.UNIQUE(_xlfn._xlws.FILTER($F:$F,$E:$E=$J$4))
/IF($J$5="総計",1,$K382/10)
),0)</f>
        <v>0</v>
      </c>
      <c r="O382" s="48" cm="1">
        <f t="array" ref="O382">IFERROR(
IF(OR(O$10="",$I382=""),"",
SUMIFS(収穫記録!$P:$P,収穫記録!$D:$D,$J$1,収穫記録!$I:$I,$J$2,収穫記録!$J:$J,$J$3,収穫記録!$F:$F,$I382,収穫記録!$B:$B,"&gt;="&amp;O$10,収穫記録!$B:$B,"&lt;="&amp;O$10+6)
/_xlfn.UNIQUE(_xlfn._xlws.FILTER($F:$F,$E:$E=$J$4))
/IF($J$5="総計",1,$K382/10)
),0)</f>
        <v>0</v>
      </c>
      <c r="P382" s="48" cm="1">
        <f t="array" ref="P382">IFERROR(
IF(OR(P$10="",$I382=""),"",
SUMIFS(収穫記録!$P:$P,収穫記録!$D:$D,$J$1,収穫記録!$I:$I,$J$2,収穫記録!$J:$J,$J$3,収穫記録!$F:$F,$I382,収穫記録!$B:$B,"&gt;="&amp;P$10,収穫記録!$B:$B,"&lt;="&amp;P$10+6)
/_xlfn.UNIQUE(_xlfn._xlws.FILTER($F:$F,$E:$E=$J$4))
/IF($J$5="総計",1,$K382/10)
),0)</f>
        <v>0</v>
      </c>
      <c r="Q382" s="48" cm="1">
        <f t="array" ref="Q382">IFERROR(
IF(OR(Q$10="",$I382=""),"",
SUMIFS(収穫記録!$P:$P,収穫記録!$D:$D,$J$1,収穫記録!$I:$I,$J$2,収穫記録!$J:$J,$J$3,収穫記録!$F:$F,$I382,収穫記録!$B:$B,"&gt;="&amp;Q$10,収穫記録!$B:$B,"&lt;="&amp;Q$10+6)
/_xlfn.UNIQUE(_xlfn._xlws.FILTER($F:$F,$E:$E=$J$4))
/IF($J$5="総計",1,$K382/10)
),0)</f>
        <v>0</v>
      </c>
      <c r="R382" s="48" cm="1">
        <f t="array" ref="R382">IFERROR(
IF(OR(R$10="",$I382=""),"",
SUMIFS(収穫記録!$P:$P,収穫記録!$D:$D,$J$1,収穫記録!$I:$I,$J$2,収穫記録!$J:$J,$J$3,収穫記録!$F:$F,$I382,収穫記録!$B:$B,"&gt;="&amp;R$10,収穫記録!$B:$B,"&lt;="&amp;R$10+6)
/_xlfn.UNIQUE(_xlfn._xlws.FILTER($F:$F,$E:$E=$J$4))
/IF($J$5="総計",1,$K382/10)
),0)</f>
        <v>0</v>
      </c>
      <c r="S382" s="48" cm="1">
        <f t="array" ref="S382">IFERROR(
IF(OR(S$10="",$I382=""),"",
SUMIFS(収穫記録!$P:$P,収穫記録!$D:$D,$J$1,収穫記録!$I:$I,$J$2,収穫記録!$J:$J,$J$3,収穫記録!$F:$F,$I382,収穫記録!$B:$B,"&gt;="&amp;S$10,収穫記録!$B:$B,"&lt;="&amp;S$10+6)
/_xlfn.UNIQUE(_xlfn._xlws.FILTER($F:$F,$E:$E=$J$4))
/IF($J$5="総計",1,$K382/10)
),0)</f>
        <v>0</v>
      </c>
      <c r="T382" s="48" cm="1">
        <f t="array" ref="T382">IFERROR(
IF(OR(T$10="",$I382=""),"",
SUMIFS(収穫記録!$P:$P,収穫記録!$D:$D,$J$1,収穫記録!$I:$I,$J$2,収穫記録!$J:$J,$J$3,収穫記録!$F:$F,$I382,収穫記録!$B:$B,"&gt;="&amp;T$10,収穫記録!$B:$B,"&lt;="&amp;T$10+6)
/_xlfn.UNIQUE(_xlfn._xlws.FILTER($F:$F,$E:$E=$J$4))
/IF($J$5="総計",1,$K382/10)
),0)</f>
        <v>0</v>
      </c>
      <c r="U382" s="48" cm="1">
        <f t="array" ref="U382">IFERROR(
IF(OR(U$10="",$I382=""),"",
SUMIFS(収穫記録!$P:$P,収穫記録!$D:$D,$J$1,収穫記録!$I:$I,$J$2,収穫記録!$J:$J,$J$3,収穫記録!$F:$F,$I382,収穫記録!$B:$B,"&gt;="&amp;U$10,収穫記録!$B:$B,"&lt;="&amp;U$10+6)
/_xlfn.UNIQUE(_xlfn._xlws.FILTER($F:$F,$E:$E=$J$4))
/IF($J$5="総計",1,$K382/10)
),0)</f>
        <v>0</v>
      </c>
      <c r="V382" s="48" cm="1">
        <f t="array" ref="V382">IFERROR(
IF(OR(V$10="",$I382=""),"",
SUMIFS(収穫記録!$P:$P,収穫記録!$D:$D,$J$1,収穫記録!$I:$I,$J$2,収穫記録!$J:$J,$J$3,収穫記録!$F:$F,$I382,収穫記録!$B:$B,"&gt;="&amp;V$10,収穫記録!$B:$B,"&lt;="&amp;V$10+6)
/_xlfn.UNIQUE(_xlfn._xlws.FILTER($F:$F,$E:$E=$J$4))
/IF($J$5="総計",1,$K382/10)
),0)</f>
        <v>0</v>
      </c>
      <c r="W382" s="48" cm="1">
        <f t="array" ref="W382">IFERROR(
IF(OR(W$10="",$I382=""),"",
SUMIFS(収穫記録!$P:$P,収穫記録!$D:$D,$J$1,収穫記録!$I:$I,$J$2,収穫記録!$J:$J,$J$3,収穫記録!$F:$F,$I382,収穫記録!$B:$B,"&gt;="&amp;W$10,収穫記録!$B:$B,"&lt;="&amp;W$10+6)
/_xlfn.UNIQUE(_xlfn._xlws.FILTER($F:$F,$E:$E=$J$4))
/IF($J$5="総計",1,$K382/10)
),0)</f>
        <v>0</v>
      </c>
      <c r="X382" s="48" cm="1">
        <f t="array" ref="X382">IFERROR(
IF(OR(X$10="",$I382=""),"",
SUMIFS(収穫記録!$P:$P,収穫記録!$D:$D,$J$1,収穫記録!$I:$I,$J$2,収穫記録!$J:$J,$J$3,収穫記録!$F:$F,$I382,収穫記録!$B:$B,"&gt;="&amp;X$10,収穫記録!$B:$B,"&lt;="&amp;X$10+6)
/_xlfn.UNIQUE(_xlfn._xlws.FILTER($F:$F,$E:$E=$J$4))
/IF($J$5="総計",1,$K382/10)
),0)</f>
        <v>0</v>
      </c>
    </row>
    <row r="383" spans="10:24">
      <c r="J383" s="13"/>
      <c r="K383" s="37"/>
      <c r="L383" s="46" t="str">
        <f t="shared" si="8"/>
        <v/>
      </c>
      <c r="M383" s="47" cm="1">
        <f t="array" ref="M383">IFERROR(
IF(OR(M$10="",$I383=""),"",
SUMIFS(収穫記録!$P:$P,収穫記録!$D:$D,$J$1,収穫記録!$I:$I,$J$2,収穫記録!$J:$J,$J$3,収穫記録!$F:$F,$I383,収穫記録!$B:$B,"&gt;="&amp;M$10,収穫記録!$B:$B,"&lt;="&amp;M$10+6)
/_xlfn.UNIQUE(_xlfn._xlws.FILTER($F:$F,$E:$E=$J$4))
/IF($J$5="総計",1,$K383/10)
),0)</f>
        <v>0</v>
      </c>
      <c r="N383" s="48" cm="1">
        <f t="array" ref="N383">IFERROR(
IF(OR(N$10="",$I383=""),"",
SUMIFS(収穫記録!$P:$P,収穫記録!$D:$D,$J$1,収穫記録!$I:$I,$J$2,収穫記録!$J:$J,$J$3,収穫記録!$F:$F,$I383,収穫記録!$B:$B,"&gt;="&amp;N$10,収穫記録!$B:$B,"&lt;="&amp;N$10+6)
/_xlfn.UNIQUE(_xlfn._xlws.FILTER($F:$F,$E:$E=$J$4))
/IF($J$5="総計",1,$K383/10)
),0)</f>
        <v>0</v>
      </c>
      <c r="O383" s="48" cm="1">
        <f t="array" ref="O383">IFERROR(
IF(OR(O$10="",$I383=""),"",
SUMIFS(収穫記録!$P:$P,収穫記録!$D:$D,$J$1,収穫記録!$I:$I,$J$2,収穫記録!$J:$J,$J$3,収穫記録!$F:$F,$I383,収穫記録!$B:$B,"&gt;="&amp;O$10,収穫記録!$B:$B,"&lt;="&amp;O$10+6)
/_xlfn.UNIQUE(_xlfn._xlws.FILTER($F:$F,$E:$E=$J$4))
/IF($J$5="総計",1,$K383/10)
),0)</f>
        <v>0</v>
      </c>
      <c r="P383" s="48" cm="1">
        <f t="array" ref="P383">IFERROR(
IF(OR(P$10="",$I383=""),"",
SUMIFS(収穫記録!$P:$P,収穫記録!$D:$D,$J$1,収穫記録!$I:$I,$J$2,収穫記録!$J:$J,$J$3,収穫記録!$F:$F,$I383,収穫記録!$B:$B,"&gt;="&amp;P$10,収穫記録!$B:$B,"&lt;="&amp;P$10+6)
/_xlfn.UNIQUE(_xlfn._xlws.FILTER($F:$F,$E:$E=$J$4))
/IF($J$5="総計",1,$K383/10)
),0)</f>
        <v>0</v>
      </c>
      <c r="Q383" s="48" cm="1">
        <f t="array" ref="Q383">IFERROR(
IF(OR(Q$10="",$I383=""),"",
SUMIFS(収穫記録!$P:$P,収穫記録!$D:$D,$J$1,収穫記録!$I:$I,$J$2,収穫記録!$J:$J,$J$3,収穫記録!$F:$F,$I383,収穫記録!$B:$B,"&gt;="&amp;Q$10,収穫記録!$B:$B,"&lt;="&amp;Q$10+6)
/_xlfn.UNIQUE(_xlfn._xlws.FILTER($F:$F,$E:$E=$J$4))
/IF($J$5="総計",1,$K383/10)
),0)</f>
        <v>0</v>
      </c>
      <c r="R383" s="48" cm="1">
        <f t="array" ref="R383">IFERROR(
IF(OR(R$10="",$I383=""),"",
SUMIFS(収穫記録!$P:$P,収穫記録!$D:$D,$J$1,収穫記録!$I:$I,$J$2,収穫記録!$J:$J,$J$3,収穫記録!$F:$F,$I383,収穫記録!$B:$B,"&gt;="&amp;R$10,収穫記録!$B:$B,"&lt;="&amp;R$10+6)
/_xlfn.UNIQUE(_xlfn._xlws.FILTER($F:$F,$E:$E=$J$4))
/IF($J$5="総計",1,$K383/10)
),0)</f>
        <v>0</v>
      </c>
      <c r="S383" s="48" cm="1">
        <f t="array" ref="S383">IFERROR(
IF(OR(S$10="",$I383=""),"",
SUMIFS(収穫記録!$P:$P,収穫記録!$D:$D,$J$1,収穫記録!$I:$I,$J$2,収穫記録!$J:$J,$J$3,収穫記録!$F:$F,$I383,収穫記録!$B:$B,"&gt;="&amp;S$10,収穫記録!$B:$B,"&lt;="&amp;S$10+6)
/_xlfn.UNIQUE(_xlfn._xlws.FILTER($F:$F,$E:$E=$J$4))
/IF($J$5="総計",1,$K383/10)
),0)</f>
        <v>0</v>
      </c>
      <c r="T383" s="48" cm="1">
        <f t="array" ref="T383">IFERROR(
IF(OR(T$10="",$I383=""),"",
SUMIFS(収穫記録!$P:$P,収穫記録!$D:$D,$J$1,収穫記録!$I:$I,$J$2,収穫記録!$J:$J,$J$3,収穫記録!$F:$F,$I383,収穫記録!$B:$B,"&gt;="&amp;T$10,収穫記録!$B:$B,"&lt;="&amp;T$10+6)
/_xlfn.UNIQUE(_xlfn._xlws.FILTER($F:$F,$E:$E=$J$4))
/IF($J$5="総計",1,$K383/10)
),0)</f>
        <v>0</v>
      </c>
      <c r="U383" s="48" cm="1">
        <f t="array" ref="U383">IFERROR(
IF(OR(U$10="",$I383=""),"",
SUMIFS(収穫記録!$P:$P,収穫記録!$D:$D,$J$1,収穫記録!$I:$I,$J$2,収穫記録!$J:$J,$J$3,収穫記録!$F:$F,$I383,収穫記録!$B:$B,"&gt;="&amp;U$10,収穫記録!$B:$B,"&lt;="&amp;U$10+6)
/_xlfn.UNIQUE(_xlfn._xlws.FILTER($F:$F,$E:$E=$J$4))
/IF($J$5="総計",1,$K383/10)
),0)</f>
        <v>0</v>
      </c>
      <c r="V383" s="48" cm="1">
        <f t="array" ref="V383">IFERROR(
IF(OR(V$10="",$I383=""),"",
SUMIFS(収穫記録!$P:$P,収穫記録!$D:$D,$J$1,収穫記録!$I:$I,$J$2,収穫記録!$J:$J,$J$3,収穫記録!$F:$F,$I383,収穫記録!$B:$B,"&gt;="&amp;V$10,収穫記録!$B:$B,"&lt;="&amp;V$10+6)
/_xlfn.UNIQUE(_xlfn._xlws.FILTER($F:$F,$E:$E=$J$4))
/IF($J$5="総計",1,$K383/10)
),0)</f>
        <v>0</v>
      </c>
      <c r="W383" s="48" cm="1">
        <f t="array" ref="W383">IFERROR(
IF(OR(W$10="",$I383=""),"",
SUMIFS(収穫記録!$P:$P,収穫記録!$D:$D,$J$1,収穫記録!$I:$I,$J$2,収穫記録!$J:$J,$J$3,収穫記録!$F:$F,$I383,収穫記録!$B:$B,"&gt;="&amp;W$10,収穫記録!$B:$B,"&lt;="&amp;W$10+6)
/_xlfn.UNIQUE(_xlfn._xlws.FILTER($F:$F,$E:$E=$J$4))
/IF($J$5="総計",1,$K383/10)
),0)</f>
        <v>0</v>
      </c>
      <c r="X383" s="48" cm="1">
        <f t="array" ref="X383">IFERROR(
IF(OR(X$10="",$I383=""),"",
SUMIFS(収穫記録!$P:$P,収穫記録!$D:$D,$J$1,収穫記録!$I:$I,$J$2,収穫記録!$J:$J,$J$3,収穫記録!$F:$F,$I383,収穫記録!$B:$B,"&gt;="&amp;X$10,収穫記録!$B:$B,"&lt;="&amp;X$10+6)
/_xlfn.UNIQUE(_xlfn._xlws.FILTER($F:$F,$E:$E=$J$4))
/IF($J$5="総計",1,$K383/10)
),0)</f>
        <v>0</v>
      </c>
    </row>
    <row r="384" spans="10:24">
      <c r="J384" s="13"/>
      <c r="K384" s="37"/>
      <c r="L384" s="46" t="str">
        <f t="shared" si="8"/>
        <v/>
      </c>
      <c r="M384" s="47" cm="1">
        <f t="array" ref="M384">IFERROR(
IF(OR(M$10="",$I384=""),"",
SUMIFS(収穫記録!$P:$P,収穫記録!$D:$D,$J$1,収穫記録!$I:$I,$J$2,収穫記録!$J:$J,$J$3,収穫記録!$F:$F,$I384,収穫記録!$B:$B,"&gt;="&amp;M$10,収穫記録!$B:$B,"&lt;="&amp;M$10+6)
/_xlfn.UNIQUE(_xlfn._xlws.FILTER($F:$F,$E:$E=$J$4))
/IF($J$5="総計",1,$K384/10)
),0)</f>
        <v>0</v>
      </c>
      <c r="N384" s="48" cm="1">
        <f t="array" ref="N384">IFERROR(
IF(OR(N$10="",$I384=""),"",
SUMIFS(収穫記録!$P:$P,収穫記録!$D:$D,$J$1,収穫記録!$I:$I,$J$2,収穫記録!$J:$J,$J$3,収穫記録!$F:$F,$I384,収穫記録!$B:$B,"&gt;="&amp;N$10,収穫記録!$B:$B,"&lt;="&amp;N$10+6)
/_xlfn.UNIQUE(_xlfn._xlws.FILTER($F:$F,$E:$E=$J$4))
/IF($J$5="総計",1,$K384/10)
),0)</f>
        <v>0</v>
      </c>
      <c r="O384" s="48" cm="1">
        <f t="array" ref="O384">IFERROR(
IF(OR(O$10="",$I384=""),"",
SUMIFS(収穫記録!$P:$P,収穫記録!$D:$D,$J$1,収穫記録!$I:$I,$J$2,収穫記録!$J:$J,$J$3,収穫記録!$F:$F,$I384,収穫記録!$B:$B,"&gt;="&amp;O$10,収穫記録!$B:$B,"&lt;="&amp;O$10+6)
/_xlfn.UNIQUE(_xlfn._xlws.FILTER($F:$F,$E:$E=$J$4))
/IF($J$5="総計",1,$K384/10)
),0)</f>
        <v>0</v>
      </c>
      <c r="P384" s="48" cm="1">
        <f t="array" ref="P384">IFERROR(
IF(OR(P$10="",$I384=""),"",
SUMIFS(収穫記録!$P:$P,収穫記録!$D:$D,$J$1,収穫記録!$I:$I,$J$2,収穫記録!$J:$J,$J$3,収穫記録!$F:$F,$I384,収穫記録!$B:$B,"&gt;="&amp;P$10,収穫記録!$B:$B,"&lt;="&amp;P$10+6)
/_xlfn.UNIQUE(_xlfn._xlws.FILTER($F:$F,$E:$E=$J$4))
/IF($J$5="総計",1,$K384/10)
),0)</f>
        <v>0</v>
      </c>
      <c r="Q384" s="48" cm="1">
        <f t="array" ref="Q384">IFERROR(
IF(OR(Q$10="",$I384=""),"",
SUMIFS(収穫記録!$P:$P,収穫記録!$D:$D,$J$1,収穫記録!$I:$I,$J$2,収穫記録!$J:$J,$J$3,収穫記録!$F:$F,$I384,収穫記録!$B:$B,"&gt;="&amp;Q$10,収穫記録!$B:$B,"&lt;="&amp;Q$10+6)
/_xlfn.UNIQUE(_xlfn._xlws.FILTER($F:$F,$E:$E=$J$4))
/IF($J$5="総計",1,$K384/10)
),0)</f>
        <v>0</v>
      </c>
      <c r="R384" s="48" cm="1">
        <f t="array" ref="R384">IFERROR(
IF(OR(R$10="",$I384=""),"",
SUMIFS(収穫記録!$P:$P,収穫記録!$D:$D,$J$1,収穫記録!$I:$I,$J$2,収穫記録!$J:$J,$J$3,収穫記録!$F:$F,$I384,収穫記録!$B:$B,"&gt;="&amp;R$10,収穫記録!$B:$B,"&lt;="&amp;R$10+6)
/_xlfn.UNIQUE(_xlfn._xlws.FILTER($F:$F,$E:$E=$J$4))
/IF($J$5="総計",1,$K384/10)
),0)</f>
        <v>0</v>
      </c>
      <c r="S384" s="48" cm="1">
        <f t="array" ref="S384">IFERROR(
IF(OR(S$10="",$I384=""),"",
SUMIFS(収穫記録!$P:$P,収穫記録!$D:$D,$J$1,収穫記録!$I:$I,$J$2,収穫記録!$J:$J,$J$3,収穫記録!$F:$F,$I384,収穫記録!$B:$B,"&gt;="&amp;S$10,収穫記録!$B:$B,"&lt;="&amp;S$10+6)
/_xlfn.UNIQUE(_xlfn._xlws.FILTER($F:$F,$E:$E=$J$4))
/IF($J$5="総計",1,$K384/10)
),0)</f>
        <v>0</v>
      </c>
      <c r="T384" s="48" cm="1">
        <f t="array" ref="T384">IFERROR(
IF(OR(T$10="",$I384=""),"",
SUMIFS(収穫記録!$P:$P,収穫記録!$D:$D,$J$1,収穫記録!$I:$I,$J$2,収穫記録!$J:$J,$J$3,収穫記録!$F:$F,$I384,収穫記録!$B:$B,"&gt;="&amp;T$10,収穫記録!$B:$B,"&lt;="&amp;T$10+6)
/_xlfn.UNIQUE(_xlfn._xlws.FILTER($F:$F,$E:$E=$J$4))
/IF($J$5="総計",1,$K384/10)
),0)</f>
        <v>0</v>
      </c>
      <c r="U384" s="48" cm="1">
        <f t="array" ref="U384">IFERROR(
IF(OR(U$10="",$I384=""),"",
SUMIFS(収穫記録!$P:$P,収穫記録!$D:$D,$J$1,収穫記録!$I:$I,$J$2,収穫記録!$J:$J,$J$3,収穫記録!$F:$F,$I384,収穫記録!$B:$B,"&gt;="&amp;U$10,収穫記録!$B:$B,"&lt;="&amp;U$10+6)
/_xlfn.UNIQUE(_xlfn._xlws.FILTER($F:$F,$E:$E=$J$4))
/IF($J$5="総計",1,$K384/10)
),0)</f>
        <v>0</v>
      </c>
      <c r="V384" s="48" cm="1">
        <f t="array" ref="V384">IFERROR(
IF(OR(V$10="",$I384=""),"",
SUMIFS(収穫記録!$P:$P,収穫記録!$D:$D,$J$1,収穫記録!$I:$I,$J$2,収穫記録!$J:$J,$J$3,収穫記録!$F:$F,$I384,収穫記録!$B:$B,"&gt;="&amp;V$10,収穫記録!$B:$B,"&lt;="&amp;V$10+6)
/_xlfn.UNIQUE(_xlfn._xlws.FILTER($F:$F,$E:$E=$J$4))
/IF($J$5="総計",1,$K384/10)
),0)</f>
        <v>0</v>
      </c>
      <c r="W384" s="48" cm="1">
        <f t="array" ref="W384">IFERROR(
IF(OR(W$10="",$I384=""),"",
SUMIFS(収穫記録!$P:$P,収穫記録!$D:$D,$J$1,収穫記録!$I:$I,$J$2,収穫記録!$J:$J,$J$3,収穫記録!$F:$F,$I384,収穫記録!$B:$B,"&gt;="&amp;W$10,収穫記録!$B:$B,"&lt;="&amp;W$10+6)
/_xlfn.UNIQUE(_xlfn._xlws.FILTER($F:$F,$E:$E=$J$4))
/IF($J$5="総計",1,$K384/10)
),0)</f>
        <v>0</v>
      </c>
      <c r="X384" s="48" cm="1">
        <f t="array" ref="X384">IFERROR(
IF(OR(X$10="",$I384=""),"",
SUMIFS(収穫記録!$P:$P,収穫記録!$D:$D,$J$1,収穫記録!$I:$I,$J$2,収穫記録!$J:$J,$J$3,収穫記録!$F:$F,$I384,収穫記録!$B:$B,"&gt;="&amp;X$10,収穫記録!$B:$B,"&lt;="&amp;X$10+6)
/_xlfn.UNIQUE(_xlfn._xlws.FILTER($F:$F,$E:$E=$J$4))
/IF($J$5="総計",1,$K384/10)
),0)</f>
        <v>0</v>
      </c>
    </row>
    <row r="385" spans="10:24">
      <c r="J385" s="13"/>
      <c r="K385" s="37"/>
      <c r="L385" s="46" t="str">
        <f t="shared" si="8"/>
        <v/>
      </c>
      <c r="M385" s="47" cm="1">
        <f t="array" ref="M385">IFERROR(
IF(OR(M$10="",$I385=""),"",
SUMIFS(収穫記録!$P:$P,収穫記録!$D:$D,$J$1,収穫記録!$I:$I,$J$2,収穫記録!$J:$J,$J$3,収穫記録!$F:$F,$I385,収穫記録!$B:$B,"&gt;="&amp;M$10,収穫記録!$B:$B,"&lt;="&amp;M$10+6)
/_xlfn.UNIQUE(_xlfn._xlws.FILTER($F:$F,$E:$E=$J$4))
/IF($J$5="総計",1,$K385/10)
),0)</f>
        <v>0</v>
      </c>
      <c r="N385" s="48" cm="1">
        <f t="array" ref="N385">IFERROR(
IF(OR(N$10="",$I385=""),"",
SUMIFS(収穫記録!$P:$P,収穫記録!$D:$D,$J$1,収穫記録!$I:$I,$J$2,収穫記録!$J:$J,$J$3,収穫記録!$F:$F,$I385,収穫記録!$B:$B,"&gt;="&amp;N$10,収穫記録!$B:$B,"&lt;="&amp;N$10+6)
/_xlfn.UNIQUE(_xlfn._xlws.FILTER($F:$F,$E:$E=$J$4))
/IF($J$5="総計",1,$K385/10)
),0)</f>
        <v>0</v>
      </c>
      <c r="O385" s="48" cm="1">
        <f t="array" ref="O385">IFERROR(
IF(OR(O$10="",$I385=""),"",
SUMIFS(収穫記録!$P:$P,収穫記録!$D:$D,$J$1,収穫記録!$I:$I,$J$2,収穫記録!$J:$J,$J$3,収穫記録!$F:$F,$I385,収穫記録!$B:$B,"&gt;="&amp;O$10,収穫記録!$B:$B,"&lt;="&amp;O$10+6)
/_xlfn.UNIQUE(_xlfn._xlws.FILTER($F:$F,$E:$E=$J$4))
/IF($J$5="総計",1,$K385/10)
),0)</f>
        <v>0</v>
      </c>
      <c r="P385" s="48" cm="1">
        <f t="array" ref="P385">IFERROR(
IF(OR(P$10="",$I385=""),"",
SUMIFS(収穫記録!$P:$P,収穫記録!$D:$D,$J$1,収穫記録!$I:$I,$J$2,収穫記録!$J:$J,$J$3,収穫記録!$F:$F,$I385,収穫記録!$B:$B,"&gt;="&amp;P$10,収穫記録!$B:$B,"&lt;="&amp;P$10+6)
/_xlfn.UNIQUE(_xlfn._xlws.FILTER($F:$F,$E:$E=$J$4))
/IF($J$5="総計",1,$K385/10)
),0)</f>
        <v>0</v>
      </c>
      <c r="Q385" s="48" cm="1">
        <f t="array" ref="Q385">IFERROR(
IF(OR(Q$10="",$I385=""),"",
SUMIFS(収穫記録!$P:$P,収穫記録!$D:$D,$J$1,収穫記録!$I:$I,$J$2,収穫記録!$J:$J,$J$3,収穫記録!$F:$F,$I385,収穫記録!$B:$B,"&gt;="&amp;Q$10,収穫記録!$B:$B,"&lt;="&amp;Q$10+6)
/_xlfn.UNIQUE(_xlfn._xlws.FILTER($F:$F,$E:$E=$J$4))
/IF($J$5="総計",1,$K385/10)
),0)</f>
        <v>0</v>
      </c>
      <c r="R385" s="48" cm="1">
        <f t="array" ref="R385">IFERROR(
IF(OR(R$10="",$I385=""),"",
SUMIFS(収穫記録!$P:$P,収穫記録!$D:$D,$J$1,収穫記録!$I:$I,$J$2,収穫記録!$J:$J,$J$3,収穫記録!$F:$F,$I385,収穫記録!$B:$B,"&gt;="&amp;R$10,収穫記録!$B:$B,"&lt;="&amp;R$10+6)
/_xlfn.UNIQUE(_xlfn._xlws.FILTER($F:$F,$E:$E=$J$4))
/IF($J$5="総計",1,$K385/10)
),0)</f>
        <v>0</v>
      </c>
      <c r="S385" s="48" cm="1">
        <f t="array" ref="S385">IFERROR(
IF(OR(S$10="",$I385=""),"",
SUMIFS(収穫記録!$P:$P,収穫記録!$D:$D,$J$1,収穫記録!$I:$I,$J$2,収穫記録!$J:$J,$J$3,収穫記録!$F:$F,$I385,収穫記録!$B:$B,"&gt;="&amp;S$10,収穫記録!$B:$B,"&lt;="&amp;S$10+6)
/_xlfn.UNIQUE(_xlfn._xlws.FILTER($F:$F,$E:$E=$J$4))
/IF($J$5="総計",1,$K385/10)
),0)</f>
        <v>0</v>
      </c>
      <c r="T385" s="48" cm="1">
        <f t="array" ref="T385">IFERROR(
IF(OR(T$10="",$I385=""),"",
SUMIFS(収穫記録!$P:$P,収穫記録!$D:$D,$J$1,収穫記録!$I:$I,$J$2,収穫記録!$J:$J,$J$3,収穫記録!$F:$F,$I385,収穫記録!$B:$B,"&gt;="&amp;T$10,収穫記録!$B:$B,"&lt;="&amp;T$10+6)
/_xlfn.UNIQUE(_xlfn._xlws.FILTER($F:$F,$E:$E=$J$4))
/IF($J$5="総計",1,$K385/10)
),0)</f>
        <v>0</v>
      </c>
      <c r="U385" s="48" cm="1">
        <f t="array" ref="U385">IFERROR(
IF(OR(U$10="",$I385=""),"",
SUMIFS(収穫記録!$P:$P,収穫記録!$D:$D,$J$1,収穫記録!$I:$I,$J$2,収穫記録!$J:$J,$J$3,収穫記録!$F:$F,$I385,収穫記録!$B:$B,"&gt;="&amp;U$10,収穫記録!$B:$B,"&lt;="&amp;U$10+6)
/_xlfn.UNIQUE(_xlfn._xlws.FILTER($F:$F,$E:$E=$J$4))
/IF($J$5="総計",1,$K385/10)
),0)</f>
        <v>0</v>
      </c>
      <c r="V385" s="48" cm="1">
        <f t="array" ref="V385">IFERROR(
IF(OR(V$10="",$I385=""),"",
SUMIFS(収穫記録!$P:$P,収穫記録!$D:$D,$J$1,収穫記録!$I:$I,$J$2,収穫記録!$J:$J,$J$3,収穫記録!$F:$F,$I385,収穫記録!$B:$B,"&gt;="&amp;V$10,収穫記録!$B:$B,"&lt;="&amp;V$10+6)
/_xlfn.UNIQUE(_xlfn._xlws.FILTER($F:$F,$E:$E=$J$4))
/IF($J$5="総計",1,$K385/10)
),0)</f>
        <v>0</v>
      </c>
      <c r="W385" s="48" cm="1">
        <f t="array" ref="W385">IFERROR(
IF(OR(W$10="",$I385=""),"",
SUMIFS(収穫記録!$P:$P,収穫記録!$D:$D,$J$1,収穫記録!$I:$I,$J$2,収穫記録!$J:$J,$J$3,収穫記録!$F:$F,$I385,収穫記録!$B:$B,"&gt;="&amp;W$10,収穫記録!$B:$B,"&lt;="&amp;W$10+6)
/_xlfn.UNIQUE(_xlfn._xlws.FILTER($F:$F,$E:$E=$J$4))
/IF($J$5="総計",1,$K385/10)
),0)</f>
        <v>0</v>
      </c>
      <c r="X385" s="48" cm="1">
        <f t="array" ref="X385">IFERROR(
IF(OR(X$10="",$I385=""),"",
SUMIFS(収穫記録!$P:$P,収穫記録!$D:$D,$J$1,収穫記録!$I:$I,$J$2,収穫記録!$J:$J,$J$3,収穫記録!$F:$F,$I385,収穫記録!$B:$B,"&gt;="&amp;X$10,収穫記録!$B:$B,"&lt;="&amp;X$10+6)
/_xlfn.UNIQUE(_xlfn._xlws.FILTER($F:$F,$E:$E=$J$4))
/IF($J$5="総計",1,$K385/10)
),0)</f>
        <v>0</v>
      </c>
    </row>
    <row r="386" spans="10:24">
      <c r="J386" s="13"/>
      <c r="K386" s="37"/>
      <c r="L386" s="46" t="str">
        <f t="shared" si="8"/>
        <v/>
      </c>
      <c r="M386" s="47" cm="1">
        <f t="array" ref="M386">IFERROR(
IF(OR(M$10="",$I386=""),"",
SUMIFS(収穫記録!$P:$P,収穫記録!$D:$D,$J$1,収穫記録!$I:$I,$J$2,収穫記録!$J:$J,$J$3,収穫記録!$F:$F,$I386,収穫記録!$B:$B,"&gt;="&amp;M$10,収穫記録!$B:$B,"&lt;="&amp;M$10+6)
/_xlfn.UNIQUE(_xlfn._xlws.FILTER($F:$F,$E:$E=$J$4))
/IF($J$5="総計",1,$K386/10)
),0)</f>
        <v>0</v>
      </c>
      <c r="N386" s="48" cm="1">
        <f t="array" ref="N386">IFERROR(
IF(OR(N$10="",$I386=""),"",
SUMIFS(収穫記録!$P:$P,収穫記録!$D:$D,$J$1,収穫記録!$I:$I,$J$2,収穫記録!$J:$J,$J$3,収穫記録!$F:$F,$I386,収穫記録!$B:$B,"&gt;="&amp;N$10,収穫記録!$B:$B,"&lt;="&amp;N$10+6)
/_xlfn.UNIQUE(_xlfn._xlws.FILTER($F:$F,$E:$E=$J$4))
/IF($J$5="総計",1,$K386/10)
),0)</f>
        <v>0</v>
      </c>
      <c r="O386" s="48" cm="1">
        <f t="array" ref="O386">IFERROR(
IF(OR(O$10="",$I386=""),"",
SUMIFS(収穫記録!$P:$P,収穫記録!$D:$D,$J$1,収穫記録!$I:$I,$J$2,収穫記録!$J:$J,$J$3,収穫記録!$F:$F,$I386,収穫記録!$B:$B,"&gt;="&amp;O$10,収穫記録!$B:$B,"&lt;="&amp;O$10+6)
/_xlfn.UNIQUE(_xlfn._xlws.FILTER($F:$F,$E:$E=$J$4))
/IF($J$5="総計",1,$K386/10)
),0)</f>
        <v>0</v>
      </c>
      <c r="P386" s="48" cm="1">
        <f t="array" ref="P386">IFERROR(
IF(OR(P$10="",$I386=""),"",
SUMIFS(収穫記録!$P:$P,収穫記録!$D:$D,$J$1,収穫記録!$I:$I,$J$2,収穫記録!$J:$J,$J$3,収穫記録!$F:$F,$I386,収穫記録!$B:$B,"&gt;="&amp;P$10,収穫記録!$B:$B,"&lt;="&amp;P$10+6)
/_xlfn.UNIQUE(_xlfn._xlws.FILTER($F:$F,$E:$E=$J$4))
/IF($J$5="総計",1,$K386/10)
),0)</f>
        <v>0</v>
      </c>
      <c r="Q386" s="48" cm="1">
        <f t="array" ref="Q386">IFERROR(
IF(OR(Q$10="",$I386=""),"",
SUMIFS(収穫記録!$P:$P,収穫記録!$D:$D,$J$1,収穫記録!$I:$I,$J$2,収穫記録!$J:$J,$J$3,収穫記録!$F:$F,$I386,収穫記録!$B:$B,"&gt;="&amp;Q$10,収穫記録!$B:$B,"&lt;="&amp;Q$10+6)
/_xlfn.UNIQUE(_xlfn._xlws.FILTER($F:$F,$E:$E=$J$4))
/IF($J$5="総計",1,$K386/10)
),0)</f>
        <v>0</v>
      </c>
      <c r="R386" s="48" cm="1">
        <f t="array" ref="R386">IFERROR(
IF(OR(R$10="",$I386=""),"",
SUMIFS(収穫記録!$P:$P,収穫記録!$D:$D,$J$1,収穫記録!$I:$I,$J$2,収穫記録!$J:$J,$J$3,収穫記録!$F:$F,$I386,収穫記録!$B:$B,"&gt;="&amp;R$10,収穫記録!$B:$B,"&lt;="&amp;R$10+6)
/_xlfn.UNIQUE(_xlfn._xlws.FILTER($F:$F,$E:$E=$J$4))
/IF($J$5="総計",1,$K386/10)
),0)</f>
        <v>0</v>
      </c>
      <c r="S386" s="48" cm="1">
        <f t="array" ref="S386">IFERROR(
IF(OR(S$10="",$I386=""),"",
SUMIFS(収穫記録!$P:$P,収穫記録!$D:$D,$J$1,収穫記録!$I:$I,$J$2,収穫記録!$J:$J,$J$3,収穫記録!$F:$F,$I386,収穫記録!$B:$B,"&gt;="&amp;S$10,収穫記録!$B:$B,"&lt;="&amp;S$10+6)
/_xlfn.UNIQUE(_xlfn._xlws.FILTER($F:$F,$E:$E=$J$4))
/IF($J$5="総計",1,$K386/10)
),0)</f>
        <v>0</v>
      </c>
      <c r="T386" s="48" cm="1">
        <f t="array" ref="T386">IFERROR(
IF(OR(T$10="",$I386=""),"",
SUMIFS(収穫記録!$P:$P,収穫記録!$D:$D,$J$1,収穫記録!$I:$I,$J$2,収穫記録!$J:$J,$J$3,収穫記録!$F:$F,$I386,収穫記録!$B:$B,"&gt;="&amp;T$10,収穫記録!$B:$B,"&lt;="&amp;T$10+6)
/_xlfn.UNIQUE(_xlfn._xlws.FILTER($F:$F,$E:$E=$J$4))
/IF($J$5="総計",1,$K386/10)
),0)</f>
        <v>0</v>
      </c>
      <c r="U386" s="48" cm="1">
        <f t="array" ref="U386">IFERROR(
IF(OR(U$10="",$I386=""),"",
SUMIFS(収穫記録!$P:$P,収穫記録!$D:$D,$J$1,収穫記録!$I:$I,$J$2,収穫記録!$J:$J,$J$3,収穫記録!$F:$F,$I386,収穫記録!$B:$B,"&gt;="&amp;U$10,収穫記録!$B:$B,"&lt;="&amp;U$10+6)
/_xlfn.UNIQUE(_xlfn._xlws.FILTER($F:$F,$E:$E=$J$4))
/IF($J$5="総計",1,$K386/10)
),0)</f>
        <v>0</v>
      </c>
      <c r="V386" s="48" cm="1">
        <f t="array" ref="V386">IFERROR(
IF(OR(V$10="",$I386=""),"",
SUMIFS(収穫記録!$P:$P,収穫記録!$D:$D,$J$1,収穫記録!$I:$I,$J$2,収穫記録!$J:$J,$J$3,収穫記録!$F:$F,$I386,収穫記録!$B:$B,"&gt;="&amp;V$10,収穫記録!$B:$B,"&lt;="&amp;V$10+6)
/_xlfn.UNIQUE(_xlfn._xlws.FILTER($F:$F,$E:$E=$J$4))
/IF($J$5="総計",1,$K386/10)
),0)</f>
        <v>0</v>
      </c>
      <c r="W386" s="48" cm="1">
        <f t="array" ref="W386">IFERROR(
IF(OR(W$10="",$I386=""),"",
SUMIFS(収穫記録!$P:$P,収穫記録!$D:$D,$J$1,収穫記録!$I:$I,$J$2,収穫記録!$J:$J,$J$3,収穫記録!$F:$F,$I386,収穫記録!$B:$B,"&gt;="&amp;W$10,収穫記録!$B:$B,"&lt;="&amp;W$10+6)
/_xlfn.UNIQUE(_xlfn._xlws.FILTER($F:$F,$E:$E=$J$4))
/IF($J$5="総計",1,$K386/10)
),0)</f>
        <v>0</v>
      </c>
      <c r="X386" s="48" cm="1">
        <f t="array" ref="X386">IFERROR(
IF(OR(X$10="",$I386=""),"",
SUMIFS(収穫記録!$P:$P,収穫記録!$D:$D,$J$1,収穫記録!$I:$I,$J$2,収穫記録!$J:$J,$J$3,収穫記録!$F:$F,$I386,収穫記録!$B:$B,"&gt;="&amp;X$10,収穫記録!$B:$B,"&lt;="&amp;X$10+6)
/_xlfn.UNIQUE(_xlfn._xlws.FILTER($F:$F,$E:$E=$J$4))
/IF($J$5="総計",1,$K386/10)
),0)</f>
        <v>0</v>
      </c>
    </row>
    <row r="387" spans="10:24">
      <c r="J387" s="13"/>
      <c r="K387" s="37"/>
      <c r="L387" s="46" t="str">
        <f t="shared" si="8"/>
        <v/>
      </c>
      <c r="M387" s="47" cm="1">
        <f t="array" ref="M387">IFERROR(
IF(OR(M$10="",$I387=""),"",
SUMIFS(収穫記録!$P:$P,収穫記録!$D:$D,$J$1,収穫記録!$I:$I,$J$2,収穫記録!$J:$J,$J$3,収穫記録!$F:$F,$I387,収穫記録!$B:$B,"&gt;="&amp;M$10,収穫記録!$B:$B,"&lt;="&amp;M$10+6)
/_xlfn.UNIQUE(_xlfn._xlws.FILTER($F:$F,$E:$E=$J$4))
/IF($J$5="総計",1,$K387/10)
),0)</f>
        <v>0</v>
      </c>
      <c r="N387" s="48" cm="1">
        <f t="array" ref="N387">IFERROR(
IF(OR(N$10="",$I387=""),"",
SUMIFS(収穫記録!$P:$P,収穫記録!$D:$D,$J$1,収穫記録!$I:$I,$J$2,収穫記録!$J:$J,$J$3,収穫記録!$F:$F,$I387,収穫記録!$B:$B,"&gt;="&amp;N$10,収穫記録!$B:$B,"&lt;="&amp;N$10+6)
/_xlfn.UNIQUE(_xlfn._xlws.FILTER($F:$F,$E:$E=$J$4))
/IF($J$5="総計",1,$K387/10)
),0)</f>
        <v>0</v>
      </c>
      <c r="O387" s="48" cm="1">
        <f t="array" ref="O387">IFERROR(
IF(OR(O$10="",$I387=""),"",
SUMIFS(収穫記録!$P:$P,収穫記録!$D:$D,$J$1,収穫記録!$I:$I,$J$2,収穫記録!$J:$J,$J$3,収穫記録!$F:$F,$I387,収穫記録!$B:$B,"&gt;="&amp;O$10,収穫記録!$B:$B,"&lt;="&amp;O$10+6)
/_xlfn.UNIQUE(_xlfn._xlws.FILTER($F:$F,$E:$E=$J$4))
/IF($J$5="総計",1,$K387/10)
),0)</f>
        <v>0</v>
      </c>
      <c r="P387" s="48" cm="1">
        <f t="array" ref="P387">IFERROR(
IF(OR(P$10="",$I387=""),"",
SUMIFS(収穫記録!$P:$P,収穫記録!$D:$D,$J$1,収穫記録!$I:$I,$J$2,収穫記録!$J:$J,$J$3,収穫記録!$F:$F,$I387,収穫記録!$B:$B,"&gt;="&amp;P$10,収穫記録!$B:$B,"&lt;="&amp;P$10+6)
/_xlfn.UNIQUE(_xlfn._xlws.FILTER($F:$F,$E:$E=$J$4))
/IF($J$5="総計",1,$K387/10)
),0)</f>
        <v>0</v>
      </c>
      <c r="Q387" s="48" cm="1">
        <f t="array" ref="Q387">IFERROR(
IF(OR(Q$10="",$I387=""),"",
SUMIFS(収穫記録!$P:$P,収穫記録!$D:$D,$J$1,収穫記録!$I:$I,$J$2,収穫記録!$J:$J,$J$3,収穫記録!$F:$F,$I387,収穫記録!$B:$B,"&gt;="&amp;Q$10,収穫記録!$B:$B,"&lt;="&amp;Q$10+6)
/_xlfn.UNIQUE(_xlfn._xlws.FILTER($F:$F,$E:$E=$J$4))
/IF($J$5="総計",1,$K387/10)
),0)</f>
        <v>0</v>
      </c>
      <c r="R387" s="48" cm="1">
        <f t="array" ref="R387">IFERROR(
IF(OR(R$10="",$I387=""),"",
SUMIFS(収穫記録!$P:$P,収穫記録!$D:$D,$J$1,収穫記録!$I:$I,$J$2,収穫記録!$J:$J,$J$3,収穫記録!$F:$F,$I387,収穫記録!$B:$B,"&gt;="&amp;R$10,収穫記録!$B:$B,"&lt;="&amp;R$10+6)
/_xlfn.UNIQUE(_xlfn._xlws.FILTER($F:$F,$E:$E=$J$4))
/IF($J$5="総計",1,$K387/10)
),0)</f>
        <v>0</v>
      </c>
      <c r="S387" s="48" cm="1">
        <f t="array" ref="S387">IFERROR(
IF(OR(S$10="",$I387=""),"",
SUMIFS(収穫記録!$P:$P,収穫記録!$D:$D,$J$1,収穫記録!$I:$I,$J$2,収穫記録!$J:$J,$J$3,収穫記録!$F:$F,$I387,収穫記録!$B:$B,"&gt;="&amp;S$10,収穫記録!$B:$B,"&lt;="&amp;S$10+6)
/_xlfn.UNIQUE(_xlfn._xlws.FILTER($F:$F,$E:$E=$J$4))
/IF($J$5="総計",1,$K387/10)
),0)</f>
        <v>0</v>
      </c>
      <c r="T387" s="48" cm="1">
        <f t="array" ref="T387">IFERROR(
IF(OR(T$10="",$I387=""),"",
SUMIFS(収穫記録!$P:$P,収穫記録!$D:$D,$J$1,収穫記録!$I:$I,$J$2,収穫記録!$J:$J,$J$3,収穫記録!$F:$F,$I387,収穫記録!$B:$B,"&gt;="&amp;T$10,収穫記録!$B:$B,"&lt;="&amp;T$10+6)
/_xlfn.UNIQUE(_xlfn._xlws.FILTER($F:$F,$E:$E=$J$4))
/IF($J$5="総計",1,$K387/10)
),0)</f>
        <v>0</v>
      </c>
      <c r="U387" s="48" cm="1">
        <f t="array" ref="U387">IFERROR(
IF(OR(U$10="",$I387=""),"",
SUMIFS(収穫記録!$P:$P,収穫記録!$D:$D,$J$1,収穫記録!$I:$I,$J$2,収穫記録!$J:$J,$J$3,収穫記録!$F:$F,$I387,収穫記録!$B:$B,"&gt;="&amp;U$10,収穫記録!$B:$B,"&lt;="&amp;U$10+6)
/_xlfn.UNIQUE(_xlfn._xlws.FILTER($F:$F,$E:$E=$J$4))
/IF($J$5="総計",1,$K387/10)
),0)</f>
        <v>0</v>
      </c>
      <c r="V387" s="48" cm="1">
        <f t="array" ref="V387">IFERROR(
IF(OR(V$10="",$I387=""),"",
SUMIFS(収穫記録!$P:$P,収穫記録!$D:$D,$J$1,収穫記録!$I:$I,$J$2,収穫記録!$J:$J,$J$3,収穫記録!$F:$F,$I387,収穫記録!$B:$B,"&gt;="&amp;V$10,収穫記録!$B:$B,"&lt;="&amp;V$10+6)
/_xlfn.UNIQUE(_xlfn._xlws.FILTER($F:$F,$E:$E=$J$4))
/IF($J$5="総計",1,$K387/10)
),0)</f>
        <v>0</v>
      </c>
      <c r="W387" s="48" cm="1">
        <f t="array" ref="W387">IFERROR(
IF(OR(W$10="",$I387=""),"",
SUMIFS(収穫記録!$P:$P,収穫記録!$D:$D,$J$1,収穫記録!$I:$I,$J$2,収穫記録!$J:$J,$J$3,収穫記録!$F:$F,$I387,収穫記録!$B:$B,"&gt;="&amp;W$10,収穫記録!$B:$B,"&lt;="&amp;W$10+6)
/_xlfn.UNIQUE(_xlfn._xlws.FILTER($F:$F,$E:$E=$J$4))
/IF($J$5="総計",1,$K387/10)
),0)</f>
        <v>0</v>
      </c>
      <c r="X387" s="48" cm="1">
        <f t="array" ref="X387">IFERROR(
IF(OR(X$10="",$I387=""),"",
SUMIFS(収穫記録!$P:$P,収穫記録!$D:$D,$J$1,収穫記録!$I:$I,$J$2,収穫記録!$J:$J,$J$3,収穫記録!$F:$F,$I387,収穫記録!$B:$B,"&gt;="&amp;X$10,収穫記録!$B:$B,"&lt;="&amp;X$10+6)
/_xlfn.UNIQUE(_xlfn._xlws.FILTER($F:$F,$E:$E=$J$4))
/IF($J$5="総計",1,$K387/10)
),0)</f>
        <v>0</v>
      </c>
    </row>
    <row r="388" spans="10:24">
      <c r="J388" s="13"/>
      <c r="K388" s="37"/>
      <c r="L388" s="46" t="str">
        <f t="shared" si="8"/>
        <v/>
      </c>
      <c r="M388" s="47" cm="1">
        <f t="array" ref="M388">IFERROR(
IF(OR(M$10="",$I388=""),"",
SUMIFS(収穫記録!$P:$P,収穫記録!$D:$D,$J$1,収穫記録!$I:$I,$J$2,収穫記録!$J:$J,$J$3,収穫記録!$F:$F,$I388,収穫記録!$B:$B,"&gt;="&amp;M$10,収穫記録!$B:$B,"&lt;="&amp;M$10+6)
/_xlfn.UNIQUE(_xlfn._xlws.FILTER($F:$F,$E:$E=$J$4))
/IF($J$5="総計",1,$K388/10)
),0)</f>
        <v>0</v>
      </c>
      <c r="N388" s="48" cm="1">
        <f t="array" ref="N388">IFERROR(
IF(OR(N$10="",$I388=""),"",
SUMIFS(収穫記録!$P:$P,収穫記録!$D:$D,$J$1,収穫記録!$I:$I,$J$2,収穫記録!$J:$J,$J$3,収穫記録!$F:$F,$I388,収穫記録!$B:$B,"&gt;="&amp;N$10,収穫記録!$B:$B,"&lt;="&amp;N$10+6)
/_xlfn.UNIQUE(_xlfn._xlws.FILTER($F:$F,$E:$E=$J$4))
/IF($J$5="総計",1,$K388/10)
),0)</f>
        <v>0</v>
      </c>
      <c r="O388" s="48" cm="1">
        <f t="array" ref="O388">IFERROR(
IF(OR(O$10="",$I388=""),"",
SUMIFS(収穫記録!$P:$P,収穫記録!$D:$D,$J$1,収穫記録!$I:$I,$J$2,収穫記録!$J:$J,$J$3,収穫記録!$F:$F,$I388,収穫記録!$B:$B,"&gt;="&amp;O$10,収穫記録!$B:$B,"&lt;="&amp;O$10+6)
/_xlfn.UNIQUE(_xlfn._xlws.FILTER($F:$F,$E:$E=$J$4))
/IF($J$5="総計",1,$K388/10)
),0)</f>
        <v>0</v>
      </c>
      <c r="P388" s="48" cm="1">
        <f t="array" ref="P388">IFERROR(
IF(OR(P$10="",$I388=""),"",
SUMIFS(収穫記録!$P:$P,収穫記録!$D:$D,$J$1,収穫記録!$I:$I,$J$2,収穫記録!$J:$J,$J$3,収穫記録!$F:$F,$I388,収穫記録!$B:$B,"&gt;="&amp;P$10,収穫記録!$B:$B,"&lt;="&amp;P$10+6)
/_xlfn.UNIQUE(_xlfn._xlws.FILTER($F:$F,$E:$E=$J$4))
/IF($J$5="総計",1,$K388/10)
),0)</f>
        <v>0</v>
      </c>
      <c r="Q388" s="48" cm="1">
        <f t="array" ref="Q388">IFERROR(
IF(OR(Q$10="",$I388=""),"",
SUMIFS(収穫記録!$P:$P,収穫記録!$D:$D,$J$1,収穫記録!$I:$I,$J$2,収穫記録!$J:$J,$J$3,収穫記録!$F:$F,$I388,収穫記録!$B:$B,"&gt;="&amp;Q$10,収穫記録!$B:$B,"&lt;="&amp;Q$10+6)
/_xlfn.UNIQUE(_xlfn._xlws.FILTER($F:$F,$E:$E=$J$4))
/IF($J$5="総計",1,$K388/10)
),0)</f>
        <v>0</v>
      </c>
      <c r="R388" s="48" cm="1">
        <f t="array" ref="R388">IFERROR(
IF(OR(R$10="",$I388=""),"",
SUMIFS(収穫記録!$P:$P,収穫記録!$D:$D,$J$1,収穫記録!$I:$I,$J$2,収穫記録!$J:$J,$J$3,収穫記録!$F:$F,$I388,収穫記録!$B:$B,"&gt;="&amp;R$10,収穫記録!$B:$B,"&lt;="&amp;R$10+6)
/_xlfn.UNIQUE(_xlfn._xlws.FILTER($F:$F,$E:$E=$J$4))
/IF($J$5="総計",1,$K388/10)
),0)</f>
        <v>0</v>
      </c>
      <c r="S388" s="48" cm="1">
        <f t="array" ref="S388">IFERROR(
IF(OR(S$10="",$I388=""),"",
SUMIFS(収穫記録!$P:$P,収穫記録!$D:$D,$J$1,収穫記録!$I:$I,$J$2,収穫記録!$J:$J,$J$3,収穫記録!$F:$F,$I388,収穫記録!$B:$B,"&gt;="&amp;S$10,収穫記録!$B:$B,"&lt;="&amp;S$10+6)
/_xlfn.UNIQUE(_xlfn._xlws.FILTER($F:$F,$E:$E=$J$4))
/IF($J$5="総計",1,$K388/10)
),0)</f>
        <v>0</v>
      </c>
      <c r="T388" s="48" cm="1">
        <f t="array" ref="T388">IFERROR(
IF(OR(T$10="",$I388=""),"",
SUMIFS(収穫記録!$P:$P,収穫記録!$D:$D,$J$1,収穫記録!$I:$I,$J$2,収穫記録!$J:$J,$J$3,収穫記録!$F:$F,$I388,収穫記録!$B:$B,"&gt;="&amp;T$10,収穫記録!$B:$B,"&lt;="&amp;T$10+6)
/_xlfn.UNIQUE(_xlfn._xlws.FILTER($F:$F,$E:$E=$J$4))
/IF($J$5="総計",1,$K388/10)
),0)</f>
        <v>0</v>
      </c>
      <c r="U388" s="48" cm="1">
        <f t="array" ref="U388">IFERROR(
IF(OR(U$10="",$I388=""),"",
SUMIFS(収穫記録!$P:$P,収穫記録!$D:$D,$J$1,収穫記録!$I:$I,$J$2,収穫記録!$J:$J,$J$3,収穫記録!$F:$F,$I388,収穫記録!$B:$B,"&gt;="&amp;U$10,収穫記録!$B:$B,"&lt;="&amp;U$10+6)
/_xlfn.UNIQUE(_xlfn._xlws.FILTER($F:$F,$E:$E=$J$4))
/IF($J$5="総計",1,$K388/10)
),0)</f>
        <v>0</v>
      </c>
      <c r="V388" s="48" cm="1">
        <f t="array" ref="V388">IFERROR(
IF(OR(V$10="",$I388=""),"",
SUMIFS(収穫記録!$P:$P,収穫記録!$D:$D,$J$1,収穫記録!$I:$I,$J$2,収穫記録!$J:$J,$J$3,収穫記録!$F:$F,$I388,収穫記録!$B:$B,"&gt;="&amp;V$10,収穫記録!$B:$B,"&lt;="&amp;V$10+6)
/_xlfn.UNIQUE(_xlfn._xlws.FILTER($F:$F,$E:$E=$J$4))
/IF($J$5="総計",1,$K388/10)
),0)</f>
        <v>0</v>
      </c>
      <c r="W388" s="48" cm="1">
        <f t="array" ref="W388">IFERROR(
IF(OR(W$10="",$I388=""),"",
SUMIFS(収穫記録!$P:$P,収穫記録!$D:$D,$J$1,収穫記録!$I:$I,$J$2,収穫記録!$J:$J,$J$3,収穫記録!$F:$F,$I388,収穫記録!$B:$B,"&gt;="&amp;W$10,収穫記録!$B:$B,"&lt;="&amp;W$10+6)
/_xlfn.UNIQUE(_xlfn._xlws.FILTER($F:$F,$E:$E=$J$4))
/IF($J$5="総計",1,$K388/10)
),0)</f>
        <v>0</v>
      </c>
      <c r="X388" s="48" cm="1">
        <f t="array" ref="X388">IFERROR(
IF(OR(X$10="",$I388=""),"",
SUMIFS(収穫記録!$P:$P,収穫記録!$D:$D,$J$1,収穫記録!$I:$I,$J$2,収穫記録!$J:$J,$J$3,収穫記録!$F:$F,$I388,収穫記録!$B:$B,"&gt;="&amp;X$10,収穫記録!$B:$B,"&lt;="&amp;X$10+6)
/_xlfn.UNIQUE(_xlfn._xlws.FILTER($F:$F,$E:$E=$J$4))
/IF($J$5="総計",1,$K388/10)
),0)</f>
        <v>0</v>
      </c>
    </row>
    <row r="389" spans="10:24">
      <c r="J389" s="13"/>
      <c r="K389" s="37"/>
      <c r="L389" s="46" t="str">
        <f t="shared" si="8"/>
        <v/>
      </c>
      <c r="M389" s="47" cm="1">
        <f t="array" ref="M389">IFERROR(
IF(OR(M$10="",$I389=""),"",
SUMIFS(収穫記録!$P:$P,収穫記録!$D:$D,$J$1,収穫記録!$I:$I,$J$2,収穫記録!$J:$J,$J$3,収穫記録!$F:$F,$I389,収穫記録!$B:$B,"&gt;="&amp;M$10,収穫記録!$B:$B,"&lt;="&amp;M$10+6)
/_xlfn.UNIQUE(_xlfn._xlws.FILTER($F:$F,$E:$E=$J$4))
/IF($J$5="総計",1,$K389/10)
),0)</f>
        <v>0</v>
      </c>
      <c r="N389" s="48" cm="1">
        <f t="array" ref="N389">IFERROR(
IF(OR(N$10="",$I389=""),"",
SUMIFS(収穫記録!$P:$P,収穫記録!$D:$D,$J$1,収穫記録!$I:$I,$J$2,収穫記録!$J:$J,$J$3,収穫記録!$F:$F,$I389,収穫記録!$B:$B,"&gt;="&amp;N$10,収穫記録!$B:$B,"&lt;="&amp;N$10+6)
/_xlfn.UNIQUE(_xlfn._xlws.FILTER($F:$F,$E:$E=$J$4))
/IF($J$5="総計",1,$K389/10)
),0)</f>
        <v>0</v>
      </c>
      <c r="O389" s="48" cm="1">
        <f t="array" ref="O389">IFERROR(
IF(OR(O$10="",$I389=""),"",
SUMIFS(収穫記録!$P:$P,収穫記録!$D:$D,$J$1,収穫記録!$I:$I,$J$2,収穫記録!$J:$J,$J$3,収穫記録!$F:$F,$I389,収穫記録!$B:$B,"&gt;="&amp;O$10,収穫記録!$B:$B,"&lt;="&amp;O$10+6)
/_xlfn.UNIQUE(_xlfn._xlws.FILTER($F:$F,$E:$E=$J$4))
/IF($J$5="総計",1,$K389/10)
),0)</f>
        <v>0</v>
      </c>
      <c r="P389" s="48" cm="1">
        <f t="array" ref="P389">IFERROR(
IF(OR(P$10="",$I389=""),"",
SUMIFS(収穫記録!$P:$P,収穫記録!$D:$D,$J$1,収穫記録!$I:$I,$J$2,収穫記録!$J:$J,$J$3,収穫記録!$F:$F,$I389,収穫記録!$B:$B,"&gt;="&amp;P$10,収穫記録!$B:$B,"&lt;="&amp;P$10+6)
/_xlfn.UNIQUE(_xlfn._xlws.FILTER($F:$F,$E:$E=$J$4))
/IF($J$5="総計",1,$K389/10)
),0)</f>
        <v>0</v>
      </c>
      <c r="Q389" s="48" cm="1">
        <f t="array" ref="Q389">IFERROR(
IF(OR(Q$10="",$I389=""),"",
SUMIFS(収穫記録!$P:$P,収穫記録!$D:$D,$J$1,収穫記録!$I:$I,$J$2,収穫記録!$J:$J,$J$3,収穫記録!$F:$F,$I389,収穫記録!$B:$B,"&gt;="&amp;Q$10,収穫記録!$B:$B,"&lt;="&amp;Q$10+6)
/_xlfn.UNIQUE(_xlfn._xlws.FILTER($F:$F,$E:$E=$J$4))
/IF($J$5="総計",1,$K389/10)
),0)</f>
        <v>0</v>
      </c>
      <c r="R389" s="48" cm="1">
        <f t="array" ref="R389">IFERROR(
IF(OR(R$10="",$I389=""),"",
SUMIFS(収穫記録!$P:$P,収穫記録!$D:$D,$J$1,収穫記録!$I:$I,$J$2,収穫記録!$J:$J,$J$3,収穫記録!$F:$F,$I389,収穫記録!$B:$B,"&gt;="&amp;R$10,収穫記録!$B:$B,"&lt;="&amp;R$10+6)
/_xlfn.UNIQUE(_xlfn._xlws.FILTER($F:$F,$E:$E=$J$4))
/IF($J$5="総計",1,$K389/10)
),0)</f>
        <v>0</v>
      </c>
      <c r="S389" s="48" cm="1">
        <f t="array" ref="S389">IFERROR(
IF(OR(S$10="",$I389=""),"",
SUMIFS(収穫記録!$P:$P,収穫記録!$D:$D,$J$1,収穫記録!$I:$I,$J$2,収穫記録!$J:$J,$J$3,収穫記録!$F:$F,$I389,収穫記録!$B:$B,"&gt;="&amp;S$10,収穫記録!$B:$B,"&lt;="&amp;S$10+6)
/_xlfn.UNIQUE(_xlfn._xlws.FILTER($F:$F,$E:$E=$J$4))
/IF($J$5="総計",1,$K389/10)
),0)</f>
        <v>0</v>
      </c>
      <c r="T389" s="48" cm="1">
        <f t="array" ref="T389">IFERROR(
IF(OR(T$10="",$I389=""),"",
SUMIFS(収穫記録!$P:$P,収穫記録!$D:$D,$J$1,収穫記録!$I:$I,$J$2,収穫記録!$J:$J,$J$3,収穫記録!$F:$F,$I389,収穫記録!$B:$B,"&gt;="&amp;T$10,収穫記録!$B:$B,"&lt;="&amp;T$10+6)
/_xlfn.UNIQUE(_xlfn._xlws.FILTER($F:$F,$E:$E=$J$4))
/IF($J$5="総計",1,$K389/10)
),0)</f>
        <v>0</v>
      </c>
      <c r="U389" s="48" cm="1">
        <f t="array" ref="U389">IFERROR(
IF(OR(U$10="",$I389=""),"",
SUMIFS(収穫記録!$P:$P,収穫記録!$D:$D,$J$1,収穫記録!$I:$I,$J$2,収穫記録!$J:$J,$J$3,収穫記録!$F:$F,$I389,収穫記録!$B:$B,"&gt;="&amp;U$10,収穫記録!$B:$B,"&lt;="&amp;U$10+6)
/_xlfn.UNIQUE(_xlfn._xlws.FILTER($F:$F,$E:$E=$J$4))
/IF($J$5="総計",1,$K389/10)
),0)</f>
        <v>0</v>
      </c>
      <c r="V389" s="48" cm="1">
        <f t="array" ref="V389">IFERROR(
IF(OR(V$10="",$I389=""),"",
SUMIFS(収穫記録!$P:$P,収穫記録!$D:$D,$J$1,収穫記録!$I:$I,$J$2,収穫記録!$J:$J,$J$3,収穫記録!$F:$F,$I389,収穫記録!$B:$B,"&gt;="&amp;V$10,収穫記録!$B:$B,"&lt;="&amp;V$10+6)
/_xlfn.UNIQUE(_xlfn._xlws.FILTER($F:$F,$E:$E=$J$4))
/IF($J$5="総計",1,$K389/10)
),0)</f>
        <v>0</v>
      </c>
      <c r="W389" s="48" cm="1">
        <f t="array" ref="W389">IFERROR(
IF(OR(W$10="",$I389=""),"",
SUMIFS(収穫記録!$P:$P,収穫記録!$D:$D,$J$1,収穫記録!$I:$I,$J$2,収穫記録!$J:$J,$J$3,収穫記録!$F:$F,$I389,収穫記録!$B:$B,"&gt;="&amp;W$10,収穫記録!$B:$B,"&lt;="&amp;W$10+6)
/_xlfn.UNIQUE(_xlfn._xlws.FILTER($F:$F,$E:$E=$J$4))
/IF($J$5="総計",1,$K389/10)
),0)</f>
        <v>0</v>
      </c>
      <c r="X389" s="48" cm="1">
        <f t="array" ref="X389">IFERROR(
IF(OR(X$10="",$I389=""),"",
SUMIFS(収穫記録!$P:$P,収穫記録!$D:$D,$J$1,収穫記録!$I:$I,$J$2,収穫記録!$J:$J,$J$3,収穫記録!$F:$F,$I389,収穫記録!$B:$B,"&gt;="&amp;X$10,収穫記録!$B:$B,"&lt;="&amp;X$10+6)
/_xlfn.UNIQUE(_xlfn._xlws.FILTER($F:$F,$E:$E=$J$4))
/IF($J$5="総計",1,$K389/10)
),0)</f>
        <v>0</v>
      </c>
    </row>
    <row r="390" spans="10:24">
      <c r="J390" s="13"/>
      <c r="K390" s="37"/>
      <c r="L390" s="46" t="str">
        <f t="shared" si="8"/>
        <v/>
      </c>
      <c r="M390" s="47" cm="1">
        <f t="array" ref="M390">IFERROR(
IF(OR(M$10="",$I390=""),"",
SUMIFS(収穫記録!$P:$P,収穫記録!$D:$D,$J$1,収穫記録!$I:$I,$J$2,収穫記録!$J:$J,$J$3,収穫記録!$F:$F,$I390,収穫記録!$B:$B,"&gt;="&amp;M$10,収穫記録!$B:$B,"&lt;="&amp;M$10+6)
/_xlfn.UNIQUE(_xlfn._xlws.FILTER($F:$F,$E:$E=$J$4))
/IF($J$5="総計",1,$K390/10)
),0)</f>
        <v>0</v>
      </c>
      <c r="N390" s="48" cm="1">
        <f t="array" ref="N390">IFERROR(
IF(OR(N$10="",$I390=""),"",
SUMIFS(収穫記録!$P:$P,収穫記録!$D:$D,$J$1,収穫記録!$I:$I,$J$2,収穫記録!$J:$J,$J$3,収穫記録!$F:$F,$I390,収穫記録!$B:$B,"&gt;="&amp;N$10,収穫記録!$B:$B,"&lt;="&amp;N$10+6)
/_xlfn.UNIQUE(_xlfn._xlws.FILTER($F:$F,$E:$E=$J$4))
/IF($J$5="総計",1,$K390/10)
),0)</f>
        <v>0</v>
      </c>
      <c r="O390" s="48" cm="1">
        <f t="array" ref="O390">IFERROR(
IF(OR(O$10="",$I390=""),"",
SUMIFS(収穫記録!$P:$P,収穫記録!$D:$D,$J$1,収穫記録!$I:$I,$J$2,収穫記録!$J:$J,$J$3,収穫記録!$F:$F,$I390,収穫記録!$B:$B,"&gt;="&amp;O$10,収穫記録!$B:$B,"&lt;="&amp;O$10+6)
/_xlfn.UNIQUE(_xlfn._xlws.FILTER($F:$F,$E:$E=$J$4))
/IF($J$5="総計",1,$K390/10)
),0)</f>
        <v>0</v>
      </c>
      <c r="P390" s="48" cm="1">
        <f t="array" ref="P390">IFERROR(
IF(OR(P$10="",$I390=""),"",
SUMIFS(収穫記録!$P:$P,収穫記録!$D:$D,$J$1,収穫記録!$I:$I,$J$2,収穫記録!$J:$J,$J$3,収穫記録!$F:$F,$I390,収穫記録!$B:$B,"&gt;="&amp;P$10,収穫記録!$B:$B,"&lt;="&amp;P$10+6)
/_xlfn.UNIQUE(_xlfn._xlws.FILTER($F:$F,$E:$E=$J$4))
/IF($J$5="総計",1,$K390/10)
),0)</f>
        <v>0</v>
      </c>
      <c r="Q390" s="48" cm="1">
        <f t="array" ref="Q390">IFERROR(
IF(OR(Q$10="",$I390=""),"",
SUMIFS(収穫記録!$P:$P,収穫記録!$D:$D,$J$1,収穫記録!$I:$I,$J$2,収穫記録!$J:$J,$J$3,収穫記録!$F:$F,$I390,収穫記録!$B:$B,"&gt;="&amp;Q$10,収穫記録!$B:$B,"&lt;="&amp;Q$10+6)
/_xlfn.UNIQUE(_xlfn._xlws.FILTER($F:$F,$E:$E=$J$4))
/IF($J$5="総計",1,$K390/10)
),0)</f>
        <v>0</v>
      </c>
      <c r="R390" s="48" cm="1">
        <f t="array" ref="R390">IFERROR(
IF(OR(R$10="",$I390=""),"",
SUMIFS(収穫記録!$P:$P,収穫記録!$D:$D,$J$1,収穫記録!$I:$I,$J$2,収穫記録!$J:$J,$J$3,収穫記録!$F:$F,$I390,収穫記録!$B:$B,"&gt;="&amp;R$10,収穫記録!$B:$B,"&lt;="&amp;R$10+6)
/_xlfn.UNIQUE(_xlfn._xlws.FILTER($F:$F,$E:$E=$J$4))
/IF($J$5="総計",1,$K390/10)
),0)</f>
        <v>0</v>
      </c>
      <c r="S390" s="48" cm="1">
        <f t="array" ref="S390">IFERROR(
IF(OR(S$10="",$I390=""),"",
SUMIFS(収穫記録!$P:$P,収穫記録!$D:$D,$J$1,収穫記録!$I:$I,$J$2,収穫記録!$J:$J,$J$3,収穫記録!$F:$F,$I390,収穫記録!$B:$B,"&gt;="&amp;S$10,収穫記録!$B:$B,"&lt;="&amp;S$10+6)
/_xlfn.UNIQUE(_xlfn._xlws.FILTER($F:$F,$E:$E=$J$4))
/IF($J$5="総計",1,$K390/10)
),0)</f>
        <v>0</v>
      </c>
      <c r="T390" s="48" cm="1">
        <f t="array" ref="T390">IFERROR(
IF(OR(T$10="",$I390=""),"",
SUMIFS(収穫記録!$P:$P,収穫記録!$D:$D,$J$1,収穫記録!$I:$I,$J$2,収穫記録!$J:$J,$J$3,収穫記録!$F:$F,$I390,収穫記録!$B:$B,"&gt;="&amp;T$10,収穫記録!$B:$B,"&lt;="&amp;T$10+6)
/_xlfn.UNIQUE(_xlfn._xlws.FILTER($F:$F,$E:$E=$J$4))
/IF($J$5="総計",1,$K390/10)
),0)</f>
        <v>0</v>
      </c>
      <c r="U390" s="48" cm="1">
        <f t="array" ref="U390">IFERROR(
IF(OR(U$10="",$I390=""),"",
SUMIFS(収穫記録!$P:$P,収穫記録!$D:$D,$J$1,収穫記録!$I:$I,$J$2,収穫記録!$J:$J,$J$3,収穫記録!$F:$F,$I390,収穫記録!$B:$B,"&gt;="&amp;U$10,収穫記録!$B:$B,"&lt;="&amp;U$10+6)
/_xlfn.UNIQUE(_xlfn._xlws.FILTER($F:$F,$E:$E=$J$4))
/IF($J$5="総計",1,$K390/10)
),0)</f>
        <v>0</v>
      </c>
      <c r="V390" s="48" cm="1">
        <f t="array" ref="V390">IFERROR(
IF(OR(V$10="",$I390=""),"",
SUMIFS(収穫記録!$P:$P,収穫記録!$D:$D,$J$1,収穫記録!$I:$I,$J$2,収穫記録!$J:$J,$J$3,収穫記録!$F:$F,$I390,収穫記録!$B:$B,"&gt;="&amp;V$10,収穫記録!$B:$B,"&lt;="&amp;V$10+6)
/_xlfn.UNIQUE(_xlfn._xlws.FILTER($F:$F,$E:$E=$J$4))
/IF($J$5="総計",1,$K390/10)
),0)</f>
        <v>0</v>
      </c>
      <c r="W390" s="48" cm="1">
        <f t="array" ref="W390">IFERROR(
IF(OR(W$10="",$I390=""),"",
SUMIFS(収穫記録!$P:$P,収穫記録!$D:$D,$J$1,収穫記録!$I:$I,$J$2,収穫記録!$J:$J,$J$3,収穫記録!$F:$F,$I390,収穫記録!$B:$B,"&gt;="&amp;W$10,収穫記録!$B:$B,"&lt;="&amp;W$10+6)
/_xlfn.UNIQUE(_xlfn._xlws.FILTER($F:$F,$E:$E=$J$4))
/IF($J$5="総計",1,$K390/10)
),0)</f>
        <v>0</v>
      </c>
      <c r="X390" s="48" cm="1">
        <f t="array" ref="X390">IFERROR(
IF(OR(X$10="",$I390=""),"",
SUMIFS(収穫記録!$P:$P,収穫記録!$D:$D,$J$1,収穫記録!$I:$I,$J$2,収穫記録!$J:$J,$J$3,収穫記録!$F:$F,$I390,収穫記録!$B:$B,"&gt;="&amp;X$10,収穫記録!$B:$B,"&lt;="&amp;X$10+6)
/_xlfn.UNIQUE(_xlfn._xlws.FILTER($F:$F,$E:$E=$J$4))
/IF($J$5="総計",1,$K390/10)
),0)</f>
        <v>0</v>
      </c>
    </row>
    <row r="391" spans="10:24">
      <c r="J391" s="13"/>
      <c r="K391" s="37"/>
      <c r="L391" s="46" t="str">
        <f t="shared" si="8"/>
        <v/>
      </c>
      <c r="M391" s="47" cm="1">
        <f t="array" ref="M391">IFERROR(
IF(OR(M$10="",$I391=""),"",
SUMIFS(収穫記録!$P:$P,収穫記録!$D:$D,$J$1,収穫記録!$I:$I,$J$2,収穫記録!$J:$J,$J$3,収穫記録!$F:$F,$I391,収穫記録!$B:$B,"&gt;="&amp;M$10,収穫記録!$B:$B,"&lt;="&amp;M$10+6)
/_xlfn.UNIQUE(_xlfn._xlws.FILTER($F:$F,$E:$E=$J$4))
/IF($J$5="総計",1,$K391/10)
),0)</f>
        <v>0</v>
      </c>
      <c r="N391" s="48" cm="1">
        <f t="array" ref="N391">IFERROR(
IF(OR(N$10="",$I391=""),"",
SUMIFS(収穫記録!$P:$P,収穫記録!$D:$D,$J$1,収穫記録!$I:$I,$J$2,収穫記録!$J:$J,$J$3,収穫記録!$F:$F,$I391,収穫記録!$B:$B,"&gt;="&amp;N$10,収穫記録!$B:$B,"&lt;="&amp;N$10+6)
/_xlfn.UNIQUE(_xlfn._xlws.FILTER($F:$F,$E:$E=$J$4))
/IF($J$5="総計",1,$K391/10)
),0)</f>
        <v>0</v>
      </c>
      <c r="O391" s="48" cm="1">
        <f t="array" ref="O391">IFERROR(
IF(OR(O$10="",$I391=""),"",
SUMIFS(収穫記録!$P:$P,収穫記録!$D:$D,$J$1,収穫記録!$I:$I,$J$2,収穫記録!$J:$J,$J$3,収穫記録!$F:$F,$I391,収穫記録!$B:$B,"&gt;="&amp;O$10,収穫記録!$B:$B,"&lt;="&amp;O$10+6)
/_xlfn.UNIQUE(_xlfn._xlws.FILTER($F:$F,$E:$E=$J$4))
/IF($J$5="総計",1,$K391/10)
),0)</f>
        <v>0</v>
      </c>
      <c r="P391" s="48" cm="1">
        <f t="array" ref="P391">IFERROR(
IF(OR(P$10="",$I391=""),"",
SUMIFS(収穫記録!$P:$P,収穫記録!$D:$D,$J$1,収穫記録!$I:$I,$J$2,収穫記録!$J:$J,$J$3,収穫記録!$F:$F,$I391,収穫記録!$B:$B,"&gt;="&amp;P$10,収穫記録!$B:$B,"&lt;="&amp;P$10+6)
/_xlfn.UNIQUE(_xlfn._xlws.FILTER($F:$F,$E:$E=$J$4))
/IF($J$5="総計",1,$K391/10)
),0)</f>
        <v>0</v>
      </c>
      <c r="Q391" s="48" cm="1">
        <f t="array" ref="Q391">IFERROR(
IF(OR(Q$10="",$I391=""),"",
SUMIFS(収穫記録!$P:$P,収穫記録!$D:$D,$J$1,収穫記録!$I:$I,$J$2,収穫記録!$J:$J,$J$3,収穫記録!$F:$F,$I391,収穫記録!$B:$B,"&gt;="&amp;Q$10,収穫記録!$B:$B,"&lt;="&amp;Q$10+6)
/_xlfn.UNIQUE(_xlfn._xlws.FILTER($F:$F,$E:$E=$J$4))
/IF($J$5="総計",1,$K391/10)
),0)</f>
        <v>0</v>
      </c>
      <c r="R391" s="48" cm="1">
        <f t="array" ref="R391">IFERROR(
IF(OR(R$10="",$I391=""),"",
SUMIFS(収穫記録!$P:$P,収穫記録!$D:$D,$J$1,収穫記録!$I:$I,$J$2,収穫記録!$J:$J,$J$3,収穫記録!$F:$F,$I391,収穫記録!$B:$B,"&gt;="&amp;R$10,収穫記録!$B:$B,"&lt;="&amp;R$10+6)
/_xlfn.UNIQUE(_xlfn._xlws.FILTER($F:$F,$E:$E=$J$4))
/IF($J$5="総計",1,$K391/10)
),0)</f>
        <v>0</v>
      </c>
      <c r="S391" s="48" cm="1">
        <f t="array" ref="S391">IFERROR(
IF(OR(S$10="",$I391=""),"",
SUMIFS(収穫記録!$P:$P,収穫記録!$D:$D,$J$1,収穫記録!$I:$I,$J$2,収穫記録!$J:$J,$J$3,収穫記録!$F:$F,$I391,収穫記録!$B:$B,"&gt;="&amp;S$10,収穫記録!$B:$B,"&lt;="&amp;S$10+6)
/_xlfn.UNIQUE(_xlfn._xlws.FILTER($F:$F,$E:$E=$J$4))
/IF($J$5="総計",1,$K391/10)
),0)</f>
        <v>0</v>
      </c>
      <c r="T391" s="48" cm="1">
        <f t="array" ref="T391">IFERROR(
IF(OR(T$10="",$I391=""),"",
SUMIFS(収穫記録!$P:$P,収穫記録!$D:$D,$J$1,収穫記録!$I:$I,$J$2,収穫記録!$J:$J,$J$3,収穫記録!$F:$F,$I391,収穫記録!$B:$B,"&gt;="&amp;T$10,収穫記録!$B:$B,"&lt;="&amp;T$10+6)
/_xlfn.UNIQUE(_xlfn._xlws.FILTER($F:$F,$E:$E=$J$4))
/IF($J$5="総計",1,$K391/10)
),0)</f>
        <v>0</v>
      </c>
      <c r="U391" s="48" cm="1">
        <f t="array" ref="U391">IFERROR(
IF(OR(U$10="",$I391=""),"",
SUMIFS(収穫記録!$P:$P,収穫記録!$D:$D,$J$1,収穫記録!$I:$I,$J$2,収穫記録!$J:$J,$J$3,収穫記録!$F:$F,$I391,収穫記録!$B:$B,"&gt;="&amp;U$10,収穫記録!$B:$B,"&lt;="&amp;U$10+6)
/_xlfn.UNIQUE(_xlfn._xlws.FILTER($F:$F,$E:$E=$J$4))
/IF($J$5="総計",1,$K391/10)
),0)</f>
        <v>0</v>
      </c>
      <c r="V391" s="48" cm="1">
        <f t="array" ref="V391">IFERROR(
IF(OR(V$10="",$I391=""),"",
SUMIFS(収穫記録!$P:$P,収穫記録!$D:$D,$J$1,収穫記録!$I:$I,$J$2,収穫記録!$J:$J,$J$3,収穫記録!$F:$F,$I391,収穫記録!$B:$B,"&gt;="&amp;V$10,収穫記録!$B:$B,"&lt;="&amp;V$10+6)
/_xlfn.UNIQUE(_xlfn._xlws.FILTER($F:$F,$E:$E=$J$4))
/IF($J$5="総計",1,$K391/10)
),0)</f>
        <v>0</v>
      </c>
      <c r="W391" s="48" cm="1">
        <f t="array" ref="W391">IFERROR(
IF(OR(W$10="",$I391=""),"",
SUMIFS(収穫記録!$P:$P,収穫記録!$D:$D,$J$1,収穫記録!$I:$I,$J$2,収穫記録!$J:$J,$J$3,収穫記録!$F:$F,$I391,収穫記録!$B:$B,"&gt;="&amp;W$10,収穫記録!$B:$B,"&lt;="&amp;W$10+6)
/_xlfn.UNIQUE(_xlfn._xlws.FILTER($F:$F,$E:$E=$J$4))
/IF($J$5="総計",1,$K391/10)
),0)</f>
        <v>0</v>
      </c>
      <c r="X391" s="48" cm="1">
        <f t="array" ref="X391">IFERROR(
IF(OR(X$10="",$I391=""),"",
SUMIFS(収穫記録!$P:$P,収穫記録!$D:$D,$J$1,収穫記録!$I:$I,$J$2,収穫記録!$J:$J,$J$3,収穫記録!$F:$F,$I391,収穫記録!$B:$B,"&gt;="&amp;X$10,収穫記録!$B:$B,"&lt;="&amp;X$10+6)
/_xlfn.UNIQUE(_xlfn._xlws.FILTER($F:$F,$E:$E=$J$4))
/IF($J$5="総計",1,$K391/10)
),0)</f>
        <v>0</v>
      </c>
    </row>
    <row r="392" spans="10:24">
      <c r="J392" s="13"/>
      <c r="K392" s="37"/>
      <c r="L392" s="46" t="str">
        <f t="shared" si="8"/>
        <v/>
      </c>
      <c r="M392" s="47" cm="1">
        <f t="array" ref="M392">IFERROR(
IF(OR(M$10="",$I392=""),"",
SUMIFS(収穫記録!$P:$P,収穫記録!$D:$D,$J$1,収穫記録!$I:$I,$J$2,収穫記録!$J:$J,$J$3,収穫記録!$F:$F,$I392,収穫記録!$B:$B,"&gt;="&amp;M$10,収穫記録!$B:$B,"&lt;="&amp;M$10+6)
/_xlfn.UNIQUE(_xlfn._xlws.FILTER($F:$F,$E:$E=$J$4))
/IF($J$5="総計",1,$K392/10)
),0)</f>
        <v>0</v>
      </c>
      <c r="N392" s="48" cm="1">
        <f t="array" ref="N392">IFERROR(
IF(OR(N$10="",$I392=""),"",
SUMIFS(収穫記録!$P:$P,収穫記録!$D:$D,$J$1,収穫記録!$I:$I,$J$2,収穫記録!$J:$J,$J$3,収穫記録!$F:$F,$I392,収穫記録!$B:$B,"&gt;="&amp;N$10,収穫記録!$B:$B,"&lt;="&amp;N$10+6)
/_xlfn.UNIQUE(_xlfn._xlws.FILTER($F:$F,$E:$E=$J$4))
/IF($J$5="総計",1,$K392/10)
),0)</f>
        <v>0</v>
      </c>
      <c r="O392" s="48" cm="1">
        <f t="array" ref="O392">IFERROR(
IF(OR(O$10="",$I392=""),"",
SUMIFS(収穫記録!$P:$P,収穫記録!$D:$D,$J$1,収穫記録!$I:$I,$J$2,収穫記録!$J:$J,$J$3,収穫記録!$F:$F,$I392,収穫記録!$B:$B,"&gt;="&amp;O$10,収穫記録!$B:$B,"&lt;="&amp;O$10+6)
/_xlfn.UNIQUE(_xlfn._xlws.FILTER($F:$F,$E:$E=$J$4))
/IF($J$5="総計",1,$K392/10)
),0)</f>
        <v>0</v>
      </c>
      <c r="P392" s="48" cm="1">
        <f t="array" ref="P392">IFERROR(
IF(OR(P$10="",$I392=""),"",
SUMIFS(収穫記録!$P:$P,収穫記録!$D:$D,$J$1,収穫記録!$I:$I,$J$2,収穫記録!$J:$J,$J$3,収穫記録!$F:$F,$I392,収穫記録!$B:$B,"&gt;="&amp;P$10,収穫記録!$B:$B,"&lt;="&amp;P$10+6)
/_xlfn.UNIQUE(_xlfn._xlws.FILTER($F:$F,$E:$E=$J$4))
/IF($J$5="総計",1,$K392/10)
),0)</f>
        <v>0</v>
      </c>
      <c r="Q392" s="48" cm="1">
        <f t="array" ref="Q392">IFERROR(
IF(OR(Q$10="",$I392=""),"",
SUMIFS(収穫記録!$P:$P,収穫記録!$D:$D,$J$1,収穫記録!$I:$I,$J$2,収穫記録!$J:$J,$J$3,収穫記録!$F:$F,$I392,収穫記録!$B:$B,"&gt;="&amp;Q$10,収穫記録!$B:$B,"&lt;="&amp;Q$10+6)
/_xlfn.UNIQUE(_xlfn._xlws.FILTER($F:$F,$E:$E=$J$4))
/IF($J$5="総計",1,$K392/10)
),0)</f>
        <v>0</v>
      </c>
      <c r="R392" s="48" cm="1">
        <f t="array" ref="R392">IFERROR(
IF(OR(R$10="",$I392=""),"",
SUMIFS(収穫記録!$P:$P,収穫記録!$D:$D,$J$1,収穫記録!$I:$I,$J$2,収穫記録!$J:$J,$J$3,収穫記録!$F:$F,$I392,収穫記録!$B:$B,"&gt;="&amp;R$10,収穫記録!$B:$B,"&lt;="&amp;R$10+6)
/_xlfn.UNIQUE(_xlfn._xlws.FILTER($F:$F,$E:$E=$J$4))
/IF($J$5="総計",1,$K392/10)
),0)</f>
        <v>0</v>
      </c>
      <c r="S392" s="48" cm="1">
        <f t="array" ref="S392">IFERROR(
IF(OR(S$10="",$I392=""),"",
SUMIFS(収穫記録!$P:$P,収穫記録!$D:$D,$J$1,収穫記録!$I:$I,$J$2,収穫記録!$J:$J,$J$3,収穫記録!$F:$F,$I392,収穫記録!$B:$B,"&gt;="&amp;S$10,収穫記録!$B:$B,"&lt;="&amp;S$10+6)
/_xlfn.UNIQUE(_xlfn._xlws.FILTER($F:$F,$E:$E=$J$4))
/IF($J$5="総計",1,$K392/10)
),0)</f>
        <v>0</v>
      </c>
      <c r="T392" s="48" cm="1">
        <f t="array" ref="T392">IFERROR(
IF(OR(T$10="",$I392=""),"",
SUMIFS(収穫記録!$P:$P,収穫記録!$D:$D,$J$1,収穫記録!$I:$I,$J$2,収穫記録!$J:$J,$J$3,収穫記録!$F:$F,$I392,収穫記録!$B:$B,"&gt;="&amp;T$10,収穫記録!$B:$B,"&lt;="&amp;T$10+6)
/_xlfn.UNIQUE(_xlfn._xlws.FILTER($F:$F,$E:$E=$J$4))
/IF($J$5="総計",1,$K392/10)
),0)</f>
        <v>0</v>
      </c>
      <c r="U392" s="48" cm="1">
        <f t="array" ref="U392">IFERROR(
IF(OR(U$10="",$I392=""),"",
SUMIFS(収穫記録!$P:$P,収穫記録!$D:$D,$J$1,収穫記録!$I:$I,$J$2,収穫記録!$J:$J,$J$3,収穫記録!$F:$F,$I392,収穫記録!$B:$B,"&gt;="&amp;U$10,収穫記録!$B:$B,"&lt;="&amp;U$10+6)
/_xlfn.UNIQUE(_xlfn._xlws.FILTER($F:$F,$E:$E=$J$4))
/IF($J$5="総計",1,$K392/10)
),0)</f>
        <v>0</v>
      </c>
      <c r="V392" s="48" cm="1">
        <f t="array" ref="V392">IFERROR(
IF(OR(V$10="",$I392=""),"",
SUMIFS(収穫記録!$P:$P,収穫記録!$D:$D,$J$1,収穫記録!$I:$I,$J$2,収穫記録!$J:$J,$J$3,収穫記録!$F:$F,$I392,収穫記録!$B:$B,"&gt;="&amp;V$10,収穫記録!$B:$B,"&lt;="&amp;V$10+6)
/_xlfn.UNIQUE(_xlfn._xlws.FILTER($F:$F,$E:$E=$J$4))
/IF($J$5="総計",1,$K392/10)
),0)</f>
        <v>0</v>
      </c>
      <c r="W392" s="48" cm="1">
        <f t="array" ref="W392">IFERROR(
IF(OR(W$10="",$I392=""),"",
SUMIFS(収穫記録!$P:$P,収穫記録!$D:$D,$J$1,収穫記録!$I:$I,$J$2,収穫記録!$J:$J,$J$3,収穫記録!$F:$F,$I392,収穫記録!$B:$B,"&gt;="&amp;W$10,収穫記録!$B:$B,"&lt;="&amp;W$10+6)
/_xlfn.UNIQUE(_xlfn._xlws.FILTER($F:$F,$E:$E=$J$4))
/IF($J$5="総計",1,$K392/10)
),0)</f>
        <v>0</v>
      </c>
      <c r="X392" s="48" cm="1">
        <f t="array" ref="X392">IFERROR(
IF(OR(X$10="",$I392=""),"",
SUMIFS(収穫記録!$P:$P,収穫記録!$D:$D,$J$1,収穫記録!$I:$I,$J$2,収穫記録!$J:$J,$J$3,収穫記録!$F:$F,$I392,収穫記録!$B:$B,"&gt;="&amp;X$10,収穫記録!$B:$B,"&lt;="&amp;X$10+6)
/_xlfn.UNIQUE(_xlfn._xlws.FILTER($F:$F,$E:$E=$J$4))
/IF($J$5="総計",1,$K392/10)
),0)</f>
        <v>0</v>
      </c>
    </row>
    <row r="393" spans="10:24">
      <c r="J393" s="13"/>
      <c r="K393" s="37"/>
      <c r="L393" s="46" t="str">
        <f t="shared" si="8"/>
        <v/>
      </c>
      <c r="M393" s="47" cm="1">
        <f t="array" ref="M393">IFERROR(
IF(OR(M$10="",$I393=""),"",
SUMIFS(収穫記録!$P:$P,収穫記録!$D:$D,$J$1,収穫記録!$I:$I,$J$2,収穫記録!$J:$J,$J$3,収穫記録!$F:$F,$I393,収穫記録!$B:$B,"&gt;="&amp;M$10,収穫記録!$B:$B,"&lt;="&amp;M$10+6)
/_xlfn.UNIQUE(_xlfn._xlws.FILTER($F:$F,$E:$E=$J$4))
/IF($J$5="総計",1,$K393/10)
),0)</f>
        <v>0</v>
      </c>
      <c r="N393" s="48" cm="1">
        <f t="array" ref="N393">IFERROR(
IF(OR(N$10="",$I393=""),"",
SUMIFS(収穫記録!$P:$P,収穫記録!$D:$D,$J$1,収穫記録!$I:$I,$J$2,収穫記録!$J:$J,$J$3,収穫記録!$F:$F,$I393,収穫記録!$B:$B,"&gt;="&amp;N$10,収穫記録!$B:$B,"&lt;="&amp;N$10+6)
/_xlfn.UNIQUE(_xlfn._xlws.FILTER($F:$F,$E:$E=$J$4))
/IF($J$5="総計",1,$K393/10)
),0)</f>
        <v>0</v>
      </c>
      <c r="O393" s="48" cm="1">
        <f t="array" ref="O393">IFERROR(
IF(OR(O$10="",$I393=""),"",
SUMIFS(収穫記録!$P:$P,収穫記録!$D:$D,$J$1,収穫記録!$I:$I,$J$2,収穫記録!$J:$J,$J$3,収穫記録!$F:$F,$I393,収穫記録!$B:$B,"&gt;="&amp;O$10,収穫記録!$B:$B,"&lt;="&amp;O$10+6)
/_xlfn.UNIQUE(_xlfn._xlws.FILTER($F:$F,$E:$E=$J$4))
/IF($J$5="総計",1,$K393/10)
),0)</f>
        <v>0</v>
      </c>
      <c r="P393" s="48" cm="1">
        <f t="array" ref="P393">IFERROR(
IF(OR(P$10="",$I393=""),"",
SUMIFS(収穫記録!$P:$P,収穫記録!$D:$D,$J$1,収穫記録!$I:$I,$J$2,収穫記録!$J:$J,$J$3,収穫記録!$F:$F,$I393,収穫記録!$B:$B,"&gt;="&amp;P$10,収穫記録!$B:$B,"&lt;="&amp;P$10+6)
/_xlfn.UNIQUE(_xlfn._xlws.FILTER($F:$F,$E:$E=$J$4))
/IF($J$5="総計",1,$K393/10)
),0)</f>
        <v>0</v>
      </c>
      <c r="Q393" s="48" cm="1">
        <f t="array" ref="Q393">IFERROR(
IF(OR(Q$10="",$I393=""),"",
SUMIFS(収穫記録!$P:$P,収穫記録!$D:$D,$J$1,収穫記録!$I:$I,$J$2,収穫記録!$J:$J,$J$3,収穫記録!$F:$F,$I393,収穫記録!$B:$B,"&gt;="&amp;Q$10,収穫記録!$B:$B,"&lt;="&amp;Q$10+6)
/_xlfn.UNIQUE(_xlfn._xlws.FILTER($F:$F,$E:$E=$J$4))
/IF($J$5="総計",1,$K393/10)
),0)</f>
        <v>0</v>
      </c>
      <c r="R393" s="48" cm="1">
        <f t="array" ref="R393">IFERROR(
IF(OR(R$10="",$I393=""),"",
SUMIFS(収穫記録!$P:$P,収穫記録!$D:$D,$J$1,収穫記録!$I:$I,$J$2,収穫記録!$J:$J,$J$3,収穫記録!$F:$F,$I393,収穫記録!$B:$B,"&gt;="&amp;R$10,収穫記録!$B:$B,"&lt;="&amp;R$10+6)
/_xlfn.UNIQUE(_xlfn._xlws.FILTER($F:$F,$E:$E=$J$4))
/IF($J$5="総計",1,$K393/10)
),0)</f>
        <v>0</v>
      </c>
      <c r="S393" s="48" cm="1">
        <f t="array" ref="S393">IFERROR(
IF(OR(S$10="",$I393=""),"",
SUMIFS(収穫記録!$P:$P,収穫記録!$D:$D,$J$1,収穫記録!$I:$I,$J$2,収穫記録!$J:$J,$J$3,収穫記録!$F:$F,$I393,収穫記録!$B:$B,"&gt;="&amp;S$10,収穫記録!$B:$B,"&lt;="&amp;S$10+6)
/_xlfn.UNIQUE(_xlfn._xlws.FILTER($F:$F,$E:$E=$J$4))
/IF($J$5="総計",1,$K393/10)
),0)</f>
        <v>0</v>
      </c>
      <c r="T393" s="48" cm="1">
        <f t="array" ref="T393">IFERROR(
IF(OR(T$10="",$I393=""),"",
SUMIFS(収穫記録!$P:$P,収穫記録!$D:$D,$J$1,収穫記録!$I:$I,$J$2,収穫記録!$J:$J,$J$3,収穫記録!$F:$F,$I393,収穫記録!$B:$B,"&gt;="&amp;T$10,収穫記録!$B:$B,"&lt;="&amp;T$10+6)
/_xlfn.UNIQUE(_xlfn._xlws.FILTER($F:$F,$E:$E=$J$4))
/IF($J$5="総計",1,$K393/10)
),0)</f>
        <v>0</v>
      </c>
      <c r="U393" s="48" cm="1">
        <f t="array" ref="U393">IFERROR(
IF(OR(U$10="",$I393=""),"",
SUMIFS(収穫記録!$P:$P,収穫記録!$D:$D,$J$1,収穫記録!$I:$I,$J$2,収穫記録!$J:$J,$J$3,収穫記録!$F:$F,$I393,収穫記録!$B:$B,"&gt;="&amp;U$10,収穫記録!$B:$B,"&lt;="&amp;U$10+6)
/_xlfn.UNIQUE(_xlfn._xlws.FILTER($F:$F,$E:$E=$J$4))
/IF($J$5="総計",1,$K393/10)
),0)</f>
        <v>0</v>
      </c>
      <c r="V393" s="48" cm="1">
        <f t="array" ref="V393">IFERROR(
IF(OR(V$10="",$I393=""),"",
SUMIFS(収穫記録!$P:$P,収穫記録!$D:$D,$J$1,収穫記録!$I:$I,$J$2,収穫記録!$J:$J,$J$3,収穫記録!$F:$F,$I393,収穫記録!$B:$B,"&gt;="&amp;V$10,収穫記録!$B:$B,"&lt;="&amp;V$10+6)
/_xlfn.UNIQUE(_xlfn._xlws.FILTER($F:$F,$E:$E=$J$4))
/IF($J$5="総計",1,$K393/10)
),0)</f>
        <v>0</v>
      </c>
      <c r="W393" s="48" cm="1">
        <f t="array" ref="W393">IFERROR(
IF(OR(W$10="",$I393=""),"",
SUMIFS(収穫記録!$P:$P,収穫記録!$D:$D,$J$1,収穫記録!$I:$I,$J$2,収穫記録!$J:$J,$J$3,収穫記録!$F:$F,$I393,収穫記録!$B:$B,"&gt;="&amp;W$10,収穫記録!$B:$B,"&lt;="&amp;W$10+6)
/_xlfn.UNIQUE(_xlfn._xlws.FILTER($F:$F,$E:$E=$J$4))
/IF($J$5="総計",1,$K393/10)
),0)</f>
        <v>0</v>
      </c>
      <c r="X393" s="48" cm="1">
        <f t="array" ref="X393">IFERROR(
IF(OR(X$10="",$I393=""),"",
SUMIFS(収穫記録!$P:$P,収穫記録!$D:$D,$J$1,収穫記録!$I:$I,$J$2,収穫記録!$J:$J,$J$3,収穫記録!$F:$F,$I393,収穫記録!$B:$B,"&gt;="&amp;X$10,収穫記録!$B:$B,"&lt;="&amp;X$10+6)
/_xlfn.UNIQUE(_xlfn._xlws.FILTER($F:$F,$E:$E=$J$4))
/IF($J$5="総計",1,$K393/10)
),0)</f>
        <v>0</v>
      </c>
    </row>
    <row r="394" spans="10:24">
      <c r="J394" s="13"/>
      <c r="K394" s="37"/>
      <c r="L394" s="46" t="str">
        <f t="shared" si="8"/>
        <v/>
      </c>
      <c r="M394" s="47" cm="1">
        <f t="array" ref="M394">IFERROR(
IF(OR(M$10="",$I394=""),"",
SUMIFS(収穫記録!$P:$P,収穫記録!$D:$D,$J$1,収穫記録!$I:$I,$J$2,収穫記録!$J:$J,$J$3,収穫記録!$F:$F,$I394,収穫記録!$B:$B,"&gt;="&amp;M$10,収穫記録!$B:$B,"&lt;="&amp;M$10+6)
/_xlfn.UNIQUE(_xlfn._xlws.FILTER($F:$F,$E:$E=$J$4))
/IF($J$5="総計",1,$K394/10)
),0)</f>
        <v>0</v>
      </c>
      <c r="N394" s="48" cm="1">
        <f t="array" ref="N394">IFERROR(
IF(OR(N$10="",$I394=""),"",
SUMIFS(収穫記録!$P:$P,収穫記録!$D:$D,$J$1,収穫記録!$I:$I,$J$2,収穫記録!$J:$J,$J$3,収穫記録!$F:$F,$I394,収穫記録!$B:$B,"&gt;="&amp;N$10,収穫記録!$B:$B,"&lt;="&amp;N$10+6)
/_xlfn.UNIQUE(_xlfn._xlws.FILTER($F:$F,$E:$E=$J$4))
/IF($J$5="総計",1,$K394/10)
),0)</f>
        <v>0</v>
      </c>
      <c r="O394" s="48" cm="1">
        <f t="array" ref="O394">IFERROR(
IF(OR(O$10="",$I394=""),"",
SUMIFS(収穫記録!$P:$P,収穫記録!$D:$D,$J$1,収穫記録!$I:$I,$J$2,収穫記録!$J:$J,$J$3,収穫記録!$F:$F,$I394,収穫記録!$B:$B,"&gt;="&amp;O$10,収穫記録!$B:$B,"&lt;="&amp;O$10+6)
/_xlfn.UNIQUE(_xlfn._xlws.FILTER($F:$F,$E:$E=$J$4))
/IF($J$5="総計",1,$K394/10)
),0)</f>
        <v>0</v>
      </c>
      <c r="P394" s="48" cm="1">
        <f t="array" ref="P394">IFERROR(
IF(OR(P$10="",$I394=""),"",
SUMIFS(収穫記録!$P:$P,収穫記録!$D:$D,$J$1,収穫記録!$I:$I,$J$2,収穫記録!$J:$J,$J$3,収穫記録!$F:$F,$I394,収穫記録!$B:$B,"&gt;="&amp;P$10,収穫記録!$B:$B,"&lt;="&amp;P$10+6)
/_xlfn.UNIQUE(_xlfn._xlws.FILTER($F:$F,$E:$E=$J$4))
/IF($J$5="総計",1,$K394/10)
),0)</f>
        <v>0</v>
      </c>
      <c r="Q394" s="48" cm="1">
        <f t="array" ref="Q394">IFERROR(
IF(OR(Q$10="",$I394=""),"",
SUMIFS(収穫記録!$P:$P,収穫記録!$D:$D,$J$1,収穫記録!$I:$I,$J$2,収穫記録!$J:$J,$J$3,収穫記録!$F:$F,$I394,収穫記録!$B:$B,"&gt;="&amp;Q$10,収穫記録!$B:$B,"&lt;="&amp;Q$10+6)
/_xlfn.UNIQUE(_xlfn._xlws.FILTER($F:$F,$E:$E=$J$4))
/IF($J$5="総計",1,$K394/10)
),0)</f>
        <v>0</v>
      </c>
      <c r="R394" s="48" cm="1">
        <f t="array" ref="R394">IFERROR(
IF(OR(R$10="",$I394=""),"",
SUMIFS(収穫記録!$P:$P,収穫記録!$D:$D,$J$1,収穫記録!$I:$I,$J$2,収穫記録!$J:$J,$J$3,収穫記録!$F:$F,$I394,収穫記録!$B:$B,"&gt;="&amp;R$10,収穫記録!$B:$B,"&lt;="&amp;R$10+6)
/_xlfn.UNIQUE(_xlfn._xlws.FILTER($F:$F,$E:$E=$J$4))
/IF($J$5="総計",1,$K394/10)
),0)</f>
        <v>0</v>
      </c>
      <c r="S394" s="48" cm="1">
        <f t="array" ref="S394">IFERROR(
IF(OR(S$10="",$I394=""),"",
SUMIFS(収穫記録!$P:$P,収穫記録!$D:$D,$J$1,収穫記録!$I:$I,$J$2,収穫記録!$J:$J,$J$3,収穫記録!$F:$F,$I394,収穫記録!$B:$B,"&gt;="&amp;S$10,収穫記録!$B:$B,"&lt;="&amp;S$10+6)
/_xlfn.UNIQUE(_xlfn._xlws.FILTER($F:$F,$E:$E=$J$4))
/IF($J$5="総計",1,$K394/10)
),0)</f>
        <v>0</v>
      </c>
      <c r="T394" s="48" cm="1">
        <f t="array" ref="T394">IFERROR(
IF(OR(T$10="",$I394=""),"",
SUMIFS(収穫記録!$P:$P,収穫記録!$D:$D,$J$1,収穫記録!$I:$I,$J$2,収穫記録!$J:$J,$J$3,収穫記録!$F:$F,$I394,収穫記録!$B:$B,"&gt;="&amp;T$10,収穫記録!$B:$B,"&lt;="&amp;T$10+6)
/_xlfn.UNIQUE(_xlfn._xlws.FILTER($F:$F,$E:$E=$J$4))
/IF($J$5="総計",1,$K394/10)
),0)</f>
        <v>0</v>
      </c>
      <c r="U394" s="48" cm="1">
        <f t="array" ref="U394">IFERROR(
IF(OR(U$10="",$I394=""),"",
SUMIFS(収穫記録!$P:$P,収穫記録!$D:$D,$J$1,収穫記録!$I:$I,$J$2,収穫記録!$J:$J,$J$3,収穫記録!$F:$F,$I394,収穫記録!$B:$B,"&gt;="&amp;U$10,収穫記録!$B:$B,"&lt;="&amp;U$10+6)
/_xlfn.UNIQUE(_xlfn._xlws.FILTER($F:$F,$E:$E=$J$4))
/IF($J$5="総計",1,$K394/10)
),0)</f>
        <v>0</v>
      </c>
      <c r="V394" s="48" cm="1">
        <f t="array" ref="V394">IFERROR(
IF(OR(V$10="",$I394=""),"",
SUMIFS(収穫記録!$P:$P,収穫記録!$D:$D,$J$1,収穫記録!$I:$I,$J$2,収穫記録!$J:$J,$J$3,収穫記録!$F:$F,$I394,収穫記録!$B:$B,"&gt;="&amp;V$10,収穫記録!$B:$B,"&lt;="&amp;V$10+6)
/_xlfn.UNIQUE(_xlfn._xlws.FILTER($F:$F,$E:$E=$J$4))
/IF($J$5="総計",1,$K394/10)
),0)</f>
        <v>0</v>
      </c>
      <c r="W394" s="48" cm="1">
        <f t="array" ref="W394">IFERROR(
IF(OR(W$10="",$I394=""),"",
SUMIFS(収穫記録!$P:$P,収穫記録!$D:$D,$J$1,収穫記録!$I:$I,$J$2,収穫記録!$J:$J,$J$3,収穫記録!$F:$F,$I394,収穫記録!$B:$B,"&gt;="&amp;W$10,収穫記録!$B:$B,"&lt;="&amp;W$10+6)
/_xlfn.UNIQUE(_xlfn._xlws.FILTER($F:$F,$E:$E=$J$4))
/IF($J$5="総計",1,$K394/10)
),0)</f>
        <v>0</v>
      </c>
      <c r="X394" s="48" cm="1">
        <f t="array" ref="X394">IFERROR(
IF(OR(X$10="",$I394=""),"",
SUMIFS(収穫記録!$P:$P,収穫記録!$D:$D,$J$1,収穫記録!$I:$I,$J$2,収穫記録!$J:$J,$J$3,収穫記録!$F:$F,$I394,収穫記録!$B:$B,"&gt;="&amp;X$10,収穫記録!$B:$B,"&lt;="&amp;X$10+6)
/_xlfn.UNIQUE(_xlfn._xlws.FILTER($F:$F,$E:$E=$J$4))
/IF($J$5="総計",1,$K394/10)
),0)</f>
        <v>0</v>
      </c>
    </row>
    <row r="395" spans="10:24">
      <c r="J395" s="13"/>
      <c r="K395" s="37"/>
      <c r="L395" s="46" t="str">
        <f t="shared" si="8"/>
        <v/>
      </c>
      <c r="M395" s="47" cm="1">
        <f t="array" ref="M395">IFERROR(
IF(OR(M$10="",$I395=""),"",
SUMIFS(収穫記録!$P:$P,収穫記録!$D:$D,$J$1,収穫記録!$I:$I,$J$2,収穫記録!$J:$J,$J$3,収穫記録!$F:$F,$I395,収穫記録!$B:$B,"&gt;="&amp;M$10,収穫記録!$B:$B,"&lt;="&amp;M$10+6)
/_xlfn.UNIQUE(_xlfn._xlws.FILTER($F:$F,$E:$E=$J$4))
/IF($J$5="総計",1,$K395/10)
),0)</f>
        <v>0</v>
      </c>
      <c r="N395" s="48" cm="1">
        <f t="array" ref="N395">IFERROR(
IF(OR(N$10="",$I395=""),"",
SUMIFS(収穫記録!$P:$P,収穫記録!$D:$D,$J$1,収穫記録!$I:$I,$J$2,収穫記録!$J:$J,$J$3,収穫記録!$F:$F,$I395,収穫記録!$B:$B,"&gt;="&amp;N$10,収穫記録!$B:$B,"&lt;="&amp;N$10+6)
/_xlfn.UNIQUE(_xlfn._xlws.FILTER($F:$F,$E:$E=$J$4))
/IF($J$5="総計",1,$K395/10)
),0)</f>
        <v>0</v>
      </c>
      <c r="O395" s="48" cm="1">
        <f t="array" ref="O395">IFERROR(
IF(OR(O$10="",$I395=""),"",
SUMIFS(収穫記録!$P:$P,収穫記録!$D:$D,$J$1,収穫記録!$I:$I,$J$2,収穫記録!$J:$J,$J$3,収穫記録!$F:$F,$I395,収穫記録!$B:$B,"&gt;="&amp;O$10,収穫記録!$B:$B,"&lt;="&amp;O$10+6)
/_xlfn.UNIQUE(_xlfn._xlws.FILTER($F:$F,$E:$E=$J$4))
/IF($J$5="総計",1,$K395/10)
),0)</f>
        <v>0</v>
      </c>
      <c r="P395" s="48" cm="1">
        <f t="array" ref="P395">IFERROR(
IF(OR(P$10="",$I395=""),"",
SUMIFS(収穫記録!$P:$P,収穫記録!$D:$D,$J$1,収穫記録!$I:$I,$J$2,収穫記録!$J:$J,$J$3,収穫記録!$F:$F,$I395,収穫記録!$B:$B,"&gt;="&amp;P$10,収穫記録!$B:$B,"&lt;="&amp;P$10+6)
/_xlfn.UNIQUE(_xlfn._xlws.FILTER($F:$F,$E:$E=$J$4))
/IF($J$5="総計",1,$K395/10)
),0)</f>
        <v>0</v>
      </c>
      <c r="Q395" s="48" cm="1">
        <f t="array" ref="Q395">IFERROR(
IF(OR(Q$10="",$I395=""),"",
SUMIFS(収穫記録!$P:$P,収穫記録!$D:$D,$J$1,収穫記録!$I:$I,$J$2,収穫記録!$J:$J,$J$3,収穫記録!$F:$F,$I395,収穫記録!$B:$B,"&gt;="&amp;Q$10,収穫記録!$B:$B,"&lt;="&amp;Q$10+6)
/_xlfn.UNIQUE(_xlfn._xlws.FILTER($F:$F,$E:$E=$J$4))
/IF($J$5="総計",1,$K395/10)
),0)</f>
        <v>0</v>
      </c>
      <c r="R395" s="48" cm="1">
        <f t="array" ref="R395">IFERROR(
IF(OR(R$10="",$I395=""),"",
SUMIFS(収穫記録!$P:$P,収穫記録!$D:$D,$J$1,収穫記録!$I:$I,$J$2,収穫記録!$J:$J,$J$3,収穫記録!$F:$F,$I395,収穫記録!$B:$B,"&gt;="&amp;R$10,収穫記録!$B:$B,"&lt;="&amp;R$10+6)
/_xlfn.UNIQUE(_xlfn._xlws.FILTER($F:$F,$E:$E=$J$4))
/IF($J$5="総計",1,$K395/10)
),0)</f>
        <v>0</v>
      </c>
      <c r="S395" s="48" cm="1">
        <f t="array" ref="S395">IFERROR(
IF(OR(S$10="",$I395=""),"",
SUMIFS(収穫記録!$P:$P,収穫記録!$D:$D,$J$1,収穫記録!$I:$I,$J$2,収穫記録!$J:$J,$J$3,収穫記録!$F:$F,$I395,収穫記録!$B:$B,"&gt;="&amp;S$10,収穫記録!$B:$B,"&lt;="&amp;S$10+6)
/_xlfn.UNIQUE(_xlfn._xlws.FILTER($F:$F,$E:$E=$J$4))
/IF($J$5="総計",1,$K395/10)
),0)</f>
        <v>0</v>
      </c>
      <c r="T395" s="48" cm="1">
        <f t="array" ref="T395">IFERROR(
IF(OR(T$10="",$I395=""),"",
SUMIFS(収穫記録!$P:$P,収穫記録!$D:$D,$J$1,収穫記録!$I:$I,$J$2,収穫記録!$J:$J,$J$3,収穫記録!$F:$F,$I395,収穫記録!$B:$B,"&gt;="&amp;T$10,収穫記録!$B:$B,"&lt;="&amp;T$10+6)
/_xlfn.UNIQUE(_xlfn._xlws.FILTER($F:$F,$E:$E=$J$4))
/IF($J$5="総計",1,$K395/10)
),0)</f>
        <v>0</v>
      </c>
      <c r="U395" s="48" cm="1">
        <f t="array" ref="U395">IFERROR(
IF(OR(U$10="",$I395=""),"",
SUMIFS(収穫記録!$P:$P,収穫記録!$D:$D,$J$1,収穫記録!$I:$I,$J$2,収穫記録!$J:$J,$J$3,収穫記録!$F:$F,$I395,収穫記録!$B:$B,"&gt;="&amp;U$10,収穫記録!$B:$B,"&lt;="&amp;U$10+6)
/_xlfn.UNIQUE(_xlfn._xlws.FILTER($F:$F,$E:$E=$J$4))
/IF($J$5="総計",1,$K395/10)
),0)</f>
        <v>0</v>
      </c>
      <c r="V395" s="48" cm="1">
        <f t="array" ref="V395">IFERROR(
IF(OR(V$10="",$I395=""),"",
SUMIFS(収穫記録!$P:$P,収穫記録!$D:$D,$J$1,収穫記録!$I:$I,$J$2,収穫記録!$J:$J,$J$3,収穫記録!$F:$F,$I395,収穫記録!$B:$B,"&gt;="&amp;V$10,収穫記録!$B:$B,"&lt;="&amp;V$10+6)
/_xlfn.UNIQUE(_xlfn._xlws.FILTER($F:$F,$E:$E=$J$4))
/IF($J$5="総計",1,$K395/10)
),0)</f>
        <v>0</v>
      </c>
      <c r="W395" s="48" cm="1">
        <f t="array" ref="W395">IFERROR(
IF(OR(W$10="",$I395=""),"",
SUMIFS(収穫記録!$P:$P,収穫記録!$D:$D,$J$1,収穫記録!$I:$I,$J$2,収穫記録!$J:$J,$J$3,収穫記録!$F:$F,$I395,収穫記録!$B:$B,"&gt;="&amp;W$10,収穫記録!$B:$B,"&lt;="&amp;W$10+6)
/_xlfn.UNIQUE(_xlfn._xlws.FILTER($F:$F,$E:$E=$J$4))
/IF($J$5="総計",1,$K395/10)
),0)</f>
        <v>0</v>
      </c>
      <c r="X395" s="48" cm="1">
        <f t="array" ref="X395">IFERROR(
IF(OR(X$10="",$I395=""),"",
SUMIFS(収穫記録!$P:$P,収穫記録!$D:$D,$J$1,収穫記録!$I:$I,$J$2,収穫記録!$J:$J,$J$3,収穫記録!$F:$F,$I395,収穫記録!$B:$B,"&gt;="&amp;X$10,収穫記録!$B:$B,"&lt;="&amp;X$10+6)
/_xlfn.UNIQUE(_xlfn._xlws.FILTER($F:$F,$E:$E=$J$4))
/IF($J$5="総計",1,$K395/10)
),0)</f>
        <v>0</v>
      </c>
    </row>
    <row r="396" spans="10:24">
      <c r="J396" s="13"/>
      <c r="K396" s="37"/>
      <c r="L396" s="46" t="str">
        <f t="shared" si="8"/>
        <v/>
      </c>
      <c r="M396" s="47" cm="1">
        <f t="array" ref="M396">IFERROR(
IF(OR(M$10="",$I396=""),"",
SUMIFS(収穫記録!$P:$P,収穫記録!$D:$D,$J$1,収穫記録!$I:$I,$J$2,収穫記録!$J:$J,$J$3,収穫記録!$F:$F,$I396,収穫記録!$B:$B,"&gt;="&amp;M$10,収穫記録!$B:$B,"&lt;="&amp;M$10+6)
/_xlfn.UNIQUE(_xlfn._xlws.FILTER($F:$F,$E:$E=$J$4))
/IF($J$5="総計",1,$K396/10)
),0)</f>
        <v>0</v>
      </c>
      <c r="N396" s="48" cm="1">
        <f t="array" ref="N396">IFERROR(
IF(OR(N$10="",$I396=""),"",
SUMIFS(収穫記録!$P:$P,収穫記録!$D:$D,$J$1,収穫記録!$I:$I,$J$2,収穫記録!$J:$J,$J$3,収穫記録!$F:$F,$I396,収穫記録!$B:$B,"&gt;="&amp;N$10,収穫記録!$B:$B,"&lt;="&amp;N$10+6)
/_xlfn.UNIQUE(_xlfn._xlws.FILTER($F:$F,$E:$E=$J$4))
/IF($J$5="総計",1,$K396/10)
),0)</f>
        <v>0</v>
      </c>
      <c r="O396" s="48" cm="1">
        <f t="array" ref="O396">IFERROR(
IF(OR(O$10="",$I396=""),"",
SUMIFS(収穫記録!$P:$P,収穫記録!$D:$D,$J$1,収穫記録!$I:$I,$J$2,収穫記録!$J:$J,$J$3,収穫記録!$F:$F,$I396,収穫記録!$B:$B,"&gt;="&amp;O$10,収穫記録!$B:$B,"&lt;="&amp;O$10+6)
/_xlfn.UNIQUE(_xlfn._xlws.FILTER($F:$F,$E:$E=$J$4))
/IF($J$5="総計",1,$K396/10)
),0)</f>
        <v>0</v>
      </c>
      <c r="P396" s="48" cm="1">
        <f t="array" ref="P396">IFERROR(
IF(OR(P$10="",$I396=""),"",
SUMIFS(収穫記録!$P:$P,収穫記録!$D:$D,$J$1,収穫記録!$I:$I,$J$2,収穫記録!$J:$J,$J$3,収穫記録!$F:$F,$I396,収穫記録!$B:$B,"&gt;="&amp;P$10,収穫記録!$B:$B,"&lt;="&amp;P$10+6)
/_xlfn.UNIQUE(_xlfn._xlws.FILTER($F:$F,$E:$E=$J$4))
/IF($J$5="総計",1,$K396/10)
),0)</f>
        <v>0</v>
      </c>
      <c r="Q396" s="48" cm="1">
        <f t="array" ref="Q396">IFERROR(
IF(OR(Q$10="",$I396=""),"",
SUMIFS(収穫記録!$P:$P,収穫記録!$D:$D,$J$1,収穫記録!$I:$I,$J$2,収穫記録!$J:$J,$J$3,収穫記録!$F:$F,$I396,収穫記録!$B:$B,"&gt;="&amp;Q$10,収穫記録!$B:$B,"&lt;="&amp;Q$10+6)
/_xlfn.UNIQUE(_xlfn._xlws.FILTER($F:$F,$E:$E=$J$4))
/IF($J$5="総計",1,$K396/10)
),0)</f>
        <v>0</v>
      </c>
      <c r="R396" s="48" cm="1">
        <f t="array" ref="R396">IFERROR(
IF(OR(R$10="",$I396=""),"",
SUMIFS(収穫記録!$P:$P,収穫記録!$D:$D,$J$1,収穫記録!$I:$I,$J$2,収穫記録!$J:$J,$J$3,収穫記録!$F:$F,$I396,収穫記録!$B:$B,"&gt;="&amp;R$10,収穫記録!$B:$B,"&lt;="&amp;R$10+6)
/_xlfn.UNIQUE(_xlfn._xlws.FILTER($F:$F,$E:$E=$J$4))
/IF($J$5="総計",1,$K396/10)
),0)</f>
        <v>0</v>
      </c>
      <c r="S396" s="48" cm="1">
        <f t="array" ref="S396">IFERROR(
IF(OR(S$10="",$I396=""),"",
SUMIFS(収穫記録!$P:$P,収穫記録!$D:$D,$J$1,収穫記録!$I:$I,$J$2,収穫記録!$J:$J,$J$3,収穫記録!$F:$F,$I396,収穫記録!$B:$B,"&gt;="&amp;S$10,収穫記録!$B:$B,"&lt;="&amp;S$10+6)
/_xlfn.UNIQUE(_xlfn._xlws.FILTER($F:$F,$E:$E=$J$4))
/IF($J$5="総計",1,$K396/10)
),0)</f>
        <v>0</v>
      </c>
      <c r="T396" s="48" cm="1">
        <f t="array" ref="T396">IFERROR(
IF(OR(T$10="",$I396=""),"",
SUMIFS(収穫記録!$P:$P,収穫記録!$D:$D,$J$1,収穫記録!$I:$I,$J$2,収穫記録!$J:$J,$J$3,収穫記録!$F:$F,$I396,収穫記録!$B:$B,"&gt;="&amp;T$10,収穫記録!$B:$B,"&lt;="&amp;T$10+6)
/_xlfn.UNIQUE(_xlfn._xlws.FILTER($F:$F,$E:$E=$J$4))
/IF($J$5="総計",1,$K396/10)
),0)</f>
        <v>0</v>
      </c>
      <c r="U396" s="48" cm="1">
        <f t="array" ref="U396">IFERROR(
IF(OR(U$10="",$I396=""),"",
SUMIFS(収穫記録!$P:$P,収穫記録!$D:$D,$J$1,収穫記録!$I:$I,$J$2,収穫記録!$J:$J,$J$3,収穫記録!$F:$F,$I396,収穫記録!$B:$B,"&gt;="&amp;U$10,収穫記録!$B:$B,"&lt;="&amp;U$10+6)
/_xlfn.UNIQUE(_xlfn._xlws.FILTER($F:$F,$E:$E=$J$4))
/IF($J$5="総計",1,$K396/10)
),0)</f>
        <v>0</v>
      </c>
      <c r="V396" s="48" cm="1">
        <f t="array" ref="V396">IFERROR(
IF(OR(V$10="",$I396=""),"",
SUMIFS(収穫記録!$P:$P,収穫記録!$D:$D,$J$1,収穫記録!$I:$I,$J$2,収穫記録!$J:$J,$J$3,収穫記録!$F:$F,$I396,収穫記録!$B:$B,"&gt;="&amp;V$10,収穫記録!$B:$B,"&lt;="&amp;V$10+6)
/_xlfn.UNIQUE(_xlfn._xlws.FILTER($F:$F,$E:$E=$J$4))
/IF($J$5="総計",1,$K396/10)
),0)</f>
        <v>0</v>
      </c>
      <c r="W396" s="48" cm="1">
        <f t="array" ref="W396">IFERROR(
IF(OR(W$10="",$I396=""),"",
SUMIFS(収穫記録!$P:$P,収穫記録!$D:$D,$J$1,収穫記録!$I:$I,$J$2,収穫記録!$J:$J,$J$3,収穫記録!$F:$F,$I396,収穫記録!$B:$B,"&gt;="&amp;W$10,収穫記録!$B:$B,"&lt;="&amp;W$10+6)
/_xlfn.UNIQUE(_xlfn._xlws.FILTER($F:$F,$E:$E=$J$4))
/IF($J$5="総計",1,$K396/10)
),0)</f>
        <v>0</v>
      </c>
      <c r="X396" s="48" cm="1">
        <f t="array" ref="X396">IFERROR(
IF(OR(X$10="",$I396=""),"",
SUMIFS(収穫記録!$P:$P,収穫記録!$D:$D,$J$1,収穫記録!$I:$I,$J$2,収穫記録!$J:$J,$J$3,収穫記録!$F:$F,$I396,収穫記録!$B:$B,"&gt;="&amp;X$10,収穫記録!$B:$B,"&lt;="&amp;X$10+6)
/_xlfn.UNIQUE(_xlfn._xlws.FILTER($F:$F,$E:$E=$J$4))
/IF($J$5="総計",1,$K396/10)
),0)</f>
        <v>0</v>
      </c>
    </row>
    <row r="397" spans="10:24">
      <c r="J397" s="13"/>
      <c r="K397" s="37"/>
      <c r="L397" s="46" t="str">
        <f t="shared" si="8"/>
        <v/>
      </c>
      <c r="M397" s="47" cm="1">
        <f t="array" ref="M397">IFERROR(
IF(OR(M$10="",$I397=""),"",
SUMIFS(収穫記録!$P:$P,収穫記録!$D:$D,$J$1,収穫記録!$I:$I,$J$2,収穫記録!$J:$J,$J$3,収穫記録!$F:$F,$I397,収穫記録!$B:$B,"&gt;="&amp;M$10,収穫記録!$B:$B,"&lt;="&amp;M$10+6)
/_xlfn.UNIQUE(_xlfn._xlws.FILTER($F:$F,$E:$E=$J$4))
/IF($J$5="総計",1,$K397/10)
),0)</f>
        <v>0</v>
      </c>
      <c r="N397" s="48" cm="1">
        <f t="array" ref="N397">IFERROR(
IF(OR(N$10="",$I397=""),"",
SUMIFS(収穫記録!$P:$P,収穫記録!$D:$D,$J$1,収穫記録!$I:$I,$J$2,収穫記録!$J:$J,$J$3,収穫記録!$F:$F,$I397,収穫記録!$B:$B,"&gt;="&amp;N$10,収穫記録!$B:$B,"&lt;="&amp;N$10+6)
/_xlfn.UNIQUE(_xlfn._xlws.FILTER($F:$F,$E:$E=$J$4))
/IF($J$5="総計",1,$K397/10)
),0)</f>
        <v>0</v>
      </c>
      <c r="O397" s="48" cm="1">
        <f t="array" ref="O397">IFERROR(
IF(OR(O$10="",$I397=""),"",
SUMIFS(収穫記録!$P:$P,収穫記録!$D:$D,$J$1,収穫記録!$I:$I,$J$2,収穫記録!$J:$J,$J$3,収穫記録!$F:$F,$I397,収穫記録!$B:$B,"&gt;="&amp;O$10,収穫記録!$B:$B,"&lt;="&amp;O$10+6)
/_xlfn.UNIQUE(_xlfn._xlws.FILTER($F:$F,$E:$E=$J$4))
/IF($J$5="総計",1,$K397/10)
),0)</f>
        <v>0</v>
      </c>
      <c r="P397" s="48" cm="1">
        <f t="array" ref="P397">IFERROR(
IF(OR(P$10="",$I397=""),"",
SUMIFS(収穫記録!$P:$P,収穫記録!$D:$D,$J$1,収穫記録!$I:$I,$J$2,収穫記録!$J:$J,$J$3,収穫記録!$F:$F,$I397,収穫記録!$B:$B,"&gt;="&amp;P$10,収穫記録!$B:$B,"&lt;="&amp;P$10+6)
/_xlfn.UNIQUE(_xlfn._xlws.FILTER($F:$F,$E:$E=$J$4))
/IF($J$5="総計",1,$K397/10)
),0)</f>
        <v>0</v>
      </c>
      <c r="Q397" s="48" cm="1">
        <f t="array" ref="Q397">IFERROR(
IF(OR(Q$10="",$I397=""),"",
SUMIFS(収穫記録!$P:$P,収穫記録!$D:$D,$J$1,収穫記録!$I:$I,$J$2,収穫記録!$J:$J,$J$3,収穫記録!$F:$F,$I397,収穫記録!$B:$B,"&gt;="&amp;Q$10,収穫記録!$B:$B,"&lt;="&amp;Q$10+6)
/_xlfn.UNIQUE(_xlfn._xlws.FILTER($F:$F,$E:$E=$J$4))
/IF($J$5="総計",1,$K397/10)
),0)</f>
        <v>0</v>
      </c>
      <c r="R397" s="48" cm="1">
        <f t="array" ref="R397">IFERROR(
IF(OR(R$10="",$I397=""),"",
SUMIFS(収穫記録!$P:$P,収穫記録!$D:$D,$J$1,収穫記録!$I:$I,$J$2,収穫記録!$J:$J,$J$3,収穫記録!$F:$F,$I397,収穫記録!$B:$B,"&gt;="&amp;R$10,収穫記録!$B:$B,"&lt;="&amp;R$10+6)
/_xlfn.UNIQUE(_xlfn._xlws.FILTER($F:$F,$E:$E=$J$4))
/IF($J$5="総計",1,$K397/10)
),0)</f>
        <v>0</v>
      </c>
      <c r="S397" s="48" cm="1">
        <f t="array" ref="S397">IFERROR(
IF(OR(S$10="",$I397=""),"",
SUMIFS(収穫記録!$P:$P,収穫記録!$D:$D,$J$1,収穫記録!$I:$I,$J$2,収穫記録!$J:$J,$J$3,収穫記録!$F:$F,$I397,収穫記録!$B:$B,"&gt;="&amp;S$10,収穫記録!$B:$B,"&lt;="&amp;S$10+6)
/_xlfn.UNIQUE(_xlfn._xlws.FILTER($F:$F,$E:$E=$J$4))
/IF($J$5="総計",1,$K397/10)
),0)</f>
        <v>0</v>
      </c>
      <c r="T397" s="48" cm="1">
        <f t="array" ref="T397">IFERROR(
IF(OR(T$10="",$I397=""),"",
SUMIFS(収穫記録!$P:$P,収穫記録!$D:$D,$J$1,収穫記録!$I:$I,$J$2,収穫記録!$J:$J,$J$3,収穫記録!$F:$F,$I397,収穫記録!$B:$B,"&gt;="&amp;T$10,収穫記録!$B:$B,"&lt;="&amp;T$10+6)
/_xlfn.UNIQUE(_xlfn._xlws.FILTER($F:$F,$E:$E=$J$4))
/IF($J$5="総計",1,$K397/10)
),0)</f>
        <v>0</v>
      </c>
      <c r="U397" s="48" cm="1">
        <f t="array" ref="U397">IFERROR(
IF(OR(U$10="",$I397=""),"",
SUMIFS(収穫記録!$P:$P,収穫記録!$D:$D,$J$1,収穫記録!$I:$I,$J$2,収穫記録!$J:$J,$J$3,収穫記録!$F:$F,$I397,収穫記録!$B:$B,"&gt;="&amp;U$10,収穫記録!$B:$B,"&lt;="&amp;U$10+6)
/_xlfn.UNIQUE(_xlfn._xlws.FILTER($F:$F,$E:$E=$J$4))
/IF($J$5="総計",1,$K397/10)
),0)</f>
        <v>0</v>
      </c>
      <c r="V397" s="48" cm="1">
        <f t="array" ref="V397">IFERROR(
IF(OR(V$10="",$I397=""),"",
SUMIFS(収穫記録!$P:$P,収穫記録!$D:$D,$J$1,収穫記録!$I:$I,$J$2,収穫記録!$J:$J,$J$3,収穫記録!$F:$F,$I397,収穫記録!$B:$B,"&gt;="&amp;V$10,収穫記録!$B:$B,"&lt;="&amp;V$10+6)
/_xlfn.UNIQUE(_xlfn._xlws.FILTER($F:$F,$E:$E=$J$4))
/IF($J$5="総計",1,$K397/10)
),0)</f>
        <v>0</v>
      </c>
      <c r="W397" s="48" cm="1">
        <f t="array" ref="W397">IFERROR(
IF(OR(W$10="",$I397=""),"",
SUMIFS(収穫記録!$P:$P,収穫記録!$D:$D,$J$1,収穫記録!$I:$I,$J$2,収穫記録!$J:$J,$J$3,収穫記録!$F:$F,$I397,収穫記録!$B:$B,"&gt;="&amp;W$10,収穫記録!$B:$B,"&lt;="&amp;W$10+6)
/_xlfn.UNIQUE(_xlfn._xlws.FILTER($F:$F,$E:$E=$J$4))
/IF($J$5="総計",1,$K397/10)
),0)</f>
        <v>0</v>
      </c>
      <c r="X397" s="48" cm="1">
        <f t="array" ref="X397">IFERROR(
IF(OR(X$10="",$I397=""),"",
SUMIFS(収穫記録!$P:$P,収穫記録!$D:$D,$J$1,収穫記録!$I:$I,$J$2,収穫記録!$J:$J,$J$3,収穫記録!$F:$F,$I397,収穫記録!$B:$B,"&gt;="&amp;X$10,収穫記録!$B:$B,"&lt;="&amp;X$10+6)
/_xlfn.UNIQUE(_xlfn._xlws.FILTER($F:$F,$E:$E=$J$4))
/IF($J$5="総計",1,$K397/10)
),0)</f>
        <v>0</v>
      </c>
    </row>
    <row r="398" spans="10:24">
      <c r="J398" s="13"/>
      <c r="K398" s="37"/>
      <c r="L398" s="46" t="str">
        <f t="shared" si="8"/>
        <v/>
      </c>
      <c r="M398" s="47" cm="1">
        <f t="array" ref="M398">IFERROR(
IF(OR(M$10="",$I398=""),"",
SUMIFS(収穫記録!$P:$P,収穫記録!$D:$D,$J$1,収穫記録!$I:$I,$J$2,収穫記録!$J:$J,$J$3,収穫記録!$F:$F,$I398,収穫記録!$B:$B,"&gt;="&amp;M$10,収穫記録!$B:$B,"&lt;="&amp;M$10+6)
/_xlfn.UNIQUE(_xlfn._xlws.FILTER($F:$F,$E:$E=$J$4))
/IF($J$5="総計",1,$K398/10)
),0)</f>
        <v>0</v>
      </c>
      <c r="N398" s="48" cm="1">
        <f t="array" ref="N398">IFERROR(
IF(OR(N$10="",$I398=""),"",
SUMIFS(収穫記録!$P:$P,収穫記録!$D:$D,$J$1,収穫記録!$I:$I,$J$2,収穫記録!$J:$J,$J$3,収穫記録!$F:$F,$I398,収穫記録!$B:$B,"&gt;="&amp;N$10,収穫記録!$B:$B,"&lt;="&amp;N$10+6)
/_xlfn.UNIQUE(_xlfn._xlws.FILTER($F:$F,$E:$E=$J$4))
/IF($J$5="総計",1,$K398/10)
),0)</f>
        <v>0</v>
      </c>
      <c r="O398" s="48" cm="1">
        <f t="array" ref="O398">IFERROR(
IF(OR(O$10="",$I398=""),"",
SUMIFS(収穫記録!$P:$P,収穫記録!$D:$D,$J$1,収穫記録!$I:$I,$J$2,収穫記録!$J:$J,$J$3,収穫記録!$F:$F,$I398,収穫記録!$B:$B,"&gt;="&amp;O$10,収穫記録!$B:$B,"&lt;="&amp;O$10+6)
/_xlfn.UNIQUE(_xlfn._xlws.FILTER($F:$F,$E:$E=$J$4))
/IF($J$5="総計",1,$K398/10)
),0)</f>
        <v>0</v>
      </c>
      <c r="P398" s="48" cm="1">
        <f t="array" ref="P398">IFERROR(
IF(OR(P$10="",$I398=""),"",
SUMIFS(収穫記録!$P:$P,収穫記録!$D:$D,$J$1,収穫記録!$I:$I,$J$2,収穫記録!$J:$J,$J$3,収穫記録!$F:$F,$I398,収穫記録!$B:$B,"&gt;="&amp;P$10,収穫記録!$B:$B,"&lt;="&amp;P$10+6)
/_xlfn.UNIQUE(_xlfn._xlws.FILTER($F:$F,$E:$E=$J$4))
/IF($J$5="総計",1,$K398/10)
),0)</f>
        <v>0</v>
      </c>
      <c r="Q398" s="48" cm="1">
        <f t="array" ref="Q398">IFERROR(
IF(OR(Q$10="",$I398=""),"",
SUMIFS(収穫記録!$P:$P,収穫記録!$D:$D,$J$1,収穫記録!$I:$I,$J$2,収穫記録!$J:$J,$J$3,収穫記録!$F:$F,$I398,収穫記録!$B:$B,"&gt;="&amp;Q$10,収穫記録!$B:$B,"&lt;="&amp;Q$10+6)
/_xlfn.UNIQUE(_xlfn._xlws.FILTER($F:$F,$E:$E=$J$4))
/IF($J$5="総計",1,$K398/10)
),0)</f>
        <v>0</v>
      </c>
      <c r="R398" s="48" cm="1">
        <f t="array" ref="R398">IFERROR(
IF(OR(R$10="",$I398=""),"",
SUMIFS(収穫記録!$P:$P,収穫記録!$D:$D,$J$1,収穫記録!$I:$I,$J$2,収穫記録!$J:$J,$J$3,収穫記録!$F:$F,$I398,収穫記録!$B:$B,"&gt;="&amp;R$10,収穫記録!$B:$B,"&lt;="&amp;R$10+6)
/_xlfn.UNIQUE(_xlfn._xlws.FILTER($F:$F,$E:$E=$J$4))
/IF($J$5="総計",1,$K398/10)
),0)</f>
        <v>0</v>
      </c>
      <c r="S398" s="48" cm="1">
        <f t="array" ref="S398">IFERROR(
IF(OR(S$10="",$I398=""),"",
SUMIFS(収穫記録!$P:$P,収穫記録!$D:$D,$J$1,収穫記録!$I:$I,$J$2,収穫記録!$J:$J,$J$3,収穫記録!$F:$F,$I398,収穫記録!$B:$B,"&gt;="&amp;S$10,収穫記録!$B:$B,"&lt;="&amp;S$10+6)
/_xlfn.UNIQUE(_xlfn._xlws.FILTER($F:$F,$E:$E=$J$4))
/IF($J$5="総計",1,$K398/10)
),0)</f>
        <v>0</v>
      </c>
      <c r="T398" s="48" cm="1">
        <f t="array" ref="T398">IFERROR(
IF(OR(T$10="",$I398=""),"",
SUMIFS(収穫記録!$P:$P,収穫記録!$D:$D,$J$1,収穫記録!$I:$I,$J$2,収穫記録!$J:$J,$J$3,収穫記録!$F:$F,$I398,収穫記録!$B:$B,"&gt;="&amp;T$10,収穫記録!$B:$B,"&lt;="&amp;T$10+6)
/_xlfn.UNIQUE(_xlfn._xlws.FILTER($F:$F,$E:$E=$J$4))
/IF($J$5="総計",1,$K398/10)
),0)</f>
        <v>0</v>
      </c>
      <c r="U398" s="48" cm="1">
        <f t="array" ref="U398">IFERROR(
IF(OR(U$10="",$I398=""),"",
SUMIFS(収穫記録!$P:$P,収穫記録!$D:$D,$J$1,収穫記録!$I:$I,$J$2,収穫記録!$J:$J,$J$3,収穫記録!$F:$F,$I398,収穫記録!$B:$B,"&gt;="&amp;U$10,収穫記録!$B:$B,"&lt;="&amp;U$10+6)
/_xlfn.UNIQUE(_xlfn._xlws.FILTER($F:$F,$E:$E=$J$4))
/IF($J$5="総計",1,$K398/10)
),0)</f>
        <v>0</v>
      </c>
      <c r="V398" s="48" cm="1">
        <f t="array" ref="V398">IFERROR(
IF(OR(V$10="",$I398=""),"",
SUMIFS(収穫記録!$P:$P,収穫記録!$D:$D,$J$1,収穫記録!$I:$I,$J$2,収穫記録!$J:$J,$J$3,収穫記録!$F:$F,$I398,収穫記録!$B:$B,"&gt;="&amp;V$10,収穫記録!$B:$B,"&lt;="&amp;V$10+6)
/_xlfn.UNIQUE(_xlfn._xlws.FILTER($F:$F,$E:$E=$J$4))
/IF($J$5="総計",1,$K398/10)
),0)</f>
        <v>0</v>
      </c>
      <c r="W398" s="48" cm="1">
        <f t="array" ref="W398">IFERROR(
IF(OR(W$10="",$I398=""),"",
SUMIFS(収穫記録!$P:$P,収穫記録!$D:$D,$J$1,収穫記録!$I:$I,$J$2,収穫記録!$J:$J,$J$3,収穫記録!$F:$F,$I398,収穫記録!$B:$B,"&gt;="&amp;W$10,収穫記録!$B:$B,"&lt;="&amp;W$10+6)
/_xlfn.UNIQUE(_xlfn._xlws.FILTER($F:$F,$E:$E=$J$4))
/IF($J$5="総計",1,$K398/10)
),0)</f>
        <v>0</v>
      </c>
      <c r="X398" s="48" cm="1">
        <f t="array" ref="X398">IFERROR(
IF(OR(X$10="",$I398=""),"",
SUMIFS(収穫記録!$P:$P,収穫記録!$D:$D,$J$1,収穫記録!$I:$I,$J$2,収穫記録!$J:$J,$J$3,収穫記録!$F:$F,$I398,収穫記録!$B:$B,"&gt;="&amp;X$10,収穫記録!$B:$B,"&lt;="&amp;X$10+6)
/_xlfn.UNIQUE(_xlfn._xlws.FILTER($F:$F,$E:$E=$J$4))
/IF($J$5="総計",1,$K398/10)
),0)</f>
        <v>0</v>
      </c>
    </row>
    <row r="399" spans="10:24">
      <c r="J399" s="13"/>
      <c r="K399" s="37"/>
      <c r="L399" s="46" t="str">
        <f t="shared" si="8"/>
        <v/>
      </c>
      <c r="M399" s="47" cm="1">
        <f t="array" ref="M399">IFERROR(
IF(OR(M$10="",$I399=""),"",
SUMIFS(収穫記録!$P:$P,収穫記録!$D:$D,$J$1,収穫記録!$I:$I,$J$2,収穫記録!$J:$J,$J$3,収穫記録!$F:$F,$I399,収穫記録!$B:$B,"&gt;="&amp;M$10,収穫記録!$B:$B,"&lt;="&amp;M$10+6)
/_xlfn.UNIQUE(_xlfn._xlws.FILTER($F:$F,$E:$E=$J$4))
/IF($J$5="総計",1,$K399/10)
),0)</f>
        <v>0</v>
      </c>
      <c r="N399" s="48" cm="1">
        <f t="array" ref="N399">IFERROR(
IF(OR(N$10="",$I399=""),"",
SUMIFS(収穫記録!$P:$P,収穫記録!$D:$D,$J$1,収穫記録!$I:$I,$J$2,収穫記録!$J:$J,$J$3,収穫記録!$F:$F,$I399,収穫記録!$B:$B,"&gt;="&amp;N$10,収穫記録!$B:$B,"&lt;="&amp;N$10+6)
/_xlfn.UNIQUE(_xlfn._xlws.FILTER($F:$F,$E:$E=$J$4))
/IF($J$5="総計",1,$K399/10)
),0)</f>
        <v>0</v>
      </c>
      <c r="O399" s="48" cm="1">
        <f t="array" ref="O399">IFERROR(
IF(OR(O$10="",$I399=""),"",
SUMIFS(収穫記録!$P:$P,収穫記録!$D:$D,$J$1,収穫記録!$I:$I,$J$2,収穫記録!$J:$J,$J$3,収穫記録!$F:$F,$I399,収穫記録!$B:$B,"&gt;="&amp;O$10,収穫記録!$B:$B,"&lt;="&amp;O$10+6)
/_xlfn.UNIQUE(_xlfn._xlws.FILTER($F:$F,$E:$E=$J$4))
/IF($J$5="総計",1,$K399/10)
),0)</f>
        <v>0</v>
      </c>
      <c r="P399" s="48" cm="1">
        <f t="array" ref="P399">IFERROR(
IF(OR(P$10="",$I399=""),"",
SUMIFS(収穫記録!$P:$P,収穫記録!$D:$D,$J$1,収穫記録!$I:$I,$J$2,収穫記録!$J:$J,$J$3,収穫記録!$F:$F,$I399,収穫記録!$B:$B,"&gt;="&amp;P$10,収穫記録!$B:$B,"&lt;="&amp;P$10+6)
/_xlfn.UNIQUE(_xlfn._xlws.FILTER($F:$F,$E:$E=$J$4))
/IF($J$5="総計",1,$K399/10)
),0)</f>
        <v>0</v>
      </c>
      <c r="Q399" s="48" cm="1">
        <f t="array" ref="Q399">IFERROR(
IF(OR(Q$10="",$I399=""),"",
SUMIFS(収穫記録!$P:$P,収穫記録!$D:$D,$J$1,収穫記録!$I:$I,$J$2,収穫記録!$J:$J,$J$3,収穫記録!$F:$F,$I399,収穫記録!$B:$B,"&gt;="&amp;Q$10,収穫記録!$B:$B,"&lt;="&amp;Q$10+6)
/_xlfn.UNIQUE(_xlfn._xlws.FILTER($F:$F,$E:$E=$J$4))
/IF($J$5="総計",1,$K399/10)
),0)</f>
        <v>0</v>
      </c>
      <c r="R399" s="48" cm="1">
        <f t="array" ref="R399">IFERROR(
IF(OR(R$10="",$I399=""),"",
SUMIFS(収穫記録!$P:$P,収穫記録!$D:$D,$J$1,収穫記録!$I:$I,$J$2,収穫記録!$J:$J,$J$3,収穫記録!$F:$F,$I399,収穫記録!$B:$B,"&gt;="&amp;R$10,収穫記録!$B:$B,"&lt;="&amp;R$10+6)
/_xlfn.UNIQUE(_xlfn._xlws.FILTER($F:$F,$E:$E=$J$4))
/IF($J$5="総計",1,$K399/10)
),0)</f>
        <v>0</v>
      </c>
      <c r="S399" s="48" cm="1">
        <f t="array" ref="S399">IFERROR(
IF(OR(S$10="",$I399=""),"",
SUMIFS(収穫記録!$P:$P,収穫記録!$D:$D,$J$1,収穫記録!$I:$I,$J$2,収穫記録!$J:$J,$J$3,収穫記録!$F:$F,$I399,収穫記録!$B:$B,"&gt;="&amp;S$10,収穫記録!$B:$B,"&lt;="&amp;S$10+6)
/_xlfn.UNIQUE(_xlfn._xlws.FILTER($F:$F,$E:$E=$J$4))
/IF($J$5="総計",1,$K399/10)
),0)</f>
        <v>0</v>
      </c>
      <c r="T399" s="48" cm="1">
        <f t="array" ref="T399">IFERROR(
IF(OR(T$10="",$I399=""),"",
SUMIFS(収穫記録!$P:$P,収穫記録!$D:$D,$J$1,収穫記録!$I:$I,$J$2,収穫記録!$J:$J,$J$3,収穫記録!$F:$F,$I399,収穫記録!$B:$B,"&gt;="&amp;T$10,収穫記録!$B:$B,"&lt;="&amp;T$10+6)
/_xlfn.UNIQUE(_xlfn._xlws.FILTER($F:$F,$E:$E=$J$4))
/IF($J$5="総計",1,$K399/10)
),0)</f>
        <v>0</v>
      </c>
      <c r="U399" s="48" cm="1">
        <f t="array" ref="U399">IFERROR(
IF(OR(U$10="",$I399=""),"",
SUMIFS(収穫記録!$P:$P,収穫記録!$D:$D,$J$1,収穫記録!$I:$I,$J$2,収穫記録!$J:$J,$J$3,収穫記録!$F:$F,$I399,収穫記録!$B:$B,"&gt;="&amp;U$10,収穫記録!$B:$B,"&lt;="&amp;U$10+6)
/_xlfn.UNIQUE(_xlfn._xlws.FILTER($F:$F,$E:$E=$J$4))
/IF($J$5="総計",1,$K399/10)
),0)</f>
        <v>0</v>
      </c>
      <c r="V399" s="48" cm="1">
        <f t="array" ref="V399">IFERROR(
IF(OR(V$10="",$I399=""),"",
SUMIFS(収穫記録!$P:$P,収穫記録!$D:$D,$J$1,収穫記録!$I:$I,$J$2,収穫記録!$J:$J,$J$3,収穫記録!$F:$F,$I399,収穫記録!$B:$B,"&gt;="&amp;V$10,収穫記録!$B:$B,"&lt;="&amp;V$10+6)
/_xlfn.UNIQUE(_xlfn._xlws.FILTER($F:$F,$E:$E=$J$4))
/IF($J$5="総計",1,$K399/10)
),0)</f>
        <v>0</v>
      </c>
      <c r="W399" s="48" cm="1">
        <f t="array" ref="W399">IFERROR(
IF(OR(W$10="",$I399=""),"",
SUMIFS(収穫記録!$P:$P,収穫記録!$D:$D,$J$1,収穫記録!$I:$I,$J$2,収穫記録!$J:$J,$J$3,収穫記録!$F:$F,$I399,収穫記録!$B:$B,"&gt;="&amp;W$10,収穫記録!$B:$B,"&lt;="&amp;W$10+6)
/_xlfn.UNIQUE(_xlfn._xlws.FILTER($F:$F,$E:$E=$J$4))
/IF($J$5="総計",1,$K399/10)
),0)</f>
        <v>0</v>
      </c>
      <c r="X399" s="48" cm="1">
        <f t="array" ref="X399">IFERROR(
IF(OR(X$10="",$I399=""),"",
SUMIFS(収穫記録!$P:$P,収穫記録!$D:$D,$J$1,収穫記録!$I:$I,$J$2,収穫記録!$J:$J,$J$3,収穫記録!$F:$F,$I399,収穫記録!$B:$B,"&gt;="&amp;X$10,収穫記録!$B:$B,"&lt;="&amp;X$10+6)
/_xlfn.UNIQUE(_xlfn._xlws.FILTER($F:$F,$E:$E=$J$4))
/IF($J$5="総計",1,$K399/10)
),0)</f>
        <v>0</v>
      </c>
    </row>
    <row r="400" spans="10:24">
      <c r="J400" s="13"/>
      <c r="K400" s="37"/>
      <c r="L400" s="46" t="str">
        <f t="shared" si="8"/>
        <v/>
      </c>
      <c r="M400" s="47" cm="1">
        <f t="array" ref="M400">IFERROR(
IF(OR(M$10="",$I400=""),"",
SUMIFS(収穫記録!$P:$P,収穫記録!$D:$D,$J$1,収穫記録!$I:$I,$J$2,収穫記録!$J:$J,$J$3,収穫記録!$F:$F,$I400,収穫記録!$B:$B,"&gt;="&amp;M$10,収穫記録!$B:$B,"&lt;="&amp;M$10+6)
/_xlfn.UNIQUE(_xlfn._xlws.FILTER($F:$F,$E:$E=$J$4))
/IF($J$5="総計",1,$K400/10)
),0)</f>
        <v>0</v>
      </c>
      <c r="N400" s="48" cm="1">
        <f t="array" ref="N400">IFERROR(
IF(OR(N$10="",$I400=""),"",
SUMIFS(収穫記録!$P:$P,収穫記録!$D:$D,$J$1,収穫記録!$I:$I,$J$2,収穫記録!$J:$J,$J$3,収穫記録!$F:$F,$I400,収穫記録!$B:$B,"&gt;="&amp;N$10,収穫記録!$B:$B,"&lt;="&amp;N$10+6)
/_xlfn.UNIQUE(_xlfn._xlws.FILTER($F:$F,$E:$E=$J$4))
/IF($J$5="総計",1,$K400/10)
),0)</f>
        <v>0</v>
      </c>
      <c r="O400" s="48" cm="1">
        <f t="array" ref="O400">IFERROR(
IF(OR(O$10="",$I400=""),"",
SUMIFS(収穫記録!$P:$P,収穫記録!$D:$D,$J$1,収穫記録!$I:$I,$J$2,収穫記録!$J:$J,$J$3,収穫記録!$F:$F,$I400,収穫記録!$B:$B,"&gt;="&amp;O$10,収穫記録!$B:$B,"&lt;="&amp;O$10+6)
/_xlfn.UNIQUE(_xlfn._xlws.FILTER($F:$F,$E:$E=$J$4))
/IF($J$5="総計",1,$K400/10)
),0)</f>
        <v>0</v>
      </c>
      <c r="P400" s="48" cm="1">
        <f t="array" ref="P400">IFERROR(
IF(OR(P$10="",$I400=""),"",
SUMIFS(収穫記録!$P:$P,収穫記録!$D:$D,$J$1,収穫記録!$I:$I,$J$2,収穫記録!$J:$J,$J$3,収穫記録!$F:$F,$I400,収穫記録!$B:$B,"&gt;="&amp;P$10,収穫記録!$B:$B,"&lt;="&amp;P$10+6)
/_xlfn.UNIQUE(_xlfn._xlws.FILTER($F:$F,$E:$E=$J$4))
/IF($J$5="総計",1,$K400/10)
),0)</f>
        <v>0</v>
      </c>
      <c r="Q400" s="48" cm="1">
        <f t="array" ref="Q400">IFERROR(
IF(OR(Q$10="",$I400=""),"",
SUMIFS(収穫記録!$P:$P,収穫記録!$D:$D,$J$1,収穫記録!$I:$I,$J$2,収穫記録!$J:$J,$J$3,収穫記録!$F:$F,$I400,収穫記録!$B:$B,"&gt;="&amp;Q$10,収穫記録!$B:$B,"&lt;="&amp;Q$10+6)
/_xlfn.UNIQUE(_xlfn._xlws.FILTER($F:$F,$E:$E=$J$4))
/IF($J$5="総計",1,$K400/10)
),0)</f>
        <v>0</v>
      </c>
      <c r="R400" s="48" cm="1">
        <f t="array" ref="R400">IFERROR(
IF(OR(R$10="",$I400=""),"",
SUMIFS(収穫記録!$P:$P,収穫記録!$D:$D,$J$1,収穫記録!$I:$I,$J$2,収穫記録!$J:$J,$J$3,収穫記録!$F:$F,$I400,収穫記録!$B:$B,"&gt;="&amp;R$10,収穫記録!$B:$B,"&lt;="&amp;R$10+6)
/_xlfn.UNIQUE(_xlfn._xlws.FILTER($F:$F,$E:$E=$J$4))
/IF($J$5="総計",1,$K400/10)
),0)</f>
        <v>0</v>
      </c>
      <c r="S400" s="48" cm="1">
        <f t="array" ref="S400">IFERROR(
IF(OR(S$10="",$I400=""),"",
SUMIFS(収穫記録!$P:$P,収穫記録!$D:$D,$J$1,収穫記録!$I:$I,$J$2,収穫記録!$J:$J,$J$3,収穫記録!$F:$F,$I400,収穫記録!$B:$B,"&gt;="&amp;S$10,収穫記録!$B:$B,"&lt;="&amp;S$10+6)
/_xlfn.UNIQUE(_xlfn._xlws.FILTER($F:$F,$E:$E=$J$4))
/IF($J$5="総計",1,$K400/10)
),0)</f>
        <v>0</v>
      </c>
      <c r="T400" s="48" cm="1">
        <f t="array" ref="T400">IFERROR(
IF(OR(T$10="",$I400=""),"",
SUMIFS(収穫記録!$P:$P,収穫記録!$D:$D,$J$1,収穫記録!$I:$I,$J$2,収穫記録!$J:$J,$J$3,収穫記録!$F:$F,$I400,収穫記録!$B:$B,"&gt;="&amp;T$10,収穫記録!$B:$B,"&lt;="&amp;T$10+6)
/_xlfn.UNIQUE(_xlfn._xlws.FILTER($F:$F,$E:$E=$J$4))
/IF($J$5="総計",1,$K400/10)
),0)</f>
        <v>0</v>
      </c>
      <c r="U400" s="48" cm="1">
        <f t="array" ref="U400">IFERROR(
IF(OR(U$10="",$I400=""),"",
SUMIFS(収穫記録!$P:$P,収穫記録!$D:$D,$J$1,収穫記録!$I:$I,$J$2,収穫記録!$J:$J,$J$3,収穫記録!$F:$F,$I400,収穫記録!$B:$B,"&gt;="&amp;U$10,収穫記録!$B:$B,"&lt;="&amp;U$10+6)
/_xlfn.UNIQUE(_xlfn._xlws.FILTER($F:$F,$E:$E=$J$4))
/IF($J$5="総計",1,$K400/10)
),0)</f>
        <v>0</v>
      </c>
      <c r="V400" s="48" cm="1">
        <f t="array" ref="V400">IFERROR(
IF(OR(V$10="",$I400=""),"",
SUMIFS(収穫記録!$P:$P,収穫記録!$D:$D,$J$1,収穫記録!$I:$I,$J$2,収穫記録!$J:$J,$J$3,収穫記録!$F:$F,$I400,収穫記録!$B:$B,"&gt;="&amp;V$10,収穫記録!$B:$B,"&lt;="&amp;V$10+6)
/_xlfn.UNIQUE(_xlfn._xlws.FILTER($F:$F,$E:$E=$J$4))
/IF($J$5="総計",1,$K400/10)
),0)</f>
        <v>0</v>
      </c>
      <c r="W400" s="48" cm="1">
        <f t="array" ref="W400">IFERROR(
IF(OR(W$10="",$I400=""),"",
SUMIFS(収穫記録!$P:$P,収穫記録!$D:$D,$J$1,収穫記録!$I:$I,$J$2,収穫記録!$J:$J,$J$3,収穫記録!$F:$F,$I400,収穫記録!$B:$B,"&gt;="&amp;W$10,収穫記録!$B:$B,"&lt;="&amp;W$10+6)
/_xlfn.UNIQUE(_xlfn._xlws.FILTER($F:$F,$E:$E=$J$4))
/IF($J$5="総計",1,$K400/10)
),0)</f>
        <v>0</v>
      </c>
      <c r="X400" s="48" cm="1">
        <f t="array" ref="X400">IFERROR(
IF(OR(X$10="",$I400=""),"",
SUMIFS(収穫記録!$P:$P,収穫記録!$D:$D,$J$1,収穫記録!$I:$I,$J$2,収穫記録!$J:$J,$J$3,収穫記録!$F:$F,$I400,収穫記録!$B:$B,"&gt;="&amp;X$10,収穫記録!$B:$B,"&lt;="&amp;X$10+6)
/_xlfn.UNIQUE(_xlfn._xlws.FILTER($F:$F,$E:$E=$J$4))
/IF($J$5="総計",1,$K400/10)
),0)</f>
        <v>0</v>
      </c>
    </row>
    <row r="401" spans="10:24">
      <c r="J401" s="13"/>
      <c r="K401" s="37"/>
      <c r="L401" s="46" t="str">
        <f t="shared" si="8"/>
        <v/>
      </c>
      <c r="M401" s="47" cm="1">
        <f t="array" ref="M401">IFERROR(
IF(OR(M$10="",$I401=""),"",
SUMIFS(収穫記録!$P:$P,収穫記録!$D:$D,$J$1,収穫記録!$I:$I,$J$2,収穫記録!$J:$J,$J$3,収穫記録!$F:$F,$I401,収穫記録!$B:$B,"&gt;="&amp;M$10,収穫記録!$B:$B,"&lt;="&amp;M$10+6)
/_xlfn.UNIQUE(_xlfn._xlws.FILTER($F:$F,$E:$E=$J$4))
/IF($J$5="総計",1,$K401/10)
),0)</f>
        <v>0</v>
      </c>
      <c r="N401" s="48" cm="1">
        <f t="array" ref="N401">IFERROR(
IF(OR(N$10="",$I401=""),"",
SUMIFS(収穫記録!$P:$P,収穫記録!$D:$D,$J$1,収穫記録!$I:$I,$J$2,収穫記録!$J:$J,$J$3,収穫記録!$F:$F,$I401,収穫記録!$B:$B,"&gt;="&amp;N$10,収穫記録!$B:$B,"&lt;="&amp;N$10+6)
/_xlfn.UNIQUE(_xlfn._xlws.FILTER($F:$F,$E:$E=$J$4))
/IF($J$5="総計",1,$K401/10)
),0)</f>
        <v>0</v>
      </c>
      <c r="O401" s="48" cm="1">
        <f t="array" ref="O401">IFERROR(
IF(OR(O$10="",$I401=""),"",
SUMIFS(収穫記録!$P:$P,収穫記録!$D:$D,$J$1,収穫記録!$I:$I,$J$2,収穫記録!$J:$J,$J$3,収穫記録!$F:$F,$I401,収穫記録!$B:$B,"&gt;="&amp;O$10,収穫記録!$B:$B,"&lt;="&amp;O$10+6)
/_xlfn.UNIQUE(_xlfn._xlws.FILTER($F:$F,$E:$E=$J$4))
/IF($J$5="総計",1,$K401/10)
),0)</f>
        <v>0</v>
      </c>
      <c r="P401" s="48" cm="1">
        <f t="array" ref="P401">IFERROR(
IF(OR(P$10="",$I401=""),"",
SUMIFS(収穫記録!$P:$P,収穫記録!$D:$D,$J$1,収穫記録!$I:$I,$J$2,収穫記録!$J:$J,$J$3,収穫記録!$F:$F,$I401,収穫記録!$B:$B,"&gt;="&amp;P$10,収穫記録!$B:$B,"&lt;="&amp;P$10+6)
/_xlfn.UNIQUE(_xlfn._xlws.FILTER($F:$F,$E:$E=$J$4))
/IF($J$5="総計",1,$K401/10)
),0)</f>
        <v>0</v>
      </c>
      <c r="Q401" s="48" cm="1">
        <f t="array" ref="Q401">IFERROR(
IF(OR(Q$10="",$I401=""),"",
SUMIFS(収穫記録!$P:$P,収穫記録!$D:$D,$J$1,収穫記録!$I:$I,$J$2,収穫記録!$J:$J,$J$3,収穫記録!$F:$F,$I401,収穫記録!$B:$B,"&gt;="&amp;Q$10,収穫記録!$B:$B,"&lt;="&amp;Q$10+6)
/_xlfn.UNIQUE(_xlfn._xlws.FILTER($F:$F,$E:$E=$J$4))
/IF($J$5="総計",1,$K401/10)
),0)</f>
        <v>0</v>
      </c>
      <c r="R401" s="48" cm="1">
        <f t="array" ref="R401">IFERROR(
IF(OR(R$10="",$I401=""),"",
SUMIFS(収穫記録!$P:$P,収穫記録!$D:$D,$J$1,収穫記録!$I:$I,$J$2,収穫記録!$J:$J,$J$3,収穫記録!$F:$F,$I401,収穫記録!$B:$B,"&gt;="&amp;R$10,収穫記録!$B:$B,"&lt;="&amp;R$10+6)
/_xlfn.UNIQUE(_xlfn._xlws.FILTER($F:$F,$E:$E=$J$4))
/IF($J$5="総計",1,$K401/10)
),0)</f>
        <v>0</v>
      </c>
      <c r="S401" s="48" cm="1">
        <f t="array" ref="S401">IFERROR(
IF(OR(S$10="",$I401=""),"",
SUMIFS(収穫記録!$P:$P,収穫記録!$D:$D,$J$1,収穫記録!$I:$I,$J$2,収穫記録!$J:$J,$J$3,収穫記録!$F:$F,$I401,収穫記録!$B:$B,"&gt;="&amp;S$10,収穫記録!$B:$B,"&lt;="&amp;S$10+6)
/_xlfn.UNIQUE(_xlfn._xlws.FILTER($F:$F,$E:$E=$J$4))
/IF($J$5="総計",1,$K401/10)
),0)</f>
        <v>0</v>
      </c>
      <c r="T401" s="48" cm="1">
        <f t="array" ref="T401">IFERROR(
IF(OR(T$10="",$I401=""),"",
SUMIFS(収穫記録!$P:$P,収穫記録!$D:$D,$J$1,収穫記録!$I:$I,$J$2,収穫記録!$J:$J,$J$3,収穫記録!$F:$F,$I401,収穫記録!$B:$B,"&gt;="&amp;T$10,収穫記録!$B:$B,"&lt;="&amp;T$10+6)
/_xlfn.UNIQUE(_xlfn._xlws.FILTER($F:$F,$E:$E=$J$4))
/IF($J$5="総計",1,$K401/10)
),0)</f>
        <v>0</v>
      </c>
      <c r="U401" s="48" cm="1">
        <f t="array" ref="U401">IFERROR(
IF(OR(U$10="",$I401=""),"",
SUMIFS(収穫記録!$P:$P,収穫記録!$D:$D,$J$1,収穫記録!$I:$I,$J$2,収穫記録!$J:$J,$J$3,収穫記録!$F:$F,$I401,収穫記録!$B:$B,"&gt;="&amp;U$10,収穫記録!$B:$B,"&lt;="&amp;U$10+6)
/_xlfn.UNIQUE(_xlfn._xlws.FILTER($F:$F,$E:$E=$J$4))
/IF($J$5="総計",1,$K401/10)
),0)</f>
        <v>0</v>
      </c>
      <c r="V401" s="48" cm="1">
        <f t="array" ref="V401">IFERROR(
IF(OR(V$10="",$I401=""),"",
SUMIFS(収穫記録!$P:$P,収穫記録!$D:$D,$J$1,収穫記録!$I:$I,$J$2,収穫記録!$J:$J,$J$3,収穫記録!$F:$F,$I401,収穫記録!$B:$B,"&gt;="&amp;V$10,収穫記録!$B:$B,"&lt;="&amp;V$10+6)
/_xlfn.UNIQUE(_xlfn._xlws.FILTER($F:$F,$E:$E=$J$4))
/IF($J$5="総計",1,$K401/10)
),0)</f>
        <v>0</v>
      </c>
      <c r="W401" s="48" cm="1">
        <f t="array" ref="W401">IFERROR(
IF(OR(W$10="",$I401=""),"",
SUMIFS(収穫記録!$P:$P,収穫記録!$D:$D,$J$1,収穫記録!$I:$I,$J$2,収穫記録!$J:$J,$J$3,収穫記録!$F:$F,$I401,収穫記録!$B:$B,"&gt;="&amp;W$10,収穫記録!$B:$B,"&lt;="&amp;W$10+6)
/_xlfn.UNIQUE(_xlfn._xlws.FILTER($F:$F,$E:$E=$J$4))
/IF($J$5="総計",1,$K401/10)
),0)</f>
        <v>0</v>
      </c>
      <c r="X401" s="48" cm="1">
        <f t="array" ref="X401">IFERROR(
IF(OR(X$10="",$I401=""),"",
SUMIFS(収穫記録!$P:$P,収穫記録!$D:$D,$J$1,収穫記録!$I:$I,$J$2,収穫記録!$J:$J,$J$3,収穫記録!$F:$F,$I401,収穫記録!$B:$B,"&gt;="&amp;X$10,収穫記録!$B:$B,"&lt;="&amp;X$10+6)
/_xlfn.UNIQUE(_xlfn._xlws.FILTER($F:$F,$E:$E=$J$4))
/IF($J$5="総計",1,$K401/10)
),0)</f>
        <v>0</v>
      </c>
    </row>
    <row r="402" spans="10:24">
      <c r="J402" s="13"/>
      <c r="K402" s="37"/>
      <c r="L402" s="46" t="str">
        <f t="shared" si="8"/>
        <v/>
      </c>
      <c r="M402" s="47" cm="1">
        <f t="array" ref="M402">IFERROR(
IF(OR(M$10="",$I402=""),"",
SUMIFS(収穫記録!$P:$P,収穫記録!$D:$D,$J$1,収穫記録!$I:$I,$J$2,収穫記録!$J:$J,$J$3,収穫記録!$F:$F,$I402,収穫記録!$B:$B,"&gt;="&amp;M$10,収穫記録!$B:$B,"&lt;="&amp;M$10+6)
/_xlfn.UNIQUE(_xlfn._xlws.FILTER($F:$F,$E:$E=$J$4))
/IF($J$5="総計",1,$K402/10)
),0)</f>
        <v>0</v>
      </c>
      <c r="N402" s="48" cm="1">
        <f t="array" ref="N402">IFERROR(
IF(OR(N$10="",$I402=""),"",
SUMIFS(収穫記録!$P:$P,収穫記録!$D:$D,$J$1,収穫記録!$I:$I,$J$2,収穫記録!$J:$J,$J$3,収穫記録!$F:$F,$I402,収穫記録!$B:$B,"&gt;="&amp;N$10,収穫記録!$B:$B,"&lt;="&amp;N$10+6)
/_xlfn.UNIQUE(_xlfn._xlws.FILTER($F:$F,$E:$E=$J$4))
/IF($J$5="総計",1,$K402/10)
),0)</f>
        <v>0</v>
      </c>
      <c r="O402" s="48" cm="1">
        <f t="array" ref="O402">IFERROR(
IF(OR(O$10="",$I402=""),"",
SUMIFS(収穫記録!$P:$P,収穫記録!$D:$D,$J$1,収穫記録!$I:$I,$J$2,収穫記録!$J:$J,$J$3,収穫記録!$F:$F,$I402,収穫記録!$B:$B,"&gt;="&amp;O$10,収穫記録!$B:$B,"&lt;="&amp;O$10+6)
/_xlfn.UNIQUE(_xlfn._xlws.FILTER($F:$F,$E:$E=$J$4))
/IF($J$5="総計",1,$K402/10)
),0)</f>
        <v>0</v>
      </c>
      <c r="P402" s="48" cm="1">
        <f t="array" ref="P402">IFERROR(
IF(OR(P$10="",$I402=""),"",
SUMIFS(収穫記録!$P:$P,収穫記録!$D:$D,$J$1,収穫記録!$I:$I,$J$2,収穫記録!$J:$J,$J$3,収穫記録!$F:$F,$I402,収穫記録!$B:$B,"&gt;="&amp;P$10,収穫記録!$B:$B,"&lt;="&amp;P$10+6)
/_xlfn.UNIQUE(_xlfn._xlws.FILTER($F:$F,$E:$E=$J$4))
/IF($J$5="総計",1,$K402/10)
),0)</f>
        <v>0</v>
      </c>
      <c r="Q402" s="48" cm="1">
        <f t="array" ref="Q402">IFERROR(
IF(OR(Q$10="",$I402=""),"",
SUMIFS(収穫記録!$P:$P,収穫記録!$D:$D,$J$1,収穫記録!$I:$I,$J$2,収穫記録!$J:$J,$J$3,収穫記録!$F:$F,$I402,収穫記録!$B:$B,"&gt;="&amp;Q$10,収穫記録!$B:$B,"&lt;="&amp;Q$10+6)
/_xlfn.UNIQUE(_xlfn._xlws.FILTER($F:$F,$E:$E=$J$4))
/IF($J$5="総計",1,$K402/10)
),0)</f>
        <v>0</v>
      </c>
      <c r="R402" s="48" cm="1">
        <f t="array" ref="R402">IFERROR(
IF(OR(R$10="",$I402=""),"",
SUMIFS(収穫記録!$P:$P,収穫記録!$D:$D,$J$1,収穫記録!$I:$I,$J$2,収穫記録!$J:$J,$J$3,収穫記録!$F:$F,$I402,収穫記録!$B:$B,"&gt;="&amp;R$10,収穫記録!$B:$B,"&lt;="&amp;R$10+6)
/_xlfn.UNIQUE(_xlfn._xlws.FILTER($F:$F,$E:$E=$J$4))
/IF($J$5="総計",1,$K402/10)
),0)</f>
        <v>0</v>
      </c>
      <c r="S402" s="48" cm="1">
        <f t="array" ref="S402">IFERROR(
IF(OR(S$10="",$I402=""),"",
SUMIFS(収穫記録!$P:$P,収穫記録!$D:$D,$J$1,収穫記録!$I:$I,$J$2,収穫記録!$J:$J,$J$3,収穫記録!$F:$F,$I402,収穫記録!$B:$B,"&gt;="&amp;S$10,収穫記録!$B:$B,"&lt;="&amp;S$10+6)
/_xlfn.UNIQUE(_xlfn._xlws.FILTER($F:$F,$E:$E=$J$4))
/IF($J$5="総計",1,$K402/10)
),0)</f>
        <v>0</v>
      </c>
      <c r="T402" s="48" cm="1">
        <f t="array" ref="T402">IFERROR(
IF(OR(T$10="",$I402=""),"",
SUMIFS(収穫記録!$P:$P,収穫記録!$D:$D,$J$1,収穫記録!$I:$I,$J$2,収穫記録!$J:$J,$J$3,収穫記録!$F:$F,$I402,収穫記録!$B:$B,"&gt;="&amp;T$10,収穫記録!$B:$B,"&lt;="&amp;T$10+6)
/_xlfn.UNIQUE(_xlfn._xlws.FILTER($F:$F,$E:$E=$J$4))
/IF($J$5="総計",1,$K402/10)
),0)</f>
        <v>0</v>
      </c>
      <c r="U402" s="48" cm="1">
        <f t="array" ref="U402">IFERROR(
IF(OR(U$10="",$I402=""),"",
SUMIFS(収穫記録!$P:$P,収穫記録!$D:$D,$J$1,収穫記録!$I:$I,$J$2,収穫記録!$J:$J,$J$3,収穫記録!$F:$F,$I402,収穫記録!$B:$B,"&gt;="&amp;U$10,収穫記録!$B:$B,"&lt;="&amp;U$10+6)
/_xlfn.UNIQUE(_xlfn._xlws.FILTER($F:$F,$E:$E=$J$4))
/IF($J$5="総計",1,$K402/10)
),0)</f>
        <v>0</v>
      </c>
      <c r="V402" s="48" cm="1">
        <f t="array" ref="V402">IFERROR(
IF(OR(V$10="",$I402=""),"",
SUMIFS(収穫記録!$P:$P,収穫記録!$D:$D,$J$1,収穫記録!$I:$I,$J$2,収穫記録!$J:$J,$J$3,収穫記録!$F:$F,$I402,収穫記録!$B:$B,"&gt;="&amp;V$10,収穫記録!$B:$B,"&lt;="&amp;V$10+6)
/_xlfn.UNIQUE(_xlfn._xlws.FILTER($F:$F,$E:$E=$J$4))
/IF($J$5="総計",1,$K402/10)
),0)</f>
        <v>0</v>
      </c>
      <c r="W402" s="48" cm="1">
        <f t="array" ref="W402">IFERROR(
IF(OR(W$10="",$I402=""),"",
SUMIFS(収穫記録!$P:$P,収穫記録!$D:$D,$J$1,収穫記録!$I:$I,$J$2,収穫記録!$J:$J,$J$3,収穫記録!$F:$F,$I402,収穫記録!$B:$B,"&gt;="&amp;W$10,収穫記録!$B:$B,"&lt;="&amp;W$10+6)
/_xlfn.UNIQUE(_xlfn._xlws.FILTER($F:$F,$E:$E=$J$4))
/IF($J$5="総計",1,$K402/10)
),0)</f>
        <v>0</v>
      </c>
      <c r="X402" s="48" cm="1">
        <f t="array" ref="X402">IFERROR(
IF(OR(X$10="",$I402=""),"",
SUMIFS(収穫記録!$P:$P,収穫記録!$D:$D,$J$1,収穫記録!$I:$I,$J$2,収穫記録!$J:$J,$J$3,収穫記録!$F:$F,$I402,収穫記録!$B:$B,"&gt;="&amp;X$10,収穫記録!$B:$B,"&lt;="&amp;X$10+6)
/_xlfn.UNIQUE(_xlfn._xlws.FILTER($F:$F,$E:$E=$J$4))
/IF($J$5="総計",1,$K402/10)
),0)</f>
        <v>0</v>
      </c>
    </row>
    <row r="403" spans="10:24">
      <c r="J403" s="13"/>
      <c r="K403" s="37"/>
      <c r="L403" s="46" t="str">
        <f t="shared" si="8"/>
        <v/>
      </c>
      <c r="M403" s="47" cm="1">
        <f t="array" ref="M403">IFERROR(
IF(OR(M$10="",$I403=""),"",
SUMIFS(収穫記録!$P:$P,収穫記録!$D:$D,$J$1,収穫記録!$I:$I,$J$2,収穫記録!$J:$J,$J$3,収穫記録!$F:$F,$I403,収穫記録!$B:$B,"&gt;="&amp;M$10,収穫記録!$B:$B,"&lt;="&amp;M$10+6)
/_xlfn.UNIQUE(_xlfn._xlws.FILTER($F:$F,$E:$E=$J$4))
/IF($J$5="総計",1,$K403/10)
),0)</f>
        <v>0</v>
      </c>
      <c r="N403" s="48" cm="1">
        <f t="array" ref="N403">IFERROR(
IF(OR(N$10="",$I403=""),"",
SUMIFS(収穫記録!$P:$P,収穫記録!$D:$D,$J$1,収穫記録!$I:$I,$J$2,収穫記録!$J:$J,$J$3,収穫記録!$F:$F,$I403,収穫記録!$B:$B,"&gt;="&amp;N$10,収穫記録!$B:$B,"&lt;="&amp;N$10+6)
/_xlfn.UNIQUE(_xlfn._xlws.FILTER($F:$F,$E:$E=$J$4))
/IF($J$5="総計",1,$K403/10)
),0)</f>
        <v>0</v>
      </c>
      <c r="O403" s="48" cm="1">
        <f t="array" ref="O403">IFERROR(
IF(OR(O$10="",$I403=""),"",
SUMIFS(収穫記録!$P:$P,収穫記録!$D:$D,$J$1,収穫記録!$I:$I,$J$2,収穫記録!$J:$J,$J$3,収穫記録!$F:$F,$I403,収穫記録!$B:$B,"&gt;="&amp;O$10,収穫記録!$B:$B,"&lt;="&amp;O$10+6)
/_xlfn.UNIQUE(_xlfn._xlws.FILTER($F:$F,$E:$E=$J$4))
/IF($J$5="総計",1,$K403/10)
),0)</f>
        <v>0</v>
      </c>
      <c r="P403" s="48" cm="1">
        <f t="array" ref="P403">IFERROR(
IF(OR(P$10="",$I403=""),"",
SUMIFS(収穫記録!$P:$P,収穫記録!$D:$D,$J$1,収穫記録!$I:$I,$J$2,収穫記録!$J:$J,$J$3,収穫記録!$F:$F,$I403,収穫記録!$B:$B,"&gt;="&amp;P$10,収穫記録!$B:$B,"&lt;="&amp;P$10+6)
/_xlfn.UNIQUE(_xlfn._xlws.FILTER($F:$F,$E:$E=$J$4))
/IF($J$5="総計",1,$K403/10)
),0)</f>
        <v>0</v>
      </c>
      <c r="Q403" s="48" cm="1">
        <f t="array" ref="Q403">IFERROR(
IF(OR(Q$10="",$I403=""),"",
SUMIFS(収穫記録!$P:$P,収穫記録!$D:$D,$J$1,収穫記録!$I:$I,$J$2,収穫記録!$J:$J,$J$3,収穫記録!$F:$F,$I403,収穫記録!$B:$B,"&gt;="&amp;Q$10,収穫記録!$B:$B,"&lt;="&amp;Q$10+6)
/_xlfn.UNIQUE(_xlfn._xlws.FILTER($F:$F,$E:$E=$J$4))
/IF($J$5="総計",1,$K403/10)
),0)</f>
        <v>0</v>
      </c>
      <c r="R403" s="48" cm="1">
        <f t="array" ref="R403">IFERROR(
IF(OR(R$10="",$I403=""),"",
SUMIFS(収穫記録!$P:$P,収穫記録!$D:$D,$J$1,収穫記録!$I:$I,$J$2,収穫記録!$J:$J,$J$3,収穫記録!$F:$F,$I403,収穫記録!$B:$B,"&gt;="&amp;R$10,収穫記録!$B:$B,"&lt;="&amp;R$10+6)
/_xlfn.UNIQUE(_xlfn._xlws.FILTER($F:$F,$E:$E=$J$4))
/IF($J$5="総計",1,$K403/10)
),0)</f>
        <v>0</v>
      </c>
      <c r="S403" s="48" cm="1">
        <f t="array" ref="S403">IFERROR(
IF(OR(S$10="",$I403=""),"",
SUMIFS(収穫記録!$P:$P,収穫記録!$D:$D,$J$1,収穫記録!$I:$I,$J$2,収穫記録!$J:$J,$J$3,収穫記録!$F:$F,$I403,収穫記録!$B:$B,"&gt;="&amp;S$10,収穫記録!$B:$B,"&lt;="&amp;S$10+6)
/_xlfn.UNIQUE(_xlfn._xlws.FILTER($F:$F,$E:$E=$J$4))
/IF($J$5="総計",1,$K403/10)
),0)</f>
        <v>0</v>
      </c>
      <c r="T403" s="48" cm="1">
        <f t="array" ref="T403">IFERROR(
IF(OR(T$10="",$I403=""),"",
SUMIFS(収穫記録!$P:$P,収穫記録!$D:$D,$J$1,収穫記録!$I:$I,$J$2,収穫記録!$J:$J,$J$3,収穫記録!$F:$F,$I403,収穫記録!$B:$B,"&gt;="&amp;T$10,収穫記録!$B:$B,"&lt;="&amp;T$10+6)
/_xlfn.UNIQUE(_xlfn._xlws.FILTER($F:$F,$E:$E=$J$4))
/IF($J$5="総計",1,$K403/10)
),0)</f>
        <v>0</v>
      </c>
      <c r="U403" s="48" cm="1">
        <f t="array" ref="U403">IFERROR(
IF(OR(U$10="",$I403=""),"",
SUMIFS(収穫記録!$P:$P,収穫記録!$D:$D,$J$1,収穫記録!$I:$I,$J$2,収穫記録!$J:$J,$J$3,収穫記録!$F:$F,$I403,収穫記録!$B:$B,"&gt;="&amp;U$10,収穫記録!$B:$B,"&lt;="&amp;U$10+6)
/_xlfn.UNIQUE(_xlfn._xlws.FILTER($F:$F,$E:$E=$J$4))
/IF($J$5="総計",1,$K403/10)
),0)</f>
        <v>0</v>
      </c>
      <c r="V403" s="48" cm="1">
        <f t="array" ref="V403">IFERROR(
IF(OR(V$10="",$I403=""),"",
SUMIFS(収穫記録!$P:$P,収穫記録!$D:$D,$J$1,収穫記録!$I:$I,$J$2,収穫記録!$J:$J,$J$3,収穫記録!$F:$F,$I403,収穫記録!$B:$B,"&gt;="&amp;V$10,収穫記録!$B:$B,"&lt;="&amp;V$10+6)
/_xlfn.UNIQUE(_xlfn._xlws.FILTER($F:$F,$E:$E=$J$4))
/IF($J$5="総計",1,$K403/10)
),0)</f>
        <v>0</v>
      </c>
      <c r="W403" s="48" cm="1">
        <f t="array" ref="W403">IFERROR(
IF(OR(W$10="",$I403=""),"",
SUMIFS(収穫記録!$P:$P,収穫記録!$D:$D,$J$1,収穫記録!$I:$I,$J$2,収穫記録!$J:$J,$J$3,収穫記録!$F:$F,$I403,収穫記録!$B:$B,"&gt;="&amp;W$10,収穫記録!$B:$B,"&lt;="&amp;W$10+6)
/_xlfn.UNIQUE(_xlfn._xlws.FILTER($F:$F,$E:$E=$J$4))
/IF($J$5="総計",1,$K403/10)
),0)</f>
        <v>0</v>
      </c>
      <c r="X403" s="48" cm="1">
        <f t="array" ref="X403">IFERROR(
IF(OR(X$10="",$I403=""),"",
SUMIFS(収穫記録!$P:$P,収穫記録!$D:$D,$J$1,収穫記録!$I:$I,$J$2,収穫記録!$J:$J,$J$3,収穫記録!$F:$F,$I403,収穫記録!$B:$B,"&gt;="&amp;X$10,収穫記録!$B:$B,"&lt;="&amp;X$10+6)
/_xlfn.UNIQUE(_xlfn._xlws.FILTER($F:$F,$E:$E=$J$4))
/IF($J$5="総計",1,$K403/10)
),0)</f>
        <v>0</v>
      </c>
    </row>
    <row r="404" spans="10:24">
      <c r="J404" s="13"/>
      <c r="K404" s="37"/>
      <c r="L404" s="46" t="str">
        <f t="shared" si="8"/>
        <v/>
      </c>
      <c r="M404" s="47" cm="1">
        <f t="array" ref="M404">IFERROR(
IF(OR(M$10="",$I404=""),"",
SUMIFS(収穫記録!$P:$P,収穫記録!$D:$D,$J$1,収穫記録!$I:$I,$J$2,収穫記録!$J:$J,$J$3,収穫記録!$F:$F,$I404,収穫記録!$B:$B,"&gt;="&amp;M$10,収穫記録!$B:$B,"&lt;="&amp;M$10+6)
/_xlfn.UNIQUE(_xlfn._xlws.FILTER($F:$F,$E:$E=$J$4))
/IF($J$5="総計",1,$K404/10)
),0)</f>
        <v>0</v>
      </c>
      <c r="N404" s="48" cm="1">
        <f t="array" ref="N404">IFERROR(
IF(OR(N$10="",$I404=""),"",
SUMIFS(収穫記録!$P:$P,収穫記録!$D:$D,$J$1,収穫記録!$I:$I,$J$2,収穫記録!$J:$J,$J$3,収穫記録!$F:$F,$I404,収穫記録!$B:$B,"&gt;="&amp;N$10,収穫記録!$B:$B,"&lt;="&amp;N$10+6)
/_xlfn.UNIQUE(_xlfn._xlws.FILTER($F:$F,$E:$E=$J$4))
/IF($J$5="総計",1,$K404/10)
),0)</f>
        <v>0</v>
      </c>
      <c r="O404" s="48" cm="1">
        <f t="array" ref="O404">IFERROR(
IF(OR(O$10="",$I404=""),"",
SUMIFS(収穫記録!$P:$P,収穫記録!$D:$D,$J$1,収穫記録!$I:$I,$J$2,収穫記録!$J:$J,$J$3,収穫記録!$F:$F,$I404,収穫記録!$B:$B,"&gt;="&amp;O$10,収穫記録!$B:$B,"&lt;="&amp;O$10+6)
/_xlfn.UNIQUE(_xlfn._xlws.FILTER($F:$F,$E:$E=$J$4))
/IF($J$5="総計",1,$K404/10)
),0)</f>
        <v>0</v>
      </c>
      <c r="P404" s="48" cm="1">
        <f t="array" ref="P404">IFERROR(
IF(OR(P$10="",$I404=""),"",
SUMIFS(収穫記録!$P:$P,収穫記録!$D:$D,$J$1,収穫記録!$I:$I,$J$2,収穫記録!$J:$J,$J$3,収穫記録!$F:$F,$I404,収穫記録!$B:$B,"&gt;="&amp;P$10,収穫記録!$B:$B,"&lt;="&amp;P$10+6)
/_xlfn.UNIQUE(_xlfn._xlws.FILTER($F:$F,$E:$E=$J$4))
/IF($J$5="総計",1,$K404/10)
),0)</f>
        <v>0</v>
      </c>
      <c r="Q404" s="48" cm="1">
        <f t="array" ref="Q404">IFERROR(
IF(OR(Q$10="",$I404=""),"",
SUMIFS(収穫記録!$P:$P,収穫記録!$D:$D,$J$1,収穫記録!$I:$I,$J$2,収穫記録!$J:$J,$J$3,収穫記録!$F:$F,$I404,収穫記録!$B:$B,"&gt;="&amp;Q$10,収穫記録!$B:$B,"&lt;="&amp;Q$10+6)
/_xlfn.UNIQUE(_xlfn._xlws.FILTER($F:$F,$E:$E=$J$4))
/IF($J$5="総計",1,$K404/10)
),0)</f>
        <v>0</v>
      </c>
      <c r="R404" s="48" cm="1">
        <f t="array" ref="R404">IFERROR(
IF(OR(R$10="",$I404=""),"",
SUMIFS(収穫記録!$P:$P,収穫記録!$D:$D,$J$1,収穫記録!$I:$I,$J$2,収穫記録!$J:$J,$J$3,収穫記録!$F:$F,$I404,収穫記録!$B:$B,"&gt;="&amp;R$10,収穫記録!$B:$B,"&lt;="&amp;R$10+6)
/_xlfn.UNIQUE(_xlfn._xlws.FILTER($F:$F,$E:$E=$J$4))
/IF($J$5="総計",1,$K404/10)
),0)</f>
        <v>0</v>
      </c>
      <c r="S404" s="48" cm="1">
        <f t="array" ref="S404">IFERROR(
IF(OR(S$10="",$I404=""),"",
SUMIFS(収穫記録!$P:$P,収穫記録!$D:$D,$J$1,収穫記録!$I:$I,$J$2,収穫記録!$J:$J,$J$3,収穫記録!$F:$F,$I404,収穫記録!$B:$B,"&gt;="&amp;S$10,収穫記録!$B:$B,"&lt;="&amp;S$10+6)
/_xlfn.UNIQUE(_xlfn._xlws.FILTER($F:$F,$E:$E=$J$4))
/IF($J$5="総計",1,$K404/10)
),0)</f>
        <v>0</v>
      </c>
      <c r="T404" s="48" cm="1">
        <f t="array" ref="T404">IFERROR(
IF(OR(T$10="",$I404=""),"",
SUMIFS(収穫記録!$P:$P,収穫記録!$D:$D,$J$1,収穫記録!$I:$I,$J$2,収穫記録!$J:$J,$J$3,収穫記録!$F:$F,$I404,収穫記録!$B:$B,"&gt;="&amp;T$10,収穫記録!$B:$B,"&lt;="&amp;T$10+6)
/_xlfn.UNIQUE(_xlfn._xlws.FILTER($F:$F,$E:$E=$J$4))
/IF($J$5="総計",1,$K404/10)
),0)</f>
        <v>0</v>
      </c>
      <c r="U404" s="48" cm="1">
        <f t="array" ref="U404">IFERROR(
IF(OR(U$10="",$I404=""),"",
SUMIFS(収穫記録!$P:$P,収穫記録!$D:$D,$J$1,収穫記録!$I:$I,$J$2,収穫記録!$J:$J,$J$3,収穫記録!$F:$F,$I404,収穫記録!$B:$B,"&gt;="&amp;U$10,収穫記録!$B:$B,"&lt;="&amp;U$10+6)
/_xlfn.UNIQUE(_xlfn._xlws.FILTER($F:$F,$E:$E=$J$4))
/IF($J$5="総計",1,$K404/10)
),0)</f>
        <v>0</v>
      </c>
      <c r="V404" s="48" cm="1">
        <f t="array" ref="V404">IFERROR(
IF(OR(V$10="",$I404=""),"",
SUMIFS(収穫記録!$P:$P,収穫記録!$D:$D,$J$1,収穫記録!$I:$I,$J$2,収穫記録!$J:$J,$J$3,収穫記録!$F:$F,$I404,収穫記録!$B:$B,"&gt;="&amp;V$10,収穫記録!$B:$B,"&lt;="&amp;V$10+6)
/_xlfn.UNIQUE(_xlfn._xlws.FILTER($F:$F,$E:$E=$J$4))
/IF($J$5="総計",1,$K404/10)
),0)</f>
        <v>0</v>
      </c>
      <c r="W404" s="48" cm="1">
        <f t="array" ref="W404">IFERROR(
IF(OR(W$10="",$I404=""),"",
SUMIFS(収穫記録!$P:$P,収穫記録!$D:$D,$J$1,収穫記録!$I:$I,$J$2,収穫記録!$J:$J,$J$3,収穫記録!$F:$F,$I404,収穫記録!$B:$B,"&gt;="&amp;W$10,収穫記録!$B:$B,"&lt;="&amp;W$10+6)
/_xlfn.UNIQUE(_xlfn._xlws.FILTER($F:$F,$E:$E=$J$4))
/IF($J$5="総計",1,$K404/10)
),0)</f>
        <v>0</v>
      </c>
      <c r="X404" s="48" cm="1">
        <f t="array" ref="X404">IFERROR(
IF(OR(X$10="",$I404=""),"",
SUMIFS(収穫記録!$P:$P,収穫記録!$D:$D,$J$1,収穫記録!$I:$I,$J$2,収穫記録!$J:$J,$J$3,収穫記録!$F:$F,$I404,収穫記録!$B:$B,"&gt;="&amp;X$10,収穫記録!$B:$B,"&lt;="&amp;X$10+6)
/_xlfn.UNIQUE(_xlfn._xlws.FILTER($F:$F,$E:$E=$J$4))
/IF($J$5="総計",1,$K404/10)
),0)</f>
        <v>0</v>
      </c>
    </row>
    <row r="405" spans="10:24">
      <c r="J405" s="13"/>
      <c r="K405" s="37"/>
      <c r="L405" s="46" t="str">
        <f t="shared" si="8"/>
        <v/>
      </c>
      <c r="M405" s="47" cm="1">
        <f t="array" ref="M405">IFERROR(
IF(OR(M$10="",$I405=""),"",
SUMIFS(収穫記録!$P:$P,収穫記録!$D:$D,$J$1,収穫記録!$I:$I,$J$2,収穫記録!$J:$J,$J$3,収穫記録!$F:$F,$I405,収穫記録!$B:$B,"&gt;="&amp;M$10,収穫記録!$B:$B,"&lt;="&amp;M$10+6)
/_xlfn.UNIQUE(_xlfn._xlws.FILTER($F:$F,$E:$E=$J$4))
/IF($J$5="総計",1,$K405/10)
),0)</f>
        <v>0</v>
      </c>
      <c r="N405" s="48" cm="1">
        <f t="array" ref="N405">IFERROR(
IF(OR(N$10="",$I405=""),"",
SUMIFS(収穫記録!$P:$P,収穫記録!$D:$D,$J$1,収穫記録!$I:$I,$J$2,収穫記録!$J:$J,$J$3,収穫記録!$F:$F,$I405,収穫記録!$B:$B,"&gt;="&amp;N$10,収穫記録!$B:$B,"&lt;="&amp;N$10+6)
/_xlfn.UNIQUE(_xlfn._xlws.FILTER($F:$F,$E:$E=$J$4))
/IF($J$5="総計",1,$K405/10)
),0)</f>
        <v>0</v>
      </c>
      <c r="O405" s="48" cm="1">
        <f t="array" ref="O405">IFERROR(
IF(OR(O$10="",$I405=""),"",
SUMIFS(収穫記録!$P:$P,収穫記録!$D:$D,$J$1,収穫記録!$I:$I,$J$2,収穫記録!$J:$J,$J$3,収穫記録!$F:$F,$I405,収穫記録!$B:$B,"&gt;="&amp;O$10,収穫記録!$B:$B,"&lt;="&amp;O$10+6)
/_xlfn.UNIQUE(_xlfn._xlws.FILTER($F:$F,$E:$E=$J$4))
/IF($J$5="総計",1,$K405/10)
),0)</f>
        <v>0</v>
      </c>
      <c r="P405" s="48" cm="1">
        <f t="array" ref="P405">IFERROR(
IF(OR(P$10="",$I405=""),"",
SUMIFS(収穫記録!$P:$P,収穫記録!$D:$D,$J$1,収穫記録!$I:$I,$J$2,収穫記録!$J:$J,$J$3,収穫記録!$F:$F,$I405,収穫記録!$B:$B,"&gt;="&amp;P$10,収穫記録!$B:$B,"&lt;="&amp;P$10+6)
/_xlfn.UNIQUE(_xlfn._xlws.FILTER($F:$F,$E:$E=$J$4))
/IF($J$5="総計",1,$K405/10)
),0)</f>
        <v>0</v>
      </c>
      <c r="Q405" s="48" cm="1">
        <f t="array" ref="Q405">IFERROR(
IF(OR(Q$10="",$I405=""),"",
SUMIFS(収穫記録!$P:$P,収穫記録!$D:$D,$J$1,収穫記録!$I:$I,$J$2,収穫記録!$J:$J,$J$3,収穫記録!$F:$F,$I405,収穫記録!$B:$B,"&gt;="&amp;Q$10,収穫記録!$B:$B,"&lt;="&amp;Q$10+6)
/_xlfn.UNIQUE(_xlfn._xlws.FILTER($F:$F,$E:$E=$J$4))
/IF($J$5="総計",1,$K405/10)
),0)</f>
        <v>0</v>
      </c>
      <c r="R405" s="48" cm="1">
        <f t="array" ref="R405">IFERROR(
IF(OR(R$10="",$I405=""),"",
SUMIFS(収穫記録!$P:$P,収穫記録!$D:$D,$J$1,収穫記録!$I:$I,$J$2,収穫記録!$J:$J,$J$3,収穫記録!$F:$F,$I405,収穫記録!$B:$B,"&gt;="&amp;R$10,収穫記録!$B:$B,"&lt;="&amp;R$10+6)
/_xlfn.UNIQUE(_xlfn._xlws.FILTER($F:$F,$E:$E=$J$4))
/IF($J$5="総計",1,$K405/10)
),0)</f>
        <v>0</v>
      </c>
      <c r="S405" s="48" cm="1">
        <f t="array" ref="S405">IFERROR(
IF(OR(S$10="",$I405=""),"",
SUMIFS(収穫記録!$P:$P,収穫記録!$D:$D,$J$1,収穫記録!$I:$I,$J$2,収穫記録!$J:$J,$J$3,収穫記録!$F:$F,$I405,収穫記録!$B:$B,"&gt;="&amp;S$10,収穫記録!$B:$B,"&lt;="&amp;S$10+6)
/_xlfn.UNIQUE(_xlfn._xlws.FILTER($F:$F,$E:$E=$J$4))
/IF($J$5="総計",1,$K405/10)
),0)</f>
        <v>0</v>
      </c>
      <c r="T405" s="48" cm="1">
        <f t="array" ref="T405">IFERROR(
IF(OR(T$10="",$I405=""),"",
SUMIFS(収穫記録!$P:$P,収穫記録!$D:$D,$J$1,収穫記録!$I:$I,$J$2,収穫記録!$J:$J,$J$3,収穫記録!$F:$F,$I405,収穫記録!$B:$B,"&gt;="&amp;T$10,収穫記録!$B:$B,"&lt;="&amp;T$10+6)
/_xlfn.UNIQUE(_xlfn._xlws.FILTER($F:$F,$E:$E=$J$4))
/IF($J$5="総計",1,$K405/10)
),0)</f>
        <v>0</v>
      </c>
      <c r="U405" s="48" cm="1">
        <f t="array" ref="U405">IFERROR(
IF(OR(U$10="",$I405=""),"",
SUMIFS(収穫記録!$P:$P,収穫記録!$D:$D,$J$1,収穫記録!$I:$I,$J$2,収穫記録!$J:$J,$J$3,収穫記録!$F:$F,$I405,収穫記録!$B:$B,"&gt;="&amp;U$10,収穫記録!$B:$B,"&lt;="&amp;U$10+6)
/_xlfn.UNIQUE(_xlfn._xlws.FILTER($F:$F,$E:$E=$J$4))
/IF($J$5="総計",1,$K405/10)
),0)</f>
        <v>0</v>
      </c>
      <c r="V405" s="48" cm="1">
        <f t="array" ref="V405">IFERROR(
IF(OR(V$10="",$I405=""),"",
SUMIFS(収穫記録!$P:$P,収穫記録!$D:$D,$J$1,収穫記録!$I:$I,$J$2,収穫記録!$J:$J,$J$3,収穫記録!$F:$F,$I405,収穫記録!$B:$B,"&gt;="&amp;V$10,収穫記録!$B:$B,"&lt;="&amp;V$10+6)
/_xlfn.UNIQUE(_xlfn._xlws.FILTER($F:$F,$E:$E=$J$4))
/IF($J$5="総計",1,$K405/10)
),0)</f>
        <v>0</v>
      </c>
      <c r="W405" s="48" cm="1">
        <f t="array" ref="W405">IFERROR(
IF(OR(W$10="",$I405=""),"",
SUMIFS(収穫記録!$P:$P,収穫記録!$D:$D,$J$1,収穫記録!$I:$I,$J$2,収穫記録!$J:$J,$J$3,収穫記録!$F:$F,$I405,収穫記録!$B:$B,"&gt;="&amp;W$10,収穫記録!$B:$B,"&lt;="&amp;W$10+6)
/_xlfn.UNIQUE(_xlfn._xlws.FILTER($F:$F,$E:$E=$J$4))
/IF($J$5="総計",1,$K405/10)
),0)</f>
        <v>0</v>
      </c>
      <c r="X405" s="48" cm="1">
        <f t="array" ref="X405">IFERROR(
IF(OR(X$10="",$I405=""),"",
SUMIFS(収穫記録!$P:$P,収穫記録!$D:$D,$J$1,収穫記録!$I:$I,$J$2,収穫記録!$J:$J,$J$3,収穫記録!$F:$F,$I405,収穫記録!$B:$B,"&gt;="&amp;X$10,収穫記録!$B:$B,"&lt;="&amp;X$10+6)
/_xlfn.UNIQUE(_xlfn._xlws.FILTER($F:$F,$E:$E=$J$4))
/IF($J$5="総計",1,$K405/10)
),0)</f>
        <v>0</v>
      </c>
    </row>
    <row r="406" spans="10:24">
      <c r="J406" s="13"/>
      <c r="K406" s="37"/>
      <c r="L406" s="46" t="str">
        <f t="shared" si="8"/>
        <v/>
      </c>
      <c r="M406" s="47" cm="1">
        <f t="array" ref="M406">IFERROR(
IF(OR(M$10="",$I406=""),"",
SUMIFS(収穫記録!$P:$P,収穫記録!$D:$D,$J$1,収穫記録!$I:$I,$J$2,収穫記録!$J:$J,$J$3,収穫記録!$F:$F,$I406,収穫記録!$B:$B,"&gt;="&amp;M$10,収穫記録!$B:$B,"&lt;="&amp;M$10+6)
/_xlfn.UNIQUE(_xlfn._xlws.FILTER($F:$F,$E:$E=$J$4))
/IF($J$5="総計",1,$K406/10)
),0)</f>
        <v>0</v>
      </c>
      <c r="N406" s="48" cm="1">
        <f t="array" ref="N406">IFERROR(
IF(OR(N$10="",$I406=""),"",
SUMIFS(収穫記録!$P:$P,収穫記録!$D:$D,$J$1,収穫記録!$I:$I,$J$2,収穫記録!$J:$J,$J$3,収穫記録!$F:$F,$I406,収穫記録!$B:$B,"&gt;="&amp;N$10,収穫記録!$B:$B,"&lt;="&amp;N$10+6)
/_xlfn.UNIQUE(_xlfn._xlws.FILTER($F:$F,$E:$E=$J$4))
/IF($J$5="総計",1,$K406/10)
),0)</f>
        <v>0</v>
      </c>
      <c r="O406" s="48" cm="1">
        <f t="array" ref="O406">IFERROR(
IF(OR(O$10="",$I406=""),"",
SUMIFS(収穫記録!$P:$P,収穫記録!$D:$D,$J$1,収穫記録!$I:$I,$J$2,収穫記録!$J:$J,$J$3,収穫記録!$F:$F,$I406,収穫記録!$B:$B,"&gt;="&amp;O$10,収穫記録!$B:$B,"&lt;="&amp;O$10+6)
/_xlfn.UNIQUE(_xlfn._xlws.FILTER($F:$F,$E:$E=$J$4))
/IF($J$5="総計",1,$K406/10)
),0)</f>
        <v>0</v>
      </c>
      <c r="P406" s="48" cm="1">
        <f t="array" ref="P406">IFERROR(
IF(OR(P$10="",$I406=""),"",
SUMIFS(収穫記録!$P:$P,収穫記録!$D:$D,$J$1,収穫記録!$I:$I,$J$2,収穫記録!$J:$J,$J$3,収穫記録!$F:$F,$I406,収穫記録!$B:$B,"&gt;="&amp;P$10,収穫記録!$B:$B,"&lt;="&amp;P$10+6)
/_xlfn.UNIQUE(_xlfn._xlws.FILTER($F:$F,$E:$E=$J$4))
/IF($J$5="総計",1,$K406/10)
),0)</f>
        <v>0</v>
      </c>
      <c r="Q406" s="48" cm="1">
        <f t="array" ref="Q406">IFERROR(
IF(OR(Q$10="",$I406=""),"",
SUMIFS(収穫記録!$P:$P,収穫記録!$D:$D,$J$1,収穫記録!$I:$I,$J$2,収穫記録!$J:$J,$J$3,収穫記録!$F:$F,$I406,収穫記録!$B:$B,"&gt;="&amp;Q$10,収穫記録!$B:$B,"&lt;="&amp;Q$10+6)
/_xlfn.UNIQUE(_xlfn._xlws.FILTER($F:$F,$E:$E=$J$4))
/IF($J$5="総計",1,$K406/10)
),0)</f>
        <v>0</v>
      </c>
      <c r="R406" s="48" cm="1">
        <f t="array" ref="R406">IFERROR(
IF(OR(R$10="",$I406=""),"",
SUMIFS(収穫記録!$P:$P,収穫記録!$D:$D,$J$1,収穫記録!$I:$I,$J$2,収穫記録!$J:$J,$J$3,収穫記録!$F:$F,$I406,収穫記録!$B:$B,"&gt;="&amp;R$10,収穫記録!$B:$B,"&lt;="&amp;R$10+6)
/_xlfn.UNIQUE(_xlfn._xlws.FILTER($F:$F,$E:$E=$J$4))
/IF($J$5="総計",1,$K406/10)
),0)</f>
        <v>0</v>
      </c>
      <c r="S406" s="48" cm="1">
        <f t="array" ref="S406">IFERROR(
IF(OR(S$10="",$I406=""),"",
SUMIFS(収穫記録!$P:$P,収穫記録!$D:$D,$J$1,収穫記録!$I:$I,$J$2,収穫記録!$J:$J,$J$3,収穫記録!$F:$F,$I406,収穫記録!$B:$B,"&gt;="&amp;S$10,収穫記録!$B:$B,"&lt;="&amp;S$10+6)
/_xlfn.UNIQUE(_xlfn._xlws.FILTER($F:$F,$E:$E=$J$4))
/IF($J$5="総計",1,$K406/10)
),0)</f>
        <v>0</v>
      </c>
      <c r="T406" s="48" cm="1">
        <f t="array" ref="T406">IFERROR(
IF(OR(T$10="",$I406=""),"",
SUMIFS(収穫記録!$P:$P,収穫記録!$D:$D,$J$1,収穫記録!$I:$I,$J$2,収穫記録!$J:$J,$J$3,収穫記録!$F:$F,$I406,収穫記録!$B:$B,"&gt;="&amp;T$10,収穫記録!$B:$B,"&lt;="&amp;T$10+6)
/_xlfn.UNIQUE(_xlfn._xlws.FILTER($F:$F,$E:$E=$J$4))
/IF($J$5="総計",1,$K406/10)
),0)</f>
        <v>0</v>
      </c>
      <c r="U406" s="48" cm="1">
        <f t="array" ref="U406">IFERROR(
IF(OR(U$10="",$I406=""),"",
SUMIFS(収穫記録!$P:$P,収穫記録!$D:$D,$J$1,収穫記録!$I:$I,$J$2,収穫記録!$J:$J,$J$3,収穫記録!$F:$F,$I406,収穫記録!$B:$B,"&gt;="&amp;U$10,収穫記録!$B:$B,"&lt;="&amp;U$10+6)
/_xlfn.UNIQUE(_xlfn._xlws.FILTER($F:$F,$E:$E=$J$4))
/IF($J$5="総計",1,$K406/10)
),0)</f>
        <v>0</v>
      </c>
      <c r="V406" s="48" cm="1">
        <f t="array" ref="V406">IFERROR(
IF(OR(V$10="",$I406=""),"",
SUMIFS(収穫記録!$P:$P,収穫記録!$D:$D,$J$1,収穫記録!$I:$I,$J$2,収穫記録!$J:$J,$J$3,収穫記録!$F:$F,$I406,収穫記録!$B:$B,"&gt;="&amp;V$10,収穫記録!$B:$B,"&lt;="&amp;V$10+6)
/_xlfn.UNIQUE(_xlfn._xlws.FILTER($F:$F,$E:$E=$J$4))
/IF($J$5="総計",1,$K406/10)
),0)</f>
        <v>0</v>
      </c>
      <c r="W406" s="48" cm="1">
        <f t="array" ref="W406">IFERROR(
IF(OR(W$10="",$I406=""),"",
SUMIFS(収穫記録!$P:$P,収穫記録!$D:$D,$J$1,収穫記録!$I:$I,$J$2,収穫記録!$J:$J,$J$3,収穫記録!$F:$F,$I406,収穫記録!$B:$B,"&gt;="&amp;W$10,収穫記録!$B:$B,"&lt;="&amp;W$10+6)
/_xlfn.UNIQUE(_xlfn._xlws.FILTER($F:$F,$E:$E=$J$4))
/IF($J$5="総計",1,$K406/10)
),0)</f>
        <v>0</v>
      </c>
      <c r="X406" s="48" cm="1">
        <f t="array" ref="X406">IFERROR(
IF(OR(X$10="",$I406=""),"",
SUMIFS(収穫記録!$P:$P,収穫記録!$D:$D,$J$1,収穫記録!$I:$I,$J$2,収穫記録!$J:$J,$J$3,収穫記録!$F:$F,$I406,収穫記録!$B:$B,"&gt;="&amp;X$10,収穫記録!$B:$B,"&lt;="&amp;X$10+6)
/_xlfn.UNIQUE(_xlfn._xlws.FILTER($F:$F,$E:$E=$J$4))
/IF($J$5="総計",1,$K406/10)
),0)</f>
        <v>0</v>
      </c>
    </row>
    <row r="407" spans="10:24">
      <c r="J407" s="13"/>
      <c r="K407" s="37"/>
      <c r="L407" s="46" t="str">
        <f t="shared" si="8"/>
        <v/>
      </c>
      <c r="M407" s="47" cm="1">
        <f t="array" ref="M407">IFERROR(
IF(OR(M$10="",$I407=""),"",
SUMIFS(収穫記録!$P:$P,収穫記録!$D:$D,$J$1,収穫記録!$I:$I,$J$2,収穫記録!$J:$J,$J$3,収穫記録!$F:$F,$I407,収穫記録!$B:$B,"&gt;="&amp;M$10,収穫記録!$B:$B,"&lt;="&amp;M$10+6)
/_xlfn.UNIQUE(_xlfn._xlws.FILTER($F:$F,$E:$E=$J$4))
/IF($J$5="総計",1,$K407/10)
),0)</f>
        <v>0</v>
      </c>
      <c r="N407" s="48" cm="1">
        <f t="array" ref="N407">IFERROR(
IF(OR(N$10="",$I407=""),"",
SUMIFS(収穫記録!$P:$P,収穫記録!$D:$D,$J$1,収穫記録!$I:$I,$J$2,収穫記録!$J:$J,$J$3,収穫記録!$F:$F,$I407,収穫記録!$B:$B,"&gt;="&amp;N$10,収穫記録!$B:$B,"&lt;="&amp;N$10+6)
/_xlfn.UNIQUE(_xlfn._xlws.FILTER($F:$F,$E:$E=$J$4))
/IF($J$5="総計",1,$K407/10)
),0)</f>
        <v>0</v>
      </c>
      <c r="O407" s="48" cm="1">
        <f t="array" ref="O407">IFERROR(
IF(OR(O$10="",$I407=""),"",
SUMIFS(収穫記録!$P:$P,収穫記録!$D:$D,$J$1,収穫記録!$I:$I,$J$2,収穫記録!$J:$J,$J$3,収穫記録!$F:$F,$I407,収穫記録!$B:$B,"&gt;="&amp;O$10,収穫記録!$B:$B,"&lt;="&amp;O$10+6)
/_xlfn.UNIQUE(_xlfn._xlws.FILTER($F:$F,$E:$E=$J$4))
/IF($J$5="総計",1,$K407/10)
),0)</f>
        <v>0</v>
      </c>
      <c r="P407" s="48" cm="1">
        <f t="array" ref="P407">IFERROR(
IF(OR(P$10="",$I407=""),"",
SUMIFS(収穫記録!$P:$P,収穫記録!$D:$D,$J$1,収穫記録!$I:$I,$J$2,収穫記録!$J:$J,$J$3,収穫記録!$F:$F,$I407,収穫記録!$B:$B,"&gt;="&amp;P$10,収穫記録!$B:$B,"&lt;="&amp;P$10+6)
/_xlfn.UNIQUE(_xlfn._xlws.FILTER($F:$F,$E:$E=$J$4))
/IF($J$5="総計",1,$K407/10)
),0)</f>
        <v>0</v>
      </c>
      <c r="Q407" s="48" cm="1">
        <f t="array" ref="Q407">IFERROR(
IF(OR(Q$10="",$I407=""),"",
SUMIFS(収穫記録!$P:$P,収穫記録!$D:$D,$J$1,収穫記録!$I:$I,$J$2,収穫記録!$J:$J,$J$3,収穫記録!$F:$F,$I407,収穫記録!$B:$B,"&gt;="&amp;Q$10,収穫記録!$B:$B,"&lt;="&amp;Q$10+6)
/_xlfn.UNIQUE(_xlfn._xlws.FILTER($F:$F,$E:$E=$J$4))
/IF($J$5="総計",1,$K407/10)
),0)</f>
        <v>0</v>
      </c>
      <c r="R407" s="48" cm="1">
        <f t="array" ref="R407">IFERROR(
IF(OR(R$10="",$I407=""),"",
SUMIFS(収穫記録!$P:$P,収穫記録!$D:$D,$J$1,収穫記録!$I:$I,$J$2,収穫記録!$J:$J,$J$3,収穫記録!$F:$F,$I407,収穫記録!$B:$B,"&gt;="&amp;R$10,収穫記録!$B:$B,"&lt;="&amp;R$10+6)
/_xlfn.UNIQUE(_xlfn._xlws.FILTER($F:$F,$E:$E=$J$4))
/IF($J$5="総計",1,$K407/10)
),0)</f>
        <v>0</v>
      </c>
      <c r="S407" s="48" cm="1">
        <f t="array" ref="S407">IFERROR(
IF(OR(S$10="",$I407=""),"",
SUMIFS(収穫記録!$P:$P,収穫記録!$D:$D,$J$1,収穫記録!$I:$I,$J$2,収穫記録!$J:$J,$J$3,収穫記録!$F:$F,$I407,収穫記録!$B:$B,"&gt;="&amp;S$10,収穫記録!$B:$B,"&lt;="&amp;S$10+6)
/_xlfn.UNIQUE(_xlfn._xlws.FILTER($F:$F,$E:$E=$J$4))
/IF($J$5="総計",1,$K407/10)
),0)</f>
        <v>0</v>
      </c>
      <c r="T407" s="48" cm="1">
        <f t="array" ref="T407">IFERROR(
IF(OR(T$10="",$I407=""),"",
SUMIFS(収穫記録!$P:$P,収穫記録!$D:$D,$J$1,収穫記録!$I:$I,$J$2,収穫記録!$J:$J,$J$3,収穫記録!$F:$F,$I407,収穫記録!$B:$B,"&gt;="&amp;T$10,収穫記録!$B:$B,"&lt;="&amp;T$10+6)
/_xlfn.UNIQUE(_xlfn._xlws.FILTER($F:$F,$E:$E=$J$4))
/IF($J$5="総計",1,$K407/10)
),0)</f>
        <v>0</v>
      </c>
      <c r="U407" s="48" cm="1">
        <f t="array" ref="U407">IFERROR(
IF(OR(U$10="",$I407=""),"",
SUMIFS(収穫記録!$P:$P,収穫記録!$D:$D,$J$1,収穫記録!$I:$I,$J$2,収穫記録!$J:$J,$J$3,収穫記録!$F:$F,$I407,収穫記録!$B:$B,"&gt;="&amp;U$10,収穫記録!$B:$B,"&lt;="&amp;U$10+6)
/_xlfn.UNIQUE(_xlfn._xlws.FILTER($F:$F,$E:$E=$J$4))
/IF($J$5="総計",1,$K407/10)
),0)</f>
        <v>0</v>
      </c>
      <c r="V407" s="48" cm="1">
        <f t="array" ref="V407">IFERROR(
IF(OR(V$10="",$I407=""),"",
SUMIFS(収穫記録!$P:$P,収穫記録!$D:$D,$J$1,収穫記録!$I:$I,$J$2,収穫記録!$J:$J,$J$3,収穫記録!$F:$F,$I407,収穫記録!$B:$B,"&gt;="&amp;V$10,収穫記録!$B:$B,"&lt;="&amp;V$10+6)
/_xlfn.UNIQUE(_xlfn._xlws.FILTER($F:$F,$E:$E=$J$4))
/IF($J$5="総計",1,$K407/10)
),0)</f>
        <v>0</v>
      </c>
      <c r="W407" s="48" cm="1">
        <f t="array" ref="W407">IFERROR(
IF(OR(W$10="",$I407=""),"",
SUMIFS(収穫記録!$P:$P,収穫記録!$D:$D,$J$1,収穫記録!$I:$I,$J$2,収穫記録!$J:$J,$J$3,収穫記録!$F:$F,$I407,収穫記録!$B:$B,"&gt;="&amp;W$10,収穫記録!$B:$B,"&lt;="&amp;W$10+6)
/_xlfn.UNIQUE(_xlfn._xlws.FILTER($F:$F,$E:$E=$J$4))
/IF($J$5="総計",1,$K407/10)
),0)</f>
        <v>0</v>
      </c>
      <c r="X407" s="48" cm="1">
        <f t="array" ref="X407">IFERROR(
IF(OR(X$10="",$I407=""),"",
SUMIFS(収穫記録!$P:$P,収穫記録!$D:$D,$J$1,収穫記録!$I:$I,$J$2,収穫記録!$J:$J,$J$3,収穫記録!$F:$F,$I407,収穫記録!$B:$B,"&gt;="&amp;X$10,収穫記録!$B:$B,"&lt;="&amp;X$10+6)
/_xlfn.UNIQUE(_xlfn._xlws.FILTER($F:$F,$E:$E=$J$4))
/IF($J$5="総計",1,$K407/10)
),0)</f>
        <v>0</v>
      </c>
    </row>
    <row r="408" spans="10:24">
      <c r="J408" s="13"/>
      <c r="K408" s="37"/>
      <c r="L408" s="46" t="str">
        <f t="shared" si="8"/>
        <v/>
      </c>
      <c r="M408" s="47" cm="1">
        <f t="array" ref="M408">IFERROR(
IF(OR(M$10="",$I408=""),"",
SUMIFS(収穫記録!$P:$P,収穫記録!$D:$D,$J$1,収穫記録!$I:$I,$J$2,収穫記録!$J:$J,$J$3,収穫記録!$F:$F,$I408,収穫記録!$B:$B,"&gt;="&amp;M$10,収穫記録!$B:$B,"&lt;="&amp;M$10+6)
/_xlfn.UNIQUE(_xlfn._xlws.FILTER($F:$F,$E:$E=$J$4))
/IF($J$5="総計",1,$K408/10)
),0)</f>
        <v>0</v>
      </c>
      <c r="N408" s="48" cm="1">
        <f t="array" ref="N408">IFERROR(
IF(OR(N$10="",$I408=""),"",
SUMIFS(収穫記録!$P:$P,収穫記録!$D:$D,$J$1,収穫記録!$I:$I,$J$2,収穫記録!$J:$J,$J$3,収穫記録!$F:$F,$I408,収穫記録!$B:$B,"&gt;="&amp;N$10,収穫記録!$B:$B,"&lt;="&amp;N$10+6)
/_xlfn.UNIQUE(_xlfn._xlws.FILTER($F:$F,$E:$E=$J$4))
/IF($J$5="総計",1,$K408/10)
),0)</f>
        <v>0</v>
      </c>
      <c r="O408" s="48" cm="1">
        <f t="array" ref="O408">IFERROR(
IF(OR(O$10="",$I408=""),"",
SUMIFS(収穫記録!$P:$P,収穫記録!$D:$D,$J$1,収穫記録!$I:$I,$J$2,収穫記録!$J:$J,$J$3,収穫記録!$F:$F,$I408,収穫記録!$B:$B,"&gt;="&amp;O$10,収穫記録!$B:$B,"&lt;="&amp;O$10+6)
/_xlfn.UNIQUE(_xlfn._xlws.FILTER($F:$F,$E:$E=$J$4))
/IF($J$5="総計",1,$K408/10)
),0)</f>
        <v>0</v>
      </c>
      <c r="P408" s="48" cm="1">
        <f t="array" ref="P408">IFERROR(
IF(OR(P$10="",$I408=""),"",
SUMIFS(収穫記録!$P:$P,収穫記録!$D:$D,$J$1,収穫記録!$I:$I,$J$2,収穫記録!$J:$J,$J$3,収穫記録!$F:$F,$I408,収穫記録!$B:$B,"&gt;="&amp;P$10,収穫記録!$B:$B,"&lt;="&amp;P$10+6)
/_xlfn.UNIQUE(_xlfn._xlws.FILTER($F:$F,$E:$E=$J$4))
/IF($J$5="総計",1,$K408/10)
),0)</f>
        <v>0</v>
      </c>
      <c r="Q408" s="48" cm="1">
        <f t="array" ref="Q408">IFERROR(
IF(OR(Q$10="",$I408=""),"",
SUMIFS(収穫記録!$P:$P,収穫記録!$D:$D,$J$1,収穫記録!$I:$I,$J$2,収穫記録!$J:$J,$J$3,収穫記録!$F:$F,$I408,収穫記録!$B:$B,"&gt;="&amp;Q$10,収穫記録!$B:$B,"&lt;="&amp;Q$10+6)
/_xlfn.UNIQUE(_xlfn._xlws.FILTER($F:$F,$E:$E=$J$4))
/IF($J$5="総計",1,$K408/10)
),0)</f>
        <v>0</v>
      </c>
      <c r="R408" s="48" cm="1">
        <f t="array" ref="R408">IFERROR(
IF(OR(R$10="",$I408=""),"",
SUMIFS(収穫記録!$P:$P,収穫記録!$D:$D,$J$1,収穫記録!$I:$I,$J$2,収穫記録!$J:$J,$J$3,収穫記録!$F:$F,$I408,収穫記録!$B:$B,"&gt;="&amp;R$10,収穫記録!$B:$B,"&lt;="&amp;R$10+6)
/_xlfn.UNIQUE(_xlfn._xlws.FILTER($F:$F,$E:$E=$J$4))
/IF($J$5="総計",1,$K408/10)
),0)</f>
        <v>0</v>
      </c>
      <c r="S408" s="48" cm="1">
        <f t="array" ref="S408">IFERROR(
IF(OR(S$10="",$I408=""),"",
SUMIFS(収穫記録!$P:$P,収穫記録!$D:$D,$J$1,収穫記録!$I:$I,$J$2,収穫記録!$J:$J,$J$3,収穫記録!$F:$F,$I408,収穫記録!$B:$B,"&gt;="&amp;S$10,収穫記録!$B:$B,"&lt;="&amp;S$10+6)
/_xlfn.UNIQUE(_xlfn._xlws.FILTER($F:$F,$E:$E=$J$4))
/IF($J$5="総計",1,$K408/10)
),0)</f>
        <v>0</v>
      </c>
      <c r="T408" s="48" cm="1">
        <f t="array" ref="T408">IFERROR(
IF(OR(T$10="",$I408=""),"",
SUMIFS(収穫記録!$P:$P,収穫記録!$D:$D,$J$1,収穫記録!$I:$I,$J$2,収穫記録!$J:$J,$J$3,収穫記録!$F:$F,$I408,収穫記録!$B:$B,"&gt;="&amp;T$10,収穫記録!$B:$B,"&lt;="&amp;T$10+6)
/_xlfn.UNIQUE(_xlfn._xlws.FILTER($F:$F,$E:$E=$J$4))
/IF($J$5="総計",1,$K408/10)
),0)</f>
        <v>0</v>
      </c>
      <c r="U408" s="48" cm="1">
        <f t="array" ref="U408">IFERROR(
IF(OR(U$10="",$I408=""),"",
SUMIFS(収穫記録!$P:$P,収穫記録!$D:$D,$J$1,収穫記録!$I:$I,$J$2,収穫記録!$J:$J,$J$3,収穫記録!$F:$F,$I408,収穫記録!$B:$B,"&gt;="&amp;U$10,収穫記録!$B:$B,"&lt;="&amp;U$10+6)
/_xlfn.UNIQUE(_xlfn._xlws.FILTER($F:$F,$E:$E=$J$4))
/IF($J$5="総計",1,$K408/10)
),0)</f>
        <v>0</v>
      </c>
      <c r="V408" s="48" cm="1">
        <f t="array" ref="V408">IFERROR(
IF(OR(V$10="",$I408=""),"",
SUMIFS(収穫記録!$P:$P,収穫記録!$D:$D,$J$1,収穫記録!$I:$I,$J$2,収穫記録!$J:$J,$J$3,収穫記録!$F:$F,$I408,収穫記録!$B:$B,"&gt;="&amp;V$10,収穫記録!$B:$B,"&lt;="&amp;V$10+6)
/_xlfn.UNIQUE(_xlfn._xlws.FILTER($F:$F,$E:$E=$J$4))
/IF($J$5="総計",1,$K408/10)
),0)</f>
        <v>0</v>
      </c>
      <c r="W408" s="48" cm="1">
        <f t="array" ref="W408">IFERROR(
IF(OR(W$10="",$I408=""),"",
SUMIFS(収穫記録!$P:$P,収穫記録!$D:$D,$J$1,収穫記録!$I:$I,$J$2,収穫記録!$J:$J,$J$3,収穫記録!$F:$F,$I408,収穫記録!$B:$B,"&gt;="&amp;W$10,収穫記録!$B:$B,"&lt;="&amp;W$10+6)
/_xlfn.UNIQUE(_xlfn._xlws.FILTER($F:$F,$E:$E=$J$4))
/IF($J$5="総計",1,$K408/10)
),0)</f>
        <v>0</v>
      </c>
      <c r="X408" s="48" cm="1">
        <f t="array" ref="X408">IFERROR(
IF(OR(X$10="",$I408=""),"",
SUMIFS(収穫記録!$P:$P,収穫記録!$D:$D,$J$1,収穫記録!$I:$I,$J$2,収穫記録!$J:$J,$J$3,収穫記録!$F:$F,$I408,収穫記録!$B:$B,"&gt;="&amp;X$10,収穫記録!$B:$B,"&lt;="&amp;X$10+6)
/_xlfn.UNIQUE(_xlfn._xlws.FILTER($F:$F,$E:$E=$J$4))
/IF($J$5="総計",1,$K408/10)
),0)</f>
        <v>0</v>
      </c>
    </row>
    <row r="409" spans="10:24">
      <c r="J409" s="13"/>
      <c r="K409" s="37"/>
      <c r="L409" s="46" t="str">
        <f t="shared" si="8"/>
        <v/>
      </c>
      <c r="M409" s="47" cm="1">
        <f t="array" ref="M409">IFERROR(
IF(OR(M$10="",$I409=""),"",
SUMIFS(収穫記録!$P:$P,収穫記録!$D:$D,$J$1,収穫記録!$I:$I,$J$2,収穫記録!$J:$J,$J$3,収穫記録!$F:$F,$I409,収穫記録!$B:$B,"&gt;="&amp;M$10,収穫記録!$B:$B,"&lt;="&amp;M$10+6)
/_xlfn.UNIQUE(_xlfn._xlws.FILTER($F:$F,$E:$E=$J$4))
/IF($J$5="総計",1,$K409/10)
),0)</f>
        <v>0</v>
      </c>
      <c r="N409" s="48" cm="1">
        <f t="array" ref="N409">IFERROR(
IF(OR(N$10="",$I409=""),"",
SUMIFS(収穫記録!$P:$P,収穫記録!$D:$D,$J$1,収穫記録!$I:$I,$J$2,収穫記録!$J:$J,$J$3,収穫記録!$F:$F,$I409,収穫記録!$B:$B,"&gt;="&amp;N$10,収穫記録!$B:$B,"&lt;="&amp;N$10+6)
/_xlfn.UNIQUE(_xlfn._xlws.FILTER($F:$F,$E:$E=$J$4))
/IF($J$5="総計",1,$K409/10)
),0)</f>
        <v>0</v>
      </c>
      <c r="O409" s="48" cm="1">
        <f t="array" ref="O409">IFERROR(
IF(OR(O$10="",$I409=""),"",
SUMIFS(収穫記録!$P:$P,収穫記録!$D:$D,$J$1,収穫記録!$I:$I,$J$2,収穫記録!$J:$J,$J$3,収穫記録!$F:$F,$I409,収穫記録!$B:$B,"&gt;="&amp;O$10,収穫記録!$B:$B,"&lt;="&amp;O$10+6)
/_xlfn.UNIQUE(_xlfn._xlws.FILTER($F:$F,$E:$E=$J$4))
/IF($J$5="総計",1,$K409/10)
),0)</f>
        <v>0</v>
      </c>
      <c r="P409" s="48" cm="1">
        <f t="array" ref="P409">IFERROR(
IF(OR(P$10="",$I409=""),"",
SUMIFS(収穫記録!$P:$P,収穫記録!$D:$D,$J$1,収穫記録!$I:$I,$J$2,収穫記録!$J:$J,$J$3,収穫記録!$F:$F,$I409,収穫記録!$B:$B,"&gt;="&amp;P$10,収穫記録!$B:$B,"&lt;="&amp;P$10+6)
/_xlfn.UNIQUE(_xlfn._xlws.FILTER($F:$F,$E:$E=$J$4))
/IF($J$5="総計",1,$K409/10)
),0)</f>
        <v>0</v>
      </c>
      <c r="Q409" s="48" cm="1">
        <f t="array" ref="Q409">IFERROR(
IF(OR(Q$10="",$I409=""),"",
SUMIFS(収穫記録!$P:$P,収穫記録!$D:$D,$J$1,収穫記録!$I:$I,$J$2,収穫記録!$J:$J,$J$3,収穫記録!$F:$F,$I409,収穫記録!$B:$B,"&gt;="&amp;Q$10,収穫記録!$B:$B,"&lt;="&amp;Q$10+6)
/_xlfn.UNIQUE(_xlfn._xlws.FILTER($F:$F,$E:$E=$J$4))
/IF($J$5="総計",1,$K409/10)
),0)</f>
        <v>0</v>
      </c>
      <c r="R409" s="48" cm="1">
        <f t="array" ref="R409">IFERROR(
IF(OR(R$10="",$I409=""),"",
SUMIFS(収穫記録!$P:$P,収穫記録!$D:$D,$J$1,収穫記録!$I:$I,$J$2,収穫記録!$J:$J,$J$3,収穫記録!$F:$F,$I409,収穫記録!$B:$B,"&gt;="&amp;R$10,収穫記録!$B:$B,"&lt;="&amp;R$10+6)
/_xlfn.UNIQUE(_xlfn._xlws.FILTER($F:$F,$E:$E=$J$4))
/IF($J$5="総計",1,$K409/10)
),0)</f>
        <v>0</v>
      </c>
      <c r="S409" s="48" cm="1">
        <f t="array" ref="S409">IFERROR(
IF(OR(S$10="",$I409=""),"",
SUMIFS(収穫記録!$P:$P,収穫記録!$D:$D,$J$1,収穫記録!$I:$I,$J$2,収穫記録!$J:$J,$J$3,収穫記録!$F:$F,$I409,収穫記録!$B:$B,"&gt;="&amp;S$10,収穫記録!$B:$B,"&lt;="&amp;S$10+6)
/_xlfn.UNIQUE(_xlfn._xlws.FILTER($F:$F,$E:$E=$J$4))
/IF($J$5="総計",1,$K409/10)
),0)</f>
        <v>0</v>
      </c>
      <c r="T409" s="48" cm="1">
        <f t="array" ref="T409">IFERROR(
IF(OR(T$10="",$I409=""),"",
SUMIFS(収穫記録!$P:$P,収穫記録!$D:$D,$J$1,収穫記録!$I:$I,$J$2,収穫記録!$J:$J,$J$3,収穫記録!$F:$F,$I409,収穫記録!$B:$B,"&gt;="&amp;T$10,収穫記録!$B:$B,"&lt;="&amp;T$10+6)
/_xlfn.UNIQUE(_xlfn._xlws.FILTER($F:$F,$E:$E=$J$4))
/IF($J$5="総計",1,$K409/10)
),0)</f>
        <v>0</v>
      </c>
      <c r="U409" s="48" cm="1">
        <f t="array" ref="U409">IFERROR(
IF(OR(U$10="",$I409=""),"",
SUMIFS(収穫記録!$P:$P,収穫記録!$D:$D,$J$1,収穫記録!$I:$I,$J$2,収穫記録!$J:$J,$J$3,収穫記録!$F:$F,$I409,収穫記録!$B:$B,"&gt;="&amp;U$10,収穫記録!$B:$B,"&lt;="&amp;U$10+6)
/_xlfn.UNIQUE(_xlfn._xlws.FILTER($F:$F,$E:$E=$J$4))
/IF($J$5="総計",1,$K409/10)
),0)</f>
        <v>0</v>
      </c>
      <c r="V409" s="48" cm="1">
        <f t="array" ref="V409">IFERROR(
IF(OR(V$10="",$I409=""),"",
SUMIFS(収穫記録!$P:$P,収穫記録!$D:$D,$J$1,収穫記録!$I:$I,$J$2,収穫記録!$J:$J,$J$3,収穫記録!$F:$F,$I409,収穫記録!$B:$B,"&gt;="&amp;V$10,収穫記録!$B:$B,"&lt;="&amp;V$10+6)
/_xlfn.UNIQUE(_xlfn._xlws.FILTER($F:$F,$E:$E=$J$4))
/IF($J$5="総計",1,$K409/10)
),0)</f>
        <v>0</v>
      </c>
      <c r="W409" s="48" cm="1">
        <f t="array" ref="W409">IFERROR(
IF(OR(W$10="",$I409=""),"",
SUMIFS(収穫記録!$P:$P,収穫記録!$D:$D,$J$1,収穫記録!$I:$I,$J$2,収穫記録!$J:$J,$J$3,収穫記録!$F:$F,$I409,収穫記録!$B:$B,"&gt;="&amp;W$10,収穫記録!$B:$B,"&lt;="&amp;W$10+6)
/_xlfn.UNIQUE(_xlfn._xlws.FILTER($F:$F,$E:$E=$J$4))
/IF($J$5="総計",1,$K409/10)
),0)</f>
        <v>0</v>
      </c>
      <c r="X409" s="48" cm="1">
        <f t="array" ref="X409">IFERROR(
IF(OR(X$10="",$I409=""),"",
SUMIFS(収穫記録!$P:$P,収穫記録!$D:$D,$J$1,収穫記録!$I:$I,$J$2,収穫記録!$J:$J,$J$3,収穫記録!$F:$F,$I409,収穫記録!$B:$B,"&gt;="&amp;X$10,収穫記録!$B:$B,"&lt;="&amp;X$10+6)
/_xlfn.UNIQUE(_xlfn._xlws.FILTER($F:$F,$E:$E=$J$4))
/IF($J$5="総計",1,$K409/10)
),0)</f>
        <v>0</v>
      </c>
    </row>
    <row r="410" spans="10:24">
      <c r="J410" s="13"/>
      <c r="K410" s="37"/>
      <c r="L410" s="46" t="str">
        <f t="shared" si="8"/>
        <v/>
      </c>
      <c r="M410" s="47" cm="1">
        <f t="array" ref="M410">IFERROR(
IF(OR(M$10="",$I410=""),"",
SUMIFS(収穫記録!$P:$P,収穫記録!$D:$D,$J$1,収穫記録!$I:$I,$J$2,収穫記録!$J:$J,$J$3,収穫記録!$F:$F,$I410,収穫記録!$B:$B,"&gt;="&amp;M$10,収穫記録!$B:$B,"&lt;="&amp;M$10+6)
/_xlfn.UNIQUE(_xlfn._xlws.FILTER($F:$F,$E:$E=$J$4))
/IF($J$5="総計",1,$K410/10)
),0)</f>
        <v>0</v>
      </c>
      <c r="N410" s="48" cm="1">
        <f t="array" ref="N410">IFERROR(
IF(OR(N$10="",$I410=""),"",
SUMIFS(収穫記録!$P:$P,収穫記録!$D:$D,$J$1,収穫記録!$I:$I,$J$2,収穫記録!$J:$J,$J$3,収穫記録!$F:$F,$I410,収穫記録!$B:$B,"&gt;="&amp;N$10,収穫記録!$B:$B,"&lt;="&amp;N$10+6)
/_xlfn.UNIQUE(_xlfn._xlws.FILTER($F:$F,$E:$E=$J$4))
/IF($J$5="総計",1,$K410/10)
),0)</f>
        <v>0</v>
      </c>
      <c r="O410" s="48" cm="1">
        <f t="array" ref="O410">IFERROR(
IF(OR(O$10="",$I410=""),"",
SUMIFS(収穫記録!$P:$P,収穫記録!$D:$D,$J$1,収穫記録!$I:$I,$J$2,収穫記録!$J:$J,$J$3,収穫記録!$F:$F,$I410,収穫記録!$B:$B,"&gt;="&amp;O$10,収穫記録!$B:$B,"&lt;="&amp;O$10+6)
/_xlfn.UNIQUE(_xlfn._xlws.FILTER($F:$F,$E:$E=$J$4))
/IF($J$5="総計",1,$K410/10)
),0)</f>
        <v>0</v>
      </c>
      <c r="P410" s="48" cm="1">
        <f t="array" ref="P410">IFERROR(
IF(OR(P$10="",$I410=""),"",
SUMIFS(収穫記録!$P:$P,収穫記録!$D:$D,$J$1,収穫記録!$I:$I,$J$2,収穫記録!$J:$J,$J$3,収穫記録!$F:$F,$I410,収穫記録!$B:$B,"&gt;="&amp;P$10,収穫記録!$B:$B,"&lt;="&amp;P$10+6)
/_xlfn.UNIQUE(_xlfn._xlws.FILTER($F:$F,$E:$E=$J$4))
/IF($J$5="総計",1,$K410/10)
),0)</f>
        <v>0</v>
      </c>
      <c r="Q410" s="48" cm="1">
        <f t="array" ref="Q410">IFERROR(
IF(OR(Q$10="",$I410=""),"",
SUMIFS(収穫記録!$P:$P,収穫記録!$D:$D,$J$1,収穫記録!$I:$I,$J$2,収穫記録!$J:$J,$J$3,収穫記録!$F:$F,$I410,収穫記録!$B:$B,"&gt;="&amp;Q$10,収穫記録!$B:$B,"&lt;="&amp;Q$10+6)
/_xlfn.UNIQUE(_xlfn._xlws.FILTER($F:$F,$E:$E=$J$4))
/IF($J$5="総計",1,$K410/10)
),0)</f>
        <v>0</v>
      </c>
      <c r="R410" s="48" cm="1">
        <f t="array" ref="R410">IFERROR(
IF(OR(R$10="",$I410=""),"",
SUMIFS(収穫記録!$P:$P,収穫記録!$D:$D,$J$1,収穫記録!$I:$I,$J$2,収穫記録!$J:$J,$J$3,収穫記録!$F:$F,$I410,収穫記録!$B:$B,"&gt;="&amp;R$10,収穫記録!$B:$B,"&lt;="&amp;R$10+6)
/_xlfn.UNIQUE(_xlfn._xlws.FILTER($F:$F,$E:$E=$J$4))
/IF($J$5="総計",1,$K410/10)
),0)</f>
        <v>0</v>
      </c>
      <c r="S410" s="48" cm="1">
        <f t="array" ref="S410">IFERROR(
IF(OR(S$10="",$I410=""),"",
SUMIFS(収穫記録!$P:$P,収穫記録!$D:$D,$J$1,収穫記録!$I:$I,$J$2,収穫記録!$J:$J,$J$3,収穫記録!$F:$F,$I410,収穫記録!$B:$B,"&gt;="&amp;S$10,収穫記録!$B:$B,"&lt;="&amp;S$10+6)
/_xlfn.UNIQUE(_xlfn._xlws.FILTER($F:$F,$E:$E=$J$4))
/IF($J$5="総計",1,$K410/10)
),0)</f>
        <v>0</v>
      </c>
      <c r="T410" s="48" cm="1">
        <f t="array" ref="T410">IFERROR(
IF(OR(T$10="",$I410=""),"",
SUMIFS(収穫記録!$P:$P,収穫記録!$D:$D,$J$1,収穫記録!$I:$I,$J$2,収穫記録!$J:$J,$J$3,収穫記録!$F:$F,$I410,収穫記録!$B:$B,"&gt;="&amp;T$10,収穫記録!$B:$B,"&lt;="&amp;T$10+6)
/_xlfn.UNIQUE(_xlfn._xlws.FILTER($F:$F,$E:$E=$J$4))
/IF($J$5="総計",1,$K410/10)
),0)</f>
        <v>0</v>
      </c>
      <c r="U410" s="48" cm="1">
        <f t="array" ref="U410">IFERROR(
IF(OR(U$10="",$I410=""),"",
SUMIFS(収穫記録!$P:$P,収穫記録!$D:$D,$J$1,収穫記録!$I:$I,$J$2,収穫記録!$J:$J,$J$3,収穫記録!$F:$F,$I410,収穫記録!$B:$B,"&gt;="&amp;U$10,収穫記録!$B:$B,"&lt;="&amp;U$10+6)
/_xlfn.UNIQUE(_xlfn._xlws.FILTER($F:$F,$E:$E=$J$4))
/IF($J$5="総計",1,$K410/10)
),0)</f>
        <v>0</v>
      </c>
      <c r="V410" s="48" cm="1">
        <f t="array" ref="V410">IFERROR(
IF(OR(V$10="",$I410=""),"",
SUMIFS(収穫記録!$P:$P,収穫記録!$D:$D,$J$1,収穫記録!$I:$I,$J$2,収穫記録!$J:$J,$J$3,収穫記録!$F:$F,$I410,収穫記録!$B:$B,"&gt;="&amp;V$10,収穫記録!$B:$B,"&lt;="&amp;V$10+6)
/_xlfn.UNIQUE(_xlfn._xlws.FILTER($F:$F,$E:$E=$J$4))
/IF($J$5="総計",1,$K410/10)
),0)</f>
        <v>0</v>
      </c>
      <c r="W410" s="48" cm="1">
        <f t="array" ref="W410">IFERROR(
IF(OR(W$10="",$I410=""),"",
SUMIFS(収穫記録!$P:$P,収穫記録!$D:$D,$J$1,収穫記録!$I:$I,$J$2,収穫記録!$J:$J,$J$3,収穫記録!$F:$F,$I410,収穫記録!$B:$B,"&gt;="&amp;W$10,収穫記録!$B:$B,"&lt;="&amp;W$10+6)
/_xlfn.UNIQUE(_xlfn._xlws.FILTER($F:$F,$E:$E=$J$4))
/IF($J$5="総計",1,$K410/10)
),0)</f>
        <v>0</v>
      </c>
      <c r="X410" s="48" cm="1">
        <f t="array" ref="X410">IFERROR(
IF(OR(X$10="",$I410=""),"",
SUMIFS(収穫記録!$P:$P,収穫記録!$D:$D,$J$1,収穫記録!$I:$I,$J$2,収穫記録!$J:$J,$J$3,収穫記録!$F:$F,$I410,収穫記録!$B:$B,"&gt;="&amp;X$10,収穫記録!$B:$B,"&lt;="&amp;X$10+6)
/_xlfn.UNIQUE(_xlfn._xlws.FILTER($F:$F,$E:$E=$J$4))
/IF($J$5="総計",1,$K410/10)
),0)</f>
        <v>0</v>
      </c>
    </row>
    <row r="411" spans="10:24">
      <c r="J411" s="13"/>
      <c r="K411" s="37"/>
      <c r="L411" s="46" t="str">
        <f t="shared" si="8"/>
        <v/>
      </c>
      <c r="M411" s="47" cm="1">
        <f t="array" ref="M411">IFERROR(
IF(OR(M$10="",$I411=""),"",
SUMIFS(収穫記録!$P:$P,収穫記録!$D:$D,$J$1,収穫記録!$I:$I,$J$2,収穫記録!$J:$J,$J$3,収穫記録!$F:$F,$I411,収穫記録!$B:$B,"&gt;="&amp;M$10,収穫記録!$B:$B,"&lt;="&amp;M$10+6)
/_xlfn.UNIQUE(_xlfn._xlws.FILTER($F:$F,$E:$E=$J$4))
/IF($J$5="総計",1,$K411/10)
),0)</f>
        <v>0</v>
      </c>
      <c r="N411" s="48" cm="1">
        <f t="array" ref="N411">IFERROR(
IF(OR(N$10="",$I411=""),"",
SUMIFS(収穫記録!$P:$P,収穫記録!$D:$D,$J$1,収穫記録!$I:$I,$J$2,収穫記録!$J:$J,$J$3,収穫記録!$F:$F,$I411,収穫記録!$B:$B,"&gt;="&amp;N$10,収穫記録!$B:$B,"&lt;="&amp;N$10+6)
/_xlfn.UNIQUE(_xlfn._xlws.FILTER($F:$F,$E:$E=$J$4))
/IF($J$5="総計",1,$K411/10)
),0)</f>
        <v>0</v>
      </c>
      <c r="O411" s="48" cm="1">
        <f t="array" ref="O411">IFERROR(
IF(OR(O$10="",$I411=""),"",
SUMIFS(収穫記録!$P:$P,収穫記録!$D:$D,$J$1,収穫記録!$I:$I,$J$2,収穫記録!$J:$J,$J$3,収穫記録!$F:$F,$I411,収穫記録!$B:$B,"&gt;="&amp;O$10,収穫記録!$B:$B,"&lt;="&amp;O$10+6)
/_xlfn.UNIQUE(_xlfn._xlws.FILTER($F:$F,$E:$E=$J$4))
/IF($J$5="総計",1,$K411/10)
),0)</f>
        <v>0</v>
      </c>
      <c r="P411" s="48" cm="1">
        <f t="array" ref="P411">IFERROR(
IF(OR(P$10="",$I411=""),"",
SUMIFS(収穫記録!$P:$P,収穫記録!$D:$D,$J$1,収穫記録!$I:$I,$J$2,収穫記録!$J:$J,$J$3,収穫記録!$F:$F,$I411,収穫記録!$B:$B,"&gt;="&amp;P$10,収穫記録!$B:$B,"&lt;="&amp;P$10+6)
/_xlfn.UNIQUE(_xlfn._xlws.FILTER($F:$F,$E:$E=$J$4))
/IF($J$5="総計",1,$K411/10)
),0)</f>
        <v>0</v>
      </c>
      <c r="Q411" s="48" cm="1">
        <f t="array" ref="Q411">IFERROR(
IF(OR(Q$10="",$I411=""),"",
SUMIFS(収穫記録!$P:$P,収穫記録!$D:$D,$J$1,収穫記録!$I:$I,$J$2,収穫記録!$J:$J,$J$3,収穫記録!$F:$F,$I411,収穫記録!$B:$B,"&gt;="&amp;Q$10,収穫記録!$B:$B,"&lt;="&amp;Q$10+6)
/_xlfn.UNIQUE(_xlfn._xlws.FILTER($F:$F,$E:$E=$J$4))
/IF($J$5="総計",1,$K411/10)
),0)</f>
        <v>0</v>
      </c>
      <c r="R411" s="48" cm="1">
        <f t="array" ref="R411">IFERROR(
IF(OR(R$10="",$I411=""),"",
SUMIFS(収穫記録!$P:$P,収穫記録!$D:$D,$J$1,収穫記録!$I:$I,$J$2,収穫記録!$J:$J,$J$3,収穫記録!$F:$F,$I411,収穫記録!$B:$B,"&gt;="&amp;R$10,収穫記録!$B:$B,"&lt;="&amp;R$10+6)
/_xlfn.UNIQUE(_xlfn._xlws.FILTER($F:$F,$E:$E=$J$4))
/IF($J$5="総計",1,$K411/10)
),0)</f>
        <v>0</v>
      </c>
      <c r="S411" s="48" cm="1">
        <f t="array" ref="S411">IFERROR(
IF(OR(S$10="",$I411=""),"",
SUMIFS(収穫記録!$P:$P,収穫記録!$D:$D,$J$1,収穫記録!$I:$I,$J$2,収穫記録!$J:$J,$J$3,収穫記録!$F:$F,$I411,収穫記録!$B:$B,"&gt;="&amp;S$10,収穫記録!$B:$B,"&lt;="&amp;S$10+6)
/_xlfn.UNIQUE(_xlfn._xlws.FILTER($F:$F,$E:$E=$J$4))
/IF($J$5="総計",1,$K411/10)
),0)</f>
        <v>0</v>
      </c>
      <c r="T411" s="48" cm="1">
        <f t="array" ref="T411">IFERROR(
IF(OR(T$10="",$I411=""),"",
SUMIFS(収穫記録!$P:$P,収穫記録!$D:$D,$J$1,収穫記録!$I:$I,$J$2,収穫記録!$J:$J,$J$3,収穫記録!$F:$F,$I411,収穫記録!$B:$B,"&gt;="&amp;T$10,収穫記録!$B:$B,"&lt;="&amp;T$10+6)
/_xlfn.UNIQUE(_xlfn._xlws.FILTER($F:$F,$E:$E=$J$4))
/IF($J$5="総計",1,$K411/10)
),0)</f>
        <v>0</v>
      </c>
      <c r="U411" s="48" cm="1">
        <f t="array" ref="U411">IFERROR(
IF(OR(U$10="",$I411=""),"",
SUMIFS(収穫記録!$P:$P,収穫記録!$D:$D,$J$1,収穫記録!$I:$I,$J$2,収穫記録!$J:$J,$J$3,収穫記録!$F:$F,$I411,収穫記録!$B:$B,"&gt;="&amp;U$10,収穫記録!$B:$B,"&lt;="&amp;U$10+6)
/_xlfn.UNIQUE(_xlfn._xlws.FILTER($F:$F,$E:$E=$J$4))
/IF($J$5="総計",1,$K411/10)
),0)</f>
        <v>0</v>
      </c>
      <c r="V411" s="48" cm="1">
        <f t="array" ref="V411">IFERROR(
IF(OR(V$10="",$I411=""),"",
SUMIFS(収穫記録!$P:$P,収穫記録!$D:$D,$J$1,収穫記録!$I:$I,$J$2,収穫記録!$J:$J,$J$3,収穫記録!$F:$F,$I411,収穫記録!$B:$B,"&gt;="&amp;V$10,収穫記録!$B:$B,"&lt;="&amp;V$10+6)
/_xlfn.UNIQUE(_xlfn._xlws.FILTER($F:$F,$E:$E=$J$4))
/IF($J$5="総計",1,$K411/10)
),0)</f>
        <v>0</v>
      </c>
      <c r="W411" s="48" cm="1">
        <f t="array" ref="W411">IFERROR(
IF(OR(W$10="",$I411=""),"",
SUMIFS(収穫記録!$P:$P,収穫記録!$D:$D,$J$1,収穫記録!$I:$I,$J$2,収穫記録!$J:$J,$J$3,収穫記録!$F:$F,$I411,収穫記録!$B:$B,"&gt;="&amp;W$10,収穫記録!$B:$B,"&lt;="&amp;W$10+6)
/_xlfn.UNIQUE(_xlfn._xlws.FILTER($F:$F,$E:$E=$J$4))
/IF($J$5="総計",1,$K411/10)
),0)</f>
        <v>0</v>
      </c>
      <c r="X411" s="48" cm="1">
        <f t="array" ref="X411">IFERROR(
IF(OR(X$10="",$I411=""),"",
SUMIFS(収穫記録!$P:$P,収穫記録!$D:$D,$J$1,収穫記録!$I:$I,$J$2,収穫記録!$J:$J,$J$3,収穫記録!$F:$F,$I411,収穫記録!$B:$B,"&gt;="&amp;X$10,収穫記録!$B:$B,"&lt;="&amp;X$10+6)
/_xlfn.UNIQUE(_xlfn._xlws.FILTER($F:$F,$E:$E=$J$4))
/IF($J$5="総計",1,$K411/10)
),0)</f>
        <v>0</v>
      </c>
    </row>
    <row r="412" spans="10:24">
      <c r="J412" s="13"/>
      <c r="K412" s="37"/>
      <c r="L412" s="46" t="str">
        <f t="shared" si="8"/>
        <v/>
      </c>
      <c r="M412" s="47" cm="1">
        <f t="array" ref="M412">IFERROR(
IF(OR(M$10="",$I412=""),"",
SUMIFS(収穫記録!$P:$P,収穫記録!$D:$D,$J$1,収穫記録!$I:$I,$J$2,収穫記録!$J:$J,$J$3,収穫記録!$F:$F,$I412,収穫記録!$B:$B,"&gt;="&amp;M$10,収穫記録!$B:$B,"&lt;="&amp;M$10+6)
/_xlfn.UNIQUE(_xlfn._xlws.FILTER($F:$F,$E:$E=$J$4))
/IF($J$5="総計",1,$K412/10)
),0)</f>
        <v>0</v>
      </c>
      <c r="N412" s="48" cm="1">
        <f t="array" ref="N412">IFERROR(
IF(OR(N$10="",$I412=""),"",
SUMIFS(収穫記録!$P:$P,収穫記録!$D:$D,$J$1,収穫記録!$I:$I,$J$2,収穫記録!$J:$J,$J$3,収穫記録!$F:$F,$I412,収穫記録!$B:$B,"&gt;="&amp;N$10,収穫記録!$B:$B,"&lt;="&amp;N$10+6)
/_xlfn.UNIQUE(_xlfn._xlws.FILTER($F:$F,$E:$E=$J$4))
/IF($J$5="総計",1,$K412/10)
),0)</f>
        <v>0</v>
      </c>
      <c r="O412" s="48" cm="1">
        <f t="array" ref="O412">IFERROR(
IF(OR(O$10="",$I412=""),"",
SUMIFS(収穫記録!$P:$P,収穫記録!$D:$D,$J$1,収穫記録!$I:$I,$J$2,収穫記録!$J:$J,$J$3,収穫記録!$F:$F,$I412,収穫記録!$B:$B,"&gt;="&amp;O$10,収穫記録!$B:$B,"&lt;="&amp;O$10+6)
/_xlfn.UNIQUE(_xlfn._xlws.FILTER($F:$F,$E:$E=$J$4))
/IF($J$5="総計",1,$K412/10)
),0)</f>
        <v>0</v>
      </c>
      <c r="P412" s="48" cm="1">
        <f t="array" ref="P412">IFERROR(
IF(OR(P$10="",$I412=""),"",
SUMIFS(収穫記録!$P:$P,収穫記録!$D:$D,$J$1,収穫記録!$I:$I,$J$2,収穫記録!$J:$J,$J$3,収穫記録!$F:$F,$I412,収穫記録!$B:$B,"&gt;="&amp;P$10,収穫記録!$B:$B,"&lt;="&amp;P$10+6)
/_xlfn.UNIQUE(_xlfn._xlws.FILTER($F:$F,$E:$E=$J$4))
/IF($J$5="総計",1,$K412/10)
),0)</f>
        <v>0</v>
      </c>
      <c r="Q412" s="48" cm="1">
        <f t="array" ref="Q412">IFERROR(
IF(OR(Q$10="",$I412=""),"",
SUMIFS(収穫記録!$P:$P,収穫記録!$D:$D,$J$1,収穫記録!$I:$I,$J$2,収穫記録!$J:$J,$J$3,収穫記録!$F:$F,$I412,収穫記録!$B:$B,"&gt;="&amp;Q$10,収穫記録!$B:$B,"&lt;="&amp;Q$10+6)
/_xlfn.UNIQUE(_xlfn._xlws.FILTER($F:$F,$E:$E=$J$4))
/IF($J$5="総計",1,$K412/10)
),0)</f>
        <v>0</v>
      </c>
      <c r="R412" s="48" cm="1">
        <f t="array" ref="R412">IFERROR(
IF(OR(R$10="",$I412=""),"",
SUMIFS(収穫記録!$P:$P,収穫記録!$D:$D,$J$1,収穫記録!$I:$I,$J$2,収穫記録!$J:$J,$J$3,収穫記録!$F:$F,$I412,収穫記録!$B:$B,"&gt;="&amp;R$10,収穫記録!$B:$B,"&lt;="&amp;R$10+6)
/_xlfn.UNIQUE(_xlfn._xlws.FILTER($F:$F,$E:$E=$J$4))
/IF($J$5="総計",1,$K412/10)
),0)</f>
        <v>0</v>
      </c>
      <c r="S412" s="48" cm="1">
        <f t="array" ref="S412">IFERROR(
IF(OR(S$10="",$I412=""),"",
SUMIFS(収穫記録!$P:$P,収穫記録!$D:$D,$J$1,収穫記録!$I:$I,$J$2,収穫記録!$J:$J,$J$3,収穫記録!$F:$F,$I412,収穫記録!$B:$B,"&gt;="&amp;S$10,収穫記録!$B:$B,"&lt;="&amp;S$10+6)
/_xlfn.UNIQUE(_xlfn._xlws.FILTER($F:$F,$E:$E=$J$4))
/IF($J$5="総計",1,$K412/10)
),0)</f>
        <v>0</v>
      </c>
      <c r="T412" s="48" cm="1">
        <f t="array" ref="T412">IFERROR(
IF(OR(T$10="",$I412=""),"",
SUMIFS(収穫記録!$P:$P,収穫記録!$D:$D,$J$1,収穫記録!$I:$I,$J$2,収穫記録!$J:$J,$J$3,収穫記録!$F:$F,$I412,収穫記録!$B:$B,"&gt;="&amp;T$10,収穫記録!$B:$B,"&lt;="&amp;T$10+6)
/_xlfn.UNIQUE(_xlfn._xlws.FILTER($F:$F,$E:$E=$J$4))
/IF($J$5="総計",1,$K412/10)
),0)</f>
        <v>0</v>
      </c>
      <c r="U412" s="48" cm="1">
        <f t="array" ref="U412">IFERROR(
IF(OR(U$10="",$I412=""),"",
SUMIFS(収穫記録!$P:$P,収穫記録!$D:$D,$J$1,収穫記録!$I:$I,$J$2,収穫記録!$J:$J,$J$3,収穫記録!$F:$F,$I412,収穫記録!$B:$B,"&gt;="&amp;U$10,収穫記録!$B:$B,"&lt;="&amp;U$10+6)
/_xlfn.UNIQUE(_xlfn._xlws.FILTER($F:$F,$E:$E=$J$4))
/IF($J$5="総計",1,$K412/10)
),0)</f>
        <v>0</v>
      </c>
      <c r="V412" s="48" cm="1">
        <f t="array" ref="V412">IFERROR(
IF(OR(V$10="",$I412=""),"",
SUMIFS(収穫記録!$P:$P,収穫記録!$D:$D,$J$1,収穫記録!$I:$I,$J$2,収穫記録!$J:$J,$J$3,収穫記録!$F:$F,$I412,収穫記録!$B:$B,"&gt;="&amp;V$10,収穫記録!$B:$B,"&lt;="&amp;V$10+6)
/_xlfn.UNIQUE(_xlfn._xlws.FILTER($F:$F,$E:$E=$J$4))
/IF($J$5="総計",1,$K412/10)
),0)</f>
        <v>0</v>
      </c>
      <c r="W412" s="48" cm="1">
        <f t="array" ref="W412">IFERROR(
IF(OR(W$10="",$I412=""),"",
SUMIFS(収穫記録!$P:$P,収穫記録!$D:$D,$J$1,収穫記録!$I:$I,$J$2,収穫記録!$J:$J,$J$3,収穫記録!$F:$F,$I412,収穫記録!$B:$B,"&gt;="&amp;W$10,収穫記録!$B:$B,"&lt;="&amp;W$10+6)
/_xlfn.UNIQUE(_xlfn._xlws.FILTER($F:$F,$E:$E=$J$4))
/IF($J$5="総計",1,$K412/10)
),0)</f>
        <v>0</v>
      </c>
      <c r="X412" s="48" cm="1">
        <f t="array" ref="X412">IFERROR(
IF(OR(X$10="",$I412=""),"",
SUMIFS(収穫記録!$P:$P,収穫記録!$D:$D,$J$1,収穫記録!$I:$I,$J$2,収穫記録!$J:$J,$J$3,収穫記録!$F:$F,$I412,収穫記録!$B:$B,"&gt;="&amp;X$10,収穫記録!$B:$B,"&lt;="&amp;X$10+6)
/_xlfn.UNIQUE(_xlfn._xlws.FILTER($F:$F,$E:$E=$J$4))
/IF($J$5="総計",1,$K412/10)
),0)</f>
        <v>0</v>
      </c>
    </row>
    <row r="413" spans="10:24">
      <c r="J413" s="13"/>
      <c r="K413" s="37"/>
      <c r="L413" s="46" t="str">
        <f t="shared" si="8"/>
        <v/>
      </c>
      <c r="M413" s="47" cm="1">
        <f t="array" ref="M413">IFERROR(
IF(OR(M$10="",$I413=""),"",
SUMIFS(収穫記録!$P:$P,収穫記録!$D:$D,$J$1,収穫記録!$I:$I,$J$2,収穫記録!$J:$J,$J$3,収穫記録!$F:$F,$I413,収穫記録!$B:$B,"&gt;="&amp;M$10,収穫記録!$B:$B,"&lt;="&amp;M$10+6)
/_xlfn.UNIQUE(_xlfn._xlws.FILTER($F:$F,$E:$E=$J$4))
/IF($J$5="総計",1,$K413/10)
),0)</f>
        <v>0</v>
      </c>
      <c r="N413" s="48" cm="1">
        <f t="array" ref="N413">IFERROR(
IF(OR(N$10="",$I413=""),"",
SUMIFS(収穫記録!$P:$P,収穫記録!$D:$D,$J$1,収穫記録!$I:$I,$J$2,収穫記録!$J:$J,$J$3,収穫記録!$F:$F,$I413,収穫記録!$B:$B,"&gt;="&amp;N$10,収穫記録!$B:$B,"&lt;="&amp;N$10+6)
/_xlfn.UNIQUE(_xlfn._xlws.FILTER($F:$F,$E:$E=$J$4))
/IF($J$5="総計",1,$K413/10)
),0)</f>
        <v>0</v>
      </c>
      <c r="O413" s="48" cm="1">
        <f t="array" ref="O413">IFERROR(
IF(OR(O$10="",$I413=""),"",
SUMIFS(収穫記録!$P:$P,収穫記録!$D:$D,$J$1,収穫記録!$I:$I,$J$2,収穫記録!$J:$J,$J$3,収穫記録!$F:$F,$I413,収穫記録!$B:$B,"&gt;="&amp;O$10,収穫記録!$B:$B,"&lt;="&amp;O$10+6)
/_xlfn.UNIQUE(_xlfn._xlws.FILTER($F:$F,$E:$E=$J$4))
/IF($J$5="総計",1,$K413/10)
),0)</f>
        <v>0</v>
      </c>
      <c r="P413" s="48" cm="1">
        <f t="array" ref="P413">IFERROR(
IF(OR(P$10="",$I413=""),"",
SUMIFS(収穫記録!$P:$P,収穫記録!$D:$D,$J$1,収穫記録!$I:$I,$J$2,収穫記録!$J:$J,$J$3,収穫記録!$F:$F,$I413,収穫記録!$B:$B,"&gt;="&amp;P$10,収穫記録!$B:$B,"&lt;="&amp;P$10+6)
/_xlfn.UNIQUE(_xlfn._xlws.FILTER($F:$F,$E:$E=$J$4))
/IF($J$5="総計",1,$K413/10)
),0)</f>
        <v>0</v>
      </c>
      <c r="Q413" s="48" cm="1">
        <f t="array" ref="Q413">IFERROR(
IF(OR(Q$10="",$I413=""),"",
SUMIFS(収穫記録!$P:$P,収穫記録!$D:$D,$J$1,収穫記録!$I:$I,$J$2,収穫記録!$J:$J,$J$3,収穫記録!$F:$F,$I413,収穫記録!$B:$B,"&gt;="&amp;Q$10,収穫記録!$B:$B,"&lt;="&amp;Q$10+6)
/_xlfn.UNIQUE(_xlfn._xlws.FILTER($F:$F,$E:$E=$J$4))
/IF($J$5="総計",1,$K413/10)
),0)</f>
        <v>0</v>
      </c>
      <c r="R413" s="48" cm="1">
        <f t="array" ref="R413">IFERROR(
IF(OR(R$10="",$I413=""),"",
SUMIFS(収穫記録!$P:$P,収穫記録!$D:$D,$J$1,収穫記録!$I:$I,$J$2,収穫記録!$J:$J,$J$3,収穫記録!$F:$F,$I413,収穫記録!$B:$B,"&gt;="&amp;R$10,収穫記録!$B:$B,"&lt;="&amp;R$10+6)
/_xlfn.UNIQUE(_xlfn._xlws.FILTER($F:$F,$E:$E=$J$4))
/IF($J$5="総計",1,$K413/10)
),0)</f>
        <v>0</v>
      </c>
      <c r="S413" s="48" cm="1">
        <f t="array" ref="S413">IFERROR(
IF(OR(S$10="",$I413=""),"",
SUMIFS(収穫記録!$P:$P,収穫記録!$D:$D,$J$1,収穫記録!$I:$I,$J$2,収穫記録!$J:$J,$J$3,収穫記録!$F:$F,$I413,収穫記録!$B:$B,"&gt;="&amp;S$10,収穫記録!$B:$B,"&lt;="&amp;S$10+6)
/_xlfn.UNIQUE(_xlfn._xlws.FILTER($F:$F,$E:$E=$J$4))
/IF($J$5="総計",1,$K413/10)
),0)</f>
        <v>0</v>
      </c>
      <c r="T413" s="48" cm="1">
        <f t="array" ref="T413">IFERROR(
IF(OR(T$10="",$I413=""),"",
SUMIFS(収穫記録!$P:$P,収穫記録!$D:$D,$J$1,収穫記録!$I:$I,$J$2,収穫記録!$J:$J,$J$3,収穫記録!$F:$F,$I413,収穫記録!$B:$B,"&gt;="&amp;T$10,収穫記録!$B:$B,"&lt;="&amp;T$10+6)
/_xlfn.UNIQUE(_xlfn._xlws.FILTER($F:$F,$E:$E=$J$4))
/IF($J$5="総計",1,$K413/10)
),0)</f>
        <v>0</v>
      </c>
      <c r="U413" s="48" cm="1">
        <f t="array" ref="U413">IFERROR(
IF(OR(U$10="",$I413=""),"",
SUMIFS(収穫記録!$P:$P,収穫記録!$D:$D,$J$1,収穫記録!$I:$I,$J$2,収穫記録!$J:$J,$J$3,収穫記録!$F:$F,$I413,収穫記録!$B:$B,"&gt;="&amp;U$10,収穫記録!$B:$B,"&lt;="&amp;U$10+6)
/_xlfn.UNIQUE(_xlfn._xlws.FILTER($F:$F,$E:$E=$J$4))
/IF($J$5="総計",1,$K413/10)
),0)</f>
        <v>0</v>
      </c>
      <c r="V413" s="48" cm="1">
        <f t="array" ref="V413">IFERROR(
IF(OR(V$10="",$I413=""),"",
SUMIFS(収穫記録!$P:$P,収穫記録!$D:$D,$J$1,収穫記録!$I:$I,$J$2,収穫記録!$J:$J,$J$3,収穫記録!$F:$F,$I413,収穫記録!$B:$B,"&gt;="&amp;V$10,収穫記録!$B:$B,"&lt;="&amp;V$10+6)
/_xlfn.UNIQUE(_xlfn._xlws.FILTER($F:$F,$E:$E=$J$4))
/IF($J$5="総計",1,$K413/10)
),0)</f>
        <v>0</v>
      </c>
      <c r="W413" s="48" cm="1">
        <f t="array" ref="W413">IFERROR(
IF(OR(W$10="",$I413=""),"",
SUMIFS(収穫記録!$P:$P,収穫記録!$D:$D,$J$1,収穫記録!$I:$I,$J$2,収穫記録!$J:$J,$J$3,収穫記録!$F:$F,$I413,収穫記録!$B:$B,"&gt;="&amp;W$10,収穫記録!$B:$B,"&lt;="&amp;W$10+6)
/_xlfn.UNIQUE(_xlfn._xlws.FILTER($F:$F,$E:$E=$J$4))
/IF($J$5="総計",1,$K413/10)
),0)</f>
        <v>0</v>
      </c>
      <c r="X413" s="48" cm="1">
        <f t="array" ref="X413">IFERROR(
IF(OR(X$10="",$I413=""),"",
SUMIFS(収穫記録!$P:$P,収穫記録!$D:$D,$J$1,収穫記録!$I:$I,$J$2,収穫記録!$J:$J,$J$3,収穫記録!$F:$F,$I413,収穫記録!$B:$B,"&gt;="&amp;X$10,収穫記録!$B:$B,"&lt;="&amp;X$10+6)
/_xlfn.UNIQUE(_xlfn._xlws.FILTER($F:$F,$E:$E=$J$4))
/IF($J$5="総計",1,$K413/10)
),0)</f>
        <v>0</v>
      </c>
    </row>
    <row r="414" spans="10:24">
      <c r="J414" s="13"/>
      <c r="K414" s="37"/>
      <c r="L414" s="46" t="str">
        <f t="shared" si="8"/>
        <v/>
      </c>
      <c r="M414" s="47" cm="1">
        <f t="array" ref="M414">IFERROR(
IF(OR(M$10="",$I414=""),"",
SUMIFS(収穫記録!$P:$P,収穫記録!$D:$D,$J$1,収穫記録!$I:$I,$J$2,収穫記録!$J:$J,$J$3,収穫記録!$F:$F,$I414,収穫記録!$B:$B,"&gt;="&amp;M$10,収穫記録!$B:$B,"&lt;="&amp;M$10+6)
/_xlfn.UNIQUE(_xlfn._xlws.FILTER($F:$F,$E:$E=$J$4))
/IF($J$5="総計",1,$K414/10)
),0)</f>
        <v>0</v>
      </c>
      <c r="N414" s="48" cm="1">
        <f t="array" ref="N414">IFERROR(
IF(OR(N$10="",$I414=""),"",
SUMIFS(収穫記録!$P:$P,収穫記録!$D:$D,$J$1,収穫記録!$I:$I,$J$2,収穫記録!$J:$J,$J$3,収穫記録!$F:$F,$I414,収穫記録!$B:$B,"&gt;="&amp;N$10,収穫記録!$B:$B,"&lt;="&amp;N$10+6)
/_xlfn.UNIQUE(_xlfn._xlws.FILTER($F:$F,$E:$E=$J$4))
/IF($J$5="総計",1,$K414/10)
),0)</f>
        <v>0</v>
      </c>
      <c r="O414" s="48" cm="1">
        <f t="array" ref="O414">IFERROR(
IF(OR(O$10="",$I414=""),"",
SUMIFS(収穫記録!$P:$P,収穫記録!$D:$D,$J$1,収穫記録!$I:$I,$J$2,収穫記録!$J:$J,$J$3,収穫記録!$F:$F,$I414,収穫記録!$B:$B,"&gt;="&amp;O$10,収穫記録!$B:$B,"&lt;="&amp;O$10+6)
/_xlfn.UNIQUE(_xlfn._xlws.FILTER($F:$F,$E:$E=$J$4))
/IF($J$5="総計",1,$K414/10)
),0)</f>
        <v>0</v>
      </c>
      <c r="P414" s="48" cm="1">
        <f t="array" ref="P414">IFERROR(
IF(OR(P$10="",$I414=""),"",
SUMIFS(収穫記録!$P:$P,収穫記録!$D:$D,$J$1,収穫記録!$I:$I,$J$2,収穫記録!$J:$J,$J$3,収穫記録!$F:$F,$I414,収穫記録!$B:$B,"&gt;="&amp;P$10,収穫記録!$B:$B,"&lt;="&amp;P$10+6)
/_xlfn.UNIQUE(_xlfn._xlws.FILTER($F:$F,$E:$E=$J$4))
/IF($J$5="総計",1,$K414/10)
),0)</f>
        <v>0</v>
      </c>
      <c r="Q414" s="48" cm="1">
        <f t="array" ref="Q414">IFERROR(
IF(OR(Q$10="",$I414=""),"",
SUMIFS(収穫記録!$P:$P,収穫記録!$D:$D,$J$1,収穫記録!$I:$I,$J$2,収穫記録!$J:$J,$J$3,収穫記録!$F:$F,$I414,収穫記録!$B:$B,"&gt;="&amp;Q$10,収穫記録!$B:$B,"&lt;="&amp;Q$10+6)
/_xlfn.UNIQUE(_xlfn._xlws.FILTER($F:$F,$E:$E=$J$4))
/IF($J$5="総計",1,$K414/10)
),0)</f>
        <v>0</v>
      </c>
      <c r="R414" s="48" cm="1">
        <f t="array" ref="R414">IFERROR(
IF(OR(R$10="",$I414=""),"",
SUMIFS(収穫記録!$P:$P,収穫記録!$D:$D,$J$1,収穫記録!$I:$I,$J$2,収穫記録!$J:$J,$J$3,収穫記録!$F:$F,$I414,収穫記録!$B:$B,"&gt;="&amp;R$10,収穫記録!$B:$B,"&lt;="&amp;R$10+6)
/_xlfn.UNIQUE(_xlfn._xlws.FILTER($F:$F,$E:$E=$J$4))
/IF($J$5="総計",1,$K414/10)
),0)</f>
        <v>0</v>
      </c>
      <c r="S414" s="48" cm="1">
        <f t="array" ref="S414">IFERROR(
IF(OR(S$10="",$I414=""),"",
SUMIFS(収穫記録!$P:$P,収穫記録!$D:$D,$J$1,収穫記録!$I:$I,$J$2,収穫記録!$J:$J,$J$3,収穫記録!$F:$F,$I414,収穫記録!$B:$B,"&gt;="&amp;S$10,収穫記録!$B:$B,"&lt;="&amp;S$10+6)
/_xlfn.UNIQUE(_xlfn._xlws.FILTER($F:$F,$E:$E=$J$4))
/IF($J$5="総計",1,$K414/10)
),0)</f>
        <v>0</v>
      </c>
      <c r="T414" s="48" cm="1">
        <f t="array" ref="T414">IFERROR(
IF(OR(T$10="",$I414=""),"",
SUMIFS(収穫記録!$P:$P,収穫記録!$D:$D,$J$1,収穫記録!$I:$I,$J$2,収穫記録!$J:$J,$J$3,収穫記録!$F:$F,$I414,収穫記録!$B:$B,"&gt;="&amp;T$10,収穫記録!$B:$B,"&lt;="&amp;T$10+6)
/_xlfn.UNIQUE(_xlfn._xlws.FILTER($F:$F,$E:$E=$J$4))
/IF($J$5="総計",1,$K414/10)
),0)</f>
        <v>0</v>
      </c>
      <c r="U414" s="48" cm="1">
        <f t="array" ref="U414">IFERROR(
IF(OR(U$10="",$I414=""),"",
SUMIFS(収穫記録!$P:$P,収穫記録!$D:$D,$J$1,収穫記録!$I:$I,$J$2,収穫記録!$J:$J,$J$3,収穫記録!$F:$F,$I414,収穫記録!$B:$B,"&gt;="&amp;U$10,収穫記録!$B:$B,"&lt;="&amp;U$10+6)
/_xlfn.UNIQUE(_xlfn._xlws.FILTER($F:$F,$E:$E=$J$4))
/IF($J$5="総計",1,$K414/10)
),0)</f>
        <v>0</v>
      </c>
      <c r="V414" s="48" cm="1">
        <f t="array" ref="V414">IFERROR(
IF(OR(V$10="",$I414=""),"",
SUMIFS(収穫記録!$P:$P,収穫記録!$D:$D,$J$1,収穫記録!$I:$I,$J$2,収穫記録!$J:$J,$J$3,収穫記録!$F:$F,$I414,収穫記録!$B:$B,"&gt;="&amp;V$10,収穫記録!$B:$B,"&lt;="&amp;V$10+6)
/_xlfn.UNIQUE(_xlfn._xlws.FILTER($F:$F,$E:$E=$J$4))
/IF($J$5="総計",1,$K414/10)
),0)</f>
        <v>0</v>
      </c>
      <c r="W414" s="48" cm="1">
        <f t="array" ref="W414">IFERROR(
IF(OR(W$10="",$I414=""),"",
SUMIFS(収穫記録!$P:$P,収穫記録!$D:$D,$J$1,収穫記録!$I:$I,$J$2,収穫記録!$J:$J,$J$3,収穫記録!$F:$F,$I414,収穫記録!$B:$B,"&gt;="&amp;W$10,収穫記録!$B:$B,"&lt;="&amp;W$10+6)
/_xlfn.UNIQUE(_xlfn._xlws.FILTER($F:$F,$E:$E=$J$4))
/IF($J$5="総計",1,$K414/10)
),0)</f>
        <v>0</v>
      </c>
      <c r="X414" s="48" cm="1">
        <f t="array" ref="X414">IFERROR(
IF(OR(X$10="",$I414=""),"",
SUMIFS(収穫記録!$P:$P,収穫記録!$D:$D,$J$1,収穫記録!$I:$I,$J$2,収穫記録!$J:$J,$J$3,収穫記録!$F:$F,$I414,収穫記録!$B:$B,"&gt;="&amp;X$10,収穫記録!$B:$B,"&lt;="&amp;X$10+6)
/_xlfn.UNIQUE(_xlfn._xlws.FILTER($F:$F,$E:$E=$J$4))
/IF($J$5="総計",1,$K414/10)
),0)</f>
        <v>0</v>
      </c>
    </row>
    <row r="415" spans="10:24">
      <c r="J415" s="13"/>
      <c r="K415" s="37"/>
      <c r="L415" s="46" t="str">
        <f t="shared" si="8"/>
        <v/>
      </c>
      <c r="M415" s="47" cm="1">
        <f t="array" ref="M415">IFERROR(
IF(OR(M$10="",$I415=""),"",
SUMIFS(収穫記録!$P:$P,収穫記録!$D:$D,$J$1,収穫記録!$I:$I,$J$2,収穫記録!$J:$J,$J$3,収穫記録!$F:$F,$I415,収穫記録!$B:$B,"&gt;="&amp;M$10,収穫記録!$B:$B,"&lt;="&amp;M$10+6)
/_xlfn.UNIQUE(_xlfn._xlws.FILTER($F:$F,$E:$E=$J$4))
/IF($J$5="総計",1,$K415/10)
),0)</f>
        <v>0</v>
      </c>
      <c r="N415" s="48" cm="1">
        <f t="array" ref="N415">IFERROR(
IF(OR(N$10="",$I415=""),"",
SUMIFS(収穫記録!$P:$P,収穫記録!$D:$D,$J$1,収穫記録!$I:$I,$J$2,収穫記録!$J:$J,$J$3,収穫記録!$F:$F,$I415,収穫記録!$B:$B,"&gt;="&amp;N$10,収穫記録!$B:$B,"&lt;="&amp;N$10+6)
/_xlfn.UNIQUE(_xlfn._xlws.FILTER($F:$F,$E:$E=$J$4))
/IF($J$5="総計",1,$K415/10)
),0)</f>
        <v>0</v>
      </c>
      <c r="O415" s="48" cm="1">
        <f t="array" ref="O415">IFERROR(
IF(OR(O$10="",$I415=""),"",
SUMIFS(収穫記録!$P:$P,収穫記録!$D:$D,$J$1,収穫記録!$I:$I,$J$2,収穫記録!$J:$J,$J$3,収穫記録!$F:$F,$I415,収穫記録!$B:$B,"&gt;="&amp;O$10,収穫記録!$B:$B,"&lt;="&amp;O$10+6)
/_xlfn.UNIQUE(_xlfn._xlws.FILTER($F:$F,$E:$E=$J$4))
/IF($J$5="総計",1,$K415/10)
),0)</f>
        <v>0</v>
      </c>
      <c r="P415" s="48" cm="1">
        <f t="array" ref="P415">IFERROR(
IF(OR(P$10="",$I415=""),"",
SUMIFS(収穫記録!$P:$P,収穫記録!$D:$D,$J$1,収穫記録!$I:$I,$J$2,収穫記録!$J:$J,$J$3,収穫記録!$F:$F,$I415,収穫記録!$B:$B,"&gt;="&amp;P$10,収穫記録!$B:$B,"&lt;="&amp;P$10+6)
/_xlfn.UNIQUE(_xlfn._xlws.FILTER($F:$F,$E:$E=$J$4))
/IF($J$5="総計",1,$K415/10)
),0)</f>
        <v>0</v>
      </c>
      <c r="Q415" s="48" cm="1">
        <f t="array" ref="Q415">IFERROR(
IF(OR(Q$10="",$I415=""),"",
SUMIFS(収穫記録!$P:$P,収穫記録!$D:$D,$J$1,収穫記録!$I:$I,$J$2,収穫記録!$J:$J,$J$3,収穫記録!$F:$F,$I415,収穫記録!$B:$B,"&gt;="&amp;Q$10,収穫記録!$B:$B,"&lt;="&amp;Q$10+6)
/_xlfn.UNIQUE(_xlfn._xlws.FILTER($F:$F,$E:$E=$J$4))
/IF($J$5="総計",1,$K415/10)
),0)</f>
        <v>0</v>
      </c>
      <c r="R415" s="48" cm="1">
        <f t="array" ref="R415">IFERROR(
IF(OR(R$10="",$I415=""),"",
SUMIFS(収穫記録!$P:$P,収穫記録!$D:$D,$J$1,収穫記録!$I:$I,$J$2,収穫記録!$J:$J,$J$3,収穫記録!$F:$F,$I415,収穫記録!$B:$B,"&gt;="&amp;R$10,収穫記録!$B:$B,"&lt;="&amp;R$10+6)
/_xlfn.UNIQUE(_xlfn._xlws.FILTER($F:$F,$E:$E=$J$4))
/IF($J$5="総計",1,$K415/10)
),0)</f>
        <v>0</v>
      </c>
      <c r="S415" s="48" cm="1">
        <f t="array" ref="S415">IFERROR(
IF(OR(S$10="",$I415=""),"",
SUMIFS(収穫記録!$P:$P,収穫記録!$D:$D,$J$1,収穫記録!$I:$I,$J$2,収穫記録!$J:$J,$J$3,収穫記録!$F:$F,$I415,収穫記録!$B:$B,"&gt;="&amp;S$10,収穫記録!$B:$B,"&lt;="&amp;S$10+6)
/_xlfn.UNIQUE(_xlfn._xlws.FILTER($F:$F,$E:$E=$J$4))
/IF($J$5="総計",1,$K415/10)
),0)</f>
        <v>0</v>
      </c>
      <c r="T415" s="48" cm="1">
        <f t="array" ref="T415">IFERROR(
IF(OR(T$10="",$I415=""),"",
SUMIFS(収穫記録!$P:$P,収穫記録!$D:$D,$J$1,収穫記録!$I:$I,$J$2,収穫記録!$J:$J,$J$3,収穫記録!$F:$F,$I415,収穫記録!$B:$B,"&gt;="&amp;T$10,収穫記録!$B:$B,"&lt;="&amp;T$10+6)
/_xlfn.UNIQUE(_xlfn._xlws.FILTER($F:$F,$E:$E=$J$4))
/IF($J$5="総計",1,$K415/10)
),0)</f>
        <v>0</v>
      </c>
      <c r="U415" s="48" cm="1">
        <f t="array" ref="U415">IFERROR(
IF(OR(U$10="",$I415=""),"",
SUMIFS(収穫記録!$P:$P,収穫記録!$D:$D,$J$1,収穫記録!$I:$I,$J$2,収穫記録!$J:$J,$J$3,収穫記録!$F:$F,$I415,収穫記録!$B:$B,"&gt;="&amp;U$10,収穫記録!$B:$B,"&lt;="&amp;U$10+6)
/_xlfn.UNIQUE(_xlfn._xlws.FILTER($F:$F,$E:$E=$J$4))
/IF($J$5="総計",1,$K415/10)
),0)</f>
        <v>0</v>
      </c>
      <c r="V415" s="48" cm="1">
        <f t="array" ref="V415">IFERROR(
IF(OR(V$10="",$I415=""),"",
SUMIFS(収穫記録!$P:$P,収穫記録!$D:$D,$J$1,収穫記録!$I:$I,$J$2,収穫記録!$J:$J,$J$3,収穫記録!$F:$F,$I415,収穫記録!$B:$B,"&gt;="&amp;V$10,収穫記録!$B:$B,"&lt;="&amp;V$10+6)
/_xlfn.UNIQUE(_xlfn._xlws.FILTER($F:$F,$E:$E=$J$4))
/IF($J$5="総計",1,$K415/10)
),0)</f>
        <v>0</v>
      </c>
      <c r="W415" s="48" cm="1">
        <f t="array" ref="W415">IFERROR(
IF(OR(W$10="",$I415=""),"",
SUMIFS(収穫記録!$P:$P,収穫記録!$D:$D,$J$1,収穫記録!$I:$I,$J$2,収穫記録!$J:$J,$J$3,収穫記録!$F:$F,$I415,収穫記録!$B:$B,"&gt;="&amp;W$10,収穫記録!$B:$B,"&lt;="&amp;W$10+6)
/_xlfn.UNIQUE(_xlfn._xlws.FILTER($F:$F,$E:$E=$J$4))
/IF($J$5="総計",1,$K415/10)
),0)</f>
        <v>0</v>
      </c>
      <c r="X415" s="48" cm="1">
        <f t="array" ref="X415">IFERROR(
IF(OR(X$10="",$I415=""),"",
SUMIFS(収穫記録!$P:$P,収穫記録!$D:$D,$J$1,収穫記録!$I:$I,$J$2,収穫記録!$J:$J,$J$3,収穫記録!$F:$F,$I415,収穫記録!$B:$B,"&gt;="&amp;X$10,収穫記録!$B:$B,"&lt;="&amp;X$10+6)
/_xlfn.UNIQUE(_xlfn._xlws.FILTER($F:$F,$E:$E=$J$4))
/IF($J$5="総計",1,$K415/10)
),0)</f>
        <v>0</v>
      </c>
    </row>
    <row r="416" spans="10:24">
      <c r="J416" s="13"/>
      <c r="K416" s="37"/>
      <c r="L416" s="46" t="str">
        <f t="shared" si="8"/>
        <v/>
      </c>
      <c r="M416" s="47" cm="1">
        <f t="array" ref="M416">IFERROR(
IF(OR(M$10="",$I416=""),"",
SUMIFS(収穫記録!$P:$P,収穫記録!$D:$D,$J$1,収穫記録!$I:$I,$J$2,収穫記録!$J:$J,$J$3,収穫記録!$F:$F,$I416,収穫記録!$B:$B,"&gt;="&amp;M$10,収穫記録!$B:$B,"&lt;="&amp;M$10+6)
/_xlfn.UNIQUE(_xlfn._xlws.FILTER($F:$F,$E:$E=$J$4))
/IF($J$5="総計",1,$K416/10)
),0)</f>
        <v>0</v>
      </c>
      <c r="N416" s="48" cm="1">
        <f t="array" ref="N416">IFERROR(
IF(OR(N$10="",$I416=""),"",
SUMIFS(収穫記録!$P:$P,収穫記録!$D:$D,$J$1,収穫記録!$I:$I,$J$2,収穫記録!$J:$J,$J$3,収穫記録!$F:$F,$I416,収穫記録!$B:$B,"&gt;="&amp;N$10,収穫記録!$B:$B,"&lt;="&amp;N$10+6)
/_xlfn.UNIQUE(_xlfn._xlws.FILTER($F:$F,$E:$E=$J$4))
/IF($J$5="総計",1,$K416/10)
),0)</f>
        <v>0</v>
      </c>
      <c r="O416" s="48" cm="1">
        <f t="array" ref="O416">IFERROR(
IF(OR(O$10="",$I416=""),"",
SUMIFS(収穫記録!$P:$P,収穫記録!$D:$D,$J$1,収穫記録!$I:$I,$J$2,収穫記録!$J:$J,$J$3,収穫記録!$F:$F,$I416,収穫記録!$B:$B,"&gt;="&amp;O$10,収穫記録!$B:$B,"&lt;="&amp;O$10+6)
/_xlfn.UNIQUE(_xlfn._xlws.FILTER($F:$F,$E:$E=$J$4))
/IF($J$5="総計",1,$K416/10)
),0)</f>
        <v>0</v>
      </c>
      <c r="P416" s="48" cm="1">
        <f t="array" ref="P416">IFERROR(
IF(OR(P$10="",$I416=""),"",
SUMIFS(収穫記録!$P:$P,収穫記録!$D:$D,$J$1,収穫記録!$I:$I,$J$2,収穫記録!$J:$J,$J$3,収穫記録!$F:$F,$I416,収穫記録!$B:$B,"&gt;="&amp;P$10,収穫記録!$B:$B,"&lt;="&amp;P$10+6)
/_xlfn.UNIQUE(_xlfn._xlws.FILTER($F:$F,$E:$E=$J$4))
/IF($J$5="総計",1,$K416/10)
),0)</f>
        <v>0</v>
      </c>
      <c r="Q416" s="48" cm="1">
        <f t="array" ref="Q416">IFERROR(
IF(OR(Q$10="",$I416=""),"",
SUMIFS(収穫記録!$P:$P,収穫記録!$D:$D,$J$1,収穫記録!$I:$I,$J$2,収穫記録!$J:$J,$J$3,収穫記録!$F:$F,$I416,収穫記録!$B:$B,"&gt;="&amp;Q$10,収穫記録!$B:$B,"&lt;="&amp;Q$10+6)
/_xlfn.UNIQUE(_xlfn._xlws.FILTER($F:$F,$E:$E=$J$4))
/IF($J$5="総計",1,$K416/10)
),0)</f>
        <v>0</v>
      </c>
      <c r="R416" s="48" cm="1">
        <f t="array" ref="R416">IFERROR(
IF(OR(R$10="",$I416=""),"",
SUMIFS(収穫記録!$P:$P,収穫記録!$D:$D,$J$1,収穫記録!$I:$I,$J$2,収穫記録!$J:$J,$J$3,収穫記録!$F:$F,$I416,収穫記録!$B:$B,"&gt;="&amp;R$10,収穫記録!$B:$B,"&lt;="&amp;R$10+6)
/_xlfn.UNIQUE(_xlfn._xlws.FILTER($F:$F,$E:$E=$J$4))
/IF($J$5="総計",1,$K416/10)
),0)</f>
        <v>0</v>
      </c>
      <c r="S416" s="48" cm="1">
        <f t="array" ref="S416">IFERROR(
IF(OR(S$10="",$I416=""),"",
SUMIFS(収穫記録!$P:$P,収穫記録!$D:$D,$J$1,収穫記録!$I:$I,$J$2,収穫記録!$J:$J,$J$3,収穫記録!$F:$F,$I416,収穫記録!$B:$B,"&gt;="&amp;S$10,収穫記録!$B:$B,"&lt;="&amp;S$10+6)
/_xlfn.UNIQUE(_xlfn._xlws.FILTER($F:$F,$E:$E=$J$4))
/IF($J$5="総計",1,$K416/10)
),0)</f>
        <v>0</v>
      </c>
      <c r="T416" s="48" cm="1">
        <f t="array" ref="T416">IFERROR(
IF(OR(T$10="",$I416=""),"",
SUMIFS(収穫記録!$P:$P,収穫記録!$D:$D,$J$1,収穫記録!$I:$I,$J$2,収穫記録!$J:$J,$J$3,収穫記録!$F:$F,$I416,収穫記録!$B:$B,"&gt;="&amp;T$10,収穫記録!$B:$B,"&lt;="&amp;T$10+6)
/_xlfn.UNIQUE(_xlfn._xlws.FILTER($F:$F,$E:$E=$J$4))
/IF($J$5="総計",1,$K416/10)
),0)</f>
        <v>0</v>
      </c>
      <c r="U416" s="48" cm="1">
        <f t="array" ref="U416">IFERROR(
IF(OR(U$10="",$I416=""),"",
SUMIFS(収穫記録!$P:$P,収穫記録!$D:$D,$J$1,収穫記録!$I:$I,$J$2,収穫記録!$J:$J,$J$3,収穫記録!$F:$F,$I416,収穫記録!$B:$B,"&gt;="&amp;U$10,収穫記録!$B:$B,"&lt;="&amp;U$10+6)
/_xlfn.UNIQUE(_xlfn._xlws.FILTER($F:$F,$E:$E=$J$4))
/IF($J$5="総計",1,$K416/10)
),0)</f>
        <v>0</v>
      </c>
      <c r="V416" s="48" cm="1">
        <f t="array" ref="V416">IFERROR(
IF(OR(V$10="",$I416=""),"",
SUMIFS(収穫記録!$P:$P,収穫記録!$D:$D,$J$1,収穫記録!$I:$I,$J$2,収穫記録!$J:$J,$J$3,収穫記録!$F:$F,$I416,収穫記録!$B:$B,"&gt;="&amp;V$10,収穫記録!$B:$B,"&lt;="&amp;V$10+6)
/_xlfn.UNIQUE(_xlfn._xlws.FILTER($F:$F,$E:$E=$J$4))
/IF($J$5="総計",1,$K416/10)
),0)</f>
        <v>0</v>
      </c>
      <c r="W416" s="48" cm="1">
        <f t="array" ref="W416">IFERROR(
IF(OR(W$10="",$I416=""),"",
SUMIFS(収穫記録!$P:$P,収穫記録!$D:$D,$J$1,収穫記録!$I:$I,$J$2,収穫記録!$J:$J,$J$3,収穫記録!$F:$F,$I416,収穫記録!$B:$B,"&gt;="&amp;W$10,収穫記録!$B:$B,"&lt;="&amp;W$10+6)
/_xlfn.UNIQUE(_xlfn._xlws.FILTER($F:$F,$E:$E=$J$4))
/IF($J$5="総計",1,$K416/10)
),0)</f>
        <v>0</v>
      </c>
      <c r="X416" s="48" cm="1">
        <f t="array" ref="X416">IFERROR(
IF(OR(X$10="",$I416=""),"",
SUMIFS(収穫記録!$P:$P,収穫記録!$D:$D,$J$1,収穫記録!$I:$I,$J$2,収穫記録!$J:$J,$J$3,収穫記録!$F:$F,$I416,収穫記録!$B:$B,"&gt;="&amp;X$10,収穫記録!$B:$B,"&lt;="&amp;X$10+6)
/_xlfn.UNIQUE(_xlfn._xlws.FILTER($F:$F,$E:$E=$J$4))
/IF($J$5="総計",1,$K416/10)
),0)</f>
        <v>0</v>
      </c>
    </row>
    <row r="417" spans="10:24">
      <c r="J417" s="13"/>
      <c r="K417" s="37"/>
      <c r="L417" s="46" t="str">
        <f t="shared" si="8"/>
        <v/>
      </c>
      <c r="M417" s="47" cm="1">
        <f t="array" ref="M417">IFERROR(
IF(OR(M$10="",$I417=""),"",
SUMIFS(収穫記録!$P:$P,収穫記録!$D:$D,$J$1,収穫記録!$I:$I,$J$2,収穫記録!$J:$J,$J$3,収穫記録!$F:$F,$I417,収穫記録!$B:$B,"&gt;="&amp;M$10,収穫記録!$B:$B,"&lt;="&amp;M$10+6)
/_xlfn.UNIQUE(_xlfn._xlws.FILTER($F:$F,$E:$E=$J$4))
/IF($J$5="総計",1,$K417/10)
),0)</f>
        <v>0</v>
      </c>
      <c r="N417" s="48" cm="1">
        <f t="array" ref="N417">IFERROR(
IF(OR(N$10="",$I417=""),"",
SUMIFS(収穫記録!$P:$P,収穫記録!$D:$D,$J$1,収穫記録!$I:$I,$J$2,収穫記録!$J:$J,$J$3,収穫記録!$F:$F,$I417,収穫記録!$B:$B,"&gt;="&amp;N$10,収穫記録!$B:$B,"&lt;="&amp;N$10+6)
/_xlfn.UNIQUE(_xlfn._xlws.FILTER($F:$F,$E:$E=$J$4))
/IF($J$5="総計",1,$K417/10)
),0)</f>
        <v>0</v>
      </c>
      <c r="O417" s="48" cm="1">
        <f t="array" ref="O417">IFERROR(
IF(OR(O$10="",$I417=""),"",
SUMIFS(収穫記録!$P:$P,収穫記録!$D:$D,$J$1,収穫記録!$I:$I,$J$2,収穫記録!$J:$J,$J$3,収穫記録!$F:$F,$I417,収穫記録!$B:$B,"&gt;="&amp;O$10,収穫記録!$B:$B,"&lt;="&amp;O$10+6)
/_xlfn.UNIQUE(_xlfn._xlws.FILTER($F:$F,$E:$E=$J$4))
/IF($J$5="総計",1,$K417/10)
),0)</f>
        <v>0</v>
      </c>
      <c r="P417" s="48" cm="1">
        <f t="array" ref="P417">IFERROR(
IF(OR(P$10="",$I417=""),"",
SUMIFS(収穫記録!$P:$P,収穫記録!$D:$D,$J$1,収穫記録!$I:$I,$J$2,収穫記録!$J:$J,$J$3,収穫記録!$F:$F,$I417,収穫記録!$B:$B,"&gt;="&amp;P$10,収穫記録!$B:$B,"&lt;="&amp;P$10+6)
/_xlfn.UNIQUE(_xlfn._xlws.FILTER($F:$F,$E:$E=$J$4))
/IF($J$5="総計",1,$K417/10)
),0)</f>
        <v>0</v>
      </c>
      <c r="Q417" s="48" cm="1">
        <f t="array" ref="Q417">IFERROR(
IF(OR(Q$10="",$I417=""),"",
SUMIFS(収穫記録!$P:$P,収穫記録!$D:$D,$J$1,収穫記録!$I:$I,$J$2,収穫記録!$J:$J,$J$3,収穫記録!$F:$F,$I417,収穫記録!$B:$B,"&gt;="&amp;Q$10,収穫記録!$B:$B,"&lt;="&amp;Q$10+6)
/_xlfn.UNIQUE(_xlfn._xlws.FILTER($F:$F,$E:$E=$J$4))
/IF($J$5="総計",1,$K417/10)
),0)</f>
        <v>0</v>
      </c>
      <c r="R417" s="48" cm="1">
        <f t="array" ref="R417">IFERROR(
IF(OR(R$10="",$I417=""),"",
SUMIFS(収穫記録!$P:$P,収穫記録!$D:$D,$J$1,収穫記録!$I:$I,$J$2,収穫記録!$J:$J,$J$3,収穫記録!$F:$F,$I417,収穫記録!$B:$B,"&gt;="&amp;R$10,収穫記録!$B:$B,"&lt;="&amp;R$10+6)
/_xlfn.UNIQUE(_xlfn._xlws.FILTER($F:$F,$E:$E=$J$4))
/IF($J$5="総計",1,$K417/10)
),0)</f>
        <v>0</v>
      </c>
      <c r="S417" s="48" cm="1">
        <f t="array" ref="S417">IFERROR(
IF(OR(S$10="",$I417=""),"",
SUMIFS(収穫記録!$P:$P,収穫記録!$D:$D,$J$1,収穫記録!$I:$I,$J$2,収穫記録!$J:$J,$J$3,収穫記録!$F:$F,$I417,収穫記録!$B:$B,"&gt;="&amp;S$10,収穫記録!$B:$B,"&lt;="&amp;S$10+6)
/_xlfn.UNIQUE(_xlfn._xlws.FILTER($F:$F,$E:$E=$J$4))
/IF($J$5="総計",1,$K417/10)
),0)</f>
        <v>0</v>
      </c>
      <c r="T417" s="48" cm="1">
        <f t="array" ref="T417">IFERROR(
IF(OR(T$10="",$I417=""),"",
SUMIFS(収穫記録!$P:$P,収穫記録!$D:$D,$J$1,収穫記録!$I:$I,$J$2,収穫記録!$J:$J,$J$3,収穫記録!$F:$F,$I417,収穫記録!$B:$B,"&gt;="&amp;T$10,収穫記録!$B:$B,"&lt;="&amp;T$10+6)
/_xlfn.UNIQUE(_xlfn._xlws.FILTER($F:$F,$E:$E=$J$4))
/IF($J$5="総計",1,$K417/10)
),0)</f>
        <v>0</v>
      </c>
      <c r="U417" s="48" cm="1">
        <f t="array" ref="U417">IFERROR(
IF(OR(U$10="",$I417=""),"",
SUMIFS(収穫記録!$P:$P,収穫記録!$D:$D,$J$1,収穫記録!$I:$I,$J$2,収穫記録!$J:$J,$J$3,収穫記録!$F:$F,$I417,収穫記録!$B:$B,"&gt;="&amp;U$10,収穫記録!$B:$B,"&lt;="&amp;U$10+6)
/_xlfn.UNIQUE(_xlfn._xlws.FILTER($F:$F,$E:$E=$J$4))
/IF($J$5="総計",1,$K417/10)
),0)</f>
        <v>0</v>
      </c>
      <c r="V417" s="48" cm="1">
        <f t="array" ref="V417">IFERROR(
IF(OR(V$10="",$I417=""),"",
SUMIFS(収穫記録!$P:$P,収穫記録!$D:$D,$J$1,収穫記録!$I:$I,$J$2,収穫記録!$J:$J,$J$3,収穫記録!$F:$F,$I417,収穫記録!$B:$B,"&gt;="&amp;V$10,収穫記録!$B:$B,"&lt;="&amp;V$10+6)
/_xlfn.UNIQUE(_xlfn._xlws.FILTER($F:$F,$E:$E=$J$4))
/IF($J$5="総計",1,$K417/10)
),0)</f>
        <v>0</v>
      </c>
      <c r="W417" s="48" cm="1">
        <f t="array" ref="W417">IFERROR(
IF(OR(W$10="",$I417=""),"",
SUMIFS(収穫記録!$P:$P,収穫記録!$D:$D,$J$1,収穫記録!$I:$I,$J$2,収穫記録!$J:$J,$J$3,収穫記録!$F:$F,$I417,収穫記録!$B:$B,"&gt;="&amp;W$10,収穫記録!$B:$B,"&lt;="&amp;W$10+6)
/_xlfn.UNIQUE(_xlfn._xlws.FILTER($F:$F,$E:$E=$J$4))
/IF($J$5="総計",1,$K417/10)
),0)</f>
        <v>0</v>
      </c>
      <c r="X417" s="48" cm="1">
        <f t="array" ref="X417">IFERROR(
IF(OR(X$10="",$I417=""),"",
SUMIFS(収穫記録!$P:$P,収穫記録!$D:$D,$J$1,収穫記録!$I:$I,$J$2,収穫記録!$J:$J,$J$3,収穫記録!$F:$F,$I417,収穫記録!$B:$B,"&gt;="&amp;X$10,収穫記録!$B:$B,"&lt;="&amp;X$10+6)
/_xlfn.UNIQUE(_xlfn._xlws.FILTER($F:$F,$E:$E=$J$4))
/IF($J$5="総計",1,$K417/10)
),0)</f>
        <v>0</v>
      </c>
    </row>
    <row r="418" spans="10:24">
      <c r="J418" s="13"/>
      <c r="K418" s="37"/>
      <c r="L418" s="46" t="str">
        <f t="shared" si="8"/>
        <v/>
      </c>
      <c r="M418" s="47" cm="1">
        <f t="array" ref="M418">IFERROR(
IF(OR(M$10="",$I418=""),"",
SUMIFS(収穫記録!$P:$P,収穫記録!$D:$D,$J$1,収穫記録!$I:$I,$J$2,収穫記録!$J:$J,$J$3,収穫記録!$F:$F,$I418,収穫記録!$B:$B,"&gt;="&amp;M$10,収穫記録!$B:$B,"&lt;="&amp;M$10+6)
/_xlfn.UNIQUE(_xlfn._xlws.FILTER($F:$F,$E:$E=$J$4))
/IF($J$5="総計",1,$K418/10)
),0)</f>
        <v>0</v>
      </c>
      <c r="N418" s="48" cm="1">
        <f t="array" ref="N418">IFERROR(
IF(OR(N$10="",$I418=""),"",
SUMIFS(収穫記録!$P:$P,収穫記録!$D:$D,$J$1,収穫記録!$I:$I,$J$2,収穫記録!$J:$J,$J$3,収穫記録!$F:$F,$I418,収穫記録!$B:$B,"&gt;="&amp;N$10,収穫記録!$B:$B,"&lt;="&amp;N$10+6)
/_xlfn.UNIQUE(_xlfn._xlws.FILTER($F:$F,$E:$E=$J$4))
/IF($J$5="総計",1,$K418/10)
),0)</f>
        <v>0</v>
      </c>
      <c r="O418" s="48" cm="1">
        <f t="array" ref="O418">IFERROR(
IF(OR(O$10="",$I418=""),"",
SUMIFS(収穫記録!$P:$P,収穫記録!$D:$D,$J$1,収穫記録!$I:$I,$J$2,収穫記録!$J:$J,$J$3,収穫記録!$F:$F,$I418,収穫記録!$B:$B,"&gt;="&amp;O$10,収穫記録!$B:$B,"&lt;="&amp;O$10+6)
/_xlfn.UNIQUE(_xlfn._xlws.FILTER($F:$F,$E:$E=$J$4))
/IF($J$5="総計",1,$K418/10)
),0)</f>
        <v>0</v>
      </c>
      <c r="P418" s="48" cm="1">
        <f t="array" ref="P418">IFERROR(
IF(OR(P$10="",$I418=""),"",
SUMIFS(収穫記録!$P:$P,収穫記録!$D:$D,$J$1,収穫記録!$I:$I,$J$2,収穫記録!$J:$J,$J$3,収穫記録!$F:$F,$I418,収穫記録!$B:$B,"&gt;="&amp;P$10,収穫記録!$B:$B,"&lt;="&amp;P$10+6)
/_xlfn.UNIQUE(_xlfn._xlws.FILTER($F:$F,$E:$E=$J$4))
/IF($J$5="総計",1,$K418/10)
),0)</f>
        <v>0</v>
      </c>
      <c r="Q418" s="48" cm="1">
        <f t="array" ref="Q418">IFERROR(
IF(OR(Q$10="",$I418=""),"",
SUMIFS(収穫記録!$P:$P,収穫記録!$D:$D,$J$1,収穫記録!$I:$I,$J$2,収穫記録!$J:$J,$J$3,収穫記録!$F:$F,$I418,収穫記録!$B:$B,"&gt;="&amp;Q$10,収穫記録!$B:$B,"&lt;="&amp;Q$10+6)
/_xlfn.UNIQUE(_xlfn._xlws.FILTER($F:$F,$E:$E=$J$4))
/IF($J$5="総計",1,$K418/10)
),0)</f>
        <v>0</v>
      </c>
      <c r="R418" s="48" cm="1">
        <f t="array" ref="R418">IFERROR(
IF(OR(R$10="",$I418=""),"",
SUMIFS(収穫記録!$P:$P,収穫記録!$D:$D,$J$1,収穫記録!$I:$I,$J$2,収穫記録!$J:$J,$J$3,収穫記録!$F:$F,$I418,収穫記録!$B:$B,"&gt;="&amp;R$10,収穫記録!$B:$B,"&lt;="&amp;R$10+6)
/_xlfn.UNIQUE(_xlfn._xlws.FILTER($F:$F,$E:$E=$J$4))
/IF($J$5="総計",1,$K418/10)
),0)</f>
        <v>0</v>
      </c>
      <c r="S418" s="48" cm="1">
        <f t="array" ref="S418">IFERROR(
IF(OR(S$10="",$I418=""),"",
SUMIFS(収穫記録!$P:$P,収穫記録!$D:$D,$J$1,収穫記録!$I:$I,$J$2,収穫記録!$J:$J,$J$3,収穫記録!$F:$F,$I418,収穫記録!$B:$B,"&gt;="&amp;S$10,収穫記録!$B:$B,"&lt;="&amp;S$10+6)
/_xlfn.UNIQUE(_xlfn._xlws.FILTER($F:$F,$E:$E=$J$4))
/IF($J$5="総計",1,$K418/10)
),0)</f>
        <v>0</v>
      </c>
      <c r="T418" s="48" cm="1">
        <f t="array" ref="T418">IFERROR(
IF(OR(T$10="",$I418=""),"",
SUMIFS(収穫記録!$P:$P,収穫記録!$D:$D,$J$1,収穫記録!$I:$I,$J$2,収穫記録!$J:$J,$J$3,収穫記録!$F:$F,$I418,収穫記録!$B:$B,"&gt;="&amp;T$10,収穫記録!$B:$B,"&lt;="&amp;T$10+6)
/_xlfn.UNIQUE(_xlfn._xlws.FILTER($F:$F,$E:$E=$J$4))
/IF($J$5="総計",1,$K418/10)
),0)</f>
        <v>0</v>
      </c>
      <c r="U418" s="48" cm="1">
        <f t="array" ref="U418">IFERROR(
IF(OR(U$10="",$I418=""),"",
SUMIFS(収穫記録!$P:$P,収穫記録!$D:$D,$J$1,収穫記録!$I:$I,$J$2,収穫記録!$J:$J,$J$3,収穫記録!$F:$F,$I418,収穫記録!$B:$B,"&gt;="&amp;U$10,収穫記録!$B:$B,"&lt;="&amp;U$10+6)
/_xlfn.UNIQUE(_xlfn._xlws.FILTER($F:$F,$E:$E=$J$4))
/IF($J$5="総計",1,$K418/10)
),0)</f>
        <v>0</v>
      </c>
      <c r="V418" s="48" cm="1">
        <f t="array" ref="V418">IFERROR(
IF(OR(V$10="",$I418=""),"",
SUMIFS(収穫記録!$P:$P,収穫記録!$D:$D,$J$1,収穫記録!$I:$I,$J$2,収穫記録!$J:$J,$J$3,収穫記録!$F:$F,$I418,収穫記録!$B:$B,"&gt;="&amp;V$10,収穫記録!$B:$B,"&lt;="&amp;V$10+6)
/_xlfn.UNIQUE(_xlfn._xlws.FILTER($F:$F,$E:$E=$J$4))
/IF($J$5="総計",1,$K418/10)
),0)</f>
        <v>0</v>
      </c>
      <c r="W418" s="48" cm="1">
        <f t="array" ref="W418">IFERROR(
IF(OR(W$10="",$I418=""),"",
SUMIFS(収穫記録!$P:$P,収穫記録!$D:$D,$J$1,収穫記録!$I:$I,$J$2,収穫記録!$J:$J,$J$3,収穫記録!$F:$F,$I418,収穫記録!$B:$B,"&gt;="&amp;W$10,収穫記録!$B:$B,"&lt;="&amp;W$10+6)
/_xlfn.UNIQUE(_xlfn._xlws.FILTER($F:$F,$E:$E=$J$4))
/IF($J$5="総計",1,$K418/10)
),0)</f>
        <v>0</v>
      </c>
      <c r="X418" s="48" cm="1">
        <f t="array" ref="X418">IFERROR(
IF(OR(X$10="",$I418=""),"",
SUMIFS(収穫記録!$P:$P,収穫記録!$D:$D,$J$1,収穫記録!$I:$I,$J$2,収穫記録!$J:$J,$J$3,収穫記録!$F:$F,$I418,収穫記録!$B:$B,"&gt;="&amp;X$10,収穫記録!$B:$B,"&lt;="&amp;X$10+6)
/_xlfn.UNIQUE(_xlfn._xlws.FILTER($F:$F,$E:$E=$J$4))
/IF($J$5="総計",1,$K418/10)
),0)</f>
        <v>0</v>
      </c>
    </row>
    <row r="419" spans="10:24">
      <c r="J419" s="13"/>
      <c r="K419" s="37"/>
      <c r="L419" s="46" t="str">
        <f t="shared" si="8"/>
        <v/>
      </c>
      <c r="M419" s="47" cm="1">
        <f t="array" ref="M419">IFERROR(
IF(OR(M$10="",$I419=""),"",
SUMIFS(収穫記録!$P:$P,収穫記録!$D:$D,$J$1,収穫記録!$I:$I,$J$2,収穫記録!$J:$J,$J$3,収穫記録!$F:$F,$I419,収穫記録!$B:$B,"&gt;="&amp;M$10,収穫記録!$B:$B,"&lt;="&amp;M$10+6)
/_xlfn.UNIQUE(_xlfn._xlws.FILTER($F:$F,$E:$E=$J$4))
/IF($J$5="総計",1,$K419/10)
),0)</f>
        <v>0</v>
      </c>
      <c r="N419" s="48" cm="1">
        <f t="array" ref="N419">IFERROR(
IF(OR(N$10="",$I419=""),"",
SUMIFS(収穫記録!$P:$P,収穫記録!$D:$D,$J$1,収穫記録!$I:$I,$J$2,収穫記録!$J:$J,$J$3,収穫記録!$F:$F,$I419,収穫記録!$B:$B,"&gt;="&amp;N$10,収穫記録!$B:$B,"&lt;="&amp;N$10+6)
/_xlfn.UNIQUE(_xlfn._xlws.FILTER($F:$F,$E:$E=$J$4))
/IF($J$5="総計",1,$K419/10)
),0)</f>
        <v>0</v>
      </c>
      <c r="O419" s="48" cm="1">
        <f t="array" ref="O419">IFERROR(
IF(OR(O$10="",$I419=""),"",
SUMIFS(収穫記録!$P:$P,収穫記録!$D:$D,$J$1,収穫記録!$I:$I,$J$2,収穫記録!$J:$J,$J$3,収穫記録!$F:$F,$I419,収穫記録!$B:$B,"&gt;="&amp;O$10,収穫記録!$B:$B,"&lt;="&amp;O$10+6)
/_xlfn.UNIQUE(_xlfn._xlws.FILTER($F:$F,$E:$E=$J$4))
/IF($J$5="総計",1,$K419/10)
),0)</f>
        <v>0</v>
      </c>
      <c r="P419" s="48" cm="1">
        <f t="array" ref="P419">IFERROR(
IF(OR(P$10="",$I419=""),"",
SUMIFS(収穫記録!$P:$P,収穫記録!$D:$D,$J$1,収穫記録!$I:$I,$J$2,収穫記録!$J:$J,$J$3,収穫記録!$F:$F,$I419,収穫記録!$B:$B,"&gt;="&amp;P$10,収穫記録!$B:$B,"&lt;="&amp;P$10+6)
/_xlfn.UNIQUE(_xlfn._xlws.FILTER($F:$F,$E:$E=$J$4))
/IF($J$5="総計",1,$K419/10)
),0)</f>
        <v>0</v>
      </c>
      <c r="Q419" s="48" cm="1">
        <f t="array" ref="Q419">IFERROR(
IF(OR(Q$10="",$I419=""),"",
SUMIFS(収穫記録!$P:$P,収穫記録!$D:$D,$J$1,収穫記録!$I:$I,$J$2,収穫記録!$J:$J,$J$3,収穫記録!$F:$F,$I419,収穫記録!$B:$B,"&gt;="&amp;Q$10,収穫記録!$B:$B,"&lt;="&amp;Q$10+6)
/_xlfn.UNIQUE(_xlfn._xlws.FILTER($F:$F,$E:$E=$J$4))
/IF($J$5="総計",1,$K419/10)
),0)</f>
        <v>0</v>
      </c>
      <c r="R419" s="48" cm="1">
        <f t="array" ref="R419">IFERROR(
IF(OR(R$10="",$I419=""),"",
SUMIFS(収穫記録!$P:$P,収穫記録!$D:$D,$J$1,収穫記録!$I:$I,$J$2,収穫記録!$J:$J,$J$3,収穫記録!$F:$F,$I419,収穫記録!$B:$B,"&gt;="&amp;R$10,収穫記録!$B:$B,"&lt;="&amp;R$10+6)
/_xlfn.UNIQUE(_xlfn._xlws.FILTER($F:$F,$E:$E=$J$4))
/IF($J$5="総計",1,$K419/10)
),0)</f>
        <v>0</v>
      </c>
      <c r="S419" s="48" cm="1">
        <f t="array" ref="S419">IFERROR(
IF(OR(S$10="",$I419=""),"",
SUMIFS(収穫記録!$P:$P,収穫記録!$D:$D,$J$1,収穫記録!$I:$I,$J$2,収穫記録!$J:$J,$J$3,収穫記録!$F:$F,$I419,収穫記録!$B:$B,"&gt;="&amp;S$10,収穫記録!$B:$B,"&lt;="&amp;S$10+6)
/_xlfn.UNIQUE(_xlfn._xlws.FILTER($F:$F,$E:$E=$J$4))
/IF($J$5="総計",1,$K419/10)
),0)</f>
        <v>0</v>
      </c>
      <c r="T419" s="48" cm="1">
        <f t="array" ref="T419">IFERROR(
IF(OR(T$10="",$I419=""),"",
SUMIFS(収穫記録!$P:$P,収穫記録!$D:$D,$J$1,収穫記録!$I:$I,$J$2,収穫記録!$J:$J,$J$3,収穫記録!$F:$F,$I419,収穫記録!$B:$B,"&gt;="&amp;T$10,収穫記録!$B:$B,"&lt;="&amp;T$10+6)
/_xlfn.UNIQUE(_xlfn._xlws.FILTER($F:$F,$E:$E=$J$4))
/IF($J$5="総計",1,$K419/10)
),0)</f>
        <v>0</v>
      </c>
      <c r="U419" s="48" cm="1">
        <f t="array" ref="U419">IFERROR(
IF(OR(U$10="",$I419=""),"",
SUMIFS(収穫記録!$P:$P,収穫記録!$D:$D,$J$1,収穫記録!$I:$I,$J$2,収穫記録!$J:$J,$J$3,収穫記録!$F:$F,$I419,収穫記録!$B:$B,"&gt;="&amp;U$10,収穫記録!$B:$B,"&lt;="&amp;U$10+6)
/_xlfn.UNIQUE(_xlfn._xlws.FILTER($F:$F,$E:$E=$J$4))
/IF($J$5="総計",1,$K419/10)
),0)</f>
        <v>0</v>
      </c>
      <c r="V419" s="48" cm="1">
        <f t="array" ref="V419">IFERROR(
IF(OR(V$10="",$I419=""),"",
SUMIFS(収穫記録!$P:$P,収穫記録!$D:$D,$J$1,収穫記録!$I:$I,$J$2,収穫記録!$J:$J,$J$3,収穫記録!$F:$F,$I419,収穫記録!$B:$B,"&gt;="&amp;V$10,収穫記録!$B:$B,"&lt;="&amp;V$10+6)
/_xlfn.UNIQUE(_xlfn._xlws.FILTER($F:$F,$E:$E=$J$4))
/IF($J$5="総計",1,$K419/10)
),0)</f>
        <v>0</v>
      </c>
      <c r="W419" s="48" cm="1">
        <f t="array" ref="W419">IFERROR(
IF(OR(W$10="",$I419=""),"",
SUMIFS(収穫記録!$P:$P,収穫記録!$D:$D,$J$1,収穫記録!$I:$I,$J$2,収穫記録!$J:$J,$J$3,収穫記録!$F:$F,$I419,収穫記録!$B:$B,"&gt;="&amp;W$10,収穫記録!$B:$B,"&lt;="&amp;W$10+6)
/_xlfn.UNIQUE(_xlfn._xlws.FILTER($F:$F,$E:$E=$J$4))
/IF($J$5="総計",1,$K419/10)
),0)</f>
        <v>0</v>
      </c>
      <c r="X419" s="48" cm="1">
        <f t="array" ref="X419">IFERROR(
IF(OR(X$10="",$I419=""),"",
SUMIFS(収穫記録!$P:$P,収穫記録!$D:$D,$J$1,収穫記録!$I:$I,$J$2,収穫記録!$J:$J,$J$3,収穫記録!$F:$F,$I419,収穫記録!$B:$B,"&gt;="&amp;X$10,収穫記録!$B:$B,"&lt;="&amp;X$10+6)
/_xlfn.UNIQUE(_xlfn._xlws.FILTER($F:$F,$E:$E=$J$4))
/IF($J$5="総計",1,$K419/10)
),0)</f>
        <v>0</v>
      </c>
    </row>
    <row r="420" spans="10:24">
      <c r="J420" s="13"/>
      <c r="K420" s="37"/>
      <c r="L420" s="46" t="str">
        <f t="shared" si="8"/>
        <v/>
      </c>
      <c r="M420" s="47" cm="1">
        <f t="array" ref="M420">IFERROR(
IF(OR(M$10="",$I420=""),"",
SUMIFS(収穫記録!$P:$P,収穫記録!$D:$D,$J$1,収穫記録!$I:$I,$J$2,収穫記録!$J:$J,$J$3,収穫記録!$F:$F,$I420,収穫記録!$B:$B,"&gt;="&amp;M$10,収穫記録!$B:$B,"&lt;="&amp;M$10+6)
/_xlfn.UNIQUE(_xlfn._xlws.FILTER($F:$F,$E:$E=$J$4))
/IF($J$5="総計",1,$K420/10)
),0)</f>
        <v>0</v>
      </c>
      <c r="N420" s="48" cm="1">
        <f t="array" ref="N420">IFERROR(
IF(OR(N$10="",$I420=""),"",
SUMIFS(収穫記録!$P:$P,収穫記録!$D:$D,$J$1,収穫記録!$I:$I,$J$2,収穫記録!$J:$J,$J$3,収穫記録!$F:$F,$I420,収穫記録!$B:$B,"&gt;="&amp;N$10,収穫記録!$B:$B,"&lt;="&amp;N$10+6)
/_xlfn.UNIQUE(_xlfn._xlws.FILTER($F:$F,$E:$E=$J$4))
/IF($J$5="総計",1,$K420/10)
),0)</f>
        <v>0</v>
      </c>
      <c r="O420" s="48" cm="1">
        <f t="array" ref="O420">IFERROR(
IF(OR(O$10="",$I420=""),"",
SUMIFS(収穫記録!$P:$P,収穫記録!$D:$D,$J$1,収穫記録!$I:$I,$J$2,収穫記録!$J:$J,$J$3,収穫記録!$F:$F,$I420,収穫記録!$B:$B,"&gt;="&amp;O$10,収穫記録!$B:$B,"&lt;="&amp;O$10+6)
/_xlfn.UNIQUE(_xlfn._xlws.FILTER($F:$F,$E:$E=$J$4))
/IF($J$5="総計",1,$K420/10)
),0)</f>
        <v>0</v>
      </c>
      <c r="P420" s="48" cm="1">
        <f t="array" ref="P420">IFERROR(
IF(OR(P$10="",$I420=""),"",
SUMIFS(収穫記録!$P:$P,収穫記録!$D:$D,$J$1,収穫記録!$I:$I,$J$2,収穫記録!$J:$J,$J$3,収穫記録!$F:$F,$I420,収穫記録!$B:$B,"&gt;="&amp;P$10,収穫記録!$B:$B,"&lt;="&amp;P$10+6)
/_xlfn.UNIQUE(_xlfn._xlws.FILTER($F:$F,$E:$E=$J$4))
/IF($J$5="総計",1,$K420/10)
),0)</f>
        <v>0</v>
      </c>
      <c r="Q420" s="48" cm="1">
        <f t="array" ref="Q420">IFERROR(
IF(OR(Q$10="",$I420=""),"",
SUMIFS(収穫記録!$P:$P,収穫記録!$D:$D,$J$1,収穫記録!$I:$I,$J$2,収穫記録!$J:$J,$J$3,収穫記録!$F:$F,$I420,収穫記録!$B:$B,"&gt;="&amp;Q$10,収穫記録!$B:$B,"&lt;="&amp;Q$10+6)
/_xlfn.UNIQUE(_xlfn._xlws.FILTER($F:$F,$E:$E=$J$4))
/IF($J$5="総計",1,$K420/10)
),0)</f>
        <v>0</v>
      </c>
      <c r="R420" s="48" cm="1">
        <f t="array" ref="R420">IFERROR(
IF(OR(R$10="",$I420=""),"",
SUMIFS(収穫記録!$P:$P,収穫記録!$D:$D,$J$1,収穫記録!$I:$I,$J$2,収穫記録!$J:$J,$J$3,収穫記録!$F:$F,$I420,収穫記録!$B:$B,"&gt;="&amp;R$10,収穫記録!$B:$B,"&lt;="&amp;R$10+6)
/_xlfn.UNIQUE(_xlfn._xlws.FILTER($F:$F,$E:$E=$J$4))
/IF($J$5="総計",1,$K420/10)
),0)</f>
        <v>0</v>
      </c>
      <c r="S420" s="48" cm="1">
        <f t="array" ref="S420">IFERROR(
IF(OR(S$10="",$I420=""),"",
SUMIFS(収穫記録!$P:$P,収穫記録!$D:$D,$J$1,収穫記録!$I:$I,$J$2,収穫記録!$J:$J,$J$3,収穫記録!$F:$F,$I420,収穫記録!$B:$B,"&gt;="&amp;S$10,収穫記録!$B:$B,"&lt;="&amp;S$10+6)
/_xlfn.UNIQUE(_xlfn._xlws.FILTER($F:$F,$E:$E=$J$4))
/IF($J$5="総計",1,$K420/10)
),0)</f>
        <v>0</v>
      </c>
      <c r="T420" s="48" cm="1">
        <f t="array" ref="T420">IFERROR(
IF(OR(T$10="",$I420=""),"",
SUMIFS(収穫記録!$P:$P,収穫記録!$D:$D,$J$1,収穫記録!$I:$I,$J$2,収穫記録!$J:$J,$J$3,収穫記録!$F:$F,$I420,収穫記録!$B:$B,"&gt;="&amp;T$10,収穫記録!$B:$B,"&lt;="&amp;T$10+6)
/_xlfn.UNIQUE(_xlfn._xlws.FILTER($F:$F,$E:$E=$J$4))
/IF($J$5="総計",1,$K420/10)
),0)</f>
        <v>0</v>
      </c>
      <c r="U420" s="48" cm="1">
        <f t="array" ref="U420">IFERROR(
IF(OR(U$10="",$I420=""),"",
SUMIFS(収穫記録!$P:$P,収穫記録!$D:$D,$J$1,収穫記録!$I:$I,$J$2,収穫記録!$J:$J,$J$3,収穫記録!$F:$F,$I420,収穫記録!$B:$B,"&gt;="&amp;U$10,収穫記録!$B:$B,"&lt;="&amp;U$10+6)
/_xlfn.UNIQUE(_xlfn._xlws.FILTER($F:$F,$E:$E=$J$4))
/IF($J$5="総計",1,$K420/10)
),0)</f>
        <v>0</v>
      </c>
      <c r="V420" s="48" cm="1">
        <f t="array" ref="V420">IFERROR(
IF(OR(V$10="",$I420=""),"",
SUMIFS(収穫記録!$P:$P,収穫記録!$D:$D,$J$1,収穫記録!$I:$I,$J$2,収穫記録!$J:$J,$J$3,収穫記録!$F:$F,$I420,収穫記録!$B:$B,"&gt;="&amp;V$10,収穫記録!$B:$B,"&lt;="&amp;V$10+6)
/_xlfn.UNIQUE(_xlfn._xlws.FILTER($F:$F,$E:$E=$J$4))
/IF($J$5="総計",1,$K420/10)
),0)</f>
        <v>0</v>
      </c>
      <c r="W420" s="48" cm="1">
        <f t="array" ref="W420">IFERROR(
IF(OR(W$10="",$I420=""),"",
SUMIFS(収穫記録!$P:$P,収穫記録!$D:$D,$J$1,収穫記録!$I:$I,$J$2,収穫記録!$J:$J,$J$3,収穫記録!$F:$F,$I420,収穫記録!$B:$B,"&gt;="&amp;W$10,収穫記録!$B:$B,"&lt;="&amp;W$10+6)
/_xlfn.UNIQUE(_xlfn._xlws.FILTER($F:$F,$E:$E=$J$4))
/IF($J$5="総計",1,$K420/10)
),0)</f>
        <v>0</v>
      </c>
      <c r="X420" s="48" cm="1">
        <f t="array" ref="X420">IFERROR(
IF(OR(X$10="",$I420=""),"",
SUMIFS(収穫記録!$P:$P,収穫記録!$D:$D,$J$1,収穫記録!$I:$I,$J$2,収穫記録!$J:$J,$J$3,収穫記録!$F:$F,$I420,収穫記録!$B:$B,"&gt;="&amp;X$10,収穫記録!$B:$B,"&lt;="&amp;X$10+6)
/_xlfn.UNIQUE(_xlfn._xlws.FILTER($F:$F,$E:$E=$J$4))
/IF($J$5="総計",1,$K420/10)
),0)</f>
        <v>0</v>
      </c>
    </row>
    <row r="421" spans="10:24">
      <c r="J421" s="13"/>
      <c r="K421" s="37"/>
      <c r="L421" s="46" t="str">
        <f t="shared" si="8"/>
        <v/>
      </c>
      <c r="M421" s="47" cm="1">
        <f t="array" ref="M421">IFERROR(
IF(OR(M$10="",$I421=""),"",
SUMIFS(収穫記録!$P:$P,収穫記録!$D:$D,$J$1,収穫記録!$I:$I,$J$2,収穫記録!$J:$J,$J$3,収穫記録!$F:$F,$I421,収穫記録!$B:$B,"&gt;="&amp;M$10,収穫記録!$B:$B,"&lt;="&amp;M$10+6)
/_xlfn.UNIQUE(_xlfn._xlws.FILTER($F:$F,$E:$E=$J$4))
/IF($J$5="総計",1,$K421/10)
),0)</f>
        <v>0</v>
      </c>
      <c r="N421" s="48" cm="1">
        <f t="array" ref="N421">IFERROR(
IF(OR(N$10="",$I421=""),"",
SUMIFS(収穫記録!$P:$P,収穫記録!$D:$D,$J$1,収穫記録!$I:$I,$J$2,収穫記録!$J:$J,$J$3,収穫記録!$F:$F,$I421,収穫記録!$B:$B,"&gt;="&amp;N$10,収穫記録!$B:$B,"&lt;="&amp;N$10+6)
/_xlfn.UNIQUE(_xlfn._xlws.FILTER($F:$F,$E:$E=$J$4))
/IF($J$5="総計",1,$K421/10)
),0)</f>
        <v>0</v>
      </c>
      <c r="O421" s="48" cm="1">
        <f t="array" ref="O421">IFERROR(
IF(OR(O$10="",$I421=""),"",
SUMIFS(収穫記録!$P:$P,収穫記録!$D:$D,$J$1,収穫記録!$I:$I,$J$2,収穫記録!$J:$J,$J$3,収穫記録!$F:$F,$I421,収穫記録!$B:$B,"&gt;="&amp;O$10,収穫記録!$B:$B,"&lt;="&amp;O$10+6)
/_xlfn.UNIQUE(_xlfn._xlws.FILTER($F:$F,$E:$E=$J$4))
/IF($J$5="総計",1,$K421/10)
),0)</f>
        <v>0</v>
      </c>
      <c r="P421" s="48" cm="1">
        <f t="array" ref="P421">IFERROR(
IF(OR(P$10="",$I421=""),"",
SUMIFS(収穫記録!$P:$P,収穫記録!$D:$D,$J$1,収穫記録!$I:$I,$J$2,収穫記録!$J:$J,$J$3,収穫記録!$F:$F,$I421,収穫記録!$B:$B,"&gt;="&amp;P$10,収穫記録!$B:$B,"&lt;="&amp;P$10+6)
/_xlfn.UNIQUE(_xlfn._xlws.FILTER($F:$F,$E:$E=$J$4))
/IF($J$5="総計",1,$K421/10)
),0)</f>
        <v>0</v>
      </c>
      <c r="Q421" s="48" cm="1">
        <f t="array" ref="Q421">IFERROR(
IF(OR(Q$10="",$I421=""),"",
SUMIFS(収穫記録!$P:$P,収穫記録!$D:$D,$J$1,収穫記録!$I:$I,$J$2,収穫記録!$J:$J,$J$3,収穫記録!$F:$F,$I421,収穫記録!$B:$B,"&gt;="&amp;Q$10,収穫記録!$B:$B,"&lt;="&amp;Q$10+6)
/_xlfn.UNIQUE(_xlfn._xlws.FILTER($F:$F,$E:$E=$J$4))
/IF($J$5="総計",1,$K421/10)
),0)</f>
        <v>0</v>
      </c>
      <c r="R421" s="48" cm="1">
        <f t="array" ref="R421">IFERROR(
IF(OR(R$10="",$I421=""),"",
SUMIFS(収穫記録!$P:$P,収穫記録!$D:$D,$J$1,収穫記録!$I:$I,$J$2,収穫記録!$J:$J,$J$3,収穫記録!$F:$F,$I421,収穫記録!$B:$B,"&gt;="&amp;R$10,収穫記録!$B:$B,"&lt;="&amp;R$10+6)
/_xlfn.UNIQUE(_xlfn._xlws.FILTER($F:$F,$E:$E=$J$4))
/IF($J$5="総計",1,$K421/10)
),0)</f>
        <v>0</v>
      </c>
      <c r="S421" s="48" cm="1">
        <f t="array" ref="S421">IFERROR(
IF(OR(S$10="",$I421=""),"",
SUMIFS(収穫記録!$P:$P,収穫記録!$D:$D,$J$1,収穫記録!$I:$I,$J$2,収穫記録!$J:$J,$J$3,収穫記録!$F:$F,$I421,収穫記録!$B:$B,"&gt;="&amp;S$10,収穫記録!$B:$B,"&lt;="&amp;S$10+6)
/_xlfn.UNIQUE(_xlfn._xlws.FILTER($F:$F,$E:$E=$J$4))
/IF($J$5="総計",1,$K421/10)
),0)</f>
        <v>0</v>
      </c>
      <c r="T421" s="48" cm="1">
        <f t="array" ref="T421">IFERROR(
IF(OR(T$10="",$I421=""),"",
SUMIFS(収穫記録!$P:$P,収穫記録!$D:$D,$J$1,収穫記録!$I:$I,$J$2,収穫記録!$J:$J,$J$3,収穫記録!$F:$F,$I421,収穫記録!$B:$B,"&gt;="&amp;T$10,収穫記録!$B:$B,"&lt;="&amp;T$10+6)
/_xlfn.UNIQUE(_xlfn._xlws.FILTER($F:$F,$E:$E=$J$4))
/IF($J$5="総計",1,$K421/10)
),0)</f>
        <v>0</v>
      </c>
      <c r="U421" s="48" cm="1">
        <f t="array" ref="U421">IFERROR(
IF(OR(U$10="",$I421=""),"",
SUMIFS(収穫記録!$P:$P,収穫記録!$D:$D,$J$1,収穫記録!$I:$I,$J$2,収穫記録!$J:$J,$J$3,収穫記録!$F:$F,$I421,収穫記録!$B:$B,"&gt;="&amp;U$10,収穫記録!$B:$B,"&lt;="&amp;U$10+6)
/_xlfn.UNIQUE(_xlfn._xlws.FILTER($F:$F,$E:$E=$J$4))
/IF($J$5="総計",1,$K421/10)
),0)</f>
        <v>0</v>
      </c>
      <c r="V421" s="48" cm="1">
        <f t="array" ref="V421">IFERROR(
IF(OR(V$10="",$I421=""),"",
SUMIFS(収穫記録!$P:$P,収穫記録!$D:$D,$J$1,収穫記録!$I:$I,$J$2,収穫記録!$J:$J,$J$3,収穫記録!$F:$F,$I421,収穫記録!$B:$B,"&gt;="&amp;V$10,収穫記録!$B:$B,"&lt;="&amp;V$10+6)
/_xlfn.UNIQUE(_xlfn._xlws.FILTER($F:$F,$E:$E=$J$4))
/IF($J$5="総計",1,$K421/10)
),0)</f>
        <v>0</v>
      </c>
      <c r="W421" s="48" cm="1">
        <f t="array" ref="W421">IFERROR(
IF(OR(W$10="",$I421=""),"",
SUMIFS(収穫記録!$P:$P,収穫記録!$D:$D,$J$1,収穫記録!$I:$I,$J$2,収穫記録!$J:$J,$J$3,収穫記録!$F:$F,$I421,収穫記録!$B:$B,"&gt;="&amp;W$10,収穫記録!$B:$B,"&lt;="&amp;W$10+6)
/_xlfn.UNIQUE(_xlfn._xlws.FILTER($F:$F,$E:$E=$J$4))
/IF($J$5="総計",1,$K421/10)
),0)</f>
        <v>0</v>
      </c>
      <c r="X421" s="48" cm="1">
        <f t="array" ref="X421">IFERROR(
IF(OR(X$10="",$I421=""),"",
SUMIFS(収穫記録!$P:$P,収穫記録!$D:$D,$J$1,収穫記録!$I:$I,$J$2,収穫記録!$J:$J,$J$3,収穫記録!$F:$F,$I421,収穫記録!$B:$B,"&gt;="&amp;X$10,収穫記録!$B:$B,"&lt;="&amp;X$10+6)
/_xlfn.UNIQUE(_xlfn._xlws.FILTER($F:$F,$E:$E=$J$4))
/IF($J$5="総計",1,$K421/10)
),0)</f>
        <v>0</v>
      </c>
    </row>
    <row r="422" spans="10:24">
      <c r="J422" s="13"/>
      <c r="K422" s="37"/>
      <c r="L422" s="46" t="str">
        <f t="shared" si="8"/>
        <v/>
      </c>
      <c r="M422" s="47" cm="1">
        <f t="array" ref="M422">IFERROR(
IF(OR(M$10="",$I422=""),"",
SUMIFS(収穫記録!$P:$P,収穫記録!$D:$D,$J$1,収穫記録!$I:$I,$J$2,収穫記録!$J:$J,$J$3,収穫記録!$F:$F,$I422,収穫記録!$B:$B,"&gt;="&amp;M$10,収穫記録!$B:$B,"&lt;="&amp;M$10+6)
/_xlfn.UNIQUE(_xlfn._xlws.FILTER($F:$F,$E:$E=$J$4))
/IF($J$5="総計",1,$K422/10)
),0)</f>
        <v>0</v>
      </c>
      <c r="N422" s="48" cm="1">
        <f t="array" ref="N422">IFERROR(
IF(OR(N$10="",$I422=""),"",
SUMIFS(収穫記録!$P:$P,収穫記録!$D:$D,$J$1,収穫記録!$I:$I,$J$2,収穫記録!$J:$J,$J$3,収穫記録!$F:$F,$I422,収穫記録!$B:$B,"&gt;="&amp;N$10,収穫記録!$B:$B,"&lt;="&amp;N$10+6)
/_xlfn.UNIQUE(_xlfn._xlws.FILTER($F:$F,$E:$E=$J$4))
/IF($J$5="総計",1,$K422/10)
),0)</f>
        <v>0</v>
      </c>
      <c r="O422" s="48" cm="1">
        <f t="array" ref="O422">IFERROR(
IF(OR(O$10="",$I422=""),"",
SUMIFS(収穫記録!$P:$P,収穫記録!$D:$D,$J$1,収穫記録!$I:$I,$J$2,収穫記録!$J:$J,$J$3,収穫記録!$F:$F,$I422,収穫記録!$B:$B,"&gt;="&amp;O$10,収穫記録!$B:$B,"&lt;="&amp;O$10+6)
/_xlfn.UNIQUE(_xlfn._xlws.FILTER($F:$F,$E:$E=$J$4))
/IF($J$5="総計",1,$K422/10)
),0)</f>
        <v>0</v>
      </c>
      <c r="P422" s="48" cm="1">
        <f t="array" ref="P422">IFERROR(
IF(OR(P$10="",$I422=""),"",
SUMIFS(収穫記録!$P:$P,収穫記録!$D:$D,$J$1,収穫記録!$I:$I,$J$2,収穫記録!$J:$J,$J$3,収穫記録!$F:$F,$I422,収穫記録!$B:$B,"&gt;="&amp;P$10,収穫記録!$B:$B,"&lt;="&amp;P$10+6)
/_xlfn.UNIQUE(_xlfn._xlws.FILTER($F:$F,$E:$E=$J$4))
/IF($J$5="総計",1,$K422/10)
),0)</f>
        <v>0</v>
      </c>
      <c r="Q422" s="48" cm="1">
        <f t="array" ref="Q422">IFERROR(
IF(OR(Q$10="",$I422=""),"",
SUMIFS(収穫記録!$P:$P,収穫記録!$D:$D,$J$1,収穫記録!$I:$I,$J$2,収穫記録!$J:$J,$J$3,収穫記録!$F:$F,$I422,収穫記録!$B:$B,"&gt;="&amp;Q$10,収穫記録!$B:$B,"&lt;="&amp;Q$10+6)
/_xlfn.UNIQUE(_xlfn._xlws.FILTER($F:$F,$E:$E=$J$4))
/IF($J$5="総計",1,$K422/10)
),0)</f>
        <v>0</v>
      </c>
      <c r="R422" s="48" cm="1">
        <f t="array" ref="R422">IFERROR(
IF(OR(R$10="",$I422=""),"",
SUMIFS(収穫記録!$P:$P,収穫記録!$D:$D,$J$1,収穫記録!$I:$I,$J$2,収穫記録!$J:$J,$J$3,収穫記録!$F:$F,$I422,収穫記録!$B:$B,"&gt;="&amp;R$10,収穫記録!$B:$B,"&lt;="&amp;R$10+6)
/_xlfn.UNIQUE(_xlfn._xlws.FILTER($F:$F,$E:$E=$J$4))
/IF($J$5="総計",1,$K422/10)
),0)</f>
        <v>0</v>
      </c>
      <c r="S422" s="48" cm="1">
        <f t="array" ref="S422">IFERROR(
IF(OR(S$10="",$I422=""),"",
SUMIFS(収穫記録!$P:$P,収穫記録!$D:$D,$J$1,収穫記録!$I:$I,$J$2,収穫記録!$J:$J,$J$3,収穫記録!$F:$F,$I422,収穫記録!$B:$B,"&gt;="&amp;S$10,収穫記録!$B:$B,"&lt;="&amp;S$10+6)
/_xlfn.UNIQUE(_xlfn._xlws.FILTER($F:$F,$E:$E=$J$4))
/IF($J$5="総計",1,$K422/10)
),0)</f>
        <v>0</v>
      </c>
      <c r="T422" s="48" cm="1">
        <f t="array" ref="T422">IFERROR(
IF(OR(T$10="",$I422=""),"",
SUMIFS(収穫記録!$P:$P,収穫記録!$D:$D,$J$1,収穫記録!$I:$I,$J$2,収穫記録!$J:$J,$J$3,収穫記録!$F:$F,$I422,収穫記録!$B:$B,"&gt;="&amp;T$10,収穫記録!$B:$B,"&lt;="&amp;T$10+6)
/_xlfn.UNIQUE(_xlfn._xlws.FILTER($F:$F,$E:$E=$J$4))
/IF($J$5="総計",1,$K422/10)
),0)</f>
        <v>0</v>
      </c>
      <c r="U422" s="48" cm="1">
        <f t="array" ref="U422">IFERROR(
IF(OR(U$10="",$I422=""),"",
SUMIFS(収穫記録!$P:$P,収穫記録!$D:$D,$J$1,収穫記録!$I:$I,$J$2,収穫記録!$J:$J,$J$3,収穫記録!$F:$F,$I422,収穫記録!$B:$B,"&gt;="&amp;U$10,収穫記録!$B:$B,"&lt;="&amp;U$10+6)
/_xlfn.UNIQUE(_xlfn._xlws.FILTER($F:$F,$E:$E=$J$4))
/IF($J$5="総計",1,$K422/10)
),0)</f>
        <v>0</v>
      </c>
      <c r="V422" s="48" cm="1">
        <f t="array" ref="V422">IFERROR(
IF(OR(V$10="",$I422=""),"",
SUMIFS(収穫記録!$P:$P,収穫記録!$D:$D,$J$1,収穫記録!$I:$I,$J$2,収穫記録!$J:$J,$J$3,収穫記録!$F:$F,$I422,収穫記録!$B:$B,"&gt;="&amp;V$10,収穫記録!$B:$B,"&lt;="&amp;V$10+6)
/_xlfn.UNIQUE(_xlfn._xlws.FILTER($F:$F,$E:$E=$J$4))
/IF($J$5="総計",1,$K422/10)
),0)</f>
        <v>0</v>
      </c>
      <c r="W422" s="48" cm="1">
        <f t="array" ref="W422">IFERROR(
IF(OR(W$10="",$I422=""),"",
SUMIFS(収穫記録!$P:$P,収穫記録!$D:$D,$J$1,収穫記録!$I:$I,$J$2,収穫記録!$J:$J,$J$3,収穫記録!$F:$F,$I422,収穫記録!$B:$B,"&gt;="&amp;W$10,収穫記録!$B:$B,"&lt;="&amp;W$10+6)
/_xlfn.UNIQUE(_xlfn._xlws.FILTER($F:$F,$E:$E=$J$4))
/IF($J$5="総計",1,$K422/10)
),0)</f>
        <v>0</v>
      </c>
      <c r="X422" s="48" cm="1">
        <f t="array" ref="X422">IFERROR(
IF(OR(X$10="",$I422=""),"",
SUMIFS(収穫記録!$P:$P,収穫記録!$D:$D,$J$1,収穫記録!$I:$I,$J$2,収穫記録!$J:$J,$J$3,収穫記録!$F:$F,$I422,収穫記録!$B:$B,"&gt;="&amp;X$10,収穫記録!$B:$B,"&lt;="&amp;X$10+6)
/_xlfn.UNIQUE(_xlfn._xlws.FILTER($F:$F,$E:$E=$J$4))
/IF($J$5="総計",1,$K422/10)
),0)</f>
        <v>0</v>
      </c>
    </row>
    <row r="423" spans="10:24">
      <c r="J423" s="13"/>
      <c r="K423" s="37"/>
      <c r="L423" s="46" t="str">
        <f t="shared" si="8"/>
        <v/>
      </c>
      <c r="M423" s="47" cm="1">
        <f t="array" ref="M423">IFERROR(
IF(OR(M$10="",$I423=""),"",
SUMIFS(収穫記録!$P:$P,収穫記録!$D:$D,$J$1,収穫記録!$I:$I,$J$2,収穫記録!$J:$J,$J$3,収穫記録!$F:$F,$I423,収穫記録!$B:$B,"&gt;="&amp;M$10,収穫記録!$B:$B,"&lt;="&amp;M$10+6)
/_xlfn.UNIQUE(_xlfn._xlws.FILTER($F:$F,$E:$E=$J$4))
/IF($J$5="総計",1,$K423/10)
),0)</f>
        <v>0</v>
      </c>
      <c r="N423" s="48" cm="1">
        <f t="array" ref="N423">IFERROR(
IF(OR(N$10="",$I423=""),"",
SUMIFS(収穫記録!$P:$P,収穫記録!$D:$D,$J$1,収穫記録!$I:$I,$J$2,収穫記録!$J:$J,$J$3,収穫記録!$F:$F,$I423,収穫記録!$B:$B,"&gt;="&amp;N$10,収穫記録!$B:$B,"&lt;="&amp;N$10+6)
/_xlfn.UNIQUE(_xlfn._xlws.FILTER($F:$F,$E:$E=$J$4))
/IF($J$5="総計",1,$K423/10)
),0)</f>
        <v>0</v>
      </c>
      <c r="O423" s="48" cm="1">
        <f t="array" ref="O423">IFERROR(
IF(OR(O$10="",$I423=""),"",
SUMIFS(収穫記録!$P:$P,収穫記録!$D:$D,$J$1,収穫記録!$I:$I,$J$2,収穫記録!$J:$J,$J$3,収穫記録!$F:$F,$I423,収穫記録!$B:$B,"&gt;="&amp;O$10,収穫記録!$B:$B,"&lt;="&amp;O$10+6)
/_xlfn.UNIQUE(_xlfn._xlws.FILTER($F:$F,$E:$E=$J$4))
/IF($J$5="総計",1,$K423/10)
),0)</f>
        <v>0</v>
      </c>
      <c r="P423" s="48" cm="1">
        <f t="array" ref="P423">IFERROR(
IF(OR(P$10="",$I423=""),"",
SUMIFS(収穫記録!$P:$P,収穫記録!$D:$D,$J$1,収穫記録!$I:$I,$J$2,収穫記録!$J:$J,$J$3,収穫記録!$F:$F,$I423,収穫記録!$B:$B,"&gt;="&amp;P$10,収穫記録!$B:$B,"&lt;="&amp;P$10+6)
/_xlfn.UNIQUE(_xlfn._xlws.FILTER($F:$F,$E:$E=$J$4))
/IF($J$5="総計",1,$K423/10)
),0)</f>
        <v>0</v>
      </c>
      <c r="Q423" s="48" cm="1">
        <f t="array" ref="Q423">IFERROR(
IF(OR(Q$10="",$I423=""),"",
SUMIFS(収穫記録!$P:$P,収穫記録!$D:$D,$J$1,収穫記録!$I:$I,$J$2,収穫記録!$J:$J,$J$3,収穫記録!$F:$F,$I423,収穫記録!$B:$B,"&gt;="&amp;Q$10,収穫記録!$B:$B,"&lt;="&amp;Q$10+6)
/_xlfn.UNIQUE(_xlfn._xlws.FILTER($F:$F,$E:$E=$J$4))
/IF($J$5="総計",1,$K423/10)
),0)</f>
        <v>0</v>
      </c>
      <c r="R423" s="48" cm="1">
        <f t="array" ref="R423">IFERROR(
IF(OR(R$10="",$I423=""),"",
SUMIFS(収穫記録!$P:$P,収穫記録!$D:$D,$J$1,収穫記録!$I:$I,$J$2,収穫記録!$J:$J,$J$3,収穫記録!$F:$F,$I423,収穫記録!$B:$B,"&gt;="&amp;R$10,収穫記録!$B:$B,"&lt;="&amp;R$10+6)
/_xlfn.UNIQUE(_xlfn._xlws.FILTER($F:$F,$E:$E=$J$4))
/IF($J$5="総計",1,$K423/10)
),0)</f>
        <v>0</v>
      </c>
      <c r="S423" s="48" cm="1">
        <f t="array" ref="S423">IFERROR(
IF(OR(S$10="",$I423=""),"",
SUMIFS(収穫記録!$P:$P,収穫記録!$D:$D,$J$1,収穫記録!$I:$I,$J$2,収穫記録!$J:$J,$J$3,収穫記録!$F:$F,$I423,収穫記録!$B:$B,"&gt;="&amp;S$10,収穫記録!$B:$B,"&lt;="&amp;S$10+6)
/_xlfn.UNIQUE(_xlfn._xlws.FILTER($F:$F,$E:$E=$J$4))
/IF($J$5="総計",1,$K423/10)
),0)</f>
        <v>0</v>
      </c>
      <c r="T423" s="48" cm="1">
        <f t="array" ref="T423">IFERROR(
IF(OR(T$10="",$I423=""),"",
SUMIFS(収穫記録!$P:$P,収穫記録!$D:$D,$J$1,収穫記録!$I:$I,$J$2,収穫記録!$J:$J,$J$3,収穫記録!$F:$F,$I423,収穫記録!$B:$B,"&gt;="&amp;T$10,収穫記録!$B:$B,"&lt;="&amp;T$10+6)
/_xlfn.UNIQUE(_xlfn._xlws.FILTER($F:$F,$E:$E=$J$4))
/IF($J$5="総計",1,$K423/10)
),0)</f>
        <v>0</v>
      </c>
      <c r="U423" s="48" cm="1">
        <f t="array" ref="U423">IFERROR(
IF(OR(U$10="",$I423=""),"",
SUMIFS(収穫記録!$P:$P,収穫記録!$D:$D,$J$1,収穫記録!$I:$I,$J$2,収穫記録!$J:$J,$J$3,収穫記録!$F:$F,$I423,収穫記録!$B:$B,"&gt;="&amp;U$10,収穫記録!$B:$B,"&lt;="&amp;U$10+6)
/_xlfn.UNIQUE(_xlfn._xlws.FILTER($F:$F,$E:$E=$J$4))
/IF($J$5="総計",1,$K423/10)
),0)</f>
        <v>0</v>
      </c>
      <c r="V423" s="48" cm="1">
        <f t="array" ref="V423">IFERROR(
IF(OR(V$10="",$I423=""),"",
SUMIFS(収穫記録!$P:$P,収穫記録!$D:$D,$J$1,収穫記録!$I:$I,$J$2,収穫記録!$J:$J,$J$3,収穫記録!$F:$F,$I423,収穫記録!$B:$B,"&gt;="&amp;V$10,収穫記録!$B:$B,"&lt;="&amp;V$10+6)
/_xlfn.UNIQUE(_xlfn._xlws.FILTER($F:$F,$E:$E=$J$4))
/IF($J$5="総計",1,$K423/10)
),0)</f>
        <v>0</v>
      </c>
      <c r="W423" s="48" cm="1">
        <f t="array" ref="W423">IFERROR(
IF(OR(W$10="",$I423=""),"",
SUMIFS(収穫記録!$P:$P,収穫記録!$D:$D,$J$1,収穫記録!$I:$I,$J$2,収穫記録!$J:$J,$J$3,収穫記録!$F:$F,$I423,収穫記録!$B:$B,"&gt;="&amp;W$10,収穫記録!$B:$B,"&lt;="&amp;W$10+6)
/_xlfn.UNIQUE(_xlfn._xlws.FILTER($F:$F,$E:$E=$J$4))
/IF($J$5="総計",1,$K423/10)
),0)</f>
        <v>0</v>
      </c>
      <c r="X423" s="48" cm="1">
        <f t="array" ref="X423">IFERROR(
IF(OR(X$10="",$I423=""),"",
SUMIFS(収穫記録!$P:$P,収穫記録!$D:$D,$J$1,収穫記録!$I:$I,$J$2,収穫記録!$J:$J,$J$3,収穫記録!$F:$F,$I423,収穫記録!$B:$B,"&gt;="&amp;X$10,収穫記録!$B:$B,"&lt;="&amp;X$10+6)
/_xlfn.UNIQUE(_xlfn._xlws.FILTER($F:$F,$E:$E=$J$4))
/IF($J$5="総計",1,$K423/10)
),0)</f>
        <v>0</v>
      </c>
    </row>
    <row r="424" spans="10:24">
      <c r="J424" s="13"/>
      <c r="K424" s="37"/>
      <c r="L424" s="46" t="str">
        <f t="shared" si="8"/>
        <v/>
      </c>
      <c r="M424" s="47" cm="1">
        <f t="array" ref="M424">IFERROR(
IF(OR(M$10="",$I424=""),"",
SUMIFS(収穫記録!$P:$P,収穫記録!$D:$D,$J$1,収穫記録!$I:$I,$J$2,収穫記録!$J:$J,$J$3,収穫記録!$F:$F,$I424,収穫記録!$B:$B,"&gt;="&amp;M$10,収穫記録!$B:$B,"&lt;="&amp;M$10+6)
/_xlfn.UNIQUE(_xlfn._xlws.FILTER($F:$F,$E:$E=$J$4))
/IF($J$5="総計",1,$K424/10)
),0)</f>
        <v>0</v>
      </c>
      <c r="N424" s="48" cm="1">
        <f t="array" ref="N424">IFERROR(
IF(OR(N$10="",$I424=""),"",
SUMIFS(収穫記録!$P:$P,収穫記録!$D:$D,$J$1,収穫記録!$I:$I,$J$2,収穫記録!$J:$J,$J$3,収穫記録!$F:$F,$I424,収穫記録!$B:$B,"&gt;="&amp;N$10,収穫記録!$B:$B,"&lt;="&amp;N$10+6)
/_xlfn.UNIQUE(_xlfn._xlws.FILTER($F:$F,$E:$E=$J$4))
/IF($J$5="総計",1,$K424/10)
),0)</f>
        <v>0</v>
      </c>
      <c r="O424" s="48" cm="1">
        <f t="array" ref="O424">IFERROR(
IF(OR(O$10="",$I424=""),"",
SUMIFS(収穫記録!$P:$P,収穫記録!$D:$D,$J$1,収穫記録!$I:$I,$J$2,収穫記録!$J:$J,$J$3,収穫記録!$F:$F,$I424,収穫記録!$B:$B,"&gt;="&amp;O$10,収穫記録!$B:$B,"&lt;="&amp;O$10+6)
/_xlfn.UNIQUE(_xlfn._xlws.FILTER($F:$F,$E:$E=$J$4))
/IF($J$5="総計",1,$K424/10)
),0)</f>
        <v>0</v>
      </c>
      <c r="P424" s="48" cm="1">
        <f t="array" ref="P424">IFERROR(
IF(OR(P$10="",$I424=""),"",
SUMIFS(収穫記録!$P:$P,収穫記録!$D:$D,$J$1,収穫記録!$I:$I,$J$2,収穫記録!$J:$J,$J$3,収穫記録!$F:$F,$I424,収穫記録!$B:$B,"&gt;="&amp;P$10,収穫記録!$B:$B,"&lt;="&amp;P$10+6)
/_xlfn.UNIQUE(_xlfn._xlws.FILTER($F:$F,$E:$E=$J$4))
/IF($J$5="総計",1,$K424/10)
),0)</f>
        <v>0</v>
      </c>
      <c r="Q424" s="48" cm="1">
        <f t="array" ref="Q424">IFERROR(
IF(OR(Q$10="",$I424=""),"",
SUMIFS(収穫記録!$P:$P,収穫記録!$D:$D,$J$1,収穫記録!$I:$I,$J$2,収穫記録!$J:$J,$J$3,収穫記録!$F:$F,$I424,収穫記録!$B:$B,"&gt;="&amp;Q$10,収穫記録!$B:$B,"&lt;="&amp;Q$10+6)
/_xlfn.UNIQUE(_xlfn._xlws.FILTER($F:$F,$E:$E=$J$4))
/IF($J$5="総計",1,$K424/10)
),0)</f>
        <v>0</v>
      </c>
      <c r="R424" s="48" cm="1">
        <f t="array" ref="R424">IFERROR(
IF(OR(R$10="",$I424=""),"",
SUMIFS(収穫記録!$P:$P,収穫記録!$D:$D,$J$1,収穫記録!$I:$I,$J$2,収穫記録!$J:$J,$J$3,収穫記録!$F:$F,$I424,収穫記録!$B:$B,"&gt;="&amp;R$10,収穫記録!$B:$B,"&lt;="&amp;R$10+6)
/_xlfn.UNIQUE(_xlfn._xlws.FILTER($F:$F,$E:$E=$J$4))
/IF($J$5="総計",1,$K424/10)
),0)</f>
        <v>0</v>
      </c>
      <c r="S424" s="48" cm="1">
        <f t="array" ref="S424">IFERROR(
IF(OR(S$10="",$I424=""),"",
SUMIFS(収穫記録!$P:$P,収穫記録!$D:$D,$J$1,収穫記録!$I:$I,$J$2,収穫記録!$J:$J,$J$3,収穫記録!$F:$F,$I424,収穫記録!$B:$B,"&gt;="&amp;S$10,収穫記録!$B:$B,"&lt;="&amp;S$10+6)
/_xlfn.UNIQUE(_xlfn._xlws.FILTER($F:$F,$E:$E=$J$4))
/IF($J$5="総計",1,$K424/10)
),0)</f>
        <v>0</v>
      </c>
      <c r="T424" s="48" cm="1">
        <f t="array" ref="T424">IFERROR(
IF(OR(T$10="",$I424=""),"",
SUMIFS(収穫記録!$P:$P,収穫記録!$D:$D,$J$1,収穫記録!$I:$I,$J$2,収穫記録!$J:$J,$J$3,収穫記録!$F:$F,$I424,収穫記録!$B:$B,"&gt;="&amp;T$10,収穫記録!$B:$B,"&lt;="&amp;T$10+6)
/_xlfn.UNIQUE(_xlfn._xlws.FILTER($F:$F,$E:$E=$J$4))
/IF($J$5="総計",1,$K424/10)
),0)</f>
        <v>0</v>
      </c>
      <c r="U424" s="48" cm="1">
        <f t="array" ref="U424">IFERROR(
IF(OR(U$10="",$I424=""),"",
SUMIFS(収穫記録!$P:$P,収穫記録!$D:$D,$J$1,収穫記録!$I:$I,$J$2,収穫記録!$J:$J,$J$3,収穫記録!$F:$F,$I424,収穫記録!$B:$B,"&gt;="&amp;U$10,収穫記録!$B:$B,"&lt;="&amp;U$10+6)
/_xlfn.UNIQUE(_xlfn._xlws.FILTER($F:$F,$E:$E=$J$4))
/IF($J$5="総計",1,$K424/10)
),0)</f>
        <v>0</v>
      </c>
      <c r="V424" s="48" cm="1">
        <f t="array" ref="V424">IFERROR(
IF(OR(V$10="",$I424=""),"",
SUMIFS(収穫記録!$P:$P,収穫記録!$D:$D,$J$1,収穫記録!$I:$I,$J$2,収穫記録!$J:$J,$J$3,収穫記録!$F:$F,$I424,収穫記録!$B:$B,"&gt;="&amp;V$10,収穫記録!$B:$B,"&lt;="&amp;V$10+6)
/_xlfn.UNIQUE(_xlfn._xlws.FILTER($F:$F,$E:$E=$J$4))
/IF($J$5="総計",1,$K424/10)
),0)</f>
        <v>0</v>
      </c>
      <c r="W424" s="48" cm="1">
        <f t="array" ref="W424">IFERROR(
IF(OR(W$10="",$I424=""),"",
SUMIFS(収穫記録!$P:$P,収穫記録!$D:$D,$J$1,収穫記録!$I:$I,$J$2,収穫記録!$J:$J,$J$3,収穫記録!$F:$F,$I424,収穫記録!$B:$B,"&gt;="&amp;W$10,収穫記録!$B:$B,"&lt;="&amp;W$10+6)
/_xlfn.UNIQUE(_xlfn._xlws.FILTER($F:$F,$E:$E=$J$4))
/IF($J$5="総計",1,$K424/10)
),0)</f>
        <v>0</v>
      </c>
      <c r="X424" s="48" cm="1">
        <f t="array" ref="X424">IFERROR(
IF(OR(X$10="",$I424=""),"",
SUMIFS(収穫記録!$P:$P,収穫記録!$D:$D,$J$1,収穫記録!$I:$I,$J$2,収穫記録!$J:$J,$J$3,収穫記録!$F:$F,$I424,収穫記録!$B:$B,"&gt;="&amp;X$10,収穫記録!$B:$B,"&lt;="&amp;X$10+6)
/_xlfn.UNIQUE(_xlfn._xlws.FILTER($F:$F,$E:$E=$J$4))
/IF($J$5="総計",1,$K424/10)
),0)</f>
        <v>0</v>
      </c>
    </row>
    <row r="425" spans="10:24">
      <c r="J425" s="13"/>
      <c r="K425" s="37"/>
      <c r="L425" s="46" t="str">
        <f t="shared" si="8"/>
        <v/>
      </c>
      <c r="M425" s="47" cm="1">
        <f t="array" ref="M425">IFERROR(
IF(OR(M$10="",$I425=""),"",
SUMIFS(収穫記録!$P:$P,収穫記録!$D:$D,$J$1,収穫記録!$I:$I,$J$2,収穫記録!$J:$J,$J$3,収穫記録!$F:$F,$I425,収穫記録!$B:$B,"&gt;="&amp;M$10,収穫記録!$B:$B,"&lt;="&amp;M$10+6)
/_xlfn.UNIQUE(_xlfn._xlws.FILTER($F:$F,$E:$E=$J$4))
/IF($J$5="総計",1,$K425/10)
),0)</f>
        <v>0</v>
      </c>
      <c r="N425" s="48" cm="1">
        <f t="array" ref="N425">IFERROR(
IF(OR(N$10="",$I425=""),"",
SUMIFS(収穫記録!$P:$P,収穫記録!$D:$D,$J$1,収穫記録!$I:$I,$J$2,収穫記録!$J:$J,$J$3,収穫記録!$F:$F,$I425,収穫記録!$B:$B,"&gt;="&amp;N$10,収穫記録!$B:$B,"&lt;="&amp;N$10+6)
/_xlfn.UNIQUE(_xlfn._xlws.FILTER($F:$F,$E:$E=$J$4))
/IF($J$5="総計",1,$K425/10)
),0)</f>
        <v>0</v>
      </c>
      <c r="O425" s="48" cm="1">
        <f t="array" ref="O425">IFERROR(
IF(OR(O$10="",$I425=""),"",
SUMIFS(収穫記録!$P:$P,収穫記録!$D:$D,$J$1,収穫記録!$I:$I,$J$2,収穫記録!$J:$J,$J$3,収穫記録!$F:$F,$I425,収穫記録!$B:$B,"&gt;="&amp;O$10,収穫記録!$B:$B,"&lt;="&amp;O$10+6)
/_xlfn.UNIQUE(_xlfn._xlws.FILTER($F:$F,$E:$E=$J$4))
/IF($J$5="総計",1,$K425/10)
),0)</f>
        <v>0</v>
      </c>
      <c r="P425" s="48" cm="1">
        <f t="array" ref="P425">IFERROR(
IF(OR(P$10="",$I425=""),"",
SUMIFS(収穫記録!$P:$P,収穫記録!$D:$D,$J$1,収穫記録!$I:$I,$J$2,収穫記録!$J:$J,$J$3,収穫記録!$F:$F,$I425,収穫記録!$B:$B,"&gt;="&amp;P$10,収穫記録!$B:$B,"&lt;="&amp;P$10+6)
/_xlfn.UNIQUE(_xlfn._xlws.FILTER($F:$F,$E:$E=$J$4))
/IF($J$5="総計",1,$K425/10)
),0)</f>
        <v>0</v>
      </c>
      <c r="Q425" s="48" cm="1">
        <f t="array" ref="Q425">IFERROR(
IF(OR(Q$10="",$I425=""),"",
SUMIFS(収穫記録!$P:$P,収穫記録!$D:$D,$J$1,収穫記録!$I:$I,$J$2,収穫記録!$J:$J,$J$3,収穫記録!$F:$F,$I425,収穫記録!$B:$B,"&gt;="&amp;Q$10,収穫記録!$B:$B,"&lt;="&amp;Q$10+6)
/_xlfn.UNIQUE(_xlfn._xlws.FILTER($F:$F,$E:$E=$J$4))
/IF($J$5="総計",1,$K425/10)
),0)</f>
        <v>0</v>
      </c>
      <c r="R425" s="48" cm="1">
        <f t="array" ref="R425">IFERROR(
IF(OR(R$10="",$I425=""),"",
SUMIFS(収穫記録!$P:$P,収穫記録!$D:$D,$J$1,収穫記録!$I:$I,$J$2,収穫記録!$J:$J,$J$3,収穫記録!$F:$F,$I425,収穫記録!$B:$B,"&gt;="&amp;R$10,収穫記録!$B:$B,"&lt;="&amp;R$10+6)
/_xlfn.UNIQUE(_xlfn._xlws.FILTER($F:$F,$E:$E=$J$4))
/IF($J$5="総計",1,$K425/10)
),0)</f>
        <v>0</v>
      </c>
      <c r="S425" s="48" cm="1">
        <f t="array" ref="S425">IFERROR(
IF(OR(S$10="",$I425=""),"",
SUMIFS(収穫記録!$P:$P,収穫記録!$D:$D,$J$1,収穫記録!$I:$I,$J$2,収穫記録!$J:$J,$J$3,収穫記録!$F:$F,$I425,収穫記録!$B:$B,"&gt;="&amp;S$10,収穫記録!$B:$B,"&lt;="&amp;S$10+6)
/_xlfn.UNIQUE(_xlfn._xlws.FILTER($F:$F,$E:$E=$J$4))
/IF($J$5="総計",1,$K425/10)
),0)</f>
        <v>0</v>
      </c>
      <c r="T425" s="48" cm="1">
        <f t="array" ref="T425">IFERROR(
IF(OR(T$10="",$I425=""),"",
SUMIFS(収穫記録!$P:$P,収穫記録!$D:$D,$J$1,収穫記録!$I:$I,$J$2,収穫記録!$J:$J,$J$3,収穫記録!$F:$F,$I425,収穫記録!$B:$B,"&gt;="&amp;T$10,収穫記録!$B:$B,"&lt;="&amp;T$10+6)
/_xlfn.UNIQUE(_xlfn._xlws.FILTER($F:$F,$E:$E=$J$4))
/IF($J$5="総計",1,$K425/10)
),0)</f>
        <v>0</v>
      </c>
      <c r="U425" s="48" cm="1">
        <f t="array" ref="U425">IFERROR(
IF(OR(U$10="",$I425=""),"",
SUMIFS(収穫記録!$P:$P,収穫記録!$D:$D,$J$1,収穫記録!$I:$I,$J$2,収穫記録!$J:$J,$J$3,収穫記録!$F:$F,$I425,収穫記録!$B:$B,"&gt;="&amp;U$10,収穫記録!$B:$B,"&lt;="&amp;U$10+6)
/_xlfn.UNIQUE(_xlfn._xlws.FILTER($F:$F,$E:$E=$J$4))
/IF($J$5="総計",1,$K425/10)
),0)</f>
        <v>0</v>
      </c>
      <c r="V425" s="48" cm="1">
        <f t="array" ref="V425">IFERROR(
IF(OR(V$10="",$I425=""),"",
SUMIFS(収穫記録!$P:$P,収穫記録!$D:$D,$J$1,収穫記録!$I:$I,$J$2,収穫記録!$J:$J,$J$3,収穫記録!$F:$F,$I425,収穫記録!$B:$B,"&gt;="&amp;V$10,収穫記録!$B:$B,"&lt;="&amp;V$10+6)
/_xlfn.UNIQUE(_xlfn._xlws.FILTER($F:$F,$E:$E=$J$4))
/IF($J$5="総計",1,$K425/10)
),0)</f>
        <v>0</v>
      </c>
      <c r="W425" s="48" cm="1">
        <f t="array" ref="W425">IFERROR(
IF(OR(W$10="",$I425=""),"",
SUMIFS(収穫記録!$P:$P,収穫記録!$D:$D,$J$1,収穫記録!$I:$I,$J$2,収穫記録!$J:$J,$J$3,収穫記録!$F:$F,$I425,収穫記録!$B:$B,"&gt;="&amp;W$10,収穫記録!$B:$B,"&lt;="&amp;W$10+6)
/_xlfn.UNIQUE(_xlfn._xlws.FILTER($F:$F,$E:$E=$J$4))
/IF($J$5="総計",1,$K425/10)
),0)</f>
        <v>0</v>
      </c>
      <c r="X425" s="48" cm="1">
        <f t="array" ref="X425">IFERROR(
IF(OR(X$10="",$I425=""),"",
SUMIFS(収穫記録!$P:$P,収穫記録!$D:$D,$J$1,収穫記録!$I:$I,$J$2,収穫記録!$J:$J,$J$3,収穫記録!$F:$F,$I425,収穫記録!$B:$B,"&gt;="&amp;X$10,収穫記録!$B:$B,"&lt;="&amp;X$10+6)
/_xlfn.UNIQUE(_xlfn._xlws.FILTER($F:$F,$E:$E=$J$4))
/IF($J$5="総計",1,$K425/10)
),0)</f>
        <v>0</v>
      </c>
    </row>
    <row r="426" spans="10:24">
      <c r="J426" s="13"/>
      <c r="K426" s="37"/>
      <c r="L426" s="46" t="str">
        <f t="shared" si="8"/>
        <v/>
      </c>
      <c r="M426" s="47" cm="1">
        <f t="array" ref="M426">IFERROR(
IF(OR(M$10="",$I426=""),"",
SUMIFS(収穫記録!$P:$P,収穫記録!$D:$D,$J$1,収穫記録!$I:$I,$J$2,収穫記録!$J:$J,$J$3,収穫記録!$F:$F,$I426,収穫記録!$B:$B,"&gt;="&amp;M$10,収穫記録!$B:$B,"&lt;="&amp;M$10+6)
/_xlfn.UNIQUE(_xlfn._xlws.FILTER($F:$F,$E:$E=$J$4))
/IF($J$5="総計",1,$K426/10)
),0)</f>
        <v>0</v>
      </c>
      <c r="N426" s="48" cm="1">
        <f t="array" ref="N426">IFERROR(
IF(OR(N$10="",$I426=""),"",
SUMIFS(収穫記録!$P:$P,収穫記録!$D:$D,$J$1,収穫記録!$I:$I,$J$2,収穫記録!$J:$J,$J$3,収穫記録!$F:$F,$I426,収穫記録!$B:$B,"&gt;="&amp;N$10,収穫記録!$B:$B,"&lt;="&amp;N$10+6)
/_xlfn.UNIQUE(_xlfn._xlws.FILTER($F:$F,$E:$E=$J$4))
/IF($J$5="総計",1,$K426/10)
),0)</f>
        <v>0</v>
      </c>
      <c r="O426" s="48" cm="1">
        <f t="array" ref="O426">IFERROR(
IF(OR(O$10="",$I426=""),"",
SUMIFS(収穫記録!$P:$P,収穫記録!$D:$D,$J$1,収穫記録!$I:$I,$J$2,収穫記録!$J:$J,$J$3,収穫記録!$F:$F,$I426,収穫記録!$B:$B,"&gt;="&amp;O$10,収穫記録!$B:$B,"&lt;="&amp;O$10+6)
/_xlfn.UNIQUE(_xlfn._xlws.FILTER($F:$F,$E:$E=$J$4))
/IF($J$5="総計",1,$K426/10)
),0)</f>
        <v>0</v>
      </c>
      <c r="P426" s="48" cm="1">
        <f t="array" ref="P426">IFERROR(
IF(OR(P$10="",$I426=""),"",
SUMIFS(収穫記録!$P:$P,収穫記録!$D:$D,$J$1,収穫記録!$I:$I,$J$2,収穫記録!$J:$J,$J$3,収穫記録!$F:$F,$I426,収穫記録!$B:$B,"&gt;="&amp;P$10,収穫記録!$B:$B,"&lt;="&amp;P$10+6)
/_xlfn.UNIQUE(_xlfn._xlws.FILTER($F:$F,$E:$E=$J$4))
/IF($J$5="総計",1,$K426/10)
),0)</f>
        <v>0</v>
      </c>
      <c r="Q426" s="48" cm="1">
        <f t="array" ref="Q426">IFERROR(
IF(OR(Q$10="",$I426=""),"",
SUMIFS(収穫記録!$P:$P,収穫記録!$D:$D,$J$1,収穫記録!$I:$I,$J$2,収穫記録!$J:$J,$J$3,収穫記録!$F:$F,$I426,収穫記録!$B:$B,"&gt;="&amp;Q$10,収穫記録!$B:$B,"&lt;="&amp;Q$10+6)
/_xlfn.UNIQUE(_xlfn._xlws.FILTER($F:$F,$E:$E=$J$4))
/IF($J$5="総計",1,$K426/10)
),0)</f>
        <v>0</v>
      </c>
      <c r="R426" s="48" cm="1">
        <f t="array" ref="R426">IFERROR(
IF(OR(R$10="",$I426=""),"",
SUMIFS(収穫記録!$P:$P,収穫記録!$D:$D,$J$1,収穫記録!$I:$I,$J$2,収穫記録!$J:$J,$J$3,収穫記録!$F:$F,$I426,収穫記録!$B:$B,"&gt;="&amp;R$10,収穫記録!$B:$B,"&lt;="&amp;R$10+6)
/_xlfn.UNIQUE(_xlfn._xlws.FILTER($F:$F,$E:$E=$J$4))
/IF($J$5="総計",1,$K426/10)
),0)</f>
        <v>0</v>
      </c>
      <c r="S426" s="48" cm="1">
        <f t="array" ref="S426">IFERROR(
IF(OR(S$10="",$I426=""),"",
SUMIFS(収穫記録!$P:$P,収穫記録!$D:$D,$J$1,収穫記録!$I:$I,$J$2,収穫記録!$J:$J,$J$3,収穫記録!$F:$F,$I426,収穫記録!$B:$B,"&gt;="&amp;S$10,収穫記録!$B:$B,"&lt;="&amp;S$10+6)
/_xlfn.UNIQUE(_xlfn._xlws.FILTER($F:$F,$E:$E=$J$4))
/IF($J$5="総計",1,$K426/10)
),0)</f>
        <v>0</v>
      </c>
      <c r="T426" s="48" cm="1">
        <f t="array" ref="T426">IFERROR(
IF(OR(T$10="",$I426=""),"",
SUMIFS(収穫記録!$P:$P,収穫記録!$D:$D,$J$1,収穫記録!$I:$I,$J$2,収穫記録!$J:$J,$J$3,収穫記録!$F:$F,$I426,収穫記録!$B:$B,"&gt;="&amp;T$10,収穫記録!$B:$B,"&lt;="&amp;T$10+6)
/_xlfn.UNIQUE(_xlfn._xlws.FILTER($F:$F,$E:$E=$J$4))
/IF($J$5="総計",1,$K426/10)
),0)</f>
        <v>0</v>
      </c>
      <c r="U426" s="48" cm="1">
        <f t="array" ref="U426">IFERROR(
IF(OR(U$10="",$I426=""),"",
SUMIFS(収穫記録!$P:$P,収穫記録!$D:$D,$J$1,収穫記録!$I:$I,$J$2,収穫記録!$J:$J,$J$3,収穫記録!$F:$F,$I426,収穫記録!$B:$B,"&gt;="&amp;U$10,収穫記録!$B:$B,"&lt;="&amp;U$10+6)
/_xlfn.UNIQUE(_xlfn._xlws.FILTER($F:$F,$E:$E=$J$4))
/IF($J$5="総計",1,$K426/10)
),0)</f>
        <v>0</v>
      </c>
      <c r="V426" s="48" cm="1">
        <f t="array" ref="V426">IFERROR(
IF(OR(V$10="",$I426=""),"",
SUMIFS(収穫記録!$P:$P,収穫記録!$D:$D,$J$1,収穫記録!$I:$I,$J$2,収穫記録!$J:$J,$J$3,収穫記録!$F:$F,$I426,収穫記録!$B:$B,"&gt;="&amp;V$10,収穫記録!$B:$B,"&lt;="&amp;V$10+6)
/_xlfn.UNIQUE(_xlfn._xlws.FILTER($F:$F,$E:$E=$J$4))
/IF($J$5="総計",1,$K426/10)
),0)</f>
        <v>0</v>
      </c>
      <c r="W426" s="48" cm="1">
        <f t="array" ref="W426">IFERROR(
IF(OR(W$10="",$I426=""),"",
SUMIFS(収穫記録!$P:$P,収穫記録!$D:$D,$J$1,収穫記録!$I:$I,$J$2,収穫記録!$J:$J,$J$3,収穫記録!$F:$F,$I426,収穫記録!$B:$B,"&gt;="&amp;W$10,収穫記録!$B:$B,"&lt;="&amp;W$10+6)
/_xlfn.UNIQUE(_xlfn._xlws.FILTER($F:$F,$E:$E=$J$4))
/IF($J$5="総計",1,$K426/10)
),0)</f>
        <v>0</v>
      </c>
      <c r="X426" s="48" cm="1">
        <f t="array" ref="X426">IFERROR(
IF(OR(X$10="",$I426=""),"",
SUMIFS(収穫記録!$P:$P,収穫記録!$D:$D,$J$1,収穫記録!$I:$I,$J$2,収穫記録!$J:$J,$J$3,収穫記録!$F:$F,$I426,収穫記録!$B:$B,"&gt;="&amp;X$10,収穫記録!$B:$B,"&lt;="&amp;X$10+6)
/_xlfn.UNIQUE(_xlfn._xlws.FILTER($F:$F,$E:$E=$J$4))
/IF($J$5="総計",1,$K426/10)
),0)</f>
        <v>0</v>
      </c>
    </row>
    <row r="427" spans="10:24">
      <c r="J427" s="13"/>
      <c r="K427" s="37"/>
      <c r="L427" s="46" t="str">
        <f t="shared" si="8"/>
        <v/>
      </c>
      <c r="M427" s="47" cm="1">
        <f t="array" ref="M427">IFERROR(
IF(OR(M$10="",$I427=""),"",
SUMIFS(収穫記録!$P:$P,収穫記録!$D:$D,$J$1,収穫記録!$I:$I,$J$2,収穫記録!$J:$J,$J$3,収穫記録!$F:$F,$I427,収穫記録!$B:$B,"&gt;="&amp;M$10,収穫記録!$B:$B,"&lt;="&amp;M$10+6)
/_xlfn.UNIQUE(_xlfn._xlws.FILTER($F:$F,$E:$E=$J$4))
/IF($J$5="総計",1,$K427/10)
),0)</f>
        <v>0</v>
      </c>
      <c r="N427" s="48" cm="1">
        <f t="array" ref="N427">IFERROR(
IF(OR(N$10="",$I427=""),"",
SUMIFS(収穫記録!$P:$P,収穫記録!$D:$D,$J$1,収穫記録!$I:$I,$J$2,収穫記録!$J:$J,$J$3,収穫記録!$F:$F,$I427,収穫記録!$B:$B,"&gt;="&amp;N$10,収穫記録!$B:$B,"&lt;="&amp;N$10+6)
/_xlfn.UNIQUE(_xlfn._xlws.FILTER($F:$F,$E:$E=$J$4))
/IF($J$5="総計",1,$K427/10)
),0)</f>
        <v>0</v>
      </c>
      <c r="O427" s="48" cm="1">
        <f t="array" ref="O427">IFERROR(
IF(OR(O$10="",$I427=""),"",
SUMIFS(収穫記録!$P:$P,収穫記録!$D:$D,$J$1,収穫記録!$I:$I,$J$2,収穫記録!$J:$J,$J$3,収穫記録!$F:$F,$I427,収穫記録!$B:$B,"&gt;="&amp;O$10,収穫記録!$B:$B,"&lt;="&amp;O$10+6)
/_xlfn.UNIQUE(_xlfn._xlws.FILTER($F:$F,$E:$E=$J$4))
/IF($J$5="総計",1,$K427/10)
),0)</f>
        <v>0</v>
      </c>
      <c r="P427" s="48" cm="1">
        <f t="array" ref="P427">IFERROR(
IF(OR(P$10="",$I427=""),"",
SUMIFS(収穫記録!$P:$P,収穫記録!$D:$D,$J$1,収穫記録!$I:$I,$J$2,収穫記録!$J:$J,$J$3,収穫記録!$F:$F,$I427,収穫記録!$B:$B,"&gt;="&amp;P$10,収穫記録!$B:$B,"&lt;="&amp;P$10+6)
/_xlfn.UNIQUE(_xlfn._xlws.FILTER($F:$F,$E:$E=$J$4))
/IF($J$5="総計",1,$K427/10)
),0)</f>
        <v>0</v>
      </c>
      <c r="Q427" s="48" cm="1">
        <f t="array" ref="Q427">IFERROR(
IF(OR(Q$10="",$I427=""),"",
SUMIFS(収穫記録!$P:$P,収穫記録!$D:$D,$J$1,収穫記録!$I:$I,$J$2,収穫記録!$J:$J,$J$3,収穫記録!$F:$F,$I427,収穫記録!$B:$B,"&gt;="&amp;Q$10,収穫記録!$B:$B,"&lt;="&amp;Q$10+6)
/_xlfn.UNIQUE(_xlfn._xlws.FILTER($F:$F,$E:$E=$J$4))
/IF($J$5="総計",1,$K427/10)
),0)</f>
        <v>0</v>
      </c>
      <c r="R427" s="48" cm="1">
        <f t="array" ref="R427">IFERROR(
IF(OR(R$10="",$I427=""),"",
SUMIFS(収穫記録!$P:$P,収穫記録!$D:$D,$J$1,収穫記録!$I:$I,$J$2,収穫記録!$J:$J,$J$3,収穫記録!$F:$F,$I427,収穫記録!$B:$B,"&gt;="&amp;R$10,収穫記録!$B:$B,"&lt;="&amp;R$10+6)
/_xlfn.UNIQUE(_xlfn._xlws.FILTER($F:$F,$E:$E=$J$4))
/IF($J$5="総計",1,$K427/10)
),0)</f>
        <v>0</v>
      </c>
      <c r="S427" s="48" cm="1">
        <f t="array" ref="S427">IFERROR(
IF(OR(S$10="",$I427=""),"",
SUMIFS(収穫記録!$P:$P,収穫記録!$D:$D,$J$1,収穫記録!$I:$I,$J$2,収穫記録!$J:$J,$J$3,収穫記録!$F:$F,$I427,収穫記録!$B:$B,"&gt;="&amp;S$10,収穫記録!$B:$B,"&lt;="&amp;S$10+6)
/_xlfn.UNIQUE(_xlfn._xlws.FILTER($F:$F,$E:$E=$J$4))
/IF($J$5="総計",1,$K427/10)
),0)</f>
        <v>0</v>
      </c>
      <c r="T427" s="48" cm="1">
        <f t="array" ref="T427">IFERROR(
IF(OR(T$10="",$I427=""),"",
SUMIFS(収穫記録!$P:$P,収穫記録!$D:$D,$J$1,収穫記録!$I:$I,$J$2,収穫記録!$J:$J,$J$3,収穫記録!$F:$F,$I427,収穫記録!$B:$B,"&gt;="&amp;T$10,収穫記録!$B:$B,"&lt;="&amp;T$10+6)
/_xlfn.UNIQUE(_xlfn._xlws.FILTER($F:$F,$E:$E=$J$4))
/IF($J$5="総計",1,$K427/10)
),0)</f>
        <v>0</v>
      </c>
      <c r="U427" s="48" cm="1">
        <f t="array" ref="U427">IFERROR(
IF(OR(U$10="",$I427=""),"",
SUMIFS(収穫記録!$P:$P,収穫記録!$D:$D,$J$1,収穫記録!$I:$I,$J$2,収穫記録!$J:$J,$J$3,収穫記録!$F:$F,$I427,収穫記録!$B:$B,"&gt;="&amp;U$10,収穫記録!$B:$B,"&lt;="&amp;U$10+6)
/_xlfn.UNIQUE(_xlfn._xlws.FILTER($F:$F,$E:$E=$J$4))
/IF($J$5="総計",1,$K427/10)
),0)</f>
        <v>0</v>
      </c>
      <c r="V427" s="48" cm="1">
        <f t="array" ref="V427">IFERROR(
IF(OR(V$10="",$I427=""),"",
SUMIFS(収穫記録!$P:$P,収穫記録!$D:$D,$J$1,収穫記録!$I:$I,$J$2,収穫記録!$J:$J,$J$3,収穫記録!$F:$F,$I427,収穫記録!$B:$B,"&gt;="&amp;V$10,収穫記録!$B:$B,"&lt;="&amp;V$10+6)
/_xlfn.UNIQUE(_xlfn._xlws.FILTER($F:$F,$E:$E=$J$4))
/IF($J$5="総計",1,$K427/10)
),0)</f>
        <v>0</v>
      </c>
      <c r="W427" s="48" cm="1">
        <f t="array" ref="W427">IFERROR(
IF(OR(W$10="",$I427=""),"",
SUMIFS(収穫記録!$P:$P,収穫記録!$D:$D,$J$1,収穫記録!$I:$I,$J$2,収穫記録!$J:$J,$J$3,収穫記録!$F:$F,$I427,収穫記録!$B:$B,"&gt;="&amp;W$10,収穫記録!$B:$B,"&lt;="&amp;W$10+6)
/_xlfn.UNIQUE(_xlfn._xlws.FILTER($F:$F,$E:$E=$J$4))
/IF($J$5="総計",1,$K427/10)
),0)</f>
        <v>0</v>
      </c>
      <c r="X427" s="48" cm="1">
        <f t="array" ref="X427">IFERROR(
IF(OR(X$10="",$I427=""),"",
SUMIFS(収穫記録!$P:$P,収穫記録!$D:$D,$J$1,収穫記録!$I:$I,$J$2,収穫記録!$J:$J,$J$3,収穫記録!$F:$F,$I427,収穫記録!$B:$B,"&gt;="&amp;X$10,収穫記録!$B:$B,"&lt;="&amp;X$10+6)
/_xlfn.UNIQUE(_xlfn._xlws.FILTER($F:$F,$E:$E=$J$4))
/IF($J$5="総計",1,$K427/10)
),0)</f>
        <v>0</v>
      </c>
    </row>
    <row r="428" spans="10:24">
      <c r="J428" s="13"/>
      <c r="K428" s="37"/>
      <c r="L428" s="46" t="str">
        <f t="shared" si="8"/>
        <v/>
      </c>
      <c r="M428" s="47" cm="1">
        <f t="array" ref="M428">IFERROR(
IF(OR(M$10="",$I428=""),"",
SUMIFS(収穫記録!$P:$P,収穫記録!$D:$D,$J$1,収穫記録!$I:$I,$J$2,収穫記録!$J:$J,$J$3,収穫記録!$F:$F,$I428,収穫記録!$B:$B,"&gt;="&amp;M$10,収穫記録!$B:$B,"&lt;="&amp;M$10+6)
/_xlfn.UNIQUE(_xlfn._xlws.FILTER($F:$F,$E:$E=$J$4))
/IF($J$5="総計",1,$K428/10)
),0)</f>
        <v>0</v>
      </c>
      <c r="N428" s="48" cm="1">
        <f t="array" ref="N428">IFERROR(
IF(OR(N$10="",$I428=""),"",
SUMIFS(収穫記録!$P:$P,収穫記録!$D:$D,$J$1,収穫記録!$I:$I,$J$2,収穫記録!$J:$J,$J$3,収穫記録!$F:$F,$I428,収穫記録!$B:$B,"&gt;="&amp;N$10,収穫記録!$B:$B,"&lt;="&amp;N$10+6)
/_xlfn.UNIQUE(_xlfn._xlws.FILTER($F:$F,$E:$E=$J$4))
/IF($J$5="総計",1,$K428/10)
),0)</f>
        <v>0</v>
      </c>
      <c r="O428" s="48" cm="1">
        <f t="array" ref="O428">IFERROR(
IF(OR(O$10="",$I428=""),"",
SUMIFS(収穫記録!$P:$P,収穫記録!$D:$D,$J$1,収穫記録!$I:$I,$J$2,収穫記録!$J:$J,$J$3,収穫記録!$F:$F,$I428,収穫記録!$B:$B,"&gt;="&amp;O$10,収穫記録!$B:$B,"&lt;="&amp;O$10+6)
/_xlfn.UNIQUE(_xlfn._xlws.FILTER($F:$F,$E:$E=$J$4))
/IF($J$5="総計",1,$K428/10)
),0)</f>
        <v>0</v>
      </c>
      <c r="P428" s="48" cm="1">
        <f t="array" ref="P428">IFERROR(
IF(OR(P$10="",$I428=""),"",
SUMIFS(収穫記録!$P:$P,収穫記録!$D:$D,$J$1,収穫記録!$I:$I,$J$2,収穫記録!$J:$J,$J$3,収穫記録!$F:$F,$I428,収穫記録!$B:$B,"&gt;="&amp;P$10,収穫記録!$B:$B,"&lt;="&amp;P$10+6)
/_xlfn.UNIQUE(_xlfn._xlws.FILTER($F:$F,$E:$E=$J$4))
/IF($J$5="総計",1,$K428/10)
),0)</f>
        <v>0</v>
      </c>
      <c r="Q428" s="48" cm="1">
        <f t="array" ref="Q428">IFERROR(
IF(OR(Q$10="",$I428=""),"",
SUMIFS(収穫記録!$P:$P,収穫記録!$D:$D,$J$1,収穫記録!$I:$I,$J$2,収穫記録!$J:$J,$J$3,収穫記録!$F:$F,$I428,収穫記録!$B:$B,"&gt;="&amp;Q$10,収穫記録!$B:$B,"&lt;="&amp;Q$10+6)
/_xlfn.UNIQUE(_xlfn._xlws.FILTER($F:$F,$E:$E=$J$4))
/IF($J$5="総計",1,$K428/10)
),0)</f>
        <v>0</v>
      </c>
      <c r="R428" s="48" cm="1">
        <f t="array" ref="R428">IFERROR(
IF(OR(R$10="",$I428=""),"",
SUMIFS(収穫記録!$P:$P,収穫記録!$D:$D,$J$1,収穫記録!$I:$I,$J$2,収穫記録!$J:$J,$J$3,収穫記録!$F:$F,$I428,収穫記録!$B:$B,"&gt;="&amp;R$10,収穫記録!$B:$B,"&lt;="&amp;R$10+6)
/_xlfn.UNIQUE(_xlfn._xlws.FILTER($F:$F,$E:$E=$J$4))
/IF($J$5="総計",1,$K428/10)
),0)</f>
        <v>0</v>
      </c>
      <c r="S428" s="48" cm="1">
        <f t="array" ref="S428">IFERROR(
IF(OR(S$10="",$I428=""),"",
SUMIFS(収穫記録!$P:$P,収穫記録!$D:$D,$J$1,収穫記録!$I:$I,$J$2,収穫記録!$J:$J,$J$3,収穫記録!$F:$F,$I428,収穫記録!$B:$B,"&gt;="&amp;S$10,収穫記録!$B:$B,"&lt;="&amp;S$10+6)
/_xlfn.UNIQUE(_xlfn._xlws.FILTER($F:$F,$E:$E=$J$4))
/IF($J$5="総計",1,$K428/10)
),0)</f>
        <v>0</v>
      </c>
      <c r="T428" s="48" cm="1">
        <f t="array" ref="T428">IFERROR(
IF(OR(T$10="",$I428=""),"",
SUMIFS(収穫記録!$P:$P,収穫記録!$D:$D,$J$1,収穫記録!$I:$I,$J$2,収穫記録!$J:$J,$J$3,収穫記録!$F:$F,$I428,収穫記録!$B:$B,"&gt;="&amp;T$10,収穫記録!$B:$B,"&lt;="&amp;T$10+6)
/_xlfn.UNIQUE(_xlfn._xlws.FILTER($F:$F,$E:$E=$J$4))
/IF($J$5="総計",1,$K428/10)
),0)</f>
        <v>0</v>
      </c>
      <c r="U428" s="48" cm="1">
        <f t="array" ref="U428">IFERROR(
IF(OR(U$10="",$I428=""),"",
SUMIFS(収穫記録!$P:$P,収穫記録!$D:$D,$J$1,収穫記録!$I:$I,$J$2,収穫記録!$J:$J,$J$3,収穫記録!$F:$F,$I428,収穫記録!$B:$B,"&gt;="&amp;U$10,収穫記録!$B:$B,"&lt;="&amp;U$10+6)
/_xlfn.UNIQUE(_xlfn._xlws.FILTER($F:$F,$E:$E=$J$4))
/IF($J$5="総計",1,$K428/10)
),0)</f>
        <v>0</v>
      </c>
      <c r="V428" s="48" cm="1">
        <f t="array" ref="V428">IFERROR(
IF(OR(V$10="",$I428=""),"",
SUMIFS(収穫記録!$P:$P,収穫記録!$D:$D,$J$1,収穫記録!$I:$I,$J$2,収穫記録!$J:$J,$J$3,収穫記録!$F:$F,$I428,収穫記録!$B:$B,"&gt;="&amp;V$10,収穫記録!$B:$B,"&lt;="&amp;V$10+6)
/_xlfn.UNIQUE(_xlfn._xlws.FILTER($F:$F,$E:$E=$J$4))
/IF($J$5="総計",1,$K428/10)
),0)</f>
        <v>0</v>
      </c>
      <c r="W428" s="48" cm="1">
        <f t="array" ref="W428">IFERROR(
IF(OR(W$10="",$I428=""),"",
SUMIFS(収穫記録!$P:$P,収穫記録!$D:$D,$J$1,収穫記録!$I:$I,$J$2,収穫記録!$J:$J,$J$3,収穫記録!$F:$F,$I428,収穫記録!$B:$B,"&gt;="&amp;W$10,収穫記録!$B:$B,"&lt;="&amp;W$10+6)
/_xlfn.UNIQUE(_xlfn._xlws.FILTER($F:$F,$E:$E=$J$4))
/IF($J$5="総計",1,$K428/10)
),0)</f>
        <v>0</v>
      </c>
      <c r="X428" s="48" cm="1">
        <f t="array" ref="X428">IFERROR(
IF(OR(X$10="",$I428=""),"",
SUMIFS(収穫記録!$P:$P,収穫記録!$D:$D,$J$1,収穫記録!$I:$I,$J$2,収穫記録!$J:$J,$J$3,収穫記録!$F:$F,$I428,収穫記録!$B:$B,"&gt;="&amp;X$10,収穫記録!$B:$B,"&lt;="&amp;X$10+6)
/_xlfn.UNIQUE(_xlfn._xlws.FILTER($F:$F,$E:$E=$J$4))
/IF($J$5="総計",1,$K428/10)
),0)</f>
        <v>0</v>
      </c>
    </row>
    <row r="429" spans="10:24">
      <c r="J429" s="13"/>
      <c r="K429" s="37"/>
      <c r="L429" s="46" t="str">
        <f t="shared" si="8"/>
        <v/>
      </c>
      <c r="M429" s="47" cm="1">
        <f t="array" ref="M429">IFERROR(
IF(OR(M$10="",$I429=""),"",
SUMIFS(収穫記録!$P:$P,収穫記録!$D:$D,$J$1,収穫記録!$I:$I,$J$2,収穫記録!$J:$J,$J$3,収穫記録!$F:$F,$I429,収穫記録!$B:$B,"&gt;="&amp;M$10,収穫記録!$B:$B,"&lt;="&amp;M$10+6)
/_xlfn.UNIQUE(_xlfn._xlws.FILTER($F:$F,$E:$E=$J$4))
/IF($J$5="総計",1,$K429/10)
),0)</f>
        <v>0</v>
      </c>
      <c r="N429" s="48" cm="1">
        <f t="array" ref="N429">IFERROR(
IF(OR(N$10="",$I429=""),"",
SUMIFS(収穫記録!$P:$P,収穫記録!$D:$D,$J$1,収穫記録!$I:$I,$J$2,収穫記録!$J:$J,$J$3,収穫記録!$F:$F,$I429,収穫記録!$B:$B,"&gt;="&amp;N$10,収穫記録!$B:$B,"&lt;="&amp;N$10+6)
/_xlfn.UNIQUE(_xlfn._xlws.FILTER($F:$F,$E:$E=$J$4))
/IF($J$5="総計",1,$K429/10)
),0)</f>
        <v>0</v>
      </c>
      <c r="O429" s="48" cm="1">
        <f t="array" ref="O429">IFERROR(
IF(OR(O$10="",$I429=""),"",
SUMIFS(収穫記録!$P:$P,収穫記録!$D:$D,$J$1,収穫記録!$I:$I,$J$2,収穫記録!$J:$J,$J$3,収穫記録!$F:$F,$I429,収穫記録!$B:$B,"&gt;="&amp;O$10,収穫記録!$B:$B,"&lt;="&amp;O$10+6)
/_xlfn.UNIQUE(_xlfn._xlws.FILTER($F:$F,$E:$E=$J$4))
/IF($J$5="総計",1,$K429/10)
),0)</f>
        <v>0</v>
      </c>
      <c r="P429" s="48" cm="1">
        <f t="array" ref="P429">IFERROR(
IF(OR(P$10="",$I429=""),"",
SUMIFS(収穫記録!$P:$P,収穫記録!$D:$D,$J$1,収穫記録!$I:$I,$J$2,収穫記録!$J:$J,$J$3,収穫記録!$F:$F,$I429,収穫記録!$B:$B,"&gt;="&amp;P$10,収穫記録!$B:$B,"&lt;="&amp;P$10+6)
/_xlfn.UNIQUE(_xlfn._xlws.FILTER($F:$F,$E:$E=$J$4))
/IF($J$5="総計",1,$K429/10)
),0)</f>
        <v>0</v>
      </c>
      <c r="Q429" s="48" cm="1">
        <f t="array" ref="Q429">IFERROR(
IF(OR(Q$10="",$I429=""),"",
SUMIFS(収穫記録!$P:$P,収穫記録!$D:$D,$J$1,収穫記録!$I:$I,$J$2,収穫記録!$J:$J,$J$3,収穫記録!$F:$F,$I429,収穫記録!$B:$B,"&gt;="&amp;Q$10,収穫記録!$B:$B,"&lt;="&amp;Q$10+6)
/_xlfn.UNIQUE(_xlfn._xlws.FILTER($F:$F,$E:$E=$J$4))
/IF($J$5="総計",1,$K429/10)
),0)</f>
        <v>0</v>
      </c>
      <c r="R429" s="48" cm="1">
        <f t="array" ref="R429">IFERROR(
IF(OR(R$10="",$I429=""),"",
SUMIFS(収穫記録!$P:$P,収穫記録!$D:$D,$J$1,収穫記録!$I:$I,$J$2,収穫記録!$J:$J,$J$3,収穫記録!$F:$F,$I429,収穫記録!$B:$B,"&gt;="&amp;R$10,収穫記録!$B:$B,"&lt;="&amp;R$10+6)
/_xlfn.UNIQUE(_xlfn._xlws.FILTER($F:$F,$E:$E=$J$4))
/IF($J$5="総計",1,$K429/10)
),0)</f>
        <v>0</v>
      </c>
      <c r="S429" s="48" cm="1">
        <f t="array" ref="S429">IFERROR(
IF(OR(S$10="",$I429=""),"",
SUMIFS(収穫記録!$P:$P,収穫記録!$D:$D,$J$1,収穫記録!$I:$I,$J$2,収穫記録!$J:$J,$J$3,収穫記録!$F:$F,$I429,収穫記録!$B:$B,"&gt;="&amp;S$10,収穫記録!$B:$B,"&lt;="&amp;S$10+6)
/_xlfn.UNIQUE(_xlfn._xlws.FILTER($F:$F,$E:$E=$J$4))
/IF($J$5="総計",1,$K429/10)
),0)</f>
        <v>0</v>
      </c>
      <c r="T429" s="48" cm="1">
        <f t="array" ref="T429">IFERROR(
IF(OR(T$10="",$I429=""),"",
SUMIFS(収穫記録!$P:$P,収穫記録!$D:$D,$J$1,収穫記録!$I:$I,$J$2,収穫記録!$J:$J,$J$3,収穫記録!$F:$F,$I429,収穫記録!$B:$B,"&gt;="&amp;T$10,収穫記録!$B:$B,"&lt;="&amp;T$10+6)
/_xlfn.UNIQUE(_xlfn._xlws.FILTER($F:$F,$E:$E=$J$4))
/IF($J$5="総計",1,$K429/10)
),0)</f>
        <v>0</v>
      </c>
      <c r="U429" s="48" cm="1">
        <f t="array" ref="U429">IFERROR(
IF(OR(U$10="",$I429=""),"",
SUMIFS(収穫記録!$P:$P,収穫記録!$D:$D,$J$1,収穫記録!$I:$I,$J$2,収穫記録!$J:$J,$J$3,収穫記録!$F:$F,$I429,収穫記録!$B:$B,"&gt;="&amp;U$10,収穫記録!$B:$B,"&lt;="&amp;U$10+6)
/_xlfn.UNIQUE(_xlfn._xlws.FILTER($F:$F,$E:$E=$J$4))
/IF($J$5="総計",1,$K429/10)
),0)</f>
        <v>0</v>
      </c>
      <c r="V429" s="48" cm="1">
        <f t="array" ref="V429">IFERROR(
IF(OR(V$10="",$I429=""),"",
SUMIFS(収穫記録!$P:$P,収穫記録!$D:$D,$J$1,収穫記録!$I:$I,$J$2,収穫記録!$J:$J,$J$3,収穫記録!$F:$F,$I429,収穫記録!$B:$B,"&gt;="&amp;V$10,収穫記録!$B:$B,"&lt;="&amp;V$10+6)
/_xlfn.UNIQUE(_xlfn._xlws.FILTER($F:$F,$E:$E=$J$4))
/IF($J$5="総計",1,$K429/10)
),0)</f>
        <v>0</v>
      </c>
      <c r="W429" s="48" cm="1">
        <f t="array" ref="W429">IFERROR(
IF(OR(W$10="",$I429=""),"",
SUMIFS(収穫記録!$P:$P,収穫記録!$D:$D,$J$1,収穫記録!$I:$I,$J$2,収穫記録!$J:$J,$J$3,収穫記録!$F:$F,$I429,収穫記録!$B:$B,"&gt;="&amp;W$10,収穫記録!$B:$B,"&lt;="&amp;W$10+6)
/_xlfn.UNIQUE(_xlfn._xlws.FILTER($F:$F,$E:$E=$J$4))
/IF($J$5="総計",1,$K429/10)
),0)</f>
        <v>0</v>
      </c>
      <c r="X429" s="48" cm="1">
        <f t="array" ref="X429">IFERROR(
IF(OR(X$10="",$I429=""),"",
SUMIFS(収穫記録!$P:$P,収穫記録!$D:$D,$J$1,収穫記録!$I:$I,$J$2,収穫記録!$J:$J,$J$3,収穫記録!$F:$F,$I429,収穫記録!$B:$B,"&gt;="&amp;X$10,収穫記録!$B:$B,"&lt;="&amp;X$10+6)
/_xlfn.UNIQUE(_xlfn._xlws.FILTER($F:$F,$E:$E=$J$4))
/IF($J$5="総計",1,$K429/10)
),0)</f>
        <v>0</v>
      </c>
    </row>
    <row r="430" spans="10:24">
      <c r="J430" s="13"/>
      <c r="K430" s="37"/>
      <c r="L430" s="46" t="str">
        <f t="shared" si="8"/>
        <v/>
      </c>
      <c r="M430" s="47" cm="1">
        <f t="array" ref="M430">IFERROR(
IF(OR(M$10="",$I430=""),"",
SUMIFS(収穫記録!$P:$P,収穫記録!$D:$D,$J$1,収穫記録!$I:$I,$J$2,収穫記録!$J:$J,$J$3,収穫記録!$F:$F,$I430,収穫記録!$B:$B,"&gt;="&amp;M$10,収穫記録!$B:$B,"&lt;="&amp;M$10+6)
/_xlfn.UNIQUE(_xlfn._xlws.FILTER($F:$F,$E:$E=$J$4))
/IF($J$5="総計",1,$K430/10)
),0)</f>
        <v>0</v>
      </c>
      <c r="N430" s="48" cm="1">
        <f t="array" ref="N430">IFERROR(
IF(OR(N$10="",$I430=""),"",
SUMIFS(収穫記録!$P:$P,収穫記録!$D:$D,$J$1,収穫記録!$I:$I,$J$2,収穫記録!$J:$J,$J$3,収穫記録!$F:$F,$I430,収穫記録!$B:$B,"&gt;="&amp;N$10,収穫記録!$B:$B,"&lt;="&amp;N$10+6)
/_xlfn.UNIQUE(_xlfn._xlws.FILTER($F:$F,$E:$E=$J$4))
/IF($J$5="総計",1,$K430/10)
),0)</f>
        <v>0</v>
      </c>
      <c r="O430" s="48" cm="1">
        <f t="array" ref="O430">IFERROR(
IF(OR(O$10="",$I430=""),"",
SUMIFS(収穫記録!$P:$P,収穫記録!$D:$D,$J$1,収穫記録!$I:$I,$J$2,収穫記録!$J:$J,$J$3,収穫記録!$F:$F,$I430,収穫記録!$B:$B,"&gt;="&amp;O$10,収穫記録!$B:$B,"&lt;="&amp;O$10+6)
/_xlfn.UNIQUE(_xlfn._xlws.FILTER($F:$F,$E:$E=$J$4))
/IF($J$5="総計",1,$K430/10)
),0)</f>
        <v>0</v>
      </c>
      <c r="P430" s="48" cm="1">
        <f t="array" ref="P430">IFERROR(
IF(OR(P$10="",$I430=""),"",
SUMIFS(収穫記録!$P:$P,収穫記録!$D:$D,$J$1,収穫記録!$I:$I,$J$2,収穫記録!$J:$J,$J$3,収穫記録!$F:$F,$I430,収穫記録!$B:$B,"&gt;="&amp;P$10,収穫記録!$B:$B,"&lt;="&amp;P$10+6)
/_xlfn.UNIQUE(_xlfn._xlws.FILTER($F:$F,$E:$E=$J$4))
/IF($J$5="総計",1,$K430/10)
),0)</f>
        <v>0</v>
      </c>
      <c r="Q430" s="48" cm="1">
        <f t="array" ref="Q430">IFERROR(
IF(OR(Q$10="",$I430=""),"",
SUMIFS(収穫記録!$P:$P,収穫記録!$D:$D,$J$1,収穫記録!$I:$I,$J$2,収穫記録!$J:$J,$J$3,収穫記録!$F:$F,$I430,収穫記録!$B:$B,"&gt;="&amp;Q$10,収穫記録!$B:$B,"&lt;="&amp;Q$10+6)
/_xlfn.UNIQUE(_xlfn._xlws.FILTER($F:$F,$E:$E=$J$4))
/IF($J$5="総計",1,$K430/10)
),0)</f>
        <v>0</v>
      </c>
      <c r="R430" s="48" cm="1">
        <f t="array" ref="R430">IFERROR(
IF(OR(R$10="",$I430=""),"",
SUMIFS(収穫記録!$P:$P,収穫記録!$D:$D,$J$1,収穫記録!$I:$I,$J$2,収穫記録!$J:$J,$J$3,収穫記録!$F:$F,$I430,収穫記録!$B:$B,"&gt;="&amp;R$10,収穫記録!$B:$B,"&lt;="&amp;R$10+6)
/_xlfn.UNIQUE(_xlfn._xlws.FILTER($F:$F,$E:$E=$J$4))
/IF($J$5="総計",1,$K430/10)
),0)</f>
        <v>0</v>
      </c>
      <c r="S430" s="48" cm="1">
        <f t="array" ref="S430">IFERROR(
IF(OR(S$10="",$I430=""),"",
SUMIFS(収穫記録!$P:$P,収穫記録!$D:$D,$J$1,収穫記録!$I:$I,$J$2,収穫記録!$J:$J,$J$3,収穫記録!$F:$F,$I430,収穫記録!$B:$B,"&gt;="&amp;S$10,収穫記録!$B:$B,"&lt;="&amp;S$10+6)
/_xlfn.UNIQUE(_xlfn._xlws.FILTER($F:$F,$E:$E=$J$4))
/IF($J$5="総計",1,$K430/10)
),0)</f>
        <v>0</v>
      </c>
      <c r="T430" s="48" cm="1">
        <f t="array" ref="T430">IFERROR(
IF(OR(T$10="",$I430=""),"",
SUMIFS(収穫記録!$P:$P,収穫記録!$D:$D,$J$1,収穫記録!$I:$I,$J$2,収穫記録!$J:$J,$J$3,収穫記録!$F:$F,$I430,収穫記録!$B:$B,"&gt;="&amp;T$10,収穫記録!$B:$B,"&lt;="&amp;T$10+6)
/_xlfn.UNIQUE(_xlfn._xlws.FILTER($F:$F,$E:$E=$J$4))
/IF($J$5="総計",1,$K430/10)
),0)</f>
        <v>0</v>
      </c>
      <c r="U430" s="48" cm="1">
        <f t="array" ref="U430">IFERROR(
IF(OR(U$10="",$I430=""),"",
SUMIFS(収穫記録!$P:$P,収穫記録!$D:$D,$J$1,収穫記録!$I:$I,$J$2,収穫記録!$J:$J,$J$3,収穫記録!$F:$F,$I430,収穫記録!$B:$B,"&gt;="&amp;U$10,収穫記録!$B:$B,"&lt;="&amp;U$10+6)
/_xlfn.UNIQUE(_xlfn._xlws.FILTER($F:$F,$E:$E=$J$4))
/IF($J$5="総計",1,$K430/10)
),0)</f>
        <v>0</v>
      </c>
      <c r="V430" s="48" cm="1">
        <f t="array" ref="V430">IFERROR(
IF(OR(V$10="",$I430=""),"",
SUMIFS(収穫記録!$P:$P,収穫記録!$D:$D,$J$1,収穫記録!$I:$I,$J$2,収穫記録!$J:$J,$J$3,収穫記録!$F:$F,$I430,収穫記録!$B:$B,"&gt;="&amp;V$10,収穫記録!$B:$B,"&lt;="&amp;V$10+6)
/_xlfn.UNIQUE(_xlfn._xlws.FILTER($F:$F,$E:$E=$J$4))
/IF($J$5="総計",1,$K430/10)
),0)</f>
        <v>0</v>
      </c>
      <c r="W430" s="48" cm="1">
        <f t="array" ref="W430">IFERROR(
IF(OR(W$10="",$I430=""),"",
SUMIFS(収穫記録!$P:$P,収穫記録!$D:$D,$J$1,収穫記録!$I:$I,$J$2,収穫記録!$J:$J,$J$3,収穫記録!$F:$F,$I430,収穫記録!$B:$B,"&gt;="&amp;W$10,収穫記録!$B:$B,"&lt;="&amp;W$10+6)
/_xlfn.UNIQUE(_xlfn._xlws.FILTER($F:$F,$E:$E=$J$4))
/IF($J$5="総計",1,$K430/10)
),0)</f>
        <v>0</v>
      </c>
      <c r="X430" s="48" cm="1">
        <f t="array" ref="X430">IFERROR(
IF(OR(X$10="",$I430=""),"",
SUMIFS(収穫記録!$P:$P,収穫記録!$D:$D,$J$1,収穫記録!$I:$I,$J$2,収穫記録!$J:$J,$J$3,収穫記録!$F:$F,$I430,収穫記録!$B:$B,"&gt;="&amp;X$10,収穫記録!$B:$B,"&lt;="&amp;X$10+6)
/_xlfn.UNIQUE(_xlfn._xlws.FILTER($F:$F,$E:$E=$J$4))
/IF($J$5="総計",1,$K430/10)
),0)</f>
        <v>0</v>
      </c>
    </row>
    <row r="431" spans="10:24">
      <c r="J431" s="13"/>
      <c r="K431" s="37"/>
      <c r="L431" s="46" t="str">
        <f t="shared" si="8"/>
        <v/>
      </c>
      <c r="M431" s="47" cm="1">
        <f t="array" ref="M431">IFERROR(
IF(OR(M$10="",$I431=""),"",
SUMIFS(収穫記録!$P:$P,収穫記録!$D:$D,$J$1,収穫記録!$I:$I,$J$2,収穫記録!$J:$J,$J$3,収穫記録!$F:$F,$I431,収穫記録!$B:$B,"&gt;="&amp;M$10,収穫記録!$B:$B,"&lt;="&amp;M$10+6)
/_xlfn.UNIQUE(_xlfn._xlws.FILTER($F:$F,$E:$E=$J$4))
/IF($J$5="総計",1,$K431/10)
),0)</f>
        <v>0</v>
      </c>
      <c r="N431" s="48" cm="1">
        <f t="array" ref="N431">IFERROR(
IF(OR(N$10="",$I431=""),"",
SUMIFS(収穫記録!$P:$P,収穫記録!$D:$D,$J$1,収穫記録!$I:$I,$J$2,収穫記録!$J:$J,$J$3,収穫記録!$F:$F,$I431,収穫記録!$B:$B,"&gt;="&amp;N$10,収穫記録!$B:$B,"&lt;="&amp;N$10+6)
/_xlfn.UNIQUE(_xlfn._xlws.FILTER($F:$F,$E:$E=$J$4))
/IF($J$5="総計",1,$K431/10)
),0)</f>
        <v>0</v>
      </c>
      <c r="O431" s="48" cm="1">
        <f t="array" ref="O431">IFERROR(
IF(OR(O$10="",$I431=""),"",
SUMIFS(収穫記録!$P:$P,収穫記録!$D:$D,$J$1,収穫記録!$I:$I,$J$2,収穫記録!$J:$J,$J$3,収穫記録!$F:$F,$I431,収穫記録!$B:$B,"&gt;="&amp;O$10,収穫記録!$B:$B,"&lt;="&amp;O$10+6)
/_xlfn.UNIQUE(_xlfn._xlws.FILTER($F:$F,$E:$E=$J$4))
/IF($J$5="総計",1,$K431/10)
),0)</f>
        <v>0</v>
      </c>
      <c r="P431" s="48" cm="1">
        <f t="array" ref="P431">IFERROR(
IF(OR(P$10="",$I431=""),"",
SUMIFS(収穫記録!$P:$P,収穫記録!$D:$D,$J$1,収穫記録!$I:$I,$J$2,収穫記録!$J:$J,$J$3,収穫記録!$F:$F,$I431,収穫記録!$B:$B,"&gt;="&amp;P$10,収穫記録!$B:$B,"&lt;="&amp;P$10+6)
/_xlfn.UNIQUE(_xlfn._xlws.FILTER($F:$F,$E:$E=$J$4))
/IF($J$5="総計",1,$K431/10)
),0)</f>
        <v>0</v>
      </c>
      <c r="Q431" s="48" cm="1">
        <f t="array" ref="Q431">IFERROR(
IF(OR(Q$10="",$I431=""),"",
SUMIFS(収穫記録!$P:$P,収穫記録!$D:$D,$J$1,収穫記録!$I:$I,$J$2,収穫記録!$J:$J,$J$3,収穫記録!$F:$F,$I431,収穫記録!$B:$B,"&gt;="&amp;Q$10,収穫記録!$B:$B,"&lt;="&amp;Q$10+6)
/_xlfn.UNIQUE(_xlfn._xlws.FILTER($F:$F,$E:$E=$J$4))
/IF($J$5="総計",1,$K431/10)
),0)</f>
        <v>0</v>
      </c>
      <c r="R431" s="48" cm="1">
        <f t="array" ref="R431">IFERROR(
IF(OR(R$10="",$I431=""),"",
SUMIFS(収穫記録!$P:$P,収穫記録!$D:$D,$J$1,収穫記録!$I:$I,$J$2,収穫記録!$J:$J,$J$3,収穫記録!$F:$F,$I431,収穫記録!$B:$B,"&gt;="&amp;R$10,収穫記録!$B:$B,"&lt;="&amp;R$10+6)
/_xlfn.UNIQUE(_xlfn._xlws.FILTER($F:$F,$E:$E=$J$4))
/IF($J$5="総計",1,$K431/10)
),0)</f>
        <v>0</v>
      </c>
      <c r="S431" s="48" cm="1">
        <f t="array" ref="S431">IFERROR(
IF(OR(S$10="",$I431=""),"",
SUMIFS(収穫記録!$P:$P,収穫記録!$D:$D,$J$1,収穫記録!$I:$I,$J$2,収穫記録!$J:$J,$J$3,収穫記録!$F:$F,$I431,収穫記録!$B:$B,"&gt;="&amp;S$10,収穫記録!$B:$B,"&lt;="&amp;S$10+6)
/_xlfn.UNIQUE(_xlfn._xlws.FILTER($F:$F,$E:$E=$J$4))
/IF($J$5="総計",1,$K431/10)
),0)</f>
        <v>0</v>
      </c>
      <c r="T431" s="48" cm="1">
        <f t="array" ref="T431">IFERROR(
IF(OR(T$10="",$I431=""),"",
SUMIFS(収穫記録!$P:$P,収穫記録!$D:$D,$J$1,収穫記録!$I:$I,$J$2,収穫記録!$J:$J,$J$3,収穫記録!$F:$F,$I431,収穫記録!$B:$B,"&gt;="&amp;T$10,収穫記録!$B:$B,"&lt;="&amp;T$10+6)
/_xlfn.UNIQUE(_xlfn._xlws.FILTER($F:$F,$E:$E=$J$4))
/IF($J$5="総計",1,$K431/10)
),0)</f>
        <v>0</v>
      </c>
      <c r="U431" s="48" cm="1">
        <f t="array" ref="U431">IFERROR(
IF(OR(U$10="",$I431=""),"",
SUMIFS(収穫記録!$P:$P,収穫記録!$D:$D,$J$1,収穫記録!$I:$I,$J$2,収穫記録!$J:$J,$J$3,収穫記録!$F:$F,$I431,収穫記録!$B:$B,"&gt;="&amp;U$10,収穫記録!$B:$B,"&lt;="&amp;U$10+6)
/_xlfn.UNIQUE(_xlfn._xlws.FILTER($F:$F,$E:$E=$J$4))
/IF($J$5="総計",1,$K431/10)
),0)</f>
        <v>0</v>
      </c>
      <c r="V431" s="48" cm="1">
        <f t="array" ref="V431">IFERROR(
IF(OR(V$10="",$I431=""),"",
SUMIFS(収穫記録!$P:$P,収穫記録!$D:$D,$J$1,収穫記録!$I:$I,$J$2,収穫記録!$J:$J,$J$3,収穫記録!$F:$F,$I431,収穫記録!$B:$B,"&gt;="&amp;V$10,収穫記録!$B:$B,"&lt;="&amp;V$10+6)
/_xlfn.UNIQUE(_xlfn._xlws.FILTER($F:$F,$E:$E=$J$4))
/IF($J$5="総計",1,$K431/10)
),0)</f>
        <v>0</v>
      </c>
      <c r="W431" s="48" cm="1">
        <f t="array" ref="W431">IFERROR(
IF(OR(W$10="",$I431=""),"",
SUMIFS(収穫記録!$P:$P,収穫記録!$D:$D,$J$1,収穫記録!$I:$I,$J$2,収穫記録!$J:$J,$J$3,収穫記録!$F:$F,$I431,収穫記録!$B:$B,"&gt;="&amp;W$10,収穫記録!$B:$B,"&lt;="&amp;W$10+6)
/_xlfn.UNIQUE(_xlfn._xlws.FILTER($F:$F,$E:$E=$J$4))
/IF($J$5="総計",1,$K431/10)
),0)</f>
        <v>0</v>
      </c>
      <c r="X431" s="48" cm="1">
        <f t="array" ref="X431">IFERROR(
IF(OR(X$10="",$I431=""),"",
SUMIFS(収穫記録!$P:$P,収穫記録!$D:$D,$J$1,収穫記録!$I:$I,$J$2,収穫記録!$J:$J,$J$3,収穫記録!$F:$F,$I431,収穫記録!$B:$B,"&gt;="&amp;X$10,収穫記録!$B:$B,"&lt;="&amp;X$10+6)
/_xlfn.UNIQUE(_xlfn._xlws.FILTER($F:$F,$E:$E=$J$4))
/IF($J$5="総計",1,$K431/10)
),0)</f>
        <v>0</v>
      </c>
    </row>
    <row r="432" spans="10:24">
      <c r="J432" s="13"/>
      <c r="K432" s="37"/>
      <c r="L432" s="46" t="str">
        <f t="shared" ref="L432:L495" si="9">IF(I432="","",
SUM(M432:X432)
)</f>
        <v/>
      </c>
      <c r="M432" s="47" cm="1">
        <f t="array" ref="M432">IFERROR(
IF(OR(M$10="",$I432=""),"",
SUMIFS(収穫記録!$P:$P,収穫記録!$D:$D,$J$1,収穫記録!$I:$I,$J$2,収穫記録!$J:$J,$J$3,収穫記録!$F:$F,$I432,収穫記録!$B:$B,"&gt;="&amp;M$10,収穫記録!$B:$B,"&lt;="&amp;M$10+6)
/_xlfn.UNIQUE(_xlfn._xlws.FILTER($F:$F,$E:$E=$J$4))
/IF($J$5="総計",1,$K432/10)
),0)</f>
        <v>0</v>
      </c>
      <c r="N432" s="48" cm="1">
        <f t="array" ref="N432">IFERROR(
IF(OR(N$10="",$I432=""),"",
SUMIFS(収穫記録!$P:$P,収穫記録!$D:$D,$J$1,収穫記録!$I:$I,$J$2,収穫記録!$J:$J,$J$3,収穫記録!$F:$F,$I432,収穫記録!$B:$B,"&gt;="&amp;N$10,収穫記録!$B:$B,"&lt;="&amp;N$10+6)
/_xlfn.UNIQUE(_xlfn._xlws.FILTER($F:$F,$E:$E=$J$4))
/IF($J$5="総計",1,$K432/10)
),0)</f>
        <v>0</v>
      </c>
      <c r="O432" s="48" cm="1">
        <f t="array" ref="O432">IFERROR(
IF(OR(O$10="",$I432=""),"",
SUMIFS(収穫記録!$P:$P,収穫記録!$D:$D,$J$1,収穫記録!$I:$I,$J$2,収穫記録!$J:$J,$J$3,収穫記録!$F:$F,$I432,収穫記録!$B:$B,"&gt;="&amp;O$10,収穫記録!$B:$B,"&lt;="&amp;O$10+6)
/_xlfn.UNIQUE(_xlfn._xlws.FILTER($F:$F,$E:$E=$J$4))
/IF($J$5="総計",1,$K432/10)
),0)</f>
        <v>0</v>
      </c>
      <c r="P432" s="48" cm="1">
        <f t="array" ref="P432">IFERROR(
IF(OR(P$10="",$I432=""),"",
SUMIFS(収穫記録!$P:$P,収穫記録!$D:$D,$J$1,収穫記録!$I:$I,$J$2,収穫記録!$J:$J,$J$3,収穫記録!$F:$F,$I432,収穫記録!$B:$B,"&gt;="&amp;P$10,収穫記録!$B:$B,"&lt;="&amp;P$10+6)
/_xlfn.UNIQUE(_xlfn._xlws.FILTER($F:$F,$E:$E=$J$4))
/IF($J$5="総計",1,$K432/10)
),0)</f>
        <v>0</v>
      </c>
      <c r="Q432" s="48" cm="1">
        <f t="array" ref="Q432">IFERROR(
IF(OR(Q$10="",$I432=""),"",
SUMIFS(収穫記録!$P:$P,収穫記録!$D:$D,$J$1,収穫記録!$I:$I,$J$2,収穫記録!$J:$J,$J$3,収穫記録!$F:$F,$I432,収穫記録!$B:$B,"&gt;="&amp;Q$10,収穫記録!$B:$B,"&lt;="&amp;Q$10+6)
/_xlfn.UNIQUE(_xlfn._xlws.FILTER($F:$F,$E:$E=$J$4))
/IF($J$5="総計",1,$K432/10)
),0)</f>
        <v>0</v>
      </c>
      <c r="R432" s="48" cm="1">
        <f t="array" ref="R432">IFERROR(
IF(OR(R$10="",$I432=""),"",
SUMIFS(収穫記録!$P:$P,収穫記録!$D:$D,$J$1,収穫記録!$I:$I,$J$2,収穫記録!$J:$J,$J$3,収穫記録!$F:$F,$I432,収穫記録!$B:$B,"&gt;="&amp;R$10,収穫記録!$B:$B,"&lt;="&amp;R$10+6)
/_xlfn.UNIQUE(_xlfn._xlws.FILTER($F:$F,$E:$E=$J$4))
/IF($J$5="総計",1,$K432/10)
),0)</f>
        <v>0</v>
      </c>
      <c r="S432" s="48" cm="1">
        <f t="array" ref="S432">IFERROR(
IF(OR(S$10="",$I432=""),"",
SUMIFS(収穫記録!$P:$P,収穫記録!$D:$D,$J$1,収穫記録!$I:$I,$J$2,収穫記録!$J:$J,$J$3,収穫記録!$F:$F,$I432,収穫記録!$B:$B,"&gt;="&amp;S$10,収穫記録!$B:$B,"&lt;="&amp;S$10+6)
/_xlfn.UNIQUE(_xlfn._xlws.FILTER($F:$F,$E:$E=$J$4))
/IF($J$5="総計",1,$K432/10)
),0)</f>
        <v>0</v>
      </c>
      <c r="T432" s="48" cm="1">
        <f t="array" ref="T432">IFERROR(
IF(OR(T$10="",$I432=""),"",
SUMIFS(収穫記録!$P:$P,収穫記録!$D:$D,$J$1,収穫記録!$I:$I,$J$2,収穫記録!$J:$J,$J$3,収穫記録!$F:$F,$I432,収穫記録!$B:$B,"&gt;="&amp;T$10,収穫記録!$B:$B,"&lt;="&amp;T$10+6)
/_xlfn.UNIQUE(_xlfn._xlws.FILTER($F:$F,$E:$E=$J$4))
/IF($J$5="総計",1,$K432/10)
),0)</f>
        <v>0</v>
      </c>
      <c r="U432" s="48" cm="1">
        <f t="array" ref="U432">IFERROR(
IF(OR(U$10="",$I432=""),"",
SUMIFS(収穫記録!$P:$P,収穫記録!$D:$D,$J$1,収穫記録!$I:$I,$J$2,収穫記録!$J:$J,$J$3,収穫記録!$F:$F,$I432,収穫記録!$B:$B,"&gt;="&amp;U$10,収穫記録!$B:$B,"&lt;="&amp;U$10+6)
/_xlfn.UNIQUE(_xlfn._xlws.FILTER($F:$F,$E:$E=$J$4))
/IF($J$5="総計",1,$K432/10)
),0)</f>
        <v>0</v>
      </c>
      <c r="V432" s="48" cm="1">
        <f t="array" ref="V432">IFERROR(
IF(OR(V$10="",$I432=""),"",
SUMIFS(収穫記録!$P:$P,収穫記録!$D:$D,$J$1,収穫記録!$I:$I,$J$2,収穫記録!$J:$J,$J$3,収穫記録!$F:$F,$I432,収穫記録!$B:$B,"&gt;="&amp;V$10,収穫記録!$B:$B,"&lt;="&amp;V$10+6)
/_xlfn.UNIQUE(_xlfn._xlws.FILTER($F:$F,$E:$E=$J$4))
/IF($J$5="総計",1,$K432/10)
),0)</f>
        <v>0</v>
      </c>
      <c r="W432" s="48" cm="1">
        <f t="array" ref="W432">IFERROR(
IF(OR(W$10="",$I432=""),"",
SUMIFS(収穫記録!$P:$P,収穫記録!$D:$D,$J$1,収穫記録!$I:$I,$J$2,収穫記録!$J:$J,$J$3,収穫記録!$F:$F,$I432,収穫記録!$B:$B,"&gt;="&amp;W$10,収穫記録!$B:$B,"&lt;="&amp;W$10+6)
/_xlfn.UNIQUE(_xlfn._xlws.FILTER($F:$F,$E:$E=$J$4))
/IF($J$5="総計",1,$K432/10)
),0)</f>
        <v>0</v>
      </c>
      <c r="X432" s="48" cm="1">
        <f t="array" ref="X432">IFERROR(
IF(OR(X$10="",$I432=""),"",
SUMIFS(収穫記録!$P:$P,収穫記録!$D:$D,$J$1,収穫記録!$I:$I,$J$2,収穫記録!$J:$J,$J$3,収穫記録!$F:$F,$I432,収穫記録!$B:$B,"&gt;="&amp;X$10,収穫記録!$B:$B,"&lt;="&amp;X$10+6)
/_xlfn.UNIQUE(_xlfn._xlws.FILTER($F:$F,$E:$E=$J$4))
/IF($J$5="総計",1,$K432/10)
),0)</f>
        <v>0</v>
      </c>
    </row>
    <row r="433" spans="10:24">
      <c r="J433" s="13"/>
      <c r="K433" s="37"/>
      <c r="L433" s="46" t="str">
        <f t="shared" si="9"/>
        <v/>
      </c>
      <c r="M433" s="47" cm="1">
        <f t="array" ref="M433">IFERROR(
IF(OR(M$10="",$I433=""),"",
SUMIFS(収穫記録!$P:$P,収穫記録!$D:$D,$J$1,収穫記録!$I:$I,$J$2,収穫記録!$J:$J,$J$3,収穫記録!$F:$F,$I433,収穫記録!$B:$B,"&gt;="&amp;M$10,収穫記録!$B:$B,"&lt;="&amp;M$10+6)
/_xlfn.UNIQUE(_xlfn._xlws.FILTER($F:$F,$E:$E=$J$4))
/IF($J$5="総計",1,$K433/10)
),0)</f>
        <v>0</v>
      </c>
      <c r="N433" s="48" cm="1">
        <f t="array" ref="N433">IFERROR(
IF(OR(N$10="",$I433=""),"",
SUMIFS(収穫記録!$P:$P,収穫記録!$D:$D,$J$1,収穫記録!$I:$I,$J$2,収穫記録!$J:$J,$J$3,収穫記録!$F:$F,$I433,収穫記録!$B:$B,"&gt;="&amp;N$10,収穫記録!$B:$B,"&lt;="&amp;N$10+6)
/_xlfn.UNIQUE(_xlfn._xlws.FILTER($F:$F,$E:$E=$J$4))
/IF($J$5="総計",1,$K433/10)
),0)</f>
        <v>0</v>
      </c>
      <c r="O433" s="48" cm="1">
        <f t="array" ref="O433">IFERROR(
IF(OR(O$10="",$I433=""),"",
SUMIFS(収穫記録!$P:$P,収穫記録!$D:$D,$J$1,収穫記録!$I:$I,$J$2,収穫記録!$J:$J,$J$3,収穫記録!$F:$F,$I433,収穫記録!$B:$B,"&gt;="&amp;O$10,収穫記録!$B:$B,"&lt;="&amp;O$10+6)
/_xlfn.UNIQUE(_xlfn._xlws.FILTER($F:$F,$E:$E=$J$4))
/IF($J$5="総計",1,$K433/10)
),0)</f>
        <v>0</v>
      </c>
      <c r="P433" s="48" cm="1">
        <f t="array" ref="P433">IFERROR(
IF(OR(P$10="",$I433=""),"",
SUMIFS(収穫記録!$P:$P,収穫記録!$D:$D,$J$1,収穫記録!$I:$I,$J$2,収穫記録!$J:$J,$J$3,収穫記録!$F:$F,$I433,収穫記録!$B:$B,"&gt;="&amp;P$10,収穫記録!$B:$B,"&lt;="&amp;P$10+6)
/_xlfn.UNIQUE(_xlfn._xlws.FILTER($F:$F,$E:$E=$J$4))
/IF($J$5="総計",1,$K433/10)
),0)</f>
        <v>0</v>
      </c>
      <c r="Q433" s="48" cm="1">
        <f t="array" ref="Q433">IFERROR(
IF(OR(Q$10="",$I433=""),"",
SUMIFS(収穫記録!$P:$P,収穫記録!$D:$D,$J$1,収穫記録!$I:$I,$J$2,収穫記録!$J:$J,$J$3,収穫記録!$F:$F,$I433,収穫記録!$B:$B,"&gt;="&amp;Q$10,収穫記録!$B:$B,"&lt;="&amp;Q$10+6)
/_xlfn.UNIQUE(_xlfn._xlws.FILTER($F:$F,$E:$E=$J$4))
/IF($J$5="総計",1,$K433/10)
),0)</f>
        <v>0</v>
      </c>
      <c r="R433" s="48" cm="1">
        <f t="array" ref="R433">IFERROR(
IF(OR(R$10="",$I433=""),"",
SUMIFS(収穫記録!$P:$P,収穫記録!$D:$D,$J$1,収穫記録!$I:$I,$J$2,収穫記録!$J:$J,$J$3,収穫記録!$F:$F,$I433,収穫記録!$B:$B,"&gt;="&amp;R$10,収穫記録!$B:$B,"&lt;="&amp;R$10+6)
/_xlfn.UNIQUE(_xlfn._xlws.FILTER($F:$F,$E:$E=$J$4))
/IF($J$5="総計",1,$K433/10)
),0)</f>
        <v>0</v>
      </c>
      <c r="S433" s="48" cm="1">
        <f t="array" ref="S433">IFERROR(
IF(OR(S$10="",$I433=""),"",
SUMIFS(収穫記録!$P:$P,収穫記録!$D:$D,$J$1,収穫記録!$I:$I,$J$2,収穫記録!$J:$J,$J$3,収穫記録!$F:$F,$I433,収穫記録!$B:$B,"&gt;="&amp;S$10,収穫記録!$B:$B,"&lt;="&amp;S$10+6)
/_xlfn.UNIQUE(_xlfn._xlws.FILTER($F:$F,$E:$E=$J$4))
/IF($J$5="総計",1,$K433/10)
),0)</f>
        <v>0</v>
      </c>
      <c r="T433" s="48" cm="1">
        <f t="array" ref="T433">IFERROR(
IF(OR(T$10="",$I433=""),"",
SUMIFS(収穫記録!$P:$P,収穫記録!$D:$D,$J$1,収穫記録!$I:$I,$J$2,収穫記録!$J:$J,$J$3,収穫記録!$F:$F,$I433,収穫記録!$B:$B,"&gt;="&amp;T$10,収穫記録!$B:$B,"&lt;="&amp;T$10+6)
/_xlfn.UNIQUE(_xlfn._xlws.FILTER($F:$F,$E:$E=$J$4))
/IF($J$5="総計",1,$K433/10)
),0)</f>
        <v>0</v>
      </c>
      <c r="U433" s="48" cm="1">
        <f t="array" ref="U433">IFERROR(
IF(OR(U$10="",$I433=""),"",
SUMIFS(収穫記録!$P:$P,収穫記録!$D:$D,$J$1,収穫記録!$I:$I,$J$2,収穫記録!$J:$J,$J$3,収穫記録!$F:$F,$I433,収穫記録!$B:$B,"&gt;="&amp;U$10,収穫記録!$B:$B,"&lt;="&amp;U$10+6)
/_xlfn.UNIQUE(_xlfn._xlws.FILTER($F:$F,$E:$E=$J$4))
/IF($J$5="総計",1,$K433/10)
),0)</f>
        <v>0</v>
      </c>
      <c r="V433" s="48" cm="1">
        <f t="array" ref="V433">IFERROR(
IF(OR(V$10="",$I433=""),"",
SUMIFS(収穫記録!$P:$P,収穫記録!$D:$D,$J$1,収穫記録!$I:$I,$J$2,収穫記録!$J:$J,$J$3,収穫記録!$F:$F,$I433,収穫記録!$B:$B,"&gt;="&amp;V$10,収穫記録!$B:$B,"&lt;="&amp;V$10+6)
/_xlfn.UNIQUE(_xlfn._xlws.FILTER($F:$F,$E:$E=$J$4))
/IF($J$5="総計",1,$K433/10)
),0)</f>
        <v>0</v>
      </c>
      <c r="W433" s="48" cm="1">
        <f t="array" ref="W433">IFERROR(
IF(OR(W$10="",$I433=""),"",
SUMIFS(収穫記録!$P:$P,収穫記録!$D:$D,$J$1,収穫記録!$I:$I,$J$2,収穫記録!$J:$J,$J$3,収穫記録!$F:$F,$I433,収穫記録!$B:$B,"&gt;="&amp;W$10,収穫記録!$B:$B,"&lt;="&amp;W$10+6)
/_xlfn.UNIQUE(_xlfn._xlws.FILTER($F:$F,$E:$E=$J$4))
/IF($J$5="総計",1,$K433/10)
),0)</f>
        <v>0</v>
      </c>
      <c r="X433" s="48" cm="1">
        <f t="array" ref="X433">IFERROR(
IF(OR(X$10="",$I433=""),"",
SUMIFS(収穫記録!$P:$P,収穫記録!$D:$D,$J$1,収穫記録!$I:$I,$J$2,収穫記録!$J:$J,$J$3,収穫記録!$F:$F,$I433,収穫記録!$B:$B,"&gt;="&amp;X$10,収穫記録!$B:$B,"&lt;="&amp;X$10+6)
/_xlfn.UNIQUE(_xlfn._xlws.FILTER($F:$F,$E:$E=$J$4))
/IF($J$5="総計",1,$K433/10)
),0)</f>
        <v>0</v>
      </c>
    </row>
    <row r="434" spans="10:24">
      <c r="J434" s="13"/>
      <c r="K434" s="37"/>
      <c r="L434" s="46" t="str">
        <f t="shared" si="9"/>
        <v/>
      </c>
      <c r="M434" s="47" cm="1">
        <f t="array" ref="M434">IFERROR(
IF(OR(M$10="",$I434=""),"",
SUMIFS(収穫記録!$P:$P,収穫記録!$D:$D,$J$1,収穫記録!$I:$I,$J$2,収穫記録!$J:$J,$J$3,収穫記録!$F:$F,$I434,収穫記録!$B:$B,"&gt;="&amp;M$10,収穫記録!$B:$B,"&lt;="&amp;M$10+6)
/_xlfn.UNIQUE(_xlfn._xlws.FILTER($F:$F,$E:$E=$J$4))
/IF($J$5="総計",1,$K434/10)
),0)</f>
        <v>0</v>
      </c>
      <c r="N434" s="48" cm="1">
        <f t="array" ref="N434">IFERROR(
IF(OR(N$10="",$I434=""),"",
SUMIFS(収穫記録!$P:$P,収穫記録!$D:$D,$J$1,収穫記録!$I:$I,$J$2,収穫記録!$J:$J,$J$3,収穫記録!$F:$F,$I434,収穫記録!$B:$B,"&gt;="&amp;N$10,収穫記録!$B:$B,"&lt;="&amp;N$10+6)
/_xlfn.UNIQUE(_xlfn._xlws.FILTER($F:$F,$E:$E=$J$4))
/IF($J$5="総計",1,$K434/10)
),0)</f>
        <v>0</v>
      </c>
      <c r="O434" s="48" cm="1">
        <f t="array" ref="O434">IFERROR(
IF(OR(O$10="",$I434=""),"",
SUMIFS(収穫記録!$P:$P,収穫記録!$D:$D,$J$1,収穫記録!$I:$I,$J$2,収穫記録!$J:$J,$J$3,収穫記録!$F:$F,$I434,収穫記録!$B:$B,"&gt;="&amp;O$10,収穫記録!$B:$B,"&lt;="&amp;O$10+6)
/_xlfn.UNIQUE(_xlfn._xlws.FILTER($F:$F,$E:$E=$J$4))
/IF($J$5="総計",1,$K434/10)
),0)</f>
        <v>0</v>
      </c>
      <c r="P434" s="48" cm="1">
        <f t="array" ref="P434">IFERROR(
IF(OR(P$10="",$I434=""),"",
SUMIFS(収穫記録!$P:$P,収穫記録!$D:$D,$J$1,収穫記録!$I:$I,$J$2,収穫記録!$J:$J,$J$3,収穫記録!$F:$F,$I434,収穫記録!$B:$B,"&gt;="&amp;P$10,収穫記録!$B:$B,"&lt;="&amp;P$10+6)
/_xlfn.UNIQUE(_xlfn._xlws.FILTER($F:$F,$E:$E=$J$4))
/IF($J$5="総計",1,$K434/10)
),0)</f>
        <v>0</v>
      </c>
      <c r="Q434" s="48" cm="1">
        <f t="array" ref="Q434">IFERROR(
IF(OR(Q$10="",$I434=""),"",
SUMIFS(収穫記録!$P:$P,収穫記録!$D:$D,$J$1,収穫記録!$I:$I,$J$2,収穫記録!$J:$J,$J$3,収穫記録!$F:$F,$I434,収穫記録!$B:$B,"&gt;="&amp;Q$10,収穫記録!$B:$B,"&lt;="&amp;Q$10+6)
/_xlfn.UNIQUE(_xlfn._xlws.FILTER($F:$F,$E:$E=$J$4))
/IF($J$5="総計",1,$K434/10)
),0)</f>
        <v>0</v>
      </c>
      <c r="R434" s="48" cm="1">
        <f t="array" ref="R434">IFERROR(
IF(OR(R$10="",$I434=""),"",
SUMIFS(収穫記録!$P:$P,収穫記録!$D:$D,$J$1,収穫記録!$I:$I,$J$2,収穫記録!$J:$J,$J$3,収穫記録!$F:$F,$I434,収穫記録!$B:$B,"&gt;="&amp;R$10,収穫記録!$B:$B,"&lt;="&amp;R$10+6)
/_xlfn.UNIQUE(_xlfn._xlws.FILTER($F:$F,$E:$E=$J$4))
/IF($J$5="総計",1,$K434/10)
),0)</f>
        <v>0</v>
      </c>
      <c r="S434" s="48" cm="1">
        <f t="array" ref="S434">IFERROR(
IF(OR(S$10="",$I434=""),"",
SUMIFS(収穫記録!$P:$P,収穫記録!$D:$D,$J$1,収穫記録!$I:$I,$J$2,収穫記録!$J:$J,$J$3,収穫記録!$F:$F,$I434,収穫記録!$B:$B,"&gt;="&amp;S$10,収穫記録!$B:$B,"&lt;="&amp;S$10+6)
/_xlfn.UNIQUE(_xlfn._xlws.FILTER($F:$F,$E:$E=$J$4))
/IF($J$5="総計",1,$K434/10)
),0)</f>
        <v>0</v>
      </c>
      <c r="T434" s="48" cm="1">
        <f t="array" ref="T434">IFERROR(
IF(OR(T$10="",$I434=""),"",
SUMIFS(収穫記録!$P:$P,収穫記録!$D:$D,$J$1,収穫記録!$I:$I,$J$2,収穫記録!$J:$J,$J$3,収穫記録!$F:$F,$I434,収穫記録!$B:$B,"&gt;="&amp;T$10,収穫記録!$B:$B,"&lt;="&amp;T$10+6)
/_xlfn.UNIQUE(_xlfn._xlws.FILTER($F:$F,$E:$E=$J$4))
/IF($J$5="総計",1,$K434/10)
),0)</f>
        <v>0</v>
      </c>
      <c r="U434" s="48" cm="1">
        <f t="array" ref="U434">IFERROR(
IF(OR(U$10="",$I434=""),"",
SUMIFS(収穫記録!$P:$P,収穫記録!$D:$D,$J$1,収穫記録!$I:$I,$J$2,収穫記録!$J:$J,$J$3,収穫記録!$F:$F,$I434,収穫記録!$B:$B,"&gt;="&amp;U$10,収穫記録!$B:$B,"&lt;="&amp;U$10+6)
/_xlfn.UNIQUE(_xlfn._xlws.FILTER($F:$F,$E:$E=$J$4))
/IF($J$5="総計",1,$K434/10)
),0)</f>
        <v>0</v>
      </c>
      <c r="V434" s="48" cm="1">
        <f t="array" ref="V434">IFERROR(
IF(OR(V$10="",$I434=""),"",
SUMIFS(収穫記録!$P:$P,収穫記録!$D:$D,$J$1,収穫記録!$I:$I,$J$2,収穫記録!$J:$J,$J$3,収穫記録!$F:$F,$I434,収穫記録!$B:$B,"&gt;="&amp;V$10,収穫記録!$B:$B,"&lt;="&amp;V$10+6)
/_xlfn.UNIQUE(_xlfn._xlws.FILTER($F:$F,$E:$E=$J$4))
/IF($J$5="総計",1,$K434/10)
),0)</f>
        <v>0</v>
      </c>
      <c r="W434" s="48" cm="1">
        <f t="array" ref="W434">IFERROR(
IF(OR(W$10="",$I434=""),"",
SUMIFS(収穫記録!$P:$P,収穫記録!$D:$D,$J$1,収穫記録!$I:$I,$J$2,収穫記録!$J:$J,$J$3,収穫記録!$F:$F,$I434,収穫記録!$B:$B,"&gt;="&amp;W$10,収穫記録!$B:$B,"&lt;="&amp;W$10+6)
/_xlfn.UNIQUE(_xlfn._xlws.FILTER($F:$F,$E:$E=$J$4))
/IF($J$5="総計",1,$K434/10)
),0)</f>
        <v>0</v>
      </c>
      <c r="X434" s="48" cm="1">
        <f t="array" ref="X434">IFERROR(
IF(OR(X$10="",$I434=""),"",
SUMIFS(収穫記録!$P:$P,収穫記録!$D:$D,$J$1,収穫記録!$I:$I,$J$2,収穫記録!$J:$J,$J$3,収穫記録!$F:$F,$I434,収穫記録!$B:$B,"&gt;="&amp;X$10,収穫記録!$B:$B,"&lt;="&amp;X$10+6)
/_xlfn.UNIQUE(_xlfn._xlws.FILTER($F:$F,$E:$E=$J$4))
/IF($J$5="総計",1,$K434/10)
),0)</f>
        <v>0</v>
      </c>
    </row>
    <row r="435" spans="10:24">
      <c r="J435" s="13"/>
      <c r="K435" s="37"/>
      <c r="L435" s="46" t="str">
        <f t="shared" si="9"/>
        <v/>
      </c>
      <c r="M435" s="47" cm="1">
        <f t="array" ref="M435">IFERROR(
IF(OR(M$10="",$I435=""),"",
SUMIFS(収穫記録!$P:$P,収穫記録!$D:$D,$J$1,収穫記録!$I:$I,$J$2,収穫記録!$J:$J,$J$3,収穫記録!$F:$F,$I435,収穫記録!$B:$B,"&gt;="&amp;M$10,収穫記録!$B:$B,"&lt;="&amp;M$10+6)
/_xlfn.UNIQUE(_xlfn._xlws.FILTER($F:$F,$E:$E=$J$4))
/IF($J$5="総計",1,$K435/10)
),0)</f>
        <v>0</v>
      </c>
      <c r="N435" s="48" cm="1">
        <f t="array" ref="N435">IFERROR(
IF(OR(N$10="",$I435=""),"",
SUMIFS(収穫記録!$P:$P,収穫記録!$D:$D,$J$1,収穫記録!$I:$I,$J$2,収穫記録!$J:$J,$J$3,収穫記録!$F:$F,$I435,収穫記録!$B:$B,"&gt;="&amp;N$10,収穫記録!$B:$B,"&lt;="&amp;N$10+6)
/_xlfn.UNIQUE(_xlfn._xlws.FILTER($F:$F,$E:$E=$J$4))
/IF($J$5="総計",1,$K435/10)
),0)</f>
        <v>0</v>
      </c>
      <c r="O435" s="48" cm="1">
        <f t="array" ref="O435">IFERROR(
IF(OR(O$10="",$I435=""),"",
SUMIFS(収穫記録!$P:$P,収穫記録!$D:$D,$J$1,収穫記録!$I:$I,$J$2,収穫記録!$J:$J,$J$3,収穫記録!$F:$F,$I435,収穫記録!$B:$B,"&gt;="&amp;O$10,収穫記録!$B:$B,"&lt;="&amp;O$10+6)
/_xlfn.UNIQUE(_xlfn._xlws.FILTER($F:$F,$E:$E=$J$4))
/IF($J$5="総計",1,$K435/10)
),0)</f>
        <v>0</v>
      </c>
      <c r="P435" s="48" cm="1">
        <f t="array" ref="P435">IFERROR(
IF(OR(P$10="",$I435=""),"",
SUMIFS(収穫記録!$P:$P,収穫記録!$D:$D,$J$1,収穫記録!$I:$I,$J$2,収穫記録!$J:$J,$J$3,収穫記録!$F:$F,$I435,収穫記録!$B:$B,"&gt;="&amp;P$10,収穫記録!$B:$B,"&lt;="&amp;P$10+6)
/_xlfn.UNIQUE(_xlfn._xlws.FILTER($F:$F,$E:$E=$J$4))
/IF($J$5="総計",1,$K435/10)
),0)</f>
        <v>0</v>
      </c>
      <c r="Q435" s="48" cm="1">
        <f t="array" ref="Q435">IFERROR(
IF(OR(Q$10="",$I435=""),"",
SUMIFS(収穫記録!$P:$P,収穫記録!$D:$D,$J$1,収穫記録!$I:$I,$J$2,収穫記録!$J:$J,$J$3,収穫記録!$F:$F,$I435,収穫記録!$B:$B,"&gt;="&amp;Q$10,収穫記録!$B:$B,"&lt;="&amp;Q$10+6)
/_xlfn.UNIQUE(_xlfn._xlws.FILTER($F:$F,$E:$E=$J$4))
/IF($J$5="総計",1,$K435/10)
),0)</f>
        <v>0</v>
      </c>
      <c r="R435" s="48" cm="1">
        <f t="array" ref="R435">IFERROR(
IF(OR(R$10="",$I435=""),"",
SUMIFS(収穫記録!$P:$P,収穫記録!$D:$D,$J$1,収穫記録!$I:$I,$J$2,収穫記録!$J:$J,$J$3,収穫記録!$F:$F,$I435,収穫記録!$B:$B,"&gt;="&amp;R$10,収穫記録!$B:$B,"&lt;="&amp;R$10+6)
/_xlfn.UNIQUE(_xlfn._xlws.FILTER($F:$F,$E:$E=$J$4))
/IF($J$5="総計",1,$K435/10)
),0)</f>
        <v>0</v>
      </c>
      <c r="S435" s="48" cm="1">
        <f t="array" ref="S435">IFERROR(
IF(OR(S$10="",$I435=""),"",
SUMIFS(収穫記録!$P:$P,収穫記録!$D:$D,$J$1,収穫記録!$I:$I,$J$2,収穫記録!$J:$J,$J$3,収穫記録!$F:$F,$I435,収穫記録!$B:$B,"&gt;="&amp;S$10,収穫記録!$B:$B,"&lt;="&amp;S$10+6)
/_xlfn.UNIQUE(_xlfn._xlws.FILTER($F:$F,$E:$E=$J$4))
/IF($J$5="総計",1,$K435/10)
),0)</f>
        <v>0</v>
      </c>
      <c r="T435" s="48" cm="1">
        <f t="array" ref="T435">IFERROR(
IF(OR(T$10="",$I435=""),"",
SUMIFS(収穫記録!$P:$P,収穫記録!$D:$D,$J$1,収穫記録!$I:$I,$J$2,収穫記録!$J:$J,$J$3,収穫記録!$F:$F,$I435,収穫記録!$B:$B,"&gt;="&amp;T$10,収穫記録!$B:$B,"&lt;="&amp;T$10+6)
/_xlfn.UNIQUE(_xlfn._xlws.FILTER($F:$F,$E:$E=$J$4))
/IF($J$5="総計",1,$K435/10)
),0)</f>
        <v>0</v>
      </c>
      <c r="U435" s="48" cm="1">
        <f t="array" ref="U435">IFERROR(
IF(OR(U$10="",$I435=""),"",
SUMIFS(収穫記録!$P:$P,収穫記録!$D:$D,$J$1,収穫記録!$I:$I,$J$2,収穫記録!$J:$J,$J$3,収穫記録!$F:$F,$I435,収穫記録!$B:$B,"&gt;="&amp;U$10,収穫記録!$B:$B,"&lt;="&amp;U$10+6)
/_xlfn.UNIQUE(_xlfn._xlws.FILTER($F:$F,$E:$E=$J$4))
/IF($J$5="総計",1,$K435/10)
),0)</f>
        <v>0</v>
      </c>
      <c r="V435" s="48" cm="1">
        <f t="array" ref="V435">IFERROR(
IF(OR(V$10="",$I435=""),"",
SUMIFS(収穫記録!$P:$P,収穫記録!$D:$D,$J$1,収穫記録!$I:$I,$J$2,収穫記録!$J:$J,$J$3,収穫記録!$F:$F,$I435,収穫記録!$B:$B,"&gt;="&amp;V$10,収穫記録!$B:$B,"&lt;="&amp;V$10+6)
/_xlfn.UNIQUE(_xlfn._xlws.FILTER($F:$F,$E:$E=$J$4))
/IF($J$5="総計",1,$K435/10)
),0)</f>
        <v>0</v>
      </c>
      <c r="W435" s="48" cm="1">
        <f t="array" ref="W435">IFERROR(
IF(OR(W$10="",$I435=""),"",
SUMIFS(収穫記録!$P:$P,収穫記録!$D:$D,$J$1,収穫記録!$I:$I,$J$2,収穫記録!$J:$J,$J$3,収穫記録!$F:$F,$I435,収穫記録!$B:$B,"&gt;="&amp;W$10,収穫記録!$B:$B,"&lt;="&amp;W$10+6)
/_xlfn.UNIQUE(_xlfn._xlws.FILTER($F:$F,$E:$E=$J$4))
/IF($J$5="総計",1,$K435/10)
),0)</f>
        <v>0</v>
      </c>
      <c r="X435" s="48" cm="1">
        <f t="array" ref="X435">IFERROR(
IF(OR(X$10="",$I435=""),"",
SUMIFS(収穫記録!$P:$P,収穫記録!$D:$D,$J$1,収穫記録!$I:$I,$J$2,収穫記録!$J:$J,$J$3,収穫記録!$F:$F,$I435,収穫記録!$B:$B,"&gt;="&amp;X$10,収穫記録!$B:$B,"&lt;="&amp;X$10+6)
/_xlfn.UNIQUE(_xlfn._xlws.FILTER($F:$F,$E:$E=$J$4))
/IF($J$5="総計",1,$K435/10)
),0)</f>
        <v>0</v>
      </c>
    </row>
    <row r="436" spans="10:24">
      <c r="J436" s="13"/>
      <c r="K436" s="37"/>
      <c r="L436" s="46" t="str">
        <f t="shared" si="9"/>
        <v/>
      </c>
      <c r="M436" s="47" cm="1">
        <f t="array" ref="M436">IFERROR(
IF(OR(M$10="",$I436=""),"",
SUMIFS(収穫記録!$P:$P,収穫記録!$D:$D,$J$1,収穫記録!$I:$I,$J$2,収穫記録!$J:$J,$J$3,収穫記録!$F:$F,$I436,収穫記録!$B:$B,"&gt;="&amp;M$10,収穫記録!$B:$B,"&lt;="&amp;M$10+6)
/_xlfn.UNIQUE(_xlfn._xlws.FILTER($F:$F,$E:$E=$J$4))
/IF($J$5="総計",1,$K436/10)
),0)</f>
        <v>0</v>
      </c>
      <c r="N436" s="48" cm="1">
        <f t="array" ref="N436">IFERROR(
IF(OR(N$10="",$I436=""),"",
SUMIFS(収穫記録!$P:$P,収穫記録!$D:$D,$J$1,収穫記録!$I:$I,$J$2,収穫記録!$J:$J,$J$3,収穫記録!$F:$F,$I436,収穫記録!$B:$B,"&gt;="&amp;N$10,収穫記録!$B:$B,"&lt;="&amp;N$10+6)
/_xlfn.UNIQUE(_xlfn._xlws.FILTER($F:$F,$E:$E=$J$4))
/IF($J$5="総計",1,$K436/10)
),0)</f>
        <v>0</v>
      </c>
      <c r="O436" s="48" cm="1">
        <f t="array" ref="O436">IFERROR(
IF(OR(O$10="",$I436=""),"",
SUMIFS(収穫記録!$P:$P,収穫記録!$D:$D,$J$1,収穫記録!$I:$I,$J$2,収穫記録!$J:$J,$J$3,収穫記録!$F:$F,$I436,収穫記録!$B:$B,"&gt;="&amp;O$10,収穫記録!$B:$B,"&lt;="&amp;O$10+6)
/_xlfn.UNIQUE(_xlfn._xlws.FILTER($F:$F,$E:$E=$J$4))
/IF($J$5="総計",1,$K436/10)
),0)</f>
        <v>0</v>
      </c>
      <c r="P436" s="48" cm="1">
        <f t="array" ref="P436">IFERROR(
IF(OR(P$10="",$I436=""),"",
SUMIFS(収穫記録!$P:$P,収穫記録!$D:$D,$J$1,収穫記録!$I:$I,$J$2,収穫記録!$J:$J,$J$3,収穫記録!$F:$F,$I436,収穫記録!$B:$B,"&gt;="&amp;P$10,収穫記録!$B:$B,"&lt;="&amp;P$10+6)
/_xlfn.UNIQUE(_xlfn._xlws.FILTER($F:$F,$E:$E=$J$4))
/IF($J$5="総計",1,$K436/10)
),0)</f>
        <v>0</v>
      </c>
      <c r="Q436" s="48" cm="1">
        <f t="array" ref="Q436">IFERROR(
IF(OR(Q$10="",$I436=""),"",
SUMIFS(収穫記録!$P:$P,収穫記録!$D:$D,$J$1,収穫記録!$I:$I,$J$2,収穫記録!$J:$J,$J$3,収穫記録!$F:$F,$I436,収穫記録!$B:$B,"&gt;="&amp;Q$10,収穫記録!$B:$B,"&lt;="&amp;Q$10+6)
/_xlfn.UNIQUE(_xlfn._xlws.FILTER($F:$F,$E:$E=$J$4))
/IF($J$5="総計",1,$K436/10)
),0)</f>
        <v>0</v>
      </c>
      <c r="R436" s="48" cm="1">
        <f t="array" ref="R436">IFERROR(
IF(OR(R$10="",$I436=""),"",
SUMIFS(収穫記録!$P:$P,収穫記録!$D:$D,$J$1,収穫記録!$I:$I,$J$2,収穫記録!$J:$J,$J$3,収穫記録!$F:$F,$I436,収穫記録!$B:$B,"&gt;="&amp;R$10,収穫記録!$B:$B,"&lt;="&amp;R$10+6)
/_xlfn.UNIQUE(_xlfn._xlws.FILTER($F:$F,$E:$E=$J$4))
/IF($J$5="総計",1,$K436/10)
),0)</f>
        <v>0</v>
      </c>
      <c r="S436" s="48" cm="1">
        <f t="array" ref="S436">IFERROR(
IF(OR(S$10="",$I436=""),"",
SUMIFS(収穫記録!$P:$P,収穫記録!$D:$D,$J$1,収穫記録!$I:$I,$J$2,収穫記録!$J:$J,$J$3,収穫記録!$F:$F,$I436,収穫記録!$B:$B,"&gt;="&amp;S$10,収穫記録!$B:$B,"&lt;="&amp;S$10+6)
/_xlfn.UNIQUE(_xlfn._xlws.FILTER($F:$F,$E:$E=$J$4))
/IF($J$5="総計",1,$K436/10)
),0)</f>
        <v>0</v>
      </c>
      <c r="T436" s="48" cm="1">
        <f t="array" ref="T436">IFERROR(
IF(OR(T$10="",$I436=""),"",
SUMIFS(収穫記録!$P:$P,収穫記録!$D:$D,$J$1,収穫記録!$I:$I,$J$2,収穫記録!$J:$J,$J$3,収穫記録!$F:$F,$I436,収穫記録!$B:$B,"&gt;="&amp;T$10,収穫記録!$B:$B,"&lt;="&amp;T$10+6)
/_xlfn.UNIQUE(_xlfn._xlws.FILTER($F:$F,$E:$E=$J$4))
/IF($J$5="総計",1,$K436/10)
),0)</f>
        <v>0</v>
      </c>
      <c r="U436" s="48" cm="1">
        <f t="array" ref="U436">IFERROR(
IF(OR(U$10="",$I436=""),"",
SUMIFS(収穫記録!$P:$P,収穫記録!$D:$D,$J$1,収穫記録!$I:$I,$J$2,収穫記録!$J:$J,$J$3,収穫記録!$F:$F,$I436,収穫記録!$B:$B,"&gt;="&amp;U$10,収穫記録!$B:$B,"&lt;="&amp;U$10+6)
/_xlfn.UNIQUE(_xlfn._xlws.FILTER($F:$F,$E:$E=$J$4))
/IF($J$5="総計",1,$K436/10)
),0)</f>
        <v>0</v>
      </c>
      <c r="V436" s="48" cm="1">
        <f t="array" ref="V436">IFERROR(
IF(OR(V$10="",$I436=""),"",
SUMIFS(収穫記録!$P:$P,収穫記録!$D:$D,$J$1,収穫記録!$I:$I,$J$2,収穫記録!$J:$J,$J$3,収穫記録!$F:$F,$I436,収穫記録!$B:$B,"&gt;="&amp;V$10,収穫記録!$B:$B,"&lt;="&amp;V$10+6)
/_xlfn.UNIQUE(_xlfn._xlws.FILTER($F:$F,$E:$E=$J$4))
/IF($J$5="総計",1,$K436/10)
),0)</f>
        <v>0</v>
      </c>
      <c r="W436" s="48" cm="1">
        <f t="array" ref="W436">IFERROR(
IF(OR(W$10="",$I436=""),"",
SUMIFS(収穫記録!$P:$P,収穫記録!$D:$D,$J$1,収穫記録!$I:$I,$J$2,収穫記録!$J:$J,$J$3,収穫記録!$F:$F,$I436,収穫記録!$B:$B,"&gt;="&amp;W$10,収穫記録!$B:$B,"&lt;="&amp;W$10+6)
/_xlfn.UNIQUE(_xlfn._xlws.FILTER($F:$F,$E:$E=$J$4))
/IF($J$5="総計",1,$K436/10)
),0)</f>
        <v>0</v>
      </c>
      <c r="X436" s="48" cm="1">
        <f t="array" ref="X436">IFERROR(
IF(OR(X$10="",$I436=""),"",
SUMIFS(収穫記録!$P:$P,収穫記録!$D:$D,$J$1,収穫記録!$I:$I,$J$2,収穫記録!$J:$J,$J$3,収穫記録!$F:$F,$I436,収穫記録!$B:$B,"&gt;="&amp;X$10,収穫記録!$B:$B,"&lt;="&amp;X$10+6)
/_xlfn.UNIQUE(_xlfn._xlws.FILTER($F:$F,$E:$E=$J$4))
/IF($J$5="総計",1,$K436/10)
),0)</f>
        <v>0</v>
      </c>
    </row>
    <row r="437" spans="10:24">
      <c r="J437" s="13"/>
      <c r="K437" s="37"/>
      <c r="L437" s="46" t="str">
        <f t="shared" si="9"/>
        <v/>
      </c>
      <c r="M437" s="47" cm="1">
        <f t="array" ref="M437">IFERROR(
IF(OR(M$10="",$I437=""),"",
SUMIFS(収穫記録!$P:$P,収穫記録!$D:$D,$J$1,収穫記録!$I:$I,$J$2,収穫記録!$J:$J,$J$3,収穫記録!$F:$F,$I437,収穫記録!$B:$B,"&gt;="&amp;M$10,収穫記録!$B:$B,"&lt;="&amp;M$10+6)
/_xlfn.UNIQUE(_xlfn._xlws.FILTER($F:$F,$E:$E=$J$4))
/IF($J$5="総計",1,$K437/10)
),0)</f>
        <v>0</v>
      </c>
      <c r="N437" s="48" cm="1">
        <f t="array" ref="N437">IFERROR(
IF(OR(N$10="",$I437=""),"",
SUMIFS(収穫記録!$P:$P,収穫記録!$D:$D,$J$1,収穫記録!$I:$I,$J$2,収穫記録!$J:$J,$J$3,収穫記録!$F:$F,$I437,収穫記録!$B:$B,"&gt;="&amp;N$10,収穫記録!$B:$B,"&lt;="&amp;N$10+6)
/_xlfn.UNIQUE(_xlfn._xlws.FILTER($F:$F,$E:$E=$J$4))
/IF($J$5="総計",1,$K437/10)
),0)</f>
        <v>0</v>
      </c>
      <c r="O437" s="48" cm="1">
        <f t="array" ref="O437">IFERROR(
IF(OR(O$10="",$I437=""),"",
SUMIFS(収穫記録!$P:$P,収穫記録!$D:$D,$J$1,収穫記録!$I:$I,$J$2,収穫記録!$J:$J,$J$3,収穫記録!$F:$F,$I437,収穫記録!$B:$B,"&gt;="&amp;O$10,収穫記録!$B:$B,"&lt;="&amp;O$10+6)
/_xlfn.UNIQUE(_xlfn._xlws.FILTER($F:$F,$E:$E=$J$4))
/IF($J$5="総計",1,$K437/10)
),0)</f>
        <v>0</v>
      </c>
      <c r="P437" s="48" cm="1">
        <f t="array" ref="P437">IFERROR(
IF(OR(P$10="",$I437=""),"",
SUMIFS(収穫記録!$P:$P,収穫記録!$D:$D,$J$1,収穫記録!$I:$I,$J$2,収穫記録!$J:$J,$J$3,収穫記録!$F:$F,$I437,収穫記録!$B:$B,"&gt;="&amp;P$10,収穫記録!$B:$B,"&lt;="&amp;P$10+6)
/_xlfn.UNIQUE(_xlfn._xlws.FILTER($F:$F,$E:$E=$J$4))
/IF($J$5="総計",1,$K437/10)
),0)</f>
        <v>0</v>
      </c>
      <c r="Q437" s="48" cm="1">
        <f t="array" ref="Q437">IFERROR(
IF(OR(Q$10="",$I437=""),"",
SUMIFS(収穫記録!$P:$P,収穫記録!$D:$D,$J$1,収穫記録!$I:$I,$J$2,収穫記録!$J:$J,$J$3,収穫記録!$F:$F,$I437,収穫記録!$B:$B,"&gt;="&amp;Q$10,収穫記録!$B:$B,"&lt;="&amp;Q$10+6)
/_xlfn.UNIQUE(_xlfn._xlws.FILTER($F:$F,$E:$E=$J$4))
/IF($J$5="総計",1,$K437/10)
),0)</f>
        <v>0</v>
      </c>
      <c r="R437" s="48" cm="1">
        <f t="array" ref="R437">IFERROR(
IF(OR(R$10="",$I437=""),"",
SUMIFS(収穫記録!$P:$P,収穫記録!$D:$D,$J$1,収穫記録!$I:$I,$J$2,収穫記録!$J:$J,$J$3,収穫記録!$F:$F,$I437,収穫記録!$B:$B,"&gt;="&amp;R$10,収穫記録!$B:$B,"&lt;="&amp;R$10+6)
/_xlfn.UNIQUE(_xlfn._xlws.FILTER($F:$F,$E:$E=$J$4))
/IF($J$5="総計",1,$K437/10)
),0)</f>
        <v>0</v>
      </c>
      <c r="S437" s="48" cm="1">
        <f t="array" ref="S437">IFERROR(
IF(OR(S$10="",$I437=""),"",
SUMIFS(収穫記録!$P:$P,収穫記録!$D:$D,$J$1,収穫記録!$I:$I,$J$2,収穫記録!$J:$J,$J$3,収穫記録!$F:$F,$I437,収穫記録!$B:$B,"&gt;="&amp;S$10,収穫記録!$B:$B,"&lt;="&amp;S$10+6)
/_xlfn.UNIQUE(_xlfn._xlws.FILTER($F:$F,$E:$E=$J$4))
/IF($J$5="総計",1,$K437/10)
),0)</f>
        <v>0</v>
      </c>
      <c r="T437" s="48" cm="1">
        <f t="array" ref="T437">IFERROR(
IF(OR(T$10="",$I437=""),"",
SUMIFS(収穫記録!$P:$P,収穫記録!$D:$D,$J$1,収穫記録!$I:$I,$J$2,収穫記録!$J:$J,$J$3,収穫記録!$F:$F,$I437,収穫記録!$B:$B,"&gt;="&amp;T$10,収穫記録!$B:$B,"&lt;="&amp;T$10+6)
/_xlfn.UNIQUE(_xlfn._xlws.FILTER($F:$F,$E:$E=$J$4))
/IF($J$5="総計",1,$K437/10)
),0)</f>
        <v>0</v>
      </c>
      <c r="U437" s="48" cm="1">
        <f t="array" ref="U437">IFERROR(
IF(OR(U$10="",$I437=""),"",
SUMIFS(収穫記録!$P:$P,収穫記録!$D:$D,$J$1,収穫記録!$I:$I,$J$2,収穫記録!$J:$J,$J$3,収穫記録!$F:$F,$I437,収穫記録!$B:$B,"&gt;="&amp;U$10,収穫記録!$B:$B,"&lt;="&amp;U$10+6)
/_xlfn.UNIQUE(_xlfn._xlws.FILTER($F:$F,$E:$E=$J$4))
/IF($J$5="総計",1,$K437/10)
),0)</f>
        <v>0</v>
      </c>
      <c r="V437" s="48" cm="1">
        <f t="array" ref="V437">IFERROR(
IF(OR(V$10="",$I437=""),"",
SUMIFS(収穫記録!$P:$P,収穫記録!$D:$D,$J$1,収穫記録!$I:$I,$J$2,収穫記録!$J:$J,$J$3,収穫記録!$F:$F,$I437,収穫記録!$B:$B,"&gt;="&amp;V$10,収穫記録!$B:$B,"&lt;="&amp;V$10+6)
/_xlfn.UNIQUE(_xlfn._xlws.FILTER($F:$F,$E:$E=$J$4))
/IF($J$5="総計",1,$K437/10)
),0)</f>
        <v>0</v>
      </c>
      <c r="W437" s="48" cm="1">
        <f t="array" ref="W437">IFERROR(
IF(OR(W$10="",$I437=""),"",
SUMIFS(収穫記録!$P:$P,収穫記録!$D:$D,$J$1,収穫記録!$I:$I,$J$2,収穫記録!$J:$J,$J$3,収穫記録!$F:$F,$I437,収穫記録!$B:$B,"&gt;="&amp;W$10,収穫記録!$B:$B,"&lt;="&amp;W$10+6)
/_xlfn.UNIQUE(_xlfn._xlws.FILTER($F:$F,$E:$E=$J$4))
/IF($J$5="総計",1,$K437/10)
),0)</f>
        <v>0</v>
      </c>
      <c r="X437" s="48" cm="1">
        <f t="array" ref="X437">IFERROR(
IF(OR(X$10="",$I437=""),"",
SUMIFS(収穫記録!$P:$P,収穫記録!$D:$D,$J$1,収穫記録!$I:$I,$J$2,収穫記録!$J:$J,$J$3,収穫記録!$F:$F,$I437,収穫記録!$B:$B,"&gt;="&amp;X$10,収穫記録!$B:$B,"&lt;="&amp;X$10+6)
/_xlfn.UNIQUE(_xlfn._xlws.FILTER($F:$F,$E:$E=$J$4))
/IF($J$5="総計",1,$K437/10)
),0)</f>
        <v>0</v>
      </c>
    </row>
    <row r="438" spans="10:24">
      <c r="J438" s="13"/>
      <c r="K438" s="37"/>
      <c r="L438" s="46" t="str">
        <f t="shared" si="9"/>
        <v/>
      </c>
      <c r="M438" s="47" cm="1">
        <f t="array" ref="M438">IFERROR(
IF(OR(M$10="",$I438=""),"",
SUMIFS(収穫記録!$P:$P,収穫記録!$D:$D,$J$1,収穫記録!$I:$I,$J$2,収穫記録!$J:$J,$J$3,収穫記録!$F:$F,$I438,収穫記録!$B:$B,"&gt;="&amp;M$10,収穫記録!$B:$B,"&lt;="&amp;M$10+6)
/_xlfn.UNIQUE(_xlfn._xlws.FILTER($F:$F,$E:$E=$J$4))
/IF($J$5="総計",1,$K438/10)
),0)</f>
        <v>0</v>
      </c>
      <c r="N438" s="48" cm="1">
        <f t="array" ref="N438">IFERROR(
IF(OR(N$10="",$I438=""),"",
SUMIFS(収穫記録!$P:$P,収穫記録!$D:$D,$J$1,収穫記録!$I:$I,$J$2,収穫記録!$J:$J,$J$3,収穫記録!$F:$F,$I438,収穫記録!$B:$B,"&gt;="&amp;N$10,収穫記録!$B:$B,"&lt;="&amp;N$10+6)
/_xlfn.UNIQUE(_xlfn._xlws.FILTER($F:$F,$E:$E=$J$4))
/IF($J$5="総計",1,$K438/10)
),0)</f>
        <v>0</v>
      </c>
      <c r="O438" s="48" cm="1">
        <f t="array" ref="O438">IFERROR(
IF(OR(O$10="",$I438=""),"",
SUMIFS(収穫記録!$P:$P,収穫記録!$D:$D,$J$1,収穫記録!$I:$I,$J$2,収穫記録!$J:$J,$J$3,収穫記録!$F:$F,$I438,収穫記録!$B:$B,"&gt;="&amp;O$10,収穫記録!$B:$B,"&lt;="&amp;O$10+6)
/_xlfn.UNIQUE(_xlfn._xlws.FILTER($F:$F,$E:$E=$J$4))
/IF($J$5="総計",1,$K438/10)
),0)</f>
        <v>0</v>
      </c>
      <c r="P438" s="48" cm="1">
        <f t="array" ref="P438">IFERROR(
IF(OR(P$10="",$I438=""),"",
SUMIFS(収穫記録!$P:$P,収穫記録!$D:$D,$J$1,収穫記録!$I:$I,$J$2,収穫記録!$J:$J,$J$3,収穫記録!$F:$F,$I438,収穫記録!$B:$B,"&gt;="&amp;P$10,収穫記録!$B:$B,"&lt;="&amp;P$10+6)
/_xlfn.UNIQUE(_xlfn._xlws.FILTER($F:$F,$E:$E=$J$4))
/IF($J$5="総計",1,$K438/10)
),0)</f>
        <v>0</v>
      </c>
      <c r="Q438" s="48" cm="1">
        <f t="array" ref="Q438">IFERROR(
IF(OR(Q$10="",$I438=""),"",
SUMIFS(収穫記録!$P:$P,収穫記録!$D:$D,$J$1,収穫記録!$I:$I,$J$2,収穫記録!$J:$J,$J$3,収穫記録!$F:$F,$I438,収穫記録!$B:$B,"&gt;="&amp;Q$10,収穫記録!$B:$B,"&lt;="&amp;Q$10+6)
/_xlfn.UNIQUE(_xlfn._xlws.FILTER($F:$F,$E:$E=$J$4))
/IF($J$5="総計",1,$K438/10)
),0)</f>
        <v>0</v>
      </c>
      <c r="R438" s="48" cm="1">
        <f t="array" ref="R438">IFERROR(
IF(OR(R$10="",$I438=""),"",
SUMIFS(収穫記録!$P:$P,収穫記録!$D:$D,$J$1,収穫記録!$I:$I,$J$2,収穫記録!$J:$J,$J$3,収穫記録!$F:$F,$I438,収穫記録!$B:$B,"&gt;="&amp;R$10,収穫記録!$B:$B,"&lt;="&amp;R$10+6)
/_xlfn.UNIQUE(_xlfn._xlws.FILTER($F:$F,$E:$E=$J$4))
/IF($J$5="総計",1,$K438/10)
),0)</f>
        <v>0</v>
      </c>
      <c r="S438" s="48" cm="1">
        <f t="array" ref="S438">IFERROR(
IF(OR(S$10="",$I438=""),"",
SUMIFS(収穫記録!$P:$P,収穫記録!$D:$D,$J$1,収穫記録!$I:$I,$J$2,収穫記録!$J:$J,$J$3,収穫記録!$F:$F,$I438,収穫記録!$B:$B,"&gt;="&amp;S$10,収穫記録!$B:$B,"&lt;="&amp;S$10+6)
/_xlfn.UNIQUE(_xlfn._xlws.FILTER($F:$F,$E:$E=$J$4))
/IF($J$5="総計",1,$K438/10)
),0)</f>
        <v>0</v>
      </c>
      <c r="T438" s="48" cm="1">
        <f t="array" ref="T438">IFERROR(
IF(OR(T$10="",$I438=""),"",
SUMIFS(収穫記録!$P:$P,収穫記録!$D:$D,$J$1,収穫記録!$I:$I,$J$2,収穫記録!$J:$J,$J$3,収穫記録!$F:$F,$I438,収穫記録!$B:$B,"&gt;="&amp;T$10,収穫記録!$B:$B,"&lt;="&amp;T$10+6)
/_xlfn.UNIQUE(_xlfn._xlws.FILTER($F:$F,$E:$E=$J$4))
/IF($J$5="総計",1,$K438/10)
),0)</f>
        <v>0</v>
      </c>
      <c r="U438" s="48" cm="1">
        <f t="array" ref="U438">IFERROR(
IF(OR(U$10="",$I438=""),"",
SUMIFS(収穫記録!$P:$P,収穫記録!$D:$D,$J$1,収穫記録!$I:$I,$J$2,収穫記録!$J:$J,$J$3,収穫記録!$F:$F,$I438,収穫記録!$B:$B,"&gt;="&amp;U$10,収穫記録!$B:$B,"&lt;="&amp;U$10+6)
/_xlfn.UNIQUE(_xlfn._xlws.FILTER($F:$F,$E:$E=$J$4))
/IF($J$5="総計",1,$K438/10)
),0)</f>
        <v>0</v>
      </c>
      <c r="V438" s="48" cm="1">
        <f t="array" ref="V438">IFERROR(
IF(OR(V$10="",$I438=""),"",
SUMIFS(収穫記録!$P:$P,収穫記録!$D:$D,$J$1,収穫記録!$I:$I,$J$2,収穫記録!$J:$J,$J$3,収穫記録!$F:$F,$I438,収穫記録!$B:$B,"&gt;="&amp;V$10,収穫記録!$B:$B,"&lt;="&amp;V$10+6)
/_xlfn.UNIQUE(_xlfn._xlws.FILTER($F:$F,$E:$E=$J$4))
/IF($J$5="総計",1,$K438/10)
),0)</f>
        <v>0</v>
      </c>
      <c r="W438" s="48" cm="1">
        <f t="array" ref="W438">IFERROR(
IF(OR(W$10="",$I438=""),"",
SUMIFS(収穫記録!$P:$P,収穫記録!$D:$D,$J$1,収穫記録!$I:$I,$J$2,収穫記録!$J:$J,$J$3,収穫記録!$F:$F,$I438,収穫記録!$B:$B,"&gt;="&amp;W$10,収穫記録!$B:$B,"&lt;="&amp;W$10+6)
/_xlfn.UNIQUE(_xlfn._xlws.FILTER($F:$F,$E:$E=$J$4))
/IF($J$5="総計",1,$K438/10)
),0)</f>
        <v>0</v>
      </c>
      <c r="X438" s="48" cm="1">
        <f t="array" ref="X438">IFERROR(
IF(OR(X$10="",$I438=""),"",
SUMIFS(収穫記録!$P:$P,収穫記録!$D:$D,$J$1,収穫記録!$I:$I,$J$2,収穫記録!$J:$J,$J$3,収穫記録!$F:$F,$I438,収穫記録!$B:$B,"&gt;="&amp;X$10,収穫記録!$B:$B,"&lt;="&amp;X$10+6)
/_xlfn.UNIQUE(_xlfn._xlws.FILTER($F:$F,$E:$E=$J$4))
/IF($J$5="総計",1,$K438/10)
),0)</f>
        <v>0</v>
      </c>
    </row>
    <row r="439" spans="10:24">
      <c r="J439" s="13"/>
      <c r="K439" s="37"/>
      <c r="L439" s="46" t="str">
        <f t="shared" si="9"/>
        <v/>
      </c>
      <c r="M439" s="47" cm="1">
        <f t="array" ref="M439">IFERROR(
IF(OR(M$10="",$I439=""),"",
SUMIFS(収穫記録!$P:$P,収穫記録!$D:$D,$J$1,収穫記録!$I:$I,$J$2,収穫記録!$J:$J,$J$3,収穫記録!$F:$F,$I439,収穫記録!$B:$B,"&gt;="&amp;M$10,収穫記録!$B:$B,"&lt;="&amp;M$10+6)
/_xlfn.UNIQUE(_xlfn._xlws.FILTER($F:$F,$E:$E=$J$4))
/IF($J$5="総計",1,$K439/10)
),0)</f>
        <v>0</v>
      </c>
      <c r="N439" s="48" cm="1">
        <f t="array" ref="N439">IFERROR(
IF(OR(N$10="",$I439=""),"",
SUMIFS(収穫記録!$P:$P,収穫記録!$D:$D,$J$1,収穫記録!$I:$I,$J$2,収穫記録!$J:$J,$J$3,収穫記録!$F:$F,$I439,収穫記録!$B:$B,"&gt;="&amp;N$10,収穫記録!$B:$B,"&lt;="&amp;N$10+6)
/_xlfn.UNIQUE(_xlfn._xlws.FILTER($F:$F,$E:$E=$J$4))
/IF($J$5="総計",1,$K439/10)
),0)</f>
        <v>0</v>
      </c>
      <c r="O439" s="48" cm="1">
        <f t="array" ref="O439">IFERROR(
IF(OR(O$10="",$I439=""),"",
SUMIFS(収穫記録!$P:$P,収穫記録!$D:$D,$J$1,収穫記録!$I:$I,$J$2,収穫記録!$J:$J,$J$3,収穫記録!$F:$F,$I439,収穫記録!$B:$B,"&gt;="&amp;O$10,収穫記録!$B:$B,"&lt;="&amp;O$10+6)
/_xlfn.UNIQUE(_xlfn._xlws.FILTER($F:$F,$E:$E=$J$4))
/IF($J$5="総計",1,$K439/10)
),0)</f>
        <v>0</v>
      </c>
      <c r="P439" s="48" cm="1">
        <f t="array" ref="P439">IFERROR(
IF(OR(P$10="",$I439=""),"",
SUMIFS(収穫記録!$P:$P,収穫記録!$D:$D,$J$1,収穫記録!$I:$I,$J$2,収穫記録!$J:$J,$J$3,収穫記録!$F:$F,$I439,収穫記録!$B:$B,"&gt;="&amp;P$10,収穫記録!$B:$B,"&lt;="&amp;P$10+6)
/_xlfn.UNIQUE(_xlfn._xlws.FILTER($F:$F,$E:$E=$J$4))
/IF($J$5="総計",1,$K439/10)
),0)</f>
        <v>0</v>
      </c>
      <c r="Q439" s="48" cm="1">
        <f t="array" ref="Q439">IFERROR(
IF(OR(Q$10="",$I439=""),"",
SUMIFS(収穫記録!$P:$P,収穫記録!$D:$D,$J$1,収穫記録!$I:$I,$J$2,収穫記録!$J:$J,$J$3,収穫記録!$F:$F,$I439,収穫記録!$B:$B,"&gt;="&amp;Q$10,収穫記録!$B:$B,"&lt;="&amp;Q$10+6)
/_xlfn.UNIQUE(_xlfn._xlws.FILTER($F:$F,$E:$E=$J$4))
/IF($J$5="総計",1,$K439/10)
),0)</f>
        <v>0</v>
      </c>
      <c r="R439" s="48" cm="1">
        <f t="array" ref="R439">IFERROR(
IF(OR(R$10="",$I439=""),"",
SUMIFS(収穫記録!$P:$P,収穫記録!$D:$D,$J$1,収穫記録!$I:$I,$J$2,収穫記録!$J:$J,$J$3,収穫記録!$F:$F,$I439,収穫記録!$B:$B,"&gt;="&amp;R$10,収穫記録!$B:$B,"&lt;="&amp;R$10+6)
/_xlfn.UNIQUE(_xlfn._xlws.FILTER($F:$F,$E:$E=$J$4))
/IF($J$5="総計",1,$K439/10)
),0)</f>
        <v>0</v>
      </c>
      <c r="S439" s="48" cm="1">
        <f t="array" ref="S439">IFERROR(
IF(OR(S$10="",$I439=""),"",
SUMIFS(収穫記録!$P:$P,収穫記録!$D:$D,$J$1,収穫記録!$I:$I,$J$2,収穫記録!$J:$J,$J$3,収穫記録!$F:$F,$I439,収穫記録!$B:$B,"&gt;="&amp;S$10,収穫記録!$B:$B,"&lt;="&amp;S$10+6)
/_xlfn.UNIQUE(_xlfn._xlws.FILTER($F:$F,$E:$E=$J$4))
/IF($J$5="総計",1,$K439/10)
),0)</f>
        <v>0</v>
      </c>
      <c r="T439" s="48" cm="1">
        <f t="array" ref="T439">IFERROR(
IF(OR(T$10="",$I439=""),"",
SUMIFS(収穫記録!$P:$P,収穫記録!$D:$D,$J$1,収穫記録!$I:$I,$J$2,収穫記録!$J:$J,$J$3,収穫記録!$F:$F,$I439,収穫記録!$B:$B,"&gt;="&amp;T$10,収穫記録!$B:$B,"&lt;="&amp;T$10+6)
/_xlfn.UNIQUE(_xlfn._xlws.FILTER($F:$F,$E:$E=$J$4))
/IF($J$5="総計",1,$K439/10)
),0)</f>
        <v>0</v>
      </c>
      <c r="U439" s="48" cm="1">
        <f t="array" ref="U439">IFERROR(
IF(OR(U$10="",$I439=""),"",
SUMIFS(収穫記録!$P:$P,収穫記録!$D:$D,$J$1,収穫記録!$I:$I,$J$2,収穫記録!$J:$J,$J$3,収穫記録!$F:$F,$I439,収穫記録!$B:$B,"&gt;="&amp;U$10,収穫記録!$B:$B,"&lt;="&amp;U$10+6)
/_xlfn.UNIQUE(_xlfn._xlws.FILTER($F:$F,$E:$E=$J$4))
/IF($J$5="総計",1,$K439/10)
),0)</f>
        <v>0</v>
      </c>
      <c r="V439" s="48" cm="1">
        <f t="array" ref="V439">IFERROR(
IF(OR(V$10="",$I439=""),"",
SUMIFS(収穫記録!$P:$P,収穫記録!$D:$D,$J$1,収穫記録!$I:$I,$J$2,収穫記録!$J:$J,$J$3,収穫記録!$F:$F,$I439,収穫記録!$B:$B,"&gt;="&amp;V$10,収穫記録!$B:$B,"&lt;="&amp;V$10+6)
/_xlfn.UNIQUE(_xlfn._xlws.FILTER($F:$F,$E:$E=$J$4))
/IF($J$5="総計",1,$K439/10)
),0)</f>
        <v>0</v>
      </c>
      <c r="W439" s="48" cm="1">
        <f t="array" ref="W439">IFERROR(
IF(OR(W$10="",$I439=""),"",
SUMIFS(収穫記録!$P:$P,収穫記録!$D:$D,$J$1,収穫記録!$I:$I,$J$2,収穫記録!$J:$J,$J$3,収穫記録!$F:$F,$I439,収穫記録!$B:$B,"&gt;="&amp;W$10,収穫記録!$B:$B,"&lt;="&amp;W$10+6)
/_xlfn.UNIQUE(_xlfn._xlws.FILTER($F:$F,$E:$E=$J$4))
/IF($J$5="総計",1,$K439/10)
),0)</f>
        <v>0</v>
      </c>
      <c r="X439" s="48" cm="1">
        <f t="array" ref="X439">IFERROR(
IF(OR(X$10="",$I439=""),"",
SUMIFS(収穫記録!$P:$P,収穫記録!$D:$D,$J$1,収穫記録!$I:$I,$J$2,収穫記録!$J:$J,$J$3,収穫記録!$F:$F,$I439,収穫記録!$B:$B,"&gt;="&amp;X$10,収穫記録!$B:$B,"&lt;="&amp;X$10+6)
/_xlfn.UNIQUE(_xlfn._xlws.FILTER($F:$F,$E:$E=$J$4))
/IF($J$5="総計",1,$K439/10)
),0)</f>
        <v>0</v>
      </c>
    </row>
    <row r="440" spans="10:24">
      <c r="J440" s="13"/>
      <c r="K440" s="37"/>
      <c r="L440" s="46" t="str">
        <f t="shared" si="9"/>
        <v/>
      </c>
      <c r="M440" s="47" cm="1">
        <f t="array" ref="M440">IFERROR(
IF(OR(M$10="",$I440=""),"",
SUMIFS(収穫記録!$P:$P,収穫記録!$D:$D,$J$1,収穫記録!$I:$I,$J$2,収穫記録!$J:$J,$J$3,収穫記録!$F:$F,$I440,収穫記録!$B:$B,"&gt;="&amp;M$10,収穫記録!$B:$B,"&lt;="&amp;M$10+6)
/_xlfn.UNIQUE(_xlfn._xlws.FILTER($F:$F,$E:$E=$J$4))
/IF($J$5="総計",1,$K440/10)
),0)</f>
        <v>0</v>
      </c>
      <c r="N440" s="48" cm="1">
        <f t="array" ref="N440">IFERROR(
IF(OR(N$10="",$I440=""),"",
SUMIFS(収穫記録!$P:$P,収穫記録!$D:$D,$J$1,収穫記録!$I:$I,$J$2,収穫記録!$J:$J,$J$3,収穫記録!$F:$F,$I440,収穫記録!$B:$B,"&gt;="&amp;N$10,収穫記録!$B:$B,"&lt;="&amp;N$10+6)
/_xlfn.UNIQUE(_xlfn._xlws.FILTER($F:$F,$E:$E=$J$4))
/IF($J$5="総計",1,$K440/10)
),0)</f>
        <v>0</v>
      </c>
      <c r="O440" s="48" cm="1">
        <f t="array" ref="O440">IFERROR(
IF(OR(O$10="",$I440=""),"",
SUMIFS(収穫記録!$P:$P,収穫記録!$D:$D,$J$1,収穫記録!$I:$I,$J$2,収穫記録!$J:$J,$J$3,収穫記録!$F:$F,$I440,収穫記録!$B:$B,"&gt;="&amp;O$10,収穫記録!$B:$B,"&lt;="&amp;O$10+6)
/_xlfn.UNIQUE(_xlfn._xlws.FILTER($F:$F,$E:$E=$J$4))
/IF($J$5="総計",1,$K440/10)
),0)</f>
        <v>0</v>
      </c>
      <c r="P440" s="48" cm="1">
        <f t="array" ref="P440">IFERROR(
IF(OR(P$10="",$I440=""),"",
SUMIFS(収穫記録!$P:$P,収穫記録!$D:$D,$J$1,収穫記録!$I:$I,$J$2,収穫記録!$J:$J,$J$3,収穫記録!$F:$F,$I440,収穫記録!$B:$B,"&gt;="&amp;P$10,収穫記録!$B:$B,"&lt;="&amp;P$10+6)
/_xlfn.UNIQUE(_xlfn._xlws.FILTER($F:$F,$E:$E=$J$4))
/IF($J$5="総計",1,$K440/10)
),0)</f>
        <v>0</v>
      </c>
      <c r="Q440" s="48" cm="1">
        <f t="array" ref="Q440">IFERROR(
IF(OR(Q$10="",$I440=""),"",
SUMIFS(収穫記録!$P:$P,収穫記録!$D:$D,$J$1,収穫記録!$I:$I,$J$2,収穫記録!$J:$J,$J$3,収穫記録!$F:$F,$I440,収穫記録!$B:$B,"&gt;="&amp;Q$10,収穫記録!$B:$B,"&lt;="&amp;Q$10+6)
/_xlfn.UNIQUE(_xlfn._xlws.FILTER($F:$F,$E:$E=$J$4))
/IF($J$5="総計",1,$K440/10)
),0)</f>
        <v>0</v>
      </c>
      <c r="R440" s="48" cm="1">
        <f t="array" ref="R440">IFERROR(
IF(OR(R$10="",$I440=""),"",
SUMIFS(収穫記録!$P:$P,収穫記録!$D:$D,$J$1,収穫記録!$I:$I,$J$2,収穫記録!$J:$J,$J$3,収穫記録!$F:$F,$I440,収穫記録!$B:$B,"&gt;="&amp;R$10,収穫記録!$B:$B,"&lt;="&amp;R$10+6)
/_xlfn.UNIQUE(_xlfn._xlws.FILTER($F:$F,$E:$E=$J$4))
/IF($J$5="総計",1,$K440/10)
),0)</f>
        <v>0</v>
      </c>
      <c r="S440" s="48" cm="1">
        <f t="array" ref="S440">IFERROR(
IF(OR(S$10="",$I440=""),"",
SUMIFS(収穫記録!$P:$P,収穫記録!$D:$D,$J$1,収穫記録!$I:$I,$J$2,収穫記録!$J:$J,$J$3,収穫記録!$F:$F,$I440,収穫記録!$B:$B,"&gt;="&amp;S$10,収穫記録!$B:$B,"&lt;="&amp;S$10+6)
/_xlfn.UNIQUE(_xlfn._xlws.FILTER($F:$F,$E:$E=$J$4))
/IF($J$5="総計",1,$K440/10)
),0)</f>
        <v>0</v>
      </c>
      <c r="T440" s="48" cm="1">
        <f t="array" ref="T440">IFERROR(
IF(OR(T$10="",$I440=""),"",
SUMIFS(収穫記録!$P:$P,収穫記録!$D:$D,$J$1,収穫記録!$I:$I,$J$2,収穫記録!$J:$J,$J$3,収穫記録!$F:$F,$I440,収穫記録!$B:$B,"&gt;="&amp;T$10,収穫記録!$B:$B,"&lt;="&amp;T$10+6)
/_xlfn.UNIQUE(_xlfn._xlws.FILTER($F:$F,$E:$E=$J$4))
/IF($J$5="総計",1,$K440/10)
),0)</f>
        <v>0</v>
      </c>
      <c r="U440" s="48" cm="1">
        <f t="array" ref="U440">IFERROR(
IF(OR(U$10="",$I440=""),"",
SUMIFS(収穫記録!$P:$P,収穫記録!$D:$D,$J$1,収穫記録!$I:$I,$J$2,収穫記録!$J:$J,$J$3,収穫記録!$F:$F,$I440,収穫記録!$B:$B,"&gt;="&amp;U$10,収穫記録!$B:$B,"&lt;="&amp;U$10+6)
/_xlfn.UNIQUE(_xlfn._xlws.FILTER($F:$F,$E:$E=$J$4))
/IF($J$5="総計",1,$K440/10)
),0)</f>
        <v>0</v>
      </c>
      <c r="V440" s="48" cm="1">
        <f t="array" ref="V440">IFERROR(
IF(OR(V$10="",$I440=""),"",
SUMIFS(収穫記録!$P:$P,収穫記録!$D:$D,$J$1,収穫記録!$I:$I,$J$2,収穫記録!$J:$J,$J$3,収穫記録!$F:$F,$I440,収穫記録!$B:$B,"&gt;="&amp;V$10,収穫記録!$B:$B,"&lt;="&amp;V$10+6)
/_xlfn.UNIQUE(_xlfn._xlws.FILTER($F:$F,$E:$E=$J$4))
/IF($J$5="総計",1,$K440/10)
),0)</f>
        <v>0</v>
      </c>
      <c r="W440" s="48" cm="1">
        <f t="array" ref="W440">IFERROR(
IF(OR(W$10="",$I440=""),"",
SUMIFS(収穫記録!$P:$P,収穫記録!$D:$D,$J$1,収穫記録!$I:$I,$J$2,収穫記録!$J:$J,$J$3,収穫記録!$F:$F,$I440,収穫記録!$B:$B,"&gt;="&amp;W$10,収穫記録!$B:$B,"&lt;="&amp;W$10+6)
/_xlfn.UNIQUE(_xlfn._xlws.FILTER($F:$F,$E:$E=$J$4))
/IF($J$5="総計",1,$K440/10)
),0)</f>
        <v>0</v>
      </c>
      <c r="X440" s="48" cm="1">
        <f t="array" ref="X440">IFERROR(
IF(OR(X$10="",$I440=""),"",
SUMIFS(収穫記録!$P:$P,収穫記録!$D:$D,$J$1,収穫記録!$I:$I,$J$2,収穫記録!$J:$J,$J$3,収穫記録!$F:$F,$I440,収穫記録!$B:$B,"&gt;="&amp;X$10,収穫記録!$B:$B,"&lt;="&amp;X$10+6)
/_xlfn.UNIQUE(_xlfn._xlws.FILTER($F:$F,$E:$E=$J$4))
/IF($J$5="総計",1,$K440/10)
),0)</f>
        <v>0</v>
      </c>
    </row>
    <row r="441" spans="10:24">
      <c r="J441" s="13"/>
      <c r="K441" s="37"/>
      <c r="L441" s="46" t="str">
        <f t="shared" si="9"/>
        <v/>
      </c>
      <c r="M441" s="47" cm="1">
        <f t="array" ref="M441">IFERROR(
IF(OR(M$10="",$I441=""),"",
SUMIFS(収穫記録!$P:$P,収穫記録!$D:$D,$J$1,収穫記録!$I:$I,$J$2,収穫記録!$J:$J,$J$3,収穫記録!$F:$F,$I441,収穫記録!$B:$B,"&gt;="&amp;M$10,収穫記録!$B:$B,"&lt;="&amp;M$10+6)
/_xlfn.UNIQUE(_xlfn._xlws.FILTER($F:$F,$E:$E=$J$4))
/IF($J$5="総計",1,$K441/10)
),0)</f>
        <v>0</v>
      </c>
      <c r="N441" s="48" cm="1">
        <f t="array" ref="N441">IFERROR(
IF(OR(N$10="",$I441=""),"",
SUMIFS(収穫記録!$P:$P,収穫記録!$D:$D,$J$1,収穫記録!$I:$I,$J$2,収穫記録!$J:$J,$J$3,収穫記録!$F:$F,$I441,収穫記録!$B:$B,"&gt;="&amp;N$10,収穫記録!$B:$B,"&lt;="&amp;N$10+6)
/_xlfn.UNIQUE(_xlfn._xlws.FILTER($F:$F,$E:$E=$J$4))
/IF($J$5="総計",1,$K441/10)
),0)</f>
        <v>0</v>
      </c>
      <c r="O441" s="48" cm="1">
        <f t="array" ref="O441">IFERROR(
IF(OR(O$10="",$I441=""),"",
SUMIFS(収穫記録!$P:$P,収穫記録!$D:$D,$J$1,収穫記録!$I:$I,$J$2,収穫記録!$J:$J,$J$3,収穫記録!$F:$F,$I441,収穫記録!$B:$B,"&gt;="&amp;O$10,収穫記録!$B:$B,"&lt;="&amp;O$10+6)
/_xlfn.UNIQUE(_xlfn._xlws.FILTER($F:$F,$E:$E=$J$4))
/IF($J$5="総計",1,$K441/10)
),0)</f>
        <v>0</v>
      </c>
      <c r="P441" s="48" cm="1">
        <f t="array" ref="P441">IFERROR(
IF(OR(P$10="",$I441=""),"",
SUMIFS(収穫記録!$P:$P,収穫記録!$D:$D,$J$1,収穫記録!$I:$I,$J$2,収穫記録!$J:$J,$J$3,収穫記録!$F:$F,$I441,収穫記録!$B:$B,"&gt;="&amp;P$10,収穫記録!$B:$B,"&lt;="&amp;P$10+6)
/_xlfn.UNIQUE(_xlfn._xlws.FILTER($F:$F,$E:$E=$J$4))
/IF($J$5="総計",1,$K441/10)
),0)</f>
        <v>0</v>
      </c>
      <c r="Q441" s="48" cm="1">
        <f t="array" ref="Q441">IFERROR(
IF(OR(Q$10="",$I441=""),"",
SUMIFS(収穫記録!$P:$P,収穫記録!$D:$D,$J$1,収穫記録!$I:$I,$J$2,収穫記録!$J:$J,$J$3,収穫記録!$F:$F,$I441,収穫記録!$B:$B,"&gt;="&amp;Q$10,収穫記録!$B:$B,"&lt;="&amp;Q$10+6)
/_xlfn.UNIQUE(_xlfn._xlws.FILTER($F:$F,$E:$E=$J$4))
/IF($J$5="総計",1,$K441/10)
),0)</f>
        <v>0</v>
      </c>
      <c r="R441" s="48" cm="1">
        <f t="array" ref="R441">IFERROR(
IF(OR(R$10="",$I441=""),"",
SUMIFS(収穫記録!$P:$P,収穫記録!$D:$D,$J$1,収穫記録!$I:$I,$J$2,収穫記録!$J:$J,$J$3,収穫記録!$F:$F,$I441,収穫記録!$B:$B,"&gt;="&amp;R$10,収穫記録!$B:$B,"&lt;="&amp;R$10+6)
/_xlfn.UNIQUE(_xlfn._xlws.FILTER($F:$F,$E:$E=$J$4))
/IF($J$5="総計",1,$K441/10)
),0)</f>
        <v>0</v>
      </c>
      <c r="S441" s="48" cm="1">
        <f t="array" ref="S441">IFERROR(
IF(OR(S$10="",$I441=""),"",
SUMIFS(収穫記録!$P:$P,収穫記録!$D:$D,$J$1,収穫記録!$I:$I,$J$2,収穫記録!$J:$J,$J$3,収穫記録!$F:$F,$I441,収穫記録!$B:$B,"&gt;="&amp;S$10,収穫記録!$B:$B,"&lt;="&amp;S$10+6)
/_xlfn.UNIQUE(_xlfn._xlws.FILTER($F:$F,$E:$E=$J$4))
/IF($J$5="総計",1,$K441/10)
),0)</f>
        <v>0</v>
      </c>
      <c r="T441" s="48" cm="1">
        <f t="array" ref="T441">IFERROR(
IF(OR(T$10="",$I441=""),"",
SUMIFS(収穫記録!$P:$P,収穫記録!$D:$D,$J$1,収穫記録!$I:$I,$J$2,収穫記録!$J:$J,$J$3,収穫記録!$F:$F,$I441,収穫記録!$B:$B,"&gt;="&amp;T$10,収穫記録!$B:$B,"&lt;="&amp;T$10+6)
/_xlfn.UNIQUE(_xlfn._xlws.FILTER($F:$F,$E:$E=$J$4))
/IF($J$5="総計",1,$K441/10)
),0)</f>
        <v>0</v>
      </c>
      <c r="U441" s="48" cm="1">
        <f t="array" ref="U441">IFERROR(
IF(OR(U$10="",$I441=""),"",
SUMIFS(収穫記録!$P:$P,収穫記録!$D:$D,$J$1,収穫記録!$I:$I,$J$2,収穫記録!$J:$J,$J$3,収穫記録!$F:$F,$I441,収穫記録!$B:$B,"&gt;="&amp;U$10,収穫記録!$B:$B,"&lt;="&amp;U$10+6)
/_xlfn.UNIQUE(_xlfn._xlws.FILTER($F:$F,$E:$E=$J$4))
/IF($J$5="総計",1,$K441/10)
),0)</f>
        <v>0</v>
      </c>
      <c r="V441" s="48" cm="1">
        <f t="array" ref="V441">IFERROR(
IF(OR(V$10="",$I441=""),"",
SUMIFS(収穫記録!$P:$P,収穫記録!$D:$D,$J$1,収穫記録!$I:$I,$J$2,収穫記録!$J:$J,$J$3,収穫記録!$F:$F,$I441,収穫記録!$B:$B,"&gt;="&amp;V$10,収穫記録!$B:$B,"&lt;="&amp;V$10+6)
/_xlfn.UNIQUE(_xlfn._xlws.FILTER($F:$F,$E:$E=$J$4))
/IF($J$5="総計",1,$K441/10)
),0)</f>
        <v>0</v>
      </c>
      <c r="W441" s="48" cm="1">
        <f t="array" ref="W441">IFERROR(
IF(OR(W$10="",$I441=""),"",
SUMIFS(収穫記録!$P:$P,収穫記録!$D:$D,$J$1,収穫記録!$I:$I,$J$2,収穫記録!$J:$J,$J$3,収穫記録!$F:$F,$I441,収穫記録!$B:$B,"&gt;="&amp;W$10,収穫記録!$B:$B,"&lt;="&amp;W$10+6)
/_xlfn.UNIQUE(_xlfn._xlws.FILTER($F:$F,$E:$E=$J$4))
/IF($J$5="総計",1,$K441/10)
),0)</f>
        <v>0</v>
      </c>
      <c r="X441" s="48" cm="1">
        <f t="array" ref="X441">IFERROR(
IF(OR(X$10="",$I441=""),"",
SUMIFS(収穫記録!$P:$P,収穫記録!$D:$D,$J$1,収穫記録!$I:$I,$J$2,収穫記録!$J:$J,$J$3,収穫記録!$F:$F,$I441,収穫記録!$B:$B,"&gt;="&amp;X$10,収穫記録!$B:$B,"&lt;="&amp;X$10+6)
/_xlfn.UNIQUE(_xlfn._xlws.FILTER($F:$F,$E:$E=$J$4))
/IF($J$5="総計",1,$K441/10)
),0)</f>
        <v>0</v>
      </c>
    </row>
    <row r="442" spans="10:24">
      <c r="J442" s="13"/>
      <c r="K442" s="37"/>
      <c r="L442" s="46" t="str">
        <f t="shared" si="9"/>
        <v/>
      </c>
      <c r="M442" s="47" cm="1">
        <f t="array" ref="M442">IFERROR(
IF(OR(M$10="",$I442=""),"",
SUMIFS(収穫記録!$P:$P,収穫記録!$D:$D,$J$1,収穫記録!$I:$I,$J$2,収穫記録!$J:$J,$J$3,収穫記録!$F:$F,$I442,収穫記録!$B:$B,"&gt;="&amp;M$10,収穫記録!$B:$B,"&lt;="&amp;M$10+6)
/_xlfn.UNIQUE(_xlfn._xlws.FILTER($F:$F,$E:$E=$J$4))
/IF($J$5="総計",1,$K442/10)
),0)</f>
        <v>0</v>
      </c>
      <c r="N442" s="48" cm="1">
        <f t="array" ref="N442">IFERROR(
IF(OR(N$10="",$I442=""),"",
SUMIFS(収穫記録!$P:$P,収穫記録!$D:$D,$J$1,収穫記録!$I:$I,$J$2,収穫記録!$J:$J,$J$3,収穫記録!$F:$F,$I442,収穫記録!$B:$B,"&gt;="&amp;N$10,収穫記録!$B:$B,"&lt;="&amp;N$10+6)
/_xlfn.UNIQUE(_xlfn._xlws.FILTER($F:$F,$E:$E=$J$4))
/IF($J$5="総計",1,$K442/10)
),0)</f>
        <v>0</v>
      </c>
      <c r="O442" s="48" cm="1">
        <f t="array" ref="O442">IFERROR(
IF(OR(O$10="",$I442=""),"",
SUMIFS(収穫記録!$P:$P,収穫記録!$D:$D,$J$1,収穫記録!$I:$I,$J$2,収穫記録!$J:$J,$J$3,収穫記録!$F:$F,$I442,収穫記録!$B:$B,"&gt;="&amp;O$10,収穫記録!$B:$B,"&lt;="&amp;O$10+6)
/_xlfn.UNIQUE(_xlfn._xlws.FILTER($F:$F,$E:$E=$J$4))
/IF($J$5="総計",1,$K442/10)
),0)</f>
        <v>0</v>
      </c>
      <c r="P442" s="48" cm="1">
        <f t="array" ref="P442">IFERROR(
IF(OR(P$10="",$I442=""),"",
SUMIFS(収穫記録!$P:$P,収穫記録!$D:$D,$J$1,収穫記録!$I:$I,$J$2,収穫記録!$J:$J,$J$3,収穫記録!$F:$F,$I442,収穫記録!$B:$B,"&gt;="&amp;P$10,収穫記録!$B:$B,"&lt;="&amp;P$10+6)
/_xlfn.UNIQUE(_xlfn._xlws.FILTER($F:$F,$E:$E=$J$4))
/IF($J$5="総計",1,$K442/10)
),0)</f>
        <v>0</v>
      </c>
      <c r="Q442" s="48" cm="1">
        <f t="array" ref="Q442">IFERROR(
IF(OR(Q$10="",$I442=""),"",
SUMIFS(収穫記録!$P:$P,収穫記録!$D:$D,$J$1,収穫記録!$I:$I,$J$2,収穫記録!$J:$J,$J$3,収穫記録!$F:$F,$I442,収穫記録!$B:$B,"&gt;="&amp;Q$10,収穫記録!$B:$B,"&lt;="&amp;Q$10+6)
/_xlfn.UNIQUE(_xlfn._xlws.FILTER($F:$F,$E:$E=$J$4))
/IF($J$5="総計",1,$K442/10)
),0)</f>
        <v>0</v>
      </c>
      <c r="R442" s="48" cm="1">
        <f t="array" ref="R442">IFERROR(
IF(OR(R$10="",$I442=""),"",
SUMIFS(収穫記録!$P:$P,収穫記録!$D:$D,$J$1,収穫記録!$I:$I,$J$2,収穫記録!$J:$J,$J$3,収穫記録!$F:$F,$I442,収穫記録!$B:$B,"&gt;="&amp;R$10,収穫記録!$B:$B,"&lt;="&amp;R$10+6)
/_xlfn.UNIQUE(_xlfn._xlws.FILTER($F:$F,$E:$E=$J$4))
/IF($J$5="総計",1,$K442/10)
),0)</f>
        <v>0</v>
      </c>
      <c r="S442" s="48" cm="1">
        <f t="array" ref="S442">IFERROR(
IF(OR(S$10="",$I442=""),"",
SUMIFS(収穫記録!$P:$P,収穫記録!$D:$D,$J$1,収穫記録!$I:$I,$J$2,収穫記録!$J:$J,$J$3,収穫記録!$F:$F,$I442,収穫記録!$B:$B,"&gt;="&amp;S$10,収穫記録!$B:$B,"&lt;="&amp;S$10+6)
/_xlfn.UNIQUE(_xlfn._xlws.FILTER($F:$F,$E:$E=$J$4))
/IF($J$5="総計",1,$K442/10)
),0)</f>
        <v>0</v>
      </c>
      <c r="T442" s="48" cm="1">
        <f t="array" ref="T442">IFERROR(
IF(OR(T$10="",$I442=""),"",
SUMIFS(収穫記録!$P:$P,収穫記録!$D:$D,$J$1,収穫記録!$I:$I,$J$2,収穫記録!$J:$J,$J$3,収穫記録!$F:$F,$I442,収穫記録!$B:$B,"&gt;="&amp;T$10,収穫記録!$B:$B,"&lt;="&amp;T$10+6)
/_xlfn.UNIQUE(_xlfn._xlws.FILTER($F:$F,$E:$E=$J$4))
/IF($J$5="総計",1,$K442/10)
),0)</f>
        <v>0</v>
      </c>
      <c r="U442" s="48" cm="1">
        <f t="array" ref="U442">IFERROR(
IF(OR(U$10="",$I442=""),"",
SUMIFS(収穫記録!$P:$P,収穫記録!$D:$D,$J$1,収穫記録!$I:$I,$J$2,収穫記録!$J:$J,$J$3,収穫記録!$F:$F,$I442,収穫記録!$B:$B,"&gt;="&amp;U$10,収穫記録!$B:$B,"&lt;="&amp;U$10+6)
/_xlfn.UNIQUE(_xlfn._xlws.FILTER($F:$F,$E:$E=$J$4))
/IF($J$5="総計",1,$K442/10)
),0)</f>
        <v>0</v>
      </c>
      <c r="V442" s="48" cm="1">
        <f t="array" ref="V442">IFERROR(
IF(OR(V$10="",$I442=""),"",
SUMIFS(収穫記録!$P:$P,収穫記録!$D:$D,$J$1,収穫記録!$I:$I,$J$2,収穫記録!$J:$J,$J$3,収穫記録!$F:$F,$I442,収穫記録!$B:$B,"&gt;="&amp;V$10,収穫記録!$B:$B,"&lt;="&amp;V$10+6)
/_xlfn.UNIQUE(_xlfn._xlws.FILTER($F:$F,$E:$E=$J$4))
/IF($J$5="総計",1,$K442/10)
),0)</f>
        <v>0</v>
      </c>
      <c r="W442" s="48" cm="1">
        <f t="array" ref="W442">IFERROR(
IF(OR(W$10="",$I442=""),"",
SUMIFS(収穫記録!$P:$P,収穫記録!$D:$D,$J$1,収穫記録!$I:$I,$J$2,収穫記録!$J:$J,$J$3,収穫記録!$F:$F,$I442,収穫記録!$B:$B,"&gt;="&amp;W$10,収穫記録!$B:$B,"&lt;="&amp;W$10+6)
/_xlfn.UNIQUE(_xlfn._xlws.FILTER($F:$F,$E:$E=$J$4))
/IF($J$5="総計",1,$K442/10)
),0)</f>
        <v>0</v>
      </c>
      <c r="X442" s="48" cm="1">
        <f t="array" ref="X442">IFERROR(
IF(OR(X$10="",$I442=""),"",
SUMIFS(収穫記録!$P:$P,収穫記録!$D:$D,$J$1,収穫記録!$I:$I,$J$2,収穫記録!$J:$J,$J$3,収穫記録!$F:$F,$I442,収穫記録!$B:$B,"&gt;="&amp;X$10,収穫記録!$B:$B,"&lt;="&amp;X$10+6)
/_xlfn.UNIQUE(_xlfn._xlws.FILTER($F:$F,$E:$E=$J$4))
/IF($J$5="総計",1,$K442/10)
),0)</f>
        <v>0</v>
      </c>
    </row>
    <row r="443" spans="10:24">
      <c r="J443" s="13"/>
      <c r="K443" s="37"/>
      <c r="L443" s="46" t="str">
        <f t="shared" si="9"/>
        <v/>
      </c>
      <c r="M443" s="47" cm="1">
        <f t="array" ref="M443">IFERROR(
IF(OR(M$10="",$I443=""),"",
SUMIFS(収穫記録!$P:$P,収穫記録!$D:$D,$J$1,収穫記録!$I:$I,$J$2,収穫記録!$J:$J,$J$3,収穫記録!$F:$F,$I443,収穫記録!$B:$B,"&gt;="&amp;M$10,収穫記録!$B:$B,"&lt;="&amp;M$10+6)
/_xlfn.UNIQUE(_xlfn._xlws.FILTER($F:$F,$E:$E=$J$4))
/IF($J$5="総計",1,$K443/10)
),0)</f>
        <v>0</v>
      </c>
      <c r="N443" s="48" cm="1">
        <f t="array" ref="N443">IFERROR(
IF(OR(N$10="",$I443=""),"",
SUMIFS(収穫記録!$P:$P,収穫記録!$D:$D,$J$1,収穫記録!$I:$I,$J$2,収穫記録!$J:$J,$J$3,収穫記録!$F:$F,$I443,収穫記録!$B:$B,"&gt;="&amp;N$10,収穫記録!$B:$B,"&lt;="&amp;N$10+6)
/_xlfn.UNIQUE(_xlfn._xlws.FILTER($F:$F,$E:$E=$J$4))
/IF($J$5="総計",1,$K443/10)
),0)</f>
        <v>0</v>
      </c>
      <c r="O443" s="48" cm="1">
        <f t="array" ref="O443">IFERROR(
IF(OR(O$10="",$I443=""),"",
SUMIFS(収穫記録!$P:$P,収穫記録!$D:$D,$J$1,収穫記録!$I:$I,$J$2,収穫記録!$J:$J,$J$3,収穫記録!$F:$F,$I443,収穫記録!$B:$B,"&gt;="&amp;O$10,収穫記録!$B:$B,"&lt;="&amp;O$10+6)
/_xlfn.UNIQUE(_xlfn._xlws.FILTER($F:$F,$E:$E=$J$4))
/IF($J$5="総計",1,$K443/10)
),0)</f>
        <v>0</v>
      </c>
      <c r="P443" s="48" cm="1">
        <f t="array" ref="P443">IFERROR(
IF(OR(P$10="",$I443=""),"",
SUMIFS(収穫記録!$P:$P,収穫記録!$D:$D,$J$1,収穫記録!$I:$I,$J$2,収穫記録!$J:$J,$J$3,収穫記録!$F:$F,$I443,収穫記録!$B:$B,"&gt;="&amp;P$10,収穫記録!$B:$B,"&lt;="&amp;P$10+6)
/_xlfn.UNIQUE(_xlfn._xlws.FILTER($F:$F,$E:$E=$J$4))
/IF($J$5="総計",1,$K443/10)
),0)</f>
        <v>0</v>
      </c>
      <c r="Q443" s="48" cm="1">
        <f t="array" ref="Q443">IFERROR(
IF(OR(Q$10="",$I443=""),"",
SUMIFS(収穫記録!$P:$P,収穫記録!$D:$D,$J$1,収穫記録!$I:$I,$J$2,収穫記録!$J:$J,$J$3,収穫記録!$F:$F,$I443,収穫記録!$B:$B,"&gt;="&amp;Q$10,収穫記録!$B:$B,"&lt;="&amp;Q$10+6)
/_xlfn.UNIQUE(_xlfn._xlws.FILTER($F:$F,$E:$E=$J$4))
/IF($J$5="総計",1,$K443/10)
),0)</f>
        <v>0</v>
      </c>
      <c r="R443" s="48" cm="1">
        <f t="array" ref="R443">IFERROR(
IF(OR(R$10="",$I443=""),"",
SUMIFS(収穫記録!$P:$P,収穫記録!$D:$D,$J$1,収穫記録!$I:$I,$J$2,収穫記録!$J:$J,$J$3,収穫記録!$F:$F,$I443,収穫記録!$B:$B,"&gt;="&amp;R$10,収穫記録!$B:$B,"&lt;="&amp;R$10+6)
/_xlfn.UNIQUE(_xlfn._xlws.FILTER($F:$F,$E:$E=$J$4))
/IF($J$5="総計",1,$K443/10)
),0)</f>
        <v>0</v>
      </c>
      <c r="S443" s="48" cm="1">
        <f t="array" ref="S443">IFERROR(
IF(OR(S$10="",$I443=""),"",
SUMIFS(収穫記録!$P:$P,収穫記録!$D:$D,$J$1,収穫記録!$I:$I,$J$2,収穫記録!$J:$J,$J$3,収穫記録!$F:$F,$I443,収穫記録!$B:$B,"&gt;="&amp;S$10,収穫記録!$B:$B,"&lt;="&amp;S$10+6)
/_xlfn.UNIQUE(_xlfn._xlws.FILTER($F:$F,$E:$E=$J$4))
/IF($J$5="総計",1,$K443/10)
),0)</f>
        <v>0</v>
      </c>
      <c r="T443" s="48" cm="1">
        <f t="array" ref="T443">IFERROR(
IF(OR(T$10="",$I443=""),"",
SUMIFS(収穫記録!$P:$P,収穫記録!$D:$D,$J$1,収穫記録!$I:$I,$J$2,収穫記録!$J:$J,$J$3,収穫記録!$F:$F,$I443,収穫記録!$B:$B,"&gt;="&amp;T$10,収穫記録!$B:$B,"&lt;="&amp;T$10+6)
/_xlfn.UNIQUE(_xlfn._xlws.FILTER($F:$F,$E:$E=$J$4))
/IF($J$5="総計",1,$K443/10)
),0)</f>
        <v>0</v>
      </c>
      <c r="U443" s="48" cm="1">
        <f t="array" ref="U443">IFERROR(
IF(OR(U$10="",$I443=""),"",
SUMIFS(収穫記録!$P:$P,収穫記録!$D:$D,$J$1,収穫記録!$I:$I,$J$2,収穫記録!$J:$J,$J$3,収穫記録!$F:$F,$I443,収穫記録!$B:$B,"&gt;="&amp;U$10,収穫記録!$B:$B,"&lt;="&amp;U$10+6)
/_xlfn.UNIQUE(_xlfn._xlws.FILTER($F:$F,$E:$E=$J$4))
/IF($J$5="総計",1,$K443/10)
),0)</f>
        <v>0</v>
      </c>
      <c r="V443" s="48" cm="1">
        <f t="array" ref="V443">IFERROR(
IF(OR(V$10="",$I443=""),"",
SUMIFS(収穫記録!$P:$P,収穫記録!$D:$D,$J$1,収穫記録!$I:$I,$J$2,収穫記録!$J:$J,$J$3,収穫記録!$F:$F,$I443,収穫記録!$B:$B,"&gt;="&amp;V$10,収穫記録!$B:$B,"&lt;="&amp;V$10+6)
/_xlfn.UNIQUE(_xlfn._xlws.FILTER($F:$F,$E:$E=$J$4))
/IF($J$5="総計",1,$K443/10)
),0)</f>
        <v>0</v>
      </c>
      <c r="W443" s="48" cm="1">
        <f t="array" ref="W443">IFERROR(
IF(OR(W$10="",$I443=""),"",
SUMIFS(収穫記録!$P:$P,収穫記録!$D:$D,$J$1,収穫記録!$I:$I,$J$2,収穫記録!$J:$J,$J$3,収穫記録!$F:$F,$I443,収穫記録!$B:$B,"&gt;="&amp;W$10,収穫記録!$B:$B,"&lt;="&amp;W$10+6)
/_xlfn.UNIQUE(_xlfn._xlws.FILTER($F:$F,$E:$E=$J$4))
/IF($J$5="総計",1,$K443/10)
),0)</f>
        <v>0</v>
      </c>
      <c r="X443" s="48" cm="1">
        <f t="array" ref="X443">IFERROR(
IF(OR(X$10="",$I443=""),"",
SUMIFS(収穫記録!$P:$P,収穫記録!$D:$D,$J$1,収穫記録!$I:$I,$J$2,収穫記録!$J:$J,$J$3,収穫記録!$F:$F,$I443,収穫記録!$B:$B,"&gt;="&amp;X$10,収穫記録!$B:$B,"&lt;="&amp;X$10+6)
/_xlfn.UNIQUE(_xlfn._xlws.FILTER($F:$F,$E:$E=$J$4))
/IF($J$5="総計",1,$K443/10)
),0)</f>
        <v>0</v>
      </c>
    </row>
    <row r="444" spans="10:24">
      <c r="J444" s="13"/>
      <c r="K444" s="37"/>
      <c r="L444" s="46" t="str">
        <f t="shared" si="9"/>
        <v/>
      </c>
      <c r="M444" s="47" cm="1">
        <f t="array" ref="M444">IFERROR(
IF(OR(M$10="",$I444=""),"",
SUMIFS(収穫記録!$P:$P,収穫記録!$D:$D,$J$1,収穫記録!$I:$I,$J$2,収穫記録!$J:$J,$J$3,収穫記録!$F:$F,$I444,収穫記録!$B:$B,"&gt;="&amp;M$10,収穫記録!$B:$B,"&lt;="&amp;M$10+6)
/_xlfn.UNIQUE(_xlfn._xlws.FILTER($F:$F,$E:$E=$J$4))
/IF($J$5="総計",1,$K444/10)
),0)</f>
        <v>0</v>
      </c>
      <c r="N444" s="48" cm="1">
        <f t="array" ref="N444">IFERROR(
IF(OR(N$10="",$I444=""),"",
SUMIFS(収穫記録!$P:$P,収穫記録!$D:$D,$J$1,収穫記録!$I:$I,$J$2,収穫記録!$J:$J,$J$3,収穫記録!$F:$F,$I444,収穫記録!$B:$B,"&gt;="&amp;N$10,収穫記録!$B:$B,"&lt;="&amp;N$10+6)
/_xlfn.UNIQUE(_xlfn._xlws.FILTER($F:$F,$E:$E=$J$4))
/IF($J$5="総計",1,$K444/10)
),0)</f>
        <v>0</v>
      </c>
      <c r="O444" s="48" cm="1">
        <f t="array" ref="O444">IFERROR(
IF(OR(O$10="",$I444=""),"",
SUMIFS(収穫記録!$P:$P,収穫記録!$D:$D,$J$1,収穫記録!$I:$I,$J$2,収穫記録!$J:$J,$J$3,収穫記録!$F:$F,$I444,収穫記録!$B:$B,"&gt;="&amp;O$10,収穫記録!$B:$B,"&lt;="&amp;O$10+6)
/_xlfn.UNIQUE(_xlfn._xlws.FILTER($F:$F,$E:$E=$J$4))
/IF($J$5="総計",1,$K444/10)
),0)</f>
        <v>0</v>
      </c>
      <c r="P444" s="48" cm="1">
        <f t="array" ref="P444">IFERROR(
IF(OR(P$10="",$I444=""),"",
SUMIFS(収穫記録!$P:$P,収穫記録!$D:$D,$J$1,収穫記録!$I:$I,$J$2,収穫記録!$J:$J,$J$3,収穫記録!$F:$F,$I444,収穫記録!$B:$B,"&gt;="&amp;P$10,収穫記録!$B:$B,"&lt;="&amp;P$10+6)
/_xlfn.UNIQUE(_xlfn._xlws.FILTER($F:$F,$E:$E=$J$4))
/IF($J$5="総計",1,$K444/10)
),0)</f>
        <v>0</v>
      </c>
      <c r="Q444" s="48" cm="1">
        <f t="array" ref="Q444">IFERROR(
IF(OR(Q$10="",$I444=""),"",
SUMIFS(収穫記録!$P:$P,収穫記録!$D:$D,$J$1,収穫記録!$I:$I,$J$2,収穫記録!$J:$J,$J$3,収穫記録!$F:$F,$I444,収穫記録!$B:$B,"&gt;="&amp;Q$10,収穫記録!$B:$B,"&lt;="&amp;Q$10+6)
/_xlfn.UNIQUE(_xlfn._xlws.FILTER($F:$F,$E:$E=$J$4))
/IF($J$5="総計",1,$K444/10)
),0)</f>
        <v>0</v>
      </c>
      <c r="R444" s="48" cm="1">
        <f t="array" ref="R444">IFERROR(
IF(OR(R$10="",$I444=""),"",
SUMIFS(収穫記録!$P:$P,収穫記録!$D:$D,$J$1,収穫記録!$I:$I,$J$2,収穫記録!$J:$J,$J$3,収穫記録!$F:$F,$I444,収穫記録!$B:$B,"&gt;="&amp;R$10,収穫記録!$B:$B,"&lt;="&amp;R$10+6)
/_xlfn.UNIQUE(_xlfn._xlws.FILTER($F:$F,$E:$E=$J$4))
/IF($J$5="総計",1,$K444/10)
),0)</f>
        <v>0</v>
      </c>
      <c r="S444" s="48" cm="1">
        <f t="array" ref="S444">IFERROR(
IF(OR(S$10="",$I444=""),"",
SUMIFS(収穫記録!$P:$P,収穫記録!$D:$D,$J$1,収穫記録!$I:$I,$J$2,収穫記録!$J:$J,$J$3,収穫記録!$F:$F,$I444,収穫記録!$B:$B,"&gt;="&amp;S$10,収穫記録!$B:$B,"&lt;="&amp;S$10+6)
/_xlfn.UNIQUE(_xlfn._xlws.FILTER($F:$F,$E:$E=$J$4))
/IF($J$5="総計",1,$K444/10)
),0)</f>
        <v>0</v>
      </c>
      <c r="T444" s="48" cm="1">
        <f t="array" ref="T444">IFERROR(
IF(OR(T$10="",$I444=""),"",
SUMIFS(収穫記録!$P:$P,収穫記録!$D:$D,$J$1,収穫記録!$I:$I,$J$2,収穫記録!$J:$J,$J$3,収穫記録!$F:$F,$I444,収穫記録!$B:$B,"&gt;="&amp;T$10,収穫記録!$B:$B,"&lt;="&amp;T$10+6)
/_xlfn.UNIQUE(_xlfn._xlws.FILTER($F:$F,$E:$E=$J$4))
/IF($J$5="総計",1,$K444/10)
),0)</f>
        <v>0</v>
      </c>
      <c r="U444" s="48" cm="1">
        <f t="array" ref="U444">IFERROR(
IF(OR(U$10="",$I444=""),"",
SUMIFS(収穫記録!$P:$P,収穫記録!$D:$D,$J$1,収穫記録!$I:$I,$J$2,収穫記録!$J:$J,$J$3,収穫記録!$F:$F,$I444,収穫記録!$B:$B,"&gt;="&amp;U$10,収穫記録!$B:$B,"&lt;="&amp;U$10+6)
/_xlfn.UNIQUE(_xlfn._xlws.FILTER($F:$F,$E:$E=$J$4))
/IF($J$5="総計",1,$K444/10)
),0)</f>
        <v>0</v>
      </c>
      <c r="V444" s="48" cm="1">
        <f t="array" ref="V444">IFERROR(
IF(OR(V$10="",$I444=""),"",
SUMIFS(収穫記録!$P:$P,収穫記録!$D:$D,$J$1,収穫記録!$I:$I,$J$2,収穫記録!$J:$J,$J$3,収穫記録!$F:$F,$I444,収穫記録!$B:$B,"&gt;="&amp;V$10,収穫記録!$B:$B,"&lt;="&amp;V$10+6)
/_xlfn.UNIQUE(_xlfn._xlws.FILTER($F:$F,$E:$E=$J$4))
/IF($J$5="総計",1,$K444/10)
),0)</f>
        <v>0</v>
      </c>
      <c r="W444" s="48" cm="1">
        <f t="array" ref="W444">IFERROR(
IF(OR(W$10="",$I444=""),"",
SUMIFS(収穫記録!$P:$P,収穫記録!$D:$D,$J$1,収穫記録!$I:$I,$J$2,収穫記録!$J:$J,$J$3,収穫記録!$F:$F,$I444,収穫記録!$B:$B,"&gt;="&amp;W$10,収穫記録!$B:$B,"&lt;="&amp;W$10+6)
/_xlfn.UNIQUE(_xlfn._xlws.FILTER($F:$F,$E:$E=$J$4))
/IF($J$5="総計",1,$K444/10)
),0)</f>
        <v>0</v>
      </c>
      <c r="X444" s="48" cm="1">
        <f t="array" ref="X444">IFERROR(
IF(OR(X$10="",$I444=""),"",
SUMIFS(収穫記録!$P:$P,収穫記録!$D:$D,$J$1,収穫記録!$I:$I,$J$2,収穫記録!$J:$J,$J$3,収穫記録!$F:$F,$I444,収穫記録!$B:$B,"&gt;="&amp;X$10,収穫記録!$B:$B,"&lt;="&amp;X$10+6)
/_xlfn.UNIQUE(_xlfn._xlws.FILTER($F:$F,$E:$E=$J$4))
/IF($J$5="総計",1,$K444/10)
),0)</f>
        <v>0</v>
      </c>
    </row>
    <row r="445" spans="10:24">
      <c r="J445" s="13"/>
      <c r="K445" s="37"/>
      <c r="L445" s="46" t="str">
        <f t="shared" si="9"/>
        <v/>
      </c>
      <c r="M445" s="47" cm="1">
        <f t="array" ref="M445">IFERROR(
IF(OR(M$10="",$I445=""),"",
SUMIFS(収穫記録!$P:$P,収穫記録!$D:$D,$J$1,収穫記録!$I:$I,$J$2,収穫記録!$J:$J,$J$3,収穫記録!$F:$F,$I445,収穫記録!$B:$B,"&gt;="&amp;M$10,収穫記録!$B:$B,"&lt;="&amp;M$10+6)
/_xlfn.UNIQUE(_xlfn._xlws.FILTER($F:$F,$E:$E=$J$4))
/IF($J$5="総計",1,$K445/10)
),0)</f>
        <v>0</v>
      </c>
      <c r="N445" s="48" cm="1">
        <f t="array" ref="N445">IFERROR(
IF(OR(N$10="",$I445=""),"",
SUMIFS(収穫記録!$P:$P,収穫記録!$D:$D,$J$1,収穫記録!$I:$I,$J$2,収穫記録!$J:$J,$J$3,収穫記録!$F:$F,$I445,収穫記録!$B:$B,"&gt;="&amp;N$10,収穫記録!$B:$B,"&lt;="&amp;N$10+6)
/_xlfn.UNIQUE(_xlfn._xlws.FILTER($F:$F,$E:$E=$J$4))
/IF($J$5="総計",1,$K445/10)
),0)</f>
        <v>0</v>
      </c>
      <c r="O445" s="48" cm="1">
        <f t="array" ref="O445">IFERROR(
IF(OR(O$10="",$I445=""),"",
SUMIFS(収穫記録!$P:$P,収穫記録!$D:$D,$J$1,収穫記録!$I:$I,$J$2,収穫記録!$J:$J,$J$3,収穫記録!$F:$F,$I445,収穫記録!$B:$B,"&gt;="&amp;O$10,収穫記録!$B:$B,"&lt;="&amp;O$10+6)
/_xlfn.UNIQUE(_xlfn._xlws.FILTER($F:$F,$E:$E=$J$4))
/IF($J$5="総計",1,$K445/10)
),0)</f>
        <v>0</v>
      </c>
      <c r="P445" s="48" cm="1">
        <f t="array" ref="P445">IFERROR(
IF(OR(P$10="",$I445=""),"",
SUMIFS(収穫記録!$P:$P,収穫記録!$D:$D,$J$1,収穫記録!$I:$I,$J$2,収穫記録!$J:$J,$J$3,収穫記録!$F:$F,$I445,収穫記録!$B:$B,"&gt;="&amp;P$10,収穫記録!$B:$B,"&lt;="&amp;P$10+6)
/_xlfn.UNIQUE(_xlfn._xlws.FILTER($F:$F,$E:$E=$J$4))
/IF($J$5="総計",1,$K445/10)
),0)</f>
        <v>0</v>
      </c>
      <c r="Q445" s="48" cm="1">
        <f t="array" ref="Q445">IFERROR(
IF(OR(Q$10="",$I445=""),"",
SUMIFS(収穫記録!$P:$P,収穫記録!$D:$D,$J$1,収穫記録!$I:$I,$J$2,収穫記録!$J:$J,$J$3,収穫記録!$F:$F,$I445,収穫記録!$B:$B,"&gt;="&amp;Q$10,収穫記録!$B:$B,"&lt;="&amp;Q$10+6)
/_xlfn.UNIQUE(_xlfn._xlws.FILTER($F:$F,$E:$E=$J$4))
/IF($J$5="総計",1,$K445/10)
),0)</f>
        <v>0</v>
      </c>
      <c r="R445" s="48" cm="1">
        <f t="array" ref="R445">IFERROR(
IF(OR(R$10="",$I445=""),"",
SUMIFS(収穫記録!$P:$P,収穫記録!$D:$D,$J$1,収穫記録!$I:$I,$J$2,収穫記録!$J:$J,$J$3,収穫記録!$F:$F,$I445,収穫記録!$B:$B,"&gt;="&amp;R$10,収穫記録!$B:$B,"&lt;="&amp;R$10+6)
/_xlfn.UNIQUE(_xlfn._xlws.FILTER($F:$F,$E:$E=$J$4))
/IF($J$5="総計",1,$K445/10)
),0)</f>
        <v>0</v>
      </c>
      <c r="S445" s="48" cm="1">
        <f t="array" ref="S445">IFERROR(
IF(OR(S$10="",$I445=""),"",
SUMIFS(収穫記録!$P:$P,収穫記録!$D:$D,$J$1,収穫記録!$I:$I,$J$2,収穫記録!$J:$J,$J$3,収穫記録!$F:$F,$I445,収穫記録!$B:$B,"&gt;="&amp;S$10,収穫記録!$B:$B,"&lt;="&amp;S$10+6)
/_xlfn.UNIQUE(_xlfn._xlws.FILTER($F:$F,$E:$E=$J$4))
/IF($J$5="総計",1,$K445/10)
),0)</f>
        <v>0</v>
      </c>
      <c r="T445" s="48" cm="1">
        <f t="array" ref="T445">IFERROR(
IF(OR(T$10="",$I445=""),"",
SUMIFS(収穫記録!$P:$P,収穫記録!$D:$D,$J$1,収穫記録!$I:$I,$J$2,収穫記録!$J:$J,$J$3,収穫記録!$F:$F,$I445,収穫記録!$B:$B,"&gt;="&amp;T$10,収穫記録!$B:$B,"&lt;="&amp;T$10+6)
/_xlfn.UNIQUE(_xlfn._xlws.FILTER($F:$F,$E:$E=$J$4))
/IF($J$5="総計",1,$K445/10)
),0)</f>
        <v>0</v>
      </c>
      <c r="U445" s="48" cm="1">
        <f t="array" ref="U445">IFERROR(
IF(OR(U$10="",$I445=""),"",
SUMIFS(収穫記録!$P:$P,収穫記録!$D:$D,$J$1,収穫記録!$I:$I,$J$2,収穫記録!$J:$J,$J$3,収穫記録!$F:$F,$I445,収穫記録!$B:$B,"&gt;="&amp;U$10,収穫記録!$B:$B,"&lt;="&amp;U$10+6)
/_xlfn.UNIQUE(_xlfn._xlws.FILTER($F:$F,$E:$E=$J$4))
/IF($J$5="総計",1,$K445/10)
),0)</f>
        <v>0</v>
      </c>
      <c r="V445" s="48" cm="1">
        <f t="array" ref="V445">IFERROR(
IF(OR(V$10="",$I445=""),"",
SUMIFS(収穫記録!$P:$P,収穫記録!$D:$D,$J$1,収穫記録!$I:$I,$J$2,収穫記録!$J:$J,$J$3,収穫記録!$F:$F,$I445,収穫記録!$B:$B,"&gt;="&amp;V$10,収穫記録!$B:$B,"&lt;="&amp;V$10+6)
/_xlfn.UNIQUE(_xlfn._xlws.FILTER($F:$F,$E:$E=$J$4))
/IF($J$5="総計",1,$K445/10)
),0)</f>
        <v>0</v>
      </c>
      <c r="W445" s="48" cm="1">
        <f t="array" ref="W445">IFERROR(
IF(OR(W$10="",$I445=""),"",
SUMIFS(収穫記録!$P:$P,収穫記録!$D:$D,$J$1,収穫記録!$I:$I,$J$2,収穫記録!$J:$J,$J$3,収穫記録!$F:$F,$I445,収穫記録!$B:$B,"&gt;="&amp;W$10,収穫記録!$B:$B,"&lt;="&amp;W$10+6)
/_xlfn.UNIQUE(_xlfn._xlws.FILTER($F:$F,$E:$E=$J$4))
/IF($J$5="総計",1,$K445/10)
),0)</f>
        <v>0</v>
      </c>
      <c r="X445" s="48" cm="1">
        <f t="array" ref="X445">IFERROR(
IF(OR(X$10="",$I445=""),"",
SUMIFS(収穫記録!$P:$P,収穫記録!$D:$D,$J$1,収穫記録!$I:$I,$J$2,収穫記録!$J:$J,$J$3,収穫記録!$F:$F,$I445,収穫記録!$B:$B,"&gt;="&amp;X$10,収穫記録!$B:$B,"&lt;="&amp;X$10+6)
/_xlfn.UNIQUE(_xlfn._xlws.FILTER($F:$F,$E:$E=$J$4))
/IF($J$5="総計",1,$K445/10)
),0)</f>
        <v>0</v>
      </c>
    </row>
    <row r="446" spans="10:24">
      <c r="J446" s="13"/>
      <c r="K446" s="37"/>
      <c r="L446" s="46" t="str">
        <f t="shared" si="9"/>
        <v/>
      </c>
      <c r="M446" s="47" cm="1">
        <f t="array" ref="M446">IFERROR(
IF(OR(M$10="",$I446=""),"",
SUMIFS(収穫記録!$P:$P,収穫記録!$D:$D,$J$1,収穫記録!$I:$I,$J$2,収穫記録!$J:$J,$J$3,収穫記録!$F:$F,$I446,収穫記録!$B:$B,"&gt;="&amp;M$10,収穫記録!$B:$B,"&lt;="&amp;M$10+6)
/_xlfn.UNIQUE(_xlfn._xlws.FILTER($F:$F,$E:$E=$J$4))
/IF($J$5="総計",1,$K446/10)
),0)</f>
        <v>0</v>
      </c>
      <c r="N446" s="48" cm="1">
        <f t="array" ref="N446">IFERROR(
IF(OR(N$10="",$I446=""),"",
SUMIFS(収穫記録!$P:$P,収穫記録!$D:$D,$J$1,収穫記録!$I:$I,$J$2,収穫記録!$J:$J,$J$3,収穫記録!$F:$F,$I446,収穫記録!$B:$B,"&gt;="&amp;N$10,収穫記録!$B:$B,"&lt;="&amp;N$10+6)
/_xlfn.UNIQUE(_xlfn._xlws.FILTER($F:$F,$E:$E=$J$4))
/IF($J$5="総計",1,$K446/10)
),0)</f>
        <v>0</v>
      </c>
      <c r="O446" s="48" cm="1">
        <f t="array" ref="O446">IFERROR(
IF(OR(O$10="",$I446=""),"",
SUMIFS(収穫記録!$P:$P,収穫記録!$D:$D,$J$1,収穫記録!$I:$I,$J$2,収穫記録!$J:$J,$J$3,収穫記録!$F:$F,$I446,収穫記録!$B:$B,"&gt;="&amp;O$10,収穫記録!$B:$B,"&lt;="&amp;O$10+6)
/_xlfn.UNIQUE(_xlfn._xlws.FILTER($F:$F,$E:$E=$J$4))
/IF($J$5="総計",1,$K446/10)
),0)</f>
        <v>0</v>
      </c>
      <c r="P446" s="48" cm="1">
        <f t="array" ref="P446">IFERROR(
IF(OR(P$10="",$I446=""),"",
SUMIFS(収穫記録!$P:$P,収穫記録!$D:$D,$J$1,収穫記録!$I:$I,$J$2,収穫記録!$J:$J,$J$3,収穫記録!$F:$F,$I446,収穫記録!$B:$B,"&gt;="&amp;P$10,収穫記録!$B:$B,"&lt;="&amp;P$10+6)
/_xlfn.UNIQUE(_xlfn._xlws.FILTER($F:$F,$E:$E=$J$4))
/IF($J$5="総計",1,$K446/10)
),0)</f>
        <v>0</v>
      </c>
      <c r="Q446" s="48" cm="1">
        <f t="array" ref="Q446">IFERROR(
IF(OR(Q$10="",$I446=""),"",
SUMIFS(収穫記録!$P:$P,収穫記録!$D:$D,$J$1,収穫記録!$I:$I,$J$2,収穫記録!$J:$J,$J$3,収穫記録!$F:$F,$I446,収穫記録!$B:$B,"&gt;="&amp;Q$10,収穫記録!$B:$B,"&lt;="&amp;Q$10+6)
/_xlfn.UNIQUE(_xlfn._xlws.FILTER($F:$F,$E:$E=$J$4))
/IF($J$5="総計",1,$K446/10)
),0)</f>
        <v>0</v>
      </c>
      <c r="R446" s="48" cm="1">
        <f t="array" ref="R446">IFERROR(
IF(OR(R$10="",$I446=""),"",
SUMIFS(収穫記録!$P:$P,収穫記録!$D:$D,$J$1,収穫記録!$I:$I,$J$2,収穫記録!$J:$J,$J$3,収穫記録!$F:$F,$I446,収穫記録!$B:$B,"&gt;="&amp;R$10,収穫記録!$B:$B,"&lt;="&amp;R$10+6)
/_xlfn.UNIQUE(_xlfn._xlws.FILTER($F:$F,$E:$E=$J$4))
/IF($J$5="総計",1,$K446/10)
),0)</f>
        <v>0</v>
      </c>
      <c r="S446" s="48" cm="1">
        <f t="array" ref="S446">IFERROR(
IF(OR(S$10="",$I446=""),"",
SUMIFS(収穫記録!$P:$P,収穫記録!$D:$D,$J$1,収穫記録!$I:$I,$J$2,収穫記録!$J:$J,$J$3,収穫記録!$F:$F,$I446,収穫記録!$B:$B,"&gt;="&amp;S$10,収穫記録!$B:$B,"&lt;="&amp;S$10+6)
/_xlfn.UNIQUE(_xlfn._xlws.FILTER($F:$F,$E:$E=$J$4))
/IF($J$5="総計",1,$K446/10)
),0)</f>
        <v>0</v>
      </c>
      <c r="T446" s="48" cm="1">
        <f t="array" ref="T446">IFERROR(
IF(OR(T$10="",$I446=""),"",
SUMIFS(収穫記録!$P:$P,収穫記録!$D:$D,$J$1,収穫記録!$I:$I,$J$2,収穫記録!$J:$J,$J$3,収穫記録!$F:$F,$I446,収穫記録!$B:$B,"&gt;="&amp;T$10,収穫記録!$B:$B,"&lt;="&amp;T$10+6)
/_xlfn.UNIQUE(_xlfn._xlws.FILTER($F:$F,$E:$E=$J$4))
/IF($J$5="総計",1,$K446/10)
),0)</f>
        <v>0</v>
      </c>
      <c r="U446" s="48" cm="1">
        <f t="array" ref="U446">IFERROR(
IF(OR(U$10="",$I446=""),"",
SUMIFS(収穫記録!$P:$P,収穫記録!$D:$D,$J$1,収穫記録!$I:$I,$J$2,収穫記録!$J:$J,$J$3,収穫記録!$F:$F,$I446,収穫記録!$B:$B,"&gt;="&amp;U$10,収穫記録!$B:$B,"&lt;="&amp;U$10+6)
/_xlfn.UNIQUE(_xlfn._xlws.FILTER($F:$F,$E:$E=$J$4))
/IF($J$5="総計",1,$K446/10)
),0)</f>
        <v>0</v>
      </c>
      <c r="V446" s="48" cm="1">
        <f t="array" ref="V446">IFERROR(
IF(OR(V$10="",$I446=""),"",
SUMIFS(収穫記録!$P:$P,収穫記録!$D:$D,$J$1,収穫記録!$I:$I,$J$2,収穫記録!$J:$J,$J$3,収穫記録!$F:$F,$I446,収穫記録!$B:$B,"&gt;="&amp;V$10,収穫記録!$B:$B,"&lt;="&amp;V$10+6)
/_xlfn.UNIQUE(_xlfn._xlws.FILTER($F:$F,$E:$E=$J$4))
/IF($J$5="総計",1,$K446/10)
),0)</f>
        <v>0</v>
      </c>
      <c r="W446" s="48" cm="1">
        <f t="array" ref="W446">IFERROR(
IF(OR(W$10="",$I446=""),"",
SUMIFS(収穫記録!$P:$P,収穫記録!$D:$D,$J$1,収穫記録!$I:$I,$J$2,収穫記録!$J:$J,$J$3,収穫記録!$F:$F,$I446,収穫記録!$B:$B,"&gt;="&amp;W$10,収穫記録!$B:$B,"&lt;="&amp;W$10+6)
/_xlfn.UNIQUE(_xlfn._xlws.FILTER($F:$F,$E:$E=$J$4))
/IF($J$5="総計",1,$K446/10)
),0)</f>
        <v>0</v>
      </c>
      <c r="X446" s="48" cm="1">
        <f t="array" ref="X446">IFERROR(
IF(OR(X$10="",$I446=""),"",
SUMIFS(収穫記録!$P:$P,収穫記録!$D:$D,$J$1,収穫記録!$I:$I,$J$2,収穫記録!$J:$J,$J$3,収穫記録!$F:$F,$I446,収穫記録!$B:$B,"&gt;="&amp;X$10,収穫記録!$B:$B,"&lt;="&amp;X$10+6)
/_xlfn.UNIQUE(_xlfn._xlws.FILTER($F:$F,$E:$E=$J$4))
/IF($J$5="総計",1,$K446/10)
),0)</f>
        <v>0</v>
      </c>
    </row>
    <row r="447" spans="10:24">
      <c r="J447" s="13"/>
      <c r="K447" s="37"/>
      <c r="L447" s="46" t="str">
        <f t="shared" si="9"/>
        <v/>
      </c>
      <c r="M447" s="47" cm="1">
        <f t="array" ref="M447">IFERROR(
IF(OR(M$10="",$I447=""),"",
SUMIFS(収穫記録!$P:$P,収穫記録!$D:$D,$J$1,収穫記録!$I:$I,$J$2,収穫記録!$J:$J,$J$3,収穫記録!$F:$F,$I447,収穫記録!$B:$B,"&gt;="&amp;M$10,収穫記録!$B:$B,"&lt;="&amp;M$10+6)
/_xlfn.UNIQUE(_xlfn._xlws.FILTER($F:$F,$E:$E=$J$4))
/IF($J$5="総計",1,$K447/10)
),0)</f>
        <v>0</v>
      </c>
      <c r="N447" s="48" cm="1">
        <f t="array" ref="N447">IFERROR(
IF(OR(N$10="",$I447=""),"",
SUMIFS(収穫記録!$P:$P,収穫記録!$D:$D,$J$1,収穫記録!$I:$I,$J$2,収穫記録!$J:$J,$J$3,収穫記録!$F:$F,$I447,収穫記録!$B:$B,"&gt;="&amp;N$10,収穫記録!$B:$B,"&lt;="&amp;N$10+6)
/_xlfn.UNIQUE(_xlfn._xlws.FILTER($F:$F,$E:$E=$J$4))
/IF($J$5="総計",1,$K447/10)
),0)</f>
        <v>0</v>
      </c>
      <c r="O447" s="48" cm="1">
        <f t="array" ref="O447">IFERROR(
IF(OR(O$10="",$I447=""),"",
SUMIFS(収穫記録!$P:$P,収穫記録!$D:$D,$J$1,収穫記録!$I:$I,$J$2,収穫記録!$J:$J,$J$3,収穫記録!$F:$F,$I447,収穫記録!$B:$B,"&gt;="&amp;O$10,収穫記録!$B:$B,"&lt;="&amp;O$10+6)
/_xlfn.UNIQUE(_xlfn._xlws.FILTER($F:$F,$E:$E=$J$4))
/IF($J$5="総計",1,$K447/10)
),0)</f>
        <v>0</v>
      </c>
      <c r="P447" s="48" cm="1">
        <f t="array" ref="P447">IFERROR(
IF(OR(P$10="",$I447=""),"",
SUMIFS(収穫記録!$P:$P,収穫記録!$D:$D,$J$1,収穫記録!$I:$I,$J$2,収穫記録!$J:$J,$J$3,収穫記録!$F:$F,$I447,収穫記録!$B:$B,"&gt;="&amp;P$10,収穫記録!$B:$B,"&lt;="&amp;P$10+6)
/_xlfn.UNIQUE(_xlfn._xlws.FILTER($F:$F,$E:$E=$J$4))
/IF($J$5="総計",1,$K447/10)
),0)</f>
        <v>0</v>
      </c>
      <c r="Q447" s="48" cm="1">
        <f t="array" ref="Q447">IFERROR(
IF(OR(Q$10="",$I447=""),"",
SUMIFS(収穫記録!$P:$P,収穫記録!$D:$D,$J$1,収穫記録!$I:$I,$J$2,収穫記録!$J:$J,$J$3,収穫記録!$F:$F,$I447,収穫記録!$B:$B,"&gt;="&amp;Q$10,収穫記録!$B:$B,"&lt;="&amp;Q$10+6)
/_xlfn.UNIQUE(_xlfn._xlws.FILTER($F:$F,$E:$E=$J$4))
/IF($J$5="総計",1,$K447/10)
),0)</f>
        <v>0</v>
      </c>
      <c r="R447" s="48" cm="1">
        <f t="array" ref="R447">IFERROR(
IF(OR(R$10="",$I447=""),"",
SUMIFS(収穫記録!$P:$P,収穫記録!$D:$D,$J$1,収穫記録!$I:$I,$J$2,収穫記録!$J:$J,$J$3,収穫記録!$F:$F,$I447,収穫記録!$B:$B,"&gt;="&amp;R$10,収穫記録!$B:$B,"&lt;="&amp;R$10+6)
/_xlfn.UNIQUE(_xlfn._xlws.FILTER($F:$F,$E:$E=$J$4))
/IF($J$5="総計",1,$K447/10)
),0)</f>
        <v>0</v>
      </c>
      <c r="S447" s="48" cm="1">
        <f t="array" ref="S447">IFERROR(
IF(OR(S$10="",$I447=""),"",
SUMIFS(収穫記録!$P:$P,収穫記録!$D:$D,$J$1,収穫記録!$I:$I,$J$2,収穫記録!$J:$J,$J$3,収穫記録!$F:$F,$I447,収穫記録!$B:$B,"&gt;="&amp;S$10,収穫記録!$B:$B,"&lt;="&amp;S$10+6)
/_xlfn.UNIQUE(_xlfn._xlws.FILTER($F:$F,$E:$E=$J$4))
/IF($J$5="総計",1,$K447/10)
),0)</f>
        <v>0</v>
      </c>
      <c r="T447" s="48" cm="1">
        <f t="array" ref="T447">IFERROR(
IF(OR(T$10="",$I447=""),"",
SUMIFS(収穫記録!$P:$P,収穫記録!$D:$D,$J$1,収穫記録!$I:$I,$J$2,収穫記録!$J:$J,$J$3,収穫記録!$F:$F,$I447,収穫記録!$B:$B,"&gt;="&amp;T$10,収穫記録!$B:$B,"&lt;="&amp;T$10+6)
/_xlfn.UNIQUE(_xlfn._xlws.FILTER($F:$F,$E:$E=$J$4))
/IF($J$5="総計",1,$K447/10)
),0)</f>
        <v>0</v>
      </c>
      <c r="U447" s="48" cm="1">
        <f t="array" ref="U447">IFERROR(
IF(OR(U$10="",$I447=""),"",
SUMIFS(収穫記録!$P:$P,収穫記録!$D:$D,$J$1,収穫記録!$I:$I,$J$2,収穫記録!$J:$J,$J$3,収穫記録!$F:$F,$I447,収穫記録!$B:$B,"&gt;="&amp;U$10,収穫記録!$B:$B,"&lt;="&amp;U$10+6)
/_xlfn.UNIQUE(_xlfn._xlws.FILTER($F:$F,$E:$E=$J$4))
/IF($J$5="総計",1,$K447/10)
),0)</f>
        <v>0</v>
      </c>
      <c r="V447" s="48" cm="1">
        <f t="array" ref="V447">IFERROR(
IF(OR(V$10="",$I447=""),"",
SUMIFS(収穫記録!$P:$P,収穫記録!$D:$D,$J$1,収穫記録!$I:$I,$J$2,収穫記録!$J:$J,$J$3,収穫記録!$F:$F,$I447,収穫記録!$B:$B,"&gt;="&amp;V$10,収穫記録!$B:$B,"&lt;="&amp;V$10+6)
/_xlfn.UNIQUE(_xlfn._xlws.FILTER($F:$F,$E:$E=$J$4))
/IF($J$5="総計",1,$K447/10)
),0)</f>
        <v>0</v>
      </c>
      <c r="W447" s="48" cm="1">
        <f t="array" ref="W447">IFERROR(
IF(OR(W$10="",$I447=""),"",
SUMIFS(収穫記録!$P:$P,収穫記録!$D:$D,$J$1,収穫記録!$I:$I,$J$2,収穫記録!$J:$J,$J$3,収穫記録!$F:$F,$I447,収穫記録!$B:$B,"&gt;="&amp;W$10,収穫記録!$B:$B,"&lt;="&amp;W$10+6)
/_xlfn.UNIQUE(_xlfn._xlws.FILTER($F:$F,$E:$E=$J$4))
/IF($J$5="総計",1,$K447/10)
),0)</f>
        <v>0</v>
      </c>
      <c r="X447" s="48" cm="1">
        <f t="array" ref="X447">IFERROR(
IF(OR(X$10="",$I447=""),"",
SUMIFS(収穫記録!$P:$P,収穫記録!$D:$D,$J$1,収穫記録!$I:$I,$J$2,収穫記録!$J:$J,$J$3,収穫記録!$F:$F,$I447,収穫記録!$B:$B,"&gt;="&amp;X$10,収穫記録!$B:$B,"&lt;="&amp;X$10+6)
/_xlfn.UNIQUE(_xlfn._xlws.FILTER($F:$F,$E:$E=$J$4))
/IF($J$5="総計",1,$K447/10)
),0)</f>
        <v>0</v>
      </c>
    </row>
    <row r="448" spans="10:24">
      <c r="J448" s="13"/>
      <c r="K448" s="37"/>
      <c r="L448" s="46" t="str">
        <f t="shared" si="9"/>
        <v/>
      </c>
      <c r="M448" s="47" cm="1">
        <f t="array" ref="M448">IFERROR(
IF(OR(M$10="",$I448=""),"",
SUMIFS(収穫記録!$P:$P,収穫記録!$D:$D,$J$1,収穫記録!$I:$I,$J$2,収穫記録!$J:$J,$J$3,収穫記録!$F:$F,$I448,収穫記録!$B:$B,"&gt;="&amp;M$10,収穫記録!$B:$B,"&lt;="&amp;M$10+6)
/_xlfn.UNIQUE(_xlfn._xlws.FILTER($F:$F,$E:$E=$J$4))
/IF($J$5="総計",1,$K448/10)
),0)</f>
        <v>0</v>
      </c>
      <c r="N448" s="48" cm="1">
        <f t="array" ref="N448">IFERROR(
IF(OR(N$10="",$I448=""),"",
SUMIFS(収穫記録!$P:$P,収穫記録!$D:$D,$J$1,収穫記録!$I:$I,$J$2,収穫記録!$J:$J,$J$3,収穫記録!$F:$F,$I448,収穫記録!$B:$B,"&gt;="&amp;N$10,収穫記録!$B:$B,"&lt;="&amp;N$10+6)
/_xlfn.UNIQUE(_xlfn._xlws.FILTER($F:$F,$E:$E=$J$4))
/IF($J$5="総計",1,$K448/10)
),0)</f>
        <v>0</v>
      </c>
      <c r="O448" s="48" cm="1">
        <f t="array" ref="O448">IFERROR(
IF(OR(O$10="",$I448=""),"",
SUMIFS(収穫記録!$P:$P,収穫記録!$D:$D,$J$1,収穫記録!$I:$I,$J$2,収穫記録!$J:$J,$J$3,収穫記録!$F:$F,$I448,収穫記録!$B:$B,"&gt;="&amp;O$10,収穫記録!$B:$B,"&lt;="&amp;O$10+6)
/_xlfn.UNIQUE(_xlfn._xlws.FILTER($F:$F,$E:$E=$J$4))
/IF($J$5="総計",1,$K448/10)
),0)</f>
        <v>0</v>
      </c>
      <c r="P448" s="48" cm="1">
        <f t="array" ref="P448">IFERROR(
IF(OR(P$10="",$I448=""),"",
SUMIFS(収穫記録!$P:$P,収穫記録!$D:$D,$J$1,収穫記録!$I:$I,$J$2,収穫記録!$J:$J,$J$3,収穫記録!$F:$F,$I448,収穫記録!$B:$B,"&gt;="&amp;P$10,収穫記録!$B:$B,"&lt;="&amp;P$10+6)
/_xlfn.UNIQUE(_xlfn._xlws.FILTER($F:$F,$E:$E=$J$4))
/IF($J$5="総計",1,$K448/10)
),0)</f>
        <v>0</v>
      </c>
      <c r="Q448" s="48" cm="1">
        <f t="array" ref="Q448">IFERROR(
IF(OR(Q$10="",$I448=""),"",
SUMIFS(収穫記録!$P:$P,収穫記録!$D:$D,$J$1,収穫記録!$I:$I,$J$2,収穫記録!$J:$J,$J$3,収穫記録!$F:$F,$I448,収穫記録!$B:$B,"&gt;="&amp;Q$10,収穫記録!$B:$B,"&lt;="&amp;Q$10+6)
/_xlfn.UNIQUE(_xlfn._xlws.FILTER($F:$F,$E:$E=$J$4))
/IF($J$5="総計",1,$K448/10)
),0)</f>
        <v>0</v>
      </c>
      <c r="R448" s="48" cm="1">
        <f t="array" ref="R448">IFERROR(
IF(OR(R$10="",$I448=""),"",
SUMIFS(収穫記録!$P:$P,収穫記録!$D:$D,$J$1,収穫記録!$I:$I,$J$2,収穫記録!$J:$J,$J$3,収穫記録!$F:$F,$I448,収穫記録!$B:$B,"&gt;="&amp;R$10,収穫記録!$B:$B,"&lt;="&amp;R$10+6)
/_xlfn.UNIQUE(_xlfn._xlws.FILTER($F:$F,$E:$E=$J$4))
/IF($J$5="総計",1,$K448/10)
),0)</f>
        <v>0</v>
      </c>
      <c r="S448" s="48" cm="1">
        <f t="array" ref="S448">IFERROR(
IF(OR(S$10="",$I448=""),"",
SUMIFS(収穫記録!$P:$P,収穫記録!$D:$D,$J$1,収穫記録!$I:$I,$J$2,収穫記録!$J:$J,$J$3,収穫記録!$F:$F,$I448,収穫記録!$B:$B,"&gt;="&amp;S$10,収穫記録!$B:$B,"&lt;="&amp;S$10+6)
/_xlfn.UNIQUE(_xlfn._xlws.FILTER($F:$F,$E:$E=$J$4))
/IF($J$5="総計",1,$K448/10)
),0)</f>
        <v>0</v>
      </c>
      <c r="T448" s="48" cm="1">
        <f t="array" ref="T448">IFERROR(
IF(OR(T$10="",$I448=""),"",
SUMIFS(収穫記録!$P:$P,収穫記録!$D:$D,$J$1,収穫記録!$I:$I,$J$2,収穫記録!$J:$J,$J$3,収穫記録!$F:$F,$I448,収穫記録!$B:$B,"&gt;="&amp;T$10,収穫記録!$B:$B,"&lt;="&amp;T$10+6)
/_xlfn.UNIQUE(_xlfn._xlws.FILTER($F:$F,$E:$E=$J$4))
/IF($J$5="総計",1,$K448/10)
),0)</f>
        <v>0</v>
      </c>
      <c r="U448" s="48" cm="1">
        <f t="array" ref="U448">IFERROR(
IF(OR(U$10="",$I448=""),"",
SUMIFS(収穫記録!$P:$P,収穫記録!$D:$D,$J$1,収穫記録!$I:$I,$J$2,収穫記録!$J:$J,$J$3,収穫記録!$F:$F,$I448,収穫記録!$B:$B,"&gt;="&amp;U$10,収穫記録!$B:$B,"&lt;="&amp;U$10+6)
/_xlfn.UNIQUE(_xlfn._xlws.FILTER($F:$F,$E:$E=$J$4))
/IF($J$5="総計",1,$K448/10)
),0)</f>
        <v>0</v>
      </c>
      <c r="V448" s="48" cm="1">
        <f t="array" ref="V448">IFERROR(
IF(OR(V$10="",$I448=""),"",
SUMIFS(収穫記録!$P:$P,収穫記録!$D:$D,$J$1,収穫記録!$I:$I,$J$2,収穫記録!$J:$J,$J$3,収穫記録!$F:$F,$I448,収穫記録!$B:$B,"&gt;="&amp;V$10,収穫記録!$B:$B,"&lt;="&amp;V$10+6)
/_xlfn.UNIQUE(_xlfn._xlws.FILTER($F:$F,$E:$E=$J$4))
/IF($J$5="総計",1,$K448/10)
),0)</f>
        <v>0</v>
      </c>
      <c r="W448" s="48" cm="1">
        <f t="array" ref="W448">IFERROR(
IF(OR(W$10="",$I448=""),"",
SUMIFS(収穫記録!$P:$P,収穫記録!$D:$D,$J$1,収穫記録!$I:$I,$J$2,収穫記録!$J:$J,$J$3,収穫記録!$F:$F,$I448,収穫記録!$B:$B,"&gt;="&amp;W$10,収穫記録!$B:$B,"&lt;="&amp;W$10+6)
/_xlfn.UNIQUE(_xlfn._xlws.FILTER($F:$F,$E:$E=$J$4))
/IF($J$5="総計",1,$K448/10)
),0)</f>
        <v>0</v>
      </c>
      <c r="X448" s="48" cm="1">
        <f t="array" ref="X448">IFERROR(
IF(OR(X$10="",$I448=""),"",
SUMIFS(収穫記録!$P:$P,収穫記録!$D:$D,$J$1,収穫記録!$I:$I,$J$2,収穫記録!$J:$J,$J$3,収穫記録!$F:$F,$I448,収穫記録!$B:$B,"&gt;="&amp;X$10,収穫記録!$B:$B,"&lt;="&amp;X$10+6)
/_xlfn.UNIQUE(_xlfn._xlws.FILTER($F:$F,$E:$E=$J$4))
/IF($J$5="総計",1,$K448/10)
),0)</f>
        <v>0</v>
      </c>
    </row>
    <row r="449" spans="10:24">
      <c r="J449" s="13"/>
      <c r="K449" s="37"/>
      <c r="L449" s="46" t="str">
        <f t="shared" si="9"/>
        <v/>
      </c>
      <c r="M449" s="47" cm="1">
        <f t="array" ref="M449">IFERROR(
IF(OR(M$10="",$I449=""),"",
SUMIFS(収穫記録!$P:$P,収穫記録!$D:$D,$J$1,収穫記録!$I:$I,$J$2,収穫記録!$J:$J,$J$3,収穫記録!$F:$F,$I449,収穫記録!$B:$B,"&gt;="&amp;M$10,収穫記録!$B:$B,"&lt;="&amp;M$10+6)
/_xlfn.UNIQUE(_xlfn._xlws.FILTER($F:$F,$E:$E=$J$4))
/IF($J$5="総計",1,$K449/10)
),0)</f>
        <v>0</v>
      </c>
      <c r="N449" s="48" cm="1">
        <f t="array" ref="N449">IFERROR(
IF(OR(N$10="",$I449=""),"",
SUMIFS(収穫記録!$P:$P,収穫記録!$D:$D,$J$1,収穫記録!$I:$I,$J$2,収穫記録!$J:$J,$J$3,収穫記録!$F:$F,$I449,収穫記録!$B:$B,"&gt;="&amp;N$10,収穫記録!$B:$B,"&lt;="&amp;N$10+6)
/_xlfn.UNIQUE(_xlfn._xlws.FILTER($F:$F,$E:$E=$J$4))
/IF($J$5="総計",1,$K449/10)
),0)</f>
        <v>0</v>
      </c>
      <c r="O449" s="48" cm="1">
        <f t="array" ref="O449">IFERROR(
IF(OR(O$10="",$I449=""),"",
SUMIFS(収穫記録!$P:$P,収穫記録!$D:$D,$J$1,収穫記録!$I:$I,$J$2,収穫記録!$J:$J,$J$3,収穫記録!$F:$F,$I449,収穫記録!$B:$B,"&gt;="&amp;O$10,収穫記録!$B:$B,"&lt;="&amp;O$10+6)
/_xlfn.UNIQUE(_xlfn._xlws.FILTER($F:$F,$E:$E=$J$4))
/IF($J$5="総計",1,$K449/10)
),0)</f>
        <v>0</v>
      </c>
      <c r="P449" s="48" cm="1">
        <f t="array" ref="P449">IFERROR(
IF(OR(P$10="",$I449=""),"",
SUMIFS(収穫記録!$P:$P,収穫記録!$D:$D,$J$1,収穫記録!$I:$I,$J$2,収穫記録!$J:$J,$J$3,収穫記録!$F:$F,$I449,収穫記録!$B:$B,"&gt;="&amp;P$10,収穫記録!$B:$B,"&lt;="&amp;P$10+6)
/_xlfn.UNIQUE(_xlfn._xlws.FILTER($F:$F,$E:$E=$J$4))
/IF($J$5="総計",1,$K449/10)
),0)</f>
        <v>0</v>
      </c>
      <c r="Q449" s="48" cm="1">
        <f t="array" ref="Q449">IFERROR(
IF(OR(Q$10="",$I449=""),"",
SUMIFS(収穫記録!$P:$P,収穫記録!$D:$D,$J$1,収穫記録!$I:$I,$J$2,収穫記録!$J:$J,$J$3,収穫記録!$F:$F,$I449,収穫記録!$B:$B,"&gt;="&amp;Q$10,収穫記録!$B:$B,"&lt;="&amp;Q$10+6)
/_xlfn.UNIQUE(_xlfn._xlws.FILTER($F:$F,$E:$E=$J$4))
/IF($J$5="総計",1,$K449/10)
),0)</f>
        <v>0</v>
      </c>
      <c r="R449" s="48" cm="1">
        <f t="array" ref="R449">IFERROR(
IF(OR(R$10="",$I449=""),"",
SUMIFS(収穫記録!$P:$P,収穫記録!$D:$D,$J$1,収穫記録!$I:$I,$J$2,収穫記録!$J:$J,$J$3,収穫記録!$F:$F,$I449,収穫記録!$B:$B,"&gt;="&amp;R$10,収穫記録!$B:$B,"&lt;="&amp;R$10+6)
/_xlfn.UNIQUE(_xlfn._xlws.FILTER($F:$F,$E:$E=$J$4))
/IF($J$5="総計",1,$K449/10)
),0)</f>
        <v>0</v>
      </c>
      <c r="S449" s="48" cm="1">
        <f t="array" ref="S449">IFERROR(
IF(OR(S$10="",$I449=""),"",
SUMIFS(収穫記録!$P:$P,収穫記録!$D:$D,$J$1,収穫記録!$I:$I,$J$2,収穫記録!$J:$J,$J$3,収穫記録!$F:$F,$I449,収穫記録!$B:$B,"&gt;="&amp;S$10,収穫記録!$B:$B,"&lt;="&amp;S$10+6)
/_xlfn.UNIQUE(_xlfn._xlws.FILTER($F:$F,$E:$E=$J$4))
/IF($J$5="総計",1,$K449/10)
),0)</f>
        <v>0</v>
      </c>
      <c r="T449" s="48" cm="1">
        <f t="array" ref="T449">IFERROR(
IF(OR(T$10="",$I449=""),"",
SUMIFS(収穫記録!$P:$P,収穫記録!$D:$D,$J$1,収穫記録!$I:$I,$J$2,収穫記録!$J:$J,$J$3,収穫記録!$F:$F,$I449,収穫記録!$B:$B,"&gt;="&amp;T$10,収穫記録!$B:$B,"&lt;="&amp;T$10+6)
/_xlfn.UNIQUE(_xlfn._xlws.FILTER($F:$F,$E:$E=$J$4))
/IF($J$5="総計",1,$K449/10)
),0)</f>
        <v>0</v>
      </c>
      <c r="U449" s="48" cm="1">
        <f t="array" ref="U449">IFERROR(
IF(OR(U$10="",$I449=""),"",
SUMIFS(収穫記録!$P:$P,収穫記録!$D:$D,$J$1,収穫記録!$I:$I,$J$2,収穫記録!$J:$J,$J$3,収穫記録!$F:$F,$I449,収穫記録!$B:$B,"&gt;="&amp;U$10,収穫記録!$B:$B,"&lt;="&amp;U$10+6)
/_xlfn.UNIQUE(_xlfn._xlws.FILTER($F:$F,$E:$E=$J$4))
/IF($J$5="総計",1,$K449/10)
),0)</f>
        <v>0</v>
      </c>
      <c r="V449" s="48" cm="1">
        <f t="array" ref="V449">IFERROR(
IF(OR(V$10="",$I449=""),"",
SUMIFS(収穫記録!$P:$P,収穫記録!$D:$D,$J$1,収穫記録!$I:$I,$J$2,収穫記録!$J:$J,$J$3,収穫記録!$F:$F,$I449,収穫記録!$B:$B,"&gt;="&amp;V$10,収穫記録!$B:$B,"&lt;="&amp;V$10+6)
/_xlfn.UNIQUE(_xlfn._xlws.FILTER($F:$F,$E:$E=$J$4))
/IF($J$5="総計",1,$K449/10)
),0)</f>
        <v>0</v>
      </c>
      <c r="W449" s="48" cm="1">
        <f t="array" ref="W449">IFERROR(
IF(OR(W$10="",$I449=""),"",
SUMIFS(収穫記録!$P:$P,収穫記録!$D:$D,$J$1,収穫記録!$I:$I,$J$2,収穫記録!$J:$J,$J$3,収穫記録!$F:$F,$I449,収穫記録!$B:$B,"&gt;="&amp;W$10,収穫記録!$B:$B,"&lt;="&amp;W$10+6)
/_xlfn.UNIQUE(_xlfn._xlws.FILTER($F:$F,$E:$E=$J$4))
/IF($J$5="総計",1,$K449/10)
),0)</f>
        <v>0</v>
      </c>
      <c r="X449" s="48" cm="1">
        <f t="array" ref="X449">IFERROR(
IF(OR(X$10="",$I449=""),"",
SUMIFS(収穫記録!$P:$P,収穫記録!$D:$D,$J$1,収穫記録!$I:$I,$J$2,収穫記録!$J:$J,$J$3,収穫記録!$F:$F,$I449,収穫記録!$B:$B,"&gt;="&amp;X$10,収穫記録!$B:$B,"&lt;="&amp;X$10+6)
/_xlfn.UNIQUE(_xlfn._xlws.FILTER($F:$F,$E:$E=$J$4))
/IF($J$5="総計",1,$K449/10)
),0)</f>
        <v>0</v>
      </c>
    </row>
    <row r="450" spans="10:24">
      <c r="J450" s="13"/>
      <c r="K450" s="37"/>
      <c r="L450" s="46" t="str">
        <f t="shared" si="9"/>
        <v/>
      </c>
      <c r="M450" s="47" cm="1">
        <f t="array" ref="M450">IFERROR(
IF(OR(M$10="",$I450=""),"",
SUMIFS(収穫記録!$P:$P,収穫記録!$D:$D,$J$1,収穫記録!$I:$I,$J$2,収穫記録!$J:$J,$J$3,収穫記録!$F:$F,$I450,収穫記録!$B:$B,"&gt;="&amp;M$10,収穫記録!$B:$B,"&lt;="&amp;M$10+6)
/_xlfn.UNIQUE(_xlfn._xlws.FILTER($F:$F,$E:$E=$J$4))
/IF($J$5="総計",1,$K450/10)
),0)</f>
        <v>0</v>
      </c>
      <c r="N450" s="48" cm="1">
        <f t="array" ref="N450">IFERROR(
IF(OR(N$10="",$I450=""),"",
SUMIFS(収穫記録!$P:$P,収穫記録!$D:$D,$J$1,収穫記録!$I:$I,$J$2,収穫記録!$J:$J,$J$3,収穫記録!$F:$F,$I450,収穫記録!$B:$B,"&gt;="&amp;N$10,収穫記録!$B:$B,"&lt;="&amp;N$10+6)
/_xlfn.UNIQUE(_xlfn._xlws.FILTER($F:$F,$E:$E=$J$4))
/IF($J$5="総計",1,$K450/10)
),0)</f>
        <v>0</v>
      </c>
      <c r="O450" s="48" cm="1">
        <f t="array" ref="O450">IFERROR(
IF(OR(O$10="",$I450=""),"",
SUMIFS(収穫記録!$P:$P,収穫記録!$D:$D,$J$1,収穫記録!$I:$I,$J$2,収穫記録!$J:$J,$J$3,収穫記録!$F:$F,$I450,収穫記録!$B:$B,"&gt;="&amp;O$10,収穫記録!$B:$B,"&lt;="&amp;O$10+6)
/_xlfn.UNIQUE(_xlfn._xlws.FILTER($F:$F,$E:$E=$J$4))
/IF($J$5="総計",1,$K450/10)
),0)</f>
        <v>0</v>
      </c>
      <c r="P450" s="48" cm="1">
        <f t="array" ref="P450">IFERROR(
IF(OR(P$10="",$I450=""),"",
SUMIFS(収穫記録!$P:$P,収穫記録!$D:$D,$J$1,収穫記録!$I:$I,$J$2,収穫記録!$J:$J,$J$3,収穫記録!$F:$F,$I450,収穫記録!$B:$B,"&gt;="&amp;P$10,収穫記録!$B:$B,"&lt;="&amp;P$10+6)
/_xlfn.UNIQUE(_xlfn._xlws.FILTER($F:$F,$E:$E=$J$4))
/IF($J$5="総計",1,$K450/10)
),0)</f>
        <v>0</v>
      </c>
      <c r="Q450" s="48" cm="1">
        <f t="array" ref="Q450">IFERROR(
IF(OR(Q$10="",$I450=""),"",
SUMIFS(収穫記録!$P:$P,収穫記録!$D:$D,$J$1,収穫記録!$I:$I,$J$2,収穫記録!$J:$J,$J$3,収穫記録!$F:$F,$I450,収穫記録!$B:$B,"&gt;="&amp;Q$10,収穫記録!$B:$B,"&lt;="&amp;Q$10+6)
/_xlfn.UNIQUE(_xlfn._xlws.FILTER($F:$F,$E:$E=$J$4))
/IF($J$5="総計",1,$K450/10)
),0)</f>
        <v>0</v>
      </c>
      <c r="R450" s="48" cm="1">
        <f t="array" ref="R450">IFERROR(
IF(OR(R$10="",$I450=""),"",
SUMIFS(収穫記録!$P:$P,収穫記録!$D:$D,$J$1,収穫記録!$I:$I,$J$2,収穫記録!$J:$J,$J$3,収穫記録!$F:$F,$I450,収穫記録!$B:$B,"&gt;="&amp;R$10,収穫記録!$B:$B,"&lt;="&amp;R$10+6)
/_xlfn.UNIQUE(_xlfn._xlws.FILTER($F:$F,$E:$E=$J$4))
/IF($J$5="総計",1,$K450/10)
),0)</f>
        <v>0</v>
      </c>
      <c r="S450" s="48" cm="1">
        <f t="array" ref="S450">IFERROR(
IF(OR(S$10="",$I450=""),"",
SUMIFS(収穫記録!$P:$P,収穫記録!$D:$D,$J$1,収穫記録!$I:$I,$J$2,収穫記録!$J:$J,$J$3,収穫記録!$F:$F,$I450,収穫記録!$B:$B,"&gt;="&amp;S$10,収穫記録!$B:$B,"&lt;="&amp;S$10+6)
/_xlfn.UNIQUE(_xlfn._xlws.FILTER($F:$F,$E:$E=$J$4))
/IF($J$5="総計",1,$K450/10)
),0)</f>
        <v>0</v>
      </c>
      <c r="T450" s="48" cm="1">
        <f t="array" ref="T450">IFERROR(
IF(OR(T$10="",$I450=""),"",
SUMIFS(収穫記録!$P:$P,収穫記録!$D:$D,$J$1,収穫記録!$I:$I,$J$2,収穫記録!$J:$J,$J$3,収穫記録!$F:$F,$I450,収穫記録!$B:$B,"&gt;="&amp;T$10,収穫記録!$B:$B,"&lt;="&amp;T$10+6)
/_xlfn.UNIQUE(_xlfn._xlws.FILTER($F:$F,$E:$E=$J$4))
/IF($J$5="総計",1,$K450/10)
),0)</f>
        <v>0</v>
      </c>
      <c r="U450" s="48" cm="1">
        <f t="array" ref="U450">IFERROR(
IF(OR(U$10="",$I450=""),"",
SUMIFS(収穫記録!$P:$P,収穫記録!$D:$D,$J$1,収穫記録!$I:$I,$J$2,収穫記録!$J:$J,$J$3,収穫記録!$F:$F,$I450,収穫記録!$B:$B,"&gt;="&amp;U$10,収穫記録!$B:$B,"&lt;="&amp;U$10+6)
/_xlfn.UNIQUE(_xlfn._xlws.FILTER($F:$F,$E:$E=$J$4))
/IF($J$5="総計",1,$K450/10)
),0)</f>
        <v>0</v>
      </c>
      <c r="V450" s="48" cm="1">
        <f t="array" ref="V450">IFERROR(
IF(OR(V$10="",$I450=""),"",
SUMIFS(収穫記録!$P:$P,収穫記録!$D:$D,$J$1,収穫記録!$I:$I,$J$2,収穫記録!$J:$J,$J$3,収穫記録!$F:$F,$I450,収穫記録!$B:$B,"&gt;="&amp;V$10,収穫記録!$B:$B,"&lt;="&amp;V$10+6)
/_xlfn.UNIQUE(_xlfn._xlws.FILTER($F:$F,$E:$E=$J$4))
/IF($J$5="総計",1,$K450/10)
),0)</f>
        <v>0</v>
      </c>
      <c r="W450" s="48" cm="1">
        <f t="array" ref="W450">IFERROR(
IF(OR(W$10="",$I450=""),"",
SUMIFS(収穫記録!$P:$P,収穫記録!$D:$D,$J$1,収穫記録!$I:$I,$J$2,収穫記録!$J:$J,$J$3,収穫記録!$F:$F,$I450,収穫記録!$B:$B,"&gt;="&amp;W$10,収穫記録!$B:$B,"&lt;="&amp;W$10+6)
/_xlfn.UNIQUE(_xlfn._xlws.FILTER($F:$F,$E:$E=$J$4))
/IF($J$5="総計",1,$K450/10)
),0)</f>
        <v>0</v>
      </c>
      <c r="X450" s="48" cm="1">
        <f t="array" ref="X450">IFERROR(
IF(OR(X$10="",$I450=""),"",
SUMIFS(収穫記録!$P:$P,収穫記録!$D:$D,$J$1,収穫記録!$I:$I,$J$2,収穫記録!$J:$J,$J$3,収穫記録!$F:$F,$I450,収穫記録!$B:$B,"&gt;="&amp;X$10,収穫記録!$B:$B,"&lt;="&amp;X$10+6)
/_xlfn.UNIQUE(_xlfn._xlws.FILTER($F:$F,$E:$E=$J$4))
/IF($J$5="総計",1,$K450/10)
),0)</f>
        <v>0</v>
      </c>
    </row>
    <row r="451" spans="10:24">
      <c r="J451" s="13"/>
      <c r="K451" s="37"/>
      <c r="L451" s="46" t="str">
        <f t="shared" si="9"/>
        <v/>
      </c>
      <c r="M451" s="47" cm="1">
        <f t="array" ref="M451">IFERROR(
IF(OR(M$10="",$I451=""),"",
SUMIFS(収穫記録!$P:$P,収穫記録!$D:$D,$J$1,収穫記録!$I:$I,$J$2,収穫記録!$J:$J,$J$3,収穫記録!$F:$F,$I451,収穫記録!$B:$B,"&gt;="&amp;M$10,収穫記録!$B:$B,"&lt;="&amp;M$10+6)
/_xlfn.UNIQUE(_xlfn._xlws.FILTER($F:$F,$E:$E=$J$4))
/IF($J$5="総計",1,$K451/10)
),0)</f>
        <v>0</v>
      </c>
      <c r="N451" s="48" cm="1">
        <f t="array" ref="N451">IFERROR(
IF(OR(N$10="",$I451=""),"",
SUMIFS(収穫記録!$P:$P,収穫記録!$D:$D,$J$1,収穫記録!$I:$I,$J$2,収穫記録!$J:$J,$J$3,収穫記録!$F:$F,$I451,収穫記録!$B:$B,"&gt;="&amp;N$10,収穫記録!$B:$B,"&lt;="&amp;N$10+6)
/_xlfn.UNIQUE(_xlfn._xlws.FILTER($F:$F,$E:$E=$J$4))
/IF($J$5="総計",1,$K451/10)
),0)</f>
        <v>0</v>
      </c>
      <c r="O451" s="48" cm="1">
        <f t="array" ref="O451">IFERROR(
IF(OR(O$10="",$I451=""),"",
SUMIFS(収穫記録!$P:$P,収穫記録!$D:$D,$J$1,収穫記録!$I:$I,$J$2,収穫記録!$J:$J,$J$3,収穫記録!$F:$F,$I451,収穫記録!$B:$B,"&gt;="&amp;O$10,収穫記録!$B:$B,"&lt;="&amp;O$10+6)
/_xlfn.UNIQUE(_xlfn._xlws.FILTER($F:$F,$E:$E=$J$4))
/IF($J$5="総計",1,$K451/10)
),0)</f>
        <v>0</v>
      </c>
      <c r="P451" s="48" cm="1">
        <f t="array" ref="P451">IFERROR(
IF(OR(P$10="",$I451=""),"",
SUMIFS(収穫記録!$P:$P,収穫記録!$D:$D,$J$1,収穫記録!$I:$I,$J$2,収穫記録!$J:$J,$J$3,収穫記録!$F:$F,$I451,収穫記録!$B:$B,"&gt;="&amp;P$10,収穫記録!$B:$B,"&lt;="&amp;P$10+6)
/_xlfn.UNIQUE(_xlfn._xlws.FILTER($F:$F,$E:$E=$J$4))
/IF($J$5="総計",1,$K451/10)
),0)</f>
        <v>0</v>
      </c>
      <c r="Q451" s="48" cm="1">
        <f t="array" ref="Q451">IFERROR(
IF(OR(Q$10="",$I451=""),"",
SUMIFS(収穫記録!$P:$P,収穫記録!$D:$D,$J$1,収穫記録!$I:$I,$J$2,収穫記録!$J:$J,$J$3,収穫記録!$F:$F,$I451,収穫記録!$B:$B,"&gt;="&amp;Q$10,収穫記録!$B:$B,"&lt;="&amp;Q$10+6)
/_xlfn.UNIQUE(_xlfn._xlws.FILTER($F:$F,$E:$E=$J$4))
/IF($J$5="総計",1,$K451/10)
),0)</f>
        <v>0</v>
      </c>
      <c r="R451" s="48" cm="1">
        <f t="array" ref="R451">IFERROR(
IF(OR(R$10="",$I451=""),"",
SUMIFS(収穫記録!$P:$P,収穫記録!$D:$D,$J$1,収穫記録!$I:$I,$J$2,収穫記録!$J:$J,$J$3,収穫記録!$F:$F,$I451,収穫記録!$B:$B,"&gt;="&amp;R$10,収穫記録!$B:$B,"&lt;="&amp;R$10+6)
/_xlfn.UNIQUE(_xlfn._xlws.FILTER($F:$F,$E:$E=$J$4))
/IF($J$5="総計",1,$K451/10)
),0)</f>
        <v>0</v>
      </c>
      <c r="S451" s="48" cm="1">
        <f t="array" ref="S451">IFERROR(
IF(OR(S$10="",$I451=""),"",
SUMIFS(収穫記録!$P:$P,収穫記録!$D:$D,$J$1,収穫記録!$I:$I,$J$2,収穫記録!$J:$J,$J$3,収穫記録!$F:$F,$I451,収穫記録!$B:$B,"&gt;="&amp;S$10,収穫記録!$B:$B,"&lt;="&amp;S$10+6)
/_xlfn.UNIQUE(_xlfn._xlws.FILTER($F:$F,$E:$E=$J$4))
/IF($J$5="総計",1,$K451/10)
),0)</f>
        <v>0</v>
      </c>
      <c r="T451" s="48" cm="1">
        <f t="array" ref="T451">IFERROR(
IF(OR(T$10="",$I451=""),"",
SUMIFS(収穫記録!$P:$P,収穫記録!$D:$D,$J$1,収穫記録!$I:$I,$J$2,収穫記録!$J:$J,$J$3,収穫記録!$F:$F,$I451,収穫記録!$B:$B,"&gt;="&amp;T$10,収穫記録!$B:$B,"&lt;="&amp;T$10+6)
/_xlfn.UNIQUE(_xlfn._xlws.FILTER($F:$F,$E:$E=$J$4))
/IF($J$5="総計",1,$K451/10)
),0)</f>
        <v>0</v>
      </c>
      <c r="U451" s="48" cm="1">
        <f t="array" ref="U451">IFERROR(
IF(OR(U$10="",$I451=""),"",
SUMIFS(収穫記録!$P:$P,収穫記録!$D:$D,$J$1,収穫記録!$I:$I,$J$2,収穫記録!$J:$J,$J$3,収穫記録!$F:$F,$I451,収穫記録!$B:$B,"&gt;="&amp;U$10,収穫記録!$B:$B,"&lt;="&amp;U$10+6)
/_xlfn.UNIQUE(_xlfn._xlws.FILTER($F:$F,$E:$E=$J$4))
/IF($J$5="総計",1,$K451/10)
),0)</f>
        <v>0</v>
      </c>
      <c r="V451" s="48" cm="1">
        <f t="array" ref="V451">IFERROR(
IF(OR(V$10="",$I451=""),"",
SUMIFS(収穫記録!$P:$P,収穫記録!$D:$D,$J$1,収穫記録!$I:$I,$J$2,収穫記録!$J:$J,$J$3,収穫記録!$F:$F,$I451,収穫記録!$B:$B,"&gt;="&amp;V$10,収穫記録!$B:$B,"&lt;="&amp;V$10+6)
/_xlfn.UNIQUE(_xlfn._xlws.FILTER($F:$F,$E:$E=$J$4))
/IF($J$5="総計",1,$K451/10)
),0)</f>
        <v>0</v>
      </c>
      <c r="W451" s="48" cm="1">
        <f t="array" ref="W451">IFERROR(
IF(OR(W$10="",$I451=""),"",
SUMIFS(収穫記録!$P:$P,収穫記録!$D:$D,$J$1,収穫記録!$I:$I,$J$2,収穫記録!$J:$J,$J$3,収穫記録!$F:$F,$I451,収穫記録!$B:$B,"&gt;="&amp;W$10,収穫記録!$B:$B,"&lt;="&amp;W$10+6)
/_xlfn.UNIQUE(_xlfn._xlws.FILTER($F:$F,$E:$E=$J$4))
/IF($J$5="総計",1,$K451/10)
),0)</f>
        <v>0</v>
      </c>
      <c r="X451" s="48" cm="1">
        <f t="array" ref="X451">IFERROR(
IF(OR(X$10="",$I451=""),"",
SUMIFS(収穫記録!$P:$P,収穫記録!$D:$D,$J$1,収穫記録!$I:$I,$J$2,収穫記録!$J:$J,$J$3,収穫記録!$F:$F,$I451,収穫記録!$B:$B,"&gt;="&amp;X$10,収穫記録!$B:$B,"&lt;="&amp;X$10+6)
/_xlfn.UNIQUE(_xlfn._xlws.FILTER($F:$F,$E:$E=$J$4))
/IF($J$5="総計",1,$K451/10)
),0)</f>
        <v>0</v>
      </c>
    </row>
    <row r="452" spans="10:24">
      <c r="J452" s="13"/>
      <c r="K452" s="37"/>
      <c r="L452" s="46" t="str">
        <f t="shared" si="9"/>
        <v/>
      </c>
      <c r="M452" s="47" cm="1">
        <f t="array" ref="M452">IFERROR(
IF(OR(M$10="",$I452=""),"",
SUMIFS(収穫記録!$P:$P,収穫記録!$D:$D,$J$1,収穫記録!$I:$I,$J$2,収穫記録!$J:$J,$J$3,収穫記録!$F:$F,$I452,収穫記録!$B:$B,"&gt;="&amp;M$10,収穫記録!$B:$B,"&lt;="&amp;M$10+6)
/_xlfn.UNIQUE(_xlfn._xlws.FILTER($F:$F,$E:$E=$J$4))
/IF($J$5="総計",1,$K452/10)
),0)</f>
        <v>0</v>
      </c>
      <c r="N452" s="48" cm="1">
        <f t="array" ref="N452">IFERROR(
IF(OR(N$10="",$I452=""),"",
SUMIFS(収穫記録!$P:$P,収穫記録!$D:$D,$J$1,収穫記録!$I:$I,$J$2,収穫記録!$J:$J,$J$3,収穫記録!$F:$F,$I452,収穫記録!$B:$B,"&gt;="&amp;N$10,収穫記録!$B:$B,"&lt;="&amp;N$10+6)
/_xlfn.UNIQUE(_xlfn._xlws.FILTER($F:$F,$E:$E=$J$4))
/IF($J$5="総計",1,$K452/10)
),0)</f>
        <v>0</v>
      </c>
      <c r="O452" s="48" cm="1">
        <f t="array" ref="O452">IFERROR(
IF(OR(O$10="",$I452=""),"",
SUMIFS(収穫記録!$P:$P,収穫記録!$D:$D,$J$1,収穫記録!$I:$I,$J$2,収穫記録!$J:$J,$J$3,収穫記録!$F:$F,$I452,収穫記録!$B:$B,"&gt;="&amp;O$10,収穫記録!$B:$B,"&lt;="&amp;O$10+6)
/_xlfn.UNIQUE(_xlfn._xlws.FILTER($F:$F,$E:$E=$J$4))
/IF($J$5="総計",1,$K452/10)
),0)</f>
        <v>0</v>
      </c>
      <c r="P452" s="48" cm="1">
        <f t="array" ref="P452">IFERROR(
IF(OR(P$10="",$I452=""),"",
SUMIFS(収穫記録!$P:$P,収穫記録!$D:$D,$J$1,収穫記録!$I:$I,$J$2,収穫記録!$J:$J,$J$3,収穫記録!$F:$F,$I452,収穫記録!$B:$B,"&gt;="&amp;P$10,収穫記録!$B:$B,"&lt;="&amp;P$10+6)
/_xlfn.UNIQUE(_xlfn._xlws.FILTER($F:$F,$E:$E=$J$4))
/IF($J$5="総計",1,$K452/10)
),0)</f>
        <v>0</v>
      </c>
      <c r="Q452" s="48" cm="1">
        <f t="array" ref="Q452">IFERROR(
IF(OR(Q$10="",$I452=""),"",
SUMIFS(収穫記録!$P:$P,収穫記録!$D:$D,$J$1,収穫記録!$I:$I,$J$2,収穫記録!$J:$J,$J$3,収穫記録!$F:$F,$I452,収穫記録!$B:$B,"&gt;="&amp;Q$10,収穫記録!$B:$B,"&lt;="&amp;Q$10+6)
/_xlfn.UNIQUE(_xlfn._xlws.FILTER($F:$F,$E:$E=$J$4))
/IF($J$5="総計",1,$K452/10)
),0)</f>
        <v>0</v>
      </c>
      <c r="R452" s="48" cm="1">
        <f t="array" ref="R452">IFERROR(
IF(OR(R$10="",$I452=""),"",
SUMIFS(収穫記録!$P:$P,収穫記録!$D:$D,$J$1,収穫記録!$I:$I,$J$2,収穫記録!$J:$J,$J$3,収穫記録!$F:$F,$I452,収穫記録!$B:$B,"&gt;="&amp;R$10,収穫記録!$B:$B,"&lt;="&amp;R$10+6)
/_xlfn.UNIQUE(_xlfn._xlws.FILTER($F:$F,$E:$E=$J$4))
/IF($J$5="総計",1,$K452/10)
),0)</f>
        <v>0</v>
      </c>
      <c r="S452" s="48" cm="1">
        <f t="array" ref="S452">IFERROR(
IF(OR(S$10="",$I452=""),"",
SUMIFS(収穫記録!$P:$P,収穫記録!$D:$D,$J$1,収穫記録!$I:$I,$J$2,収穫記録!$J:$J,$J$3,収穫記録!$F:$F,$I452,収穫記録!$B:$B,"&gt;="&amp;S$10,収穫記録!$B:$B,"&lt;="&amp;S$10+6)
/_xlfn.UNIQUE(_xlfn._xlws.FILTER($F:$F,$E:$E=$J$4))
/IF($J$5="総計",1,$K452/10)
),0)</f>
        <v>0</v>
      </c>
      <c r="T452" s="48" cm="1">
        <f t="array" ref="T452">IFERROR(
IF(OR(T$10="",$I452=""),"",
SUMIFS(収穫記録!$P:$P,収穫記録!$D:$D,$J$1,収穫記録!$I:$I,$J$2,収穫記録!$J:$J,$J$3,収穫記録!$F:$F,$I452,収穫記録!$B:$B,"&gt;="&amp;T$10,収穫記録!$B:$B,"&lt;="&amp;T$10+6)
/_xlfn.UNIQUE(_xlfn._xlws.FILTER($F:$F,$E:$E=$J$4))
/IF($J$5="総計",1,$K452/10)
),0)</f>
        <v>0</v>
      </c>
      <c r="U452" s="48" cm="1">
        <f t="array" ref="U452">IFERROR(
IF(OR(U$10="",$I452=""),"",
SUMIFS(収穫記録!$P:$P,収穫記録!$D:$D,$J$1,収穫記録!$I:$I,$J$2,収穫記録!$J:$J,$J$3,収穫記録!$F:$F,$I452,収穫記録!$B:$B,"&gt;="&amp;U$10,収穫記録!$B:$B,"&lt;="&amp;U$10+6)
/_xlfn.UNIQUE(_xlfn._xlws.FILTER($F:$F,$E:$E=$J$4))
/IF($J$5="総計",1,$K452/10)
),0)</f>
        <v>0</v>
      </c>
      <c r="V452" s="48" cm="1">
        <f t="array" ref="V452">IFERROR(
IF(OR(V$10="",$I452=""),"",
SUMIFS(収穫記録!$P:$P,収穫記録!$D:$D,$J$1,収穫記録!$I:$I,$J$2,収穫記録!$J:$J,$J$3,収穫記録!$F:$F,$I452,収穫記録!$B:$B,"&gt;="&amp;V$10,収穫記録!$B:$B,"&lt;="&amp;V$10+6)
/_xlfn.UNIQUE(_xlfn._xlws.FILTER($F:$F,$E:$E=$J$4))
/IF($J$5="総計",1,$K452/10)
),0)</f>
        <v>0</v>
      </c>
      <c r="W452" s="48" cm="1">
        <f t="array" ref="W452">IFERROR(
IF(OR(W$10="",$I452=""),"",
SUMIFS(収穫記録!$P:$P,収穫記録!$D:$D,$J$1,収穫記録!$I:$I,$J$2,収穫記録!$J:$J,$J$3,収穫記録!$F:$F,$I452,収穫記録!$B:$B,"&gt;="&amp;W$10,収穫記録!$B:$B,"&lt;="&amp;W$10+6)
/_xlfn.UNIQUE(_xlfn._xlws.FILTER($F:$F,$E:$E=$J$4))
/IF($J$5="総計",1,$K452/10)
),0)</f>
        <v>0</v>
      </c>
      <c r="X452" s="48" cm="1">
        <f t="array" ref="X452">IFERROR(
IF(OR(X$10="",$I452=""),"",
SUMIFS(収穫記録!$P:$P,収穫記録!$D:$D,$J$1,収穫記録!$I:$I,$J$2,収穫記録!$J:$J,$J$3,収穫記録!$F:$F,$I452,収穫記録!$B:$B,"&gt;="&amp;X$10,収穫記録!$B:$B,"&lt;="&amp;X$10+6)
/_xlfn.UNIQUE(_xlfn._xlws.FILTER($F:$F,$E:$E=$J$4))
/IF($J$5="総計",1,$K452/10)
),0)</f>
        <v>0</v>
      </c>
    </row>
    <row r="453" spans="10:24">
      <c r="J453" s="13"/>
      <c r="K453" s="37"/>
      <c r="L453" s="46" t="str">
        <f t="shared" si="9"/>
        <v/>
      </c>
      <c r="M453" s="47" cm="1">
        <f t="array" ref="M453">IFERROR(
IF(OR(M$10="",$I453=""),"",
SUMIFS(収穫記録!$P:$P,収穫記録!$D:$D,$J$1,収穫記録!$I:$I,$J$2,収穫記録!$J:$J,$J$3,収穫記録!$F:$F,$I453,収穫記録!$B:$B,"&gt;="&amp;M$10,収穫記録!$B:$B,"&lt;="&amp;M$10+6)
/_xlfn.UNIQUE(_xlfn._xlws.FILTER($F:$F,$E:$E=$J$4))
/IF($J$5="総計",1,$K453/10)
),0)</f>
        <v>0</v>
      </c>
      <c r="N453" s="48" cm="1">
        <f t="array" ref="N453">IFERROR(
IF(OR(N$10="",$I453=""),"",
SUMIFS(収穫記録!$P:$P,収穫記録!$D:$D,$J$1,収穫記録!$I:$I,$J$2,収穫記録!$J:$J,$J$3,収穫記録!$F:$F,$I453,収穫記録!$B:$B,"&gt;="&amp;N$10,収穫記録!$B:$B,"&lt;="&amp;N$10+6)
/_xlfn.UNIQUE(_xlfn._xlws.FILTER($F:$F,$E:$E=$J$4))
/IF($J$5="総計",1,$K453/10)
),0)</f>
        <v>0</v>
      </c>
      <c r="O453" s="48" cm="1">
        <f t="array" ref="O453">IFERROR(
IF(OR(O$10="",$I453=""),"",
SUMIFS(収穫記録!$P:$P,収穫記録!$D:$D,$J$1,収穫記録!$I:$I,$J$2,収穫記録!$J:$J,$J$3,収穫記録!$F:$F,$I453,収穫記録!$B:$B,"&gt;="&amp;O$10,収穫記録!$B:$B,"&lt;="&amp;O$10+6)
/_xlfn.UNIQUE(_xlfn._xlws.FILTER($F:$F,$E:$E=$J$4))
/IF($J$5="総計",1,$K453/10)
),0)</f>
        <v>0</v>
      </c>
      <c r="P453" s="48" cm="1">
        <f t="array" ref="P453">IFERROR(
IF(OR(P$10="",$I453=""),"",
SUMIFS(収穫記録!$P:$P,収穫記録!$D:$D,$J$1,収穫記録!$I:$I,$J$2,収穫記録!$J:$J,$J$3,収穫記録!$F:$F,$I453,収穫記録!$B:$B,"&gt;="&amp;P$10,収穫記録!$B:$B,"&lt;="&amp;P$10+6)
/_xlfn.UNIQUE(_xlfn._xlws.FILTER($F:$F,$E:$E=$J$4))
/IF($J$5="総計",1,$K453/10)
),0)</f>
        <v>0</v>
      </c>
      <c r="Q453" s="48" cm="1">
        <f t="array" ref="Q453">IFERROR(
IF(OR(Q$10="",$I453=""),"",
SUMIFS(収穫記録!$P:$P,収穫記録!$D:$D,$J$1,収穫記録!$I:$I,$J$2,収穫記録!$J:$J,$J$3,収穫記録!$F:$F,$I453,収穫記録!$B:$B,"&gt;="&amp;Q$10,収穫記録!$B:$B,"&lt;="&amp;Q$10+6)
/_xlfn.UNIQUE(_xlfn._xlws.FILTER($F:$F,$E:$E=$J$4))
/IF($J$5="総計",1,$K453/10)
),0)</f>
        <v>0</v>
      </c>
      <c r="R453" s="48" cm="1">
        <f t="array" ref="R453">IFERROR(
IF(OR(R$10="",$I453=""),"",
SUMIFS(収穫記録!$P:$P,収穫記録!$D:$D,$J$1,収穫記録!$I:$I,$J$2,収穫記録!$J:$J,$J$3,収穫記録!$F:$F,$I453,収穫記録!$B:$B,"&gt;="&amp;R$10,収穫記録!$B:$B,"&lt;="&amp;R$10+6)
/_xlfn.UNIQUE(_xlfn._xlws.FILTER($F:$F,$E:$E=$J$4))
/IF($J$5="総計",1,$K453/10)
),0)</f>
        <v>0</v>
      </c>
      <c r="S453" s="48" cm="1">
        <f t="array" ref="S453">IFERROR(
IF(OR(S$10="",$I453=""),"",
SUMIFS(収穫記録!$P:$P,収穫記録!$D:$D,$J$1,収穫記録!$I:$I,$J$2,収穫記録!$J:$J,$J$3,収穫記録!$F:$F,$I453,収穫記録!$B:$B,"&gt;="&amp;S$10,収穫記録!$B:$B,"&lt;="&amp;S$10+6)
/_xlfn.UNIQUE(_xlfn._xlws.FILTER($F:$F,$E:$E=$J$4))
/IF($J$5="総計",1,$K453/10)
),0)</f>
        <v>0</v>
      </c>
      <c r="T453" s="48" cm="1">
        <f t="array" ref="T453">IFERROR(
IF(OR(T$10="",$I453=""),"",
SUMIFS(収穫記録!$P:$P,収穫記録!$D:$D,$J$1,収穫記録!$I:$I,$J$2,収穫記録!$J:$J,$J$3,収穫記録!$F:$F,$I453,収穫記録!$B:$B,"&gt;="&amp;T$10,収穫記録!$B:$B,"&lt;="&amp;T$10+6)
/_xlfn.UNIQUE(_xlfn._xlws.FILTER($F:$F,$E:$E=$J$4))
/IF($J$5="総計",1,$K453/10)
),0)</f>
        <v>0</v>
      </c>
      <c r="U453" s="48" cm="1">
        <f t="array" ref="U453">IFERROR(
IF(OR(U$10="",$I453=""),"",
SUMIFS(収穫記録!$P:$P,収穫記録!$D:$D,$J$1,収穫記録!$I:$I,$J$2,収穫記録!$J:$J,$J$3,収穫記録!$F:$F,$I453,収穫記録!$B:$B,"&gt;="&amp;U$10,収穫記録!$B:$B,"&lt;="&amp;U$10+6)
/_xlfn.UNIQUE(_xlfn._xlws.FILTER($F:$F,$E:$E=$J$4))
/IF($J$5="総計",1,$K453/10)
),0)</f>
        <v>0</v>
      </c>
      <c r="V453" s="48" cm="1">
        <f t="array" ref="V453">IFERROR(
IF(OR(V$10="",$I453=""),"",
SUMIFS(収穫記録!$P:$P,収穫記録!$D:$D,$J$1,収穫記録!$I:$I,$J$2,収穫記録!$J:$J,$J$3,収穫記録!$F:$F,$I453,収穫記録!$B:$B,"&gt;="&amp;V$10,収穫記録!$B:$B,"&lt;="&amp;V$10+6)
/_xlfn.UNIQUE(_xlfn._xlws.FILTER($F:$F,$E:$E=$J$4))
/IF($J$5="総計",1,$K453/10)
),0)</f>
        <v>0</v>
      </c>
      <c r="W453" s="48" cm="1">
        <f t="array" ref="W453">IFERROR(
IF(OR(W$10="",$I453=""),"",
SUMIFS(収穫記録!$P:$P,収穫記録!$D:$D,$J$1,収穫記録!$I:$I,$J$2,収穫記録!$J:$J,$J$3,収穫記録!$F:$F,$I453,収穫記録!$B:$B,"&gt;="&amp;W$10,収穫記録!$B:$B,"&lt;="&amp;W$10+6)
/_xlfn.UNIQUE(_xlfn._xlws.FILTER($F:$F,$E:$E=$J$4))
/IF($J$5="総計",1,$K453/10)
),0)</f>
        <v>0</v>
      </c>
      <c r="X453" s="48" cm="1">
        <f t="array" ref="X453">IFERROR(
IF(OR(X$10="",$I453=""),"",
SUMIFS(収穫記録!$P:$P,収穫記録!$D:$D,$J$1,収穫記録!$I:$I,$J$2,収穫記録!$J:$J,$J$3,収穫記録!$F:$F,$I453,収穫記録!$B:$B,"&gt;="&amp;X$10,収穫記録!$B:$B,"&lt;="&amp;X$10+6)
/_xlfn.UNIQUE(_xlfn._xlws.FILTER($F:$F,$E:$E=$J$4))
/IF($J$5="総計",1,$K453/10)
),0)</f>
        <v>0</v>
      </c>
    </row>
    <row r="454" spans="10:24">
      <c r="J454" s="13"/>
      <c r="K454" s="37"/>
      <c r="L454" s="46" t="str">
        <f t="shared" si="9"/>
        <v/>
      </c>
      <c r="M454" s="47" cm="1">
        <f t="array" ref="M454">IFERROR(
IF(OR(M$10="",$I454=""),"",
SUMIFS(収穫記録!$P:$P,収穫記録!$D:$D,$J$1,収穫記録!$I:$I,$J$2,収穫記録!$J:$J,$J$3,収穫記録!$F:$F,$I454,収穫記録!$B:$B,"&gt;="&amp;M$10,収穫記録!$B:$B,"&lt;="&amp;M$10+6)
/_xlfn.UNIQUE(_xlfn._xlws.FILTER($F:$F,$E:$E=$J$4))
/IF($J$5="総計",1,$K454/10)
),0)</f>
        <v>0</v>
      </c>
      <c r="N454" s="48" cm="1">
        <f t="array" ref="N454">IFERROR(
IF(OR(N$10="",$I454=""),"",
SUMIFS(収穫記録!$P:$P,収穫記録!$D:$D,$J$1,収穫記録!$I:$I,$J$2,収穫記録!$J:$J,$J$3,収穫記録!$F:$F,$I454,収穫記録!$B:$B,"&gt;="&amp;N$10,収穫記録!$B:$B,"&lt;="&amp;N$10+6)
/_xlfn.UNIQUE(_xlfn._xlws.FILTER($F:$F,$E:$E=$J$4))
/IF($J$5="総計",1,$K454/10)
),0)</f>
        <v>0</v>
      </c>
      <c r="O454" s="48" cm="1">
        <f t="array" ref="O454">IFERROR(
IF(OR(O$10="",$I454=""),"",
SUMIFS(収穫記録!$P:$P,収穫記録!$D:$D,$J$1,収穫記録!$I:$I,$J$2,収穫記録!$J:$J,$J$3,収穫記録!$F:$F,$I454,収穫記録!$B:$B,"&gt;="&amp;O$10,収穫記録!$B:$B,"&lt;="&amp;O$10+6)
/_xlfn.UNIQUE(_xlfn._xlws.FILTER($F:$F,$E:$E=$J$4))
/IF($J$5="総計",1,$K454/10)
),0)</f>
        <v>0</v>
      </c>
      <c r="P454" s="48" cm="1">
        <f t="array" ref="P454">IFERROR(
IF(OR(P$10="",$I454=""),"",
SUMIFS(収穫記録!$P:$P,収穫記録!$D:$D,$J$1,収穫記録!$I:$I,$J$2,収穫記録!$J:$J,$J$3,収穫記録!$F:$F,$I454,収穫記録!$B:$B,"&gt;="&amp;P$10,収穫記録!$B:$B,"&lt;="&amp;P$10+6)
/_xlfn.UNIQUE(_xlfn._xlws.FILTER($F:$F,$E:$E=$J$4))
/IF($J$5="総計",1,$K454/10)
),0)</f>
        <v>0</v>
      </c>
      <c r="Q454" s="48" cm="1">
        <f t="array" ref="Q454">IFERROR(
IF(OR(Q$10="",$I454=""),"",
SUMIFS(収穫記録!$P:$P,収穫記録!$D:$D,$J$1,収穫記録!$I:$I,$J$2,収穫記録!$J:$J,$J$3,収穫記録!$F:$F,$I454,収穫記録!$B:$B,"&gt;="&amp;Q$10,収穫記録!$B:$B,"&lt;="&amp;Q$10+6)
/_xlfn.UNIQUE(_xlfn._xlws.FILTER($F:$F,$E:$E=$J$4))
/IF($J$5="総計",1,$K454/10)
),0)</f>
        <v>0</v>
      </c>
      <c r="R454" s="48" cm="1">
        <f t="array" ref="R454">IFERROR(
IF(OR(R$10="",$I454=""),"",
SUMIFS(収穫記録!$P:$P,収穫記録!$D:$D,$J$1,収穫記録!$I:$I,$J$2,収穫記録!$J:$J,$J$3,収穫記録!$F:$F,$I454,収穫記録!$B:$B,"&gt;="&amp;R$10,収穫記録!$B:$B,"&lt;="&amp;R$10+6)
/_xlfn.UNIQUE(_xlfn._xlws.FILTER($F:$F,$E:$E=$J$4))
/IF($J$5="総計",1,$K454/10)
),0)</f>
        <v>0</v>
      </c>
      <c r="S454" s="48" cm="1">
        <f t="array" ref="S454">IFERROR(
IF(OR(S$10="",$I454=""),"",
SUMIFS(収穫記録!$P:$P,収穫記録!$D:$D,$J$1,収穫記録!$I:$I,$J$2,収穫記録!$J:$J,$J$3,収穫記録!$F:$F,$I454,収穫記録!$B:$B,"&gt;="&amp;S$10,収穫記録!$B:$B,"&lt;="&amp;S$10+6)
/_xlfn.UNIQUE(_xlfn._xlws.FILTER($F:$F,$E:$E=$J$4))
/IF($J$5="総計",1,$K454/10)
),0)</f>
        <v>0</v>
      </c>
      <c r="T454" s="48" cm="1">
        <f t="array" ref="T454">IFERROR(
IF(OR(T$10="",$I454=""),"",
SUMIFS(収穫記録!$P:$P,収穫記録!$D:$D,$J$1,収穫記録!$I:$I,$J$2,収穫記録!$J:$J,$J$3,収穫記録!$F:$F,$I454,収穫記録!$B:$B,"&gt;="&amp;T$10,収穫記録!$B:$B,"&lt;="&amp;T$10+6)
/_xlfn.UNIQUE(_xlfn._xlws.FILTER($F:$F,$E:$E=$J$4))
/IF($J$5="総計",1,$K454/10)
),0)</f>
        <v>0</v>
      </c>
      <c r="U454" s="48" cm="1">
        <f t="array" ref="U454">IFERROR(
IF(OR(U$10="",$I454=""),"",
SUMIFS(収穫記録!$P:$P,収穫記録!$D:$D,$J$1,収穫記録!$I:$I,$J$2,収穫記録!$J:$J,$J$3,収穫記録!$F:$F,$I454,収穫記録!$B:$B,"&gt;="&amp;U$10,収穫記録!$B:$B,"&lt;="&amp;U$10+6)
/_xlfn.UNIQUE(_xlfn._xlws.FILTER($F:$F,$E:$E=$J$4))
/IF($J$5="総計",1,$K454/10)
),0)</f>
        <v>0</v>
      </c>
      <c r="V454" s="48" cm="1">
        <f t="array" ref="V454">IFERROR(
IF(OR(V$10="",$I454=""),"",
SUMIFS(収穫記録!$P:$P,収穫記録!$D:$D,$J$1,収穫記録!$I:$I,$J$2,収穫記録!$J:$J,$J$3,収穫記録!$F:$F,$I454,収穫記録!$B:$B,"&gt;="&amp;V$10,収穫記録!$B:$B,"&lt;="&amp;V$10+6)
/_xlfn.UNIQUE(_xlfn._xlws.FILTER($F:$F,$E:$E=$J$4))
/IF($J$5="総計",1,$K454/10)
),0)</f>
        <v>0</v>
      </c>
      <c r="W454" s="48" cm="1">
        <f t="array" ref="W454">IFERROR(
IF(OR(W$10="",$I454=""),"",
SUMIFS(収穫記録!$P:$P,収穫記録!$D:$D,$J$1,収穫記録!$I:$I,$J$2,収穫記録!$J:$J,$J$3,収穫記録!$F:$F,$I454,収穫記録!$B:$B,"&gt;="&amp;W$10,収穫記録!$B:$B,"&lt;="&amp;W$10+6)
/_xlfn.UNIQUE(_xlfn._xlws.FILTER($F:$F,$E:$E=$J$4))
/IF($J$5="総計",1,$K454/10)
),0)</f>
        <v>0</v>
      </c>
      <c r="X454" s="48" cm="1">
        <f t="array" ref="X454">IFERROR(
IF(OR(X$10="",$I454=""),"",
SUMIFS(収穫記録!$P:$P,収穫記録!$D:$D,$J$1,収穫記録!$I:$I,$J$2,収穫記録!$J:$J,$J$3,収穫記録!$F:$F,$I454,収穫記録!$B:$B,"&gt;="&amp;X$10,収穫記録!$B:$B,"&lt;="&amp;X$10+6)
/_xlfn.UNIQUE(_xlfn._xlws.FILTER($F:$F,$E:$E=$J$4))
/IF($J$5="総計",1,$K454/10)
),0)</f>
        <v>0</v>
      </c>
    </row>
    <row r="455" spans="10:24">
      <c r="J455" s="13"/>
      <c r="K455" s="37"/>
      <c r="L455" s="46" t="str">
        <f t="shared" si="9"/>
        <v/>
      </c>
      <c r="M455" s="47" cm="1">
        <f t="array" ref="M455">IFERROR(
IF(OR(M$10="",$I455=""),"",
SUMIFS(収穫記録!$P:$P,収穫記録!$D:$D,$J$1,収穫記録!$I:$I,$J$2,収穫記録!$J:$J,$J$3,収穫記録!$F:$F,$I455,収穫記録!$B:$B,"&gt;="&amp;M$10,収穫記録!$B:$B,"&lt;="&amp;M$10+6)
/_xlfn.UNIQUE(_xlfn._xlws.FILTER($F:$F,$E:$E=$J$4))
/IF($J$5="総計",1,$K455/10)
),0)</f>
        <v>0</v>
      </c>
      <c r="N455" s="48" cm="1">
        <f t="array" ref="N455">IFERROR(
IF(OR(N$10="",$I455=""),"",
SUMIFS(収穫記録!$P:$P,収穫記録!$D:$D,$J$1,収穫記録!$I:$I,$J$2,収穫記録!$J:$J,$J$3,収穫記録!$F:$F,$I455,収穫記録!$B:$B,"&gt;="&amp;N$10,収穫記録!$B:$B,"&lt;="&amp;N$10+6)
/_xlfn.UNIQUE(_xlfn._xlws.FILTER($F:$F,$E:$E=$J$4))
/IF($J$5="総計",1,$K455/10)
),0)</f>
        <v>0</v>
      </c>
      <c r="O455" s="48" cm="1">
        <f t="array" ref="O455">IFERROR(
IF(OR(O$10="",$I455=""),"",
SUMIFS(収穫記録!$P:$P,収穫記録!$D:$D,$J$1,収穫記録!$I:$I,$J$2,収穫記録!$J:$J,$J$3,収穫記録!$F:$F,$I455,収穫記録!$B:$B,"&gt;="&amp;O$10,収穫記録!$B:$B,"&lt;="&amp;O$10+6)
/_xlfn.UNIQUE(_xlfn._xlws.FILTER($F:$F,$E:$E=$J$4))
/IF($J$5="総計",1,$K455/10)
),0)</f>
        <v>0</v>
      </c>
      <c r="P455" s="48" cm="1">
        <f t="array" ref="P455">IFERROR(
IF(OR(P$10="",$I455=""),"",
SUMIFS(収穫記録!$P:$P,収穫記録!$D:$D,$J$1,収穫記録!$I:$I,$J$2,収穫記録!$J:$J,$J$3,収穫記録!$F:$F,$I455,収穫記録!$B:$B,"&gt;="&amp;P$10,収穫記録!$B:$B,"&lt;="&amp;P$10+6)
/_xlfn.UNIQUE(_xlfn._xlws.FILTER($F:$F,$E:$E=$J$4))
/IF($J$5="総計",1,$K455/10)
),0)</f>
        <v>0</v>
      </c>
      <c r="Q455" s="48" cm="1">
        <f t="array" ref="Q455">IFERROR(
IF(OR(Q$10="",$I455=""),"",
SUMIFS(収穫記録!$P:$P,収穫記録!$D:$D,$J$1,収穫記録!$I:$I,$J$2,収穫記録!$J:$J,$J$3,収穫記録!$F:$F,$I455,収穫記録!$B:$B,"&gt;="&amp;Q$10,収穫記録!$B:$B,"&lt;="&amp;Q$10+6)
/_xlfn.UNIQUE(_xlfn._xlws.FILTER($F:$F,$E:$E=$J$4))
/IF($J$5="総計",1,$K455/10)
),0)</f>
        <v>0</v>
      </c>
      <c r="R455" s="48" cm="1">
        <f t="array" ref="R455">IFERROR(
IF(OR(R$10="",$I455=""),"",
SUMIFS(収穫記録!$P:$P,収穫記録!$D:$D,$J$1,収穫記録!$I:$I,$J$2,収穫記録!$J:$J,$J$3,収穫記録!$F:$F,$I455,収穫記録!$B:$B,"&gt;="&amp;R$10,収穫記録!$B:$B,"&lt;="&amp;R$10+6)
/_xlfn.UNIQUE(_xlfn._xlws.FILTER($F:$F,$E:$E=$J$4))
/IF($J$5="総計",1,$K455/10)
),0)</f>
        <v>0</v>
      </c>
      <c r="S455" s="48" cm="1">
        <f t="array" ref="S455">IFERROR(
IF(OR(S$10="",$I455=""),"",
SUMIFS(収穫記録!$P:$P,収穫記録!$D:$D,$J$1,収穫記録!$I:$I,$J$2,収穫記録!$J:$J,$J$3,収穫記録!$F:$F,$I455,収穫記録!$B:$B,"&gt;="&amp;S$10,収穫記録!$B:$B,"&lt;="&amp;S$10+6)
/_xlfn.UNIQUE(_xlfn._xlws.FILTER($F:$F,$E:$E=$J$4))
/IF($J$5="総計",1,$K455/10)
),0)</f>
        <v>0</v>
      </c>
      <c r="T455" s="48" cm="1">
        <f t="array" ref="T455">IFERROR(
IF(OR(T$10="",$I455=""),"",
SUMIFS(収穫記録!$P:$P,収穫記録!$D:$D,$J$1,収穫記録!$I:$I,$J$2,収穫記録!$J:$J,$J$3,収穫記録!$F:$F,$I455,収穫記録!$B:$B,"&gt;="&amp;T$10,収穫記録!$B:$B,"&lt;="&amp;T$10+6)
/_xlfn.UNIQUE(_xlfn._xlws.FILTER($F:$F,$E:$E=$J$4))
/IF($J$5="総計",1,$K455/10)
),0)</f>
        <v>0</v>
      </c>
      <c r="U455" s="48" cm="1">
        <f t="array" ref="U455">IFERROR(
IF(OR(U$10="",$I455=""),"",
SUMIFS(収穫記録!$P:$P,収穫記録!$D:$D,$J$1,収穫記録!$I:$I,$J$2,収穫記録!$J:$J,$J$3,収穫記録!$F:$F,$I455,収穫記録!$B:$B,"&gt;="&amp;U$10,収穫記録!$B:$B,"&lt;="&amp;U$10+6)
/_xlfn.UNIQUE(_xlfn._xlws.FILTER($F:$F,$E:$E=$J$4))
/IF($J$5="総計",1,$K455/10)
),0)</f>
        <v>0</v>
      </c>
      <c r="V455" s="48" cm="1">
        <f t="array" ref="V455">IFERROR(
IF(OR(V$10="",$I455=""),"",
SUMIFS(収穫記録!$P:$P,収穫記録!$D:$D,$J$1,収穫記録!$I:$I,$J$2,収穫記録!$J:$J,$J$3,収穫記録!$F:$F,$I455,収穫記録!$B:$B,"&gt;="&amp;V$10,収穫記録!$B:$B,"&lt;="&amp;V$10+6)
/_xlfn.UNIQUE(_xlfn._xlws.FILTER($F:$F,$E:$E=$J$4))
/IF($J$5="総計",1,$K455/10)
),0)</f>
        <v>0</v>
      </c>
      <c r="W455" s="48" cm="1">
        <f t="array" ref="W455">IFERROR(
IF(OR(W$10="",$I455=""),"",
SUMIFS(収穫記録!$P:$P,収穫記録!$D:$D,$J$1,収穫記録!$I:$I,$J$2,収穫記録!$J:$J,$J$3,収穫記録!$F:$F,$I455,収穫記録!$B:$B,"&gt;="&amp;W$10,収穫記録!$B:$B,"&lt;="&amp;W$10+6)
/_xlfn.UNIQUE(_xlfn._xlws.FILTER($F:$F,$E:$E=$J$4))
/IF($J$5="総計",1,$K455/10)
),0)</f>
        <v>0</v>
      </c>
      <c r="X455" s="48" cm="1">
        <f t="array" ref="X455">IFERROR(
IF(OR(X$10="",$I455=""),"",
SUMIFS(収穫記録!$P:$P,収穫記録!$D:$D,$J$1,収穫記録!$I:$I,$J$2,収穫記録!$J:$J,$J$3,収穫記録!$F:$F,$I455,収穫記録!$B:$B,"&gt;="&amp;X$10,収穫記録!$B:$B,"&lt;="&amp;X$10+6)
/_xlfn.UNIQUE(_xlfn._xlws.FILTER($F:$F,$E:$E=$J$4))
/IF($J$5="総計",1,$K455/10)
),0)</f>
        <v>0</v>
      </c>
    </row>
    <row r="456" spans="10:24">
      <c r="J456" s="13"/>
      <c r="K456" s="37"/>
      <c r="L456" s="46" t="str">
        <f t="shared" si="9"/>
        <v/>
      </c>
      <c r="M456" s="47" cm="1">
        <f t="array" ref="M456">IFERROR(
IF(OR(M$10="",$I456=""),"",
SUMIFS(収穫記録!$P:$P,収穫記録!$D:$D,$J$1,収穫記録!$I:$I,$J$2,収穫記録!$J:$J,$J$3,収穫記録!$F:$F,$I456,収穫記録!$B:$B,"&gt;="&amp;M$10,収穫記録!$B:$B,"&lt;="&amp;M$10+6)
/_xlfn.UNIQUE(_xlfn._xlws.FILTER($F:$F,$E:$E=$J$4))
/IF($J$5="総計",1,$K456/10)
),0)</f>
        <v>0</v>
      </c>
      <c r="N456" s="48" cm="1">
        <f t="array" ref="N456">IFERROR(
IF(OR(N$10="",$I456=""),"",
SUMIFS(収穫記録!$P:$P,収穫記録!$D:$D,$J$1,収穫記録!$I:$I,$J$2,収穫記録!$J:$J,$J$3,収穫記録!$F:$F,$I456,収穫記録!$B:$B,"&gt;="&amp;N$10,収穫記録!$B:$B,"&lt;="&amp;N$10+6)
/_xlfn.UNIQUE(_xlfn._xlws.FILTER($F:$F,$E:$E=$J$4))
/IF($J$5="総計",1,$K456/10)
),0)</f>
        <v>0</v>
      </c>
      <c r="O456" s="48" cm="1">
        <f t="array" ref="O456">IFERROR(
IF(OR(O$10="",$I456=""),"",
SUMIFS(収穫記録!$P:$P,収穫記録!$D:$D,$J$1,収穫記録!$I:$I,$J$2,収穫記録!$J:$J,$J$3,収穫記録!$F:$F,$I456,収穫記録!$B:$B,"&gt;="&amp;O$10,収穫記録!$B:$B,"&lt;="&amp;O$10+6)
/_xlfn.UNIQUE(_xlfn._xlws.FILTER($F:$F,$E:$E=$J$4))
/IF($J$5="総計",1,$K456/10)
),0)</f>
        <v>0</v>
      </c>
      <c r="P456" s="48" cm="1">
        <f t="array" ref="P456">IFERROR(
IF(OR(P$10="",$I456=""),"",
SUMIFS(収穫記録!$P:$P,収穫記録!$D:$D,$J$1,収穫記録!$I:$I,$J$2,収穫記録!$J:$J,$J$3,収穫記録!$F:$F,$I456,収穫記録!$B:$B,"&gt;="&amp;P$10,収穫記録!$B:$B,"&lt;="&amp;P$10+6)
/_xlfn.UNIQUE(_xlfn._xlws.FILTER($F:$F,$E:$E=$J$4))
/IF($J$5="総計",1,$K456/10)
),0)</f>
        <v>0</v>
      </c>
      <c r="Q456" s="48" cm="1">
        <f t="array" ref="Q456">IFERROR(
IF(OR(Q$10="",$I456=""),"",
SUMIFS(収穫記録!$P:$P,収穫記録!$D:$D,$J$1,収穫記録!$I:$I,$J$2,収穫記録!$J:$J,$J$3,収穫記録!$F:$F,$I456,収穫記録!$B:$B,"&gt;="&amp;Q$10,収穫記録!$B:$B,"&lt;="&amp;Q$10+6)
/_xlfn.UNIQUE(_xlfn._xlws.FILTER($F:$F,$E:$E=$J$4))
/IF($J$5="総計",1,$K456/10)
),0)</f>
        <v>0</v>
      </c>
      <c r="R456" s="48" cm="1">
        <f t="array" ref="R456">IFERROR(
IF(OR(R$10="",$I456=""),"",
SUMIFS(収穫記録!$P:$P,収穫記録!$D:$D,$J$1,収穫記録!$I:$I,$J$2,収穫記録!$J:$J,$J$3,収穫記録!$F:$F,$I456,収穫記録!$B:$B,"&gt;="&amp;R$10,収穫記録!$B:$B,"&lt;="&amp;R$10+6)
/_xlfn.UNIQUE(_xlfn._xlws.FILTER($F:$F,$E:$E=$J$4))
/IF($J$5="総計",1,$K456/10)
),0)</f>
        <v>0</v>
      </c>
      <c r="S456" s="48" cm="1">
        <f t="array" ref="S456">IFERROR(
IF(OR(S$10="",$I456=""),"",
SUMIFS(収穫記録!$P:$P,収穫記録!$D:$D,$J$1,収穫記録!$I:$I,$J$2,収穫記録!$J:$J,$J$3,収穫記録!$F:$F,$I456,収穫記録!$B:$B,"&gt;="&amp;S$10,収穫記録!$B:$B,"&lt;="&amp;S$10+6)
/_xlfn.UNIQUE(_xlfn._xlws.FILTER($F:$F,$E:$E=$J$4))
/IF($J$5="総計",1,$K456/10)
),0)</f>
        <v>0</v>
      </c>
      <c r="T456" s="48" cm="1">
        <f t="array" ref="T456">IFERROR(
IF(OR(T$10="",$I456=""),"",
SUMIFS(収穫記録!$P:$P,収穫記録!$D:$D,$J$1,収穫記録!$I:$I,$J$2,収穫記録!$J:$J,$J$3,収穫記録!$F:$F,$I456,収穫記録!$B:$B,"&gt;="&amp;T$10,収穫記録!$B:$B,"&lt;="&amp;T$10+6)
/_xlfn.UNIQUE(_xlfn._xlws.FILTER($F:$F,$E:$E=$J$4))
/IF($J$5="総計",1,$K456/10)
),0)</f>
        <v>0</v>
      </c>
      <c r="U456" s="48" cm="1">
        <f t="array" ref="U456">IFERROR(
IF(OR(U$10="",$I456=""),"",
SUMIFS(収穫記録!$P:$P,収穫記録!$D:$D,$J$1,収穫記録!$I:$I,$J$2,収穫記録!$J:$J,$J$3,収穫記録!$F:$F,$I456,収穫記録!$B:$B,"&gt;="&amp;U$10,収穫記録!$B:$B,"&lt;="&amp;U$10+6)
/_xlfn.UNIQUE(_xlfn._xlws.FILTER($F:$F,$E:$E=$J$4))
/IF($J$5="総計",1,$K456/10)
),0)</f>
        <v>0</v>
      </c>
      <c r="V456" s="48" cm="1">
        <f t="array" ref="V456">IFERROR(
IF(OR(V$10="",$I456=""),"",
SUMIFS(収穫記録!$P:$P,収穫記録!$D:$D,$J$1,収穫記録!$I:$I,$J$2,収穫記録!$J:$J,$J$3,収穫記録!$F:$F,$I456,収穫記録!$B:$B,"&gt;="&amp;V$10,収穫記録!$B:$B,"&lt;="&amp;V$10+6)
/_xlfn.UNIQUE(_xlfn._xlws.FILTER($F:$F,$E:$E=$J$4))
/IF($J$5="総計",1,$K456/10)
),0)</f>
        <v>0</v>
      </c>
      <c r="W456" s="48" cm="1">
        <f t="array" ref="W456">IFERROR(
IF(OR(W$10="",$I456=""),"",
SUMIFS(収穫記録!$P:$P,収穫記録!$D:$D,$J$1,収穫記録!$I:$I,$J$2,収穫記録!$J:$J,$J$3,収穫記録!$F:$F,$I456,収穫記録!$B:$B,"&gt;="&amp;W$10,収穫記録!$B:$B,"&lt;="&amp;W$10+6)
/_xlfn.UNIQUE(_xlfn._xlws.FILTER($F:$F,$E:$E=$J$4))
/IF($J$5="総計",1,$K456/10)
),0)</f>
        <v>0</v>
      </c>
      <c r="X456" s="48" cm="1">
        <f t="array" ref="X456">IFERROR(
IF(OR(X$10="",$I456=""),"",
SUMIFS(収穫記録!$P:$P,収穫記録!$D:$D,$J$1,収穫記録!$I:$I,$J$2,収穫記録!$J:$J,$J$3,収穫記録!$F:$F,$I456,収穫記録!$B:$B,"&gt;="&amp;X$10,収穫記録!$B:$B,"&lt;="&amp;X$10+6)
/_xlfn.UNIQUE(_xlfn._xlws.FILTER($F:$F,$E:$E=$J$4))
/IF($J$5="総計",1,$K456/10)
),0)</f>
        <v>0</v>
      </c>
    </row>
    <row r="457" spans="10:24">
      <c r="J457" s="13"/>
      <c r="K457" s="37"/>
      <c r="L457" s="46" t="str">
        <f t="shared" si="9"/>
        <v/>
      </c>
      <c r="M457" s="47" cm="1">
        <f t="array" ref="M457">IFERROR(
IF(OR(M$10="",$I457=""),"",
SUMIFS(収穫記録!$P:$P,収穫記録!$D:$D,$J$1,収穫記録!$I:$I,$J$2,収穫記録!$J:$J,$J$3,収穫記録!$F:$F,$I457,収穫記録!$B:$B,"&gt;="&amp;M$10,収穫記録!$B:$B,"&lt;="&amp;M$10+6)
/_xlfn.UNIQUE(_xlfn._xlws.FILTER($F:$F,$E:$E=$J$4))
/IF($J$5="総計",1,$K457/10)
),0)</f>
        <v>0</v>
      </c>
      <c r="N457" s="48" cm="1">
        <f t="array" ref="N457">IFERROR(
IF(OR(N$10="",$I457=""),"",
SUMIFS(収穫記録!$P:$P,収穫記録!$D:$D,$J$1,収穫記録!$I:$I,$J$2,収穫記録!$J:$J,$J$3,収穫記録!$F:$F,$I457,収穫記録!$B:$B,"&gt;="&amp;N$10,収穫記録!$B:$B,"&lt;="&amp;N$10+6)
/_xlfn.UNIQUE(_xlfn._xlws.FILTER($F:$F,$E:$E=$J$4))
/IF($J$5="総計",1,$K457/10)
),0)</f>
        <v>0</v>
      </c>
      <c r="O457" s="48" cm="1">
        <f t="array" ref="O457">IFERROR(
IF(OR(O$10="",$I457=""),"",
SUMIFS(収穫記録!$P:$P,収穫記録!$D:$D,$J$1,収穫記録!$I:$I,$J$2,収穫記録!$J:$J,$J$3,収穫記録!$F:$F,$I457,収穫記録!$B:$B,"&gt;="&amp;O$10,収穫記録!$B:$B,"&lt;="&amp;O$10+6)
/_xlfn.UNIQUE(_xlfn._xlws.FILTER($F:$F,$E:$E=$J$4))
/IF($J$5="総計",1,$K457/10)
),0)</f>
        <v>0</v>
      </c>
      <c r="P457" s="48" cm="1">
        <f t="array" ref="P457">IFERROR(
IF(OR(P$10="",$I457=""),"",
SUMIFS(収穫記録!$P:$P,収穫記録!$D:$D,$J$1,収穫記録!$I:$I,$J$2,収穫記録!$J:$J,$J$3,収穫記録!$F:$F,$I457,収穫記録!$B:$B,"&gt;="&amp;P$10,収穫記録!$B:$B,"&lt;="&amp;P$10+6)
/_xlfn.UNIQUE(_xlfn._xlws.FILTER($F:$F,$E:$E=$J$4))
/IF($J$5="総計",1,$K457/10)
),0)</f>
        <v>0</v>
      </c>
      <c r="Q457" s="48" cm="1">
        <f t="array" ref="Q457">IFERROR(
IF(OR(Q$10="",$I457=""),"",
SUMIFS(収穫記録!$P:$P,収穫記録!$D:$D,$J$1,収穫記録!$I:$I,$J$2,収穫記録!$J:$J,$J$3,収穫記録!$F:$F,$I457,収穫記録!$B:$B,"&gt;="&amp;Q$10,収穫記録!$B:$B,"&lt;="&amp;Q$10+6)
/_xlfn.UNIQUE(_xlfn._xlws.FILTER($F:$F,$E:$E=$J$4))
/IF($J$5="総計",1,$K457/10)
),0)</f>
        <v>0</v>
      </c>
      <c r="R457" s="48" cm="1">
        <f t="array" ref="R457">IFERROR(
IF(OR(R$10="",$I457=""),"",
SUMIFS(収穫記録!$P:$P,収穫記録!$D:$D,$J$1,収穫記録!$I:$I,$J$2,収穫記録!$J:$J,$J$3,収穫記録!$F:$F,$I457,収穫記録!$B:$B,"&gt;="&amp;R$10,収穫記録!$B:$B,"&lt;="&amp;R$10+6)
/_xlfn.UNIQUE(_xlfn._xlws.FILTER($F:$F,$E:$E=$J$4))
/IF($J$5="総計",1,$K457/10)
),0)</f>
        <v>0</v>
      </c>
      <c r="S457" s="48" cm="1">
        <f t="array" ref="S457">IFERROR(
IF(OR(S$10="",$I457=""),"",
SUMIFS(収穫記録!$P:$P,収穫記録!$D:$D,$J$1,収穫記録!$I:$I,$J$2,収穫記録!$J:$J,$J$3,収穫記録!$F:$F,$I457,収穫記録!$B:$B,"&gt;="&amp;S$10,収穫記録!$B:$B,"&lt;="&amp;S$10+6)
/_xlfn.UNIQUE(_xlfn._xlws.FILTER($F:$F,$E:$E=$J$4))
/IF($J$5="総計",1,$K457/10)
),0)</f>
        <v>0</v>
      </c>
      <c r="T457" s="48" cm="1">
        <f t="array" ref="T457">IFERROR(
IF(OR(T$10="",$I457=""),"",
SUMIFS(収穫記録!$P:$P,収穫記録!$D:$D,$J$1,収穫記録!$I:$I,$J$2,収穫記録!$J:$J,$J$3,収穫記録!$F:$F,$I457,収穫記録!$B:$B,"&gt;="&amp;T$10,収穫記録!$B:$B,"&lt;="&amp;T$10+6)
/_xlfn.UNIQUE(_xlfn._xlws.FILTER($F:$F,$E:$E=$J$4))
/IF($J$5="総計",1,$K457/10)
),0)</f>
        <v>0</v>
      </c>
      <c r="U457" s="48" cm="1">
        <f t="array" ref="U457">IFERROR(
IF(OR(U$10="",$I457=""),"",
SUMIFS(収穫記録!$P:$P,収穫記録!$D:$D,$J$1,収穫記録!$I:$I,$J$2,収穫記録!$J:$J,$J$3,収穫記録!$F:$F,$I457,収穫記録!$B:$B,"&gt;="&amp;U$10,収穫記録!$B:$B,"&lt;="&amp;U$10+6)
/_xlfn.UNIQUE(_xlfn._xlws.FILTER($F:$F,$E:$E=$J$4))
/IF($J$5="総計",1,$K457/10)
),0)</f>
        <v>0</v>
      </c>
      <c r="V457" s="48" cm="1">
        <f t="array" ref="V457">IFERROR(
IF(OR(V$10="",$I457=""),"",
SUMIFS(収穫記録!$P:$P,収穫記録!$D:$D,$J$1,収穫記録!$I:$I,$J$2,収穫記録!$J:$J,$J$3,収穫記録!$F:$F,$I457,収穫記録!$B:$B,"&gt;="&amp;V$10,収穫記録!$B:$B,"&lt;="&amp;V$10+6)
/_xlfn.UNIQUE(_xlfn._xlws.FILTER($F:$F,$E:$E=$J$4))
/IF($J$5="総計",1,$K457/10)
),0)</f>
        <v>0</v>
      </c>
      <c r="W457" s="48" cm="1">
        <f t="array" ref="W457">IFERROR(
IF(OR(W$10="",$I457=""),"",
SUMIFS(収穫記録!$P:$P,収穫記録!$D:$D,$J$1,収穫記録!$I:$I,$J$2,収穫記録!$J:$J,$J$3,収穫記録!$F:$F,$I457,収穫記録!$B:$B,"&gt;="&amp;W$10,収穫記録!$B:$B,"&lt;="&amp;W$10+6)
/_xlfn.UNIQUE(_xlfn._xlws.FILTER($F:$F,$E:$E=$J$4))
/IF($J$5="総計",1,$K457/10)
),0)</f>
        <v>0</v>
      </c>
      <c r="X457" s="48" cm="1">
        <f t="array" ref="X457">IFERROR(
IF(OR(X$10="",$I457=""),"",
SUMIFS(収穫記録!$P:$P,収穫記録!$D:$D,$J$1,収穫記録!$I:$I,$J$2,収穫記録!$J:$J,$J$3,収穫記録!$F:$F,$I457,収穫記録!$B:$B,"&gt;="&amp;X$10,収穫記録!$B:$B,"&lt;="&amp;X$10+6)
/_xlfn.UNIQUE(_xlfn._xlws.FILTER($F:$F,$E:$E=$J$4))
/IF($J$5="総計",1,$K457/10)
),0)</f>
        <v>0</v>
      </c>
    </row>
    <row r="458" spans="10:24">
      <c r="J458" s="13"/>
      <c r="K458" s="37"/>
      <c r="L458" s="46" t="str">
        <f t="shared" si="9"/>
        <v/>
      </c>
      <c r="M458" s="47" cm="1">
        <f t="array" ref="M458">IFERROR(
IF(OR(M$10="",$I458=""),"",
SUMIFS(収穫記録!$P:$P,収穫記録!$D:$D,$J$1,収穫記録!$I:$I,$J$2,収穫記録!$J:$J,$J$3,収穫記録!$F:$F,$I458,収穫記録!$B:$B,"&gt;="&amp;M$10,収穫記録!$B:$B,"&lt;="&amp;M$10+6)
/_xlfn.UNIQUE(_xlfn._xlws.FILTER($F:$F,$E:$E=$J$4))
/IF($J$5="総計",1,$K458/10)
),0)</f>
        <v>0</v>
      </c>
      <c r="N458" s="48" cm="1">
        <f t="array" ref="N458">IFERROR(
IF(OR(N$10="",$I458=""),"",
SUMIFS(収穫記録!$P:$P,収穫記録!$D:$D,$J$1,収穫記録!$I:$I,$J$2,収穫記録!$J:$J,$J$3,収穫記録!$F:$F,$I458,収穫記録!$B:$B,"&gt;="&amp;N$10,収穫記録!$B:$B,"&lt;="&amp;N$10+6)
/_xlfn.UNIQUE(_xlfn._xlws.FILTER($F:$F,$E:$E=$J$4))
/IF($J$5="総計",1,$K458/10)
),0)</f>
        <v>0</v>
      </c>
      <c r="O458" s="48" cm="1">
        <f t="array" ref="O458">IFERROR(
IF(OR(O$10="",$I458=""),"",
SUMIFS(収穫記録!$P:$P,収穫記録!$D:$D,$J$1,収穫記録!$I:$I,$J$2,収穫記録!$J:$J,$J$3,収穫記録!$F:$F,$I458,収穫記録!$B:$B,"&gt;="&amp;O$10,収穫記録!$B:$B,"&lt;="&amp;O$10+6)
/_xlfn.UNIQUE(_xlfn._xlws.FILTER($F:$F,$E:$E=$J$4))
/IF($J$5="総計",1,$K458/10)
),0)</f>
        <v>0</v>
      </c>
      <c r="P458" s="48" cm="1">
        <f t="array" ref="P458">IFERROR(
IF(OR(P$10="",$I458=""),"",
SUMIFS(収穫記録!$P:$P,収穫記録!$D:$D,$J$1,収穫記録!$I:$I,$J$2,収穫記録!$J:$J,$J$3,収穫記録!$F:$F,$I458,収穫記録!$B:$B,"&gt;="&amp;P$10,収穫記録!$B:$B,"&lt;="&amp;P$10+6)
/_xlfn.UNIQUE(_xlfn._xlws.FILTER($F:$F,$E:$E=$J$4))
/IF($J$5="総計",1,$K458/10)
),0)</f>
        <v>0</v>
      </c>
      <c r="Q458" s="48" cm="1">
        <f t="array" ref="Q458">IFERROR(
IF(OR(Q$10="",$I458=""),"",
SUMIFS(収穫記録!$P:$P,収穫記録!$D:$D,$J$1,収穫記録!$I:$I,$J$2,収穫記録!$J:$J,$J$3,収穫記録!$F:$F,$I458,収穫記録!$B:$B,"&gt;="&amp;Q$10,収穫記録!$B:$B,"&lt;="&amp;Q$10+6)
/_xlfn.UNIQUE(_xlfn._xlws.FILTER($F:$F,$E:$E=$J$4))
/IF($J$5="総計",1,$K458/10)
),0)</f>
        <v>0</v>
      </c>
      <c r="R458" s="48" cm="1">
        <f t="array" ref="R458">IFERROR(
IF(OR(R$10="",$I458=""),"",
SUMIFS(収穫記録!$P:$P,収穫記録!$D:$D,$J$1,収穫記録!$I:$I,$J$2,収穫記録!$J:$J,$J$3,収穫記録!$F:$F,$I458,収穫記録!$B:$B,"&gt;="&amp;R$10,収穫記録!$B:$B,"&lt;="&amp;R$10+6)
/_xlfn.UNIQUE(_xlfn._xlws.FILTER($F:$F,$E:$E=$J$4))
/IF($J$5="総計",1,$K458/10)
),0)</f>
        <v>0</v>
      </c>
      <c r="S458" s="48" cm="1">
        <f t="array" ref="S458">IFERROR(
IF(OR(S$10="",$I458=""),"",
SUMIFS(収穫記録!$P:$P,収穫記録!$D:$D,$J$1,収穫記録!$I:$I,$J$2,収穫記録!$J:$J,$J$3,収穫記録!$F:$F,$I458,収穫記録!$B:$B,"&gt;="&amp;S$10,収穫記録!$B:$B,"&lt;="&amp;S$10+6)
/_xlfn.UNIQUE(_xlfn._xlws.FILTER($F:$F,$E:$E=$J$4))
/IF($J$5="総計",1,$K458/10)
),0)</f>
        <v>0</v>
      </c>
      <c r="T458" s="48" cm="1">
        <f t="array" ref="T458">IFERROR(
IF(OR(T$10="",$I458=""),"",
SUMIFS(収穫記録!$P:$P,収穫記録!$D:$D,$J$1,収穫記録!$I:$I,$J$2,収穫記録!$J:$J,$J$3,収穫記録!$F:$F,$I458,収穫記録!$B:$B,"&gt;="&amp;T$10,収穫記録!$B:$B,"&lt;="&amp;T$10+6)
/_xlfn.UNIQUE(_xlfn._xlws.FILTER($F:$F,$E:$E=$J$4))
/IF($J$5="総計",1,$K458/10)
),0)</f>
        <v>0</v>
      </c>
      <c r="U458" s="48" cm="1">
        <f t="array" ref="U458">IFERROR(
IF(OR(U$10="",$I458=""),"",
SUMIFS(収穫記録!$P:$P,収穫記録!$D:$D,$J$1,収穫記録!$I:$I,$J$2,収穫記録!$J:$J,$J$3,収穫記録!$F:$F,$I458,収穫記録!$B:$B,"&gt;="&amp;U$10,収穫記録!$B:$B,"&lt;="&amp;U$10+6)
/_xlfn.UNIQUE(_xlfn._xlws.FILTER($F:$F,$E:$E=$J$4))
/IF($J$5="総計",1,$K458/10)
),0)</f>
        <v>0</v>
      </c>
      <c r="V458" s="48" cm="1">
        <f t="array" ref="V458">IFERROR(
IF(OR(V$10="",$I458=""),"",
SUMIFS(収穫記録!$P:$P,収穫記録!$D:$D,$J$1,収穫記録!$I:$I,$J$2,収穫記録!$J:$J,$J$3,収穫記録!$F:$F,$I458,収穫記録!$B:$B,"&gt;="&amp;V$10,収穫記録!$B:$B,"&lt;="&amp;V$10+6)
/_xlfn.UNIQUE(_xlfn._xlws.FILTER($F:$F,$E:$E=$J$4))
/IF($J$5="総計",1,$K458/10)
),0)</f>
        <v>0</v>
      </c>
      <c r="W458" s="48" cm="1">
        <f t="array" ref="W458">IFERROR(
IF(OR(W$10="",$I458=""),"",
SUMIFS(収穫記録!$P:$P,収穫記録!$D:$D,$J$1,収穫記録!$I:$I,$J$2,収穫記録!$J:$J,$J$3,収穫記録!$F:$F,$I458,収穫記録!$B:$B,"&gt;="&amp;W$10,収穫記録!$B:$B,"&lt;="&amp;W$10+6)
/_xlfn.UNIQUE(_xlfn._xlws.FILTER($F:$F,$E:$E=$J$4))
/IF($J$5="総計",1,$K458/10)
),0)</f>
        <v>0</v>
      </c>
      <c r="X458" s="48" cm="1">
        <f t="array" ref="X458">IFERROR(
IF(OR(X$10="",$I458=""),"",
SUMIFS(収穫記録!$P:$P,収穫記録!$D:$D,$J$1,収穫記録!$I:$I,$J$2,収穫記録!$J:$J,$J$3,収穫記録!$F:$F,$I458,収穫記録!$B:$B,"&gt;="&amp;X$10,収穫記録!$B:$B,"&lt;="&amp;X$10+6)
/_xlfn.UNIQUE(_xlfn._xlws.FILTER($F:$F,$E:$E=$J$4))
/IF($J$5="総計",1,$K458/10)
),0)</f>
        <v>0</v>
      </c>
    </row>
    <row r="459" spans="10:24">
      <c r="J459" s="13"/>
      <c r="K459" s="37"/>
      <c r="L459" s="46" t="str">
        <f t="shared" si="9"/>
        <v/>
      </c>
      <c r="M459" s="47" cm="1">
        <f t="array" ref="M459">IFERROR(
IF(OR(M$10="",$I459=""),"",
SUMIFS(収穫記録!$P:$P,収穫記録!$D:$D,$J$1,収穫記録!$I:$I,$J$2,収穫記録!$J:$J,$J$3,収穫記録!$F:$F,$I459,収穫記録!$B:$B,"&gt;="&amp;M$10,収穫記録!$B:$B,"&lt;="&amp;M$10+6)
/_xlfn.UNIQUE(_xlfn._xlws.FILTER($F:$F,$E:$E=$J$4))
/IF($J$5="総計",1,$K459/10)
),0)</f>
        <v>0</v>
      </c>
      <c r="N459" s="48" cm="1">
        <f t="array" ref="N459">IFERROR(
IF(OR(N$10="",$I459=""),"",
SUMIFS(収穫記録!$P:$P,収穫記録!$D:$D,$J$1,収穫記録!$I:$I,$J$2,収穫記録!$J:$J,$J$3,収穫記録!$F:$F,$I459,収穫記録!$B:$B,"&gt;="&amp;N$10,収穫記録!$B:$B,"&lt;="&amp;N$10+6)
/_xlfn.UNIQUE(_xlfn._xlws.FILTER($F:$F,$E:$E=$J$4))
/IF($J$5="総計",1,$K459/10)
),0)</f>
        <v>0</v>
      </c>
      <c r="O459" s="48" cm="1">
        <f t="array" ref="O459">IFERROR(
IF(OR(O$10="",$I459=""),"",
SUMIFS(収穫記録!$P:$P,収穫記録!$D:$D,$J$1,収穫記録!$I:$I,$J$2,収穫記録!$J:$J,$J$3,収穫記録!$F:$F,$I459,収穫記録!$B:$B,"&gt;="&amp;O$10,収穫記録!$B:$B,"&lt;="&amp;O$10+6)
/_xlfn.UNIQUE(_xlfn._xlws.FILTER($F:$F,$E:$E=$J$4))
/IF($J$5="総計",1,$K459/10)
),0)</f>
        <v>0</v>
      </c>
      <c r="P459" s="48" cm="1">
        <f t="array" ref="P459">IFERROR(
IF(OR(P$10="",$I459=""),"",
SUMIFS(収穫記録!$P:$P,収穫記録!$D:$D,$J$1,収穫記録!$I:$I,$J$2,収穫記録!$J:$J,$J$3,収穫記録!$F:$F,$I459,収穫記録!$B:$B,"&gt;="&amp;P$10,収穫記録!$B:$B,"&lt;="&amp;P$10+6)
/_xlfn.UNIQUE(_xlfn._xlws.FILTER($F:$F,$E:$E=$J$4))
/IF($J$5="総計",1,$K459/10)
),0)</f>
        <v>0</v>
      </c>
      <c r="Q459" s="48" cm="1">
        <f t="array" ref="Q459">IFERROR(
IF(OR(Q$10="",$I459=""),"",
SUMIFS(収穫記録!$P:$P,収穫記録!$D:$D,$J$1,収穫記録!$I:$I,$J$2,収穫記録!$J:$J,$J$3,収穫記録!$F:$F,$I459,収穫記録!$B:$B,"&gt;="&amp;Q$10,収穫記録!$B:$B,"&lt;="&amp;Q$10+6)
/_xlfn.UNIQUE(_xlfn._xlws.FILTER($F:$F,$E:$E=$J$4))
/IF($J$5="総計",1,$K459/10)
),0)</f>
        <v>0</v>
      </c>
      <c r="R459" s="48" cm="1">
        <f t="array" ref="R459">IFERROR(
IF(OR(R$10="",$I459=""),"",
SUMIFS(収穫記録!$P:$P,収穫記録!$D:$D,$J$1,収穫記録!$I:$I,$J$2,収穫記録!$J:$J,$J$3,収穫記録!$F:$F,$I459,収穫記録!$B:$B,"&gt;="&amp;R$10,収穫記録!$B:$B,"&lt;="&amp;R$10+6)
/_xlfn.UNIQUE(_xlfn._xlws.FILTER($F:$F,$E:$E=$J$4))
/IF($J$5="総計",1,$K459/10)
),0)</f>
        <v>0</v>
      </c>
      <c r="S459" s="48" cm="1">
        <f t="array" ref="S459">IFERROR(
IF(OR(S$10="",$I459=""),"",
SUMIFS(収穫記録!$P:$P,収穫記録!$D:$D,$J$1,収穫記録!$I:$I,$J$2,収穫記録!$J:$J,$J$3,収穫記録!$F:$F,$I459,収穫記録!$B:$B,"&gt;="&amp;S$10,収穫記録!$B:$B,"&lt;="&amp;S$10+6)
/_xlfn.UNIQUE(_xlfn._xlws.FILTER($F:$F,$E:$E=$J$4))
/IF($J$5="総計",1,$K459/10)
),0)</f>
        <v>0</v>
      </c>
      <c r="T459" s="48" cm="1">
        <f t="array" ref="T459">IFERROR(
IF(OR(T$10="",$I459=""),"",
SUMIFS(収穫記録!$P:$P,収穫記録!$D:$D,$J$1,収穫記録!$I:$I,$J$2,収穫記録!$J:$J,$J$3,収穫記録!$F:$F,$I459,収穫記録!$B:$B,"&gt;="&amp;T$10,収穫記録!$B:$B,"&lt;="&amp;T$10+6)
/_xlfn.UNIQUE(_xlfn._xlws.FILTER($F:$F,$E:$E=$J$4))
/IF($J$5="総計",1,$K459/10)
),0)</f>
        <v>0</v>
      </c>
      <c r="U459" s="48" cm="1">
        <f t="array" ref="U459">IFERROR(
IF(OR(U$10="",$I459=""),"",
SUMIFS(収穫記録!$P:$P,収穫記録!$D:$D,$J$1,収穫記録!$I:$I,$J$2,収穫記録!$J:$J,$J$3,収穫記録!$F:$F,$I459,収穫記録!$B:$B,"&gt;="&amp;U$10,収穫記録!$B:$B,"&lt;="&amp;U$10+6)
/_xlfn.UNIQUE(_xlfn._xlws.FILTER($F:$F,$E:$E=$J$4))
/IF($J$5="総計",1,$K459/10)
),0)</f>
        <v>0</v>
      </c>
      <c r="V459" s="48" cm="1">
        <f t="array" ref="V459">IFERROR(
IF(OR(V$10="",$I459=""),"",
SUMIFS(収穫記録!$P:$P,収穫記録!$D:$D,$J$1,収穫記録!$I:$I,$J$2,収穫記録!$J:$J,$J$3,収穫記録!$F:$F,$I459,収穫記録!$B:$B,"&gt;="&amp;V$10,収穫記録!$B:$B,"&lt;="&amp;V$10+6)
/_xlfn.UNIQUE(_xlfn._xlws.FILTER($F:$F,$E:$E=$J$4))
/IF($J$5="総計",1,$K459/10)
),0)</f>
        <v>0</v>
      </c>
      <c r="W459" s="48" cm="1">
        <f t="array" ref="W459">IFERROR(
IF(OR(W$10="",$I459=""),"",
SUMIFS(収穫記録!$P:$P,収穫記録!$D:$D,$J$1,収穫記録!$I:$I,$J$2,収穫記録!$J:$J,$J$3,収穫記録!$F:$F,$I459,収穫記録!$B:$B,"&gt;="&amp;W$10,収穫記録!$B:$B,"&lt;="&amp;W$10+6)
/_xlfn.UNIQUE(_xlfn._xlws.FILTER($F:$F,$E:$E=$J$4))
/IF($J$5="総計",1,$K459/10)
),0)</f>
        <v>0</v>
      </c>
      <c r="X459" s="48" cm="1">
        <f t="array" ref="X459">IFERROR(
IF(OR(X$10="",$I459=""),"",
SUMIFS(収穫記録!$P:$P,収穫記録!$D:$D,$J$1,収穫記録!$I:$I,$J$2,収穫記録!$J:$J,$J$3,収穫記録!$F:$F,$I459,収穫記録!$B:$B,"&gt;="&amp;X$10,収穫記録!$B:$B,"&lt;="&amp;X$10+6)
/_xlfn.UNIQUE(_xlfn._xlws.FILTER($F:$F,$E:$E=$J$4))
/IF($J$5="総計",1,$K459/10)
),0)</f>
        <v>0</v>
      </c>
    </row>
    <row r="460" spans="10:24">
      <c r="J460" s="13"/>
      <c r="K460" s="37"/>
      <c r="L460" s="46" t="str">
        <f t="shared" si="9"/>
        <v/>
      </c>
      <c r="M460" s="47" cm="1">
        <f t="array" ref="M460">IFERROR(
IF(OR(M$10="",$I460=""),"",
SUMIFS(収穫記録!$P:$P,収穫記録!$D:$D,$J$1,収穫記録!$I:$I,$J$2,収穫記録!$J:$J,$J$3,収穫記録!$F:$F,$I460,収穫記録!$B:$B,"&gt;="&amp;M$10,収穫記録!$B:$B,"&lt;="&amp;M$10+6)
/_xlfn.UNIQUE(_xlfn._xlws.FILTER($F:$F,$E:$E=$J$4))
/IF($J$5="総計",1,$K460/10)
),0)</f>
        <v>0</v>
      </c>
      <c r="N460" s="48" cm="1">
        <f t="array" ref="N460">IFERROR(
IF(OR(N$10="",$I460=""),"",
SUMIFS(収穫記録!$P:$P,収穫記録!$D:$D,$J$1,収穫記録!$I:$I,$J$2,収穫記録!$J:$J,$J$3,収穫記録!$F:$F,$I460,収穫記録!$B:$B,"&gt;="&amp;N$10,収穫記録!$B:$B,"&lt;="&amp;N$10+6)
/_xlfn.UNIQUE(_xlfn._xlws.FILTER($F:$F,$E:$E=$J$4))
/IF($J$5="総計",1,$K460/10)
),0)</f>
        <v>0</v>
      </c>
      <c r="O460" s="48" cm="1">
        <f t="array" ref="O460">IFERROR(
IF(OR(O$10="",$I460=""),"",
SUMIFS(収穫記録!$P:$P,収穫記録!$D:$D,$J$1,収穫記録!$I:$I,$J$2,収穫記録!$J:$J,$J$3,収穫記録!$F:$F,$I460,収穫記録!$B:$B,"&gt;="&amp;O$10,収穫記録!$B:$B,"&lt;="&amp;O$10+6)
/_xlfn.UNIQUE(_xlfn._xlws.FILTER($F:$F,$E:$E=$J$4))
/IF($J$5="総計",1,$K460/10)
),0)</f>
        <v>0</v>
      </c>
      <c r="P460" s="48" cm="1">
        <f t="array" ref="P460">IFERROR(
IF(OR(P$10="",$I460=""),"",
SUMIFS(収穫記録!$P:$P,収穫記録!$D:$D,$J$1,収穫記録!$I:$I,$J$2,収穫記録!$J:$J,$J$3,収穫記録!$F:$F,$I460,収穫記録!$B:$B,"&gt;="&amp;P$10,収穫記録!$B:$B,"&lt;="&amp;P$10+6)
/_xlfn.UNIQUE(_xlfn._xlws.FILTER($F:$F,$E:$E=$J$4))
/IF($J$5="総計",1,$K460/10)
),0)</f>
        <v>0</v>
      </c>
      <c r="Q460" s="48" cm="1">
        <f t="array" ref="Q460">IFERROR(
IF(OR(Q$10="",$I460=""),"",
SUMIFS(収穫記録!$P:$P,収穫記録!$D:$D,$J$1,収穫記録!$I:$I,$J$2,収穫記録!$J:$J,$J$3,収穫記録!$F:$F,$I460,収穫記録!$B:$B,"&gt;="&amp;Q$10,収穫記録!$B:$B,"&lt;="&amp;Q$10+6)
/_xlfn.UNIQUE(_xlfn._xlws.FILTER($F:$F,$E:$E=$J$4))
/IF($J$5="総計",1,$K460/10)
),0)</f>
        <v>0</v>
      </c>
      <c r="R460" s="48" cm="1">
        <f t="array" ref="R460">IFERROR(
IF(OR(R$10="",$I460=""),"",
SUMIFS(収穫記録!$P:$P,収穫記録!$D:$D,$J$1,収穫記録!$I:$I,$J$2,収穫記録!$J:$J,$J$3,収穫記録!$F:$F,$I460,収穫記録!$B:$B,"&gt;="&amp;R$10,収穫記録!$B:$B,"&lt;="&amp;R$10+6)
/_xlfn.UNIQUE(_xlfn._xlws.FILTER($F:$F,$E:$E=$J$4))
/IF($J$5="総計",1,$K460/10)
),0)</f>
        <v>0</v>
      </c>
      <c r="S460" s="48" cm="1">
        <f t="array" ref="S460">IFERROR(
IF(OR(S$10="",$I460=""),"",
SUMIFS(収穫記録!$P:$P,収穫記録!$D:$D,$J$1,収穫記録!$I:$I,$J$2,収穫記録!$J:$J,$J$3,収穫記録!$F:$F,$I460,収穫記録!$B:$B,"&gt;="&amp;S$10,収穫記録!$B:$B,"&lt;="&amp;S$10+6)
/_xlfn.UNIQUE(_xlfn._xlws.FILTER($F:$F,$E:$E=$J$4))
/IF($J$5="総計",1,$K460/10)
),0)</f>
        <v>0</v>
      </c>
      <c r="T460" s="48" cm="1">
        <f t="array" ref="T460">IFERROR(
IF(OR(T$10="",$I460=""),"",
SUMIFS(収穫記録!$P:$P,収穫記録!$D:$D,$J$1,収穫記録!$I:$I,$J$2,収穫記録!$J:$J,$J$3,収穫記録!$F:$F,$I460,収穫記録!$B:$B,"&gt;="&amp;T$10,収穫記録!$B:$B,"&lt;="&amp;T$10+6)
/_xlfn.UNIQUE(_xlfn._xlws.FILTER($F:$F,$E:$E=$J$4))
/IF($J$5="総計",1,$K460/10)
),0)</f>
        <v>0</v>
      </c>
      <c r="U460" s="48" cm="1">
        <f t="array" ref="U460">IFERROR(
IF(OR(U$10="",$I460=""),"",
SUMIFS(収穫記録!$P:$P,収穫記録!$D:$D,$J$1,収穫記録!$I:$I,$J$2,収穫記録!$J:$J,$J$3,収穫記録!$F:$F,$I460,収穫記録!$B:$B,"&gt;="&amp;U$10,収穫記録!$B:$B,"&lt;="&amp;U$10+6)
/_xlfn.UNIQUE(_xlfn._xlws.FILTER($F:$F,$E:$E=$J$4))
/IF($J$5="総計",1,$K460/10)
),0)</f>
        <v>0</v>
      </c>
      <c r="V460" s="48" cm="1">
        <f t="array" ref="V460">IFERROR(
IF(OR(V$10="",$I460=""),"",
SUMIFS(収穫記録!$P:$P,収穫記録!$D:$D,$J$1,収穫記録!$I:$I,$J$2,収穫記録!$J:$J,$J$3,収穫記録!$F:$F,$I460,収穫記録!$B:$B,"&gt;="&amp;V$10,収穫記録!$B:$B,"&lt;="&amp;V$10+6)
/_xlfn.UNIQUE(_xlfn._xlws.FILTER($F:$F,$E:$E=$J$4))
/IF($J$5="総計",1,$K460/10)
),0)</f>
        <v>0</v>
      </c>
      <c r="W460" s="48" cm="1">
        <f t="array" ref="W460">IFERROR(
IF(OR(W$10="",$I460=""),"",
SUMIFS(収穫記録!$P:$P,収穫記録!$D:$D,$J$1,収穫記録!$I:$I,$J$2,収穫記録!$J:$J,$J$3,収穫記録!$F:$F,$I460,収穫記録!$B:$B,"&gt;="&amp;W$10,収穫記録!$B:$B,"&lt;="&amp;W$10+6)
/_xlfn.UNIQUE(_xlfn._xlws.FILTER($F:$F,$E:$E=$J$4))
/IF($J$5="総計",1,$K460/10)
),0)</f>
        <v>0</v>
      </c>
      <c r="X460" s="48" cm="1">
        <f t="array" ref="X460">IFERROR(
IF(OR(X$10="",$I460=""),"",
SUMIFS(収穫記録!$P:$P,収穫記録!$D:$D,$J$1,収穫記録!$I:$I,$J$2,収穫記録!$J:$J,$J$3,収穫記録!$F:$F,$I460,収穫記録!$B:$B,"&gt;="&amp;X$10,収穫記録!$B:$B,"&lt;="&amp;X$10+6)
/_xlfn.UNIQUE(_xlfn._xlws.FILTER($F:$F,$E:$E=$J$4))
/IF($J$5="総計",1,$K460/10)
),0)</f>
        <v>0</v>
      </c>
    </row>
    <row r="461" spans="10:24">
      <c r="J461" s="13"/>
      <c r="K461" s="37"/>
      <c r="L461" s="46" t="str">
        <f t="shared" si="9"/>
        <v/>
      </c>
      <c r="M461" s="47" cm="1">
        <f t="array" ref="M461">IFERROR(
IF(OR(M$10="",$I461=""),"",
SUMIFS(収穫記録!$P:$P,収穫記録!$D:$D,$J$1,収穫記録!$I:$I,$J$2,収穫記録!$J:$J,$J$3,収穫記録!$F:$F,$I461,収穫記録!$B:$B,"&gt;="&amp;M$10,収穫記録!$B:$B,"&lt;="&amp;M$10+6)
/_xlfn.UNIQUE(_xlfn._xlws.FILTER($F:$F,$E:$E=$J$4))
/IF($J$5="総計",1,$K461/10)
),0)</f>
        <v>0</v>
      </c>
      <c r="N461" s="48" cm="1">
        <f t="array" ref="N461">IFERROR(
IF(OR(N$10="",$I461=""),"",
SUMIFS(収穫記録!$P:$P,収穫記録!$D:$D,$J$1,収穫記録!$I:$I,$J$2,収穫記録!$J:$J,$J$3,収穫記録!$F:$F,$I461,収穫記録!$B:$B,"&gt;="&amp;N$10,収穫記録!$B:$B,"&lt;="&amp;N$10+6)
/_xlfn.UNIQUE(_xlfn._xlws.FILTER($F:$F,$E:$E=$J$4))
/IF($J$5="総計",1,$K461/10)
),0)</f>
        <v>0</v>
      </c>
      <c r="O461" s="48" cm="1">
        <f t="array" ref="O461">IFERROR(
IF(OR(O$10="",$I461=""),"",
SUMIFS(収穫記録!$P:$P,収穫記録!$D:$D,$J$1,収穫記録!$I:$I,$J$2,収穫記録!$J:$J,$J$3,収穫記録!$F:$F,$I461,収穫記録!$B:$B,"&gt;="&amp;O$10,収穫記録!$B:$B,"&lt;="&amp;O$10+6)
/_xlfn.UNIQUE(_xlfn._xlws.FILTER($F:$F,$E:$E=$J$4))
/IF($J$5="総計",1,$K461/10)
),0)</f>
        <v>0</v>
      </c>
      <c r="P461" s="48" cm="1">
        <f t="array" ref="P461">IFERROR(
IF(OR(P$10="",$I461=""),"",
SUMIFS(収穫記録!$P:$P,収穫記録!$D:$D,$J$1,収穫記録!$I:$I,$J$2,収穫記録!$J:$J,$J$3,収穫記録!$F:$F,$I461,収穫記録!$B:$B,"&gt;="&amp;P$10,収穫記録!$B:$B,"&lt;="&amp;P$10+6)
/_xlfn.UNIQUE(_xlfn._xlws.FILTER($F:$F,$E:$E=$J$4))
/IF($J$5="総計",1,$K461/10)
),0)</f>
        <v>0</v>
      </c>
      <c r="Q461" s="48" cm="1">
        <f t="array" ref="Q461">IFERROR(
IF(OR(Q$10="",$I461=""),"",
SUMIFS(収穫記録!$P:$P,収穫記録!$D:$D,$J$1,収穫記録!$I:$I,$J$2,収穫記録!$J:$J,$J$3,収穫記録!$F:$F,$I461,収穫記録!$B:$B,"&gt;="&amp;Q$10,収穫記録!$B:$B,"&lt;="&amp;Q$10+6)
/_xlfn.UNIQUE(_xlfn._xlws.FILTER($F:$F,$E:$E=$J$4))
/IF($J$5="総計",1,$K461/10)
),0)</f>
        <v>0</v>
      </c>
      <c r="R461" s="48" cm="1">
        <f t="array" ref="R461">IFERROR(
IF(OR(R$10="",$I461=""),"",
SUMIFS(収穫記録!$P:$P,収穫記録!$D:$D,$J$1,収穫記録!$I:$I,$J$2,収穫記録!$J:$J,$J$3,収穫記録!$F:$F,$I461,収穫記録!$B:$B,"&gt;="&amp;R$10,収穫記録!$B:$B,"&lt;="&amp;R$10+6)
/_xlfn.UNIQUE(_xlfn._xlws.FILTER($F:$F,$E:$E=$J$4))
/IF($J$5="総計",1,$K461/10)
),0)</f>
        <v>0</v>
      </c>
      <c r="S461" s="48" cm="1">
        <f t="array" ref="S461">IFERROR(
IF(OR(S$10="",$I461=""),"",
SUMIFS(収穫記録!$P:$P,収穫記録!$D:$D,$J$1,収穫記録!$I:$I,$J$2,収穫記録!$J:$J,$J$3,収穫記録!$F:$F,$I461,収穫記録!$B:$B,"&gt;="&amp;S$10,収穫記録!$B:$B,"&lt;="&amp;S$10+6)
/_xlfn.UNIQUE(_xlfn._xlws.FILTER($F:$F,$E:$E=$J$4))
/IF($J$5="総計",1,$K461/10)
),0)</f>
        <v>0</v>
      </c>
      <c r="T461" s="48" cm="1">
        <f t="array" ref="T461">IFERROR(
IF(OR(T$10="",$I461=""),"",
SUMIFS(収穫記録!$P:$P,収穫記録!$D:$D,$J$1,収穫記録!$I:$I,$J$2,収穫記録!$J:$J,$J$3,収穫記録!$F:$F,$I461,収穫記録!$B:$B,"&gt;="&amp;T$10,収穫記録!$B:$B,"&lt;="&amp;T$10+6)
/_xlfn.UNIQUE(_xlfn._xlws.FILTER($F:$F,$E:$E=$J$4))
/IF($J$5="総計",1,$K461/10)
),0)</f>
        <v>0</v>
      </c>
      <c r="U461" s="48" cm="1">
        <f t="array" ref="U461">IFERROR(
IF(OR(U$10="",$I461=""),"",
SUMIFS(収穫記録!$P:$P,収穫記録!$D:$D,$J$1,収穫記録!$I:$I,$J$2,収穫記録!$J:$J,$J$3,収穫記録!$F:$F,$I461,収穫記録!$B:$B,"&gt;="&amp;U$10,収穫記録!$B:$B,"&lt;="&amp;U$10+6)
/_xlfn.UNIQUE(_xlfn._xlws.FILTER($F:$F,$E:$E=$J$4))
/IF($J$5="総計",1,$K461/10)
),0)</f>
        <v>0</v>
      </c>
      <c r="V461" s="48" cm="1">
        <f t="array" ref="V461">IFERROR(
IF(OR(V$10="",$I461=""),"",
SUMIFS(収穫記録!$P:$P,収穫記録!$D:$D,$J$1,収穫記録!$I:$I,$J$2,収穫記録!$J:$J,$J$3,収穫記録!$F:$F,$I461,収穫記録!$B:$B,"&gt;="&amp;V$10,収穫記録!$B:$B,"&lt;="&amp;V$10+6)
/_xlfn.UNIQUE(_xlfn._xlws.FILTER($F:$F,$E:$E=$J$4))
/IF($J$5="総計",1,$K461/10)
),0)</f>
        <v>0</v>
      </c>
      <c r="W461" s="48" cm="1">
        <f t="array" ref="W461">IFERROR(
IF(OR(W$10="",$I461=""),"",
SUMIFS(収穫記録!$P:$P,収穫記録!$D:$D,$J$1,収穫記録!$I:$I,$J$2,収穫記録!$J:$J,$J$3,収穫記録!$F:$F,$I461,収穫記録!$B:$B,"&gt;="&amp;W$10,収穫記録!$B:$B,"&lt;="&amp;W$10+6)
/_xlfn.UNIQUE(_xlfn._xlws.FILTER($F:$F,$E:$E=$J$4))
/IF($J$5="総計",1,$K461/10)
),0)</f>
        <v>0</v>
      </c>
      <c r="X461" s="48" cm="1">
        <f t="array" ref="X461">IFERROR(
IF(OR(X$10="",$I461=""),"",
SUMIFS(収穫記録!$P:$P,収穫記録!$D:$D,$J$1,収穫記録!$I:$I,$J$2,収穫記録!$J:$J,$J$3,収穫記録!$F:$F,$I461,収穫記録!$B:$B,"&gt;="&amp;X$10,収穫記録!$B:$B,"&lt;="&amp;X$10+6)
/_xlfn.UNIQUE(_xlfn._xlws.FILTER($F:$F,$E:$E=$J$4))
/IF($J$5="総計",1,$K461/10)
),0)</f>
        <v>0</v>
      </c>
    </row>
    <row r="462" spans="10:24">
      <c r="J462" s="13"/>
      <c r="K462" s="37"/>
      <c r="L462" s="46" t="str">
        <f t="shared" si="9"/>
        <v/>
      </c>
      <c r="M462" s="47" cm="1">
        <f t="array" ref="M462">IFERROR(
IF(OR(M$10="",$I462=""),"",
SUMIFS(収穫記録!$P:$P,収穫記録!$D:$D,$J$1,収穫記録!$I:$I,$J$2,収穫記録!$J:$J,$J$3,収穫記録!$F:$F,$I462,収穫記録!$B:$B,"&gt;="&amp;M$10,収穫記録!$B:$B,"&lt;="&amp;M$10+6)
/_xlfn.UNIQUE(_xlfn._xlws.FILTER($F:$F,$E:$E=$J$4))
/IF($J$5="総計",1,$K462/10)
),0)</f>
        <v>0</v>
      </c>
      <c r="N462" s="48" cm="1">
        <f t="array" ref="N462">IFERROR(
IF(OR(N$10="",$I462=""),"",
SUMIFS(収穫記録!$P:$P,収穫記録!$D:$D,$J$1,収穫記録!$I:$I,$J$2,収穫記録!$J:$J,$J$3,収穫記録!$F:$F,$I462,収穫記録!$B:$B,"&gt;="&amp;N$10,収穫記録!$B:$B,"&lt;="&amp;N$10+6)
/_xlfn.UNIQUE(_xlfn._xlws.FILTER($F:$F,$E:$E=$J$4))
/IF($J$5="総計",1,$K462/10)
),0)</f>
        <v>0</v>
      </c>
      <c r="O462" s="48" cm="1">
        <f t="array" ref="O462">IFERROR(
IF(OR(O$10="",$I462=""),"",
SUMIFS(収穫記録!$P:$P,収穫記録!$D:$D,$J$1,収穫記録!$I:$I,$J$2,収穫記録!$J:$J,$J$3,収穫記録!$F:$F,$I462,収穫記録!$B:$B,"&gt;="&amp;O$10,収穫記録!$B:$B,"&lt;="&amp;O$10+6)
/_xlfn.UNIQUE(_xlfn._xlws.FILTER($F:$F,$E:$E=$J$4))
/IF($J$5="総計",1,$K462/10)
),0)</f>
        <v>0</v>
      </c>
      <c r="P462" s="48" cm="1">
        <f t="array" ref="P462">IFERROR(
IF(OR(P$10="",$I462=""),"",
SUMIFS(収穫記録!$P:$P,収穫記録!$D:$D,$J$1,収穫記録!$I:$I,$J$2,収穫記録!$J:$J,$J$3,収穫記録!$F:$F,$I462,収穫記録!$B:$B,"&gt;="&amp;P$10,収穫記録!$B:$B,"&lt;="&amp;P$10+6)
/_xlfn.UNIQUE(_xlfn._xlws.FILTER($F:$F,$E:$E=$J$4))
/IF($J$5="総計",1,$K462/10)
),0)</f>
        <v>0</v>
      </c>
      <c r="Q462" s="48" cm="1">
        <f t="array" ref="Q462">IFERROR(
IF(OR(Q$10="",$I462=""),"",
SUMIFS(収穫記録!$P:$P,収穫記録!$D:$D,$J$1,収穫記録!$I:$I,$J$2,収穫記録!$J:$J,$J$3,収穫記録!$F:$F,$I462,収穫記録!$B:$B,"&gt;="&amp;Q$10,収穫記録!$B:$B,"&lt;="&amp;Q$10+6)
/_xlfn.UNIQUE(_xlfn._xlws.FILTER($F:$F,$E:$E=$J$4))
/IF($J$5="総計",1,$K462/10)
),0)</f>
        <v>0</v>
      </c>
      <c r="R462" s="48" cm="1">
        <f t="array" ref="R462">IFERROR(
IF(OR(R$10="",$I462=""),"",
SUMIFS(収穫記録!$P:$P,収穫記録!$D:$D,$J$1,収穫記録!$I:$I,$J$2,収穫記録!$J:$J,$J$3,収穫記録!$F:$F,$I462,収穫記録!$B:$B,"&gt;="&amp;R$10,収穫記録!$B:$B,"&lt;="&amp;R$10+6)
/_xlfn.UNIQUE(_xlfn._xlws.FILTER($F:$F,$E:$E=$J$4))
/IF($J$5="総計",1,$K462/10)
),0)</f>
        <v>0</v>
      </c>
      <c r="S462" s="48" cm="1">
        <f t="array" ref="S462">IFERROR(
IF(OR(S$10="",$I462=""),"",
SUMIFS(収穫記録!$P:$P,収穫記録!$D:$D,$J$1,収穫記録!$I:$I,$J$2,収穫記録!$J:$J,$J$3,収穫記録!$F:$F,$I462,収穫記録!$B:$B,"&gt;="&amp;S$10,収穫記録!$B:$B,"&lt;="&amp;S$10+6)
/_xlfn.UNIQUE(_xlfn._xlws.FILTER($F:$F,$E:$E=$J$4))
/IF($J$5="総計",1,$K462/10)
),0)</f>
        <v>0</v>
      </c>
      <c r="T462" s="48" cm="1">
        <f t="array" ref="T462">IFERROR(
IF(OR(T$10="",$I462=""),"",
SUMIFS(収穫記録!$P:$P,収穫記録!$D:$D,$J$1,収穫記録!$I:$I,$J$2,収穫記録!$J:$J,$J$3,収穫記録!$F:$F,$I462,収穫記録!$B:$B,"&gt;="&amp;T$10,収穫記録!$B:$B,"&lt;="&amp;T$10+6)
/_xlfn.UNIQUE(_xlfn._xlws.FILTER($F:$F,$E:$E=$J$4))
/IF($J$5="総計",1,$K462/10)
),0)</f>
        <v>0</v>
      </c>
      <c r="U462" s="48" cm="1">
        <f t="array" ref="U462">IFERROR(
IF(OR(U$10="",$I462=""),"",
SUMIFS(収穫記録!$P:$P,収穫記録!$D:$D,$J$1,収穫記録!$I:$I,$J$2,収穫記録!$J:$J,$J$3,収穫記録!$F:$F,$I462,収穫記録!$B:$B,"&gt;="&amp;U$10,収穫記録!$B:$B,"&lt;="&amp;U$10+6)
/_xlfn.UNIQUE(_xlfn._xlws.FILTER($F:$F,$E:$E=$J$4))
/IF($J$5="総計",1,$K462/10)
),0)</f>
        <v>0</v>
      </c>
      <c r="V462" s="48" cm="1">
        <f t="array" ref="V462">IFERROR(
IF(OR(V$10="",$I462=""),"",
SUMIFS(収穫記録!$P:$P,収穫記録!$D:$D,$J$1,収穫記録!$I:$I,$J$2,収穫記録!$J:$J,$J$3,収穫記録!$F:$F,$I462,収穫記録!$B:$B,"&gt;="&amp;V$10,収穫記録!$B:$B,"&lt;="&amp;V$10+6)
/_xlfn.UNIQUE(_xlfn._xlws.FILTER($F:$F,$E:$E=$J$4))
/IF($J$5="総計",1,$K462/10)
),0)</f>
        <v>0</v>
      </c>
      <c r="W462" s="48" cm="1">
        <f t="array" ref="W462">IFERROR(
IF(OR(W$10="",$I462=""),"",
SUMIFS(収穫記録!$P:$P,収穫記録!$D:$D,$J$1,収穫記録!$I:$I,$J$2,収穫記録!$J:$J,$J$3,収穫記録!$F:$F,$I462,収穫記録!$B:$B,"&gt;="&amp;W$10,収穫記録!$B:$B,"&lt;="&amp;W$10+6)
/_xlfn.UNIQUE(_xlfn._xlws.FILTER($F:$F,$E:$E=$J$4))
/IF($J$5="総計",1,$K462/10)
),0)</f>
        <v>0</v>
      </c>
      <c r="X462" s="48" cm="1">
        <f t="array" ref="X462">IFERROR(
IF(OR(X$10="",$I462=""),"",
SUMIFS(収穫記録!$P:$P,収穫記録!$D:$D,$J$1,収穫記録!$I:$I,$J$2,収穫記録!$J:$J,$J$3,収穫記録!$F:$F,$I462,収穫記録!$B:$B,"&gt;="&amp;X$10,収穫記録!$B:$B,"&lt;="&amp;X$10+6)
/_xlfn.UNIQUE(_xlfn._xlws.FILTER($F:$F,$E:$E=$J$4))
/IF($J$5="総計",1,$K462/10)
),0)</f>
        <v>0</v>
      </c>
    </row>
    <row r="463" spans="10:24">
      <c r="J463" s="13"/>
      <c r="K463" s="37"/>
      <c r="L463" s="46" t="str">
        <f t="shared" si="9"/>
        <v/>
      </c>
      <c r="M463" s="47" cm="1">
        <f t="array" ref="M463">IFERROR(
IF(OR(M$10="",$I463=""),"",
SUMIFS(収穫記録!$P:$P,収穫記録!$D:$D,$J$1,収穫記録!$I:$I,$J$2,収穫記録!$J:$J,$J$3,収穫記録!$F:$F,$I463,収穫記録!$B:$B,"&gt;="&amp;M$10,収穫記録!$B:$B,"&lt;="&amp;M$10+6)
/_xlfn.UNIQUE(_xlfn._xlws.FILTER($F:$F,$E:$E=$J$4))
/IF($J$5="総計",1,$K463/10)
),0)</f>
        <v>0</v>
      </c>
      <c r="N463" s="48" cm="1">
        <f t="array" ref="N463">IFERROR(
IF(OR(N$10="",$I463=""),"",
SUMIFS(収穫記録!$P:$P,収穫記録!$D:$D,$J$1,収穫記録!$I:$I,$J$2,収穫記録!$J:$J,$J$3,収穫記録!$F:$F,$I463,収穫記録!$B:$B,"&gt;="&amp;N$10,収穫記録!$B:$B,"&lt;="&amp;N$10+6)
/_xlfn.UNIQUE(_xlfn._xlws.FILTER($F:$F,$E:$E=$J$4))
/IF($J$5="総計",1,$K463/10)
),0)</f>
        <v>0</v>
      </c>
      <c r="O463" s="48" cm="1">
        <f t="array" ref="O463">IFERROR(
IF(OR(O$10="",$I463=""),"",
SUMIFS(収穫記録!$P:$P,収穫記録!$D:$D,$J$1,収穫記録!$I:$I,$J$2,収穫記録!$J:$J,$J$3,収穫記録!$F:$F,$I463,収穫記録!$B:$B,"&gt;="&amp;O$10,収穫記録!$B:$B,"&lt;="&amp;O$10+6)
/_xlfn.UNIQUE(_xlfn._xlws.FILTER($F:$F,$E:$E=$J$4))
/IF($J$5="総計",1,$K463/10)
),0)</f>
        <v>0</v>
      </c>
      <c r="P463" s="48" cm="1">
        <f t="array" ref="P463">IFERROR(
IF(OR(P$10="",$I463=""),"",
SUMIFS(収穫記録!$P:$P,収穫記録!$D:$D,$J$1,収穫記録!$I:$I,$J$2,収穫記録!$J:$J,$J$3,収穫記録!$F:$F,$I463,収穫記録!$B:$B,"&gt;="&amp;P$10,収穫記録!$B:$B,"&lt;="&amp;P$10+6)
/_xlfn.UNIQUE(_xlfn._xlws.FILTER($F:$F,$E:$E=$J$4))
/IF($J$5="総計",1,$K463/10)
),0)</f>
        <v>0</v>
      </c>
      <c r="Q463" s="48" cm="1">
        <f t="array" ref="Q463">IFERROR(
IF(OR(Q$10="",$I463=""),"",
SUMIFS(収穫記録!$P:$P,収穫記録!$D:$D,$J$1,収穫記録!$I:$I,$J$2,収穫記録!$J:$J,$J$3,収穫記録!$F:$F,$I463,収穫記録!$B:$B,"&gt;="&amp;Q$10,収穫記録!$B:$B,"&lt;="&amp;Q$10+6)
/_xlfn.UNIQUE(_xlfn._xlws.FILTER($F:$F,$E:$E=$J$4))
/IF($J$5="総計",1,$K463/10)
),0)</f>
        <v>0</v>
      </c>
      <c r="R463" s="48" cm="1">
        <f t="array" ref="R463">IFERROR(
IF(OR(R$10="",$I463=""),"",
SUMIFS(収穫記録!$P:$P,収穫記録!$D:$D,$J$1,収穫記録!$I:$I,$J$2,収穫記録!$J:$J,$J$3,収穫記録!$F:$F,$I463,収穫記録!$B:$B,"&gt;="&amp;R$10,収穫記録!$B:$B,"&lt;="&amp;R$10+6)
/_xlfn.UNIQUE(_xlfn._xlws.FILTER($F:$F,$E:$E=$J$4))
/IF($J$5="総計",1,$K463/10)
),0)</f>
        <v>0</v>
      </c>
      <c r="S463" s="48" cm="1">
        <f t="array" ref="S463">IFERROR(
IF(OR(S$10="",$I463=""),"",
SUMIFS(収穫記録!$P:$P,収穫記録!$D:$D,$J$1,収穫記録!$I:$I,$J$2,収穫記録!$J:$J,$J$3,収穫記録!$F:$F,$I463,収穫記録!$B:$B,"&gt;="&amp;S$10,収穫記録!$B:$B,"&lt;="&amp;S$10+6)
/_xlfn.UNIQUE(_xlfn._xlws.FILTER($F:$F,$E:$E=$J$4))
/IF($J$5="総計",1,$K463/10)
),0)</f>
        <v>0</v>
      </c>
      <c r="T463" s="48" cm="1">
        <f t="array" ref="T463">IFERROR(
IF(OR(T$10="",$I463=""),"",
SUMIFS(収穫記録!$P:$P,収穫記録!$D:$D,$J$1,収穫記録!$I:$I,$J$2,収穫記録!$J:$J,$J$3,収穫記録!$F:$F,$I463,収穫記録!$B:$B,"&gt;="&amp;T$10,収穫記録!$B:$B,"&lt;="&amp;T$10+6)
/_xlfn.UNIQUE(_xlfn._xlws.FILTER($F:$F,$E:$E=$J$4))
/IF($J$5="総計",1,$K463/10)
),0)</f>
        <v>0</v>
      </c>
      <c r="U463" s="48" cm="1">
        <f t="array" ref="U463">IFERROR(
IF(OR(U$10="",$I463=""),"",
SUMIFS(収穫記録!$P:$P,収穫記録!$D:$D,$J$1,収穫記録!$I:$I,$J$2,収穫記録!$J:$J,$J$3,収穫記録!$F:$F,$I463,収穫記録!$B:$B,"&gt;="&amp;U$10,収穫記録!$B:$B,"&lt;="&amp;U$10+6)
/_xlfn.UNIQUE(_xlfn._xlws.FILTER($F:$F,$E:$E=$J$4))
/IF($J$5="総計",1,$K463/10)
),0)</f>
        <v>0</v>
      </c>
      <c r="V463" s="48" cm="1">
        <f t="array" ref="V463">IFERROR(
IF(OR(V$10="",$I463=""),"",
SUMIFS(収穫記録!$P:$P,収穫記録!$D:$D,$J$1,収穫記録!$I:$I,$J$2,収穫記録!$J:$J,$J$3,収穫記録!$F:$F,$I463,収穫記録!$B:$B,"&gt;="&amp;V$10,収穫記録!$B:$B,"&lt;="&amp;V$10+6)
/_xlfn.UNIQUE(_xlfn._xlws.FILTER($F:$F,$E:$E=$J$4))
/IF($J$5="総計",1,$K463/10)
),0)</f>
        <v>0</v>
      </c>
      <c r="W463" s="48" cm="1">
        <f t="array" ref="W463">IFERROR(
IF(OR(W$10="",$I463=""),"",
SUMIFS(収穫記録!$P:$P,収穫記録!$D:$D,$J$1,収穫記録!$I:$I,$J$2,収穫記録!$J:$J,$J$3,収穫記録!$F:$F,$I463,収穫記録!$B:$B,"&gt;="&amp;W$10,収穫記録!$B:$B,"&lt;="&amp;W$10+6)
/_xlfn.UNIQUE(_xlfn._xlws.FILTER($F:$F,$E:$E=$J$4))
/IF($J$5="総計",1,$K463/10)
),0)</f>
        <v>0</v>
      </c>
      <c r="X463" s="48" cm="1">
        <f t="array" ref="X463">IFERROR(
IF(OR(X$10="",$I463=""),"",
SUMIFS(収穫記録!$P:$P,収穫記録!$D:$D,$J$1,収穫記録!$I:$I,$J$2,収穫記録!$J:$J,$J$3,収穫記録!$F:$F,$I463,収穫記録!$B:$B,"&gt;="&amp;X$10,収穫記録!$B:$B,"&lt;="&amp;X$10+6)
/_xlfn.UNIQUE(_xlfn._xlws.FILTER($F:$F,$E:$E=$J$4))
/IF($J$5="総計",1,$K463/10)
),0)</f>
        <v>0</v>
      </c>
    </row>
    <row r="464" spans="10:24">
      <c r="J464" s="13"/>
      <c r="K464" s="37"/>
      <c r="L464" s="46" t="str">
        <f t="shared" si="9"/>
        <v/>
      </c>
      <c r="M464" s="47" cm="1">
        <f t="array" ref="M464">IFERROR(
IF(OR(M$10="",$I464=""),"",
SUMIFS(収穫記録!$P:$P,収穫記録!$D:$D,$J$1,収穫記録!$I:$I,$J$2,収穫記録!$J:$J,$J$3,収穫記録!$F:$F,$I464,収穫記録!$B:$B,"&gt;="&amp;M$10,収穫記録!$B:$B,"&lt;="&amp;M$10+6)
/_xlfn.UNIQUE(_xlfn._xlws.FILTER($F:$F,$E:$E=$J$4))
/IF($J$5="総計",1,$K464/10)
),0)</f>
        <v>0</v>
      </c>
      <c r="N464" s="48" cm="1">
        <f t="array" ref="N464">IFERROR(
IF(OR(N$10="",$I464=""),"",
SUMIFS(収穫記録!$P:$P,収穫記録!$D:$D,$J$1,収穫記録!$I:$I,$J$2,収穫記録!$J:$J,$J$3,収穫記録!$F:$F,$I464,収穫記録!$B:$B,"&gt;="&amp;N$10,収穫記録!$B:$B,"&lt;="&amp;N$10+6)
/_xlfn.UNIQUE(_xlfn._xlws.FILTER($F:$F,$E:$E=$J$4))
/IF($J$5="総計",1,$K464/10)
),0)</f>
        <v>0</v>
      </c>
      <c r="O464" s="48" cm="1">
        <f t="array" ref="O464">IFERROR(
IF(OR(O$10="",$I464=""),"",
SUMIFS(収穫記録!$P:$P,収穫記録!$D:$D,$J$1,収穫記録!$I:$I,$J$2,収穫記録!$J:$J,$J$3,収穫記録!$F:$F,$I464,収穫記録!$B:$B,"&gt;="&amp;O$10,収穫記録!$B:$B,"&lt;="&amp;O$10+6)
/_xlfn.UNIQUE(_xlfn._xlws.FILTER($F:$F,$E:$E=$J$4))
/IF($J$5="総計",1,$K464/10)
),0)</f>
        <v>0</v>
      </c>
      <c r="P464" s="48" cm="1">
        <f t="array" ref="P464">IFERROR(
IF(OR(P$10="",$I464=""),"",
SUMIFS(収穫記録!$P:$P,収穫記録!$D:$D,$J$1,収穫記録!$I:$I,$J$2,収穫記録!$J:$J,$J$3,収穫記録!$F:$F,$I464,収穫記録!$B:$B,"&gt;="&amp;P$10,収穫記録!$B:$B,"&lt;="&amp;P$10+6)
/_xlfn.UNIQUE(_xlfn._xlws.FILTER($F:$F,$E:$E=$J$4))
/IF($J$5="総計",1,$K464/10)
),0)</f>
        <v>0</v>
      </c>
      <c r="Q464" s="48" cm="1">
        <f t="array" ref="Q464">IFERROR(
IF(OR(Q$10="",$I464=""),"",
SUMIFS(収穫記録!$P:$P,収穫記録!$D:$D,$J$1,収穫記録!$I:$I,$J$2,収穫記録!$J:$J,$J$3,収穫記録!$F:$F,$I464,収穫記録!$B:$B,"&gt;="&amp;Q$10,収穫記録!$B:$B,"&lt;="&amp;Q$10+6)
/_xlfn.UNIQUE(_xlfn._xlws.FILTER($F:$F,$E:$E=$J$4))
/IF($J$5="総計",1,$K464/10)
),0)</f>
        <v>0</v>
      </c>
      <c r="R464" s="48" cm="1">
        <f t="array" ref="R464">IFERROR(
IF(OR(R$10="",$I464=""),"",
SUMIFS(収穫記録!$P:$P,収穫記録!$D:$D,$J$1,収穫記録!$I:$I,$J$2,収穫記録!$J:$J,$J$3,収穫記録!$F:$F,$I464,収穫記録!$B:$B,"&gt;="&amp;R$10,収穫記録!$B:$B,"&lt;="&amp;R$10+6)
/_xlfn.UNIQUE(_xlfn._xlws.FILTER($F:$F,$E:$E=$J$4))
/IF($J$5="総計",1,$K464/10)
),0)</f>
        <v>0</v>
      </c>
      <c r="S464" s="48" cm="1">
        <f t="array" ref="S464">IFERROR(
IF(OR(S$10="",$I464=""),"",
SUMIFS(収穫記録!$P:$P,収穫記録!$D:$D,$J$1,収穫記録!$I:$I,$J$2,収穫記録!$J:$J,$J$3,収穫記録!$F:$F,$I464,収穫記録!$B:$B,"&gt;="&amp;S$10,収穫記録!$B:$B,"&lt;="&amp;S$10+6)
/_xlfn.UNIQUE(_xlfn._xlws.FILTER($F:$F,$E:$E=$J$4))
/IF($J$5="総計",1,$K464/10)
),0)</f>
        <v>0</v>
      </c>
      <c r="T464" s="48" cm="1">
        <f t="array" ref="T464">IFERROR(
IF(OR(T$10="",$I464=""),"",
SUMIFS(収穫記録!$P:$P,収穫記録!$D:$D,$J$1,収穫記録!$I:$I,$J$2,収穫記録!$J:$J,$J$3,収穫記録!$F:$F,$I464,収穫記録!$B:$B,"&gt;="&amp;T$10,収穫記録!$B:$B,"&lt;="&amp;T$10+6)
/_xlfn.UNIQUE(_xlfn._xlws.FILTER($F:$F,$E:$E=$J$4))
/IF($J$5="総計",1,$K464/10)
),0)</f>
        <v>0</v>
      </c>
      <c r="U464" s="48" cm="1">
        <f t="array" ref="U464">IFERROR(
IF(OR(U$10="",$I464=""),"",
SUMIFS(収穫記録!$P:$P,収穫記録!$D:$D,$J$1,収穫記録!$I:$I,$J$2,収穫記録!$J:$J,$J$3,収穫記録!$F:$F,$I464,収穫記録!$B:$B,"&gt;="&amp;U$10,収穫記録!$B:$B,"&lt;="&amp;U$10+6)
/_xlfn.UNIQUE(_xlfn._xlws.FILTER($F:$F,$E:$E=$J$4))
/IF($J$5="総計",1,$K464/10)
),0)</f>
        <v>0</v>
      </c>
      <c r="V464" s="48" cm="1">
        <f t="array" ref="V464">IFERROR(
IF(OR(V$10="",$I464=""),"",
SUMIFS(収穫記録!$P:$P,収穫記録!$D:$D,$J$1,収穫記録!$I:$I,$J$2,収穫記録!$J:$J,$J$3,収穫記録!$F:$F,$I464,収穫記録!$B:$B,"&gt;="&amp;V$10,収穫記録!$B:$B,"&lt;="&amp;V$10+6)
/_xlfn.UNIQUE(_xlfn._xlws.FILTER($F:$F,$E:$E=$J$4))
/IF($J$5="総計",1,$K464/10)
),0)</f>
        <v>0</v>
      </c>
      <c r="W464" s="48" cm="1">
        <f t="array" ref="W464">IFERROR(
IF(OR(W$10="",$I464=""),"",
SUMIFS(収穫記録!$P:$P,収穫記録!$D:$D,$J$1,収穫記録!$I:$I,$J$2,収穫記録!$J:$J,$J$3,収穫記録!$F:$F,$I464,収穫記録!$B:$B,"&gt;="&amp;W$10,収穫記録!$B:$B,"&lt;="&amp;W$10+6)
/_xlfn.UNIQUE(_xlfn._xlws.FILTER($F:$F,$E:$E=$J$4))
/IF($J$5="総計",1,$K464/10)
),0)</f>
        <v>0</v>
      </c>
      <c r="X464" s="48" cm="1">
        <f t="array" ref="X464">IFERROR(
IF(OR(X$10="",$I464=""),"",
SUMIFS(収穫記録!$P:$P,収穫記録!$D:$D,$J$1,収穫記録!$I:$I,$J$2,収穫記録!$J:$J,$J$3,収穫記録!$F:$F,$I464,収穫記録!$B:$B,"&gt;="&amp;X$10,収穫記録!$B:$B,"&lt;="&amp;X$10+6)
/_xlfn.UNIQUE(_xlfn._xlws.FILTER($F:$F,$E:$E=$J$4))
/IF($J$5="総計",1,$K464/10)
),0)</f>
        <v>0</v>
      </c>
    </row>
    <row r="465" spans="10:24">
      <c r="J465" s="13"/>
      <c r="K465" s="37"/>
      <c r="L465" s="46" t="str">
        <f t="shared" si="9"/>
        <v/>
      </c>
      <c r="M465" s="47" cm="1">
        <f t="array" ref="M465">IFERROR(
IF(OR(M$10="",$I465=""),"",
SUMIFS(収穫記録!$P:$P,収穫記録!$D:$D,$J$1,収穫記録!$I:$I,$J$2,収穫記録!$J:$J,$J$3,収穫記録!$F:$F,$I465,収穫記録!$B:$B,"&gt;="&amp;M$10,収穫記録!$B:$B,"&lt;="&amp;M$10+6)
/_xlfn.UNIQUE(_xlfn._xlws.FILTER($F:$F,$E:$E=$J$4))
/IF($J$5="総計",1,$K465/10)
),0)</f>
        <v>0</v>
      </c>
      <c r="N465" s="48" cm="1">
        <f t="array" ref="N465">IFERROR(
IF(OR(N$10="",$I465=""),"",
SUMIFS(収穫記録!$P:$P,収穫記録!$D:$D,$J$1,収穫記録!$I:$I,$J$2,収穫記録!$J:$J,$J$3,収穫記録!$F:$F,$I465,収穫記録!$B:$B,"&gt;="&amp;N$10,収穫記録!$B:$B,"&lt;="&amp;N$10+6)
/_xlfn.UNIQUE(_xlfn._xlws.FILTER($F:$F,$E:$E=$J$4))
/IF($J$5="総計",1,$K465/10)
),0)</f>
        <v>0</v>
      </c>
      <c r="O465" s="48" cm="1">
        <f t="array" ref="O465">IFERROR(
IF(OR(O$10="",$I465=""),"",
SUMIFS(収穫記録!$P:$P,収穫記録!$D:$D,$J$1,収穫記録!$I:$I,$J$2,収穫記録!$J:$J,$J$3,収穫記録!$F:$F,$I465,収穫記録!$B:$B,"&gt;="&amp;O$10,収穫記録!$B:$B,"&lt;="&amp;O$10+6)
/_xlfn.UNIQUE(_xlfn._xlws.FILTER($F:$F,$E:$E=$J$4))
/IF($J$5="総計",1,$K465/10)
),0)</f>
        <v>0</v>
      </c>
      <c r="P465" s="48" cm="1">
        <f t="array" ref="P465">IFERROR(
IF(OR(P$10="",$I465=""),"",
SUMIFS(収穫記録!$P:$P,収穫記録!$D:$D,$J$1,収穫記録!$I:$I,$J$2,収穫記録!$J:$J,$J$3,収穫記録!$F:$F,$I465,収穫記録!$B:$B,"&gt;="&amp;P$10,収穫記録!$B:$B,"&lt;="&amp;P$10+6)
/_xlfn.UNIQUE(_xlfn._xlws.FILTER($F:$F,$E:$E=$J$4))
/IF($J$5="総計",1,$K465/10)
),0)</f>
        <v>0</v>
      </c>
      <c r="Q465" s="48" cm="1">
        <f t="array" ref="Q465">IFERROR(
IF(OR(Q$10="",$I465=""),"",
SUMIFS(収穫記録!$P:$P,収穫記録!$D:$D,$J$1,収穫記録!$I:$I,$J$2,収穫記録!$J:$J,$J$3,収穫記録!$F:$F,$I465,収穫記録!$B:$B,"&gt;="&amp;Q$10,収穫記録!$B:$B,"&lt;="&amp;Q$10+6)
/_xlfn.UNIQUE(_xlfn._xlws.FILTER($F:$F,$E:$E=$J$4))
/IF($J$5="総計",1,$K465/10)
),0)</f>
        <v>0</v>
      </c>
      <c r="R465" s="48" cm="1">
        <f t="array" ref="R465">IFERROR(
IF(OR(R$10="",$I465=""),"",
SUMIFS(収穫記録!$P:$P,収穫記録!$D:$D,$J$1,収穫記録!$I:$I,$J$2,収穫記録!$J:$J,$J$3,収穫記録!$F:$F,$I465,収穫記録!$B:$B,"&gt;="&amp;R$10,収穫記録!$B:$B,"&lt;="&amp;R$10+6)
/_xlfn.UNIQUE(_xlfn._xlws.FILTER($F:$F,$E:$E=$J$4))
/IF($J$5="総計",1,$K465/10)
),0)</f>
        <v>0</v>
      </c>
      <c r="S465" s="48" cm="1">
        <f t="array" ref="S465">IFERROR(
IF(OR(S$10="",$I465=""),"",
SUMIFS(収穫記録!$P:$P,収穫記録!$D:$D,$J$1,収穫記録!$I:$I,$J$2,収穫記録!$J:$J,$J$3,収穫記録!$F:$F,$I465,収穫記録!$B:$B,"&gt;="&amp;S$10,収穫記録!$B:$B,"&lt;="&amp;S$10+6)
/_xlfn.UNIQUE(_xlfn._xlws.FILTER($F:$F,$E:$E=$J$4))
/IF($J$5="総計",1,$K465/10)
),0)</f>
        <v>0</v>
      </c>
      <c r="T465" s="48" cm="1">
        <f t="array" ref="T465">IFERROR(
IF(OR(T$10="",$I465=""),"",
SUMIFS(収穫記録!$P:$P,収穫記録!$D:$D,$J$1,収穫記録!$I:$I,$J$2,収穫記録!$J:$J,$J$3,収穫記録!$F:$F,$I465,収穫記録!$B:$B,"&gt;="&amp;T$10,収穫記録!$B:$B,"&lt;="&amp;T$10+6)
/_xlfn.UNIQUE(_xlfn._xlws.FILTER($F:$F,$E:$E=$J$4))
/IF($J$5="総計",1,$K465/10)
),0)</f>
        <v>0</v>
      </c>
      <c r="U465" s="48" cm="1">
        <f t="array" ref="U465">IFERROR(
IF(OR(U$10="",$I465=""),"",
SUMIFS(収穫記録!$P:$P,収穫記録!$D:$D,$J$1,収穫記録!$I:$I,$J$2,収穫記録!$J:$J,$J$3,収穫記録!$F:$F,$I465,収穫記録!$B:$B,"&gt;="&amp;U$10,収穫記録!$B:$B,"&lt;="&amp;U$10+6)
/_xlfn.UNIQUE(_xlfn._xlws.FILTER($F:$F,$E:$E=$J$4))
/IF($J$5="総計",1,$K465/10)
),0)</f>
        <v>0</v>
      </c>
      <c r="V465" s="48" cm="1">
        <f t="array" ref="V465">IFERROR(
IF(OR(V$10="",$I465=""),"",
SUMIFS(収穫記録!$P:$P,収穫記録!$D:$D,$J$1,収穫記録!$I:$I,$J$2,収穫記録!$J:$J,$J$3,収穫記録!$F:$F,$I465,収穫記録!$B:$B,"&gt;="&amp;V$10,収穫記録!$B:$B,"&lt;="&amp;V$10+6)
/_xlfn.UNIQUE(_xlfn._xlws.FILTER($F:$F,$E:$E=$J$4))
/IF($J$5="総計",1,$K465/10)
),0)</f>
        <v>0</v>
      </c>
      <c r="W465" s="48" cm="1">
        <f t="array" ref="W465">IFERROR(
IF(OR(W$10="",$I465=""),"",
SUMIFS(収穫記録!$P:$P,収穫記録!$D:$D,$J$1,収穫記録!$I:$I,$J$2,収穫記録!$J:$J,$J$3,収穫記録!$F:$F,$I465,収穫記録!$B:$B,"&gt;="&amp;W$10,収穫記録!$B:$B,"&lt;="&amp;W$10+6)
/_xlfn.UNIQUE(_xlfn._xlws.FILTER($F:$F,$E:$E=$J$4))
/IF($J$5="総計",1,$K465/10)
),0)</f>
        <v>0</v>
      </c>
      <c r="X465" s="48" cm="1">
        <f t="array" ref="X465">IFERROR(
IF(OR(X$10="",$I465=""),"",
SUMIFS(収穫記録!$P:$P,収穫記録!$D:$D,$J$1,収穫記録!$I:$I,$J$2,収穫記録!$J:$J,$J$3,収穫記録!$F:$F,$I465,収穫記録!$B:$B,"&gt;="&amp;X$10,収穫記録!$B:$B,"&lt;="&amp;X$10+6)
/_xlfn.UNIQUE(_xlfn._xlws.FILTER($F:$F,$E:$E=$J$4))
/IF($J$5="総計",1,$K465/10)
),0)</f>
        <v>0</v>
      </c>
    </row>
    <row r="466" spans="10:24">
      <c r="J466" s="13"/>
      <c r="K466" s="37"/>
      <c r="L466" s="46" t="str">
        <f t="shared" si="9"/>
        <v/>
      </c>
      <c r="M466" s="47" cm="1">
        <f t="array" ref="M466">IFERROR(
IF(OR(M$10="",$I466=""),"",
SUMIFS(収穫記録!$P:$P,収穫記録!$D:$D,$J$1,収穫記録!$I:$I,$J$2,収穫記録!$J:$J,$J$3,収穫記録!$F:$F,$I466,収穫記録!$B:$B,"&gt;="&amp;M$10,収穫記録!$B:$B,"&lt;="&amp;M$10+6)
/_xlfn.UNIQUE(_xlfn._xlws.FILTER($F:$F,$E:$E=$J$4))
/IF($J$5="総計",1,$K466/10)
),0)</f>
        <v>0</v>
      </c>
      <c r="N466" s="48" cm="1">
        <f t="array" ref="N466">IFERROR(
IF(OR(N$10="",$I466=""),"",
SUMIFS(収穫記録!$P:$P,収穫記録!$D:$D,$J$1,収穫記録!$I:$I,$J$2,収穫記録!$J:$J,$J$3,収穫記録!$F:$F,$I466,収穫記録!$B:$B,"&gt;="&amp;N$10,収穫記録!$B:$B,"&lt;="&amp;N$10+6)
/_xlfn.UNIQUE(_xlfn._xlws.FILTER($F:$F,$E:$E=$J$4))
/IF($J$5="総計",1,$K466/10)
),0)</f>
        <v>0</v>
      </c>
      <c r="O466" s="48" cm="1">
        <f t="array" ref="O466">IFERROR(
IF(OR(O$10="",$I466=""),"",
SUMIFS(収穫記録!$P:$P,収穫記録!$D:$D,$J$1,収穫記録!$I:$I,$J$2,収穫記録!$J:$J,$J$3,収穫記録!$F:$F,$I466,収穫記録!$B:$B,"&gt;="&amp;O$10,収穫記録!$B:$B,"&lt;="&amp;O$10+6)
/_xlfn.UNIQUE(_xlfn._xlws.FILTER($F:$F,$E:$E=$J$4))
/IF($J$5="総計",1,$K466/10)
),0)</f>
        <v>0</v>
      </c>
      <c r="P466" s="48" cm="1">
        <f t="array" ref="P466">IFERROR(
IF(OR(P$10="",$I466=""),"",
SUMIFS(収穫記録!$P:$P,収穫記録!$D:$D,$J$1,収穫記録!$I:$I,$J$2,収穫記録!$J:$J,$J$3,収穫記録!$F:$F,$I466,収穫記録!$B:$B,"&gt;="&amp;P$10,収穫記録!$B:$B,"&lt;="&amp;P$10+6)
/_xlfn.UNIQUE(_xlfn._xlws.FILTER($F:$F,$E:$E=$J$4))
/IF($J$5="総計",1,$K466/10)
),0)</f>
        <v>0</v>
      </c>
      <c r="Q466" s="48" cm="1">
        <f t="array" ref="Q466">IFERROR(
IF(OR(Q$10="",$I466=""),"",
SUMIFS(収穫記録!$P:$P,収穫記録!$D:$D,$J$1,収穫記録!$I:$I,$J$2,収穫記録!$J:$J,$J$3,収穫記録!$F:$F,$I466,収穫記録!$B:$B,"&gt;="&amp;Q$10,収穫記録!$B:$B,"&lt;="&amp;Q$10+6)
/_xlfn.UNIQUE(_xlfn._xlws.FILTER($F:$F,$E:$E=$J$4))
/IF($J$5="総計",1,$K466/10)
),0)</f>
        <v>0</v>
      </c>
      <c r="R466" s="48" cm="1">
        <f t="array" ref="R466">IFERROR(
IF(OR(R$10="",$I466=""),"",
SUMIFS(収穫記録!$P:$P,収穫記録!$D:$D,$J$1,収穫記録!$I:$I,$J$2,収穫記録!$J:$J,$J$3,収穫記録!$F:$F,$I466,収穫記録!$B:$B,"&gt;="&amp;R$10,収穫記録!$B:$B,"&lt;="&amp;R$10+6)
/_xlfn.UNIQUE(_xlfn._xlws.FILTER($F:$F,$E:$E=$J$4))
/IF($J$5="総計",1,$K466/10)
),0)</f>
        <v>0</v>
      </c>
      <c r="S466" s="48" cm="1">
        <f t="array" ref="S466">IFERROR(
IF(OR(S$10="",$I466=""),"",
SUMIFS(収穫記録!$P:$P,収穫記録!$D:$D,$J$1,収穫記録!$I:$I,$J$2,収穫記録!$J:$J,$J$3,収穫記録!$F:$F,$I466,収穫記録!$B:$B,"&gt;="&amp;S$10,収穫記録!$B:$B,"&lt;="&amp;S$10+6)
/_xlfn.UNIQUE(_xlfn._xlws.FILTER($F:$F,$E:$E=$J$4))
/IF($J$5="総計",1,$K466/10)
),0)</f>
        <v>0</v>
      </c>
      <c r="T466" s="48" cm="1">
        <f t="array" ref="T466">IFERROR(
IF(OR(T$10="",$I466=""),"",
SUMIFS(収穫記録!$P:$P,収穫記録!$D:$D,$J$1,収穫記録!$I:$I,$J$2,収穫記録!$J:$J,$J$3,収穫記録!$F:$F,$I466,収穫記録!$B:$B,"&gt;="&amp;T$10,収穫記録!$B:$B,"&lt;="&amp;T$10+6)
/_xlfn.UNIQUE(_xlfn._xlws.FILTER($F:$F,$E:$E=$J$4))
/IF($J$5="総計",1,$K466/10)
),0)</f>
        <v>0</v>
      </c>
      <c r="U466" s="48" cm="1">
        <f t="array" ref="U466">IFERROR(
IF(OR(U$10="",$I466=""),"",
SUMIFS(収穫記録!$P:$P,収穫記録!$D:$D,$J$1,収穫記録!$I:$I,$J$2,収穫記録!$J:$J,$J$3,収穫記録!$F:$F,$I466,収穫記録!$B:$B,"&gt;="&amp;U$10,収穫記録!$B:$B,"&lt;="&amp;U$10+6)
/_xlfn.UNIQUE(_xlfn._xlws.FILTER($F:$F,$E:$E=$J$4))
/IF($J$5="総計",1,$K466/10)
),0)</f>
        <v>0</v>
      </c>
      <c r="V466" s="48" cm="1">
        <f t="array" ref="V466">IFERROR(
IF(OR(V$10="",$I466=""),"",
SUMIFS(収穫記録!$P:$P,収穫記録!$D:$D,$J$1,収穫記録!$I:$I,$J$2,収穫記録!$J:$J,$J$3,収穫記録!$F:$F,$I466,収穫記録!$B:$B,"&gt;="&amp;V$10,収穫記録!$B:$B,"&lt;="&amp;V$10+6)
/_xlfn.UNIQUE(_xlfn._xlws.FILTER($F:$F,$E:$E=$J$4))
/IF($J$5="総計",1,$K466/10)
),0)</f>
        <v>0</v>
      </c>
      <c r="W466" s="48" cm="1">
        <f t="array" ref="W466">IFERROR(
IF(OR(W$10="",$I466=""),"",
SUMIFS(収穫記録!$P:$P,収穫記録!$D:$D,$J$1,収穫記録!$I:$I,$J$2,収穫記録!$J:$J,$J$3,収穫記録!$F:$F,$I466,収穫記録!$B:$B,"&gt;="&amp;W$10,収穫記録!$B:$B,"&lt;="&amp;W$10+6)
/_xlfn.UNIQUE(_xlfn._xlws.FILTER($F:$F,$E:$E=$J$4))
/IF($J$5="総計",1,$K466/10)
),0)</f>
        <v>0</v>
      </c>
      <c r="X466" s="48" cm="1">
        <f t="array" ref="X466">IFERROR(
IF(OR(X$10="",$I466=""),"",
SUMIFS(収穫記録!$P:$P,収穫記録!$D:$D,$J$1,収穫記録!$I:$I,$J$2,収穫記録!$J:$J,$J$3,収穫記録!$F:$F,$I466,収穫記録!$B:$B,"&gt;="&amp;X$10,収穫記録!$B:$B,"&lt;="&amp;X$10+6)
/_xlfn.UNIQUE(_xlfn._xlws.FILTER($F:$F,$E:$E=$J$4))
/IF($J$5="総計",1,$K466/10)
),0)</f>
        <v>0</v>
      </c>
    </row>
    <row r="467" spans="10:24">
      <c r="J467" s="13"/>
      <c r="K467" s="37"/>
      <c r="L467" s="46" t="str">
        <f t="shared" si="9"/>
        <v/>
      </c>
      <c r="M467" s="47" cm="1">
        <f t="array" ref="M467">IFERROR(
IF(OR(M$10="",$I467=""),"",
SUMIFS(収穫記録!$P:$P,収穫記録!$D:$D,$J$1,収穫記録!$I:$I,$J$2,収穫記録!$J:$J,$J$3,収穫記録!$F:$F,$I467,収穫記録!$B:$B,"&gt;="&amp;M$10,収穫記録!$B:$B,"&lt;="&amp;M$10+6)
/_xlfn.UNIQUE(_xlfn._xlws.FILTER($F:$F,$E:$E=$J$4))
/IF($J$5="総計",1,$K467/10)
),0)</f>
        <v>0</v>
      </c>
      <c r="N467" s="48" cm="1">
        <f t="array" ref="N467">IFERROR(
IF(OR(N$10="",$I467=""),"",
SUMIFS(収穫記録!$P:$P,収穫記録!$D:$D,$J$1,収穫記録!$I:$I,$J$2,収穫記録!$J:$J,$J$3,収穫記録!$F:$F,$I467,収穫記録!$B:$B,"&gt;="&amp;N$10,収穫記録!$B:$B,"&lt;="&amp;N$10+6)
/_xlfn.UNIQUE(_xlfn._xlws.FILTER($F:$F,$E:$E=$J$4))
/IF($J$5="総計",1,$K467/10)
),0)</f>
        <v>0</v>
      </c>
      <c r="O467" s="48" cm="1">
        <f t="array" ref="O467">IFERROR(
IF(OR(O$10="",$I467=""),"",
SUMIFS(収穫記録!$P:$P,収穫記録!$D:$D,$J$1,収穫記録!$I:$I,$J$2,収穫記録!$J:$J,$J$3,収穫記録!$F:$F,$I467,収穫記録!$B:$B,"&gt;="&amp;O$10,収穫記録!$B:$B,"&lt;="&amp;O$10+6)
/_xlfn.UNIQUE(_xlfn._xlws.FILTER($F:$F,$E:$E=$J$4))
/IF($J$5="総計",1,$K467/10)
),0)</f>
        <v>0</v>
      </c>
      <c r="P467" s="48" cm="1">
        <f t="array" ref="P467">IFERROR(
IF(OR(P$10="",$I467=""),"",
SUMIFS(収穫記録!$P:$P,収穫記録!$D:$D,$J$1,収穫記録!$I:$I,$J$2,収穫記録!$J:$J,$J$3,収穫記録!$F:$F,$I467,収穫記録!$B:$B,"&gt;="&amp;P$10,収穫記録!$B:$B,"&lt;="&amp;P$10+6)
/_xlfn.UNIQUE(_xlfn._xlws.FILTER($F:$F,$E:$E=$J$4))
/IF($J$5="総計",1,$K467/10)
),0)</f>
        <v>0</v>
      </c>
      <c r="Q467" s="48" cm="1">
        <f t="array" ref="Q467">IFERROR(
IF(OR(Q$10="",$I467=""),"",
SUMIFS(収穫記録!$P:$P,収穫記録!$D:$D,$J$1,収穫記録!$I:$I,$J$2,収穫記録!$J:$J,$J$3,収穫記録!$F:$F,$I467,収穫記録!$B:$B,"&gt;="&amp;Q$10,収穫記録!$B:$B,"&lt;="&amp;Q$10+6)
/_xlfn.UNIQUE(_xlfn._xlws.FILTER($F:$F,$E:$E=$J$4))
/IF($J$5="総計",1,$K467/10)
),0)</f>
        <v>0</v>
      </c>
      <c r="R467" s="48" cm="1">
        <f t="array" ref="R467">IFERROR(
IF(OR(R$10="",$I467=""),"",
SUMIFS(収穫記録!$P:$P,収穫記録!$D:$D,$J$1,収穫記録!$I:$I,$J$2,収穫記録!$J:$J,$J$3,収穫記録!$F:$F,$I467,収穫記録!$B:$B,"&gt;="&amp;R$10,収穫記録!$B:$B,"&lt;="&amp;R$10+6)
/_xlfn.UNIQUE(_xlfn._xlws.FILTER($F:$F,$E:$E=$J$4))
/IF($J$5="総計",1,$K467/10)
),0)</f>
        <v>0</v>
      </c>
      <c r="S467" s="48" cm="1">
        <f t="array" ref="S467">IFERROR(
IF(OR(S$10="",$I467=""),"",
SUMIFS(収穫記録!$P:$P,収穫記録!$D:$D,$J$1,収穫記録!$I:$I,$J$2,収穫記録!$J:$J,$J$3,収穫記録!$F:$F,$I467,収穫記録!$B:$B,"&gt;="&amp;S$10,収穫記録!$B:$B,"&lt;="&amp;S$10+6)
/_xlfn.UNIQUE(_xlfn._xlws.FILTER($F:$F,$E:$E=$J$4))
/IF($J$5="総計",1,$K467/10)
),0)</f>
        <v>0</v>
      </c>
      <c r="T467" s="48" cm="1">
        <f t="array" ref="T467">IFERROR(
IF(OR(T$10="",$I467=""),"",
SUMIFS(収穫記録!$P:$P,収穫記録!$D:$D,$J$1,収穫記録!$I:$I,$J$2,収穫記録!$J:$J,$J$3,収穫記録!$F:$F,$I467,収穫記録!$B:$B,"&gt;="&amp;T$10,収穫記録!$B:$B,"&lt;="&amp;T$10+6)
/_xlfn.UNIQUE(_xlfn._xlws.FILTER($F:$F,$E:$E=$J$4))
/IF($J$5="総計",1,$K467/10)
),0)</f>
        <v>0</v>
      </c>
      <c r="U467" s="48" cm="1">
        <f t="array" ref="U467">IFERROR(
IF(OR(U$10="",$I467=""),"",
SUMIFS(収穫記録!$P:$P,収穫記録!$D:$D,$J$1,収穫記録!$I:$I,$J$2,収穫記録!$J:$J,$J$3,収穫記録!$F:$F,$I467,収穫記録!$B:$B,"&gt;="&amp;U$10,収穫記録!$B:$B,"&lt;="&amp;U$10+6)
/_xlfn.UNIQUE(_xlfn._xlws.FILTER($F:$F,$E:$E=$J$4))
/IF($J$5="総計",1,$K467/10)
),0)</f>
        <v>0</v>
      </c>
      <c r="V467" s="48" cm="1">
        <f t="array" ref="V467">IFERROR(
IF(OR(V$10="",$I467=""),"",
SUMIFS(収穫記録!$P:$P,収穫記録!$D:$D,$J$1,収穫記録!$I:$I,$J$2,収穫記録!$J:$J,$J$3,収穫記録!$F:$F,$I467,収穫記録!$B:$B,"&gt;="&amp;V$10,収穫記録!$B:$B,"&lt;="&amp;V$10+6)
/_xlfn.UNIQUE(_xlfn._xlws.FILTER($F:$F,$E:$E=$J$4))
/IF($J$5="総計",1,$K467/10)
),0)</f>
        <v>0</v>
      </c>
      <c r="W467" s="48" cm="1">
        <f t="array" ref="W467">IFERROR(
IF(OR(W$10="",$I467=""),"",
SUMIFS(収穫記録!$P:$P,収穫記録!$D:$D,$J$1,収穫記録!$I:$I,$J$2,収穫記録!$J:$J,$J$3,収穫記録!$F:$F,$I467,収穫記録!$B:$B,"&gt;="&amp;W$10,収穫記録!$B:$B,"&lt;="&amp;W$10+6)
/_xlfn.UNIQUE(_xlfn._xlws.FILTER($F:$F,$E:$E=$J$4))
/IF($J$5="総計",1,$K467/10)
),0)</f>
        <v>0</v>
      </c>
      <c r="X467" s="48" cm="1">
        <f t="array" ref="X467">IFERROR(
IF(OR(X$10="",$I467=""),"",
SUMIFS(収穫記録!$P:$P,収穫記録!$D:$D,$J$1,収穫記録!$I:$I,$J$2,収穫記録!$J:$J,$J$3,収穫記録!$F:$F,$I467,収穫記録!$B:$B,"&gt;="&amp;X$10,収穫記録!$B:$B,"&lt;="&amp;X$10+6)
/_xlfn.UNIQUE(_xlfn._xlws.FILTER($F:$F,$E:$E=$J$4))
/IF($J$5="総計",1,$K467/10)
),0)</f>
        <v>0</v>
      </c>
    </row>
    <row r="468" spans="10:24">
      <c r="J468" s="13"/>
      <c r="K468" s="37"/>
      <c r="L468" s="46" t="str">
        <f t="shared" si="9"/>
        <v/>
      </c>
      <c r="M468" s="47" cm="1">
        <f t="array" ref="M468">IFERROR(
IF(OR(M$10="",$I468=""),"",
SUMIFS(収穫記録!$P:$P,収穫記録!$D:$D,$J$1,収穫記録!$I:$I,$J$2,収穫記録!$J:$J,$J$3,収穫記録!$F:$F,$I468,収穫記録!$B:$B,"&gt;="&amp;M$10,収穫記録!$B:$B,"&lt;="&amp;M$10+6)
/_xlfn.UNIQUE(_xlfn._xlws.FILTER($F:$F,$E:$E=$J$4))
/IF($J$5="総計",1,$K468/10)
),0)</f>
        <v>0</v>
      </c>
      <c r="N468" s="48" cm="1">
        <f t="array" ref="N468">IFERROR(
IF(OR(N$10="",$I468=""),"",
SUMIFS(収穫記録!$P:$P,収穫記録!$D:$D,$J$1,収穫記録!$I:$I,$J$2,収穫記録!$J:$J,$J$3,収穫記録!$F:$F,$I468,収穫記録!$B:$B,"&gt;="&amp;N$10,収穫記録!$B:$B,"&lt;="&amp;N$10+6)
/_xlfn.UNIQUE(_xlfn._xlws.FILTER($F:$F,$E:$E=$J$4))
/IF($J$5="総計",1,$K468/10)
),0)</f>
        <v>0</v>
      </c>
      <c r="O468" s="48" cm="1">
        <f t="array" ref="O468">IFERROR(
IF(OR(O$10="",$I468=""),"",
SUMIFS(収穫記録!$P:$P,収穫記録!$D:$D,$J$1,収穫記録!$I:$I,$J$2,収穫記録!$J:$J,$J$3,収穫記録!$F:$F,$I468,収穫記録!$B:$B,"&gt;="&amp;O$10,収穫記録!$B:$B,"&lt;="&amp;O$10+6)
/_xlfn.UNIQUE(_xlfn._xlws.FILTER($F:$F,$E:$E=$J$4))
/IF($J$5="総計",1,$K468/10)
),0)</f>
        <v>0</v>
      </c>
      <c r="P468" s="48" cm="1">
        <f t="array" ref="P468">IFERROR(
IF(OR(P$10="",$I468=""),"",
SUMIFS(収穫記録!$P:$P,収穫記録!$D:$D,$J$1,収穫記録!$I:$I,$J$2,収穫記録!$J:$J,$J$3,収穫記録!$F:$F,$I468,収穫記録!$B:$B,"&gt;="&amp;P$10,収穫記録!$B:$B,"&lt;="&amp;P$10+6)
/_xlfn.UNIQUE(_xlfn._xlws.FILTER($F:$F,$E:$E=$J$4))
/IF($J$5="総計",1,$K468/10)
),0)</f>
        <v>0</v>
      </c>
      <c r="Q468" s="48" cm="1">
        <f t="array" ref="Q468">IFERROR(
IF(OR(Q$10="",$I468=""),"",
SUMIFS(収穫記録!$P:$P,収穫記録!$D:$D,$J$1,収穫記録!$I:$I,$J$2,収穫記録!$J:$J,$J$3,収穫記録!$F:$F,$I468,収穫記録!$B:$B,"&gt;="&amp;Q$10,収穫記録!$B:$B,"&lt;="&amp;Q$10+6)
/_xlfn.UNIQUE(_xlfn._xlws.FILTER($F:$F,$E:$E=$J$4))
/IF($J$5="総計",1,$K468/10)
),0)</f>
        <v>0</v>
      </c>
      <c r="R468" s="48" cm="1">
        <f t="array" ref="R468">IFERROR(
IF(OR(R$10="",$I468=""),"",
SUMIFS(収穫記録!$P:$P,収穫記録!$D:$D,$J$1,収穫記録!$I:$I,$J$2,収穫記録!$J:$J,$J$3,収穫記録!$F:$F,$I468,収穫記録!$B:$B,"&gt;="&amp;R$10,収穫記録!$B:$B,"&lt;="&amp;R$10+6)
/_xlfn.UNIQUE(_xlfn._xlws.FILTER($F:$F,$E:$E=$J$4))
/IF($J$5="総計",1,$K468/10)
),0)</f>
        <v>0</v>
      </c>
      <c r="S468" s="48" cm="1">
        <f t="array" ref="S468">IFERROR(
IF(OR(S$10="",$I468=""),"",
SUMIFS(収穫記録!$P:$P,収穫記録!$D:$D,$J$1,収穫記録!$I:$I,$J$2,収穫記録!$J:$J,$J$3,収穫記録!$F:$F,$I468,収穫記録!$B:$B,"&gt;="&amp;S$10,収穫記録!$B:$B,"&lt;="&amp;S$10+6)
/_xlfn.UNIQUE(_xlfn._xlws.FILTER($F:$F,$E:$E=$J$4))
/IF($J$5="総計",1,$K468/10)
),0)</f>
        <v>0</v>
      </c>
      <c r="T468" s="48" cm="1">
        <f t="array" ref="T468">IFERROR(
IF(OR(T$10="",$I468=""),"",
SUMIFS(収穫記録!$P:$P,収穫記録!$D:$D,$J$1,収穫記録!$I:$I,$J$2,収穫記録!$J:$J,$J$3,収穫記録!$F:$F,$I468,収穫記録!$B:$B,"&gt;="&amp;T$10,収穫記録!$B:$B,"&lt;="&amp;T$10+6)
/_xlfn.UNIQUE(_xlfn._xlws.FILTER($F:$F,$E:$E=$J$4))
/IF($J$5="総計",1,$K468/10)
),0)</f>
        <v>0</v>
      </c>
      <c r="U468" s="48" cm="1">
        <f t="array" ref="U468">IFERROR(
IF(OR(U$10="",$I468=""),"",
SUMIFS(収穫記録!$P:$P,収穫記録!$D:$D,$J$1,収穫記録!$I:$I,$J$2,収穫記録!$J:$J,$J$3,収穫記録!$F:$F,$I468,収穫記録!$B:$B,"&gt;="&amp;U$10,収穫記録!$B:$B,"&lt;="&amp;U$10+6)
/_xlfn.UNIQUE(_xlfn._xlws.FILTER($F:$F,$E:$E=$J$4))
/IF($J$5="総計",1,$K468/10)
),0)</f>
        <v>0</v>
      </c>
      <c r="V468" s="48" cm="1">
        <f t="array" ref="V468">IFERROR(
IF(OR(V$10="",$I468=""),"",
SUMIFS(収穫記録!$P:$P,収穫記録!$D:$D,$J$1,収穫記録!$I:$I,$J$2,収穫記録!$J:$J,$J$3,収穫記録!$F:$F,$I468,収穫記録!$B:$B,"&gt;="&amp;V$10,収穫記録!$B:$B,"&lt;="&amp;V$10+6)
/_xlfn.UNIQUE(_xlfn._xlws.FILTER($F:$F,$E:$E=$J$4))
/IF($J$5="総計",1,$K468/10)
),0)</f>
        <v>0</v>
      </c>
      <c r="W468" s="48" cm="1">
        <f t="array" ref="W468">IFERROR(
IF(OR(W$10="",$I468=""),"",
SUMIFS(収穫記録!$P:$P,収穫記録!$D:$D,$J$1,収穫記録!$I:$I,$J$2,収穫記録!$J:$J,$J$3,収穫記録!$F:$F,$I468,収穫記録!$B:$B,"&gt;="&amp;W$10,収穫記録!$B:$B,"&lt;="&amp;W$10+6)
/_xlfn.UNIQUE(_xlfn._xlws.FILTER($F:$F,$E:$E=$J$4))
/IF($J$5="総計",1,$K468/10)
),0)</f>
        <v>0</v>
      </c>
      <c r="X468" s="48" cm="1">
        <f t="array" ref="X468">IFERROR(
IF(OR(X$10="",$I468=""),"",
SUMIFS(収穫記録!$P:$P,収穫記録!$D:$D,$J$1,収穫記録!$I:$I,$J$2,収穫記録!$J:$J,$J$3,収穫記録!$F:$F,$I468,収穫記録!$B:$B,"&gt;="&amp;X$10,収穫記録!$B:$B,"&lt;="&amp;X$10+6)
/_xlfn.UNIQUE(_xlfn._xlws.FILTER($F:$F,$E:$E=$J$4))
/IF($J$5="総計",1,$K468/10)
),0)</f>
        <v>0</v>
      </c>
    </row>
    <row r="469" spans="10:24">
      <c r="J469" s="13"/>
      <c r="K469" s="37"/>
      <c r="L469" s="46" t="str">
        <f t="shared" si="9"/>
        <v/>
      </c>
      <c r="M469" s="47" cm="1">
        <f t="array" ref="M469">IFERROR(
IF(OR(M$10="",$I469=""),"",
SUMIFS(収穫記録!$P:$P,収穫記録!$D:$D,$J$1,収穫記録!$I:$I,$J$2,収穫記録!$J:$J,$J$3,収穫記録!$F:$F,$I469,収穫記録!$B:$B,"&gt;="&amp;M$10,収穫記録!$B:$B,"&lt;="&amp;M$10+6)
/_xlfn.UNIQUE(_xlfn._xlws.FILTER($F:$F,$E:$E=$J$4))
/IF($J$5="総計",1,$K469/10)
),0)</f>
        <v>0</v>
      </c>
      <c r="N469" s="48" cm="1">
        <f t="array" ref="N469">IFERROR(
IF(OR(N$10="",$I469=""),"",
SUMIFS(収穫記録!$P:$P,収穫記録!$D:$D,$J$1,収穫記録!$I:$I,$J$2,収穫記録!$J:$J,$J$3,収穫記録!$F:$F,$I469,収穫記録!$B:$B,"&gt;="&amp;N$10,収穫記録!$B:$B,"&lt;="&amp;N$10+6)
/_xlfn.UNIQUE(_xlfn._xlws.FILTER($F:$F,$E:$E=$J$4))
/IF($J$5="総計",1,$K469/10)
),0)</f>
        <v>0</v>
      </c>
      <c r="O469" s="48" cm="1">
        <f t="array" ref="O469">IFERROR(
IF(OR(O$10="",$I469=""),"",
SUMIFS(収穫記録!$P:$P,収穫記録!$D:$D,$J$1,収穫記録!$I:$I,$J$2,収穫記録!$J:$J,$J$3,収穫記録!$F:$F,$I469,収穫記録!$B:$B,"&gt;="&amp;O$10,収穫記録!$B:$B,"&lt;="&amp;O$10+6)
/_xlfn.UNIQUE(_xlfn._xlws.FILTER($F:$F,$E:$E=$J$4))
/IF($J$5="総計",1,$K469/10)
),0)</f>
        <v>0</v>
      </c>
      <c r="P469" s="48" cm="1">
        <f t="array" ref="P469">IFERROR(
IF(OR(P$10="",$I469=""),"",
SUMIFS(収穫記録!$P:$P,収穫記録!$D:$D,$J$1,収穫記録!$I:$I,$J$2,収穫記録!$J:$J,$J$3,収穫記録!$F:$F,$I469,収穫記録!$B:$B,"&gt;="&amp;P$10,収穫記録!$B:$B,"&lt;="&amp;P$10+6)
/_xlfn.UNIQUE(_xlfn._xlws.FILTER($F:$F,$E:$E=$J$4))
/IF($J$5="総計",1,$K469/10)
),0)</f>
        <v>0</v>
      </c>
      <c r="Q469" s="48" cm="1">
        <f t="array" ref="Q469">IFERROR(
IF(OR(Q$10="",$I469=""),"",
SUMIFS(収穫記録!$P:$P,収穫記録!$D:$D,$J$1,収穫記録!$I:$I,$J$2,収穫記録!$J:$J,$J$3,収穫記録!$F:$F,$I469,収穫記録!$B:$B,"&gt;="&amp;Q$10,収穫記録!$B:$B,"&lt;="&amp;Q$10+6)
/_xlfn.UNIQUE(_xlfn._xlws.FILTER($F:$F,$E:$E=$J$4))
/IF($J$5="総計",1,$K469/10)
),0)</f>
        <v>0</v>
      </c>
      <c r="R469" s="48" cm="1">
        <f t="array" ref="R469">IFERROR(
IF(OR(R$10="",$I469=""),"",
SUMIFS(収穫記録!$P:$P,収穫記録!$D:$D,$J$1,収穫記録!$I:$I,$J$2,収穫記録!$J:$J,$J$3,収穫記録!$F:$F,$I469,収穫記録!$B:$B,"&gt;="&amp;R$10,収穫記録!$B:$B,"&lt;="&amp;R$10+6)
/_xlfn.UNIQUE(_xlfn._xlws.FILTER($F:$F,$E:$E=$J$4))
/IF($J$5="総計",1,$K469/10)
),0)</f>
        <v>0</v>
      </c>
      <c r="S469" s="48" cm="1">
        <f t="array" ref="S469">IFERROR(
IF(OR(S$10="",$I469=""),"",
SUMIFS(収穫記録!$P:$P,収穫記録!$D:$D,$J$1,収穫記録!$I:$I,$J$2,収穫記録!$J:$J,$J$3,収穫記録!$F:$F,$I469,収穫記録!$B:$B,"&gt;="&amp;S$10,収穫記録!$B:$B,"&lt;="&amp;S$10+6)
/_xlfn.UNIQUE(_xlfn._xlws.FILTER($F:$F,$E:$E=$J$4))
/IF($J$5="総計",1,$K469/10)
),0)</f>
        <v>0</v>
      </c>
      <c r="T469" s="48" cm="1">
        <f t="array" ref="T469">IFERROR(
IF(OR(T$10="",$I469=""),"",
SUMIFS(収穫記録!$P:$P,収穫記録!$D:$D,$J$1,収穫記録!$I:$I,$J$2,収穫記録!$J:$J,$J$3,収穫記録!$F:$F,$I469,収穫記録!$B:$B,"&gt;="&amp;T$10,収穫記録!$B:$B,"&lt;="&amp;T$10+6)
/_xlfn.UNIQUE(_xlfn._xlws.FILTER($F:$F,$E:$E=$J$4))
/IF($J$5="総計",1,$K469/10)
),0)</f>
        <v>0</v>
      </c>
      <c r="U469" s="48" cm="1">
        <f t="array" ref="U469">IFERROR(
IF(OR(U$10="",$I469=""),"",
SUMIFS(収穫記録!$P:$P,収穫記録!$D:$D,$J$1,収穫記録!$I:$I,$J$2,収穫記録!$J:$J,$J$3,収穫記録!$F:$F,$I469,収穫記録!$B:$B,"&gt;="&amp;U$10,収穫記録!$B:$B,"&lt;="&amp;U$10+6)
/_xlfn.UNIQUE(_xlfn._xlws.FILTER($F:$F,$E:$E=$J$4))
/IF($J$5="総計",1,$K469/10)
),0)</f>
        <v>0</v>
      </c>
      <c r="V469" s="48" cm="1">
        <f t="array" ref="V469">IFERROR(
IF(OR(V$10="",$I469=""),"",
SUMIFS(収穫記録!$P:$P,収穫記録!$D:$D,$J$1,収穫記録!$I:$I,$J$2,収穫記録!$J:$J,$J$3,収穫記録!$F:$F,$I469,収穫記録!$B:$B,"&gt;="&amp;V$10,収穫記録!$B:$B,"&lt;="&amp;V$10+6)
/_xlfn.UNIQUE(_xlfn._xlws.FILTER($F:$F,$E:$E=$J$4))
/IF($J$5="総計",1,$K469/10)
),0)</f>
        <v>0</v>
      </c>
      <c r="W469" s="48" cm="1">
        <f t="array" ref="W469">IFERROR(
IF(OR(W$10="",$I469=""),"",
SUMIFS(収穫記録!$P:$P,収穫記録!$D:$D,$J$1,収穫記録!$I:$I,$J$2,収穫記録!$J:$J,$J$3,収穫記録!$F:$F,$I469,収穫記録!$B:$B,"&gt;="&amp;W$10,収穫記録!$B:$B,"&lt;="&amp;W$10+6)
/_xlfn.UNIQUE(_xlfn._xlws.FILTER($F:$F,$E:$E=$J$4))
/IF($J$5="総計",1,$K469/10)
),0)</f>
        <v>0</v>
      </c>
      <c r="X469" s="48" cm="1">
        <f t="array" ref="X469">IFERROR(
IF(OR(X$10="",$I469=""),"",
SUMIFS(収穫記録!$P:$P,収穫記録!$D:$D,$J$1,収穫記録!$I:$I,$J$2,収穫記録!$J:$J,$J$3,収穫記録!$F:$F,$I469,収穫記録!$B:$B,"&gt;="&amp;X$10,収穫記録!$B:$B,"&lt;="&amp;X$10+6)
/_xlfn.UNIQUE(_xlfn._xlws.FILTER($F:$F,$E:$E=$J$4))
/IF($J$5="総計",1,$K469/10)
),0)</f>
        <v>0</v>
      </c>
    </row>
    <row r="470" spans="10:24">
      <c r="J470" s="13"/>
      <c r="K470" s="37"/>
      <c r="L470" s="46" t="str">
        <f t="shared" si="9"/>
        <v/>
      </c>
      <c r="M470" s="47" cm="1">
        <f t="array" ref="M470">IFERROR(
IF(OR(M$10="",$I470=""),"",
SUMIFS(収穫記録!$P:$P,収穫記録!$D:$D,$J$1,収穫記録!$I:$I,$J$2,収穫記録!$J:$J,$J$3,収穫記録!$F:$F,$I470,収穫記録!$B:$B,"&gt;="&amp;M$10,収穫記録!$B:$B,"&lt;="&amp;M$10+6)
/_xlfn.UNIQUE(_xlfn._xlws.FILTER($F:$F,$E:$E=$J$4))
/IF($J$5="総計",1,$K470/10)
),0)</f>
        <v>0</v>
      </c>
      <c r="N470" s="48" cm="1">
        <f t="array" ref="N470">IFERROR(
IF(OR(N$10="",$I470=""),"",
SUMIFS(収穫記録!$P:$P,収穫記録!$D:$D,$J$1,収穫記録!$I:$I,$J$2,収穫記録!$J:$J,$J$3,収穫記録!$F:$F,$I470,収穫記録!$B:$B,"&gt;="&amp;N$10,収穫記録!$B:$B,"&lt;="&amp;N$10+6)
/_xlfn.UNIQUE(_xlfn._xlws.FILTER($F:$F,$E:$E=$J$4))
/IF($J$5="総計",1,$K470/10)
),0)</f>
        <v>0</v>
      </c>
      <c r="O470" s="48" cm="1">
        <f t="array" ref="O470">IFERROR(
IF(OR(O$10="",$I470=""),"",
SUMIFS(収穫記録!$P:$P,収穫記録!$D:$D,$J$1,収穫記録!$I:$I,$J$2,収穫記録!$J:$J,$J$3,収穫記録!$F:$F,$I470,収穫記録!$B:$B,"&gt;="&amp;O$10,収穫記録!$B:$B,"&lt;="&amp;O$10+6)
/_xlfn.UNIQUE(_xlfn._xlws.FILTER($F:$F,$E:$E=$J$4))
/IF($J$5="総計",1,$K470/10)
),0)</f>
        <v>0</v>
      </c>
      <c r="P470" s="48" cm="1">
        <f t="array" ref="P470">IFERROR(
IF(OR(P$10="",$I470=""),"",
SUMIFS(収穫記録!$P:$P,収穫記録!$D:$D,$J$1,収穫記録!$I:$I,$J$2,収穫記録!$J:$J,$J$3,収穫記録!$F:$F,$I470,収穫記録!$B:$B,"&gt;="&amp;P$10,収穫記録!$B:$B,"&lt;="&amp;P$10+6)
/_xlfn.UNIQUE(_xlfn._xlws.FILTER($F:$F,$E:$E=$J$4))
/IF($J$5="総計",1,$K470/10)
),0)</f>
        <v>0</v>
      </c>
      <c r="Q470" s="48" cm="1">
        <f t="array" ref="Q470">IFERROR(
IF(OR(Q$10="",$I470=""),"",
SUMIFS(収穫記録!$P:$P,収穫記録!$D:$D,$J$1,収穫記録!$I:$I,$J$2,収穫記録!$J:$J,$J$3,収穫記録!$F:$F,$I470,収穫記録!$B:$B,"&gt;="&amp;Q$10,収穫記録!$B:$B,"&lt;="&amp;Q$10+6)
/_xlfn.UNIQUE(_xlfn._xlws.FILTER($F:$F,$E:$E=$J$4))
/IF($J$5="総計",1,$K470/10)
),0)</f>
        <v>0</v>
      </c>
      <c r="R470" s="48" cm="1">
        <f t="array" ref="R470">IFERROR(
IF(OR(R$10="",$I470=""),"",
SUMIFS(収穫記録!$P:$P,収穫記録!$D:$D,$J$1,収穫記録!$I:$I,$J$2,収穫記録!$J:$J,$J$3,収穫記録!$F:$F,$I470,収穫記録!$B:$B,"&gt;="&amp;R$10,収穫記録!$B:$B,"&lt;="&amp;R$10+6)
/_xlfn.UNIQUE(_xlfn._xlws.FILTER($F:$F,$E:$E=$J$4))
/IF($J$5="総計",1,$K470/10)
),0)</f>
        <v>0</v>
      </c>
      <c r="S470" s="48" cm="1">
        <f t="array" ref="S470">IFERROR(
IF(OR(S$10="",$I470=""),"",
SUMIFS(収穫記録!$P:$P,収穫記録!$D:$D,$J$1,収穫記録!$I:$I,$J$2,収穫記録!$J:$J,$J$3,収穫記録!$F:$F,$I470,収穫記録!$B:$B,"&gt;="&amp;S$10,収穫記録!$B:$B,"&lt;="&amp;S$10+6)
/_xlfn.UNIQUE(_xlfn._xlws.FILTER($F:$F,$E:$E=$J$4))
/IF($J$5="総計",1,$K470/10)
),0)</f>
        <v>0</v>
      </c>
      <c r="T470" s="48" cm="1">
        <f t="array" ref="T470">IFERROR(
IF(OR(T$10="",$I470=""),"",
SUMIFS(収穫記録!$P:$P,収穫記録!$D:$D,$J$1,収穫記録!$I:$I,$J$2,収穫記録!$J:$J,$J$3,収穫記録!$F:$F,$I470,収穫記録!$B:$B,"&gt;="&amp;T$10,収穫記録!$B:$B,"&lt;="&amp;T$10+6)
/_xlfn.UNIQUE(_xlfn._xlws.FILTER($F:$F,$E:$E=$J$4))
/IF($J$5="総計",1,$K470/10)
),0)</f>
        <v>0</v>
      </c>
      <c r="U470" s="48" cm="1">
        <f t="array" ref="U470">IFERROR(
IF(OR(U$10="",$I470=""),"",
SUMIFS(収穫記録!$P:$P,収穫記録!$D:$D,$J$1,収穫記録!$I:$I,$J$2,収穫記録!$J:$J,$J$3,収穫記録!$F:$F,$I470,収穫記録!$B:$B,"&gt;="&amp;U$10,収穫記録!$B:$B,"&lt;="&amp;U$10+6)
/_xlfn.UNIQUE(_xlfn._xlws.FILTER($F:$F,$E:$E=$J$4))
/IF($J$5="総計",1,$K470/10)
),0)</f>
        <v>0</v>
      </c>
      <c r="V470" s="48" cm="1">
        <f t="array" ref="V470">IFERROR(
IF(OR(V$10="",$I470=""),"",
SUMIFS(収穫記録!$P:$P,収穫記録!$D:$D,$J$1,収穫記録!$I:$I,$J$2,収穫記録!$J:$J,$J$3,収穫記録!$F:$F,$I470,収穫記録!$B:$B,"&gt;="&amp;V$10,収穫記録!$B:$B,"&lt;="&amp;V$10+6)
/_xlfn.UNIQUE(_xlfn._xlws.FILTER($F:$F,$E:$E=$J$4))
/IF($J$5="総計",1,$K470/10)
),0)</f>
        <v>0</v>
      </c>
      <c r="W470" s="48" cm="1">
        <f t="array" ref="W470">IFERROR(
IF(OR(W$10="",$I470=""),"",
SUMIFS(収穫記録!$P:$P,収穫記録!$D:$D,$J$1,収穫記録!$I:$I,$J$2,収穫記録!$J:$J,$J$3,収穫記録!$F:$F,$I470,収穫記録!$B:$B,"&gt;="&amp;W$10,収穫記録!$B:$B,"&lt;="&amp;W$10+6)
/_xlfn.UNIQUE(_xlfn._xlws.FILTER($F:$F,$E:$E=$J$4))
/IF($J$5="総計",1,$K470/10)
),0)</f>
        <v>0</v>
      </c>
      <c r="X470" s="48" cm="1">
        <f t="array" ref="X470">IFERROR(
IF(OR(X$10="",$I470=""),"",
SUMIFS(収穫記録!$P:$P,収穫記録!$D:$D,$J$1,収穫記録!$I:$I,$J$2,収穫記録!$J:$J,$J$3,収穫記録!$F:$F,$I470,収穫記録!$B:$B,"&gt;="&amp;X$10,収穫記録!$B:$B,"&lt;="&amp;X$10+6)
/_xlfn.UNIQUE(_xlfn._xlws.FILTER($F:$F,$E:$E=$J$4))
/IF($J$5="総計",1,$K470/10)
),0)</f>
        <v>0</v>
      </c>
    </row>
    <row r="471" spans="10:24">
      <c r="J471" s="13"/>
      <c r="K471" s="37"/>
      <c r="L471" s="46" t="str">
        <f t="shared" si="9"/>
        <v/>
      </c>
      <c r="M471" s="47" cm="1">
        <f t="array" ref="M471">IFERROR(
IF(OR(M$10="",$I471=""),"",
SUMIFS(収穫記録!$P:$P,収穫記録!$D:$D,$J$1,収穫記録!$I:$I,$J$2,収穫記録!$J:$J,$J$3,収穫記録!$F:$F,$I471,収穫記録!$B:$B,"&gt;="&amp;M$10,収穫記録!$B:$B,"&lt;="&amp;M$10+6)
/_xlfn.UNIQUE(_xlfn._xlws.FILTER($F:$F,$E:$E=$J$4))
/IF($J$5="総計",1,$K471/10)
),0)</f>
        <v>0</v>
      </c>
      <c r="N471" s="48" cm="1">
        <f t="array" ref="N471">IFERROR(
IF(OR(N$10="",$I471=""),"",
SUMIFS(収穫記録!$P:$P,収穫記録!$D:$D,$J$1,収穫記録!$I:$I,$J$2,収穫記録!$J:$J,$J$3,収穫記録!$F:$F,$I471,収穫記録!$B:$B,"&gt;="&amp;N$10,収穫記録!$B:$B,"&lt;="&amp;N$10+6)
/_xlfn.UNIQUE(_xlfn._xlws.FILTER($F:$F,$E:$E=$J$4))
/IF($J$5="総計",1,$K471/10)
),0)</f>
        <v>0</v>
      </c>
      <c r="O471" s="48" cm="1">
        <f t="array" ref="O471">IFERROR(
IF(OR(O$10="",$I471=""),"",
SUMIFS(収穫記録!$P:$P,収穫記録!$D:$D,$J$1,収穫記録!$I:$I,$J$2,収穫記録!$J:$J,$J$3,収穫記録!$F:$F,$I471,収穫記録!$B:$B,"&gt;="&amp;O$10,収穫記録!$B:$B,"&lt;="&amp;O$10+6)
/_xlfn.UNIQUE(_xlfn._xlws.FILTER($F:$F,$E:$E=$J$4))
/IF($J$5="総計",1,$K471/10)
),0)</f>
        <v>0</v>
      </c>
      <c r="P471" s="48" cm="1">
        <f t="array" ref="P471">IFERROR(
IF(OR(P$10="",$I471=""),"",
SUMIFS(収穫記録!$P:$P,収穫記録!$D:$D,$J$1,収穫記録!$I:$I,$J$2,収穫記録!$J:$J,$J$3,収穫記録!$F:$F,$I471,収穫記録!$B:$B,"&gt;="&amp;P$10,収穫記録!$B:$B,"&lt;="&amp;P$10+6)
/_xlfn.UNIQUE(_xlfn._xlws.FILTER($F:$F,$E:$E=$J$4))
/IF($J$5="総計",1,$K471/10)
),0)</f>
        <v>0</v>
      </c>
      <c r="Q471" s="48" cm="1">
        <f t="array" ref="Q471">IFERROR(
IF(OR(Q$10="",$I471=""),"",
SUMIFS(収穫記録!$P:$P,収穫記録!$D:$D,$J$1,収穫記録!$I:$I,$J$2,収穫記録!$J:$J,$J$3,収穫記録!$F:$F,$I471,収穫記録!$B:$B,"&gt;="&amp;Q$10,収穫記録!$B:$B,"&lt;="&amp;Q$10+6)
/_xlfn.UNIQUE(_xlfn._xlws.FILTER($F:$F,$E:$E=$J$4))
/IF($J$5="総計",1,$K471/10)
),0)</f>
        <v>0</v>
      </c>
      <c r="R471" s="48" cm="1">
        <f t="array" ref="R471">IFERROR(
IF(OR(R$10="",$I471=""),"",
SUMIFS(収穫記録!$P:$P,収穫記録!$D:$D,$J$1,収穫記録!$I:$I,$J$2,収穫記録!$J:$J,$J$3,収穫記録!$F:$F,$I471,収穫記録!$B:$B,"&gt;="&amp;R$10,収穫記録!$B:$B,"&lt;="&amp;R$10+6)
/_xlfn.UNIQUE(_xlfn._xlws.FILTER($F:$F,$E:$E=$J$4))
/IF($J$5="総計",1,$K471/10)
),0)</f>
        <v>0</v>
      </c>
      <c r="S471" s="48" cm="1">
        <f t="array" ref="S471">IFERROR(
IF(OR(S$10="",$I471=""),"",
SUMIFS(収穫記録!$P:$P,収穫記録!$D:$D,$J$1,収穫記録!$I:$I,$J$2,収穫記録!$J:$J,$J$3,収穫記録!$F:$F,$I471,収穫記録!$B:$B,"&gt;="&amp;S$10,収穫記録!$B:$B,"&lt;="&amp;S$10+6)
/_xlfn.UNIQUE(_xlfn._xlws.FILTER($F:$F,$E:$E=$J$4))
/IF($J$5="総計",1,$K471/10)
),0)</f>
        <v>0</v>
      </c>
      <c r="T471" s="48" cm="1">
        <f t="array" ref="T471">IFERROR(
IF(OR(T$10="",$I471=""),"",
SUMIFS(収穫記録!$P:$P,収穫記録!$D:$D,$J$1,収穫記録!$I:$I,$J$2,収穫記録!$J:$J,$J$3,収穫記録!$F:$F,$I471,収穫記録!$B:$B,"&gt;="&amp;T$10,収穫記録!$B:$B,"&lt;="&amp;T$10+6)
/_xlfn.UNIQUE(_xlfn._xlws.FILTER($F:$F,$E:$E=$J$4))
/IF($J$5="総計",1,$K471/10)
),0)</f>
        <v>0</v>
      </c>
      <c r="U471" s="48" cm="1">
        <f t="array" ref="U471">IFERROR(
IF(OR(U$10="",$I471=""),"",
SUMIFS(収穫記録!$P:$P,収穫記録!$D:$D,$J$1,収穫記録!$I:$I,$J$2,収穫記録!$J:$J,$J$3,収穫記録!$F:$F,$I471,収穫記録!$B:$B,"&gt;="&amp;U$10,収穫記録!$B:$B,"&lt;="&amp;U$10+6)
/_xlfn.UNIQUE(_xlfn._xlws.FILTER($F:$F,$E:$E=$J$4))
/IF($J$5="総計",1,$K471/10)
),0)</f>
        <v>0</v>
      </c>
      <c r="V471" s="48" cm="1">
        <f t="array" ref="V471">IFERROR(
IF(OR(V$10="",$I471=""),"",
SUMIFS(収穫記録!$P:$P,収穫記録!$D:$D,$J$1,収穫記録!$I:$I,$J$2,収穫記録!$J:$J,$J$3,収穫記録!$F:$F,$I471,収穫記録!$B:$B,"&gt;="&amp;V$10,収穫記録!$B:$B,"&lt;="&amp;V$10+6)
/_xlfn.UNIQUE(_xlfn._xlws.FILTER($F:$F,$E:$E=$J$4))
/IF($J$5="総計",1,$K471/10)
),0)</f>
        <v>0</v>
      </c>
      <c r="W471" s="48" cm="1">
        <f t="array" ref="W471">IFERROR(
IF(OR(W$10="",$I471=""),"",
SUMIFS(収穫記録!$P:$P,収穫記録!$D:$D,$J$1,収穫記録!$I:$I,$J$2,収穫記録!$J:$J,$J$3,収穫記録!$F:$F,$I471,収穫記録!$B:$B,"&gt;="&amp;W$10,収穫記録!$B:$B,"&lt;="&amp;W$10+6)
/_xlfn.UNIQUE(_xlfn._xlws.FILTER($F:$F,$E:$E=$J$4))
/IF($J$5="総計",1,$K471/10)
),0)</f>
        <v>0</v>
      </c>
      <c r="X471" s="48" cm="1">
        <f t="array" ref="X471">IFERROR(
IF(OR(X$10="",$I471=""),"",
SUMIFS(収穫記録!$P:$P,収穫記録!$D:$D,$J$1,収穫記録!$I:$I,$J$2,収穫記録!$J:$J,$J$3,収穫記録!$F:$F,$I471,収穫記録!$B:$B,"&gt;="&amp;X$10,収穫記録!$B:$B,"&lt;="&amp;X$10+6)
/_xlfn.UNIQUE(_xlfn._xlws.FILTER($F:$F,$E:$E=$J$4))
/IF($J$5="総計",1,$K471/10)
),0)</f>
        <v>0</v>
      </c>
    </row>
    <row r="472" spans="10:24">
      <c r="J472" s="13"/>
      <c r="K472" s="37"/>
      <c r="L472" s="46" t="str">
        <f t="shared" si="9"/>
        <v/>
      </c>
      <c r="M472" s="47" cm="1">
        <f t="array" ref="M472">IFERROR(
IF(OR(M$10="",$I472=""),"",
SUMIFS(収穫記録!$P:$P,収穫記録!$D:$D,$J$1,収穫記録!$I:$I,$J$2,収穫記録!$J:$J,$J$3,収穫記録!$F:$F,$I472,収穫記録!$B:$B,"&gt;="&amp;M$10,収穫記録!$B:$B,"&lt;="&amp;M$10+6)
/_xlfn.UNIQUE(_xlfn._xlws.FILTER($F:$F,$E:$E=$J$4))
/IF($J$5="総計",1,$K472/10)
),0)</f>
        <v>0</v>
      </c>
      <c r="N472" s="48" cm="1">
        <f t="array" ref="N472">IFERROR(
IF(OR(N$10="",$I472=""),"",
SUMIFS(収穫記録!$P:$P,収穫記録!$D:$D,$J$1,収穫記録!$I:$I,$J$2,収穫記録!$J:$J,$J$3,収穫記録!$F:$F,$I472,収穫記録!$B:$B,"&gt;="&amp;N$10,収穫記録!$B:$B,"&lt;="&amp;N$10+6)
/_xlfn.UNIQUE(_xlfn._xlws.FILTER($F:$F,$E:$E=$J$4))
/IF($J$5="総計",1,$K472/10)
),0)</f>
        <v>0</v>
      </c>
      <c r="O472" s="48" cm="1">
        <f t="array" ref="O472">IFERROR(
IF(OR(O$10="",$I472=""),"",
SUMIFS(収穫記録!$P:$P,収穫記録!$D:$D,$J$1,収穫記録!$I:$I,$J$2,収穫記録!$J:$J,$J$3,収穫記録!$F:$F,$I472,収穫記録!$B:$B,"&gt;="&amp;O$10,収穫記録!$B:$B,"&lt;="&amp;O$10+6)
/_xlfn.UNIQUE(_xlfn._xlws.FILTER($F:$F,$E:$E=$J$4))
/IF($J$5="総計",1,$K472/10)
),0)</f>
        <v>0</v>
      </c>
      <c r="P472" s="48" cm="1">
        <f t="array" ref="P472">IFERROR(
IF(OR(P$10="",$I472=""),"",
SUMIFS(収穫記録!$P:$P,収穫記録!$D:$D,$J$1,収穫記録!$I:$I,$J$2,収穫記録!$J:$J,$J$3,収穫記録!$F:$F,$I472,収穫記録!$B:$B,"&gt;="&amp;P$10,収穫記録!$B:$B,"&lt;="&amp;P$10+6)
/_xlfn.UNIQUE(_xlfn._xlws.FILTER($F:$F,$E:$E=$J$4))
/IF($J$5="総計",1,$K472/10)
),0)</f>
        <v>0</v>
      </c>
      <c r="Q472" s="48" cm="1">
        <f t="array" ref="Q472">IFERROR(
IF(OR(Q$10="",$I472=""),"",
SUMIFS(収穫記録!$P:$P,収穫記録!$D:$D,$J$1,収穫記録!$I:$I,$J$2,収穫記録!$J:$J,$J$3,収穫記録!$F:$F,$I472,収穫記録!$B:$B,"&gt;="&amp;Q$10,収穫記録!$B:$B,"&lt;="&amp;Q$10+6)
/_xlfn.UNIQUE(_xlfn._xlws.FILTER($F:$F,$E:$E=$J$4))
/IF($J$5="総計",1,$K472/10)
),0)</f>
        <v>0</v>
      </c>
      <c r="R472" s="48" cm="1">
        <f t="array" ref="R472">IFERROR(
IF(OR(R$10="",$I472=""),"",
SUMIFS(収穫記録!$P:$P,収穫記録!$D:$D,$J$1,収穫記録!$I:$I,$J$2,収穫記録!$J:$J,$J$3,収穫記録!$F:$F,$I472,収穫記録!$B:$B,"&gt;="&amp;R$10,収穫記録!$B:$B,"&lt;="&amp;R$10+6)
/_xlfn.UNIQUE(_xlfn._xlws.FILTER($F:$F,$E:$E=$J$4))
/IF($J$5="総計",1,$K472/10)
),0)</f>
        <v>0</v>
      </c>
      <c r="S472" s="48" cm="1">
        <f t="array" ref="S472">IFERROR(
IF(OR(S$10="",$I472=""),"",
SUMIFS(収穫記録!$P:$P,収穫記録!$D:$D,$J$1,収穫記録!$I:$I,$J$2,収穫記録!$J:$J,$J$3,収穫記録!$F:$F,$I472,収穫記録!$B:$B,"&gt;="&amp;S$10,収穫記録!$B:$B,"&lt;="&amp;S$10+6)
/_xlfn.UNIQUE(_xlfn._xlws.FILTER($F:$F,$E:$E=$J$4))
/IF($J$5="総計",1,$K472/10)
),0)</f>
        <v>0</v>
      </c>
      <c r="T472" s="48" cm="1">
        <f t="array" ref="T472">IFERROR(
IF(OR(T$10="",$I472=""),"",
SUMIFS(収穫記録!$P:$P,収穫記録!$D:$D,$J$1,収穫記録!$I:$I,$J$2,収穫記録!$J:$J,$J$3,収穫記録!$F:$F,$I472,収穫記録!$B:$B,"&gt;="&amp;T$10,収穫記録!$B:$B,"&lt;="&amp;T$10+6)
/_xlfn.UNIQUE(_xlfn._xlws.FILTER($F:$F,$E:$E=$J$4))
/IF($J$5="総計",1,$K472/10)
),0)</f>
        <v>0</v>
      </c>
      <c r="U472" s="48" cm="1">
        <f t="array" ref="U472">IFERROR(
IF(OR(U$10="",$I472=""),"",
SUMIFS(収穫記録!$P:$P,収穫記録!$D:$D,$J$1,収穫記録!$I:$I,$J$2,収穫記録!$J:$J,$J$3,収穫記録!$F:$F,$I472,収穫記録!$B:$B,"&gt;="&amp;U$10,収穫記録!$B:$B,"&lt;="&amp;U$10+6)
/_xlfn.UNIQUE(_xlfn._xlws.FILTER($F:$F,$E:$E=$J$4))
/IF($J$5="総計",1,$K472/10)
),0)</f>
        <v>0</v>
      </c>
      <c r="V472" s="48" cm="1">
        <f t="array" ref="V472">IFERROR(
IF(OR(V$10="",$I472=""),"",
SUMIFS(収穫記録!$P:$P,収穫記録!$D:$D,$J$1,収穫記録!$I:$I,$J$2,収穫記録!$J:$J,$J$3,収穫記録!$F:$F,$I472,収穫記録!$B:$B,"&gt;="&amp;V$10,収穫記録!$B:$B,"&lt;="&amp;V$10+6)
/_xlfn.UNIQUE(_xlfn._xlws.FILTER($F:$F,$E:$E=$J$4))
/IF($J$5="総計",1,$K472/10)
),0)</f>
        <v>0</v>
      </c>
      <c r="W472" s="48" cm="1">
        <f t="array" ref="W472">IFERROR(
IF(OR(W$10="",$I472=""),"",
SUMIFS(収穫記録!$P:$P,収穫記録!$D:$D,$J$1,収穫記録!$I:$I,$J$2,収穫記録!$J:$J,$J$3,収穫記録!$F:$F,$I472,収穫記録!$B:$B,"&gt;="&amp;W$10,収穫記録!$B:$B,"&lt;="&amp;W$10+6)
/_xlfn.UNIQUE(_xlfn._xlws.FILTER($F:$F,$E:$E=$J$4))
/IF($J$5="総計",1,$K472/10)
),0)</f>
        <v>0</v>
      </c>
      <c r="X472" s="48" cm="1">
        <f t="array" ref="X472">IFERROR(
IF(OR(X$10="",$I472=""),"",
SUMIFS(収穫記録!$P:$P,収穫記録!$D:$D,$J$1,収穫記録!$I:$I,$J$2,収穫記録!$J:$J,$J$3,収穫記録!$F:$F,$I472,収穫記録!$B:$B,"&gt;="&amp;X$10,収穫記録!$B:$B,"&lt;="&amp;X$10+6)
/_xlfn.UNIQUE(_xlfn._xlws.FILTER($F:$F,$E:$E=$J$4))
/IF($J$5="総計",1,$K472/10)
),0)</f>
        <v>0</v>
      </c>
    </row>
    <row r="473" spans="10:24">
      <c r="J473" s="13"/>
      <c r="K473" s="37"/>
      <c r="L473" s="46" t="str">
        <f t="shared" si="9"/>
        <v/>
      </c>
      <c r="M473" s="47" cm="1">
        <f t="array" ref="M473">IFERROR(
IF(OR(M$10="",$I473=""),"",
SUMIFS(収穫記録!$P:$P,収穫記録!$D:$D,$J$1,収穫記録!$I:$I,$J$2,収穫記録!$J:$J,$J$3,収穫記録!$F:$F,$I473,収穫記録!$B:$B,"&gt;="&amp;M$10,収穫記録!$B:$B,"&lt;="&amp;M$10+6)
/_xlfn.UNIQUE(_xlfn._xlws.FILTER($F:$F,$E:$E=$J$4))
/IF($J$5="総計",1,$K473/10)
),0)</f>
        <v>0</v>
      </c>
      <c r="N473" s="48" cm="1">
        <f t="array" ref="N473">IFERROR(
IF(OR(N$10="",$I473=""),"",
SUMIFS(収穫記録!$P:$P,収穫記録!$D:$D,$J$1,収穫記録!$I:$I,$J$2,収穫記録!$J:$J,$J$3,収穫記録!$F:$F,$I473,収穫記録!$B:$B,"&gt;="&amp;N$10,収穫記録!$B:$B,"&lt;="&amp;N$10+6)
/_xlfn.UNIQUE(_xlfn._xlws.FILTER($F:$F,$E:$E=$J$4))
/IF($J$5="総計",1,$K473/10)
),0)</f>
        <v>0</v>
      </c>
      <c r="O473" s="48" cm="1">
        <f t="array" ref="O473">IFERROR(
IF(OR(O$10="",$I473=""),"",
SUMIFS(収穫記録!$P:$P,収穫記録!$D:$D,$J$1,収穫記録!$I:$I,$J$2,収穫記録!$J:$J,$J$3,収穫記録!$F:$F,$I473,収穫記録!$B:$B,"&gt;="&amp;O$10,収穫記録!$B:$B,"&lt;="&amp;O$10+6)
/_xlfn.UNIQUE(_xlfn._xlws.FILTER($F:$F,$E:$E=$J$4))
/IF($J$5="総計",1,$K473/10)
),0)</f>
        <v>0</v>
      </c>
      <c r="P473" s="48" cm="1">
        <f t="array" ref="P473">IFERROR(
IF(OR(P$10="",$I473=""),"",
SUMIFS(収穫記録!$P:$P,収穫記録!$D:$D,$J$1,収穫記録!$I:$I,$J$2,収穫記録!$J:$J,$J$3,収穫記録!$F:$F,$I473,収穫記録!$B:$B,"&gt;="&amp;P$10,収穫記録!$B:$B,"&lt;="&amp;P$10+6)
/_xlfn.UNIQUE(_xlfn._xlws.FILTER($F:$F,$E:$E=$J$4))
/IF($J$5="総計",1,$K473/10)
),0)</f>
        <v>0</v>
      </c>
      <c r="Q473" s="48" cm="1">
        <f t="array" ref="Q473">IFERROR(
IF(OR(Q$10="",$I473=""),"",
SUMIFS(収穫記録!$P:$P,収穫記録!$D:$D,$J$1,収穫記録!$I:$I,$J$2,収穫記録!$J:$J,$J$3,収穫記録!$F:$F,$I473,収穫記録!$B:$B,"&gt;="&amp;Q$10,収穫記録!$B:$B,"&lt;="&amp;Q$10+6)
/_xlfn.UNIQUE(_xlfn._xlws.FILTER($F:$F,$E:$E=$J$4))
/IF($J$5="総計",1,$K473/10)
),0)</f>
        <v>0</v>
      </c>
      <c r="R473" s="48" cm="1">
        <f t="array" ref="R473">IFERROR(
IF(OR(R$10="",$I473=""),"",
SUMIFS(収穫記録!$P:$P,収穫記録!$D:$D,$J$1,収穫記録!$I:$I,$J$2,収穫記録!$J:$J,$J$3,収穫記録!$F:$F,$I473,収穫記録!$B:$B,"&gt;="&amp;R$10,収穫記録!$B:$B,"&lt;="&amp;R$10+6)
/_xlfn.UNIQUE(_xlfn._xlws.FILTER($F:$F,$E:$E=$J$4))
/IF($J$5="総計",1,$K473/10)
),0)</f>
        <v>0</v>
      </c>
      <c r="S473" s="48" cm="1">
        <f t="array" ref="S473">IFERROR(
IF(OR(S$10="",$I473=""),"",
SUMIFS(収穫記録!$P:$P,収穫記録!$D:$D,$J$1,収穫記録!$I:$I,$J$2,収穫記録!$J:$J,$J$3,収穫記録!$F:$F,$I473,収穫記録!$B:$B,"&gt;="&amp;S$10,収穫記録!$B:$B,"&lt;="&amp;S$10+6)
/_xlfn.UNIQUE(_xlfn._xlws.FILTER($F:$F,$E:$E=$J$4))
/IF($J$5="総計",1,$K473/10)
),0)</f>
        <v>0</v>
      </c>
      <c r="T473" s="48" cm="1">
        <f t="array" ref="T473">IFERROR(
IF(OR(T$10="",$I473=""),"",
SUMIFS(収穫記録!$P:$P,収穫記録!$D:$D,$J$1,収穫記録!$I:$I,$J$2,収穫記録!$J:$J,$J$3,収穫記録!$F:$F,$I473,収穫記録!$B:$B,"&gt;="&amp;T$10,収穫記録!$B:$B,"&lt;="&amp;T$10+6)
/_xlfn.UNIQUE(_xlfn._xlws.FILTER($F:$F,$E:$E=$J$4))
/IF($J$5="総計",1,$K473/10)
),0)</f>
        <v>0</v>
      </c>
      <c r="U473" s="48" cm="1">
        <f t="array" ref="U473">IFERROR(
IF(OR(U$10="",$I473=""),"",
SUMIFS(収穫記録!$P:$P,収穫記録!$D:$D,$J$1,収穫記録!$I:$I,$J$2,収穫記録!$J:$J,$J$3,収穫記録!$F:$F,$I473,収穫記録!$B:$B,"&gt;="&amp;U$10,収穫記録!$B:$B,"&lt;="&amp;U$10+6)
/_xlfn.UNIQUE(_xlfn._xlws.FILTER($F:$F,$E:$E=$J$4))
/IF($J$5="総計",1,$K473/10)
),0)</f>
        <v>0</v>
      </c>
      <c r="V473" s="48" cm="1">
        <f t="array" ref="V473">IFERROR(
IF(OR(V$10="",$I473=""),"",
SUMIFS(収穫記録!$P:$P,収穫記録!$D:$D,$J$1,収穫記録!$I:$I,$J$2,収穫記録!$J:$J,$J$3,収穫記録!$F:$F,$I473,収穫記録!$B:$B,"&gt;="&amp;V$10,収穫記録!$B:$B,"&lt;="&amp;V$10+6)
/_xlfn.UNIQUE(_xlfn._xlws.FILTER($F:$F,$E:$E=$J$4))
/IF($J$5="総計",1,$K473/10)
),0)</f>
        <v>0</v>
      </c>
      <c r="W473" s="48" cm="1">
        <f t="array" ref="W473">IFERROR(
IF(OR(W$10="",$I473=""),"",
SUMIFS(収穫記録!$P:$P,収穫記録!$D:$D,$J$1,収穫記録!$I:$I,$J$2,収穫記録!$J:$J,$J$3,収穫記録!$F:$F,$I473,収穫記録!$B:$B,"&gt;="&amp;W$10,収穫記録!$B:$B,"&lt;="&amp;W$10+6)
/_xlfn.UNIQUE(_xlfn._xlws.FILTER($F:$F,$E:$E=$J$4))
/IF($J$5="総計",1,$K473/10)
),0)</f>
        <v>0</v>
      </c>
      <c r="X473" s="48" cm="1">
        <f t="array" ref="X473">IFERROR(
IF(OR(X$10="",$I473=""),"",
SUMIFS(収穫記録!$P:$P,収穫記録!$D:$D,$J$1,収穫記録!$I:$I,$J$2,収穫記録!$J:$J,$J$3,収穫記録!$F:$F,$I473,収穫記録!$B:$B,"&gt;="&amp;X$10,収穫記録!$B:$B,"&lt;="&amp;X$10+6)
/_xlfn.UNIQUE(_xlfn._xlws.FILTER($F:$F,$E:$E=$J$4))
/IF($J$5="総計",1,$K473/10)
),0)</f>
        <v>0</v>
      </c>
    </row>
    <row r="474" spans="10:24">
      <c r="J474" s="13"/>
      <c r="K474" s="37"/>
      <c r="L474" s="46" t="str">
        <f t="shared" si="9"/>
        <v/>
      </c>
      <c r="M474" s="47" cm="1">
        <f t="array" ref="M474">IFERROR(
IF(OR(M$10="",$I474=""),"",
SUMIFS(収穫記録!$P:$P,収穫記録!$D:$D,$J$1,収穫記録!$I:$I,$J$2,収穫記録!$J:$J,$J$3,収穫記録!$F:$F,$I474,収穫記録!$B:$B,"&gt;="&amp;M$10,収穫記録!$B:$B,"&lt;="&amp;M$10+6)
/_xlfn.UNIQUE(_xlfn._xlws.FILTER($F:$F,$E:$E=$J$4))
/IF($J$5="総計",1,$K474/10)
),0)</f>
        <v>0</v>
      </c>
      <c r="N474" s="48" cm="1">
        <f t="array" ref="N474">IFERROR(
IF(OR(N$10="",$I474=""),"",
SUMIFS(収穫記録!$P:$P,収穫記録!$D:$D,$J$1,収穫記録!$I:$I,$J$2,収穫記録!$J:$J,$J$3,収穫記録!$F:$F,$I474,収穫記録!$B:$B,"&gt;="&amp;N$10,収穫記録!$B:$B,"&lt;="&amp;N$10+6)
/_xlfn.UNIQUE(_xlfn._xlws.FILTER($F:$F,$E:$E=$J$4))
/IF($J$5="総計",1,$K474/10)
),0)</f>
        <v>0</v>
      </c>
      <c r="O474" s="48" cm="1">
        <f t="array" ref="O474">IFERROR(
IF(OR(O$10="",$I474=""),"",
SUMIFS(収穫記録!$P:$P,収穫記録!$D:$D,$J$1,収穫記録!$I:$I,$J$2,収穫記録!$J:$J,$J$3,収穫記録!$F:$F,$I474,収穫記録!$B:$B,"&gt;="&amp;O$10,収穫記録!$B:$B,"&lt;="&amp;O$10+6)
/_xlfn.UNIQUE(_xlfn._xlws.FILTER($F:$F,$E:$E=$J$4))
/IF($J$5="総計",1,$K474/10)
),0)</f>
        <v>0</v>
      </c>
      <c r="P474" s="48" cm="1">
        <f t="array" ref="P474">IFERROR(
IF(OR(P$10="",$I474=""),"",
SUMIFS(収穫記録!$P:$P,収穫記録!$D:$D,$J$1,収穫記録!$I:$I,$J$2,収穫記録!$J:$J,$J$3,収穫記録!$F:$F,$I474,収穫記録!$B:$B,"&gt;="&amp;P$10,収穫記録!$B:$B,"&lt;="&amp;P$10+6)
/_xlfn.UNIQUE(_xlfn._xlws.FILTER($F:$F,$E:$E=$J$4))
/IF($J$5="総計",1,$K474/10)
),0)</f>
        <v>0</v>
      </c>
      <c r="Q474" s="48" cm="1">
        <f t="array" ref="Q474">IFERROR(
IF(OR(Q$10="",$I474=""),"",
SUMIFS(収穫記録!$P:$P,収穫記録!$D:$D,$J$1,収穫記録!$I:$I,$J$2,収穫記録!$J:$J,$J$3,収穫記録!$F:$F,$I474,収穫記録!$B:$B,"&gt;="&amp;Q$10,収穫記録!$B:$B,"&lt;="&amp;Q$10+6)
/_xlfn.UNIQUE(_xlfn._xlws.FILTER($F:$F,$E:$E=$J$4))
/IF($J$5="総計",1,$K474/10)
),0)</f>
        <v>0</v>
      </c>
      <c r="R474" s="48" cm="1">
        <f t="array" ref="R474">IFERROR(
IF(OR(R$10="",$I474=""),"",
SUMIFS(収穫記録!$P:$P,収穫記録!$D:$D,$J$1,収穫記録!$I:$I,$J$2,収穫記録!$J:$J,$J$3,収穫記録!$F:$F,$I474,収穫記録!$B:$B,"&gt;="&amp;R$10,収穫記録!$B:$B,"&lt;="&amp;R$10+6)
/_xlfn.UNIQUE(_xlfn._xlws.FILTER($F:$F,$E:$E=$J$4))
/IF($J$5="総計",1,$K474/10)
),0)</f>
        <v>0</v>
      </c>
      <c r="S474" s="48" cm="1">
        <f t="array" ref="S474">IFERROR(
IF(OR(S$10="",$I474=""),"",
SUMIFS(収穫記録!$P:$P,収穫記録!$D:$D,$J$1,収穫記録!$I:$I,$J$2,収穫記録!$J:$J,$J$3,収穫記録!$F:$F,$I474,収穫記録!$B:$B,"&gt;="&amp;S$10,収穫記録!$B:$B,"&lt;="&amp;S$10+6)
/_xlfn.UNIQUE(_xlfn._xlws.FILTER($F:$F,$E:$E=$J$4))
/IF($J$5="総計",1,$K474/10)
),0)</f>
        <v>0</v>
      </c>
      <c r="T474" s="48" cm="1">
        <f t="array" ref="T474">IFERROR(
IF(OR(T$10="",$I474=""),"",
SUMIFS(収穫記録!$P:$P,収穫記録!$D:$D,$J$1,収穫記録!$I:$I,$J$2,収穫記録!$J:$J,$J$3,収穫記録!$F:$F,$I474,収穫記録!$B:$B,"&gt;="&amp;T$10,収穫記録!$B:$B,"&lt;="&amp;T$10+6)
/_xlfn.UNIQUE(_xlfn._xlws.FILTER($F:$F,$E:$E=$J$4))
/IF($J$5="総計",1,$K474/10)
),0)</f>
        <v>0</v>
      </c>
      <c r="U474" s="48" cm="1">
        <f t="array" ref="U474">IFERROR(
IF(OR(U$10="",$I474=""),"",
SUMIFS(収穫記録!$P:$P,収穫記録!$D:$D,$J$1,収穫記録!$I:$I,$J$2,収穫記録!$J:$J,$J$3,収穫記録!$F:$F,$I474,収穫記録!$B:$B,"&gt;="&amp;U$10,収穫記録!$B:$B,"&lt;="&amp;U$10+6)
/_xlfn.UNIQUE(_xlfn._xlws.FILTER($F:$F,$E:$E=$J$4))
/IF($J$5="総計",1,$K474/10)
),0)</f>
        <v>0</v>
      </c>
      <c r="V474" s="48" cm="1">
        <f t="array" ref="V474">IFERROR(
IF(OR(V$10="",$I474=""),"",
SUMIFS(収穫記録!$P:$P,収穫記録!$D:$D,$J$1,収穫記録!$I:$I,$J$2,収穫記録!$J:$J,$J$3,収穫記録!$F:$F,$I474,収穫記録!$B:$B,"&gt;="&amp;V$10,収穫記録!$B:$B,"&lt;="&amp;V$10+6)
/_xlfn.UNIQUE(_xlfn._xlws.FILTER($F:$F,$E:$E=$J$4))
/IF($J$5="総計",1,$K474/10)
),0)</f>
        <v>0</v>
      </c>
      <c r="W474" s="48" cm="1">
        <f t="array" ref="W474">IFERROR(
IF(OR(W$10="",$I474=""),"",
SUMIFS(収穫記録!$P:$P,収穫記録!$D:$D,$J$1,収穫記録!$I:$I,$J$2,収穫記録!$J:$J,$J$3,収穫記録!$F:$F,$I474,収穫記録!$B:$B,"&gt;="&amp;W$10,収穫記録!$B:$B,"&lt;="&amp;W$10+6)
/_xlfn.UNIQUE(_xlfn._xlws.FILTER($F:$F,$E:$E=$J$4))
/IF($J$5="総計",1,$K474/10)
),0)</f>
        <v>0</v>
      </c>
      <c r="X474" s="48" cm="1">
        <f t="array" ref="X474">IFERROR(
IF(OR(X$10="",$I474=""),"",
SUMIFS(収穫記録!$P:$P,収穫記録!$D:$D,$J$1,収穫記録!$I:$I,$J$2,収穫記録!$J:$J,$J$3,収穫記録!$F:$F,$I474,収穫記録!$B:$B,"&gt;="&amp;X$10,収穫記録!$B:$B,"&lt;="&amp;X$10+6)
/_xlfn.UNIQUE(_xlfn._xlws.FILTER($F:$F,$E:$E=$J$4))
/IF($J$5="総計",1,$K474/10)
),0)</f>
        <v>0</v>
      </c>
    </row>
    <row r="475" spans="10:24">
      <c r="J475" s="13"/>
      <c r="K475" s="37"/>
      <c r="L475" s="46" t="str">
        <f t="shared" si="9"/>
        <v/>
      </c>
      <c r="M475" s="47" cm="1">
        <f t="array" ref="M475">IFERROR(
IF(OR(M$10="",$I475=""),"",
SUMIFS(収穫記録!$P:$P,収穫記録!$D:$D,$J$1,収穫記録!$I:$I,$J$2,収穫記録!$J:$J,$J$3,収穫記録!$F:$F,$I475,収穫記録!$B:$B,"&gt;="&amp;M$10,収穫記録!$B:$B,"&lt;="&amp;M$10+6)
/_xlfn.UNIQUE(_xlfn._xlws.FILTER($F:$F,$E:$E=$J$4))
/IF($J$5="総計",1,$K475/10)
),0)</f>
        <v>0</v>
      </c>
      <c r="N475" s="48" cm="1">
        <f t="array" ref="N475">IFERROR(
IF(OR(N$10="",$I475=""),"",
SUMIFS(収穫記録!$P:$P,収穫記録!$D:$D,$J$1,収穫記録!$I:$I,$J$2,収穫記録!$J:$J,$J$3,収穫記録!$F:$F,$I475,収穫記録!$B:$B,"&gt;="&amp;N$10,収穫記録!$B:$B,"&lt;="&amp;N$10+6)
/_xlfn.UNIQUE(_xlfn._xlws.FILTER($F:$F,$E:$E=$J$4))
/IF($J$5="総計",1,$K475/10)
),0)</f>
        <v>0</v>
      </c>
      <c r="O475" s="48" cm="1">
        <f t="array" ref="O475">IFERROR(
IF(OR(O$10="",$I475=""),"",
SUMIFS(収穫記録!$P:$P,収穫記録!$D:$D,$J$1,収穫記録!$I:$I,$J$2,収穫記録!$J:$J,$J$3,収穫記録!$F:$F,$I475,収穫記録!$B:$B,"&gt;="&amp;O$10,収穫記録!$B:$B,"&lt;="&amp;O$10+6)
/_xlfn.UNIQUE(_xlfn._xlws.FILTER($F:$F,$E:$E=$J$4))
/IF($J$5="総計",1,$K475/10)
),0)</f>
        <v>0</v>
      </c>
      <c r="P475" s="48" cm="1">
        <f t="array" ref="P475">IFERROR(
IF(OR(P$10="",$I475=""),"",
SUMIFS(収穫記録!$P:$P,収穫記録!$D:$D,$J$1,収穫記録!$I:$I,$J$2,収穫記録!$J:$J,$J$3,収穫記録!$F:$F,$I475,収穫記録!$B:$B,"&gt;="&amp;P$10,収穫記録!$B:$B,"&lt;="&amp;P$10+6)
/_xlfn.UNIQUE(_xlfn._xlws.FILTER($F:$F,$E:$E=$J$4))
/IF($J$5="総計",1,$K475/10)
),0)</f>
        <v>0</v>
      </c>
      <c r="Q475" s="48" cm="1">
        <f t="array" ref="Q475">IFERROR(
IF(OR(Q$10="",$I475=""),"",
SUMIFS(収穫記録!$P:$P,収穫記録!$D:$D,$J$1,収穫記録!$I:$I,$J$2,収穫記録!$J:$J,$J$3,収穫記録!$F:$F,$I475,収穫記録!$B:$B,"&gt;="&amp;Q$10,収穫記録!$B:$B,"&lt;="&amp;Q$10+6)
/_xlfn.UNIQUE(_xlfn._xlws.FILTER($F:$F,$E:$E=$J$4))
/IF($J$5="総計",1,$K475/10)
),0)</f>
        <v>0</v>
      </c>
      <c r="R475" s="48" cm="1">
        <f t="array" ref="R475">IFERROR(
IF(OR(R$10="",$I475=""),"",
SUMIFS(収穫記録!$P:$P,収穫記録!$D:$D,$J$1,収穫記録!$I:$I,$J$2,収穫記録!$J:$J,$J$3,収穫記録!$F:$F,$I475,収穫記録!$B:$B,"&gt;="&amp;R$10,収穫記録!$B:$B,"&lt;="&amp;R$10+6)
/_xlfn.UNIQUE(_xlfn._xlws.FILTER($F:$F,$E:$E=$J$4))
/IF($J$5="総計",1,$K475/10)
),0)</f>
        <v>0</v>
      </c>
      <c r="S475" s="48" cm="1">
        <f t="array" ref="S475">IFERROR(
IF(OR(S$10="",$I475=""),"",
SUMIFS(収穫記録!$P:$P,収穫記録!$D:$D,$J$1,収穫記録!$I:$I,$J$2,収穫記録!$J:$J,$J$3,収穫記録!$F:$F,$I475,収穫記録!$B:$B,"&gt;="&amp;S$10,収穫記録!$B:$B,"&lt;="&amp;S$10+6)
/_xlfn.UNIQUE(_xlfn._xlws.FILTER($F:$F,$E:$E=$J$4))
/IF($J$5="総計",1,$K475/10)
),0)</f>
        <v>0</v>
      </c>
      <c r="T475" s="48" cm="1">
        <f t="array" ref="T475">IFERROR(
IF(OR(T$10="",$I475=""),"",
SUMIFS(収穫記録!$P:$P,収穫記録!$D:$D,$J$1,収穫記録!$I:$I,$J$2,収穫記録!$J:$J,$J$3,収穫記録!$F:$F,$I475,収穫記録!$B:$B,"&gt;="&amp;T$10,収穫記録!$B:$B,"&lt;="&amp;T$10+6)
/_xlfn.UNIQUE(_xlfn._xlws.FILTER($F:$F,$E:$E=$J$4))
/IF($J$5="総計",1,$K475/10)
),0)</f>
        <v>0</v>
      </c>
      <c r="U475" s="48" cm="1">
        <f t="array" ref="U475">IFERROR(
IF(OR(U$10="",$I475=""),"",
SUMIFS(収穫記録!$P:$P,収穫記録!$D:$D,$J$1,収穫記録!$I:$I,$J$2,収穫記録!$J:$J,$J$3,収穫記録!$F:$F,$I475,収穫記録!$B:$B,"&gt;="&amp;U$10,収穫記録!$B:$B,"&lt;="&amp;U$10+6)
/_xlfn.UNIQUE(_xlfn._xlws.FILTER($F:$F,$E:$E=$J$4))
/IF($J$5="総計",1,$K475/10)
),0)</f>
        <v>0</v>
      </c>
      <c r="V475" s="48" cm="1">
        <f t="array" ref="V475">IFERROR(
IF(OR(V$10="",$I475=""),"",
SUMIFS(収穫記録!$P:$P,収穫記録!$D:$D,$J$1,収穫記録!$I:$I,$J$2,収穫記録!$J:$J,$J$3,収穫記録!$F:$F,$I475,収穫記録!$B:$B,"&gt;="&amp;V$10,収穫記録!$B:$B,"&lt;="&amp;V$10+6)
/_xlfn.UNIQUE(_xlfn._xlws.FILTER($F:$F,$E:$E=$J$4))
/IF($J$5="総計",1,$K475/10)
),0)</f>
        <v>0</v>
      </c>
      <c r="W475" s="48" cm="1">
        <f t="array" ref="W475">IFERROR(
IF(OR(W$10="",$I475=""),"",
SUMIFS(収穫記録!$P:$P,収穫記録!$D:$D,$J$1,収穫記録!$I:$I,$J$2,収穫記録!$J:$J,$J$3,収穫記録!$F:$F,$I475,収穫記録!$B:$B,"&gt;="&amp;W$10,収穫記録!$B:$B,"&lt;="&amp;W$10+6)
/_xlfn.UNIQUE(_xlfn._xlws.FILTER($F:$F,$E:$E=$J$4))
/IF($J$5="総計",1,$K475/10)
),0)</f>
        <v>0</v>
      </c>
      <c r="X475" s="48" cm="1">
        <f t="array" ref="X475">IFERROR(
IF(OR(X$10="",$I475=""),"",
SUMIFS(収穫記録!$P:$P,収穫記録!$D:$D,$J$1,収穫記録!$I:$I,$J$2,収穫記録!$J:$J,$J$3,収穫記録!$F:$F,$I475,収穫記録!$B:$B,"&gt;="&amp;X$10,収穫記録!$B:$B,"&lt;="&amp;X$10+6)
/_xlfn.UNIQUE(_xlfn._xlws.FILTER($F:$F,$E:$E=$J$4))
/IF($J$5="総計",1,$K475/10)
),0)</f>
        <v>0</v>
      </c>
    </row>
    <row r="476" spans="10:24">
      <c r="J476" s="13"/>
      <c r="K476" s="37"/>
      <c r="L476" s="46" t="str">
        <f t="shared" si="9"/>
        <v/>
      </c>
      <c r="M476" s="47" cm="1">
        <f t="array" ref="M476">IFERROR(
IF(OR(M$10="",$I476=""),"",
SUMIFS(収穫記録!$P:$P,収穫記録!$D:$D,$J$1,収穫記録!$I:$I,$J$2,収穫記録!$J:$J,$J$3,収穫記録!$F:$F,$I476,収穫記録!$B:$B,"&gt;="&amp;M$10,収穫記録!$B:$B,"&lt;="&amp;M$10+6)
/_xlfn.UNIQUE(_xlfn._xlws.FILTER($F:$F,$E:$E=$J$4))
/IF($J$5="総計",1,$K476/10)
),0)</f>
        <v>0</v>
      </c>
      <c r="N476" s="48" cm="1">
        <f t="array" ref="N476">IFERROR(
IF(OR(N$10="",$I476=""),"",
SUMIFS(収穫記録!$P:$P,収穫記録!$D:$D,$J$1,収穫記録!$I:$I,$J$2,収穫記録!$J:$J,$J$3,収穫記録!$F:$F,$I476,収穫記録!$B:$B,"&gt;="&amp;N$10,収穫記録!$B:$B,"&lt;="&amp;N$10+6)
/_xlfn.UNIQUE(_xlfn._xlws.FILTER($F:$F,$E:$E=$J$4))
/IF($J$5="総計",1,$K476/10)
),0)</f>
        <v>0</v>
      </c>
      <c r="O476" s="48" cm="1">
        <f t="array" ref="O476">IFERROR(
IF(OR(O$10="",$I476=""),"",
SUMIFS(収穫記録!$P:$P,収穫記録!$D:$D,$J$1,収穫記録!$I:$I,$J$2,収穫記録!$J:$J,$J$3,収穫記録!$F:$F,$I476,収穫記録!$B:$B,"&gt;="&amp;O$10,収穫記録!$B:$B,"&lt;="&amp;O$10+6)
/_xlfn.UNIQUE(_xlfn._xlws.FILTER($F:$F,$E:$E=$J$4))
/IF($J$5="総計",1,$K476/10)
),0)</f>
        <v>0</v>
      </c>
      <c r="P476" s="48" cm="1">
        <f t="array" ref="P476">IFERROR(
IF(OR(P$10="",$I476=""),"",
SUMIFS(収穫記録!$P:$P,収穫記録!$D:$D,$J$1,収穫記録!$I:$I,$J$2,収穫記録!$J:$J,$J$3,収穫記録!$F:$F,$I476,収穫記録!$B:$B,"&gt;="&amp;P$10,収穫記録!$B:$B,"&lt;="&amp;P$10+6)
/_xlfn.UNIQUE(_xlfn._xlws.FILTER($F:$F,$E:$E=$J$4))
/IF($J$5="総計",1,$K476/10)
),0)</f>
        <v>0</v>
      </c>
      <c r="Q476" s="48" cm="1">
        <f t="array" ref="Q476">IFERROR(
IF(OR(Q$10="",$I476=""),"",
SUMIFS(収穫記録!$P:$P,収穫記録!$D:$D,$J$1,収穫記録!$I:$I,$J$2,収穫記録!$J:$J,$J$3,収穫記録!$F:$F,$I476,収穫記録!$B:$B,"&gt;="&amp;Q$10,収穫記録!$B:$B,"&lt;="&amp;Q$10+6)
/_xlfn.UNIQUE(_xlfn._xlws.FILTER($F:$F,$E:$E=$J$4))
/IF($J$5="総計",1,$K476/10)
),0)</f>
        <v>0</v>
      </c>
      <c r="R476" s="48" cm="1">
        <f t="array" ref="R476">IFERROR(
IF(OR(R$10="",$I476=""),"",
SUMIFS(収穫記録!$P:$P,収穫記録!$D:$D,$J$1,収穫記録!$I:$I,$J$2,収穫記録!$J:$J,$J$3,収穫記録!$F:$F,$I476,収穫記録!$B:$B,"&gt;="&amp;R$10,収穫記録!$B:$B,"&lt;="&amp;R$10+6)
/_xlfn.UNIQUE(_xlfn._xlws.FILTER($F:$F,$E:$E=$J$4))
/IF($J$5="総計",1,$K476/10)
),0)</f>
        <v>0</v>
      </c>
      <c r="S476" s="48" cm="1">
        <f t="array" ref="S476">IFERROR(
IF(OR(S$10="",$I476=""),"",
SUMIFS(収穫記録!$P:$P,収穫記録!$D:$D,$J$1,収穫記録!$I:$I,$J$2,収穫記録!$J:$J,$J$3,収穫記録!$F:$F,$I476,収穫記録!$B:$B,"&gt;="&amp;S$10,収穫記録!$B:$B,"&lt;="&amp;S$10+6)
/_xlfn.UNIQUE(_xlfn._xlws.FILTER($F:$F,$E:$E=$J$4))
/IF($J$5="総計",1,$K476/10)
),0)</f>
        <v>0</v>
      </c>
      <c r="T476" s="48" cm="1">
        <f t="array" ref="T476">IFERROR(
IF(OR(T$10="",$I476=""),"",
SUMIFS(収穫記録!$P:$P,収穫記録!$D:$D,$J$1,収穫記録!$I:$I,$J$2,収穫記録!$J:$J,$J$3,収穫記録!$F:$F,$I476,収穫記録!$B:$B,"&gt;="&amp;T$10,収穫記録!$B:$B,"&lt;="&amp;T$10+6)
/_xlfn.UNIQUE(_xlfn._xlws.FILTER($F:$F,$E:$E=$J$4))
/IF($J$5="総計",1,$K476/10)
),0)</f>
        <v>0</v>
      </c>
      <c r="U476" s="48" cm="1">
        <f t="array" ref="U476">IFERROR(
IF(OR(U$10="",$I476=""),"",
SUMIFS(収穫記録!$P:$P,収穫記録!$D:$D,$J$1,収穫記録!$I:$I,$J$2,収穫記録!$J:$J,$J$3,収穫記録!$F:$F,$I476,収穫記録!$B:$B,"&gt;="&amp;U$10,収穫記録!$B:$B,"&lt;="&amp;U$10+6)
/_xlfn.UNIQUE(_xlfn._xlws.FILTER($F:$F,$E:$E=$J$4))
/IF($J$5="総計",1,$K476/10)
),0)</f>
        <v>0</v>
      </c>
      <c r="V476" s="48" cm="1">
        <f t="array" ref="V476">IFERROR(
IF(OR(V$10="",$I476=""),"",
SUMIFS(収穫記録!$P:$P,収穫記録!$D:$D,$J$1,収穫記録!$I:$I,$J$2,収穫記録!$J:$J,$J$3,収穫記録!$F:$F,$I476,収穫記録!$B:$B,"&gt;="&amp;V$10,収穫記録!$B:$B,"&lt;="&amp;V$10+6)
/_xlfn.UNIQUE(_xlfn._xlws.FILTER($F:$F,$E:$E=$J$4))
/IF($J$5="総計",1,$K476/10)
),0)</f>
        <v>0</v>
      </c>
      <c r="W476" s="48" cm="1">
        <f t="array" ref="W476">IFERROR(
IF(OR(W$10="",$I476=""),"",
SUMIFS(収穫記録!$P:$P,収穫記録!$D:$D,$J$1,収穫記録!$I:$I,$J$2,収穫記録!$J:$J,$J$3,収穫記録!$F:$F,$I476,収穫記録!$B:$B,"&gt;="&amp;W$10,収穫記録!$B:$B,"&lt;="&amp;W$10+6)
/_xlfn.UNIQUE(_xlfn._xlws.FILTER($F:$F,$E:$E=$J$4))
/IF($J$5="総計",1,$K476/10)
),0)</f>
        <v>0</v>
      </c>
      <c r="X476" s="48" cm="1">
        <f t="array" ref="X476">IFERROR(
IF(OR(X$10="",$I476=""),"",
SUMIFS(収穫記録!$P:$P,収穫記録!$D:$D,$J$1,収穫記録!$I:$I,$J$2,収穫記録!$J:$J,$J$3,収穫記録!$F:$F,$I476,収穫記録!$B:$B,"&gt;="&amp;X$10,収穫記録!$B:$B,"&lt;="&amp;X$10+6)
/_xlfn.UNIQUE(_xlfn._xlws.FILTER($F:$F,$E:$E=$J$4))
/IF($J$5="総計",1,$K476/10)
),0)</f>
        <v>0</v>
      </c>
    </row>
    <row r="477" spans="10:24">
      <c r="J477" s="13"/>
      <c r="K477" s="37"/>
      <c r="L477" s="46" t="str">
        <f t="shared" si="9"/>
        <v/>
      </c>
      <c r="M477" s="47" cm="1">
        <f t="array" ref="M477">IFERROR(
IF(OR(M$10="",$I477=""),"",
SUMIFS(収穫記録!$P:$P,収穫記録!$D:$D,$J$1,収穫記録!$I:$I,$J$2,収穫記録!$J:$J,$J$3,収穫記録!$F:$F,$I477,収穫記録!$B:$B,"&gt;="&amp;M$10,収穫記録!$B:$B,"&lt;="&amp;M$10+6)
/_xlfn.UNIQUE(_xlfn._xlws.FILTER($F:$F,$E:$E=$J$4))
/IF($J$5="総計",1,$K477/10)
),0)</f>
        <v>0</v>
      </c>
      <c r="N477" s="48" cm="1">
        <f t="array" ref="N477">IFERROR(
IF(OR(N$10="",$I477=""),"",
SUMIFS(収穫記録!$P:$P,収穫記録!$D:$D,$J$1,収穫記録!$I:$I,$J$2,収穫記録!$J:$J,$J$3,収穫記録!$F:$F,$I477,収穫記録!$B:$B,"&gt;="&amp;N$10,収穫記録!$B:$B,"&lt;="&amp;N$10+6)
/_xlfn.UNIQUE(_xlfn._xlws.FILTER($F:$F,$E:$E=$J$4))
/IF($J$5="総計",1,$K477/10)
),0)</f>
        <v>0</v>
      </c>
      <c r="O477" s="48" cm="1">
        <f t="array" ref="O477">IFERROR(
IF(OR(O$10="",$I477=""),"",
SUMIFS(収穫記録!$P:$P,収穫記録!$D:$D,$J$1,収穫記録!$I:$I,$J$2,収穫記録!$J:$J,$J$3,収穫記録!$F:$F,$I477,収穫記録!$B:$B,"&gt;="&amp;O$10,収穫記録!$B:$B,"&lt;="&amp;O$10+6)
/_xlfn.UNIQUE(_xlfn._xlws.FILTER($F:$F,$E:$E=$J$4))
/IF($J$5="総計",1,$K477/10)
),0)</f>
        <v>0</v>
      </c>
      <c r="P477" s="48" cm="1">
        <f t="array" ref="P477">IFERROR(
IF(OR(P$10="",$I477=""),"",
SUMIFS(収穫記録!$P:$P,収穫記録!$D:$D,$J$1,収穫記録!$I:$I,$J$2,収穫記録!$J:$J,$J$3,収穫記録!$F:$F,$I477,収穫記録!$B:$B,"&gt;="&amp;P$10,収穫記録!$B:$B,"&lt;="&amp;P$10+6)
/_xlfn.UNIQUE(_xlfn._xlws.FILTER($F:$F,$E:$E=$J$4))
/IF($J$5="総計",1,$K477/10)
),0)</f>
        <v>0</v>
      </c>
      <c r="Q477" s="48" cm="1">
        <f t="array" ref="Q477">IFERROR(
IF(OR(Q$10="",$I477=""),"",
SUMIFS(収穫記録!$P:$P,収穫記録!$D:$D,$J$1,収穫記録!$I:$I,$J$2,収穫記録!$J:$J,$J$3,収穫記録!$F:$F,$I477,収穫記録!$B:$B,"&gt;="&amp;Q$10,収穫記録!$B:$B,"&lt;="&amp;Q$10+6)
/_xlfn.UNIQUE(_xlfn._xlws.FILTER($F:$F,$E:$E=$J$4))
/IF($J$5="総計",1,$K477/10)
),0)</f>
        <v>0</v>
      </c>
      <c r="R477" s="48" cm="1">
        <f t="array" ref="R477">IFERROR(
IF(OR(R$10="",$I477=""),"",
SUMIFS(収穫記録!$P:$P,収穫記録!$D:$D,$J$1,収穫記録!$I:$I,$J$2,収穫記録!$J:$J,$J$3,収穫記録!$F:$F,$I477,収穫記録!$B:$B,"&gt;="&amp;R$10,収穫記録!$B:$B,"&lt;="&amp;R$10+6)
/_xlfn.UNIQUE(_xlfn._xlws.FILTER($F:$F,$E:$E=$J$4))
/IF($J$5="総計",1,$K477/10)
),0)</f>
        <v>0</v>
      </c>
      <c r="S477" s="48" cm="1">
        <f t="array" ref="S477">IFERROR(
IF(OR(S$10="",$I477=""),"",
SUMIFS(収穫記録!$P:$P,収穫記録!$D:$D,$J$1,収穫記録!$I:$I,$J$2,収穫記録!$J:$J,$J$3,収穫記録!$F:$F,$I477,収穫記録!$B:$B,"&gt;="&amp;S$10,収穫記録!$B:$B,"&lt;="&amp;S$10+6)
/_xlfn.UNIQUE(_xlfn._xlws.FILTER($F:$F,$E:$E=$J$4))
/IF($J$5="総計",1,$K477/10)
),0)</f>
        <v>0</v>
      </c>
      <c r="T477" s="48" cm="1">
        <f t="array" ref="T477">IFERROR(
IF(OR(T$10="",$I477=""),"",
SUMIFS(収穫記録!$P:$P,収穫記録!$D:$D,$J$1,収穫記録!$I:$I,$J$2,収穫記録!$J:$J,$J$3,収穫記録!$F:$F,$I477,収穫記録!$B:$B,"&gt;="&amp;T$10,収穫記録!$B:$B,"&lt;="&amp;T$10+6)
/_xlfn.UNIQUE(_xlfn._xlws.FILTER($F:$F,$E:$E=$J$4))
/IF($J$5="総計",1,$K477/10)
),0)</f>
        <v>0</v>
      </c>
      <c r="U477" s="48" cm="1">
        <f t="array" ref="U477">IFERROR(
IF(OR(U$10="",$I477=""),"",
SUMIFS(収穫記録!$P:$P,収穫記録!$D:$D,$J$1,収穫記録!$I:$I,$J$2,収穫記録!$J:$J,$J$3,収穫記録!$F:$F,$I477,収穫記録!$B:$B,"&gt;="&amp;U$10,収穫記録!$B:$B,"&lt;="&amp;U$10+6)
/_xlfn.UNIQUE(_xlfn._xlws.FILTER($F:$F,$E:$E=$J$4))
/IF($J$5="総計",1,$K477/10)
),0)</f>
        <v>0</v>
      </c>
      <c r="V477" s="48" cm="1">
        <f t="array" ref="V477">IFERROR(
IF(OR(V$10="",$I477=""),"",
SUMIFS(収穫記録!$P:$P,収穫記録!$D:$D,$J$1,収穫記録!$I:$I,$J$2,収穫記録!$J:$J,$J$3,収穫記録!$F:$F,$I477,収穫記録!$B:$B,"&gt;="&amp;V$10,収穫記録!$B:$B,"&lt;="&amp;V$10+6)
/_xlfn.UNIQUE(_xlfn._xlws.FILTER($F:$F,$E:$E=$J$4))
/IF($J$5="総計",1,$K477/10)
),0)</f>
        <v>0</v>
      </c>
      <c r="W477" s="48" cm="1">
        <f t="array" ref="W477">IFERROR(
IF(OR(W$10="",$I477=""),"",
SUMIFS(収穫記録!$P:$P,収穫記録!$D:$D,$J$1,収穫記録!$I:$I,$J$2,収穫記録!$J:$J,$J$3,収穫記録!$F:$F,$I477,収穫記録!$B:$B,"&gt;="&amp;W$10,収穫記録!$B:$B,"&lt;="&amp;W$10+6)
/_xlfn.UNIQUE(_xlfn._xlws.FILTER($F:$F,$E:$E=$J$4))
/IF($J$5="総計",1,$K477/10)
),0)</f>
        <v>0</v>
      </c>
      <c r="X477" s="48" cm="1">
        <f t="array" ref="X477">IFERROR(
IF(OR(X$10="",$I477=""),"",
SUMIFS(収穫記録!$P:$P,収穫記録!$D:$D,$J$1,収穫記録!$I:$I,$J$2,収穫記録!$J:$J,$J$3,収穫記録!$F:$F,$I477,収穫記録!$B:$B,"&gt;="&amp;X$10,収穫記録!$B:$B,"&lt;="&amp;X$10+6)
/_xlfn.UNIQUE(_xlfn._xlws.FILTER($F:$F,$E:$E=$J$4))
/IF($J$5="総計",1,$K477/10)
),0)</f>
        <v>0</v>
      </c>
    </row>
    <row r="478" spans="10:24">
      <c r="J478" s="13"/>
      <c r="K478" s="37"/>
      <c r="L478" s="46" t="str">
        <f t="shared" si="9"/>
        <v/>
      </c>
      <c r="M478" s="47" cm="1">
        <f t="array" ref="M478">IFERROR(
IF(OR(M$10="",$I478=""),"",
SUMIFS(収穫記録!$P:$P,収穫記録!$D:$D,$J$1,収穫記録!$I:$I,$J$2,収穫記録!$J:$J,$J$3,収穫記録!$F:$F,$I478,収穫記録!$B:$B,"&gt;="&amp;M$10,収穫記録!$B:$B,"&lt;="&amp;M$10+6)
/_xlfn.UNIQUE(_xlfn._xlws.FILTER($F:$F,$E:$E=$J$4))
/IF($J$5="総計",1,$K478/10)
),0)</f>
        <v>0</v>
      </c>
      <c r="N478" s="48" cm="1">
        <f t="array" ref="N478">IFERROR(
IF(OR(N$10="",$I478=""),"",
SUMIFS(収穫記録!$P:$P,収穫記録!$D:$D,$J$1,収穫記録!$I:$I,$J$2,収穫記録!$J:$J,$J$3,収穫記録!$F:$F,$I478,収穫記録!$B:$B,"&gt;="&amp;N$10,収穫記録!$B:$B,"&lt;="&amp;N$10+6)
/_xlfn.UNIQUE(_xlfn._xlws.FILTER($F:$F,$E:$E=$J$4))
/IF($J$5="総計",1,$K478/10)
),0)</f>
        <v>0</v>
      </c>
      <c r="O478" s="48" cm="1">
        <f t="array" ref="O478">IFERROR(
IF(OR(O$10="",$I478=""),"",
SUMIFS(収穫記録!$P:$P,収穫記録!$D:$D,$J$1,収穫記録!$I:$I,$J$2,収穫記録!$J:$J,$J$3,収穫記録!$F:$F,$I478,収穫記録!$B:$B,"&gt;="&amp;O$10,収穫記録!$B:$B,"&lt;="&amp;O$10+6)
/_xlfn.UNIQUE(_xlfn._xlws.FILTER($F:$F,$E:$E=$J$4))
/IF($J$5="総計",1,$K478/10)
),0)</f>
        <v>0</v>
      </c>
      <c r="P478" s="48" cm="1">
        <f t="array" ref="P478">IFERROR(
IF(OR(P$10="",$I478=""),"",
SUMIFS(収穫記録!$P:$P,収穫記録!$D:$D,$J$1,収穫記録!$I:$I,$J$2,収穫記録!$J:$J,$J$3,収穫記録!$F:$F,$I478,収穫記録!$B:$B,"&gt;="&amp;P$10,収穫記録!$B:$B,"&lt;="&amp;P$10+6)
/_xlfn.UNIQUE(_xlfn._xlws.FILTER($F:$F,$E:$E=$J$4))
/IF($J$5="総計",1,$K478/10)
),0)</f>
        <v>0</v>
      </c>
      <c r="Q478" s="48" cm="1">
        <f t="array" ref="Q478">IFERROR(
IF(OR(Q$10="",$I478=""),"",
SUMIFS(収穫記録!$P:$P,収穫記録!$D:$D,$J$1,収穫記録!$I:$I,$J$2,収穫記録!$J:$J,$J$3,収穫記録!$F:$F,$I478,収穫記録!$B:$B,"&gt;="&amp;Q$10,収穫記録!$B:$B,"&lt;="&amp;Q$10+6)
/_xlfn.UNIQUE(_xlfn._xlws.FILTER($F:$F,$E:$E=$J$4))
/IF($J$5="総計",1,$K478/10)
),0)</f>
        <v>0</v>
      </c>
      <c r="R478" s="48" cm="1">
        <f t="array" ref="R478">IFERROR(
IF(OR(R$10="",$I478=""),"",
SUMIFS(収穫記録!$P:$P,収穫記録!$D:$D,$J$1,収穫記録!$I:$I,$J$2,収穫記録!$J:$J,$J$3,収穫記録!$F:$F,$I478,収穫記録!$B:$B,"&gt;="&amp;R$10,収穫記録!$B:$B,"&lt;="&amp;R$10+6)
/_xlfn.UNIQUE(_xlfn._xlws.FILTER($F:$F,$E:$E=$J$4))
/IF($J$5="総計",1,$K478/10)
),0)</f>
        <v>0</v>
      </c>
      <c r="S478" s="48" cm="1">
        <f t="array" ref="S478">IFERROR(
IF(OR(S$10="",$I478=""),"",
SUMIFS(収穫記録!$P:$P,収穫記録!$D:$D,$J$1,収穫記録!$I:$I,$J$2,収穫記録!$J:$J,$J$3,収穫記録!$F:$F,$I478,収穫記録!$B:$B,"&gt;="&amp;S$10,収穫記録!$B:$B,"&lt;="&amp;S$10+6)
/_xlfn.UNIQUE(_xlfn._xlws.FILTER($F:$F,$E:$E=$J$4))
/IF($J$5="総計",1,$K478/10)
),0)</f>
        <v>0</v>
      </c>
      <c r="T478" s="48" cm="1">
        <f t="array" ref="T478">IFERROR(
IF(OR(T$10="",$I478=""),"",
SUMIFS(収穫記録!$P:$P,収穫記録!$D:$D,$J$1,収穫記録!$I:$I,$J$2,収穫記録!$J:$J,$J$3,収穫記録!$F:$F,$I478,収穫記録!$B:$B,"&gt;="&amp;T$10,収穫記録!$B:$B,"&lt;="&amp;T$10+6)
/_xlfn.UNIQUE(_xlfn._xlws.FILTER($F:$F,$E:$E=$J$4))
/IF($J$5="総計",1,$K478/10)
),0)</f>
        <v>0</v>
      </c>
      <c r="U478" s="48" cm="1">
        <f t="array" ref="U478">IFERROR(
IF(OR(U$10="",$I478=""),"",
SUMIFS(収穫記録!$P:$P,収穫記録!$D:$D,$J$1,収穫記録!$I:$I,$J$2,収穫記録!$J:$J,$J$3,収穫記録!$F:$F,$I478,収穫記録!$B:$B,"&gt;="&amp;U$10,収穫記録!$B:$B,"&lt;="&amp;U$10+6)
/_xlfn.UNIQUE(_xlfn._xlws.FILTER($F:$F,$E:$E=$J$4))
/IF($J$5="総計",1,$K478/10)
),0)</f>
        <v>0</v>
      </c>
      <c r="V478" s="48" cm="1">
        <f t="array" ref="V478">IFERROR(
IF(OR(V$10="",$I478=""),"",
SUMIFS(収穫記録!$P:$P,収穫記録!$D:$D,$J$1,収穫記録!$I:$I,$J$2,収穫記録!$J:$J,$J$3,収穫記録!$F:$F,$I478,収穫記録!$B:$B,"&gt;="&amp;V$10,収穫記録!$B:$B,"&lt;="&amp;V$10+6)
/_xlfn.UNIQUE(_xlfn._xlws.FILTER($F:$F,$E:$E=$J$4))
/IF($J$5="総計",1,$K478/10)
),0)</f>
        <v>0</v>
      </c>
      <c r="W478" s="48" cm="1">
        <f t="array" ref="W478">IFERROR(
IF(OR(W$10="",$I478=""),"",
SUMIFS(収穫記録!$P:$P,収穫記録!$D:$D,$J$1,収穫記録!$I:$I,$J$2,収穫記録!$J:$J,$J$3,収穫記録!$F:$F,$I478,収穫記録!$B:$B,"&gt;="&amp;W$10,収穫記録!$B:$B,"&lt;="&amp;W$10+6)
/_xlfn.UNIQUE(_xlfn._xlws.FILTER($F:$F,$E:$E=$J$4))
/IF($J$5="総計",1,$K478/10)
),0)</f>
        <v>0</v>
      </c>
      <c r="X478" s="48" cm="1">
        <f t="array" ref="X478">IFERROR(
IF(OR(X$10="",$I478=""),"",
SUMIFS(収穫記録!$P:$P,収穫記録!$D:$D,$J$1,収穫記録!$I:$I,$J$2,収穫記録!$J:$J,$J$3,収穫記録!$F:$F,$I478,収穫記録!$B:$B,"&gt;="&amp;X$10,収穫記録!$B:$B,"&lt;="&amp;X$10+6)
/_xlfn.UNIQUE(_xlfn._xlws.FILTER($F:$F,$E:$E=$J$4))
/IF($J$5="総計",1,$K478/10)
),0)</f>
        <v>0</v>
      </c>
    </row>
    <row r="479" spans="10:24">
      <c r="J479" s="13"/>
      <c r="K479" s="37"/>
      <c r="L479" s="46" t="str">
        <f t="shared" si="9"/>
        <v/>
      </c>
      <c r="M479" s="47" cm="1">
        <f t="array" ref="M479">IFERROR(
IF(OR(M$10="",$I479=""),"",
SUMIFS(収穫記録!$P:$P,収穫記録!$D:$D,$J$1,収穫記録!$I:$I,$J$2,収穫記録!$J:$J,$J$3,収穫記録!$F:$F,$I479,収穫記録!$B:$B,"&gt;="&amp;M$10,収穫記録!$B:$B,"&lt;="&amp;M$10+6)
/_xlfn.UNIQUE(_xlfn._xlws.FILTER($F:$F,$E:$E=$J$4))
/IF($J$5="総計",1,$K479/10)
),0)</f>
        <v>0</v>
      </c>
      <c r="N479" s="48" cm="1">
        <f t="array" ref="N479">IFERROR(
IF(OR(N$10="",$I479=""),"",
SUMIFS(収穫記録!$P:$P,収穫記録!$D:$D,$J$1,収穫記録!$I:$I,$J$2,収穫記録!$J:$J,$J$3,収穫記録!$F:$F,$I479,収穫記録!$B:$B,"&gt;="&amp;N$10,収穫記録!$B:$B,"&lt;="&amp;N$10+6)
/_xlfn.UNIQUE(_xlfn._xlws.FILTER($F:$F,$E:$E=$J$4))
/IF($J$5="総計",1,$K479/10)
),0)</f>
        <v>0</v>
      </c>
      <c r="O479" s="48" cm="1">
        <f t="array" ref="O479">IFERROR(
IF(OR(O$10="",$I479=""),"",
SUMIFS(収穫記録!$P:$P,収穫記録!$D:$D,$J$1,収穫記録!$I:$I,$J$2,収穫記録!$J:$J,$J$3,収穫記録!$F:$F,$I479,収穫記録!$B:$B,"&gt;="&amp;O$10,収穫記録!$B:$B,"&lt;="&amp;O$10+6)
/_xlfn.UNIQUE(_xlfn._xlws.FILTER($F:$F,$E:$E=$J$4))
/IF($J$5="総計",1,$K479/10)
),0)</f>
        <v>0</v>
      </c>
      <c r="P479" s="48" cm="1">
        <f t="array" ref="P479">IFERROR(
IF(OR(P$10="",$I479=""),"",
SUMIFS(収穫記録!$P:$P,収穫記録!$D:$D,$J$1,収穫記録!$I:$I,$J$2,収穫記録!$J:$J,$J$3,収穫記録!$F:$F,$I479,収穫記録!$B:$B,"&gt;="&amp;P$10,収穫記録!$B:$B,"&lt;="&amp;P$10+6)
/_xlfn.UNIQUE(_xlfn._xlws.FILTER($F:$F,$E:$E=$J$4))
/IF($J$5="総計",1,$K479/10)
),0)</f>
        <v>0</v>
      </c>
      <c r="Q479" s="48" cm="1">
        <f t="array" ref="Q479">IFERROR(
IF(OR(Q$10="",$I479=""),"",
SUMIFS(収穫記録!$P:$P,収穫記録!$D:$D,$J$1,収穫記録!$I:$I,$J$2,収穫記録!$J:$J,$J$3,収穫記録!$F:$F,$I479,収穫記録!$B:$B,"&gt;="&amp;Q$10,収穫記録!$B:$B,"&lt;="&amp;Q$10+6)
/_xlfn.UNIQUE(_xlfn._xlws.FILTER($F:$F,$E:$E=$J$4))
/IF($J$5="総計",1,$K479/10)
),0)</f>
        <v>0</v>
      </c>
      <c r="R479" s="48" cm="1">
        <f t="array" ref="R479">IFERROR(
IF(OR(R$10="",$I479=""),"",
SUMIFS(収穫記録!$P:$P,収穫記録!$D:$D,$J$1,収穫記録!$I:$I,$J$2,収穫記録!$J:$J,$J$3,収穫記録!$F:$F,$I479,収穫記録!$B:$B,"&gt;="&amp;R$10,収穫記録!$B:$B,"&lt;="&amp;R$10+6)
/_xlfn.UNIQUE(_xlfn._xlws.FILTER($F:$F,$E:$E=$J$4))
/IF($J$5="総計",1,$K479/10)
),0)</f>
        <v>0</v>
      </c>
      <c r="S479" s="48" cm="1">
        <f t="array" ref="S479">IFERROR(
IF(OR(S$10="",$I479=""),"",
SUMIFS(収穫記録!$P:$P,収穫記録!$D:$D,$J$1,収穫記録!$I:$I,$J$2,収穫記録!$J:$J,$J$3,収穫記録!$F:$F,$I479,収穫記録!$B:$B,"&gt;="&amp;S$10,収穫記録!$B:$B,"&lt;="&amp;S$10+6)
/_xlfn.UNIQUE(_xlfn._xlws.FILTER($F:$F,$E:$E=$J$4))
/IF($J$5="総計",1,$K479/10)
),0)</f>
        <v>0</v>
      </c>
      <c r="T479" s="48" cm="1">
        <f t="array" ref="T479">IFERROR(
IF(OR(T$10="",$I479=""),"",
SUMIFS(収穫記録!$P:$P,収穫記録!$D:$D,$J$1,収穫記録!$I:$I,$J$2,収穫記録!$J:$J,$J$3,収穫記録!$F:$F,$I479,収穫記録!$B:$B,"&gt;="&amp;T$10,収穫記録!$B:$B,"&lt;="&amp;T$10+6)
/_xlfn.UNIQUE(_xlfn._xlws.FILTER($F:$F,$E:$E=$J$4))
/IF($J$5="総計",1,$K479/10)
),0)</f>
        <v>0</v>
      </c>
      <c r="U479" s="48" cm="1">
        <f t="array" ref="U479">IFERROR(
IF(OR(U$10="",$I479=""),"",
SUMIFS(収穫記録!$P:$P,収穫記録!$D:$D,$J$1,収穫記録!$I:$I,$J$2,収穫記録!$J:$J,$J$3,収穫記録!$F:$F,$I479,収穫記録!$B:$B,"&gt;="&amp;U$10,収穫記録!$B:$B,"&lt;="&amp;U$10+6)
/_xlfn.UNIQUE(_xlfn._xlws.FILTER($F:$F,$E:$E=$J$4))
/IF($J$5="総計",1,$K479/10)
),0)</f>
        <v>0</v>
      </c>
      <c r="V479" s="48" cm="1">
        <f t="array" ref="V479">IFERROR(
IF(OR(V$10="",$I479=""),"",
SUMIFS(収穫記録!$P:$P,収穫記録!$D:$D,$J$1,収穫記録!$I:$I,$J$2,収穫記録!$J:$J,$J$3,収穫記録!$F:$F,$I479,収穫記録!$B:$B,"&gt;="&amp;V$10,収穫記録!$B:$B,"&lt;="&amp;V$10+6)
/_xlfn.UNIQUE(_xlfn._xlws.FILTER($F:$F,$E:$E=$J$4))
/IF($J$5="総計",1,$K479/10)
),0)</f>
        <v>0</v>
      </c>
      <c r="W479" s="48" cm="1">
        <f t="array" ref="W479">IFERROR(
IF(OR(W$10="",$I479=""),"",
SUMIFS(収穫記録!$P:$P,収穫記録!$D:$D,$J$1,収穫記録!$I:$I,$J$2,収穫記録!$J:$J,$J$3,収穫記録!$F:$F,$I479,収穫記録!$B:$B,"&gt;="&amp;W$10,収穫記録!$B:$B,"&lt;="&amp;W$10+6)
/_xlfn.UNIQUE(_xlfn._xlws.FILTER($F:$F,$E:$E=$J$4))
/IF($J$5="総計",1,$K479/10)
),0)</f>
        <v>0</v>
      </c>
      <c r="X479" s="48" cm="1">
        <f t="array" ref="X479">IFERROR(
IF(OR(X$10="",$I479=""),"",
SUMIFS(収穫記録!$P:$P,収穫記録!$D:$D,$J$1,収穫記録!$I:$I,$J$2,収穫記録!$J:$J,$J$3,収穫記録!$F:$F,$I479,収穫記録!$B:$B,"&gt;="&amp;X$10,収穫記録!$B:$B,"&lt;="&amp;X$10+6)
/_xlfn.UNIQUE(_xlfn._xlws.FILTER($F:$F,$E:$E=$J$4))
/IF($J$5="総計",1,$K479/10)
),0)</f>
        <v>0</v>
      </c>
    </row>
    <row r="480" spans="10:24">
      <c r="J480" s="13"/>
      <c r="K480" s="37"/>
      <c r="L480" s="46" t="str">
        <f t="shared" si="9"/>
        <v/>
      </c>
      <c r="M480" s="47" cm="1">
        <f t="array" ref="M480">IFERROR(
IF(OR(M$10="",$I480=""),"",
SUMIFS(収穫記録!$P:$P,収穫記録!$D:$D,$J$1,収穫記録!$I:$I,$J$2,収穫記録!$J:$J,$J$3,収穫記録!$F:$F,$I480,収穫記録!$B:$B,"&gt;="&amp;M$10,収穫記録!$B:$B,"&lt;="&amp;M$10+6)
/_xlfn.UNIQUE(_xlfn._xlws.FILTER($F:$F,$E:$E=$J$4))
/IF($J$5="総計",1,$K480/10)
),0)</f>
        <v>0</v>
      </c>
      <c r="N480" s="48" cm="1">
        <f t="array" ref="N480">IFERROR(
IF(OR(N$10="",$I480=""),"",
SUMIFS(収穫記録!$P:$P,収穫記録!$D:$D,$J$1,収穫記録!$I:$I,$J$2,収穫記録!$J:$J,$J$3,収穫記録!$F:$F,$I480,収穫記録!$B:$B,"&gt;="&amp;N$10,収穫記録!$B:$B,"&lt;="&amp;N$10+6)
/_xlfn.UNIQUE(_xlfn._xlws.FILTER($F:$F,$E:$E=$J$4))
/IF($J$5="総計",1,$K480/10)
),0)</f>
        <v>0</v>
      </c>
      <c r="O480" s="48" cm="1">
        <f t="array" ref="O480">IFERROR(
IF(OR(O$10="",$I480=""),"",
SUMIFS(収穫記録!$P:$P,収穫記録!$D:$D,$J$1,収穫記録!$I:$I,$J$2,収穫記録!$J:$J,$J$3,収穫記録!$F:$F,$I480,収穫記録!$B:$B,"&gt;="&amp;O$10,収穫記録!$B:$B,"&lt;="&amp;O$10+6)
/_xlfn.UNIQUE(_xlfn._xlws.FILTER($F:$F,$E:$E=$J$4))
/IF($J$5="総計",1,$K480/10)
),0)</f>
        <v>0</v>
      </c>
      <c r="P480" s="48" cm="1">
        <f t="array" ref="P480">IFERROR(
IF(OR(P$10="",$I480=""),"",
SUMIFS(収穫記録!$P:$P,収穫記録!$D:$D,$J$1,収穫記録!$I:$I,$J$2,収穫記録!$J:$J,$J$3,収穫記録!$F:$F,$I480,収穫記録!$B:$B,"&gt;="&amp;P$10,収穫記録!$B:$B,"&lt;="&amp;P$10+6)
/_xlfn.UNIQUE(_xlfn._xlws.FILTER($F:$F,$E:$E=$J$4))
/IF($J$5="総計",1,$K480/10)
),0)</f>
        <v>0</v>
      </c>
      <c r="Q480" s="48" cm="1">
        <f t="array" ref="Q480">IFERROR(
IF(OR(Q$10="",$I480=""),"",
SUMIFS(収穫記録!$P:$P,収穫記録!$D:$D,$J$1,収穫記録!$I:$I,$J$2,収穫記録!$J:$J,$J$3,収穫記録!$F:$F,$I480,収穫記録!$B:$B,"&gt;="&amp;Q$10,収穫記録!$B:$B,"&lt;="&amp;Q$10+6)
/_xlfn.UNIQUE(_xlfn._xlws.FILTER($F:$F,$E:$E=$J$4))
/IF($J$5="総計",1,$K480/10)
),0)</f>
        <v>0</v>
      </c>
      <c r="R480" s="48" cm="1">
        <f t="array" ref="R480">IFERROR(
IF(OR(R$10="",$I480=""),"",
SUMIFS(収穫記録!$P:$P,収穫記録!$D:$D,$J$1,収穫記録!$I:$I,$J$2,収穫記録!$J:$J,$J$3,収穫記録!$F:$F,$I480,収穫記録!$B:$B,"&gt;="&amp;R$10,収穫記録!$B:$B,"&lt;="&amp;R$10+6)
/_xlfn.UNIQUE(_xlfn._xlws.FILTER($F:$F,$E:$E=$J$4))
/IF($J$5="総計",1,$K480/10)
),0)</f>
        <v>0</v>
      </c>
      <c r="S480" s="48" cm="1">
        <f t="array" ref="S480">IFERROR(
IF(OR(S$10="",$I480=""),"",
SUMIFS(収穫記録!$P:$P,収穫記録!$D:$D,$J$1,収穫記録!$I:$I,$J$2,収穫記録!$J:$J,$J$3,収穫記録!$F:$F,$I480,収穫記録!$B:$B,"&gt;="&amp;S$10,収穫記録!$B:$B,"&lt;="&amp;S$10+6)
/_xlfn.UNIQUE(_xlfn._xlws.FILTER($F:$F,$E:$E=$J$4))
/IF($J$5="総計",1,$K480/10)
),0)</f>
        <v>0</v>
      </c>
      <c r="T480" s="48" cm="1">
        <f t="array" ref="T480">IFERROR(
IF(OR(T$10="",$I480=""),"",
SUMIFS(収穫記録!$P:$P,収穫記録!$D:$D,$J$1,収穫記録!$I:$I,$J$2,収穫記録!$J:$J,$J$3,収穫記録!$F:$F,$I480,収穫記録!$B:$B,"&gt;="&amp;T$10,収穫記録!$B:$B,"&lt;="&amp;T$10+6)
/_xlfn.UNIQUE(_xlfn._xlws.FILTER($F:$F,$E:$E=$J$4))
/IF($J$5="総計",1,$K480/10)
),0)</f>
        <v>0</v>
      </c>
      <c r="U480" s="48" cm="1">
        <f t="array" ref="U480">IFERROR(
IF(OR(U$10="",$I480=""),"",
SUMIFS(収穫記録!$P:$P,収穫記録!$D:$D,$J$1,収穫記録!$I:$I,$J$2,収穫記録!$J:$J,$J$3,収穫記録!$F:$F,$I480,収穫記録!$B:$B,"&gt;="&amp;U$10,収穫記録!$B:$B,"&lt;="&amp;U$10+6)
/_xlfn.UNIQUE(_xlfn._xlws.FILTER($F:$F,$E:$E=$J$4))
/IF($J$5="総計",1,$K480/10)
),0)</f>
        <v>0</v>
      </c>
      <c r="V480" s="48" cm="1">
        <f t="array" ref="V480">IFERROR(
IF(OR(V$10="",$I480=""),"",
SUMIFS(収穫記録!$P:$P,収穫記録!$D:$D,$J$1,収穫記録!$I:$I,$J$2,収穫記録!$J:$J,$J$3,収穫記録!$F:$F,$I480,収穫記録!$B:$B,"&gt;="&amp;V$10,収穫記録!$B:$B,"&lt;="&amp;V$10+6)
/_xlfn.UNIQUE(_xlfn._xlws.FILTER($F:$F,$E:$E=$J$4))
/IF($J$5="総計",1,$K480/10)
),0)</f>
        <v>0</v>
      </c>
      <c r="W480" s="48" cm="1">
        <f t="array" ref="W480">IFERROR(
IF(OR(W$10="",$I480=""),"",
SUMIFS(収穫記録!$P:$P,収穫記録!$D:$D,$J$1,収穫記録!$I:$I,$J$2,収穫記録!$J:$J,$J$3,収穫記録!$F:$F,$I480,収穫記録!$B:$B,"&gt;="&amp;W$10,収穫記録!$B:$B,"&lt;="&amp;W$10+6)
/_xlfn.UNIQUE(_xlfn._xlws.FILTER($F:$F,$E:$E=$J$4))
/IF($J$5="総計",1,$K480/10)
),0)</f>
        <v>0</v>
      </c>
      <c r="X480" s="48" cm="1">
        <f t="array" ref="X480">IFERROR(
IF(OR(X$10="",$I480=""),"",
SUMIFS(収穫記録!$P:$P,収穫記録!$D:$D,$J$1,収穫記録!$I:$I,$J$2,収穫記録!$J:$J,$J$3,収穫記録!$F:$F,$I480,収穫記録!$B:$B,"&gt;="&amp;X$10,収穫記録!$B:$B,"&lt;="&amp;X$10+6)
/_xlfn.UNIQUE(_xlfn._xlws.FILTER($F:$F,$E:$E=$J$4))
/IF($J$5="総計",1,$K480/10)
),0)</f>
        <v>0</v>
      </c>
    </row>
    <row r="481" spans="10:24">
      <c r="J481" s="13"/>
      <c r="K481" s="37"/>
      <c r="L481" s="46" t="str">
        <f t="shared" si="9"/>
        <v/>
      </c>
      <c r="M481" s="47" cm="1">
        <f t="array" ref="M481">IFERROR(
IF(OR(M$10="",$I481=""),"",
SUMIFS(収穫記録!$P:$P,収穫記録!$D:$D,$J$1,収穫記録!$I:$I,$J$2,収穫記録!$J:$J,$J$3,収穫記録!$F:$F,$I481,収穫記録!$B:$B,"&gt;="&amp;M$10,収穫記録!$B:$B,"&lt;="&amp;M$10+6)
/_xlfn.UNIQUE(_xlfn._xlws.FILTER($F:$F,$E:$E=$J$4))
/IF($J$5="総計",1,$K481/10)
),0)</f>
        <v>0</v>
      </c>
      <c r="N481" s="48" cm="1">
        <f t="array" ref="N481">IFERROR(
IF(OR(N$10="",$I481=""),"",
SUMIFS(収穫記録!$P:$P,収穫記録!$D:$D,$J$1,収穫記録!$I:$I,$J$2,収穫記録!$J:$J,$J$3,収穫記録!$F:$F,$I481,収穫記録!$B:$B,"&gt;="&amp;N$10,収穫記録!$B:$B,"&lt;="&amp;N$10+6)
/_xlfn.UNIQUE(_xlfn._xlws.FILTER($F:$F,$E:$E=$J$4))
/IF($J$5="総計",1,$K481/10)
),0)</f>
        <v>0</v>
      </c>
      <c r="O481" s="48" cm="1">
        <f t="array" ref="O481">IFERROR(
IF(OR(O$10="",$I481=""),"",
SUMIFS(収穫記録!$P:$P,収穫記録!$D:$D,$J$1,収穫記録!$I:$I,$J$2,収穫記録!$J:$J,$J$3,収穫記録!$F:$F,$I481,収穫記録!$B:$B,"&gt;="&amp;O$10,収穫記録!$B:$B,"&lt;="&amp;O$10+6)
/_xlfn.UNIQUE(_xlfn._xlws.FILTER($F:$F,$E:$E=$J$4))
/IF($J$5="総計",1,$K481/10)
),0)</f>
        <v>0</v>
      </c>
      <c r="P481" s="48" cm="1">
        <f t="array" ref="P481">IFERROR(
IF(OR(P$10="",$I481=""),"",
SUMIFS(収穫記録!$P:$P,収穫記録!$D:$D,$J$1,収穫記録!$I:$I,$J$2,収穫記録!$J:$J,$J$3,収穫記録!$F:$F,$I481,収穫記録!$B:$B,"&gt;="&amp;P$10,収穫記録!$B:$B,"&lt;="&amp;P$10+6)
/_xlfn.UNIQUE(_xlfn._xlws.FILTER($F:$F,$E:$E=$J$4))
/IF($J$5="総計",1,$K481/10)
),0)</f>
        <v>0</v>
      </c>
      <c r="Q481" s="48" cm="1">
        <f t="array" ref="Q481">IFERROR(
IF(OR(Q$10="",$I481=""),"",
SUMIFS(収穫記録!$P:$P,収穫記録!$D:$D,$J$1,収穫記録!$I:$I,$J$2,収穫記録!$J:$J,$J$3,収穫記録!$F:$F,$I481,収穫記録!$B:$B,"&gt;="&amp;Q$10,収穫記録!$B:$B,"&lt;="&amp;Q$10+6)
/_xlfn.UNIQUE(_xlfn._xlws.FILTER($F:$F,$E:$E=$J$4))
/IF($J$5="総計",1,$K481/10)
),0)</f>
        <v>0</v>
      </c>
      <c r="R481" s="48" cm="1">
        <f t="array" ref="R481">IFERROR(
IF(OR(R$10="",$I481=""),"",
SUMIFS(収穫記録!$P:$P,収穫記録!$D:$D,$J$1,収穫記録!$I:$I,$J$2,収穫記録!$J:$J,$J$3,収穫記録!$F:$F,$I481,収穫記録!$B:$B,"&gt;="&amp;R$10,収穫記録!$B:$B,"&lt;="&amp;R$10+6)
/_xlfn.UNIQUE(_xlfn._xlws.FILTER($F:$F,$E:$E=$J$4))
/IF($J$5="総計",1,$K481/10)
),0)</f>
        <v>0</v>
      </c>
      <c r="S481" s="48" cm="1">
        <f t="array" ref="S481">IFERROR(
IF(OR(S$10="",$I481=""),"",
SUMIFS(収穫記録!$P:$P,収穫記録!$D:$D,$J$1,収穫記録!$I:$I,$J$2,収穫記録!$J:$J,$J$3,収穫記録!$F:$F,$I481,収穫記録!$B:$B,"&gt;="&amp;S$10,収穫記録!$B:$B,"&lt;="&amp;S$10+6)
/_xlfn.UNIQUE(_xlfn._xlws.FILTER($F:$F,$E:$E=$J$4))
/IF($J$5="総計",1,$K481/10)
),0)</f>
        <v>0</v>
      </c>
      <c r="T481" s="48" cm="1">
        <f t="array" ref="T481">IFERROR(
IF(OR(T$10="",$I481=""),"",
SUMIFS(収穫記録!$P:$P,収穫記録!$D:$D,$J$1,収穫記録!$I:$I,$J$2,収穫記録!$J:$J,$J$3,収穫記録!$F:$F,$I481,収穫記録!$B:$B,"&gt;="&amp;T$10,収穫記録!$B:$B,"&lt;="&amp;T$10+6)
/_xlfn.UNIQUE(_xlfn._xlws.FILTER($F:$F,$E:$E=$J$4))
/IF($J$5="総計",1,$K481/10)
),0)</f>
        <v>0</v>
      </c>
      <c r="U481" s="48" cm="1">
        <f t="array" ref="U481">IFERROR(
IF(OR(U$10="",$I481=""),"",
SUMIFS(収穫記録!$P:$P,収穫記録!$D:$D,$J$1,収穫記録!$I:$I,$J$2,収穫記録!$J:$J,$J$3,収穫記録!$F:$F,$I481,収穫記録!$B:$B,"&gt;="&amp;U$10,収穫記録!$B:$B,"&lt;="&amp;U$10+6)
/_xlfn.UNIQUE(_xlfn._xlws.FILTER($F:$F,$E:$E=$J$4))
/IF($J$5="総計",1,$K481/10)
),0)</f>
        <v>0</v>
      </c>
      <c r="V481" s="48" cm="1">
        <f t="array" ref="V481">IFERROR(
IF(OR(V$10="",$I481=""),"",
SUMIFS(収穫記録!$P:$P,収穫記録!$D:$D,$J$1,収穫記録!$I:$I,$J$2,収穫記録!$J:$J,$J$3,収穫記録!$F:$F,$I481,収穫記録!$B:$B,"&gt;="&amp;V$10,収穫記録!$B:$B,"&lt;="&amp;V$10+6)
/_xlfn.UNIQUE(_xlfn._xlws.FILTER($F:$F,$E:$E=$J$4))
/IF($J$5="総計",1,$K481/10)
),0)</f>
        <v>0</v>
      </c>
      <c r="W481" s="48" cm="1">
        <f t="array" ref="W481">IFERROR(
IF(OR(W$10="",$I481=""),"",
SUMIFS(収穫記録!$P:$P,収穫記録!$D:$D,$J$1,収穫記録!$I:$I,$J$2,収穫記録!$J:$J,$J$3,収穫記録!$F:$F,$I481,収穫記録!$B:$B,"&gt;="&amp;W$10,収穫記録!$B:$B,"&lt;="&amp;W$10+6)
/_xlfn.UNIQUE(_xlfn._xlws.FILTER($F:$F,$E:$E=$J$4))
/IF($J$5="総計",1,$K481/10)
),0)</f>
        <v>0</v>
      </c>
      <c r="X481" s="48" cm="1">
        <f t="array" ref="X481">IFERROR(
IF(OR(X$10="",$I481=""),"",
SUMIFS(収穫記録!$P:$P,収穫記録!$D:$D,$J$1,収穫記録!$I:$I,$J$2,収穫記録!$J:$J,$J$3,収穫記録!$F:$F,$I481,収穫記録!$B:$B,"&gt;="&amp;X$10,収穫記録!$B:$B,"&lt;="&amp;X$10+6)
/_xlfn.UNIQUE(_xlfn._xlws.FILTER($F:$F,$E:$E=$J$4))
/IF($J$5="総計",1,$K481/10)
),0)</f>
        <v>0</v>
      </c>
    </row>
    <row r="482" spans="10:24">
      <c r="J482" s="13"/>
      <c r="K482" s="37"/>
      <c r="L482" s="46" t="str">
        <f t="shared" si="9"/>
        <v/>
      </c>
      <c r="M482" s="47" cm="1">
        <f t="array" ref="M482">IFERROR(
IF(OR(M$10="",$I482=""),"",
SUMIFS(収穫記録!$P:$P,収穫記録!$D:$D,$J$1,収穫記録!$I:$I,$J$2,収穫記録!$J:$J,$J$3,収穫記録!$F:$F,$I482,収穫記録!$B:$B,"&gt;="&amp;M$10,収穫記録!$B:$B,"&lt;="&amp;M$10+6)
/_xlfn.UNIQUE(_xlfn._xlws.FILTER($F:$F,$E:$E=$J$4))
/IF($J$5="総計",1,$K482/10)
),0)</f>
        <v>0</v>
      </c>
      <c r="N482" s="48" cm="1">
        <f t="array" ref="N482">IFERROR(
IF(OR(N$10="",$I482=""),"",
SUMIFS(収穫記録!$P:$P,収穫記録!$D:$D,$J$1,収穫記録!$I:$I,$J$2,収穫記録!$J:$J,$J$3,収穫記録!$F:$F,$I482,収穫記録!$B:$B,"&gt;="&amp;N$10,収穫記録!$B:$B,"&lt;="&amp;N$10+6)
/_xlfn.UNIQUE(_xlfn._xlws.FILTER($F:$F,$E:$E=$J$4))
/IF($J$5="総計",1,$K482/10)
),0)</f>
        <v>0</v>
      </c>
      <c r="O482" s="48" cm="1">
        <f t="array" ref="O482">IFERROR(
IF(OR(O$10="",$I482=""),"",
SUMIFS(収穫記録!$P:$P,収穫記録!$D:$D,$J$1,収穫記録!$I:$I,$J$2,収穫記録!$J:$J,$J$3,収穫記録!$F:$F,$I482,収穫記録!$B:$B,"&gt;="&amp;O$10,収穫記録!$B:$B,"&lt;="&amp;O$10+6)
/_xlfn.UNIQUE(_xlfn._xlws.FILTER($F:$F,$E:$E=$J$4))
/IF($J$5="総計",1,$K482/10)
),0)</f>
        <v>0</v>
      </c>
      <c r="P482" s="48" cm="1">
        <f t="array" ref="P482">IFERROR(
IF(OR(P$10="",$I482=""),"",
SUMIFS(収穫記録!$P:$P,収穫記録!$D:$D,$J$1,収穫記録!$I:$I,$J$2,収穫記録!$J:$J,$J$3,収穫記録!$F:$F,$I482,収穫記録!$B:$B,"&gt;="&amp;P$10,収穫記録!$B:$B,"&lt;="&amp;P$10+6)
/_xlfn.UNIQUE(_xlfn._xlws.FILTER($F:$F,$E:$E=$J$4))
/IF($J$5="総計",1,$K482/10)
),0)</f>
        <v>0</v>
      </c>
      <c r="Q482" s="48" cm="1">
        <f t="array" ref="Q482">IFERROR(
IF(OR(Q$10="",$I482=""),"",
SUMIFS(収穫記録!$P:$P,収穫記録!$D:$D,$J$1,収穫記録!$I:$I,$J$2,収穫記録!$J:$J,$J$3,収穫記録!$F:$F,$I482,収穫記録!$B:$B,"&gt;="&amp;Q$10,収穫記録!$B:$B,"&lt;="&amp;Q$10+6)
/_xlfn.UNIQUE(_xlfn._xlws.FILTER($F:$F,$E:$E=$J$4))
/IF($J$5="総計",1,$K482/10)
),0)</f>
        <v>0</v>
      </c>
      <c r="R482" s="48" cm="1">
        <f t="array" ref="R482">IFERROR(
IF(OR(R$10="",$I482=""),"",
SUMIFS(収穫記録!$P:$P,収穫記録!$D:$D,$J$1,収穫記録!$I:$I,$J$2,収穫記録!$J:$J,$J$3,収穫記録!$F:$F,$I482,収穫記録!$B:$B,"&gt;="&amp;R$10,収穫記録!$B:$B,"&lt;="&amp;R$10+6)
/_xlfn.UNIQUE(_xlfn._xlws.FILTER($F:$F,$E:$E=$J$4))
/IF($J$5="総計",1,$K482/10)
),0)</f>
        <v>0</v>
      </c>
      <c r="S482" s="48" cm="1">
        <f t="array" ref="S482">IFERROR(
IF(OR(S$10="",$I482=""),"",
SUMIFS(収穫記録!$P:$P,収穫記録!$D:$D,$J$1,収穫記録!$I:$I,$J$2,収穫記録!$J:$J,$J$3,収穫記録!$F:$F,$I482,収穫記録!$B:$B,"&gt;="&amp;S$10,収穫記録!$B:$B,"&lt;="&amp;S$10+6)
/_xlfn.UNIQUE(_xlfn._xlws.FILTER($F:$F,$E:$E=$J$4))
/IF($J$5="総計",1,$K482/10)
),0)</f>
        <v>0</v>
      </c>
      <c r="T482" s="48" cm="1">
        <f t="array" ref="T482">IFERROR(
IF(OR(T$10="",$I482=""),"",
SUMIFS(収穫記録!$P:$P,収穫記録!$D:$D,$J$1,収穫記録!$I:$I,$J$2,収穫記録!$J:$J,$J$3,収穫記録!$F:$F,$I482,収穫記録!$B:$B,"&gt;="&amp;T$10,収穫記録!$B:$B,"&lt;="&amp;T$10+6)
/_xlfn.UNIQUE(_xlfn._xlws.FILTER($F:$F,$E:$E=$J$4))
/IF($J$5="総計",1,$K482/10)
),0)</f>
        <v>0</v>
      </c>
      <c r="U482" s="48" cm="1">
        <f t="array" ref="U482">IFERROR(
IF(OR(U$10="",$I482=""),"",
SUMIFS(収穫記録!$P:$P,収穫記録!$D:$D,$J$1,収穫記録!$I:$I,$J$2,収穫記録!$J:$J,$J$3,収穫記録!$F:$F,$I482,収穫記録!$B:$B,"&gt;="&amp;U$10,収穫記録!$B:$B,"&lt;="&amp;U$10+6)
/_xlfn.UNIQUE(_xlfn._xlws.FILTER($F:$F,$E:$E=$J$4))
/IF($J$5="総計",1,$K482/10)
),0)</f>
        <v>0</v>
      </c>
      <c r="V482" s="48" cm="1">
        <f t="array" ref="V482">IFERROR(
IF(OR(V$10="",$I482=""),"",
SUMIFS(収穫記録!$P:$P,収穫記録!$D:$D,$J$1,収穫記録!$I:$I,$J$2,収穫記録!$J:$J,$J$3,収穫記録!$F:$F,$I482,収穫記録!$B:$B,"&gt;="&amp;V$10,収穫記録!$B:$B,"&lt;="&amp;V$10+6)
/_xlfn.UNIQUE(_xlfn._xlws.FILTER($F:$F,$E:$E=$J$4))
/IF($J$5="総計",1,$K482/10)
),0)</f>
        <v>0</v>
      </c>
      <c r="W482" s="48" cm="1">
        <f t="array" ref="W482">IFERROR(
IF(OR(W$10="",$I482=""),"",
SUMIFS(収穫記録!$P:$P,収穫記録!$D:$D,$J$1,収穫記録!$I:$I,$J$2,収穫記録!$J:$J,$J$3,収穫記録!$F:$F,$I482,収穫記録!$B:$B,"&gt;="&amp;W$10,収穫記録!$B:$B,"&lt;="&amp;W$10+6)
/_xlfn.UNIQUE(_xlfn._xlws.FILTER($F:$F,$E:$E=$J$4))
/IF($J$5="総計",1,$K482/10)
),0)</f>
        <v>0</v>
      </c>
      <c r="X482" s="48" cm="1">
        <f t="array" ref="X482">IFERROR(
IF(OR(X$10="",$I482=""),"",
SUMIFS(収穫記録!$P:$P,収穫記録!$D:$D,$J$1,収穫記録!$I:$I,$J$2,収穫記録!$J:$J,$J$3,収穫記録!$F:$F,$I482,収穫記録!$B:$B,"&gt;="&amp;X$10,収穫記録!$B:$B,"&lt;="&amp;X$10+6)
/_xlfn.UNIQUE(_xlfn._xlws.FILTER($F:$F,$E:$E=$J$4))
/IF($J$5="総計",1,$K482/10)
),0)</f>
        <v>0</v>
      </c>
    </row>
    <row r="483" spans="10:24">
      <c r="J483" s="13"/>
      <c r="K483" s="37"/>
      <c r="L483" s="46" t="str">
        <f t="shared" si="9"/>
        <v/>
      </c>
      <c r="M483" s="47" cm="1">
        <f t="array" ref="M483">IFERROR(
IF(OR(M$10="",$I483=""),"",
SUMIFS(収穫記録!$P:$P,収穫記録!$D:$D,$J$1,収穫記録!$I:$I,$J$2,収穫記録!$J:$J,$J$3,収穫記録!$F:$F,$I483,収穫記録!$B:$B,"&gt;="&amp;M$10,収穫記録!$B:$B,"&lt;="&amp;M$10+6)
/_xlfn.UNIQUE(_xlfn._xlws.FILTER($F:$F,$E:$E=$J$4))
/IF($J$5="総計",1,$K483/10)
),0)</f>
        <v>0</v>
      </c>
      <c r="N483" s="48" cm="1">
        <f t="array" ref="N483">IFERROR(
IF(OR(N$10="",$I483=""),"",
SUMIFS(収穫記録!$P:$P,収穫記録!$D:$D,$J$1,収穫記録!$I:$I,$J$2,収穫記録!$J:$J,$J$3,収穫記録!$F:$F,$I483,収穫記録!$B:$B,"&gt;="&amp;N$10,収穫記録!$B:$B,"&lt;="&amp;N$10+6)
/_xlfn.UNIQUE(_xlfn._xlws.FILTER($F:$F,$E:$E=$J$4))
/IF($J$5="総計",1,$K483/10)
),0)</f>
        <v>0</v>
      </c>
      <c r="O483" s="48" cm="1">
        <f t="array" ref="O483">IFERROR(
IF(OR(O$10="",$I483=""),"",
SUMIFS(収穫記録!$P:$P,収穫記録!$D:$D,$J$1,収穫記録!$I:$I,$J$2,収穫記録!$J:$J,$J$3,収穫記録!$F:$F,$I483,収穫記録!$B:$B,"&gt;="&amp;O$10,収穫記録!$B:$B,"&lt;="&amp;O$10+6)
/_xlfn.UNIQUE(_xlfn._xlws.FILTER($F:$F,$E:$E=$J$4))
/IF($J$5="総計",1,$K483/10)
),0)</f>
        <v>0</v>
      </c>
      <c r="P483" s="48" cm="1">
        <f t="array" ref="P483">IFERROR(
IF(OR(P$10="",$I483=""),"",
SUMIFS(収穫記録!$P:$P,収穫記録!$D:$D,$J$1,収穫記録!$I:$I,$J$2,収穫記録!$J:$J,$J$3,収穫記録!$F:$F,$I483,収穫記録!$B:$B,"&gt;="&amp;P$10,収穫記録!$B:$B,"&lt;="&amp;P$10+6)
/_xlfn.UNIQUE(_xlfn._xlws.FILTER($F:$F,$E:$E=$J$4))
/IF($J$5="総計",1,$K483/10)
),0)</f>
        <v>0</v>
      </c>
      <c r="Q483" s="48" cm="1">
        <f t="array" ref="Q483">IFERROR(
IF(OR(Q$10="",$I483=""),"",
SUMIFS(収穫記録!$P:$P,収穫記録!$D:$D,$J$1,収穫記録!$I:$I,$J$2,収穫記録!$J:$J,$J$3,収穫記録!$F:$F,$I483,収穫記録!$B:$B,"&gt;="&amp;Q$10,収穫記録!$B:$B,"&lt;="&amp;Q$10+6)
/_xlfn.UNIQUE(_xlfn._xlws.FILTER($F:$F,$E:$E=$J$4))
/IF($J$5="総計",1,$K483/10)
),0)</f>
        <v>0</v>
      </c>
      <c r="R483" s="48" cm="1">
        <f t="array" ref="R483">IFERROR(
IF(OR(R$10="",$I483=""),"",
SUMIFS(収穫記録!$P:$P,収穫記録!$D:$D,$J$1,収穫記録!$I:$I,$J$2,収穫記録!$J:$J,$J$3,収穫記録!$F:$F,$I483,収穫記録!$B:$B,"&gt;="&amp;R$10,収穫記録!$B:$B,"&lt;="&amp;R$10+6)
/_xlfn.UNIQUE(_xlfn._xlws.FILTER($F:$F,$E:$E=$J$4))
/IF($J$5="総計",1,$K483/10)
),0)</f>
        <v>0</v>
      </c>
      <c r="S483" s="48" cm="1">
        <f t="array" ref="S483">IFERROR(
IF(OR(S$10="",$I483=""),"",
SUMIFS(収穫記録!$P:$P,収穫記録!$D:$D,$J$1,収穫記録!$I:$I,$J$2,収穫記録!$J:$J,$J$3,収穫記録!$F:$F,$I483,収穫記録!$B:$B,"&gt;="&amp;S$10,収穫記録!$B:$B,"&lt;="&amp;S$10+6)
/_xlfn.UNIQUE(_xlfn._xlws.FILTER($F:$F,$E:$E=$J$4))
/IF($J$5="総計",1,$K483/10)
),0)</f>
        <v>0</v>
      </c>
      <c r="T483" s="48" cm="1">
        <f t="array" ref="T483">IFERROR(
IF(OR(T$10="",$I483=""),"",
SUMIFS(収穫記録!$P:$P,収穫記録!$D:$D,$J$1,収穫記録!$I:$I,$J$2,収穫記録!$J:$J,$J$3,収穫記録!$F:$F,$I483,収穫記録!$B:$B,"&gt;="&amp;T$10,収穫記録!$B:$B,"&lt;="&amp;T$10+6)
/_xlfn.UNIQUE(_xlfn._xlws.FILTER($F:$F,$E:$E=$J$4))
/IF($J$5="総計",1,$K483/10)
),0)</f>
        <v>0</v>
      </c>
      <c r="U483" s="48" cm="1">
        <f t="array" ref="U483">IFERROR(
IF(OR(U$10="",$I483=""),"",
SUMIFS(収穫記録!$P:$P,収穫記録!$D:$D,$J$1,収穫記録!$I:$I,$J$2,収穫記録!$J:$J,$J$3,収穫記録!$F:$F,$I483,収穫記録!$B:$B,"&gt;="&amp;U$10,収穫記録!$B:$B,"&lt;="&amp;U$10+6)
/_xlfn.UNIQUE(_xlfn._xlws.FILTER($F:$F,$E:$E=$J$4))
/IF($J$5="総計",1,$K483/10)
),0)</f>
        <v>0</v>
      </c>
      <c r="V483" s="48" cm="1">
        <f t="array" ref="V483">IFERROR(
IF(OR(V$10="",$I483=""),"",
SUMIFS(収穫記録!$P:$P,収穫記録!$D:$D,$J$1,収穫記録!$I:$I,$J$2,収穫記録!$J:$J,$J$3,収穫記録!$F:$F,$I483,収穫記録!$B:$B,"&gt;="&amp;V$10,収穫記録!$B:$B,"&lt;="&amp;V$10+6)
/_xlfn.UNIQUE(_xlfn._xlws.FILTER($F:$F,$E:$E=$J$4))
/IF($J$5="総計",1,$K483/10)
),0)</f>
        <v>0</v>
      </c>
      <c r="W483" s="48" cm="1">
        <f t="array" ref="W483">IFERROR(
IF(OR(W$10="",$I483=""),"",
SUMIFS(収穫記録!$P:$P,収穫記録!$D:$D,$J$1,収穫記録!$I:$I,$J$2,収穫記録!$J:$J,$J$3,収穫記録!$F:$F,$I483,収穫記録!$B:$B,"&gt;="&amp;W$10,収穫記録!$B:$B,"&lt;="&amp;W$10+6)
/_xlfn.UNIQUE(_xlfn._xlws.FILTER($F:$F,$E:$E=$J$4))
/IF($J$5="総計",1,$K483/10)
),0)</f>
        <v>0</v>
      </c>
      <c r="X483" s="48" cm="1">
        <f t="array" ref="X483">IFERROR(
IF(OR(X$10="",$I483=""),"",
SUMIFS(収穫記録!$P:$P,収穫記録!$D:$D,$J$1,収穫記録!$I:$I,$J$2,収穫記録!$J:$J,$J$3,収穫記録!$F:$F,$I483,収穫記録!$B:$B,"&gt;="&amp;X$10,収穫記録!$B:$B,"&lt;="&amp;X$10+6)
/_xlfn.UNIQUE(_xlfn._xlws.FILTER($F:$F,$E:$E=$J$4))
/IF($J$5="総計",1,$K483/10)
),0)</f>
        <v>0</v>
      </c>
    </row>
    <row r="484" spans="10:24">
      <c r="J484" s="13"/>
      <c r="K484" s="37"/>
      <c r="L484" s="46" t="str">
        <f t="shared" si="9"/>
        <v/>
      </c>
      <c r="M484" s="47" cm="1">
        <f t="array" ref="M484">IFERROR(
IF(OR(M$10="",$I484=""),"",
SUMIFS(収穫記録!$P:$P,収穫記録!$D:$D,$J$1,収穫記録!$I:$I,$J$2,収穫記録!$J:$J,$J$3,収穫記録!$F:$F,$I484,収穫記録!$B:$B,"&gt;="&amp;M$10,収穫記録!$B:$B,"&lt;="&amp;M$10+6)
/_xlfn.UNIQUE(_xlfn._xlws.FILTER($F:$F,$E:$E=$J$4))
/IF($J$5="総計",1,$K484/10)
),0)</f>
        <v>0</v>
      </c>
      <c r="N484" s="48" cm="1">
        <f t="array" ref="N484">IFERROR(
IF(OR(N$10="",$I484=""),"",
SUMIFS(収穫記録!$P:$P,収穫記録!$D:$D,$J$1,収穫記録!$I:$I,$J$2,収穫記録!$J:$J,$J$3,収穫記録!$F:$F,$I484,収穫記録!$B:$B,"&gt;="&amp;N$10,収穫記録!$B:$B,"&lt;="&amp;N$10+6)
/_xlfn.UNIQUE(_xlfn._xlws.FILTER($F:$F,$E:$E=$J$4))
/IF($J$5="総計",1,$K484/10)
),0)</f>
        <v>0</v>
      </c>
      <c r="O484" s="48" cm="1">
        <f t="array" ref="O484">IFERROR(
IF(OR(O$10="",$I484=""),"",
SUMIFS(収穫記録!$P:$P,収穫記録!$D:$D,$J$1,収穫記録!$I:$I,$J$2,収穫記録!$J:$J,$J$3,収穫記録!$F:$F,$I484,収穫記録!$B:$B,"&gt;="&amp;O$10,収穫記録!$B:$B,"&lt;="&amp;O$10+6)
/_xlfn.UNIQUE(_xlfn._xlws.FILTER($F:$F,$E:$E=$J$4))
/IF($J$5="総計",1,$K484/10)
),0)</f>
        <v>0</v>
      </c>
      <c r="P484" s="48" cm="1">
        <f t="array" ref="P484">IFERROR(
IF(OR(P$10="",$I484=""),"",
SUMIFS(収穫記録!$P:$P,収穫記録!$D:$D,$J$1,収穫記録!$I:$I,$J$2,収穫記録!$J:$J,$J$3,収穫記録!$F:$F,$I484,収穫記録!$B:$B,"&gt;="&amp;P$10,収穫記録!$B:$B,"&lt;="&amp;P$10+6)
/_xlfn.UNIQUE(_xlfn._xlws.FILTER($F:$F,$E:$E=$J$4))
/IF($J$5="総計",1,$K484/10)
),0)</f>
        <v>0</v>
      </c>
      <c r="Q484" s="48" cm="1">
        <f t="array" ref="Q484">IFERROR(
IF(OR(Q$10="",$I484=""),"",
SUMIFS(収穫記録!$P:$P,収穫記録!$D:$D,$J$1,収穫記録!$I:$I,$J$2,収穫記録!$J:$J,$J$3,収穫記録!$F:$F,$I484,収穫記録!$B:$B,"&gt;="&amp;Q$10,収穫記録!$B:$B,"&lt;="&amp;Q$10+6)
/_xlfn.UNIQUE(_xlfn._xlws.FILTER($F:$F,$E:$E=$J$4))
/IF($J$5="総計",1,$K484/10)
),0)</f>
        <v>0</v>
      </c>
      <c r="R484" s="48" cm="1">
        <f t="array" ref="R484">IFERROR(
IF(OR(R$10="",$I484=""),"",
SUMIFS(収穫記録!$P:$P,収穫記録!$D:$D,$J$1,収穫記録!$I:$I,$J$2,収穫記録!$J:$J,$J$3,収穫記録!$F:$F,$I484,収穫記録!$B:$B,"&gt;="&amp;R$10,収穫記録!$B:$B,"&lt;="&amp;R$10+6)
/_xlfn.UNIQUE(_xlfn._xlws.FILTER($F:$F,$E:$E=$J$4))
/IF($J$5="総計",1,$K484/10)
),0)</f>
        <v>0</v>
      </c>
      <c r="S484" s="48" cm="1">
        <f t="array" ref="S484">IFERROR(
IF(OR(S$10="",$I484=""),"",
SUMIFS(収穫記録!$P:$P,収穫記録!$D:$D,$J$1,収穫記録!$I:$I,$J$2,収穫記録!$J:$J,$J$3,収穫記録!$F:$F,$I484,収穫記録!$B:$B,"&gt;="&amp;S$10,収穫記録!$B:$B,"&lt;="&amp;S$10+6)
/_xlfn.UNIQUE(_xlfn._xlws.FILTER($F:$F,$E:$E=$J$4))
/IF($J$5="総計",1,$K484/10)
),0)</f>
        <v>0</v>
      </c>
      <c r="T484" s="48" cm="1">
        <f t="array" ref="T484">IFERROR(
IF(OR(T$10="",$I484=""),"",
SUMIFS(収穫記録!$P:$P,収穫記録!$D:$D,$J$1,収穫記録!$I:$I,$J$2,収穫記録!$J:$J,$J$3,収穫記録!$F:$F,$I484,収穫記録!$B:$B,"&gt;="&amp;T$10,収穫記録!$B:$B,"&lt;="&amp;T$10+6)
/_xlfn.UNIQUE(_xlfn._xlws.FILTER($F:$F,$E:$E=$J$4))
/IF($J$5="総計",1,$K484/10)
),0)</f>
        <v>0</v>
      </c>
      <c r="U484" s="48" cm="1">
        <f t="array" ref="U484">IFERROR(
IF(OR(U$10="",$I484=""),"",
SUMIFS(収穫記録!$P:$P,収穫記録!$D:$D,$J$1,収穫記録!$I:$I,$J$2,収穫記録!$J:$J,$J$3,収穫記録!$F:$F,$I484,収穫記録!$B:$B,"&gt;="&amp;U$10,収穫記録!$B:$B,"&lt;="&amp;U$10+6)
/_xlfn.UNIQUE(_xlfn._xlws.FILTER($F:$F,$E:$E=$J$4))
/IF($J$5="総計",1,$K484/10)
),0)</f>
        <v>0</v>
      </c>
      <c r="V484" s="48" cm="1">
        <f t="array" ref="V484">IFERROR(
IF(OR(V$10="",$I484=""),"",
SUMIFS(収穫記録!$P:$P,収穫記録!$D:$D,$J$1,収穫記録!$I:$I,$J$2,収穫記録!$J:$J,$J$3,収穫記録!$F:$F,$I484,収穫記録!$B:$B,"&gt;="&amp;V$10,収穫記録!$B:$B,"&lt;="&amp;V$10+6)
/_xlfn.UNIQUE(_xlfn._xlws.FILTER($F:$F,$E:$E=$J$4))
/IF($J$5="総計",1,$K484/10)
),0)</f>
        <v>0</v>
      </c>
      <c r="W484" s="48" cm="1">
        <f t="array" ref="W484">IFERROR(
IF(OR(W$10="",$I484=""),"",
SUMIFS(収穫記録!$P:$P,収穫記録!$D:$D,$J$1,収穫記録!$I:$I,$J$2,収穫記録!$J:$J,$J$3,収穫記録!$F:$F,$I484,収穫記録!$B:$B,"&gt;="&amp;W$10,収穫記録!$B:$B,"&lt;="&amp;W$10+6)
/_xlfn.UNIQUE(_xlfn._xlws.FILTER($F:$F,$E:$E=$J$4))
/IF($J$5="総計",1,$K484/10)
),0)</f>
        <v>0</v>
      </c>
      <c r="X484" s="48" cm="1">
        <f t="array" ref="X484">IFERROR(
IF(OR(X$10="",$I484=""),"",
SUMIFS(収穫記録!$P:$P,収穫記録!$D:$D,$J$1,収穫記録!$I:$I,$J$2,収穫記録!$J:$J,$J$3,収穫記録!$F:$F,$I484,収穫記録!$B:$B,"&gt;="&amp;X$10,収穫記録!$B:$B,"&lt;="&amp;X$10+6)
/_xlfn.UNIQUE(_xlfn._xlws.FILTER($F:$F,$E:$E=$J$4))
/IF($J$5="総計",1,$K484/10)
),0)</f>
        <v>0</v>
      </c>
    </row>
    <row r="485" spans="10:24">
      <c r="J485" s="13"/>
      <c r="K485" s="37"/>
      <c r="L485" s="46" t="str">
        <f t="shared" si="9"/>
        <v/>
      </c>
      <c r="M485" s="47" cm="1">
        <f t="array" ref="M485">IFERROR(
IF(OR(M$10="",$I485=""),"",
SUMIFS(収穫記録!$P:$P,収穫記録!$D:$D,$J$1,収穫記録!$I:$I,$J$2,収穫記録!$J:$J,$J$3,収穫記録!$F:$F,$I485,収穫記録!$B:$B,"&gt;="&amp;M$10,収穫記録!$B:$B,"&lt;="&amp;M$10+6)
/_xlfn.UNIQUE(_xlfn._xlws.FILTER($F:$F,$E:$E=$J$4))
/IF($J$5="総計",1,$K485/10)
),0)</f>
        <v>0</v>
      </c>
      <c r="N485" s="48" cm="1">
        <f t="array" ref="N485">IFERROR(
IF(OR(N$10="",$I485=""),"",
SUMIFS(収穫記録!$P:$P,収穫記録!$D:$D,$J$1,収穫記録!$I:$I,$J$2,収穫記録!$J:$J,$J$3,収穫記録!$F:$F,$I485,収穫記録!$B:$B,"&gt;="&amp;N$10,収穫記録!$B:$B,"&lt;="&amp;N$10+6)
/_xlfn.UNIQUE(_xlfn._xlws.FILTER($F:$F,$E:$E=$J$4))
/IF($J$5="総計",1,$K485/10)
),0)</f>
        <v>0</v>
      </c>
      <c r="O485" s="48" cm="1">
        <f t="array" ref="O485">IFERROR(
IF(OR(O$10="",$I485=""),"",
SUMIFS(収穫記録!$P:$P,収穫記録!$D:$D,$J$1,収穫記録!$I:$I,$J$2,収穫記録!$J:$J,$J$3,収穫記録!$F:$F,$I485,収穫記録!$B:$B,"&gt;="&amp;O$10,収穫記録!$B:$B,"&lt;="&amp;O$10+6)
/_xlfn.UNIQUE(_xlfn._xlws.FILTER($F:$F,$E:$E=$J$4))
/IF($J$5="総計",1,$K485/10)
),0)</f>
        <v>0</v>
      </c>
      <c r="P485" s="48" cm="1">
        <f t="array" ref="P485">IFERROR(
IF(OR(P$10="",$I485=""),"",
SUMIFS(収穫記録!$P:$P,収穫記録!$D:$D,$J$1,収穫記録!$I:$I,$J$2,収穫記録!$J:$J,$J$3,収穫記録!$F:$F,$I485,収穫記録!$B:$B,"&gt;="&amp;P$10,収穫記録!$B:$B,"&lt;="&amp;P$10+6)
/_xlfn.UNIQUE(_xlfn._xlws.FILTER($F:$F,$E:$E=$J$4))
/IF($J$5="総計",1,$K485/10)
),0)</f>
        <v>0</v>
      </c>
      <c r="Q485" s="48" cm="1">
        <f t="array" ref="Q485">IFERROR(
IF(OR(Q$10="",$I485=""),"",
SUMIFS(収穫記録!$P:$P,収穫記録!$D:$D,$J$1,収穫記録!$I:$I,$J$2,収穫記録!$J:$J,$J$3,収穫記録!$F:$F,$I485,収穫記録!$B:$B,"&gt;="&amp;Q$10,収穫記録!$B:$B,"&lt;="&amp;Q$10+6)
/_xlfn.UNIQUE(_xlfn._xlws.FILTER($F:$F,$E:$E=$J$4))
/IF($J$5="総計",1,$K485/10)
),0)</f>
        <v>0</v>
      </c>
      <c r="R485" s="48" cm="1">
        <f t="array" ref="R485">IFERROR(
IF(OR(R$10="",$I485=""),"",
SUMIFS(収穫記録!$P:$P,収穫記録!$D:$D,$J$1,収穫記録!$I:$I,$J$2,収穫記録!$J:$J,$J$3,収穫記録!$F:$F,$I485,収穫記録!$B:$B,"&gt;="&amp;R$10,収穫記録!$B:$B,"&lt;="&amp;R$10+6)
/_xlfn.UNIQUE(_xlfn._xlws.FILTER($F:$F,$E:$E=$J$4))
/IF($J$5="総計",1,$K485/10)
),0)</f>
        <v>0</v>
      </c>
      <c r="S485" s="48" cm="1">
        <f t="array" ref="S485">IFERROR(
IF(OR(S$10="",$I485=""),"",
SUMIFS(収穫記録!$P:$P,収穫記録!$D:$D,$J$1,収穫記録!$I:$I,$J$2,収穫記録!$J:$J,$J$3,収穫記録!$F:$F,$I485,収穫記録!$B:$B,"&gt;="&amp;S$10,収穫記録!$B:$B,"&lt;="&amp;S$10+6)
/_xlfn.UNIQUE(_xlfn._xlws.FILTER($F:$F,$E:$E=$J$4))
/IF($J$5="総計",1,$K485/10)
),0)</f>
        <v>0</v>
      </c>
      <c r="T485" s="48" cm="1">
        <f t="array" ref="T485">IFERROR(
IF(OR(T$10="",$I485=""),"",
SUMIFS(収穫記録!$P:$P,収穫記録!$D:$D,$J$1,収穫記録!$I:$I,$J$2,収穫記録!$J:$J,$J$3,収穫記録!$F:$F,$I485,収穫記録!$B:$B,"&gt;="&amp;T$10,収穫記録!$B:$B,"&lt;="&amp;T$10+6)
/_xlfn.UNIQUE(_xlfn._xlws.FILTER($F:$F,$E:$E=$J$4))
/IF($J$5="総計",1,$K485/10)
),0)</f>
        <v>0</v>
      </c>
      <c r="U485" s="48" cm="1">
        <f t="array" ref="U485">IFERROR(
IF(OR(U$10="",$I485=""),"",
SUMIFS(収穫記録!$P:$P,収穫記録!$D:$D,$J$1,収穫記録!$I:$I,$J$2,収穫記録!$J:$J,$J$3,収穫記録!$F:$F,$I485,収穫記録!$B:$B,"&gt;="&amp;U$10,収穫記録!$B:$B,"&lt;="&amp;U$10+6)
/_xlfn.UNIQUE(_xlfn._xlws.FILTER($F:$F,$E:$E=$J$4))
/IF($J$5="総計",1,$K485/10)
),0)</f>
        <v>0</v>
      </c>
      <c r="V485" s="48" cm="1">
        <f t="array" ref="V485">IFERROR(
IF(OR(V$10="",$I485=""),"",
SUMIFS(収穫記録!$P:$P,収穫記録!$D:$D,$J$1,収穫記録!$I:$I,$J$2,収穫記録!$J:$J,$J$3,収穫記録!$F:$F,$I485,収穫記録!$B:$B,"&gt;="&amp;V$10,収穫記録!$B:$B,"&lt;="&amp;V$10+6)
/_xlfn.UNIQUE(_xlfn._xlws.FILTER($F:$F,$E:$E=$J$4))
/IF($J$5="総計",1,$K485/10)
),0)</f>
        <v>0</v>
      </c>
      <c r="W485" s="48" cm="1">
        <f t="array" ref="W485">IFERROR(
IF(OR(W$10="",$I485=""),"",
SUMIFS(収穫記録!$P:$P,収穫記録!$D:$D,$J$1,収穫記録!$I:$I,$J$2,収穫記録!$J:$J,$J$3,収穫記録!$F:$F,$I485,収穫記録!$B:$B,"&gt;="&amp;W$10,収穫記録!$B:$B,"&lt;="&amp;W$10+6)
/_xlfn.UNIQUE(_xlfn._xlws.FILTER($F:$F,$E:$E=$J$4))
/IF($J$5="総計",1,$K485/10)
),0)</f>
        <v>0</v>
      </c>
      <c r="X485" s="48" cm="1">
        <f t="array" ref="X485">IFERROR(
IF(OR(X$10="",$I485=""),"",
SUMIFS(収穫記録!$P:$P,収穫記録!$D:$D,$J$1,収穫記録!$I:$I,$J$2,収穫記録!$J:$J,$J$3,収穫記録!$F:$F,$I485,収穫記録!$B:$B,"&gt;="&amp;X$10,収穫記録!$B:$B,"&lt;="&amp;X$10+6)
/_xlfn.UNIQUE(_xlfn._xlws.FILTER($F:$F,$E:$E=$J$4))
/IF($J$5="総計",1,$K485/10)
),0)</f>
        <v>0</v>
      </c>
    </row>
    <row r="486" spans="10:24">
      <c r="J486" s="13"/>
      <c r="K486" s="37"/>
      <c r="L486" s="46" t="str">
        <f t="shared" si="9"/>
        <v/>
      </c>
      <c r="M486" s="47" cm="1">
        <f t="array" ref="M486">IFERROR(
IF(OR(M$10="",$I486=""),"",
SUMIFS(収穫記録!$P:$P,収穫記録!$D:$D,$J$1,収穫記録!$I:$I,$J$2,収穫記録!$J:$J,$J$3,収穫記録!$F:$F,$I486,収穫記録!$B:$B,"&gt;="&amp;M$10,収穫記録!$B:$B,"&lt;="&amp;M$10+6)
/_xlfn.UNIQUE(_xlfn._xlws.FILTER($F:$F,$E:$E=$J$4))
/IF($J$5="総計",1,$K486/10)
),0)</f>
        <v>0</v>
      </c>
      <c r="N486" s="48" cm="1">
        <f t="array" ref="N486">IFERROR(
IF(OR(N$10="",$I486=""),"",
SUMIFS(収穫記録!$P:$P,収穫記録!$D:$D,$J$1,収穫記録!$I:$I,$J$2,収穫記録!$J:$J,$J$3,収穫記録!$F:$F,$I486,収穫記録!$B:$B,"&gt;="&amp;N$10,収穫記録!$B:$B,"&lt;="&amp;N$10+6)
/_xlfn.UNIQUE(_xlfn._xlws.FILTER($F:$F,$E:$E=$J$4))
/IF($J$5="総計",1,$K486/10)
),0)</f>
        <v>0</v>
      </c>
      <c r="O486" s="48" cm="1">
        <f t="array" ref="O486">IFERROR(
IF(OR(O$10="",$I486=""),"",
SUMIFS(収穫記録!$P:$P,収穫記録!$D:$D,$J$1,収穫記録!$I:$I,$J$2,収穫記録!$J:$J,$J$3,収穫記録!$F:$F,$I486,収穫記録!$B:$B,"&gt;="&amp;O$10,収穫記録!$B:$B,"&lt;="&amp;O$10+6)
/_xlfn.UNIQUE(_xlfn._xlws.FILTER($F:$F,$E:$E=$J$4))
/IF($J$5="総計",1,$K486/10)
),0)</f>
        <v>0</v>
      </c>
      <c r="P486" s="48" cm="1">
        <f t="array" ref="P486">IFERROR(
IF(OR(P$10="",$I486=""),"",
SUMIFS(収穫記録!$P:$P,収穫記録!$D:$D,$J$1,収穫記録!$I:$I,$J$2,収穫記録!$J:$J,$J$3,収穫記録!$F:$F,$I486,収穫記録!$B:$B,"&gt;="&amp;P$10,収穫記録!$B:$B,"&lt;="&amp;P$10+6)
/_xlfn.UNIQUE(_xlfn._xlws.FILTER($F:$F,$E:$E=$J$4))
/IF($J$5="総計",1,$K486/10)
),0)</f>
        <v>0</v>
      </c>
      <c r="Q486" s="48" cm="1">
        <f t="array" ref="Q486">IFERROR(
IF(OR(Q$10="",$I486=""),"",
SUMIFS(収穫記録!$P:$P,収穫記録!$D:$D,$J$1,収穫記録!$I:$I,$J$2,収穫記録!$J:$J,$J$3,収穫記録!$F:$F,$I486,収穫記録!$B:$B,"&gt;="&amp;Q$10,収穫記録!$B:$B,"&lt;="&amp;Q$10+6)
/_xlfn.UNIQUE(_xlfn._xlws.FILTER($F:$F,$E:$E=$J$4))
/IF($J$5="総計",1,$K486/10)
),0)</f>
        <v>0</v>
      </c>
      <c r="R486" s="48" cm="1">
        <f t="array" ref="R486">IFERROR(
IF(OR(R$10="",$I486=""),"",
SUMIFS(収穫記録!$P:$P,収穫記録!$D:$D,$J$1,収穫記録!$I:$I,$J$2,収穫記録!$J:$J,$J$3,収穫記録!$F:$F,$I486,収穫記録!$B:$B,"&gt;="&amp;R$10,収穫記録!$B:$B,"&lt;="&amp;R$10+6)
/_xlfn.UNIQUE(_xlfn._xlws.FILTER($F:$F,$E:$E=$J$4))
/IF($J$5="総計",1,$K486/10)
),0)</f>
        <v>0</v>
      </c>
      <c r="S486" s="48" cm="1">
        <f t="array" ref="S486">IFERROR(
IF(OR(S$10="",$I486=""),"",
SUMIFS(収穫記録!$P:$P,収穫記録!$D:$D,$J$1,収穫記録!$I:$I,$J$2,収穫記録!$J:$J,$J$3,収穫記録!$F:$F,$I486,収穫記録!$B:$B,"&gt;="&amp;S$10,収穫記録!$B:$B,"&lt;="&amp;S$10+6)
/_xlfn.UNIQUE(_xlfn._xlws.FILTER($F:$F,$E:$E=$J$4))
/IF($J$5="総計",1,$K486/10)
),0)</f>
        <v>0</v>
      </c>
      <c r="T486" s="48" cm="1">
        <f t="array" ref="T486">IFERROR(
IF(OR(T$10="",$I486=""),"",
SUMIFS(収穫記録!$P:$P,収穫記録!$D:$D,$J$1,収穫記録!$I:$I,$J$2,収穫記録!$J:$J,$J$3,収穫記録!$F:$F,$I486,収穫記録!$B:$B,"&gt;="&amp;T$10,収穫記録!$B:$B,"&lt;="&amp;T$10+6)
/_xlfn.UNIQUE(_xlfn._xlws.FILTER($F:$F,$E:$E=$J$4))
/IF($J$5="総計",1,$K486/10)
),0)</f>
        <v>0</v>
      </c>
      <c r="U486" s="48" cm="1">
        <f t="array" ref="U486">IFERROR(
IF(OR(U$10="",$I486=""),"",
SUMIFS(収穫記録!$P:$P,収穫記録!$D:$D,$J$1,収穫記録!$I:$I,$J$2,収穫記録!$J:$J,$J$3,収穫記録!$F:$F,$I486,収穫記録!$B:$B,"&gt;="&amp;U$10,収穫記録!$B:$B,"&lt;="&amp;U$10+6)
/_xlfn.UNIQUE(_xlfn._xlws.FILTER($F:$F,$E:$E=$J$4))
/IF($J$5="総計",1,$K486/10)
),0)</f>
        <v>0</v>
      </c>
      <c r="V486" s="48" cm="1">
        <f t="array" ref="V486">IFERROR(
IF(OR(V$10="",$I486=""),"",
SUMIFS(収穫記録!$P:$P,収穫記録!$D:$D,$J$1,収穫記録!$I:$I,$J$2,収穫記録!$J:$J,$J$3,収穫記録!$F:$F,$I486,収穫記録!$B:$B,"&gt;="&amp;V$10,収穫記録!$B:$B,"&lt;="&amp;V$10+6)
/_xlfn.UNIQUE(_xlfn._xlws.FILTER($F:$F,$E:$E=$J$4))
/IF($J$5="総計",1,$K486/10)
),0)</f>
        <v>0</v>
      </c>
      <c r="W486" s="48" cm="1">
        <f t="array" ref="W486">IFERROR(
IF(OR(W$10="",$I486=""),"",
SUMIFS(収穫記録!$P:$P,収穫記録!$D:$D,$J$1,収穫記録!$I:$I,$J$2,収穫記録!$J:$J,$J$3,収穫記録!$F:$F,$I486,収穫記録!$B:$B,"&gt;="&amp;W$10,収穫記録!$B:$B,"&lt;="&amp;W$10+6)
/_xlfn.UNIQUE(_xlfn._xlws.FILTER($F:$F,$E:$E=$J$4))
/IF($J$5="総計",1,$K486/10)
),0)</f>
        <v>0</v>
      </c>
      <c r="X486" s="48" cm="1">
        <f t="array" ref="X486">IFERROR(
IF(OR(X$10="",$I486=""),"",
SUMIFS(収穫記録!$P:$P,収穫記録!$D:$D,$J$1,収穫記録!$I:$I,$J$2,収穫記録!$J:$J,$J$3,収穫記録!$F:$F,$I486,収穫記録!$B:$B,"&gt;="&amp;X$10,収穫記録!$B:$B,"&lt;="&amp;X$10+6)
/_xlfn.UNIQUE(_xlfn._xlws.FILTER($F:$F,$E:$E=$J$4))
/IF($J$5="総計",1,$K486/10)
),0)</f>
        <v>0</v>
      </c>
    </row>
    <row r="487" spans="10:24">
      <c r="J487" s="13"/>
      <c r="K487" s="37"/>
      <c r="L487" s="46" t="str">
        <f t="shared" si="9"/>
        <v/>
      </c>
      <c r="M487" s="47" cm="1">
        <f t="array" ref="M487">IFERROR(
IF(OR(M$10="",$I487=""),"",
SUMIFS(収穫記録!$P:$P,収穫記録!$D:$D,$J$1,収穫記録!$I:$I,$J$2,収穫記録!$J:$J,$J$3,収穫記録!$F:$F,$I487,収穫記録!$B:$B,"&gt;="&amp;M$10,収穫記録!$B:$B,"&lt;="&amp;M$10+6)
/_xlfn.UNIQUE(_xlfn._xlws.FILTER($F:$F,$E:$E=$J$4))
/IF($J$5="総計",1,$K487/10)
),0)</f>
        <v>0</v>
      </c>
      <c r="N487" s="48" cm="1">
        <f t="array" ref="N487">IFERROR(
IF(OR(N$10="",$I487=""),"",
SUMIFS(収穫記録!$P:$P,収穫記録!$D:$D,$J$1,収穫記録!$I:$I,$J$2,収穫記録!$J:$J,$J$3,収穫記録!$F:$F,$I487,収穫記録!$B:$B,"&gt;="&amp;N$10,収穫記録!$B:$B,"&lt;="&amp;N$10+6)
/_xlfn.UNIQUE(_xlfn._xlws.FILTER($F:$F,$E:$E=$J$4))
/IF($J$5="総計",1,$K487/10)
),0)</f>
        <v>0</v>
      </c>
      <c r="O487" s="48" cm="1">
        <f t="array" ref="O487">IFERROR(
IF(OR(O$10="",$I487=""),"",
SUMIFS(収穫記録!$P:$P,収穫記録!$D:$D,$J$1,収穫記録!$I:$I,$J$2,収穫記録!$J:$J,$J$3,収穫記録!$F:$F,$I487,収穫記録!$B:$B,"&gt;="&amp;O$10,収穫記録!$B:$B,"&lt;="&amp;O$10+6)
/_xlfn.UNIQUE(_xlfn._xlws.FILTER($F:$F,$E:$E=$J$4))
/IF($J$5="総計",1,$K487/10)
),0)</f>
        <v>0</v>
      </c>
      <c r="P487" s="48" cm="1">
        <f t="array" ref="P487">IFERROR(
IF(OR(P$10="",$I487=""),"",
SUMIFS(収穫記録!$P:$P,収穫記録!$D:$D,$J$1,収穫記録!$I:$I,$J$2,収穫記録!$J:$J,$J$3,収穫記録!$F:$F,$I487,収穫記録!$B:$B,"&gt;="&amp;P$10,収穫記録!$B:$B,"&lt;="&amp;P$10+6)
/_xlfn.UNIQUE(_xlfn._xlws.FILTER($F:$F,$E:$E=$J$4))
/IF($J$5="総計",1,$K487/10)
),0)</f>
        <v>0</v>
      </c>
      <c r="Q487" s="48" cm="1">
        <f t="array" ref="Q487">IFERROR(
IF(OR(Q$10="",$I487=""),"",
SUMIFS(収穫記録!$P:$P,収穫記録!$D:$D,$J$1,収穫記録!$I:$I,$J$2,収穫記録!$J:$J,$J$3,収穫記録!$F:$F,$I487,収穫記録!$B:$B,"&gt;="&amp;Q$10,収穫記録!$B:$B,"&lt;="&amp;Q$10+6)
/_xlfn.UNIQUE(_xlfn._xlws.FILTER($F:$F,$E:$E=$J$4))
/IF($J$5="総計",1,$K487/10)
),0)</f>
        <v>0</v>
      </c>
      <c r="R487" s="48" cm="1">
        <f t="array" ref="R487">IFERROR(
IF(OR(R$10="",$I487=""),"",
SUMIFS(収穫記録!$P:$P,収穫記録!$D:$D,$J$1,収穫記録!$I:$I,$J$2,収穫記録!$J:$J,$J$3,収穫記録!$F:$F,$I487,収穫記録!$B:$B,"&gt;="&amp;R$10,収穫記録!$B:$B,"&lt;="&amp;R$10+6)
/_xlfn.UNIQUE(_xlfn._xlws.FILTER($F:$F,$E:$E=$J$4))
/IF($J$5="総計",1,$K487/10)
),0)</f>
        <v>0</v>
      </c>
      <c r="S487" s="48" cm="1">
        <f t="array" ref="S487">IFERROR(
IF(OR(S$10="",$I487=""),"",
SUMIFS(収穫記録!$P:$P,収穫記録!$D:$D,$J$1,収穫記録!$I:$I,$J$2,収穫記録!$J:$J,$J$3,収穫記録!$F:$F,$I487,収穫記録!$B:$B,"&gt;="&amp;S$10,収穫記録!$B:$B,"&lt;="&amp;S$10+6)
/_xlfn.UNIQUE(_xlfn._xlws.FILTER($F:$F,$E:$E=$J$4))
/IF($J$5="総計",1,$K487/10)
),0)</f>
        <v>0</v>
      </c>
      <c r="T487" s="48" cm="1">
        <f t="array" ref="T487">IFERROR(
IF(OR(T$10="",$I487=""),"",
SUMIFS(収穫記録!$P:$P,収穫記録!$D:$D,$J$1,収穫記録!$I:$I,$J$2,収穫記録!$J:$J,$J$3,収穫記録!$F:$F,$I487,収穫記録!$B:$B,"&gt;="&amp;T$10,収穫記録!$B:$B,"&lt;="&amp;T$10+6)
/_xlfn.UNIQUE(_xlfn._xlws.FILTER($F:$F,$E:$E=$J$4))
/IF($J$5="総計",1,$K487/10)
),0)</f>
        <v>0</v>
      </c>
      <c r="U487" s="48" cm="1">
        <f t="array" ref="U487">IFERROR(
IF(OR(U$10="",$I487=""),"",
SUMIFS(収穫記録!$P:$P,収穫記録!$D:$D,$J$1,収穫記録!$I:$I,$J$2,収穫記録!$J:$J,$J$3,収穫記録!$F:$F,$I487,収穫記録!$B:$B,"&gt;="&amp;U$10,収穫記録!$B:$B,"&lt;="&amp;U$10+6)
/_xlfn.UNIQUE(_xlfn._xlws.FILTER($F:$F,$E:$E=$J$4))
/IF($J$5="総計",1,$K487/10)
),0)</f>
        <v>0</v>
      </c>
      <c r="V487" s="48" cm="1">
        <f t="array" ref="V487">IFERROR(
IF(OR(V$10="",$I487=""),"",
SUMIFS(収穫記録!$P:$P,収穫記録!$D:$D,$J$1,収穫記録!$I:$I,$J$2,収穫記録!$J:$J,$J$3,収穫記録!$F:$F,$I487,収穫記録!$B:$B,"&gt;="&amp;V$10,収穫記録!$B:$B,"&lt;="&amp;V$10+6)
/_xlfn.UNIQUE(_xlfn._xlws.FILTER($F:$F,$E:$E=$J$4))
/IF($J$5="総計",1,$K487/10)
),0)</f>
        <v>0</v>
      </c>
      <c r="W487" s="48" cm="1">
        <f t="array" ref="W487">IFERROR(
IF(OR(W$10="",$I487=""),"",
SUMIFS(収穫記録!$P:$P,収穫記録!$D:$D,$J$1,収穫記録!$I:$I,$J$2,収穫記録!$J:$J,$J$3,収穫記録!$F:$F,$I487,収穫記録!$B:$B,"&gt;="&amp;W$10,収穫記録!$B:$B,"&lt;="&amp;W$10+6)
/_xlfn.UNIQUE(_xlfn._xlws.FILTER($F:$F,$E:$E=$J$4))
/IF($J$5="総計",1,$K487/10)
),0)</f>
        <v>0</v>
      </c>
      <c r="X487" s="48" cm="1">
        <f t="array" ref="X487">IFERROR(
IF(OR(X$10="",$I487=""),"",
SUMIFS(収穫記録!$P:$P,収穫記録!$D:$D,$J$1,収穫記録!$I:$I,$J$2,収穫記録!$J:$J,$J$3,収穫記録!$F:$F,$I487,収穫記録!$B:$B,"&gt;="&amp;X$10,収穫記録!$B:$B,"&lt;="&amp;X$10+6)
/_xlfn.UNIQUE(_xlfn._xlws.FILTER($F:$F,$E:$E=$J$4))
/IF($J$5="総計",1,$K487/10)
),0)</f>
        <v>0</v>
      </c>
    </row>
    <row r="488" spans="10:24">
      <c r="J488" s="13"/>
      <c r="K488" s="37"/>
      <c r="L488" s="46" t="str">
        <f t="shared" si="9"/>
        <v/>
      </c>
      <c r="M488" s="47" cm="1">
        <f t="array" ref="M488">IFERROR(
IF(OR(M$10="",$I488=""),"",
SUMIFS(収穫記録!$P:$P,収穫記録!$D:$D,$J$1,収穫記録!$I:$I,$J$2,収穫記録!$J:$J,$J$3,収穫記録!$F:$F,$I488,収穫記録!$B:$B,"&gt;="&amp;M$10,収穫記録!$B:$B,"&lt;="&amp;M$10+6)
/_xlfn.UNIQUE(_xlfn._xlws.FILTER($F:$F,$E:$E=$J$4))
/IF($J$5="総計",1,$K488/10)
),0)</f>
        <v>0</v>
      </c>
      <c r="N488" s="48" cm="1">
        <f t="array" ref="N488">IFERROR(
IF(OR(N$10="",$I488=""),"",
SUMIFS(収穫記録!$P:$P,収穫記録!$D:$D,$J$1,収穫記録!$I:$I,$J$2,収穫記録!$J:$J,$J$3,収穫記録!$F:$F,$I488,収穫記録!$B:$B,"&gt;="&amp;N$10,収穫記録!$B:$B,"&lt;="&amp;N$10+6)
/_xlfn.UNIQUE(_xlfn._xlws.FILTER($F:$F,$E:$E=$J$4))
/IF($J$5="総計",1,$K488/10)
),0)</f>
        <v>0</v>
      </c>
      <c r="O488" s="48" cm="1">
        <f t="array" ref="O488">IFERROR(
IF(OR(O$10="",$I488=""),"",
SUMIFS(収穫記録!$P:$P,収穫記録!$D:$D,$J$1,収穫記録!$I:$I,$J$2,収穫記録!$J:$J,$J$3,収穫記録!$F:$F,$I488,収穫記録!$B:$B,"&gt;="&amp;O$10,収穫記録!$B:$B,"&lt;="&amp;O$10+6)
/_xlfn.UNIQUE(_xlfn._xlws.FILTER($F:$F,$E:$E=$J$4))
/IF($J$5="総計",1,$K488/10)
),0)</f>
        <v>0</v>
      </c>
      <c r="P488" s="48" cm="1">
        <f t="array" ref="P488">IFERROR(
IF(OR(P$10="",$I488=""),"",
SUMIFS(収穫記録!$P:$P,収穫記録!$D:$D,$J$1,収穫記録!$I:$I,$J$2,収穫記録!$J:$J,$J$3,収穫記録!$F:$F,$I488,収穫記録!$B:$B,"&gt;="&amp;P$10,収穫記録!$B:$B,"&lt;="&amp;P$10+6)
/_xlfn.UNIQUE(_xlfn._xlws.FILTER($F:$F,$E:$E=$J$4))
/IF($J$5="総計",1,$K488/10)
),0)</f>
        <v>0</v>
      </c>
      <c r="Q488" s="48" cm="1">
        <f t="array" ref="Q488">IFERROR(
IF(OR(Q$10="",$I488=""),"",
SUMIFS(収穫記録!$P:$P,収穫記録!$D:$D,$J$1,収穫記録!$I:$I,$J$2,収穫記録!$J:$J,$J$3,収穫記録!$F:$F,$I488,収穫記録!$B:$B,"&gt;="&amp;Q$10,収穫記録!$B:$B,"&lt;="&amp;Q$10+6)
/_xlfn.UNIQUE(_xlfn._xlws.FILTER($F:$F,$E:$E=$J$4))
/IF($J$5="総計",1,$K488/10)
),0)</f>
        <v>0</v>
      </c>
      <c r="R488" s="48" cm="1">
        <f t="array" ref="R488">IFERROR(
IF(OR(R$10="",$I488=""),"",
SUMIFS(収穫記録!$P:$P,収穫記録!$D:$D,$J$1,収穫記録!$I:$I,$J$2,収穫記録!$J:$J,$J$3,収穫記録!$F:$F,$I488,収穫記録!$B:$B,"&gt;="&amp;R$10,収穫記録!$B:$B,"&lt;="&amp;R$10+6)
/_xlfn.UNIQUE(_xlfn._xlws.FILTER($F:$F,$E:$E=$J$4))
/IF($J$5="総計",1,$K488/10)
),0)</f>
        <v>0</v>
      </c>
      <c r="S488" s="48" cm="1">
        <f t="array" ref="S488">IFERROR(
IF(OR(S$10="",$I488=""),"",
SUMIFS(収穫記録!$P:$P,収穫記録!$D:$D,$J$1,収穫記録!$I:$I,$J$2,収穫記録!$J:$J,$J$3,収穫記録!$F:$F,$I488,収穫記録!$B:$B,"&gt;="&amp;S$10,収穫記録!$B:$B,"&lt;="&amp;S$10+6)
/_xlfn.UNIQUE(_xlfn._xlws.FILTER($F:$F,$E:$E=$J$4))
/IF($J$5="総計",1,$K488/10)
),0)</f>
        <v>0</v>
      </c>
      <c r="T488" s="48" cm="1">
        <f t="array" ref="T488">IFERROR(
IF(OR(T$10="",$I488=""),"",
SUMIFS(収穫記録!$P:$P,収穫記録!$D:$D,$J$1,収穫記録!$I:$I,$J$2,収穫記録!$J:$J,$J$3,収穫記録!$F:$F,$I488,収穫記録!$B:$B,"&gt;="&amp;T$10,収穫記録!$B:$B,"&lt;="&amp;T$10+6)
/_xlfn.UNIQUE(_xlfn._xlws.FILTER($F:$F,$E:$E=$J$4))
/IF($J$5="総計",1,$K488/10)
),0)</f>
        <v>0</v>
      </c>
      <c r="U488" s="48" cm="1">
        <f t="array" ref="U488">IFERROR(
IF(OR(U$10="",$I488=""),"",
SUMIFS(収穫記録!$P:$P,収穫記録!$D:$D,$J$1,収穫記録!$I:$I,$J$2,収穫記録!$J:$J,$J$3,収穫記録!$F:$F,$I488,収穫記録!$B:$B,"&gt;="&amp;U$10,収穫記録!$B:$B,"&lt;="&amp;U$10+6)
/_xlfn.UNIQUE(_xlfn._xlws.FILTER($F:$F,$E:$E=$J$4))
/IF($J$5="総計",1,$K488/10)
),0)</f>
        <v>0</v>
      </c>
      <c r="V488" s="48" cm="1">
        <f t="array" ref="V488">IFERROR(
IF(OR(V$10="",$I488=""),"",
SUMIFS(収穫記録!$P:$P,収穫記録!$D:$D,$J$1,収穫記録!$I:$I,$J$2,収穫記録!$J:$J,$J$3,収穫記録!$F:$F,$I488,収穫記録!$B:$B,"&gt;="&amp;V$10,収穫記録!$B:$B,"&lt;="&amp;V$10+6)
/_xlfn.UNIQUE(_xlfn._xlws.FILTER($F:$F,$E:$E=$J$4))
/IF($J$5="総計",1,$K488/10)
),0)</f>
        <v>0</v>
      </c>
      <c r="W488" s="48" cm="1">
        <f t="array" ref="W488">IFERROR(
IF(OR(W$10="",$I488=""),"",
SUMIFS(収穫記録!$P:$P,収穫記録!$D:$D,$J$1,収穫記録!$I:$I,$J$2,収穫記録!$J:$J,$J$3,収穫記録!$F:$F,$I488,収穫記録!$B:$B,"&gt;="&amp;W$10,収穫記録!$B:$B,"&lt;="&amp;W$10+6)
/_xlfn.UNIQUE(_xlfn._xlws.FILTER($F:$F,$E:$E=$J$4))
/IF($J$5="総計",1,$K488/10)
),0)</f>
        <v>0</v>
      </c>
      <c r="X488" s="48" cm="1">
        <f t="array" ref="X488">IFERROR(
IF(OR(X$10="",$I488=""),"",
SUMIFS(収穫記録!$P:$P,収穫記録!$D:$D,$J$1,収穫記録!$I:$I,$J$2,収穫記録!$J:$J,$J$3,収穫記録!$F:$F,$I488,収穫記録!$B:$B,"&gt;="&amp;X$10,収穫記録!$B:$B,"&lt;="&amp;X$10+6)
/_xlfn.UNIQUE(_xlfn._xlws.FILTER($F:$F,$E:$E=$J$4))
/IF($J$5="総計",1,$K488/10)
),0)</f>
        <v>0</v>
      </c>
    </row>
    <row r="489" spans="10:24">
      <c r="J489" s="13"/>
      <c r="K489" s="37"/>
      <c r="L489" s="46" t="str">
        <f t="shared" si="9"/>
        <v/>
      </c>
      <c r="M489" s="47" cm="1">
        <f t="array" ref="M489">IFERROR(
IF(OR(M$10="",$I489=""),"",
SUMIFS(収穫記録!$P:$P,収穫記録!$D:$D,$J$1,収穫記録!$I:$I,$J$2,収穫記録!$J:$J,$J$3,収穫記録!$F:$F,$I489,収穫記録!$B:$B,"&gt;="&amp;M$10,収穫記録!$B:$B,"&lt;="&amp;M$10+6)
/_xlfn.UNIQUE(_xlfn._xlws.FILTER($F:$F,$E:$E=$J$4))
/IF($J$5="総計",1,$K489/10)
),0)</f>
        <v>0</v>
      </c>
      <c r="N489" s="48" cm="1">
        <f t="array" ref="N489">IFERROR(
IF(OR(N$10="",$I489=""),"",
SUMIFS(収穫記録!$P:$P,収穫記録!$D:$D,$J$1,収穫記録!$I:$I,$J$2,収穫記録!$J:$J,$J$3,収穫記録!$F:$F,$I489,収穫記録!$B:$B,"&gt;="&amp;N$10,収穫記録!$B:$B,"&lt;="&amp;N$10+6)
/_xlfn.UNIQUE(_xlfn._xlws.FILTER($F:$F,$E:$E=$J$4))
/IF($J$5="総計",1,$K489/10)
),0)</f>
        <v>0</v>
      </c>
      <c r="O489" s="48" cm="1">
        <f t="array" ref="O489">IFERROR(
IF(OR(O$10="",$I489=""),"",
SUMIFS(収穫記録!$P:$P,収穫記録!$D:$D,$J$1,収穫記録!$I:$I,$J$2,収穫記録!$J:$J,$J$3,収穫記録!$F:$F,$I489,収穫記録!$B:$B,"&gt;="&amp;O$10,収穫記録!$B:$B,"&lt;="&amp;O$10+6)
/_xlfn.UNIQUE(_xlfn._xlws.FILTER($F:$F,$E:$E=$J$4))
/IF($J$5="総計",1,$K489/10)
),0)</f>
        <v>0</v>
      </c>
      <c r="P489" s="48" cm="1">
        <f t="array" ref="P489">IFERROR(
IF(OR(P$10="",$I489=""),"",
SUMIFS(収穫記録!$P:$P,収穫記録!$D:$D,$J$1,収穫記録!$I:$I,$J$2,収穫記録!$J:$J,$J$3,収穫記録!$F:$F,$I489,収穫記録!$B:$B,"&gt;="&amp;P$10,収穫記録!$B:$B,"&lt;="&amp;P$10+6)
/_xlfn.UNIQUE(_xlfn._xlws.FILTER($F:$F,$E:$E=$J$4))
/IF($J$5="総計",1,$K489/10)
),0)</f>
        <v>0</v>
      </c>
      <c r="Q489" s="48" cm="1">
        <f t="array" ref="Q489">IFERROR(
IF(OR(Q$10="",$I489=""),"",
SUMIFS(収穫記録!$P:$P,収穫記録!$D:$D,$J$1,収穫記録!$I:$I,$J$2,収穫記録!$J:$J,$J$3,収穫記録!$F:$F,$I489,収穫記録!$B:$B,"&gt;="&amp;Q$10,収穫記録!$B:$B,"&lt;="&amp;Q$10+6)
/_xlfn.UNIQUE(_xlfn._xlws.FILTER($F:$F,$E:$E=$J$4))
/IF($J$5="総計",1,$K489/10)
),0)</f>
        <v>0</v>
      </c>
      <c r="R489" s="48" cm="1">
        <f t="array" ref="R489">IFERROR(
IF(OR(R$10="",$I489=""),"",
SUMIFS(収穫記録!$P:$P,収穫記録!$D:$D,$J$1,収穫記録!$I:$I,$J$2,収穫記録!$J:$J,$J$3,収穫記録!$F:$F,$I489,収穫記録!$B:$B,"&gt;="&amp;R$10,収穫記録!$B:$B,"&lt;="&amp;R$10+6)
/_xlfn.UNIQUE(_xlfn._xlws.FILTER($F:$F,$E:$E=$J$4))
/IF($J$5="総計",1,$K489/10)
),0)</f>
        <v>0</v>
      </c>
      <c r="S489" s="48" cm="1">
        <f t="array" ref="S489">IFERROR(
IF(OR(S$10="",$I489=""),"",
SUMIFS(収穫記録!$P:$P,収穫記録!$D:$D,$J$1,収穫記録!$I:$I,$J$2,収穫記録!$J:$J,$J$3,収穫記録!$F:$F,$I489,収穫記録!$B:$B,"&gt;="&amp;S$10,収穫記録!$B:$B,"&lt;="&amp;S$10+6)
/_xlfn.UNIQUE(_xlfn._xlws.FILTER($F:$F,$E:$E=$J$4))
/IF($J$5="総計",1,$K489/10)
),0)</f>
        <v>0</v>
      </c>
      <c r="T489" s="48" cm="1">
        <f t="array" ref="T489">IFERROR(
IF(OR(T$10="",$I489=""),"",
SUMIFS(収穫記録!$P:$P,収穫記録!$D:$D,$J$1,収穫記録!$I:$I,$J$2,収穫記録!$J:$J,$J$3,収穫記録!$F:$F,$I489,収穫記録!$B:$B,"&gt;="&amp;T$10,収穫記録!$B:$B,"&lt;="&amp;T$10+6)
/_xlfn.UNIQUE(_xlfn._xlws.FILTER($F:$F,$E:$E=$J$4))
/IF($J$5="総計",1,$K489/10)
),0)</f>
        <v>0</v>
      </c>
      <c r="U489" s="48" cm="1">
        <f t="array" ref="U489">IFERROR(
IF(OR(U$10="",$I489=""),"",
SUMIFS(収穫記録!$P:$P,収穫記録!$D:$D,$J$1,収穫記録!$I:$I,$J$2,収穫記録!$J:$J,$J$3,収穫記録!$F:$F,$I489,収穫記録!$B:$B,"&gt;="&amp;U$10,収穫記録!$B:$B,"&lt;="&amp;U$10+6)
/_xlfn.UNIQUE(_xlfn._xlws.FILTER($F:$F,$E:$E=$J$4))
/IF($J$5="総計",1,$K489/10)
),0)</f>
        <v>0</v>
      </c>
      <c r="V489" s="48" cm="1">
        <f t="array" ref="V489">IFERROR(
IF(OR(V$10="",$I489=""),"",
SUMIFS(収穫記録!$P:$P,収穫記録!$D:$D,$J$1,収穫記録!$I:$I,$J$2,収穫記録!$J:$J,$J$3,収穫記録!$F:$F,$I489,収穫記録!$B:$B,"&gt;="&amp;V$10,収穫記録!$B:$B,"&lt;="&amp;V$10+6)
/_xlfn.UNIQUE(_xlfn._xlws.FILTER($F:$F,$E:$E=$J$4))
/IF($J$5="総計",1,$K489/10)
),0)</f>
        <v>0</v>
      </c>
      <c r="W489" s="48" cm="1">
        <f t="array" ref="W489">IFERROR(
IF(OR(W$10="",$I489=""),"",
SUMIFS(収穫記録!$P:$P,収穫記録!$D:$D,$J$1,収穫記録!$I:$I,$J$2,収穫記録!$J:$J,$J$3,収穫記録!$F:$F,$I489,収穫記録!$B:$B,"&gt;="&amp;W$10,収穫記録!$B:$B,"&lt;="&amp;W$10+6)
/_xlfn.UNIQUE(_xlfn._xlws.FILTER($F:$F,$E:$E=$J$4))
/IF($J$5="総計",1,$K489/10)
),0)</f>
        <v>0</v>
      </c>
      <c r="X489" s="48" cm="1">
        <f t="array" ref="X489">IFERROR(
IF(OR(X$10="",$I489=""),"",
SUMIFS(収穫記録!$P:$P,収穫記録!$D:$D,$J$1,収穫記録!$I:$I,$J$2,収穫記録!$J:$J,$J$3,収穫記録!$F:$F,$I489,収穫記録!$B:$B,"&gt;="&amp;X$10,収穫記録!$B:$B,"&lt;="&amp;X$10+6)
/_xlfn.UNIQUE(_xlfn._xlws.FILTER($F:$F,$E:$E=$J$4))
/IF($J$5="総計",1,$K489/10)
),0)</f>
        <v>0</v>
      </c>
    </row>
    <row r="490" spans="10:24">
      <c r="J490" s="13"/>
      <c r="K490" s="37"/>
      <c r="L490" s="46" t="str">
        <f t="shared" si="9"/>
        <v/>
      </c>
      <c r="M490" s="47" cm="1">
        <f t="array" ref="M490">IFERROR(
IF(OR(M$10="",$I490=""),"",
SUMIFS(収穫記録!$P:$P,収穫記録!$D:$D,$J$1,収穫記録!$I:$I,$J$2,収穫記録!$J:$J,$J$3,収穫記録!$F:$F,$I490,収穫記録!$B:$B,"&gt;="&amp;M$10,収穫記録!$B:$B,"&lt;="&amp;M$10+6)
/_xlfn.UNIQUE(_xlfn._xlws.FILTER($F:$F,$E:$E=$J$4))
/IF($J$5="総計",1,$K490/10)
),0)</f>
        <v>0</v>
      </c>
      <c r="N490" s="48" cm="1">
        <f t="array" ref="N490">IFERROR(
IF(OR(N$10="",$I490=""),"",
SUMIFS(収穫記録!$P:$P,収穫記録!$D:$D,$J$1,収穫記録!$I:$I,$J$2,収穫記録!$J:$J,$J$3,収穫記録!$F:$F,$I490,収穫記録!$B:$B,"&gt;="&amp;N$10,収穫記録!$B:$B,"&lt;="&amp;N$10+6)
/_xlfn.UNIQUE(_xlfn._xlws.FILTER($F:$F,$E:$E=$J$4))
/IF($J$5="総計",1,$K490/10)
),0)</f>
        <v>0</v>
      </c>
      <c r="O490" s="48" cm="1">
        <f t="array" ref="O490">IFERROR(
IF(OR(O$10="",$I490=""),"",
SUMIFS(収穫記録!$P:$P,収穫記録!$D:$D,$J$1,収穫記録!$I:$I,$J$2,収穫記録!$J:$J,$J$3,収穫記録!$F:$F,$I490,収穫記録!$B:$B,"&gt;="&amp;O$10,収穫記録!$B:$B,"&lt;="&amp;O$10+6)
/_xlfn.UNIQUE(_xlfn._xlws.FILTER($F:$F,$E:$E=$J$4))
/IF($J$5="総計",1,$K490/10)
),0)</f>
        <v>0</v>
      </c>
      <c r="P490" s="48" cm="1">
        <f t="array" ref="P490">IFERROR(
IF(OR(P$10="",$I490=""),"",
SUMIFS(収穫記録!$P:$P,収穫記録!$D:$D,$J$1,収穫記録!$I:$I,$J$2,収穫記録!$J:$J,$J$3,収穫記録!$F:$F,$I490,収穫記録!$B:$B,"&gt;="&amp;P$10,収穫記録!$B:$B,"&lt;="&amp;P$10+6)
/_xlfn.UNIQUE(_xlfn._xlws.FILTER($F:$F,$E:$E=$J$4))
/IF($J$5="総計",1,$K490/10)
),0)</f>
        <v>0</v>
      </c>
      <c r="Q490" s="48" cm="1">
        <f t="array" ref="Q490">IFERROR(
IF(OR(Q$10="",$I490=""),"",
SUMIFS(収穫記録!$P:$P,収穫記録!$D:$D,$J$1,収穫記録!$I:$I,$J$2,収穫記録!$J:$J,$J$3,収穫記録!$F:$F,$I490,収穫記録!$B:$B,"&gt;="&amp;Q$10,収穫記録!$B:$B,"&lt;="&amp;Q$10+6)
/_xlfn.UNIQUE(_xlfn._xlws.FILTER($F:$F,$E:$E=$J$4))
/IF($J$5="総計",1,$K490/10)
),0)</f>
        <v>0</v>
      </c>
      <c r="R490" s="48" cm="1">
        <f t="array" ref="R490">IFERROR(
IF(OR(R$10="",$I490=""),"",
SUMIFS(収穫記録!$P:$P,収穫記録!$D:$D,$J$1,収穫記録!$I:$I,$J$2,収穫記録!$J:$J,$J$3,収穫記録!$F:$F,$I490,収穫記録!$B:$B,"&gt;="&amp;R$10,収穫記録!$B:$B,"&lt;="&amp;R$10+6)
/_xlfn.UNIQUE(_xlfn._xlws.FILTER($F:$F,$E:$E=$J$4))
/IF($J$5="総計",1,$K490/10)
),0)</f>
        <v>0</v>
      </c>
      <c r="S490" s="48" cm="1">
        <f t="array" ref="S490">IFERROR(
IF(OR(S$10="",$I490=""),"",
SUMIFS(収穫記録!$P:$P,収穫記録!$D:$D,$J$1,収穫記録!$I:$I,$J$2,収穫記録!$J:$J,$J$3,収穫記録!$F:$F,$I490,収穫記録!$B:$B,"&gt;="&amp;S$10,収穫記録!$B:$B,"&lt;="&amp;S$10+6)
/_xlfn.UNIQUE(_xlfn._xlws.FILTER($F:$F,$E:$E=$J$4))
/IF($J$5="総計",1,$K490/10)
),0)</f>
        <v>0</v>
      </c>
      <c r="T490" s="48" cm="1">
        <f t="array" ref="T490">IFERROR(
IF(OR(T$10="",$I490=""),"",
SUMIFS(収穫記録!$P:$P,収穫記録!$D:$D,$J$1,収穫記録!$I:$I,$J$2,収穫記録!$J:$J,$J$3,収穫記録!$F:$F,$I490,収穫記録!$B:$B,"&gt;="&amp;T$10,収穫記録!$B:$B,"&lt;="&amp;T$10+6)
/_xlfn.UNIQUE(_xlfn._xlws.FILTER($F:$F,$E:$E=$J$4))
/IF($J$5="総計",1,$K490/10)
),0)</f>
        <v>0</v>
      </c>
      <c r="U490" s="48" cm="1">
        <f t="array" ref="U490">IFERROR(
IF(OR(U$10="",$I490=""),"",
SUMIFS(収穫記録!$P:$P,収穫記録!$D:$D,$J$1,収穫記録!$I:$I,$J$2,収穫記録!$J:$J,$J$3,収穫記録!$F:$F,$I490,収穫記録!$B:$B,"&gt;="&amp;U$10,収穫記録!$B:$B,"&lt;="&amp;U$10+6)
/_xlfn.UNIQUE(_xlfn._xlws.FILTER($F:$F,$E:$E=$J$4))
/IF($J$5="総計",1,$K490/10)
),0)</f>
        <v>0</v>
      </c>
      <c r="V490" s="48" cm="1">
        <f t="array" ref="V490">IFERROR(
IF(OR(V$10="",$I490=""),"",
SUMIFS(収穫記録!$P:$P,収穫記録!$D:$D,$J$1,収穫記録!$I:$I,$J$2,収穫記録!$J:$J,$J$3,収穫記録!$F:$F,$I490,収穫記録!$B:$B,"&gt;="&amp;V$10,収穫記録!$B:$B,"&lt;="&amp;V$10+6)
/_xlfn.UNIQUE(_xlfn._xlws.FILTER($F:$F,$E:$E=$J$4))
/IF($J$5="総計",1,$K490/10)
),0)</f>
        <v>0</v>
      </c>
      <c r="W490" s="48" cm="1">
        <f t="array" ref="W490">IFERROR(
IF(OR(W$10="",$I490=""),"",
SUMIFS(収穫記録!$P:$P,収穫記録!$D:$D,$J$1,収穫記録!$I:$I,$J$2,収穫記録!$J:$J,$J$3,収穫記録!$F:$F,$I490,収穫記録!$B:$B,"&gt;="&amp;W$10,収穫記録!$B:$B,"&lt;="&amp;W$10+6)
/_xlfn.UNIQUE(_xlfn._xlws.FILTER($F:$F,$E:$E=$J$4))
/IF($J$5="総計",1,$K490/10)
),0)</f>
        <v>0</v>
      </c>
      <c r="X490" s="48" cm="1">
        <f t="array" ref="X490">IFERROR(
IF(OR(X$10="",$I490=""),"",
SUMIFS(収穫記録!$P:$P,収穫記録!$D:$D,$J$1,収穫記録!$I:$I,$J$2,収穫記録!$J:$J,$J$3,収穫記録!$F:$F,$I490,収穫記録!$B:$B,"&gt;="&amp;X$10,収穫記録!$B:$B,"&lt;="&amp;X$10+6)
/_xlfn.UNIQUE(_xlfn._xlws.FILTER($F:$F,$E:$E=$J$4))
/IF($J$5="総計",1,$K490/10)
),0)</f>
        <v>0</v>
      </c>
    </row>
    <row r="491" spans="10:24">
      <c r="J491" s="13"/>
      <c r="K491" s="37"/>
      <c r="L491" s="46" t="str">
        <f t="shared" si="9"/>
        <v/>
      </c>
      <c r="M491" s="47" cm="1">
        <f t="array" ref="M491">IFERROR(
IF(OR(M$10="",$I491=""),"",
SUMIFS(収穫記録!$P:$P,収穫記録!$D:$D,$J$1,収穫記録!$I:$I,$J$2,収穫記録!$J:$J,$J$3,収穫記録!$F:$F,$I491,収穫記録!$B:$B,"&gt;="&amp;M$10,収穫記録!$B:$B,"&lt;="&amp;M$10+6)
/_xlfn.UNIQUE(_xlfn._xlws.FILTER($F:$F,$E:$E=$J$4))
/IF($J$5="総計",1,$K491/10)
),0)</f>
        <v>0</v>
      </c>
      <c r="N491" s="48" cm="1">
        <f t="array" ref="N491">IFERROR(
IF(OR(N$10="",$I491=""),"",
SUMIFS(収穫記録!$P:$P,収穫記録!$D:$D,$J$1,収穫記録!$I:$I,$J$2,収穫記録!$J:$J,$J$3,収穫記録!$F:$F,$I491,収穫記録!$B:$B,"&gt;="&amp;N$10,収穫記録!$B:$B,"&lt;="&amp;N$10+6)
/_xlfn.UNIQUE(_xlfn._xlws.FILTER($F:$F,$E:$E=$J$4))
/IF($J$5="総計",1,$K491/10)
),0)</f>
        <v>0</v>
      </c>
      <c r="O491" s="48" cm="1">
        <f t="array" ref="O491">IFERROR(
IF(OR(O$10="",$I491=""),"",
SUMIFS(収穫記録!$P:$P,収穫記録!$D:$D,$J$1,収穫記録!$I:$I,$J$2,収穫記録!$J:$J,$J$3,収穫記録!$F:$F,$I491,収穫記録!$B:$B,"&gt;="&amp;O$10,収穫記録!$B:$B,"&lt;="&amp;O$10+6)
/_xlfn.UNIQUE(_xlfn._xlws.FILTER($F:$F,$E:$E=$J$4))
/IF($J$5="総計",1,$K491/10)
),0)</f>
        <v>0</v>
      </c>
      <c r="P491" s="48" cm="1">
        <f t="array" ref="P491">IFERROR(
IF(OR(P$10="",$I491=""),"",
SUMIFS(収穫記録!$P:$P,収穫記録!$D:$D,$J$1,収穫記録!$I:$I,$J$2,収穫記録!$J:$J,$J$3,収穫記録!$F:$F,$I491,収穫記録!$B:$B,"&gt;="&amp;P$10,収穫記録!$B:$B,"&lt;="&amp;P$10+6)
/_xlfn.UNIQUE(_xlfn._xlws.FILTER($F:$F,$E:$E=$J$4))
/IF($J$5="総計",1,$K491/10)
),0)</f>
        <v>0</v>
      </c>
      <c r="Q491" s="48" cm="1">
        <f t="array" ref="Q491">IFERROR(
IF(OR(Q$10="",$I491=""),"",
SUMIFS(収穫記録!$P:$P,収穫記録!$D:$D,$J$1,収穫記録!$I:$I,$J$2,収穫記録!$J:$J,$J$3,収穫記録!$F:$F,$I491,収穫記録!$B:$B,"&gt;="&amp;Q$10,収穫記録!$B:$B,"&lt;="&amp;Q$10+6)
/_xlfn.UNIQUE(_xlfn._xlws.FILTER($F:$F,$E:$E=$J$4))
/IF($J$5="総計",1,$K491/10)
),0)</f>
        <v>0</v>
      </c>
      <c r="R491" s="48" cm="1">
        <f t="array" ref="R491">IFERROR(
IF(OR(R$10="",$I491=""),"",
SUMIFS(収穫記録!$P:$P,収穫記録!$D:$D,$J$1,収穫記録!$I:$I,$J$2,収穫記録!$J:$J,$J$3,収穫記録!$F:$F,$I491,収穫記録!$B:$B,"&gt;="&amp;R$10,収穫記録!$B:$B,"&lt;="&amp;R$10+6)
/_xlfn.UNIQUE(_xlfn._xlws.FILTER($F:$F,$E:$E=$J$4))
/IF($J$5="総計",1,$K491/10)
),0)</f>
        <v>0</v>
      </c>
      <c r="S491" s="48" cm="1">
        <f t="array" ref="S491">IFERROR(
IF(OR(S$10="",$I491=""),"",
SUMIFS(収穫記録!$P:$P,収穫記録!$D:$D,$J$1,収穫記録!$I:$I,$J$2,収穫記録!$J:$J,$J$3,収穫記録!$F:$F,$I491,収穫記録!$B:$B,"&gt;="&amp;S$10,収穫記録!$B:$B,"&lt;="&amp;S$10+6)
/_xlfn.UNIQUE(_xlfn._xlws.FILTER($F:$F,$E:$E=$J$4))
/IF($J$5="総計",1,$K491/10)
),0)</f>
        <v>0</v>
      </c>
      <c r="T491" s="48" cm="1">
        <f t="array" ref="T491">IFERROR(
IF(OR(T$10="",$I491=""),"",
SUMIFS(収穫記録!$P:$P,収穫記録!$D:$D,$J$1,収穫記録!$I:$I,$J$2,収穫記録!$J:$J,$J$3,収穫記録!$F:$F,$I491,収穫記録!$B:$B,"&gt;="&amp;T$10,収穫記録!$B:$B,"&lt;="&amp;T$10+6)
/_xlfn.UNIQUE(_xlfn._xlws.FILTER($F:$F,$E:$E=$J$4))
/IF($J$5="総計",1,$K491/10)
),0)</f>
        <v>0</v>
      </c>
      <c r="U491" s="48" cm="1">
        <f t="array" ref="U491">IFERROR(
IF(OR(U$10="",$I491=""),"",
SUMIFS(収穫記録!$P:$P,収穫記録!$D:$D,$J$1,収穫記録!$I:$I,$J$2,収穫記録!$J:$J,$J$3,収穫記録!$F:$F,$I491,収穫記録!$B:$B,"&gt;="&amp;U$10,収穫記録!$B:$B,"&lt;="&amp;U$10+6)
/_xlfn.UNIQUE(_xlfn._xlws.FILTER($F:$F,$E:$E=$J$4))
/IF($J$5="総計",1,$K491/10)
),0)</f>
        <v>0</v>
      </c>
      <c r="V491" s="48" cm="1">
        <f t="array" ref="V491">IFERROR(
IF(OR(V$10="",$I491=""),"",
SUMIFS(収穫記録!$P:$P,収穫記録!$D:$D,$J$1,収穫記録!$I:$I,$J$2,収穫記録!$J:$J,$J$3,収穫記録!$F:$F,$I491,収穫記録!$B:$B,"&gt;="&amp;V$10,収穫記録!$B:$B,"&lt;="&amp;V$10+6)
/_xlfn.UNIQUE(_xlfn._xlws.FILTER($F:$F,$E:$E=$J$4))
/IF($J$5="総計",1,$K491/10)
),0)</f>
        <v>0</v>
      </c>
      <c r="W491" s="48" cm="1">
        <f t="array" ref="W491">IFERROR(
IF(OR(W$10="",$I491=""),"",
SUMIFS(収穫記録!$P:$P,収穫記録!$D:$D,$J$1,収穫記録!$I:$I,$J$2,収穫記録!$J:$J,$J$3,収穫記録!$F:$F,$I491,収穫記録!$B:$B,"&gt;="&amp;W$10,収穫記録!$B:$B,"&lt;="&amp;W$10+6)
/_xlfn.UNIQUE(_xlfn._xlws.FILTER($F:$F,$E:$E=$J$4))
/IF($J$5="総計",1,$K491/10)
),0)</f>
        <v>0</v>
      </c>
      <c r="X491" s="48" cm="1">
        <f t="array" ref="X491">IFERROR(
IF(OR(X$10="",$I491=""),"",
SUMIFS(収穫記録!$P:$P,収穫記録!$D:$D,$J$1,収穫記録!$I:$I,$J$2,収穫記録!$J:$J,$J$3,収穫記録!$F:$F,$I491,収穫記録!$B:$B,"&gt;="&amp;X$10,収穫記録!$B:$B,"&lt;="&amp;X$10+6)
/_xlfn.UNIQUE(_xlfn._xlws.FILTER($F:$F,$E:$E=$J$4))
/IF($J$5="総計",1,$K491/10)
),0)</f>
        <v>0</v>
      </c>
    </row>
    <row r="492" spans="10:24">
      <c r="J492" s="13"/>
      <c r="K492" s="37"/>
      <c r="L492" s="46" t="str">
        <f t="shared" si="9"/>
        <v/>
      </c>
      <c r="M492" s="47" cm="1">
        <f t="array" ref="M492">IFERROR(
IF(OR(M$10="",$I492=""),"",
SUMIFS(収穫記録!$P:$P,収穫記録!$D:$D,$J$1,収穫記録!$I:$I,$J$2,収穫記録!$J:$J,$J$3,収穫記録!$F:$F,$I492,収穫記録!$B:$B,"&gt;="&amp;M$10,収穫記録!$B:$B,"&lt;="&amp;M$10+6)
/_xlfn.UNIQUE(_xlfn._xlws.FILTER($F:$F,$E:$E=$J$4))
/IF($J$5="総計",1,$K492/10)
),0)</f>
        <v>0</v>
      </c>
      <c r="N492" s="48" cm="1">
        <f t="array" ref="N492">IFERROR(
IF(OR(N$10="",$I492=""),"",
SUMIFS(収穫記録!$P:$P,収穫記録!$D:$D,$J$1,収穫記録!$I:$I,$J$2,収穫記録!$J:$J,$J$3,収穫記録!$F:$F,$I492,収穫記録!$B:$B,"&gt;="&amp;N$10,収穫記録!$B:$B,"&lt;="&amp;N$10+6)
/_xlfn.UNIQUE(_xlfn._xlws.FILTER($F:$F,$E:$E=$J$4))
/IF($J$5="総計",1,$K492/10)
),0)</f>
        <v>0</v>
      </c>
      <c r="O492" s="48" cm="1">
        <f t="array" ref="O492">IFERROR(
IF(OR(O$10="",$I492=""),"",
SUMIFS(収穫記録!$P:$P,収穫記録!$D:$D,$J$1,収穫記録!$I:$I,$J$2,収穫記録!$J:$J,$J$3,収穫記録!$F:$F,$I492,収穫記録!$B:$B,"&gt;="&amp;O$10,収穫記録!$B:$B,"&lt;="&amp;O$10+6)
/_xlfn.UNIQUE(_xlfn._xlws.FILTER($F:$F,$E:$E=$J$4))
/IF($J$5="総計",1,$K492/10)
),0)</f>
        <v>0</v>
      </c>
      <c r="P492" s="48" cm="1">
        <f t="array" ref="P492">IFERROR(
IF(OR(P$10="",$I492=""),"",
SUMIFS(収穫記録!$P:$P,収穫記録!$D:$D,$J$1,収穫記録!$I:$I,$J$2,収穫記録!$J:$J,$J$3,収穫記録!$F:$F,$I492,収穫記録!$B:$B,"&gt;="&amp;P$10,収穫記録!$B:$B,"&lt;="&amp;P$10+6)
/_xlfn.UNIQUE(_xlfn._xlws.FILTER($F:$F,$E:$E=$J$4))
/IF($J$5="総計",1,$K492/10)
),0)</f>
        <v>0</v>
      </c>
      <c r="Q492" s="48" cm="1">
        <f t="array" ref="Q492">IFERROR(
IF(OR(Q$10="",$I492=""),"",
SUMIFS(収穫記録!$P:$P,収穫記録!$D:$D,$J$1,収穫記録!$I:$I,$J$2,収穫記録!$J:$J,$J$3,収穫記録!$F:$F,$I492,収穫記録!$B:$B,"&gt;="&amp;Q$10,収穫記録!$B:$B,"&lt;="&amp;Q$10+6)
/_xlfn.UNIQUE(_xlfn._xlws.FILTER($F:$F,$E:$E=$J$4))
/IF($J$5="総計",1,$K492/10)
),0)</f>
        <v>0</v>
      </c>
      <c r="R492" s="48" cm="1">
        <f t="array" ref="R492">IFERROR(
IF(OR(R$10="",$I492=""),"",
SUMIFS(収穫記録!$P:$P,収穫記録!$D:$D,$J$1,収穫記録!$I:$I,$J$2,収穫記録!$J:$J,$J$3,収穫記録!$F:$F,$I492,収穫記録!$B:$B,"&gt;="&amp;R$10,収穫記録!$B:$B,"&lt;="&amp;R$10+6)
/_xlfn.UNIQUE(_xlfn._xlws.FILTER($F:$F,$E:$E=$J$4))
/IF($J$5="総計",1,$K492/10)
),0)</f>
        <v>0</v>
      </c>
      <c r="S492" s="48" cm="1">
        <f t="array" ref="S492">IFERROR(
IF(OR(S$10="",$I492=""),"",
SUMIFS(収穫記録!$P:$P,収穫記録!$D:$D,$J$1,収穫記録!$I:$I,$J$2,収穫記録!$J:$J,$J$3,収穫記録!$F:$F,$I492,収穫記録!$B:$B,"&gt;="&amp;S$10,収穫記録!$B:$B,"&lt;="&amp;S$10+6)
/_xlfn.UNIQUE(_xlfn._xlws.FILTER($F:$F,$E:$E=$J$4))
/IF($J$5="総計",1,$K492/10)
),0)</f>
        <v>0</v>
      </c>
      <c r="T492" s="48" cm="1">
        <f t="array" ref="T492">IFERROR(
IF(OR(T$10="",$I492=""),"",
SUMIFS(収穫記録!$P:$P,収穫記録!$D:$D,$J$1,収穫記録!$I:$I,$J$2,収穫記録!$J:$J,$J$3,収穫記録!$F:$F,$I492,収穫記録!$B:$B,"&gt;="&amp;T$10,収穫記録!$B:$B,"&lt;="&amp;T$10+6)
/_xlfn.UNIQUE(_xlfn._xlws.FILTER($F:$F,$E:$E=$J$4))
/IF($J$5="総計",1,$K492/10)
),0)</f>
        <v>0</v>
      </c>
      <c r="U492" s="48" cm="1">
        <f t="array" ref="U492">IFERROR(
IF(OR(U$10="",$I492=""),"",
SUMIFS(収穫記録!$P:$P,収穫記録!$D:$D,$J$1,収穫記録!$I:$I,$J$2,収穫記録!$J:$J,$J$3,収穫記録!$F:$F,$I492,収穫記録!$B:$B,"&gt;="&amp;U$10,収穫記録!$B:$B,"&lt;="&amp;U$10+6)
/_xlfn.UNIQUE(_xlfn._xlws.FILTER($F:$F,$E:$E=$J$4))
/IF($J$5="総計",1,$K492/10)
),0)</f>
        <v>0</v>
      </c>
      <c r="V492" s="48" cm="1">
        <f t="array" ref="V492">IFERROR(
IF(OR(V$10="",$I492=""),"",
SUMIFS(収穫記録!$P:$P,収穫記録!$D:$D,$J$1,収穫記録!$I:$I,$J$2,収穫記録!$J:$J,$J$3,収穫記録!$F:$F,$I492,収穫記録!$B:$B,"&gt;="&amp;V$10,収穫記録!$B:$B,"&lt;="&amp;V$10+6)
/_xlfn.UNIQUE(_xlfn._xlws.FILTER($F:$F,$E:$E=$J$4))
/IF($J$5="総計",1,$K492/10)
),0)</f>
        <v>0</v>
      </c>
      <c r="W492" s="48" cm="1">
        <f t="array" ref="W492">IFERROR(
IF(OR(W$10="",$I492=""),"",
SUMIFS(収穫記録!$P:$P,収穫記録!$D:$D,$J$1,収穫記録!$I:$I,$J$2,収穫記録!$J:$J,$J$3,収穫記録!$F:$F,$I492,収穫記録!$B:$B,"&gt;="&amp;W$10,収穫記録!$B:$B,"&lt;="&amp;W$10+6)
/_xlfn.UNIQUE(_xlfn._xlws.FILTER($F:$F,$E:$E=$J$4))
/IF($J$5="総計",1,$K492/10)
),0)</f>
        <v>0</v>
      </c>
      <c r="X492" s="48" cm="1">
        <f t="array" ref="X492">IFERROR(
IF(OR(X$10="",$I492=""),"",
SUMIFS(収穫記録!$P:$P,収穫記録!$D:$D,$J$1,収穫記録!$I:$I,$J$2,収穫記録!$J:$J,$J$3,収穫記録!$F:$F,$I492,収穫記録!$B:$B,"&gt;="&amp;X$10,収穫記録!$B:$B,"&lt;="&amp;X$10+6)
/_xlfn.UNIQUE(_xlfn._xlws.FILTER($F:$F,$E:$E=$J$4))
/IF($J$5="総計",1,$K492/10)
),0)</f>
        <v>0</v>
      </c>
    </row>
    <row r="493" spans="10:24">
      <c r="J493" s="13"/>
      <c r="K493" s="37"/>
      <c r="L493" s="46" t="str">
        <f t="shared" si="9"/>
        <v/>
      </c>
      <c r="M493" s="47" cm="1">
        <f t="array" ref="M493">IFERROR(
IF(OR(M$10="",$I493=""),"",
SUMIFS(収穫記録!$P:$P,収穫記録!$D:$D,$J$1,収穫記録!$I:$I,$J$2,収穫記録!$J:$J,$J$3,収穫記録!$F:$F,$I493,収穫記録!$B:$B,"&gt;="&amp;M$10,収穫記録!$B:$B,"&lt;="&amp;M$10+6)
/_xlfn.UNIQUE(_xlfn._xlws.FILTER($F:$F,$E:$E=$J$4))
/IF($J$5="総計",1,$K493/10)
),0)</f>
        <v>0</v>
      </c>
      <c r="N493" s="48" cm="1">
        <f t="array" ref="N493">IFERROR(
IF(OR(N$10="",$I493=""),"",
SUMIFS(収穫記録!$P:$P,収穫記録!$D:$D,$J$1,収穫記録!$I:$I,$J$2,収穫記録!$J:$J,$J$3,収穫記録!$F:$F,$I493,収穫記録!$B:$B,"&gt;="&amp;N$10,収穫記録!$B:$B,"&lt;="&amp;N$10+6)
/_xlfn.UNIQUE(_xlfn._xlws.FILTER($F:$F,$E:$E=$J$4))
/IF($J$5="総計",1,$K493/10)
),0)</f>
        <v>0</v>
      </c>
      <c r="O493" s="48" cm="1">
        <f t="array" ref="O493">IFERROR(
IF(OR(O$10="",$I493=""),"",
SUMIFS(収穫記録!$P:$P,収穫記録!$D:$D,$J$1,収穫記録!$I:$I,$J$2,収穫記録!$J:$J,$J$3,収穫記録!$F:$F,$I493,収穫記録!$B:$B,"&gt;="&amp;O$10,収穫記録!$B:$B,"&lt;="&amp;O$10+6)
/_xlfn.UNIQUE(_xlfn._xlws.FILTER($F:$F,$E:$E=$J$4))
/IF($J$5="総計",1,$K493/10)
),0)</f>
        <v>0</v>
      </c>
      <c r="P493" s="48" cm="1">
        <f t="array" ref="P493">IFERROR(
IF(OR(P$10="",$I493=""),"",
SUMIFS(収穫記録!$P:$P,収穫記録!$D:$D,$J$1,収穫記録!$I:$I,$J$2,収穫記録!$J:$J,$J$3,収穫記録!$F:$F,$I493,収穫記録!$B:$B,"&gt;="&amp;P$10,収穫記録!$B:$B,"&lt;="&amp;P$10+6)
/_xlfn.UNIQUE(_xlfn._xlws.FILTER($F:$F,$E:$E=$J$4))
/IF($J$5="総計",1,$K493/10)
),0)</f>
        <v>0</v>
      </c>
      <c r="Q493" s="48" cm="1">
        <f t="array" ref="Q493">IFERROR(
IF(OR(Q$10="",$I493=""),"",
SUMIFS(収穫記録!$P:$P,収穫記録!$D:$D,$J$1,収穫記録!$I:$I,$J$2,収穫記録!$J:$J,$J$3,収穫記録!$F:$F,$I493,収穫記録!$B:$B,"&gt;="&amp;Q$10,収穫記録!$B:$B,"&lt;="&amp;Q$10+6)
/_xlfn.UNIQUE(_xlfn._xlws.FILTER($F:$F,$E:$E=$J$4))
/IF($J$5="総計",1,$K493/10)
),0)</f>
        <v>0</v>
      </c>
      <c r="R493" s="48" cm="1">
        <f t="array" ref="R493">IFERROR(
IF(OR(R$10="",$I493=""),"",
SUMIFS(収穫記録!$P:$P,収穫記録!$D:$D,$J$1,収穫記録!$I:$I,$J$2,収穫記録!$J:$J,$J$3,収穫記録!$F:$F,$I493,収穫記録!$B:$B,"&gt;="&amp;R$10,収穫記録!$B:$B,"&lt;="&amp;R$10+6)
/_xlfn.UNIQUE(_xlfn._xlws.FILTER($F:$F,$E:$E=$J$4))
/IF($J$5="総計",1,$K493/10)
),0)</f>
        <v>0</v>
      </c>
      <c r="S493" s="48" cm="1">
        <f t="array" ref="S493">IFERROR(
IF(OR(S$10="",$I493=""),"",
SUMIFS(収穫記録!$P:$P,収穫記録!$D:$D,$J$1,収穫記録!$I:$I,$J$2,収穫記録!$J:$J,$J$3,収穫記録!$F:$F,$I493,収穫記録!$B:$B,"&gt;="&amp;S$10,収穫記録!$B:$B,"&lt;="&amp;S$10+6)
/_xlfn.UNIQUE(_xlfn._xlws.FILTER($F:$F,$E:$E=$J$4))
/IF($J$5="総計",1,$K493/10)
),0)</f>
        <v>0</v>
      </c>
      <c r="T493" s="48" cm="1">
        <f t="array" ref="T493">IFERROR(
IF(OR(T$10="",$I493=""),"",
SUMIFS(収穫記録!$P:$P,収穫記録!$D:$D,$J$1,収穫記録!$I:$I,$J$2,収穫記録!$J:$J,$J$3,収穫記録!$F:$F,$I493,収穫記録!$B:$B,"&gt;="&amp;T$10,収穫記録!$B:$B,"&lt;="&amp;T$10+6)
/_xlfn.UNIQUE(_xlfn._xlws.FILTER($F:$F,$E:$E=$J$4))
/IF($J$5="総計",1,$K493/10)
),0)</f>
        <v>0</v>
      </c>
      <c r="U493" s="48" cm="1">
        <f t="array" ref="U493">IFERROR(
IF(OR(U$10="",$I493=""),"",
SUMIFS(収穫記録!$P:$P,収穫記録!$D:$D,$J$1,収穫記録!$I:$I,$J$2,収穫記録!$J:$J,$J$3,収穫記録!$F:$F,$I493,収穫記録!$B:$B,"&gt;="&amp;U$10,収穫記録!$B:$B,"&lt;="&amp;U$10+6)
/_xlfn.UNIQUE(_xlfn._xlws.FILTER($F:$F,$E:$E=$J$4))
/IF($J$5="総計",1,$K493/10)
),0)</f>
        <v>0</v>
      </c>
      <c r="V493" s="48" cm="1">
        <f t="array" ref="V493">IFERROR(
IF(OR(V$10="",$I493=""),"",
SUMIFS(収穫記録!$P:$P,収穫記録!$D:$D,$J$1,収穫記録!$I:$I,$J$2,収穫記録!$J:$J,$J$3,収穫記録!$F:$F,$I493,収穫記録!$B:$B,"&gt;="&amp;V$10,収穫記録!$B:$B,"&lt;="&amp;V$10+6)
/_xlfn.UNIQUE(_xlfn._xlws.FILTER($F:$F,$E:$E=$J$4))
/IF($J$5="総計",1,$K493/10)
),0)</f>
        <v>0</v>
      </c>
      <c r="W493" s="48" cm="1">
        <f t="array" ref="W493">IFERROR(
IF(OR(W$10="",$I493=""),"",
SUMIFS(収穫記録!$P:$P,収穫記録!$D:$D,$J$1,収穫記録!$I:$I,$J$2,収穫記録!$J:$J,$J$3,収穫記録!$F:$F,$I493,収穫記録!$B:$B,"&gt;="&amp;W$10,収穫記録!$B:$B,"&lt;="&amp;W$10+6)
/_xlfn.UNIQUE(_xlfn._xlws.FILTER($F:$F,$E:$E=$J$4))
/IF($J$5="総計",1,$K493/10)
),0)</f>
        <v>0</v>
      </c>
      <c r="X493" s="48" cm="1">
        <f t="array" ref="X493">IFERROR(
IF(OR(X$10="",$I493=""),"",
SUMIFS(収穫記録!$P:$P,収穫記録!$D:$D,$J$1,収穫記録!$I:$I,$J$2,収穫記録!$J:$J,$J$3,収穫記録!$F:$F,$I493,収穫記録!$B:$B,"&gt;="&amp;X$10,収穫記録!$B:$B,"&lt;="&amp;X$10+6)
/_xlfn.UNIQUE(_xlfn._xlws.FILTER($F:$F,$E:$E=$J$4))
/IF($J$5="総計",1,$K493/10)
),0)</f>
        <v>0</v>
      </c>
    </row>
    <row r="494" spans="10:24">
      <c r="J494" s="13"/>
      <c r="K494" s="37"/>
      <c r="L494" s="46" t="str">
        <f t="shared" si="9"/>
        <v/>
      </c>
      <c r="M494" s="47" cm="1">
        <f t="array" ref="M494">IFERROR(
IF(OR(M$10="",$I494=""),"",
SUMIFS(収穫記録!$P:$P,収穫記録!$D:$D,$J$1,収穫記録!$I:$I,$J$2,収穫記録!$J:$J,$J$3,収穫記録!$F:$F,$I494,収穫記録!$B:$B,"&gt;="&amp;M$10,収穫記録!$B:$B,"&lt;="&amp;M$10+6)
/_xlfn.UNIQUE(_xlfn._xlws.FILTER($F:$F,$E:$E=$J$4))
/IF($J$5="総計",1,$K494/10)
),0)</f>
        <v>0</v>
      </c>
      <c r="N494" s="48" cm="1">
        <f t="array" ref="N494">IFERROR(
IF(OR(N$10="",$I494=""),"",
SUMIFS(収穫記録!$P:$P,収穫記録!$D:$D,$J$1,収穫記録!$I:$I,$J$2,収穫記録!$J:$J,$J$3,収穫記録!$F:$F,$I494,収穫記録!$B:$B,"&gt;="&amp;N$10,収穫記録!$B:$B,"&lt;="&amp;N$10+6)
/_xlfn.UNIQUE(_xlfn._xlws.FILTER($F:$F,$E:$E=$J$4))
/IF($J$5="総計",1,$K494/10)
),0)</f>
        <v>0</v>
      </c>
      <c r="O494" s="48" cm="1">
        <f t="array" ref="O494">IFERROR(
IF(OR(O$10="",$I494=""),"",
SUMIFS(収穫記録!$P:$P,収穫記録!$D:$D,$J$1,収穫記録!$I:$I,$J$2,収穫記録!$J:$J,$J$3,収穫記録!$F:$F,$I494,収穫記録!$B:$B,"&gt;="&amp;O$10,収穫記録!$B:$B,"&lt;="&amp;O$10+6)
/_xlfn.UNIQUE(_xlfn._xlws.FILTER($F:$F,$E:$E=$J$4))
/IF($J$5="総計",1,$K494/10)
),0)</f>
        <v>0</v>
      </c>
      <c r="P494" s="48" cm="1">
        <f t="array" ref="P494">IFERROR(
IF(OR(P$10="",$I494=""),"",
SUMIFS(収穫記録!$P:$P,収穫記録!$D:$D,$J$1,収穫記録!$I:$I,$J$2,収穫記録!$J:$J,$J$3,収穫記録!$F:$F,$I494,収穫記録!$B:$B,"&gt;="&amp;P$10,収穫記録!$B:$B,"&lt;="&amp;P$10+6)
/_xlfn.UNIQUE(_xlfn._xlws.FILTER($F:$F,$E:$E=$J$4))
/IF($J$5="総計",1,$K494/10)
),0)</f>
        <v>0</v>
      </c>
      <c r="Q494" s="48" cm="1">
        <f t="array" ref="Q494">IFERROR(
IF(OR(Q$10="",$I494=""),"",
SUMIFS(収穫記録!$P:$P,収穫記録!$D:$D,$J$1,収穫記録!$I:$I,$J$2,収穫記録!$J:$J,$J$3,収穫記録!$F:$F,$I494,収穫記録!$B:$B,"&gt;="&amp;Q$10,収穫記録!$B:$B,"&lt;="&amp;Q$10+6)
/_xlfn.UNIQUE(_xlfn._xlws.FILTER($F:$F,$E:$E=$J$4))
/IF($J$5="総計",1,$K494/10)
),0)</f>
        <v>0</v>
      </c>
      <c r="R494" s="48" cm="1">
        <f t="array" ref="R494">IFERROR(
IF(OR(R$10="",$I494=""),"",
SUMIFS(収穫記録!$P:$P,収穫記録!$D:$D,$J$1,収穫記録!$I:$I,$J$2,収穫記録!$J:$J,$J$3,収穫記録!$F:$F,$I494,収穫記録!$B:$B,"&gt;="&amp;R$10,収穫記録!$B:$B,"&lt;="&amp;R$10+6)
/_xlfn.UNIQUE(_xlfn._xlws.FILTER($F:$F,$E:$E=$J$4))
/IF($J$5="総計",1,$K494/10)
),0)</f>
        <v>0</v>
      </c>
      <c r="S494" s="48" cm="1">
        <f t="array" ref="S494">IFERROR(
IF(OR(S$10="",$I494=""),"",
SUMIFS(収穫記録!$P:$P,収穫記録!$D:$D,$J$1,収穫記録!$I:$I,$J$2,収穫記録!$J:$J,$J$3,収穫記録!$F:$F,$I494,収穫記録!$B:$B,"&gt;="&amp;S$10,収穫記録!$B:$B,"&lt;="&amp;S$10+6)
/_xlfn.UNIQUE(_xlfn._xlws.FILTER($F:$F,$E:$E=$J$4))
/IF($J$5="総計",1,$K494/10)
),0)</f>
        <v>0</v>
      </c>
      <c r="T494" s="48" cm="1">
        <f t="array" ref="T494">IFERROR(
IF(OR(T$10="",$I494=""),"",
SUMIFS(収穫記録!$P:$P,収穫記録!$D:$D,$J$1,収穫記録!$I:$I,$J$2,収穫記録!$J:$J,$J$3,収穫記録!$F:$F,$I494,収穫記録!$B:$B,"&gt;="&amp;T$10,収穫記録!$B:$B,"&lt;="&amp;T$10+6)
/_xlfn.UNIQUE(_xlfn._xlws.FILTER($F:$F,$E:$E=$J$4))
/IF($J$5="総計",1,$K494/10)
),0)</f>
        <v>0</v>
      </c>
      <c r="U494" s="48" cm="1">
        <f t="array" ref="U494">IFERROR(
IF(OR(U$10="",$I494=""),"",
SUMIFS(収穫記録!$P:$P,収穫記録!$D:$D,$J$1,収穫記録!$I:$I,$J$2,収穫記録!$J:$J,$J$3,収穫記録!$F:$F,$I494,収穫記録!$B:$B,"&gt;="&amp;U$10,収穫記録!$B:$B,"&lt;="&amp;U$10+6)
/_xlfn.UNIQUE(_xlfn._xlws.FILTER($F:$F,$E:$E=$J$4))
/IF($J$5="総計",1,$K494/10)
),0)</f>
        <v>0</v>
      </c>
      <c r="V494" s="48" cm="1">
        <f t="array" ref="V494">IFERROR(
IF(OR(V$10="",$I494=""),"",
SUMIFS(収穫記録!$P:$P,収穫記録!$D:$D,$J$1,収穫記録!$I:$I,$J$2,収穫記録!$J:$J,$J$3,収穫記録!$F:$F,$I494,収穫記録!$B:$B,"&gt;="&amp;V$10,収穫記録!$B:$B,"&lt;="&amp;V$10+6)
/_xlfn.UNIQUE(_xlfn._xlws.FILTER($F:$F,$E:$E=$J$4))
/IF($J$5="総計",1,$K494/10)
),0)</f>
        <v>0</v>
      </c>
      <c r="W494" s="48" cm="1">
        <f t="array" ref="W494">IFERROR(
IF(OR(W$10="",$I494=""),"",
SUMIFS(収穫記録!$P:$P,収穫記録!$D:$D,$J$1,収穫記録!$I:$I,$J$2,収穫記録!$J:$J,$J$3,収穫記録!$F:$F,$I494,収穫記録!$B:$B,"&gt;="&amp;W$10,収穫記録!$B:$B,"&lt;="&amp;W$10+6)
/_xlfn.UNIQUE(_xlfn._xlws.FILTER($F:$F,$E:$E=$J$4))
/IF($J$5="総計",1,$K494/10)
),0)</f>
        <v>0</v>
      </c>
      <c r="X494" s="48" cm="1">
        <f t="array" ref="X494">IFERROR(
IF(OR(X$10="",$I494=""),"",
SUMIFS(収穫記録!$P:$P,収穫記録!$D:$D,$J$1,収穫記録!$I:$I,$J$2,収穫記録!$J:$J,$J$3,収穫記録!$F:$F,$I494,収穫記録!$B:$B,"&gt;="&amp;X$10,収穫記録!$B:$B,"&lt;="&amp;X$10+6)
/_xlfn.UNIQUE(_xlfn._xlws.FILTER($F:$F,$E:$E=$J$4))
/IF($J$5="総計",1,$K494/10)
),0)</f>
        <v>0</v>
      </c>
    </row>
    <row r="495" spans="10:24">
      <c r="J495" s="13"/>
      <c r="K495" s="37"/>
      <c r="L495" s="46" t="str">
        <f t="shared" si="9"/>
        <v/>
      </c>
      <c r="M495" s="47" cm="1">
        <f t="array" ref="M495">IFERROR(
IF(OR(M$10="",$I495=""),"",
SUMIFS(収穫記録!$P:$P,収穫記録!$D:$D,$J$1,収穫記録!$I:$I,$J$2,収穫記録!$J:$J,$J$3,収穫記録!$F:$F,$I495,収穫記録!$B:$B,"&gt;="&amp;M$10,収穫記録!$B:$B,"&lt;="&amp;M$10+6)
/_xlfn.UNIQUE(_xlfn._xlws.FILTER($F:$F,$E:$E=$J$4))
/IF($J$5="総計",1,$K495/10)
),0)</f>
        <v>0</v>
      </c>
      <c r="N495" s="48" cm="1">
        <f t="array" ref="N495">IFERROR(
IF(OR(N$10="",$I495=""),"",
SUMIFS(収穫記録!$P:$P,収穫記録!$D:$D,$J$1,収穫記録!$I:$I,$J$2,収穫記録!$J:$J,$J$3,収穫記録!$F:$F,$I495,収穫記録!$B:$B,"&gt;="&amp;N$10,収穫記録!$B:$B,"&lt;="&amp;N$10+6)
/_xlfn.UNIQUE(_xlfn._xlws.FILTER($F:$F,$E:$E=$J$4))
/IF($J$5="総計",1,$K495/10)
),0)</f>
        <v>0</v>
      </c>
      <c r="O495" s="48" cm="1">
        <f t="array" ref="O495">IFERROR(
IF(OR(O$10="",$I495=""),"",
SUMIFS(収穫記録!$P:$P,収穫記録!$D:$D,$J$1,収穫記録!$I:$I,$J$2,収穫記録!$J:$J,$J$3,収穫記録!$F:$F,$I495,収穫記録!$B:$B,"&gt;="&amp;O$10,収穫記録!$B:$B,"&lt;="&amp;O$10+6)
/_xlfn.UNIQUE(_xlfn._xlws.FILTER($F:$F,$E:$E=$J$4))
/IF($J$5="総計",1,$K495/10)
),0)</f>
        <v>0</v>
      </c>
      <c r="P495" s="48" cm="1">
        <f t="array" ref="P495">IFERROR(
IF(OR(P$10="",$I495=""),"",
SUMIFS(収穫記録!$P:$P,収穫記録!$D:$D,$J$1,収穫記録!$I:$I,$J$2,収穫記録!$J:$J,$J$3,収穫記録!$F:$F,$I495,収穫記録!$B:$B,"&gt;="&amp;P$10,収穫記録!$B:$B,"&lt;="&amp;P$10+6)
/_xlfn.UNIQUE(_xlfn._xlws.FILTER($F:$F,$E:$E=$J$4))
/IF($J$5="総計",1,$K495/10)
),0)</f>
        <v>0</v>
      </c>
      <c r="Q495" s="48" cm="1">
        <f t="array" ref="Q495">IFERROR(
IF(OR(Q$10="",$I495=""),"",
SUMIFS(収穫記録!$P:$P,収穫記録!$D:$D,$J$1,収穫記録!$I:$I,$J$2,収穫記録!$J:$J,$J$3,収穫記録!$F:$F,$I495,収穫記録!$B:$B,"&gt;="&amp;Q$10,収穫記録!$B:$B,"&lt;="&amp;Q$10+6)
/_xlfn.UNIQUE(_xlfn._xlws.FILTER($F:$F,$E:$E=$J$4))
/IF($J$5="総計",1,$K495/10)
),0)</f>
        <v>0</v>
      </c>
      <c r="R495" s="48" cm="1">
        <f t="array" ref="R495">IFERROR(
IF(OR(R$10="",$I495=""),"",
SUMIFS(収穫記録!$P:$P,収穫記録!$D:$D,$J$1,収穫記録!$I:$I,$J$2,収穫記録!$J:$J,$J$3,収穫記録!$F:$F,$I495,収穫記録!$B:$B,"&gt;="&amp;R$10,収穫記録!$B:$B,"&lt;="&amp;R$10+6)
/_xlfn.UNIQUE(_xlfn._xlws.FILTER($F:$F,$E:$E=$J$4))
/IF($J$5="総計",1,$K495/10)
),0)</f>
        <v>0</v>
      </c>
      <c r="S495" s="48" cm="1">
        <f t="array" ref="S495">IFERROR(
IF(OR(S$10="",$I495=""),"",
SUMIFS(収穫記録!$P:$P,収穫記録!$D:$D,$J$1,収穫記録!$I:$I,$J$2,収穫記録!$J:$J,$J$3,収穫記録!$F:$F,$I495,収穫記録!$B:$B,"&gt;="&amp;S$10,収穫記録!$B:$B,"&lt;="&amp;S$10+6)
/_xlfn.UNIQUE(_xlfn._xlws.FILTER($F:$F,$E:$E=$J$4))
/IF($J$5="総計",1,$K495/10)
),0)</f>
        <v>0</v>
      </c>
      <c r="T495" s="48" cm="1">
        <f t="array" ref="T495">IFERROR(
IF(OR(T$10="",$I495=""),"",
SUMIFS(収穫記録!$P:$P,収穫記録!$D:$D,$J$1,収穫記録!$I:$I,$J$2,収穫記録!$J:$J,$J$3,収穫記録!$F:$F,$I495,収穫記録!$B:$B,"&gt;="&amp;T$10,収穫記録!$B:$B,"&lt;="&amp;T$10+6)
/_xlfn.UNIQUE(_xlfn._xlws.FILTER($F:$F,$E:$E=$J$4))
/IF($J$5="総計",1,$K495/10)
),0)</f>
        <v>0</v>
      </c>
      <c r="U495" s="48" cm="1">
        <f t="array" ref="U495">IFERROR(
IF(OR(U$10="",$I495=""),"",
SUMIFS(収穫記録!$P:$P,収穫記録!$D:$D,$J$1,収穫記録!$I:$I,$J$2,収穫記録!$J:$J,$J$3,収穫記録!$F:$F,$I495,収穫記録!$B:$B,"&gt;="&amp;U$10,収穫記録!$B:$B,"&lt;="&amp;U$10+6)
/_xlfn.UNIQUE(_xlfn._xlws.FILTER($F:$F,$E:$E=$J$4))
/IF($J$5="総計",1,$K495/10)
),0)</f>
        <v>0</v>
      </c>
      <c r="V495" s="48" cm="1">
        <f t="array" ref="V495">IFERROR(
IF(OR(V$10="",$I495=""),"",
SUMIFS(収穫記録!$P:$P,収穫記録!$D:$D,$J$1,収穫記録!$I:$I,$J$2,収穫記録!$J:$J,$J$3,収穫記録!$F:$F,$I495,収穫記録!$B:$B,"&gt;="&amp;V$10,収穫記録!$B:$B,"&lt;="&amp;V$10+6)
/_xlfn.UNIQUE(_xlfn._xlws.FILTER($F:$F,$E:$E=$J$4))
/IF($J$5="総計",1,$K495/10)
),0)</f>
        <v>0</v>
      </c>
      <c r="W495" s="48" cm="1">
        <f t="array" ref="W495">IFERROR(
IF(OR(W$10="",$I495=""),"",
SUMIFS(収穫記録!$P:$P,収穫記録!$D:$D,$J$1,収穫記録!$I:$I,$J$2,収穫記録!$J:$J,$J$3,収穫記録!$F:$F,$I495,収穫記録!$B:$B,"&gt;="&amp;W$10,収穫記録!$B:$B,"&lt;="&amp;W$10+6)
/_xlfn.UNIQUE(_xlfn._xlws.FILTER($F:$F,$E:$E=$J$4))
/IF($J$5="総計",1,$K495/10)
),0)</f>
        <v>0</v>
      </c>
      <c r="X495" s="48" cm="1">
        <f t="array" ref="X495">IFERROR(
IF(OR(X$10="",$I495=""),"",
SUMIFS(収穫記録!$P:$P,収穫記録!$D:$D,$J$1,収穫記録!$I:$I,$J$2,収穫記録!$J:$J,$J$3,収穫記録!$F:$F,$I495,収穫記録!$B:$B,"&gt;="&amp;X$10,収穫記録!$B:$B,"&lt;="&amp;X$10+6)
/_xlfn.UNIQUE(_xlfn._xlws.FILTER($F:$F,$E:$E=$J$4))
/IF($J$5="総計",1,$K495/10)
),0)</f>
        <v>0</v>
      </c>
    </row>
    <row r="496" spans="10:24">
      <c r="J496" s="13"/>
      <c r="K496" s="37"/>
      <c r="L496" s="46" t="str">
        <f t="shared" ref="L496:L512" si="10">IF(I496="","",
SUM(M496:X496)
)</f>
        <v/>
      </c>
      <c r="M496" s="47" cm="1">
        <f t="array" ref="M496">IFERROR(
IF(OR(M$10="",$I496=""),"",
SUMIFS(収穫記録!$P:$P,収穫記録!$D:$D,$J$1,収穫記録!$I:$I,$J$2,収穫記録!$J:$J,$J$3,収穫記録!$F:$F,$I496,収穫記録!$B:$B,"&gt;="&amp;M$10,収穫記録!$B:$B,"&lt;="&amp;M$10+6)
/_xlfn.UNIQUE(_xlfn._xlws.FILTER($F:$F,$E:$E=$J$4))
/IF($J$5="総計",1,$K496/10)
),0)</f>
        <v>0</v>
      </c>
      <c r="N496" s="48" cm="1">
        <f t="array" ref="N496">IFERROR(
IF(OR(N$10="",$I496=""),"",
SUMIFS(収穫記録!$P:$P,収穫記録!$D:$D,$J$1,収穫記録!$I:$I,$J$2,収穫記録!$J:$J,$J$3,収穫記録!$F:$F,$I496,収穫記録!$B:$B,"&gt;="&amp;N$10,収穫記録!$B:$B,"&lt;="&amp;N$10+6)
/_xlfn.UNIQUE(_xlfn._xlws.FILTER($F:$F,$E:$E=$J$4))
/IF($J$5="総計",1,$K496/10)
),0)</f>
        <v>0</v>
      </c>
      <c r="O496" s="48" cm="1">
        <f t="array" ref="O496">IFERROR(
IF(OR(O$10="",$I496=""),"",
SUMIFS(収穫記録!$P:$P,収穫記録!$D:$D,$J$1,収穫記録!$I:$I,$J$2,収穫記録!$J:$J,$J$3,収穫記録!$F:$F,$I496,収穫記録!$B:$B,"&gt;="&amp;O$10,収穫記録!$B:$B,"&lt;="&amp;O$10+6)
/_xlfn.UNIQUE(_xlfn._xlws.FILTER($F:$F,$E:$E=$J$4))
/IF($J$5="総計",1,$K496/10)
),0)</f>
        <v>0</v>
      </c>
      <c r="P496" s="48" cm="1">
        <f t="array" ref="P496">IFERROR(
IF(OR(P$10="",$I496=""),"",
SUMIFS(収穫記録!$P:$P,収穫記録!$D:$D,$J$1,収穫記録!$I:$I,$J$2,収穫記録!$J:$J,$J$3,収穫記録!$F:$F,$I496,収穫記録!$B:$B,"&gt;="&amp;P$10,収穫記録!$B:$B,"&lt;="&amp;P$10+6)
/_xlfn.UNIQUE(_xlfn._xlws.FILTER($F:$F,$E:$E=$J$4))
/IF($J$5="総計",1,$K496/10)
),0)</f>
        <v>0</v>
      </c>
      <c r="Q496" s="48" cm="1">
        <f t="array" ref="Q496">IFERROR(
IF(OR(Q$10="",$I496=""),"",
SUMIFS(収穫記録!$P:$P,収穫記録!$D:$D,$J$1,収穫記録!$I:$I,$J$2,収穫記録!$J:$J,$J$3,収穫記録!$F:$F,$I496,収穫記録!$B:$B,"&gt;="&amp;Q$10,収穫記録!$B:$B,"&lt;="&amp;Q$10+6)
/_xlfn.UNIQUE(_xlfn._xlws.FILTER($F:$F,$E:$E=$J$4))
/IF($J$5="総計",1,$K496/10)
),0)</f>
        <v>0</v>
      </c>
      <c r="R496" s="48" cm="1">
        <f t="array" ref="R496">IFERROR(
IF(OR(R$10="",$I496=""),"",
SUMIFS(収穫記録!$P:$P,収穫記録!$D:$D,$J$1,収穫記録!$I:$I,$J$2,収穫記録!$J:$J,$J$3,収穫記録!$F:$F,$I496,収穫記録!$B:$B,"&gt;="&amp;R$10,収穫記録!$B:$B,"&lt;="&amp;R$10+6)
/_xlfn.UNIQUE(_xlfn._xlws.FILTER($F:$F,$E:$E=$J$4))
/IF($J$5="総計",1,$K496/10)
),0)</f>
        <v>0</v>
      </c>
      <c r="S496" s="48" cm="1">
        <f t="array" ref="S496">IFERROR(
IF(OR(S$10="",$I496=""),"",
SUMIFS(収穫記録!$P:$P,収穫記録!$D:$D,$J$1,収穫記録!$I:$I,$J$2,収穫記録!$J:$J,$J$3,収穫記録!$F:$F,$I496,収穫記録!$B:$B,"&gt;="&amp;S$10,収穫記録!$B:$B,"&lt;="&amp;S$10+6)
/_xlfn.UNIQUE(_xlfn._xlws.FILTER($F:$F,$E:$E=$J$4))
/IF($J$5="総計",1,$K496/10)
),0)</f>
        <v>0</v>
      </c>
      <c r="T496" s="48" cm="1">
        <f t="array" ref="T496">IFERROR(
IF(OR(T$10="",$I496=""),"",
SUMIFS(収穫記録!$P:$P,収穫記録!$D:$D,$J$1,収穫記録!$I:$I,$J$2,収穫記録!$J:$J,$J$3,収穫記録!$F:$F,$I496,収穫記録!$B:$B,"&gt;="&amp;T$10,収穫記録!$B:$B,"&lt;="&amp;T$10+6)
/_xlfn.UNIQUE(_xlfn._xlws.FILTER($F:$F,$E:$E=$J$4))
/IF($J$5="総計",1,$K496/10)
),0)</f>
        <v>0</v>
      </c>
      <c r="U496" s="48" cm="1">
        <f t="array" ref="U496">IFERROR(
IF(OR(U$10="",$I496=""),"",
SUMIFS(収穫記録!$P:$P,収穫記録!$D:$D,$J$1,収穫記録!$I:$I,$J$2,収穫記録!$J:$J,$J$3,収穫記録!$F:$F,$I496,収穫記録!$B:$B,"&gt;="&amp;U$10,収穫記録!$B:$B,"&lt;="&amp;U$10+6)
/_xlfn.UNIQUE(_xlfn._xlws.FILTER($F:$F,$E:$E=$J$4))
/IF($J$5="総計",1,$K496/10)
),0)</f>
        <v>0</v>
      </c>
      <c r="V496" s="48" cm="1">
        <f t="array" ref="V496">IFERROR(
IF(OR(V$10="",$I496=""),"",
SUMIFS(収穫記録!$P:$P,収穫記録!$D:$D,$J$1,収穫記録!$I:$I,$J$2,収穫記録!$J:$J,$J$3,収穫記録!$F:$F,$I496,収穫記録!$B:$B,"&gt;="&amp;V$10,収穫記録!$B:$B,"&lt;="&amp;V$10+6)
/_xlfn.UNIQUE(_xlfn._xlws.FILTER($F:$F,$E:$E=$J$4))
/IF($J$5="総計",1,$K496/10)
),0)</f>
        <v>0</v>
      </c>
      <c r="W496" s="48" cm="1">
        <f t="array" ref="W496">IFERROR(
IF(OR(W$10="",$I496=""),"",
SUMIFS(収穫記録!$P:$P,収穫記録!$D:$D,$J$1,収穫記録!$I:$I,$J$2,収穫記録!$J:$J,$J$3,収穫記録!$F:$F,$I496,収穫記録!$B:$B,"&gt;="&amp;W$10,収穫記録!$B:$B,"&lt;="&amp;W$10+6)
/_xlfn.UNIQUE(_xlfn._xlws.FILTER($F:$F,$E:$E=$J$4))
/IF($J$5="総計",1,$K496/10)
),0)</f>
        <v>0</v>
      </c>
      <c r="X496" s="48" cm="1">
        <f t="array" ref="X496">IFERROR(
IF(OR(X$10="",$I496=""),"",
SUMIFS(収穫記録!$P:$P,収穫記録!$D:$D,$J$1,収穫記録!$I:$I,$J$2,収穫記録!$J:$J,$J$3,収穫記録!$F:$F,$I496,収穫記録!$B:$B,"&gt;="&amp;X$10,収穫記録!$B:$B,"&lt;="&amp;X$10+6)
/_xlfn.UNIQUE(_xlfn._xlws.FILTER($F:$F,$E:$E=$J$4))
/IF($J$5="総計",1,$K496/10)
),0)</f>
        <v>0</v>
      </c>
    </row>
    <row r="497" spans="10:24">
      <c r="J497" s="13"/>
      <c r="K497" s="37"/>
      <c r="L497" s="46" t="str">
        <f t="shared" si="10"/>
        <v/>
      </c>
      <c r="M497" s="47" cm="1">
        <f t="array" ref="M497">IFERROR(
IF(OR(M$10="",$I497=""),"",
SUMIFS(収穫記録!$P:$P,収穫記録!$D:$D,$J$1,収穫記録!$I:$I,$J$2,収穫記録!$J:$J,$J$3,収穫記録!$F:$F,$I497,収穫記録!$B:$B,"&gt;="&amp;M$10,収穫記録!$B:$B,"&lt;="&amp;M$10+6)
/_xlfn.UNIQUE(_xlfn._xlws.FILTER($F:$F,$E:$E=$J$4))
/IF($J$5="総計",1,$K497/10)
),0)</f>
        <v>0</v>
      </c>
      <c r="N497" s="48" cm="1">
        <f t="array" ref="N497">IFERROR(
IF(OR(N$10="",$I497=""),"",
SUMIFS(収穫記録!$P:$P,収穫記録!$D:$D,$J$1,収穫記録!$I:$I,$J$2,収穫記録!$J:$J,$J$3,収穫記録!$F:$F,$I497,収穫記録!$B:$B,"&gt;="&amp;N$10,収穫記録!$B:$B,"&lt;="&amp;N$10+6)
/_xlfn.UNIQUE(_xlfn._xlws.FILTER($F:$F,$E:$E=$J$4))
/IF($J$5="総計",1,$K497/10)
),0)</f>
        <v>0</v>
      </c>
      <c r="O497" s="48" cm="1">
        <f t="array" ref="O497">IFERROR(
IF(OR(O$10="",$I497=""),"",
SUMIFS(収穫記録!$P:$P,収穫記録!$D:$D,$J$1,収穫記録!$I:$I,$J$2,収穫記録!$J:$J,$J$3,収穫記録!$F:$F,$I497,収穫記録!$B:$B,"&gt;="&amp;O$10,収穫記録!$B:$B,"&lt;="&amp;O$10+6)
/_xlfn.UNIQUE(_xlfn._xlws.FILTER($F:$F,$E:$E=$J$4))
/IF($J$5="総計",1,$K497/10)
),0)</f>
        <v>0</v>
      </c>
      <c r="P497" s="48" cm="1">
        <f t="array" ref="P497">IFERROR(
IF(OR(P$10="",$I497=""),"",
SUMIFS(収穫記録!$P:$P,収穫記録!$D:$D,$J$1,収穫記録!$I:$I,$J$2,収穫記録!$J:$J,$J$3,収穫記録!$F:$F,$I497,収穫記録!$B:$B,"&gt;="&amp;P$10,収穫記録!$B:$B,"&lt;="&amp;P$10+6)
/_xlfn.UNIQUE(_xlfn._xlws.FILTER($F:$F,$E:$E=$J$4))
/IF($J$5="総計",1,$K497/10)
),0)</f>
        <v>0</v>
      </c>
      <c r="Q497" s="48" cm="1">
        <f t="array" ref="Q497">IFERROR(
IF(OR(Q$10="",$I497=""),"",
SUMIFS(収穫記録!$P:$P,収穫記録!$D:$D,$J$1,収穫記録!$I:$I,$J$2,収穫記録!$J:$J,$J$3,収穫記録!$F:$F,$I497,収穫記録!$B:$B,"&gt;="&amp;Q$10,収穫記録!$B:$B,"&lt;="&amp;Q$10+6)
/_xlfn.UNIQUE(_xlfn._xlws.FILTER($F:$F,$E:$E=$J$4))
/IF($J$5="総計",1,$K497/10)
),0)</f>
        <v>0</v>
      </c>
      <c r="R497" s="48" cm="1">
        <f t="array" ref="R497">IFERROR(
IF(OR(R$10="",$I497=""),"",
SUMIFS(収穫記録!$P:$P,収穫記録!$D:$D,$J$1,収穫記録!$I:$I,$J$2,収穫記録!$J:$J,$J$3,収穫記録!$F:$F,$I497,収穫記録!$B:$B,"&gt;="&amp;R$10,収穫記録!$B:$B,"&lt;="&amp;R$10+6)
/_xlfn.UNIQUE(_xlfn._xlws.FILTER($F:$F,$E:$E=$J$4))
/IF($J$5="総計",1,$K497/10)
),0)</f>
        <v>0</v>
      </c>
      <c r="S497" s="48" cm="1">
        <f t="array" ref="S497">IFERROR(
IF(OR(S$10="",$I497=""),"",
SUMIFS(収穫記録!$P:$P,収穫記録!$D:$D,$J$1,収穫記録!$I:$I,$J$2,収穫記録!$J:$J,$J$3,収穫記録!$F:$F,$I497,収穫記録!$B:$B,"&gt;="&amp;S$10,収穫記録!$B:$B,"&lt;="&amp;S$10+6)
/_xlfn.UNIQUE(_xlfn._xlws.FILTER($F:$F,$E:$E=$J$4))
/IF($J$5="総計",1,$K497/10)
),0)</f>
        <v>0</v>
      </c>
      <c r="T497" s="48" cm="1">
        <f t="array" ref="T497">IFERROR(
IF(OR(T$10="",$I497=""),"",
SUMIFS(収穫記録!$P:$P,収穫記録!$D:$D,$J$1,収穫記録!$I:$I,$J$2,収穫記録!$J:$J,$J$3,収穫記録!$F:$F,$I497,収穫記録!$B:$B,"&gt;="&amp;T$10,収穫記録!$B:$B,"&lt;="&amp;T$10+6)
/_xlfn.UNIQUE(_xlfn._xlws.FILTER($F:$F,$E:$E=$J$4))
/IF($J$5="総計",1,$K497/10)
),0)</f>
        <v>0</v>
      </c>
      <c r="U497" s="48" cm="1">
        <f t="array" ref="U497">IFERROR(
IF(OR(U$10="",$I497=""),"",
SUMIFS(収穫記録!$P:$P,収穫記録!$D:$D,$J$1,収穫記録!$I:$I,$J$2,収穫記録!$J:$J,$J$3,収穫記録!$F:$F,$I497,収穫記録!$B:$B,"&gt;="&amp;U$10,収穫記録!$B:$B,"&lt;="&amp;U$10+6)
/_xlfn.UNIQUE(_xlfn._xlws.FILTER($F:$F,$E:$E=$J$4))
/IF($J$5="総計",1,$K497/10)
),0)</f>
        <v>0</v>
      </c>
      <c r="V497" s="48" cm="1">
        <f t="array" ref="V497">IFERROR(
IF(OR(V$10="",$I497=""),"",
SUMIFS(収穫記録!$P:$P,収穫記録!$D:$D,$J$1,収穫記録!$I:$I,$J$2,収穫記録!$J:$J,$J$3,収穫記録!$F:$F,$I497,収穫記録!$B:$B,"&gt;="&amp;V$10,収穫記録!$B:$B,"&lt;="&amp;V$10+6)
/_xlfn.UNIQUE(_xlfn._xlws.FILTER($F:$F,$E:$E=$J$4))
/IF($J$5="総計",1,$K497/10)
),0)</f>
        <v>0</v>
      </c>
      <c r="W497" s="48" cm="1">
        <f t="array" ref="W497">IFERROR(
IF(OR(W$10="",$I497=""),"",
SUMIFS(収穫記録!$P:$P,収穫記録!$D:$D,$J$1,収穫記録!$I:$I,$J$2,収穫記録!$J:$J,$J$3,収穫記録!$F:$F,$I497,収穫記録!$B:$B,"&gt;="&amp;W$10,収穫記録!$B:$B,"&lt;="&amp;W$10+6)
/_xlfn.UNIQUE(_xlfn._xlws.FILTER($F:$F,$E:$E=$J$4))
/IF($J$5="総計",1,$K497/10)
),0)</f>
        <v>0</v>
      </c>
      <c r="X497" s="48" cm="1">
        <f t="array" ref="X497">IFERROR(
IF(OR(X$10="",$I497=""),"",
SUMIFS(収穫記録!$P:$P,収穫記録!$D:$D,$J$1,収穫記録!$I:$I,$J$2,収穫記録!$J:$J,$J$3,収穫記録!$F:$F,$I497,収穫記録!$B:$B,"&gt;="&amp;X$10,収穫記録!$B:$B,"&lt;="&amp;X$10+6)
/_xlfn.UNIQUE(_xlfn._xlws.FILTER($F:$F,$E:$E=$J$4))
/IF($J$5="総計",1,$K497/10)
),0)</f>
        <v>0</v>
      </c>
    </row>
    <row r="498" spans="10:24">
      <c r="J498" s="13"/>
      <c r="K498" s="37"/>
      <c r="L498" s="46" t="str">
        <f t="shared" si="10"/>
        <v/>
      </c>
      <c r="M498" s="47" cm="1">
        <f t="array" ref="M498">IFERROR(
IF(OR(M$10="",$I498=""),"",
SUMIFS(収穫記録!$P:$P,収穫記録!$D:$D,$J$1,収穫記録!$I:$I,$J$2,収穫記録!$J:$J,$J$3,収穫記録!$F:$F,$I498,収穫記録!$B:$B,"&gt;="&amp;M$10,収穫記録!$B:$B,"&lt;="&amp;M$10+6)
/_xlfn.UNIQUE(_xlfn._xlws.FILTER($F:$F,$E:$E=$J$4))
/IF($J$5="総計",1,$K498/10)
),0)</f>
        <v>0</v>
      </c>
      <c r="N498" s="48" cm="1">
        <f t="array" ref="N498">IFERROR(
IF(OR(N$10="",$I498=""),"",
SUMIFS(収穫記録!$P:$P,収穫記録!$D:$D,$J$1,収穫記録!$I:$I,$J$2,収穫記録!$J:$J,$J$3,収穫記録!$F:$F,$I498,収穫記録!$B:$B,"&gt;="&amp;N$10,収穫記録!$B:$B,"&lt;="&amp;N$10+6)
/_xlfn.UNIQUE(_xlfn._xlws.FILTER($F:$F,$E:$E=$J$4))
/IF($J$5="総計",1,$K498/10)
),0)</f>
        <v>0</v>
      </c>
      <c r="O498" s="48" cm="1">
        <f t="array" ref="O498">IFERROR(
IF(OR(O$10="",$I498=""),"",
SUMIFS(収穫記録!$P:$P,収穫記録!$D:$D,$J$1,収穫記録!$I:$I,$J$2,収穫記録!$J:$J,$J$3,収穫記録!$F:$F,$I498,収穫記録!$B:$B,"&gt;="&amp;O$10,収穫記録!$B:$B,"&lt;="&amp;O$10+6)
/_xlfn.UNIQUE(_xlfn._xlws.FILTER($F:$F,$E:$E=$J$4))
/IF($J$5="総計",1,$K498/10)
),0)</f>
        <v>0</v>
      </c>
      <c r="P498" s="48" cm="1">
        <f t="array" ref="P498">IFERROR(
IF(OR(P$10="",$I498=""),"",
SUMIFS(収穫記録!$P:$P,収穫記録!$D:$D,$J$1,収穫記録!$I:$I,$J$2,収穫記録!$J:$J,$J$3,収穫記録!$F:$F,$I498,収穫記録!$B:$B,"&gt;="&amp;P$10,収穫記録!$B:$B,"&lt;="&amp;P$10+6)
/_xlfn.UNIQUE(_xlfn._xlws.FILTER($F:$F,$E:$E=$J$4))
/IF($J$5="総計",1,$K498/10)
),0)</f>
        <v>0</v>
      </c>
      <c r="Q498" s="48" cm="1">
        <f t="array" ref="Q498">IFERROR(
IF(OR(Q$10="",$I498=""),"",
SUMIFS(収穫記録!$P:$P,収穫記録!$D:$D,$J$1,収穫記録!$I:$I,$J$2,収穫記録!$J:$J,$J$3,収穫記録!$F:$F,$I498,収穫記録!$B:$B,"&gt;="&amp;Q$10,収穫記録!$B:$B,"&lt;="&amp;Q$10+6)
/_xlfn.UNIQUE(_xlfn._xlws.FILTER($F:$F,$E:$E=$J$4))
/IF($J$5="総計",1,$K498/10)
),0)</f>
        <v>0</v>
      </c>
      <c r="R498" s="48" cm="1">
        <f t="array" ref="R498">IFERROR(
IF(OR(R$10="",$I498=""),"",
SUMIFS(収穫記録!$P:$P,収穫記録!$D:$D,$J$1,収穫記録!$I:$I,$J$2,収穫記録!$J:$J,$J$3,収穫記録!$F:$F,$I498,収穫記録!$B:$B,"&gt;="&amp;R$10,収穫記録!$B:$B,"&lt;="&amp;R$10+6)
/_xlfn.UNIQUE(_xlfn._xlws.FILTER($F:$F,$E:$E=$J$4))
/IF($J$5="総計",1,$K498/10)
),0)</f>
        <v>0</v>
      </c>
      <c r="S498" s="48" cm="1">
        <f t="array" ref="S498">IFERROR(
IF(OR(S$10="",$I498=""),"",
SUMIFS(収穫記録!$P:$P,収穫記録!$D:$D,$J$1,収穫記録!$I:$I,$J$2,収穫記録!$J:$J,$J$3,収穫記録!$F:$F,$I498,収穫記録!$B:$B,"&gt;="&amp;S$10,収穫記録!$B:$B,"&lt;="&amp;S$10+6)
/_xlfn.UNIQUE(_xlfn._xlws.FILTER($F:$F,$E:$E=$J$4))
/IF($J$5="総計",1,$K498/10)
),0)</f>
        <v>0</v>
      </c>
      <c r="T498" s="48" cm="1">
        <f t="array" ref="T498">IFERROR(
IF(OR(T$10="",$I498=""),"",
SUMIFS(収穫記録!$P:$P,収穫記録!$D:$D,$J$1,収穫記録!$I:$I,$J$2,収穫記録!$J:$J,$J$3,収穫記録!$F:$F,$I498,収穫記録!$B:$B,"&gt;="&amp;T$10,収穫記録!$B:$B,"&lt;="&amp;T$10+6)
/_xlfn.UNIQUE(_xlfn._xlws.FILTER($F:$F,$E:$E=$J$4))
/IF($J$5="総計",1,$K498/10)
),0)</f>
        <v>0</v>
      </c>
      <c r="U498" s="48" cm="1">
        <f t="array" ref="U498">IFERROR(
IF(OR(U$10="",$I498=""),"",
SUMIFS(収穫記録!$P:$P,収穫記録!$D:$D,$J$1,収穫記録!$I:$I,$J$2,収穫記録!$J:$J,$J$3,収穫記録!$F:$F,$I498,収穫記録!$B:$B,"&gt;="&amp;U$10,収穫記録!$B:$B,"&lt;="&amp;U$10+6)
/_xlfn.UNIQUE(_xlfn._xlws.FILTER($F:$F,$E:$E=$J$4))
/IF($J$5="総計",1,$K498/10)
),0)</f>
        <v>0</v>
      </c>
      <c r="V498" s="48" cm="1">
        <f t="array" ref="V498">IFERROR(
IF(OR(V$10="",$I498=""),"",
SUMIFS(収穫記録!$P:$P,収穫記録!$D:$D,$J$1,収穫記録!$I:$I,$J$2,収穫記録!$J:$J,$J$3,収穫記録!$F:$F,$I498,収穫記録!$B:$B,"&gt;="&amp;V$10,収穫記録!$B:$B,"&lt;="&amp;V$10+6)
/_xlfn.UNIQUE(_xlfn._xlws.FILTER($F:$F,$E:$E=$J$4))
/IF($J$5="総計",1,$K498/10)
),0)</f>
        <v>0</v>
      </c>
      <c r="W498" s="48" cm="1">
        <f t="array" ref="W498">IFERROR(
IF(OR(W$10="",$I498=""),"",
SUMIFS(収穫記録!$P:$P,収穫記録!$D:$D,$J$1,収穫記録!$I:$I,$J$2,収穫記録!$J:$J,$J$3,収穫記録!$F:$F,$I498,収穫記録!$B:$B,"&gt;="&amp;W$10,収穫記録!$B:$B,"&lt;="&amp;W$10+6)
/_xlfn.UNIQUE(_xlfn._xlws.FILTER($F:$F,$E:$E=$J$4))
/IF($J$5="総計",1,$K498/10)
),0)</f>
        <v>0</v>
      </c>
      <c r="X498" s="48" cm="1">
        <f t="array" ref="X498">IFERROR(
IF(OR(X$10="",$I498=""),"",
SUMIFS(収穫記録!$P:$P,収穫記録!$D:$D,$J$1,収穫記録!$I:$I,$J$2,収穫記録!$J:$J,$J$3,収穫記録!$F:$F,$I498,収穫記録!$B:$B,"&gt;="&amp;X$10,収穫記録!$B:$B,"&lt;="&amp;X$10+6)
/_xlfn.UNIQUE(_xlfn._xlws.FILTER($F:$F,$E:$E=$J$4))
/IF($J$5="総計",1,$K498/10)
),0)</f>
        <v>0</v>
      </c>
    </row>
    <row r="499" spans="10:24">
      <c r="J499" s="13"/>
      <c r="K499" s="37"/>
      <c r="L499" s="46" t="str">
        <f t="shared" si="10"/>
        <v/>
      </c>
      <c r="M499" s="47" cm="1">
        <f t="array" ref="M499">IFERROR(
IF(OR(M$10="",$I499=""),"",
SUMIFS(収穫記録!$P:$P,収穫記録!$D:$D,$J$1,収穫記録!$I:$I,$J$2,収穫記録!$J:$J,$J$3,収穫記録!$F:$F,$I499,収穫記録!$B:$B,"&gt;="&amp;M$10,収穫記録!$B:$B,"&lt;="&amp;M$10+6)
/_xlfn.UNIQUE(_xlfn._xlws.FILTER($F:$F,$E:$E=$J$4))
/IF($J$5="総計",1,$K499/10)
),0)</f>
        <v>0</v>
      </c>
      <c r="N499" s="48" cm="1">
        <f t="array" ref="N499">IFERROR(
IF(OR(N$10="",$I499=""),"",
SUMIFS(収穫記録!$P:$P,収穫記録!$D:$D,$J$1,収穫記録!$I:$I,$J$2,収穫記録!$J:$J,$J$3,収穫記録!$F:$F,$I499,収穫記録!$B:$B,"&gt;="&amp;N$10,収穫記録!$B:$B,"&lt;="&amp;N$10+6)
/_xlfn.UNIQUE(_xlfn._xlws.FILTER($F:$F,$E:$E=$J$4))
/IF($J$5="総計",1,$K499/10)
),0)</f>
        <v>0</v>
      </c>
      <c r="O499" s="48" cm="1">
        <f t="array" ref="O499">IFERROR(
IF(OR(O$10="",$I499=""),"",
SUMIFS(収穫記録!$P:$P,収穫記録!$D:$D,$J$1,収穫記録!$I:$I,$J$2,収穫記録!$J:$J,$J$3,収穫記録!$F:$F,$I499,収穫記録!$B:$B,"&gt;="&amp;O$10,収穫記録!$B:$B,"&lt;="&amp;O$10+6)
/_xlfn.UNIQUE(_xlfn._xlws.FILTER($F:$F,$E:$E=$J$4))
/IF($J$5="総計",1,$K499/10)
),0)</f>
        <v>0</v>
      </c>
      <c r="P499" s="48" cm="1">
        <f t="array" ref="P499">IFERROR(
IF(OR(P$10="",$I499=""),"",
SUMIFS(収穫記録!$P:$P,収穫記録!$D:$D,$J$1,収穫記録!$I:$I,$J$2,収穫記録!$J:$J,$J$3,収穫記録!$F:$F,$I499,収穫記録!$B:$B,"&gt;="&amp;P$10,収穫記録!$B:$B,"&lt;="&amp;P$10+6)
/_xlfn.UNIQUE(_xlfn._xlws.FILTER($F:$F,$E:$E=$J$4))
/IF($J$5="総計",1,$K499/10)
),0)</f>
        <v>0</v>
      </c>
      <c r="Q499" s="48" cm="1">
        <f t="array" ref="Q499">IFERROR(
IF(OR(Q$10="",$I499=""),"",
SUMIFS(収穫記録!$P:$P,収穫記録!$D:$D,$J$1,収穫記録!$I:$I,$J$2,収穫記録!$J:$J,$J$3,収穫記録!$F:$F,$I499,収穫記録!$B:$B,"&gt;="&amp;Q$10,収穫記録!$B:$B,"&lt;="&amp;Q$10+6)
/_xlfn.UNIQUE(_xlfn._xlws.FILTER($F:$F,$E:$E=$J$4))
/IF($J$5="総計",1,$K499/10)
),0)</f>
        <v>0</v>
      </c>
      <c r="R499" s="48" cm="1">
        <f t="array" ref="R499">IFERROR(
IF(OR(R$10="",$I499=""),"",
SUMIFS(収穫記録!$P:$P,収穫記録!$D:$D,$J$1,収穫記録!$I:$I,$J$2,収穫記録!$J:$J,$J$3,収穫記録!$F:$F,$I499,収穫記録!$B:$B,"&gt;="&amp;R$10,収穫記録!$B:$B,"&lt;="&amp;R$10+6)
/_xlfn.UNIQUE(_xlfn._xlws.FILTER($F:$F,$E:$E=$J$4))
/IF($J$5="総計",1,$K499/10)
),0)</f>
        <v>0</v>
      </c>
      <c r="S499" s="48" cm="1">
        <f t="array" ref="S499">IFERROR(
IF(OR(S$10="",$I499=""),"",
SUMIFS(収穫記録!$P:$P,収穫記録!$D:$D,$J$1,収穫記録!$I:$I,$J$2,収穫記録!$J:$J,$J$3,収穫記録!$F:$F,$I499,収穫記録!$B:$B,"&gt;="&amp;S$10,収穫記録!$B:$B,"&lt;="&amp;S$10+6)
/_xlfn.UNIQUE(_xlfn._xlws.FILTER($F:$F,$E:$E=$J$4))
/IF($J$5="総計",1,$K499/10)
),0)</f>
        <v>0</v>
      </c>
      <c r="T499" s="48" cm="1">
        <f t="array" ref="T499">IFERROR(
IF(OR(T$10="",$I499=""),"",
SUMIFS(収穫記録!$P:$P,収穫記録!$D:$D,$J$1,収穫記録!$I:$I,$J$2,収穫記録!$J:$J,$J$3,収穫記録!$F:$F,$I499,収穫記録!$B:$B,"&gt;="&amp;T$10,収穫記録!$B:$B,"&lt;="&amp;T$10+6)
/_xlfn.UNIQUE(_xlfn._xlws.FILTER($F:$F,$E:$E=$J$4))
/IF($J$5="総計",1,$K499/10)
),0)</f>
        <v>0</v>
      </c>
      <c r="U499" s="48" cm="1">
        <f t="array" ref="U499">IFERROR(
IF(OR(U$10="",$I499=""),"",
SUMIFS(収穫記録!$P:$P,収穫記録!$D:$D,$J$1,収穫記録!$I:$I,$J$2,収穫記録!$J:$J,$J$3,収穫記録!$F:$F,$I499,収穫記録!$B:$B,"&gt;="&amp;U$10,収穫記録!$B:$B,"&lt;="&amp;U$10+6)
/_xlfn.UNIQUE(_xlfn._xlws.FILTER($F:$F,$E:$E=$J$4))
/IF($J$5="総計",1,$K499/10)
),0)</f>
        <v>0</v>
      </c>
      <c r="V499" s="48" cm="1">
        <f t="array" ref="V499">IFERROR(
IF(OR(V$10="",$I499=""),"",
SUMIFS(収穫記録!$P:$P,収穫記録!$D:$D,$J$1,収穫記録!$I:$I,$J$2,収穫記録!$J:$J,$J$3,収穫記録!$F:$F,$I499,収穫記録!$B:$B,"&gt;="&amp;V$10,収穫記録!$B:$B,"&lt;="&amp;V$10+6)
/_xlfn.UNIQUE(_xlfn._xlws.FILTER($F:$F,$E:$E=$J$4))
/IF($J$5="総計",1,$K499/10)
),0)</f>
        <v>0</v>
      </c>
      <c r="W499" s="48" cm="1">
        <f t="array" ref="W499">IFERROR(
IF(OR(W$10="",$I499=""),"",
SUMIFS(収穫記録!$P:$P,収穫記録!$D:$D,$J$1,収穫記録!$I:$I,$J$2,収穫記録!$J:$J,$J$3,収穫記録!$F:$F,$I499,収穫記録!$B:$B,"&gt;="&amp;W$10,収穫記録!$B:$B,"&lt;="&amp;W$10+6)
/_xlfn.UNIQUE(_xlfn._xlws.FILTER($F:$F,$E:$E=$J$4))
/IF($J$5="総計",1,$K499/10)
),0)</f>
        <v>0</v>
      </c>
      <c r="X499" s="48" cm="1">
        <f t="array" ref="X499">IFERROR(
IF(OR(X$10="",$I499=""),"",
SUMIFS(収穫記録!$P:$P,収穫記録!$D:$D,$J$1,収穫記録!$I:$I,$J$2,収穫記録!$J:$J,$J$3,収穫記録!$F:$F,$I499,収穫記録!$B:$B,"&gt;="&amp;X$10,収穫記録!$B:$B,"&lt;="&amp;X$10+6)
/_xlfn.UNIQUE(_xlfn._xlws.FILTER($F:$F,$E:$E=$J$4))
/IF($J$5="総計",1,$K499/10)
),0)</f>
        <v>0</v>
      </c>
    </row>
    <row r="500" spans="10:24">
      <c r="J500" s="13"/>
      <c r="K500" s="37"/>
      <c r="L500" s="46" t="str">
        <f t="shared" si="10"/>
        <v/>
      </c>
      <c r="M500" s="47" cm="1">
        <f t="array" ref="M500">IFERROR(
IF(OR(M$10="",$I500=""),"",
SUMIFS(収穫記録!$P:$P,収穫記録!$D:$D,$J$1,収穫記録!$I:$I,$J$2,収穫記録!$J:$J,$J$3,収穫記録!$F:$F,$I500,収穫記録!$B:$B,"&gt;="&amp;M$10,収穫記録!$B:$B,"&lt;="&amp;M$10+6)
/_xlfn.UNIQUE(_xlfn._xlws.FILTER($F:$F,$E:$E=$J$4))
/IF($J$5="総計",1,$K500/10)
),0)</f>
        <v>0</v>
      </c>
      <c r="N500" s="48" cm="1">
        <f t="array" ref="N500">IFERROR(
IF(OR(N$10="",$I500=""),"",
SUMIFS(収穫記録!$P:$P,収穫記録!$D:$D,$J$1,収穫記録!$I:$I,$J$2,収穫記録!$J:$J,$J$3,収穫記録!$F:$F,$I500,収穫記録!$B:$B,"&gt;="&amp;N$10,収穫記録!$B:$B,"&lt;="&amp;N$10+6)
/_xlfn.UNIQUE(_xlfn._xlws.FILTER($F:$F,$E:$E=$J$4))
/IF($J$5="総計",1,$K500/10)
),0)</f>
        <v>0</v>
      </c>
      <c r="O500" s="48" cm="1">
        <f t="array" ref="O500">IFERROR(
IF(OR(O$10="",$I500=""),"",
SUMIFS(収穫記録!$P:$P,収穫記録!$D:$D,$J$1,収穫記録!$I:$I,$J$2,収穫記録!$J:$J,$J$3,収穫記録!$F:$F,$I500,収穫記録!$B:$B,"&gt;="&amp;O$10,収穫記録!$B:$B,"&lt;="&amp;O$10+6)
/_xlfn.UNIQUE(_xlfn._xlws.FILTER($F:$F,$E:$E=$J$4))
/IF($J$5="総計",1,$K500/10)
),0)</f>
        <v>0</v>
      </c>
      <c r="P500" s="48" cm="1">
        <f t="array" ref="P500">IFERROR(
IF(OR(P$10="",$I500=""),"",
SUMIFS(収穫記録!$P:$P,収穫記録!$D:$D,$J$1,収穫記録!$I:$I,$J$2,収穫記録!$J:$J,$J$3,収穫記録!$F:$F,$I500,収穫記録!$B:$B,"&gt;="&amp;P$10,収穫記録!$B:$B,"&lt;="&amp;P$10+6)
/_xlfn.UNIQUE(_xlfn._xlws.FILTER($F:$F,$E:$E=$J$4))
/IF($J$5="総計",1,$K500/10)
),0)</f>
        <v>0</v>
      </c>
      <c r="Q500" s="48" cm="1">
        <f t="array" ref="Q500">IFERROR(
IF(OR(Q$10="",$I500=""),"",
SUMIFS(収穫記録!$P:$P,収穫記録!$D:$D,$J$1,収穫記録!$I:$I,$J$2,収穫記録!$J:$J,$J$3,収穫記録!$F:$F,$I500,収穫記録!$B:$B,"&gt;="&amp;Q$10,収穫記録!$B:$B,"&lt;="&amp;Q$10+6)
/_xlfn.UNIQUE(_xlfn._xlws.FILTER($F:$F,$E:$E=$J$4))
/IF($J$5="総計",1,$K500/10)
),0)</f>
        <v>0</v>
      </c>
      <c r="R500" s="48" cm="1">
        <f t="array" ref="R500">IFERROR(
IF(OR(R$10="",$I500=""),"",
SUMIFS(収穫記録!$P:$P,収穫記録!$D:$D,$J$1,収穫記録!$I:$I,$J$2,収穫記録!$J:$J,$J$3,収穫記録!$F:$F,$I500,収穫記録!$B:$B,"&gt;="&amp;R$10,収穫記録!$B:$B,"&lt;="&amp;R$10+6)
/_xlfn.UNIQUE(_xlfn._xlws.FILTER($F:$F,$E:$E=$J$4))
/IF($J$5="総計",1,$K500/10)
),0)</f>
        <v>0</v>
      </c>
      <c r="S500" s="48" cm="1">
        <f t="array" ref="S500">IFERROR(
IF(OR(S$10="",$I500=""),"",
SUMIFS(収穫記録!$P:$P,収穫記録!$D:$D,$J$1,収穫記録!$I:$I,$J$2,収穫記録!$J:$J,$J$3,収穫記録!$F:$F,$I500,収穫記録!$B:$B,"&gt;="&amp;S$10,収穫記録!$B:$B,"&lt;="&amp;S$10+6)
/_xlfn.UNIQUE(_xlfn._xlws.FILTER($F:$F,$E:$E=$J$4))
/IF($J$5="総計",1,$K500/10)
),0)</f>
        <v>0</v>
      </c>
      <c r="T500" s="48" cm="1">
        <f t="array" ref="T500">IFERROR(
IF(OR(T$10="",$I500=""),"",
SUMIFS(収穫記録!$P:$P,収穫記録!$D:$D,$J$1,収穫記録!$I:$I,$J$2,収穫記録!$J:$J,$J$3,収穫記録!$F:$F,$I500,収穫記録!$B:$B,"&gt;="&amp;T$10,収穫記録!$B:$B,"&lt;="&amp;T$10+6)
/_xlfn.UNIQUE(_xlfn._xlws.FILTER($F:$F,$E:$E=$J$4))
/IF($J$5="総計",1,$K500/10)
),0)</f>
        <v>0</v>
      </c>
      <c r="U500" s="48" cm="1">
        <f t="array" ref="U500">IFERROR(
IF(OR(U$10="",$I500=""),"",
SUMIFS(収穫記録!$P:$P,収穫記録!$D:$D,$J$1,収穫記録!$I:$I,$J$2,収穫記録!$J:$J,$J$3,収穫記録!$F:$F,$I500,収穫記録!$B:$B,"&gt;="&amp;U$10,収穫記録!$B:$B,"&lt;="&amp;U$10+6)
/_xlfn.UNIQUE(_xlfn._xlws.FILTER($F:$F,$E:$E=$J$4))
/IF($J$5="総計",1,$K500/10)
),0)</f>
        <v>0</v>
      </c>
      <c r="V500" s="48" cm="1">
        <f t="array" ref="V500">IFERROR(
IF(OR(V$10="",$I500=""),"",
SUMIFS(収穫記録!$P:$P,収穫記録!$D:$D,$J$1,収穫記録!$I:$I,$J$2,収穫記録!$J:$J,$J$3,収穫記録!$F:$F,$I500,収穫記録!$B:$B,"&gt;="&amp;V$10,収穫記録!$B:$B,"&lt;="&amp;V$10+6)
/_xlfn.UNIQUE(_xlfn._xlws.FILTER($F:$F,$E:$E=$J$4))
/IF($J$5="総計",1,$K500/10)
),0)</f>
        <v>0</v>
      </c>
      <c r="W500" s="48" cm="1">
        <f t="array" ref="W500">IFERROR(
IF(OR(W$10="",$I500=""),"",
SUMIFS(収穫記録!$P:$P,収穫記録!$D:$D,$J$1,収穫記録!$I:$I,$J$2,収穫記録!$J:$J,$J$3,収穫記録!$F:$F,$I500,収穫記録!$B:$B,"&gt;="&amp;W$10,収穫記録!$B:$B,"&lt;="&amp;W$10+6)
/_xlfn.UNIQUE(_xlfn._xlws.FILTER($F:$F,$E:$E=$J$4))
/IF($J$5="総計",1,$K500/10)
),0)</f>
        <v>0</v>
      </c>
      <c r="X500" s="48" cm="1">
        <f t="array" ref="X500">IFERROR(
IF(OR(X$10="",$I500=""),"",
SUMIFS(収穫記録!$P:$P,収穫記録!$D:$D,$J$1,収穫記録!$I:$I,$J$2,収穫記録!$J:$J,$J$3,収穫記録!$F:$F,$I500,収穫記録!$B:$B,"&gt;="&amp;X$10,収穫記録!$B:$B,"&lt;="&amp;X$10+6)
/_xlfn.UNIQUE(_xlfn._xlws.FILTER($F:$F,$E:$E=$J$4))
/IF($J$5="総計",1,$K500/10)
),0)</f>
        <v>0</v>
      </c>
    </row>
    <row r="501" spans="10:24">
      <c r="J501" s="13"/>
      <c r="K501" s="37"/>
      <c r="L501" s="46" t="str">
        <f t="shared" si="10"/>
        <v/>
      </c>
      <c r="M501" s="47" cm="1">
        <f t="array" ref="M501">IFERROR(
IF(OR(M$10="",$I501=""),"",
SUMIFS(収穫記録!$P:$P,収穫記録!$D:$D,$J$1,収穫記録!$I:$I,$J$2,収穫記録!$J:$J,$J$3,収穫記録!$F:$F,$I501,収穫記録!$B:$B,"&gt;="&amp;M$10,収穫記録!$B:$B,"&lt;="&amp;M$10+6)
/_xlfn.UNIQUE(_xlfn._xlws.FILTER($F:$F,$E:$E=$J$4))
/IF($J$5="総計",1,$K501/10)
),0)</f>
        <v>0</v>
      </c>
      <c r="N501" s="48" cm="1">
        <f t="array" ref="N501">IFERROR(
IF(OR(N$10="",$I501=""),"",
SUMIFS(収穫記録!$P:$P,収穫記録!$D:$D,$J$1,収穫記録!$I:$I,$J$2,収穫記録!$J:$J,$J$3,収穫記録!$F:$F,$I501,収穫記録!$B:$B,"&gt;="&amp;N$10,収穫記録!$B:$B,"&lt;="&amp;N$10+6)
/_xlfn.UNIQUE(_xlfn._xlws.FILTER($F:$F,$E:$E=$J$4))
/IF($J$5="総計",1,$K501/10)
),0)</f>
        <v>0</v>
      </c>
      <c r="O501" s="48" cm="1">
        <f t="array" ref="O501">IFERROR(
IF(OR(O$10="",$I501=""),"",
SUMIFS(収穫記録!$P:$P,収穫記録!$D:$D,$J$1,収穫記録!$I:$I,$J$2,収穫記録!$J:$J,$J$3,収穫記録!$F:$F,$I501,収穫記録!$B:$B,"&gt;="&amp;O$10,収穫記録!$B:$B,"&lt;="&amp;O$10+6)
/_xlfn.UNIQUE(_xlfn._xlws.FILTER($F:$F,$E:$E=$J$4))
/IF($J$5="総計",1,$K501/10)
),0)</f>
        <v>0</v>
      </c>
      <c r="P501" s="48" cm="1">
        <f t="array" ref="P501">IFERROR(
IF(OR(P$10="",$I501=""),"",
SUMIFS(収穫記録!$P:$P,収穫記録!$D:$D,$J$1,収穫記録!$I:$I,$J$2,収穫記録!$J:$J,$J$3,収穫記録!$F:$F,$I501,収穫記録!$B:$B,"&gt;="&amp;P$10,収穫記録!$B:$B,"&lt;="&amp;P$10+6)
/_xlfn.UNIQUE(_xlfn._xlws.FILTER($F:$F,$E:$E=$J$4))
/IF($J$5="総計",1,$K501/10)
),0)</f>
        <v>0</v>
      </c>
      <c r="Q501" s="48" cm="1">
        <f t="array" ref="Q501">IFERROR(
IF(OR(Q$10="",$I501=""),"",
SUMIFS(収穫記録!$P:$P,収穫記録!$D:$D,$J$1,収穫記録!$I:$I,$J$2,収穫記録!$J:$J,$J$3,収穫記録!$F:$F,$I501,収穫記録!$B:$B,"&gt;="&amp;Q$10,収穫記録!$B:$B,"&lt;="&amp;Q$10+6)
/_xlfn.UNIQUE(_xlfn._xlws.FILTER($F:$F,$E:$E=$J$4))
/IF($J$5="総計",1,$K501/10)
),0)</f>
        <v>0</v>
      </c>
      <c r="R501" s="48" cm="1">
        <f t="array" ref="R501">IFERROR(
IF(OR(R$10="",$I501=""),"",
SUMIFS(収穫記録!$P:$P,収穫記録!$D:$D,$J$1,収穫記録!$I:$I,$J$2,収穫記録!$J:$J,$J$3,収穫記録!$F:$F,$I501,収穫記録!$B:$B,"&gt;="&amp;R$10,収穫記録!$B:$B,"&lt;="&amp;R$10+6)
/_xlfn.UNIQUE(_xlfn._xlws.FILTER($F:$F,$E:$E=$J$4))
/IF($J$5="総計",1,$K501/10)
),0)</f>
        <v>0</v>
      </c>
      <c r="S501" s="48" cm="1">
        <f t="array" ref="S501">IFERROR(
IF(OR(S$10="",$I501=""),"",
SUMIFS(収穫記録!$P:$P,収穫記録!$D:$D,$J$1,収穫記録!$I:$I,$J$2,収穫記録!$J:$J,$J$3,収穫記録!$F:$F,$I501,収穫記録!$B:$B,"&gt;="&amp;S$10,収穫記録!$B:$B,"&lt;="&amp;S$10+6)
/_xlfn.UNIQUE(_xlfn._xlws.FILTER($F:$F,$E:$E=$J$4))
/IF($J$5="総計",1,$K501/10)
),0)</f>
        <v>0</v>
      </c>
      <c r="T501" s="48" cm="1">
        <f t="array" ref="T501">IFERROR(
IF(OR(T$10="",$I501=""),"",
SUMIFS(収穫記録!$P:$P,収穫記録!$D:$D,$J$1,収穫記録!$I:$I,$J$2,収穫記録!$J:$J,$J$3,収穫記録!$F:$F,$I501,収穫記録!$B:$B,"&gt;="&amp;T$10,収穫記録!$B:$B,"&lt;="&amp;T$10+6)
/_xlfn.UNIQUE(_xlfn._xlws.FILTER($F:$F,$E:$E=$J$4))
/IF($J$5="総計",1,$K501/10)
),0)</f>
        <v>0</v>
      </c>
      <c r="U501" s="48" cm="1">
        <f t="array" ref="U501">IFERROR(
IF(OR(U$10="",$I501=""),"",
SUMIFS(収穫記録!$P:$P,収穫記録!$D:$D,$J$1,収穫記録!$I:$I,$J$2,収穫記録!$J:$J,$J$3,収穫記録!$F:$F,$I501,収穫記録!$B:$B,"&gt;="&amp;U$10,収穫記録!$B:$B,"&lt;="&amp;U$10+6)
/_xlfn.UNIQUE(_xlfn._xlws.FILTER($F:$F,$E:$E=$J$4))
/IF($J$5="総計",1,$K501/10)
),0)</f>
        <v>0</v>
      </c>
      <c r="V501" s="48" cm="1">
        <f t="array" ref="V501">IFERROR(
IF(OR(V$10="",$I501=""),"",
SUMIFS(収穫記録!$P:$P,収穫記録!$D:$D,$J$1,収穫記録!$I:$I,$J$2,収穫記録!$J:$J,$J$3,収穫記録!$F:$F,$I501,収穫記録!$B:$B,"&gt;="&amp;V$10,収穫記録!$B:$B,"&lt;="&amp;V$10+6)
/_xlfn.UNIQUE(_xlfn._xlws.FILTER($F:$F,$E:$E=$J$4))
/IF($J$5="総計",1,$K501/10)
),0)</f>
        <v>0</v>
      </c>
      <c r="W501" s="48" cm="1">
        <f t="array" ref="W501">IFERROR(
IF(OR(W$10="",$I501=""),"",
SUMIFS(収穫記録!$P:$P,収穫記録!$D:$D,$J$1,収穫記録!$I:$I,$J$2,収穫記録!$J:$J,$J$3,収穫記録!$F:$F,$I501,収穫記録!$B:$B,"&gt;="&amp;W$10,収穫記録!$B:$B,"&lt;="&amp;W$10+6)
/_xlfn.UNIQUE(_xlfn._xlws.FILTER($F:$F,$E:$E=$J$4))
/IF($J$5="総計",1,$K501/10)
),0)</f>
        <v>0</v>
      </c>
      <c r="X501" s="48" cm="1">
        <f t="array" ref="X501">IFERROR(
IF(OR(X$10="",$I501=""),"",
SUMIFS(収穫記録!$P:$P,収穫記録!$D:$D,$J$1,収穫記録!$I:$I,$J$2,収穫記録!$J:$J,$J$3,収穫記録!$F:$F,$I501,収穫記録!$B:$B,"&gt;="&amp;X$10,収穫記録!$B:$B,"&lt;="&amp;X$10+6)
/_xlfn.UNIQUE(_xlfn._xlws.FILTER($F:$F,$E:$E=$J$4))
/IF($J$5="総計",1,$K501/10)
),0)</f>
        <v>0</v>
      </c>
    </row>
    <row r="502" spans="10:24">
      <c r="J502" s="13"/>
      <c r="K502" s="37"/>
      <c r="L502" s="46" t="str">
        <f t="shared" si="10"/>
        <v/>
      </c>
      <c r="M502" s="47" cm="1">
        <f t="array" ref="M502">IFERROR(
IF(OR(M$10="",$I502=""),"",
SUMIFS(収穫記録!$P:$P,収穫記録!$D:$D,$J$1,収穫記録!$I:$I,$J$2,収穫記録!$J:$J,$J$3,収穫記録!$F:$F,$I502,収穫記録!$B:$B,"&gt;="&amp;M$10,収穫記録!$B:$B,"&lt;="&amp;M$10+6)
/_xlfn.UNIQUE(_xlfn._xlws.FILTER($F:$F,$E:$E=$J$4))
/IF($J$5="総計",1,$K502/10)
),0)</f>
        <v>0</v>
      </c>
      <c r="N502" s="48" cm="1">
        <f t="array" ref="N502">IFERROR(
IF(OR(N$10="",$I502=""),"",
SUMIFS(収穫記録!$P:$P,収穫記録!$D:$D,$J$1,収穫記録!$I:$I,$J$2,収穫記録!$J:$J,$J$3,収穫記録!$F:$F,$I502,収穫記録!$B:$B,"&gt;="&amp;N$10,収穫記録!$B:$B,"&lt;="&amp;N$10+6)
/_xlfn.UNIQUE(_xlfn._xlws.FILTER($F:$F,$E:$E=$J$4))
/IF($J$5="総計",1,$K502/10)
),0)</f>
        <v>0</v>
      </c>
      <c r="O502" s="48" cm="1">
        <f t="array" ref="O502">IFERROR(
IF(OR(O$10="",$I502=""),"",
SUMIFS(収穫記録!$P:$P,収穫記録!$D:$D,$J$1,収穫記録!$I:$I,$J$2,収穫記録!$J:$J,$J$3,収穫記録!$F:$F,$I502,収穫記録!$B:$B,"&gt;="&amp;O$10,収穫記録!$B:$B,"&lt;="&amp;O$10+6)
/_xlfn.UNIQUE(_xlfn._xlws.FILTER($F:$F,$E:$E=$J$4))
/IF($J$5="総計",1,$K502/10)
),0)</f>
        <v>0</v>
      </c>
      <c r="P502" s="48" cm="1">
        <f t="array" ref="P502">IFERROR(
IF(OR(P$10="",$I502=""),"",
SUMIFS(収穫記録!$P:$P,収穫記録!$D:$D,$J$1,収穫記録!$I:$I,$J$2,収穫記録!$J:$J,$J$3,収穫記録!$F:$F,$I502,収穫記録!$B:$B,"&gt;="&amp;P$10,収穫記録!$B:$B,"&lt;="&amp;P$10+6)
/_xlfn.UNIQUE(_xlfn._xlws.FILTER($F:$F,$E:$E=$J$4))
/IF($J$5="総計",1,$K502/10)
),0)</f>
        <v>0</v>
      </c>
      <c r="Q502" s="48" cm="1">
        <f t="array" ref="Q502">IFERROR(
IF(OR(Q$10="",$I502=""),"",
SUMIFS(収穫記録!$P:$P,収穫記録!$D:$D,$J$1,収穫記録!$I:$I,$J$2,収穫記録!$J:$J,$J$3,収穫記録!$F:$F,$I502,収穫記録!$B:$B,"&gt;="&amp;Q$10,収穫記録!$B:$B,"&lt;="&amp;Q$10+6)
/_xlfn.UNIQUE(_xlfn._xlws.FILTER($F:$F,$E:$E=$J$4))
/IF($J$5="総計",1,$K502/10)
),0)</f>
        <v>0</v>
      </c>
      <c r="R502" s="48" cm="1">
        <f t="array" ref="R502">IFERROR(
IF(OR(R$10="",$I502=""),"",
SUMIFS(収穫記録!$P:$P,収穫記録!$D:$D,$J$1,収穫記録!$I:$I,$J$2,収穫記録!$J:$J,$J$3,収穫記録!$F:$F,$I502,収穫記録!$B:$B,"&gt;="&amp;R$10,収穫記録!$B:$B,"&lt;="&amp;R$10+6)
/_xlfn.UNIQUE(_xlfn._xlws.FILTER($F:$F,$E:$E=$J$4))
/IF($J$5="総計",1,$K502/10)
),0)</f>
        <v>0</v>
      </c>
      <c r="S502" s="48" cm="1">
        <f t="array" ref="S502">IFERROR(
IF(OR(S$10="",$I502=""),"",
SUMIFS(収穫記録!$P:$P,収穫記録!$D:$D,$J$1,収穫記録!$I:$I,$J$2,収穫記録!$J:$J,$J$3,収穫記録!$F:$F,$I502,収穫記録!$B:$B,"&gt;="&amp;S$10,収穫記録!$B:$B,"&lt;="&amp;S$10+6)
/_xlfn.UNIQUE(_xlfn._xlws.FILTER($F:$F,$E:$E=$J$4))
/IF($J$5="総計",1,$K502/10)
),0)</f>
        <v>0</v>
      </c>
      <c r="T502" s="48" cm="1">
        <f t="array" ref="T502">IFERROR(
IF(OR(T$10="",$I502=""),"",
SUMIFS(収穫記録!$P:$P,収穫記録!$D:$D,$J$1,収穫記録!$I:$I,$J$2,収穫記録!$J:$J,$J$3,収穫記録!$F:$F,$I502,収穫記録!$B:$B,"&gt;="&amp;T$10,収穫記録!$B:$B,"&lt;="&amp;T$10+6)
/_xlfn.UNIQUE(_xlfn._xlws.FILTER($F:$F,$E:$E=$J$4))
/IF($J$5="総計",1,$K502/10)
),0)</f>
        <v>0</v>
      </c>
      <c r="U502" s="48" cm="1">
        <f t="array" ref="U502">IFERROR(
IF(OR(U$10="",$I502=""),"",
SUMIFS(収穫記録!$P:$P,収穫記録!$D:$D,$J$1,収穫記録!$I:$I,$J$2,収穫記録!$J:$J,$J$3,収穫記録!$F:$F,$I502,収穫記録!$B:$B,"&gt;="&amp;U$10,収穫記録!$B:$B,"&lt;="&amp;U$10+6)
/_xlfn.UNIQUE(_xlfn._xlws.FILTER($F:$F,$E:$E=$J$4))
/IF($J$5="総計",1,$K502/10)
),0)</f>
        <v>0</v>
      </c>
      <c r="V502" s="48" cm="1">
        <f t="array" ref="V502">IFERROR(
IF(OR(V$10="",$I502=""),"",
SUMIFS(収穫記録!$P:$P,収穫記録!$D:$D,$J$1,収穫記録!$I:$I,$J$2,収穫記録!$J:$J,$J$3,収穫記録!$F:$F,$I502,収穫記録!$B:$B,"&gt;="&amp;V$10,収穫記録!$B:$B,"&lt;="&amp;V$10+6)
/_xlfn.UNIQUE(_xlfn._xlws.FILTER($F:$F,$E:$E=$J$4))
/IF($J$5="総計",1,$K502/10)
),0)</f>
        <v>0</v>
      </c>
      <c r="W502" s="48" cm="1">
        <f t="array" ref="W502">IFERROR(
IF(OR(W$10="",$I502=""),"",
SUMIFS(収穫記録!$P:$P,収穫記録!$D:$D,$J$1,収穫記録!$I:$I,$J$2,収穫記録!$J:$J,$J$3,収穫記録!$F:$F,$I502,収穫記録!$B:$B,"&gt;="&amp;W$10,収穫記録!$B:$B,"&lt;="&amp;W$10+6)
/_xlfn.UNIQUE(_xlfn._xlws.FILTER($F:$F,$E:$E=$J$4))
/IF($J$5="総計",1,$K502/10)
),0)</f>
        <v>0</v>
      </c>
      <c r="X502" s="48" cm="1">
        <f t="array" ref="X502">IFERROR(
IF(OR(X$10="",$I502=""),"",
SUMIFS(収穫記録!$P:$P,収穫記録!$D:$D,$J$1,収穫記録!$I:$I,$J$2,収穫記録!$J:$J,$J$3,収穫記録!$F:$F,$I502,収穫記録!$B:$B,"&gt;="&amp;X$10,収穫記録!$B:$B,"&lt;="&amp;X$10+6)
/_xlfn.UNIQUE(_xlfn._xlws.FILTER($F:$F,$E:$E=$J$4))
/IF($J$5="総計",1,$K502/10)
),0)</f>
        <v>0</v>
      </c>
    </row>
    <row r="503" spans="10:24">
      <c r="J503" s="13"/>
      <c r="K503" s="37"/>
      <c r="L503" s="46" t="str">
        <f t="shared" si="10"/>
        <v/>
      </c>
      <c r="M503" s="47" cm="1">
        <f t="array" ref="M503">IFERROR(
IF(OR(M$10="",$I503=""),"",
SUMIFS(収穫記録!$P:$P,収穫記録!$D:$D,$J$1,収穫記録!$I:$I,$J$2,収穫記録!$J:$J,$J$3,収穫記録!$F:$F,$I503,収穫記録!$B:$B,"&gt;="&amp;M$10,収穫記録!$B:$B,"&lt;="&amp;M$10+6)
/_xlfn.UNIQUE(_xlfn._xlws.FILTER($F:$F,$E:$E=$J$4))
/IF($J$5="総計",1,$K503/10)
),0)</f>
        <v>0</v>
      </c>
      <c r="N503" s="48" cm="1">
        <f t="array" ref="N503">IFERROR(
IF(OR(N$10="",$I503=""),"",
SUMIFS(収穫記録!$P:$P,収穫記録!$D:$D,$J$1,収穫記録!$I:$I,$J$2,収穫記録!$J:$J,$J$3,収穫記録!$F:$F,$I503,収穫記録!$B:$B,"&gt;="&amp;N$10,収穫記録!$B:$B,"&lt;="&amp;N$10+6)
/_xlfn.UNIQUE(_xlfn._xlws.FILTER($F:$F,$E:$E=$J$4))
/IF($J$5="総計",1,$K503/10)
),0)</f>
        <v>0</v>
      </c>
      <c r="O503" s="48" cm="1">
        <f t="array" ref="O503">IFERROR(
IF(OR(O$10="",$I503=""),"",
SUMIFS(収穫記録!$P:$P,収穫記録!$D:$D,$J$1,収穫記録!$I:$I,$J$2,収穫記録!$J:$J,$J$3,収穫記録!$F:$F,$I503,収穫記録!$B:$B,"&gt;="&amp;O$10,収穫記録!$B:$B,"&lt;="&amp;O$10+6)
/_xlfn.UNIQUE(_xlfn._xlws.FILTER($F:$F,$E:$E=$J$4))
/IF($J$5="総計",1,$K503/10)
),0)</f>
        <v>0</v>
      </c>
      <c r="P503" s="48" cm="1">
        <f t="array" ref="P503">IFERROR(
IF(OR(P$10="",$I503=""),"",
SUMIFS(収穫記録!$P:$P,収穫記録!$D:$D,$J$1,収穫記録!$I:$I,$J$2,収穫記録!$J:$J,$J$3,収穫記録!$F:$F,$I503,収穫記録!$B:$B,"&gt;="&amp;P$10,収穫記録!$B:$B,"&lt;="&amp;P$10+6)
/_xlfn.UNIQUE(_xlfn._xlws.FILTER($F:$F,$E:$E=$J$4))
/IF($J$5="総計",1,$K503/10)
),0)</f>
        <v>0</v>
      </c>
      <c r="Q503" s="48" cm="1">
        <f t="array" ref="Q503">IFERROR(
IF(OR(Q$10="",$I503=""),"",
SUMIFS(収穫記録!$P:$P,収穫記録!$D:$D,$J$1,収穫記録!$I:$I,$J$2,収穫記録!$J:$J,$J$3,収穫記録!$F:$F,$I503,収穫記録!$B:$B,"&gt;="&amp;Q$10,収穫記録!$B:$B,"&lt;="&amp;Q$10+6)
/_xlfn.UNIQUE(_xlfn._xlws.FILTER($F:$F,$E:$E=$J$4))
/IF($J$5="総計",1,$K503/10)
),0)</f>
        <v>0</v>
      </c>
      <c r="R503" s="48" cm="1">
        <f t="array" ref="R503">IFERROR(
IF(OR(R$10="",$I503=""),"",
SUMIFS(収穫記録!$P:$P,収穫記録!$D:$D,$J$1,収穫記録!$I:$I,$J$2,収穫記録!$J:$J,$J$3,収穫記録!$F:$F,$I503,収穫記録!$B:$B,"&gt;="&amp;R$10,収穫記録!$B:$B,"&lt;="&amp;R$10+6)
/_xlfn.UNIQUE(_xlfn._xlws.FILTER($F:$F,$E:$E=$J$4))
/IF($J$5="総計",1,$K503/10)
),0)</f>
        <v>0</v>
      </c>
      <c r="S503" s="48" cm="1">
        <f t="array" ref="S503">IFERROR(
IF(OR(S$10="",$I503=""),"",
SUMIFS(収穫記録!$P:$P,収穫記録!$D:$D,$J$1,収穫記録!$I:$I,$J$2,収穫記録!$J:$J,$J$3,収穫記録!$F:$F,$I503,収穫記録!$B:$B,"&gt;="&amp;S$10,収穫記録!$B:$B,"&lt;="&amp;S$10+6)
/_xlfn.UNIQUE(_xlfn._xlws.FILTER($F:$F,$E:$E=$J$4))
/IF($J$5="総計",1,$K503/10)
),0)</f>
        <v>0</v>
      </c>
      <c r="T503" s="48" cm="1">
        <f t="array" ref="T503">IFERROR(
IF(OR(T$10="",$I503=""),"",
SUMIFS(収穫記録!$P:$P,収穫記録!$D:$D,$J$1,収穫記録!$I:$I,$J$2,収穫記録!$J:$J,$J$3,収穫記録!$F:$F,$I503,収穫記録!$B:$B,"&gt;="&amp;T$10,収穫記録!$B:$B,"&lt;="&amp;T$10+6)
/_xlfn.UNIQUE(_xlfn._xlws.FILTER($F:$F,$E:$E=$J$4))
/IF($J$5="総計",1,$K503/10)
),0)</f>
        <v>0</v>
      </c>
      <c r="U503" s="48" cm="1">
        <f t="array" ref="U503">IFERROR(
IF(OR(U$10="",$I503=""),"",
SUMIFS(収穫記録!$P:$P,収穫記録!$D:$D,$J$1,収穫記録!$I:$I,$J$2,収穫記録!$J:$J,$J$3,収穫記録!$F:$F,$I503,収穫記録!$B:$B,"&gt;="&amp;U$10,収穫記録!$B:$B,"&lt;="&amp;U$10+6)
/_xlfn.UNIQUE(_xlfn._xlws.FILTER($F:$F,$E:$E=$J$4))
/IF($J$5="総計",1,$K503/10)
),0)</f>
        <v>0</v>
      </c>
      <c r="V503" s="48" cm="1">
        <f t="array" ref="V503">IFERROR(
IF(OR(V$10="",$I503=""),"",
SUMIFS(収穫記録!$P:$P,収穫記録!$D:$D,$J$1,収穫記録!$I:$I,$J$2,収穫記録!$J:$J,$J$3,収穫記録!$F:$F,$I503,収穫記録!$B:$B,"&gt;="&amp;V$10,収穫記録!$B:$B,"&lt;="&amp;V$10+6)
/_xlfn.UNIQUE(_xlfn._xlws.FILTER($F:$F,$E:$E=$J$4))
/IF($J$5="総計",1,$K503/10)
),0)</f>
        <v>0</v>
      </c>
      <c r="W503" s="48" cm="1">
        <f t="array" ref="W503">IFERROR(
IF(OR(W$10="",$I503=""),"",
SUMIFS(収穫記録!$P:$P,収穫記録!$D:$D,$J$1,収穫記録!$I:$I,$J$2,収穫記録!$J:$J,$J$3,収穫記録!$F:$F,$I503,収穫記録!$B:$B,"&gt;="&amp;W$10,収穫記録!$B:$B,"&lt;="&amp;W$10+6)
/_xlfn.UNIQUE(_xlfn._xlws.FILTER($F:$F,$E:$E=$J$4))
/IF($J$5="総計",1,$K503/10)
),0)</f>
        <v>0</v>
      </c>
      <c r="X503" s="48" cm="1">
        <f t="array" ref="X503">IFERROR(
IF(OR(X$10="",$I503=""),"",
SUMIFS(収穫記録!$P:$P,収穫記録!$D:$D,$J$1,収穫記録!$I:$I,$J$2,収穫記録!$J:$J,$J$3,収穫記録!$F:$F,$I503,収穫記録!$B:$B,"&gt;="&amp;X$10,収穫記録!$B:$B,"&lt;="&amp;X$10+6)
/_xlfn.UNIQUE(_xlfn._xlws.FILTER($F:$F,$E:$E=$J$4))
/IF($J$5="総計",1,$K503/10)
),0)</f>
        <v>0</v>
      </c>
    </row>
    <row r="504" spans="10:24">
      <c r="J504" s="13"/>
      <c r="K504" s="37"/>
      <c r="L504" s="46" t="str">
        <f t="shared" si="10"/>
        <v/>
      </c>
      <c r="M504" s="47" cm="1">
        <f t="array" ref="M504">IFERROR(
IF(OR(M$10="",$I504=""),"",
SUMIFS(収穫記録!$P:$P,収穫記録!$D:$D,$J$1,収穫記録!$I:$I,$J$2,収穫記録!$J:$J,$J$3,収穫記録!$F:$F,$I504,収穫記録!$B:$B,"&gt;="&amp;M$10,収穫記録!$B:$B,"&lt;="&amp;M$10+6)
/_xlfn.UNIQUE(_xlfn._xlws.FILTER($F:$F,$E:$E=$J$4))
/IF($J$5="総計",1,$K504/10)
),0)</f>
        <v>0</v>
      </c>
      <c r="N504" s="48" cm="1">
        <f t="array" ref="N504">IFERROR(
IF(OR(N$10="",$I504=""),"",
SUMIFS(収穫記録!$P:$P,収穫記録!$D:$D,$J$1,収穫記録!$I:$I,$J$2,収穫記録!$J:$J,$J$3,収穫記録!$F:$F,$I504,収穫記録!$B:$B,"&gt;="&amp;N$10,収穫記録!$B:$B,"&lt;="&amp;N$10+6)
/_xlfn.UNIQUE(_xlfn._xlws.FILTER($F:$F,$E:$E=$J$4))
/IF($J$5="総計",1,$K504/10)
),0)</f>
        <v>0</v>
      </c>
      <c r="O504" s="48" cm="1">
        <f t="array" ref="O504">IFERROR(
IF(OR(O$10="",$I504=""),"",
SUMIFS(収穫記録!$P:$P,収穫記録!$D:$D,$J$1,収穫記録!$I:$I,$J$2,収穫記録!$J:$J,$J$3,収穫記録!$F:$F,$I504,収穫記録!$B:$B,"&gt;="&amp;O$10,収穫記録!$B:$B,"&lt;="&amp;O$10+6)
/_xlfn.UNIQUE(_xlfn._xlws.FILTER($F:$F,$E:$E=$J$4))
/IF($J$5="総計",1,$K504/10)
),0)</f>
        <v>0</v>
      </c>
      <c r="P504" s="48" cm="1">
        <f t="array" ref="P504">IFERROR(
IF(OR(P$10="",$I504=""),"",
SUMIFS(収穫記録!$P:$P,収穫記録!$D:$D,$J$1,収穫記録!$I:$I,$J$2,収穫記録!$J:$J,$J$3,収穫記録!$F:$F,$I504,収穫記録!$B:$B,"&gt;="&amp;P$10,収穫記録!$B:$B,"&lt;="&amp;P$10+6)
/_xlfn.UNIQUE(_xlfn._xlws.FILTER($F:$F,$E:$E=$J$4))
/IF($J$5="総計",1,$K504/10)
),0)</f>
        <v>0</v>
      </c>
      <c r="Q504" s="48" cm="1">
        <f t="array" ref="Q504">IFERROR(
IF(OR(Q$10="",$I504=""),"",
SUMIFS(収穫記録!$P:$P,収穫記録!$D:$D,$J$1,収穫記録!$I:$I,$J$2,収穫記録!$J:$J,$J$3,収穫記録!$F:$F,$I504,収穫記録!$B:$B,"&gt;="&amp;Q$10,収穫記録!$B:$B,"&lt;="&amp;Q$10+6)
/_xlfn.UNIQUE(_xlfn._xlws.FILTER($F:$F,$E:$E=$J$4))
/IF($J$5="総計",1,$K504/10)
),0)</f>
        <v>0</v>
      </c>
      <c r="R504" s="48" cm="1">
        <f t="array" ref="R504">IFERROR(
IF(OR(R$10="",$I504=""),"",
SUMIFS(収穫記録!$P:$P,収穫記録!$D:$D,$J$1,収穫記録!$I:$I,$J$2,収穫記録!$J:$J,$J$3,収穫記録!$F:$F,$I504,収穫記録!$B:$B,"&gt;="&amp;R$10,収穫記録!$B:$B,"&lt;="&amp;R$10+6)
/_xlfn.UNIQUE(_xlfn._xlws.FILTER($F:$F,$E:$E=$J$4))
/IF($J$5="総計",1,$K504/10)
),0)</f>
        <v>0</v>
      </c>
      <c r="S504" s="48" cm="1">
        <f t="array" ref="S504">IFERROR(
IF(OR(S$10="",$I504=""),"",
SUMIFS(収穫記録!$P:$P,収穫記録!$D:$D,$J$1,収穫記録!$I:$I,$J$2,収穫記録!$J:$J,$J$3,収穫記録!$F:$F,$I504,収穫記録!$B:$B,"&gt;="&amp;S$10,収穫記録!$B:$B,"&lt;="&amp;S$10+6)
/_xlfn.UNIQUE(_xlfn._xlws.FILTER($F:$F,$E:$E=$J$4))
/IF($J$5="総計",1,$K504/10)
),0)</f>
        <v>0</v>
      </c>
      <c r="T504" s="48" cm="1">
        <f t="array" ref="T504">IFERROR(
IF(OR(T$10="",$I504=""),"",
SUMIFS(収穫記録!$P:$P,収穫記録!$D:$D,$J$1,収穫記録!$I:$I,$J$2,収穫記録!$J:$J,$J$3,収穫記録!$F:$F,$I504,収穫記録!$B:$B,"&gt;="&amp;T$10,収穫記録!$B:$B,"&lt;="&amp;T$10+6)
/_xlfn.UNIQUE(_xlfn._xlws.FILTER($F:$F,$E:$E=$J$4))
/IF($J$5="総計",1,$K504/10)
),0)</f>
        <v>0</v>
      </c>
      <c r="U504" s="48" cm="1">
        <f t="array" ref="U504">IFERROR(
IF(OR(U$10="",$I504=""),"",
SUMIFS(収穫記録!$P:$P,収穫記録!$D:$D,$J$1,収穫記録!$I:$I,$J$2,収穫記録!$J:$J,$J$3,収穫記録!$F:$F,$I504,収穫記録!$B:$B,"&gt;="&amp;U$10,収穫記録!$B:$B,"&lt;="&amp;U$10+6)
/_xlfn.UNIQUE(_xlfn._xlws.FILTER($F:$F,$E:$E=$J$4))
/IF($J$5="総計",1,$K504/10)
),0)</f>
        <v>0</v>
      </c>
      <c r="V504" s="48" cm="1">
        <f t="array" ref="V504">IFERROR(
IF(OR(V$10="",$I504=""),"",
SUMIFS(収穫記録!$P:$P,収穫記録!$D:$D,$J$1,収穫記録!$I:$I,$J$2,収穫記録!$J:$J,$J$3,収穫記録!$F:$F,$I504,収穫記録!$B:$B,"&gt;="&amp;V$10,収穫記録!$B:$B,"&lt;="&amp;V$10+6)
/_xlfn.UNIQUE(_xlfn._xlws.FILTER($F:$F,$E:$E=$J$4))
/IF($J$5="総計",1,$K504/10)
),0)</f>
        <v>0</v>
      </c>
      <c r="W504" s="48" cm="1">
        <f t="array" ref="W504">IFERROR(
IF(OR(W$10="",$I504=""),"",
SUMIFS(収穫記録!$P:$P,収穫記録!$D:$D,$J$1,収穫記録!$I:$I,$J$2,収穫記録!$J:$J,$J$3,収穫記録!$F:$F,$I504,収穫記録!$B:$B,"&gt;="&amp;W$10,収穫記録!$B:$B,"&lt;="&amp;W$10+6)
/_xlfn.UNIQUE(_xlfn._xlws.FILTER($F:$F,$E:$E=$J$4))
/IF($J$5="総計",1,$K504/10)
),0)</f>
        <v>0</v>
      </c>
      <c r="X504" s="48" cm="1">
        <f t="array" ref="X504">IFERROR(
IF(OR(X$10="",$I504=""),"",
SUMIFS(収穫記録!$P:$P,収穫記録!$D:$D,$J$1,収穫記録!$I:$I,$J$2,収穫記録!$J:$J,$J$3,収穫記録!$F:$F,$I504,収穫記録!$B:$B,"&gt;="&amp;X$10,収穫記録!$B:$B,"&lt;="&amp;X$10+6)
/_xlfn.UNIQUE(_xlfn._xlws.FILTER($F:$F,$E:$E=$J$4))
/IF($J$5="総計",1,$K504/10)
),0)</f>
        <v>0</v>
      </c>
    </row>
    <row r="505" spans="10:24">
      <c r="J505" s="13"/>
      <c r="K505" s="37"/>
      <c r="L505" s="46" t="str">
        <f t="shared" si="10"/>
        <v/>
      </c>
      <c r="M505" s="47" cm="1">
        <f t="array" ref="M505">IFERROR(
IF(OR(M$10="",$I505=""),"",
SUMIFS(収穫記録!$P:$P,収穫記録!$D:$D,$J$1,収穫記録!$I:$I,$J$2,収穫記録!$J:$J,$J$3,収穫記録!$F:$F,$I505,収穫記録!$B:$B,"&gt;="&amp;M$10,収穫記録!$B:$B,"&lt;="&amp;M$10+6)
/_xlfn.UNIQUE(_xlfn._xlws.FILTER($F:$F,$E:$E=$J$4))
/IF($J$5="総計",1,$K505/10)
),0)</f>
        <v>0</v>
      </c>
      <c r="N505" s="48" cm="1">
        <f t="array" ref="N505">IFERROR(
IF(OR(N$10="",$I505=""),"",
SUMIFS(収穫記録!$P:$P,収穫記録!$D:$D,$J$1,収穫記録!$I:$I,$J$2,収穫記録!$J:$J,$J$3,収穫記録!$F:$F,$I505,収穫記録!$B:$B,"&gt;="&amp;N$10,収穫記録!$B:$B,"&lt;="&amp;N$10+6)
/_xlfn.UNIQUE(_xlfn._xlws.FILTER($F:$F,$E:$E=$J$4))
/IF($J$5="総計",1,$K505/10)
),0)</f>
        <v>0</v>
      </c>
      <c r="O505" s="48" cm="1">
        <f t="array" ref="O505">IFERROR(
IF(OR(O$10="",$I505=""),"",
SUMIFS(収穫記録!$P:$P,収穫記録!$D:$D,$J$1,収穫記録!$I:$I,$J$2,収穫記録!$J:$J,$J$3,収穫記録!$F:$F,$I505,収穫記録!$B:$B,"&gt;="&amp;O$10,収穫記録!$B:$B,"&lt;="&amp;O$10+6)
/_xlfn.UNIQUE(_xlfn._xlws.FILTER($F:$F,$E:$E=$J$4))
/IF($J$5="総計",1,$K505/10)
),0)</f>
        <v>0</v>
      </c>
      <c r="P505" s="48" cm="1">
        <f t="array" ref="P505">IFERROR(
IF(OR(P$10="",$I505=""),"",
SUMIFS(収穫記録!$P:$P,収穫記録!$D:$D,$J$1,収穫記録!$I:$I,$J$2,収穫記録!$J:$J,$J$3,収穫記録!$F:$F,$I505,収穫記録!$B:$B,"&gt;="&amp;P$10,収穫記録!$B:$B,"&lt;="&amp;P$10+6)
/_xlfn.UNIQUE(_xlfn._xlws.FILTER($F:$F,$E:$E=$J$4))
/IF($J$5="総計",1,$K505/10)
),0)</f>
        <v>0</v>
      </c>
      <c r="Q505" s="48" cm="1">
        <f t="array" ref="Q505">IFERROR(
IF(OR(Q$10="",$I505=""),"",
SUMIFS(収穫記録!$P:$P,収穫記録!$D:$D,$J$1,収穫記録!$I:$I,$J$2,収穫記録!$J:$J,$J$3,収穫記録!$F:$F,$I505,収穫記録!$B:$B,"&gt;="&amp;Q$10,収穫記録!$B:$B,"&lt;="&amp;Q$10+6)
/_xlfn.UNIQUE(_xlfn._xlws.FILTER($F:$F,$E:$E=$J$4))
/IF($J$5="総計",1,$K505/10)
),0)</f>
        <v>0</v>
      </c>
      <c r="R505" s="48" cm="1">
        <f t="array" ref="R505">IFERROR(
IF(OR(R$10="",$I505=""),"",
SUMIFS(収穫記録!$P:$P,収穫記録!$D:$D,$J$1,収穫記録!$I:$I,$J$2,収穫記録!$J:$J,$J$3,収穫記録!$F:$F,$I505,収穫記録!$B:$B,"&gt;="&amp;R$10,収穫記録!$B:$B,"&lt;="&amp;R$10+6)
/_xlfn.UNIQUE(_xlfn._xlws.FILTER($F:$F,$E:$E=$J$4))
/IF($J$5="総計",1,$K505/10)
),0)</f>
        <v>0</v>
      </c>
      <c r="S505" s="48" cm="1">
        <f t="array" ref="S505">IFERROR(
IF(OR(S$10="",$I505=""),"",
SUMIFS(収穫記録!$P:$P,収穫記録!$D:$D,$J$1,収穫記録!$I:$I,$J$2,収穫記録!$J:$J,$J$3,収穫記録!$F:$F,$I505,収穫記録!$B:$B,"&gt;="&amp;S$10,収穫記録!$B:$B,"&lt;="&amp;S$10+6)
/_xlfn.UNIQUE(_xlfn._xlws.FILTER($F:$F,$E:$E=$J$4))
/IF($J$5="総計",1,$K505/10)
),0)</f>
        <v>0</v>
      </c>
      <c r="T505" s="48" cm="1">
        <f t="array" ref="T505">IFERROR(
IF(OR(T$10="",$I505=""),"",
SUMIFS(収穫記録!$P:$P,収穫記録!$D:$D,$J$1,収穫記録!$I:$I,$J$2,収穫記録!$J:$J,$J$3,収穫記録!$F:$F,$I505,収穫記録!$B:$B,"&gt;="&amp;T$10,収穫記録!$B:$B,"&lt;="&amp;T$10+6)
/_xlfn.UNIQUE(_xlfn._xlws.FILTER($F:$F,$E:$E=$J$4))
/IF($J$5="総計",1,$K505/10)
),0)</f>
        <v>0</v>
      </c>
      <c r="U505" s="48" cm="1">
        <f t="array" ref="U505">IFERROR(
IF(OR(U$10="",$I505=""),"",
SUMIFS(収穫記録!$P:$P,収穫記録!$D:$D,$J$1,収穫記録!$I:$I,$J$2,収穫記録!$J:$J,$J$3,収穫記録!$F:$F,$I505,収穫記録!$B:$B,"&gt;="&amp;U$10,収穫記録!$B:$B,"&lt;="&amp;U$10+6)
/_xlfn.UNIQUE(_xlfn._xlws.FILTER($F:$F,$E:$E=$J$4))
/IF($J$5="総計",1,$K505/10)
),0)</f>
        <v>0</v>
      </c>
      <c r="V505" s="48" cm="1">
        <f t="array" ref="V505">IFERROR(
IF(OR(V$10="",$I505=""),"",
SUMIFS(収穫記録!$P:$P,収穫記録!$D:$D,$J$1,収穫記録!$I:$I,$J$2,収穫記録!$J:$J,$J$3,収穫記録!$F:$F,$I505,収穫記録!$B:$B,"&gt;="&amp;V$10,収穫記録!$B:$B,"&lt;="&amp;V$10+6)
/_xlfn.UNIQUE(_xlfn._xlws.FILTER($F:$F,$E:$E=$J$4))
/IF($J$5="総計",1,$K505/10)
),0)</f>
        <v>0</v>
      </c>
      <c r="W505" s="48" cm="1">
        <f t="array" ref="W505">IFERROR(
IF(OR(W$10="",$I505=""),"",
SUMIFS(収穫記録!$P:$P,収穫記録!$D:$D,$J$1,収穫記録!$I:$I,$J$2,収穫記録!$J:$J,$J$3,収穫記録!$F:$F,$I505,収穫記録!$B:$B,"&gt;="&amp;W$10,収穫記録!$B:$B,"&lt;="&amp;W$10+6)
/_xlfn.UNIQUE(_xlfn._xlws.FILTER($F:$F,$E:$E=$J$4))
/IF($J$5="総計",1,$K505/10)
),0)</f>
        <v>0</v>
      </c>
      <c r="X505" s="48" cm="1">
        <f t="array" ref="X505">IFERROR(
IF(OR(X$10="",$I505=""),"",
SUMIFS(収穫記録!$P:$P,収穫記録!$D:$D,$J$1,収穫記録!$I:$I,$J$2,収穫記録!$J:$J,$J$3,収穫記録!$F:$F,$I505,収穫記録!$B:$B,"&gt;="&amp;X$10,収穫記録!$B:$B,"&lt;="&amp;X$10+6)
/_xlfn.UNIQUE(_xlfn._xlws.FILTER($F:$F,$E:$E=$J$4))
/IF($J$5="総計",1,$K505/10)
),0)</f>
        <v>0</v>
      </c>
    </row>
    <row r="506" spans="10:24">
      <c r="J506" s="13"/>
      <c r="K506" s="37"/>
      <c r="L506" s="46" t="str">
        <f t="shared" si="10"/>
        <v/>
      </c>
      <c r="M506" s="47" cm="1">
        <f t="array" ref="M506">IFERROR(
IF(OR(M$10="",$I506=""),"",
SUMIFS(収穫記録!$P:$P,収穫記録!$D:$D,$J$1,収穫記録!$I:$I,$J$2,収穫記録!$J:$J,$J$3,収穫記録!$F:$F,$I506,収穫記録!$B:$B,"&gt;="&amp;M$10,収穫記録!$B:$B,"&lt;="&amp;M$10+6)
/_xlfn.UNIQUE(_xlfn._xlws.FILTER($F:$F,$E:$E=$J$4))
/IF($J$5="総計",1,$K506/10)
),0)</f>
        <v>0</v>
      </c>
      <c r="N506" s="48" cm="1">
        <f t="array" ref="N506">IFERROR(
IF(OR(N$10="",$I506=""),"",
SUMIFS(収穫記録!$P:$P,収穫記録!$D:$D,$J$1,収穫記録!$I:$I,$J$2,収穫記録!$J:$J,$J$3,収穫記録!$F:$F,$I506,収穫記録!$B:$B,"&gt;="&amp;N$10,収穫記録!$B:$B,"&lt;="&amp;N$10+6)
/_xlfn.UNIQUE(_xlfn._xlws.FILTER($F:$F,$E:$E=$J$4))
/IF($J$5="総計",1,$K506/10)
),0)</f>
        <v>0</v>
      </c>
      <c r="O506" s="48" cm="1">
        <f t="array" ref="O506">IFERROR(
IF(OR(O$10="",$I506=""),"",
SUMIFS(収穫記録!$P:$P,収穫記録!$D:$D,$J$1,収穫記録!$I:$I,$J$2,収穫記録!$J:$J,$J$3,収穫記録!$F:$F,$I506,収穫記録!$B:$B,"&gt;="&amp;O$10,収穫記録!$B:$B,"&lt;="&amp;O$10+6)
/_xlfn.UNIQUE(_xlfn._xlws.FILTER($F:$F,$E:$E=$J$4))
/IF($J$5="総計",1,$K506/10)
),0)</f>
        <v>0</v>
      </c>
      <c r="P506" s="48" cm="1">
        <f t="array" ref="P506">IFERROR(
IF(OR(P$10="",$I506=""),"",
SUMIFS(収穫記録!$P:$P,収穫記録!$D:$D,$J$1,収穫記録!$I:$I,$J$2,収穫記録!$J:$J,$J$3,収穫記録!$F:$F,$I506,収穫記録!$B:$B,"&gt;="&amp;P$10,収穫記録!$B:$B,"&lt;="&amp;P$10+6)
/_xlfn.UNIQUE(_xlfn._xlws.FILTER($F:$F,$E:$E=$J$4))
/IF($J$5="総計",1,$K506/10)
),0)</f>
        <v>0</v>
      </c>
      <c r="Q506" s="48" cm="1">
        <f t="array" ref="Q506">IFERROR(
IF(OR(Q$10="",$I506=""),"",
SUMIFS(収穫記録!$P:$P,収穫記録!$D:$D,$J$1,収穫記録!$I:$I,$J$2,収穫記録!$J:$J,$J$3,収穫記録!$F:$F,$I506,収穫記録!$B:$B,"&gt;="&amp;Q$10,収穫記録!$B:$B,"&lt;="&amp;Q$10+6)
/_xlfn.UNIQUE(_xlfn._xlws.FILTER($F:$F,$E:$E=$J$4))
/IF($J$5="総計",1,$K506/10)
),0)</f>
        <v>0</v>
      </c>
      <c r="R506" s="48" cm="1">
        <f t="array" ref="R506">IFERROR(
IF(OR(R$10="",$I506=""),"",
SUMIFS(収穫記録!$P:$P,収穫記録!$D:$D,$J$1,収穫記録!$I:$I,$J$2,収穫記録!$J:$J,$J$3,収穫記録!$F:$F,$I506,収穫記録!$B:$B,"&gt;="&amp;R$10,収穫記録!$B:$B,"&lt;="&amp;R$10+6)
/_xlfn.UNIQUE(_xlfn._xlws.FILTER($F:$F,$E:$E=$J$4))
/IF($J$5="総計",1,$K506/10)
),0)</f>
        <v>0</v>
      </c>
      <c r="S506" s="48" cm="1">
        <f t="array" ref="S506">IFERROR(
IF(OR(S$10="",$I506=""),"",
SUMIFS(収穫記録!$P:$P,収穫記録!$D:$D,$J$1,収穫記録!$I:$I,$J$2,収穫記録!$J:$J,$J$3,収穫記録!$F:$F,$I506,収穫記録!$B:$B,"&gt;="&amp;S$10,収穫記録!$B:$B,"&lt;="&amp;S$10+6)
/_xlfn.UNIQUE(_xlfn._xlws.FILTER($F:$F,$E:$E=$J$4))
/IF($J$5="総計",1,$K506/10)
),0)</f>
        <v>0</v>
      </c>
      <c r="T506" s="48" cm="1">
        <f t="array" ref="T506">IFERROR(
IF(OR(T$10="",$I506=""),"",
SUMIFS(収穫記録!$P:$P,収穫記録!$D:$D,$J$1,収穫記録!$I:$I,$J$2,収穫記録!$J:$J,$J$3,収穫記録!$F:$F,$I506,収穫記録!$B:$B,"&gt;="&amp;T$10,収穫記録!$B:$B,"&lt;="&amp;T$10+6)
/_xlfn.UNIQUE(_xlfn._xlws.FILTER($F:$F,$E:$E=$J$4))
/IF($J$5="総計",1,$K506/10)
),0)</f>
        <v>0</v>
      </c>
      <c r="U506" s="48" cm="1">
        <f t="array" ref="U506">IFERROR(
IF(OR(U$10="",$I506=""),"",
SUMIFS(収穫記録!$P:$P,収穫記録!$D:$D,$J$1,収穫記録!$I:$I,$J$2,収穫記録!$J:$J,$J$3,収穫記録!$F:$F,$I506,収穫記録!$B:$B,"&gt;="&amp;U$10,収穫記録!$B:$B,"&lt;="&amp;U$10+6)
/_xlfn.UNIQUE(_xlfn._xlws.FILTER($F:$F,$E:$E=$J$4))
/IF($J$5="総計",1,$K506/10)
),0)</f>
        <v>0</v>
      </c>
      <c r="V506" s="48" cm="1">
        <f t="array" ref="V506">IFERROR(
IF(OR(V$10="",$I506=""),"",
SUMIFS(収穫記録!$P:$P,収穫記録!$D:$D,$J$1,収穫記録!$I:$I,$J$2,収穫記録!$J:$J,$J$3,収穫記録!$F:$F,$I506,収穫記録!$B:$B,"&gt;="&amp;V$10,収穫記録!$B:$B,"&lt;="&amp;V$10+6)
/_xlfn.UNIQUE(_xlfn._xlws.FILTER($F:$F,$E:$E=$J$4))
/IF($J$5="総計",1,$K506/10)
),0)</f>
        <v>0</v>
      </c>
      <c r="W506" s="48" cm="1">
        <f t="array" ref="W506">IFERROR(
IF(OR(W$10="",$I506=""),"",
SUMIFS(収穫記録!$P:$P,収穫記録!$D:$D,$J$1,収穫記録!$I:$I,$J$2,収穫記録!$J:$J,$J$3,収穫記録!$F:$F,$I506,収穫記録!$B:$B,"&gt;="&amp;W$10,収穫記録!$B:$B,"&lt;="&amp;W$10+6)
/_xlfn.UNIQUE(_xlfn._xlws.FILTER($F:$F,$E:$E=$J$4))
/IF($J$5="総計",1,$K506/10)
),0)</f>
        <v>0</v>
      </c>
      <c r="X506" s="48" cm="1">
        <f t="array" ref="X506">IFERROR(
IF(OR(X$10="",$I506=""),"",
SUMIFS(収穫記録!$P:$P,収穫記録!$D:$D,$J$1,収穫記録!$I:$I,$J$2,収穫記録!$J:$J,$J$3,収穫記録!$F:$F,$I506,収穫記録!$B:$B,"&gt;="&amp;X$10,収穫記録!$B:$B,"&lt;="&amp;X$10+6)
/_xlfn.UNIQUE(_xlfn._xlws.FILTER($F:$F,$E:$E=$J$4))
/IF($J$5="総計",1,$K506/10)
),0)</f>
        <v>0</v>
      </c>
    </row>
    <row r="507" spans="10:24">
      <c r="J507" s="13"/>
      <c r="K507" s="37"/>
      <c r="L507" s="46" t="str">
        <f t="shared" si="10"/>
        <v/>
      </c>
      <c r="M507" s="47" cm="1">
        <f t="array" ref="M507">IFERROR(
IF(OR(M$10="",$I507=""),"",
SUMIFS(収穫記録!$P:$P,収穫記録!$D:$D,$J$1,収穫記録!$I:$I,$J$2,収穫記録!$J:$J,$J$3,収穫記録!$F:$F,$I507,収穫記録!$B:$B,"&gt;="&amp;M$10,収穫記録!$B:$B,"&lt;="&amp;M$10+6)
/_xlfn.UNIQUE(_xlfn._xlws.FILTER($F:$F,$E:$E=$J$4))
/IF($J$5="総計",1,$K507/10)
),0)</f>
        <v>0</v>
      </c>
      <c r="N507" s="48" cm="1">
        <f t="array" ref="N507">IFERROR(
IF(OR(N$10="",$I507=""),"",
SUMIFS(収穫記録!$P:$P,収穫記録!$D:$D,$J$1,収穫記録!$I:$I,$J$2,収穫記録!$J:$J,$J$3,収穫記録!$F:$F,$I507,収穫記録!$B:$B,"&gt;="&amp;N$10,収穫記録!$B:$B,"&lt;="&amp;N$10+6)
/_xlfn.UNIQUE(_xlfn._xlws.FILTER($F:$F,$E:$E=$J$4))
/IF($J$5="総計",1,$K507/10)
),0)</f>
        <v>0</v>
      </c>
      <c r="O507" s="48" cm="1">
        <f t="array" ref="O507">IFERROR(
IF(OR(O$10="",$I507=""),"",
SUMIFS(収穫記録!$P:$P,収穫記録!$D:$D,$J$1,収穫記録!$I:$I,$J$2,収穫記録!$J:$J,$J$3,収穫記録!$F:$F,$I507,収穫記録!$B:$B,"&gt;="&amp;O$10,収穫記録!$B:$B,"&lt;="&amp;O$10+6)
/_xlfn.UNIQUE(_xlfn._xlws.FILTER($F:$F,$E:$E=$J$4))
/IF($J$5="総計",1,$K507/10)
),0)</f>
        <v>0</v>
      </c>
      <c r="P507" s="48" cm="1">
        <f t="array" ref="P507">IFERROR(
IF(OR(P$10="",$I507=""),"",
SUMIFS(収穫記録!$P:$P,収穫記録!$D:$D,$J$1,収穫記録!$I:$I,$J$2,収穫記録!$J:$J,$J$3,収穫記録!$F:$F,$I507,収穫記録!$B:$B,"&gt;="&amp;P$10,収穫記録!$B:$B,"&lt;="&amp;P$10+6)
/_xlfn.UNIQUE(_xlfn._xlws.FILTER($F:$F,$E:$E=$J$4))
/IF($J$5="総計",1,$K507/10)
),0)</f>
        <v>0</v>
      </c>
      <c r="Q507" s="48" cm="1">
        <f t="array" ref="Q507">IFERROR(
IF(OR(Q$10="",$I507=""),"",
SUMIFS(収穫記録!$P:$P,収穫記録!$D:$D,$J$1,収穫記録!$I:$I,$J$2,収穫記録!$J:$J,$J$3,収穫記録!$F:$F,$I507,収穫記録!$B:$B,"&gt;="&amp;Q$10,収穫記録!$B:$B,"&lt;="&amp;Q$10+6)
/_xlfn.UNIQUE(_xlfn._xlws.FILTER($F:$F,$E:$E=$J$4))
/IF($J$5="総計",1,$K507/10)
),0)</f>
        <v>0</v>
      </c>
      <c r="R507" s="48" cm="1">
        <f t="array" ref="R507">IFERROR(
IF(OR(R$10="",$I507=""),"",
SUMIFS(収穫記録!$P:$P,収穫記録!$D:$D,$J$1,収穫記録!$I:$I,$J$2,収穫記録!$J:$J,$J$3,収穫記録!$F:$F,$I507,収穫記録!$B:$B,"&gt;="&amp;R$10,収穫記録!$B:$B,"&lt;="&amp;R$10+6)
/_xlfn.UNIQUE(_xlfn._xlws.FILTER($F:$F,$E:$E=$J$4))
/IF($J$5="総計",1,$K507/10)
),0)</f>
        <v>0</v>
      </c>
      <c r="S507" s="48" cm="1">
        <f t="array" ref="S507">IFERROR(
IF(OR(S$10="",$I507=""),"",
SUMIFS(収穫記録!$P:$P,収穫記録!$D:$D,$J$1,収穫記録!$I:$I,$J$2,収穫記録!$J:$J,$J$3,収穫記録!$F:$F,$I507,収穫記録!$B:$B,"&gt;="&amp;S$10,収穫記録!$B:$B,"&lt;="&amp;S$10+6)
/_xlfn.UNIQUE(_xlfn._xlws.FILTER($F:$F,$E:$E=$J$4))
/IF($J$5="総計",1,$K507/10)
),0)</f>
        <v>0</v>
      </c>
      <c r="T507" s="48" cm="1">
        <f t="array" ref="T507">IFERROR(
IF(OR(T$10="",$I507=""),"",
SUMIFS(収穫記録!$P:$P,収穫記録!$D:$D,$J$1,収穫記録!$I:$I,$J$2,収穫記録!$J:$J,$J$3,収穫記録!$F:$F,$I507,収穫記録!$B:$B,"&gt;="&amp;T$10,収穫記録!$B:$B,"&lt;="&amp;T$10+6)
/_xlfn.UNIQUE(_xlfn._xlws.FILTER($F:$F,$E:$E=$J$4))
/IF($J$5="総計",1,$K507/10)
),0)</f>
        <v>0</v>
      </c>
      <c r="U507" s="48" cm="1">
        <f t="array" ref="U507">IFERROR(
IF(OR(U$10="",$I507=""),"",
SUMIFS(収穫記録!$P:$P,収穫記録!$D:$D,$J$1,収穫記録!$I:$I,$J$2,収穫記録!$J:$J,$J$3,収穫記録!$F:$F,$I507,収穫記録!$B:$B,"&gt;="&amp;U$10,収穫記録!$B:$B,"&lt;="&amp;U$10+6)
/_xlfn.UNIQUE(_xlfn._xlws.FILTER($F:$F,$E:$E=$J$4))
/IF($J$5="総計",1,$K507/10)
),0)</f>
        <v>0</v>
      </c>
      <c r="V507" s="48" cm="1">
        <f t="array" ref="V507">IFERROR(
IF(OR(V$10="",$I507=""),"",
SUMIFS(収穫記録!$P:$P,収穫記録!$D:$D,$J$1,収穫記録!$I:$I,$J$2,収穫記録!$J:$J,$J$3,収穫記録!$F:$F,$I507,収穫記録!$B:$B,"&gt;="&amp;V$10,収穫記録!$B:$B,"&lt;="&amp;V$10+6)
/_xlfn.UNIQUE(_xlfn._xlws.FILTER($F:$F,$E:$E=$J$4))
/IF($J$5="総計",1,$K507/10)
),0)</f>
        <v>0</v>
      </c>
      <c r="W507" s="48" cm="1">
        <f t="array" ref="W507">IFERROR(
IF(OR(W$10="",$I507=""),"",
SUMIFS(収穫記録!$P:$P,収穫記録!$D:$D,$J$1,収穫記録!$I:$I,$J$2,収穫記録!$J:$J,$J$3,収穫記録!$F:$F,$I507,収穫記録!$B:$B,"&gt;="&amp;W$10,収穫記録!$B:$B,"&lt;="&amp;W$10+6)
/_xlfn.UNIQUE(_xlfn._xlws.FILTER($F:$F,$E:$E=$J$4))
/IF($J$5="総計",1,$K507/10)
),0)</f>
        <v>0</v>
      </c>
      <c r="X507" s="48" cm="1">
        <f t="array" ref="X507">IFERROR(
IF(OR(X$10="",$I507=""),"",
SUMIFS(収穫記録!$P:$P,収穫記録!$D:$D,$J$1,収穫記録!$I:$I,$J$2,収穫記録!$J:$J,$J$3,収穫記録!$F:$F,$I507,収穫記録!$B:$B,"&gt;="&amp;X$10,収穫記録!$B:$B,"&lt;="&amp;X$10+6)
/_xlfn.UNIQUE(_xlfn._xlws.FILTER($F:$F,$E:$E=$J$4))
/IF($J$5="総計",1,$K507/10)
),0)</f>
        <v>0</v>
      </c>
    </row>
    <row r="508" spans="10:24">
      <c r="J508" s="13"/>
      <c r="K508" s="37"/>
      <c r="L508" s="46" t="str">
        <f t="shared" si="10"/>
        <v/>
      </c>
      <c r="M508" s="47" cm="1">
        <f t="array" ref="M508">IFERROR(
IF(OR(M$10="",$I508=""),"",
SUMIFS(収穫記録!$P:$P,収穫記録!$D:$D,$J$1,収穫記録!$I:$I,$J$2,収穫記録!$J:$J,$J$3,収穫記録!$F:$F,$I508,収穫記録!$B:$B,"&gt;="&amp;M$10,収穫記録!$B:$B,"&lt;="&amp;M$10+6)
/_xlfn.UNIQUE(_xlfn._xlws.FILTER($F:$F,$E:$E=$J$4))
/IF($J$5="総計",1,$K508/10)
),0)</f>
        <v>0</v>
      </c>
      <c r="N508" s="48" cm="1">
        <f t="array" ref="N508">IFERROR(
IF(OR(N$10="",$I508=""),"",
SUMIFS(収穫記録!$P:$P,収穫記録!$D:$D,$J$1,収穫記録!$I:$I,$J$2,収穫記録!$J:$J,$J$3,収穫記録!$F:$F,$I508,収穫記録!$B:$B,"&gt;="&amp;N$10,収穫記録!$B:$B,"&lt;="&amp;N$10+6)
/_xlfn.UNIQUE(_xlfn._xlws.FILTER($F:$F,$E:$E=$J$4))
/IF($J$5="総計",1,$K508/10)
),0)</f>
        <v>0</v>
      </c>
      <c r="O508" s="48" cm="1">
        <f t="array" ref="O508">IFERROR(
IF(OR(O$10="",$I508=""),"",
SUMIFS(収穫記録!$P:$P,収穫記録!$D:$D,$J$1,収穫記録!$I:$I,$J$2,収穫記録!$J:$J,$J$3,収穫記録!$F:$F,$I508,収穫記録!$B:$B,"&gt;="&amp;O$10,収穫記録!$B:$B,"&lt;="&amp;O$10+6)
/_xlfn.UNIQUE(_xlfn._xlws.FILTER($F:$F,$E:$E=$J$4))
/IF($J$5="総計",1,$K508/10)
),0)</f>
        <v>0</v>
      </c>
      <c r="P508" s="48" cm="1">
        <f t="array" ref="P508">IFERROR(
IF(OR(P$10="",$I508=""),"",
SUMIFS(収穫記録!$P:$P,収穫記録!$D:$D,$J$1,収穫記録!$I:$I,$J$2,収穫記録!$J:$J,$J$3,収穫記録!$F:$F,$I508,収穫記録!$B:$B,"&gt;="&amp;P$10,収穫記録!$B:$B,"&lt;="&amp;P$10+6)
/_xlfn.UNIQUE(_xlfn._xlws.FILTER($F:$F,$E:$E=$J$4))
/IF($J$5="総計",1,$K508/10)
),0)</f>
        <v>0</v>
      </c>
      <c r="Q508" s="48" cm="1">
        <f t="array" ref="Q508">IFERROR(
IF(OR(Q$10="",$I508=""),"",
SUMIFS(収穫記録!$P:$P,収穫記録!$D:$D,$J$1,収穫記録!$I:$I,$J$2,収穫記録!$J:$J,$J$3,収穫記録!$F:$F,$I508,収穫記録!$B:$B,"&gt;="&amp;Q$10,収穫記録!$B:$B,"&lt;="&amp;Q$10+6)
/_xlfn.UNIQUE(_xlfn._xlws.FILTER($F:$F,$E:$E=$J$4))
/IF($J$5="総計",1,$K508/10)
),0)</f>
        <v>0</v>
      </c>
      <c r="R508" s="48" cm="1">
        <f t="array" ref="R508">IFERROR(
IF(OR(R$10="",$I508=""),"",
SUMIFS(収穫記録!$P:$P,収穫記録!$D:$D,$J$1,収穫記録!$I:$I,$J$2,収穫記録!$J:$J,$J$3,収穫記録!$F:$F,$I508,収穫記録!$B:$B,"&gt;="&amp;R$10,収穫記録!$B:$B,"&lt;="&amp;R$10+6)
/_xlfn.UNIQUE(_xlfn._xlws.FILTER($F:$F,$E:$E=$J$4))
/IF($J$5="総計",1,$K508/10)
),0)</f>
        <v>0</v>
      </c>
      <c r="S508" s="48" cm="1">
        <f t="array" ref="S508">IFERROR(
IF(OR(S$10="",$I508=""),"",
SUMIFS(収穫記録!$P:$P,収穫記録!$D:$D,$J$1,収穫記録!$I:$I,$J$2,収穫記録!$J:$J,$J$3,収穫記録!$F:$F,$I508,収穫記録!$B:$B,"&gt;="&amp;S$10,収穫記録!$B:$B,"&lt;="&amp;S$10+6)
/_xlfn.UNIQUE(_xlfn._xlws.FILTER($F:$F,$E:$E=$J$4))
/IF($J$5="総計",1,$K508/10)
),0)</f>
        <v>0</v>
      </c>
      <c r="T508" s="48" cm="1">
        <f t="array" ref="T508">IFERROR(
IF(OR(T$10="",$I508=""),"",
SUMIFS(収穫記録!$P:$P,収穫記録!$D:$D,$J$1,収穫記録!$I:$I,$J$2,収穫記録!$J:$J,$J$3,収穫記録!$F:$F,$I508,収穫記録!$B:$B,"&gt;="&amp;T$10,収穫記録!$B:$B,"&lt;="&amp;T$10+6)
/_xlfn.UNIQUE(_xlfn._xlws.FILTER($F:$F,$E:$E=$J$4))
/IF($J$5="総計",1,$K508/10)
),0)</f>
        <v>0</v>
      </c>
      <c r="U508" s="48" cm="1">
        <f t="array" ref="U508">IFERROR(
IF(OR(U$10="",$I508=""),"",
SUMIFS(収穫記録!$P:$P,収穫記録!$D:$D,$J$1,収穫記録!$I:$I,$J$2,収穫記録!$J:$J,$J$3,収穫記録!$F:$F,$I508,収穫記録!$B:$B,"&gt;="&amp;U$10,収穫記録!$B:$B,"&lt;="&amp;U$10+6)
/_xlfn.UNIQUE(_xlfn._xlws.FILTER($F:$F,$E:$E=$J$4))
/IF($J$5="総計",1,$K508/10)
),0)</f>
        <v>0</v>
      </c>
      <c r="V508" s="48" cm="1">
        <f t="array" ref="V508">IFERROR(
IF(OR(V$10="",$I508=""),"",
SUMIFS(収穫記録!$P:$P,収穫記録!$D:$D,$J$1,収穫記録!$I:$I,$J$2,収穫記録!$J:$J,$J$3,収穫記録!$F:$F,$I508,収穫記録!$B:$B,"&gt;="&amp;V$10,収穫記録!$B:$B,"&lt;="&amp;V$10+6)
/_xlfn.UNIQUE(_xlfn._xlws.FILTER($F:$F,$E:$E=$J$4))
/IF($J$5="総計",1,$K508/10)
),0)</f>
        <v>0</v>
      </c>
      <c r="W508" s="48" cm="1">
        <f t="array" ref="W508">IFERROR(
IF(OR(W$10="",$I508=""),"",
SUMIFS(収穫記録!$P:$P,収穫記録!$D:$D,$J$1,収穫記録!$I:$I,$J$2,収穫記録!$J:$J,$J$3,収穫記録!$F:$F,$I508,収穫記録!$B:$B,"&gt;="&amp;W$10,収穫記録!$B:$B,"&lt;="&amp;W$10+6)
/_xlfn.UNIQUE(_xlfn._xlws.FILTER($F:$F,$E:$E=$J$4))
/IF($J$5="総計",1,$K508/10)
),0)</f>
        <v>0</v>
      </c>
      <c r="X508" s="48" cm="1">
        <f t="array" ref="X508">IFERROR(
IF(OR(X$10="",$I508=""),"",
SUMIFS(収穫記録!$P:$P,収穫記録!$D:$D,$J$1,収穫記録!$I:$I,$J$2,収穫記録!$J:$J,$J$3,収穫記録!$F:$F,$I508,収穫記録!$B:$B,"&gt;="&amp;X$10,収穫記録!$B:$B,"&lt;="&amp;X$10+6)
/_xlfn.UNIQUE(_xlfn._xlws.FILTER($F:$F,$E:$E=$J$4))
/IF($J$5="総計",1,$K508/10)
),0)</f>
        <v>0</v>
      </c>
    </row>
    <row r="509" spans="10:24">
      <c r="J509" s="13"/>
      <c r="K509" s="37"/>
      <c r="L509" s="46" t="str">
        <f t="shared" si="10"/>
        <v/>
      </c>
      <c r="M509" s="47" cm="1">
        <f t="array" ref="M509">IFERROR(
IF(OR(M$10="",$I509=""),"",
SUMIFS(収穫記録!$P:$P,収穫記録!$D:$D,$J$1,収穫記録!$I:$I,$J$2,収穫記録!$J:$J,$J$3,収穫記録!$F:$F,$I509,収穫記録!$B:$B,"&gt;="&amp;M$10,収穫記録!$B:$B,"&lt;="&amp;M$10+6)
/_xlfn.UNIQUE(_xlfn._xlws.FILTER($F:$F,$E:$E=$J$4))
/IF($J$5="総計",1,$K509/10)
),0)</f>
        <v>0</v>
      </c>
      <c r="N509" s="48" cm="1">
        <f t="array" ref="N509">IFERROR(
IF(OR(N$10="",$I509=""),"",
SUMIFS(収穫記録!$P:$P,収穫記録!$D:$D,$J$1,収穫記録!$I:$I,$J$2,収穫記録!$J:$J,$J$3,収穫記録!$F:$F,$I509,収穫記録!$B:$B,"&gt;="&amp;N$10,収穫記録!$B:$B,"&lt;="&amp;N$10+6)
/_xlfn.UNIQUE(_xlfn._xlws.FILTER($F:$F,$E:$E=$J$4))
/IF($J$5="総計",1,$K509/10)
),0)</f>
        <v>0</v>
      </c>
      <c r="O509" s="48" cm="1">
        <f t="array" ref="O509">IFERROR(
IF(OR(O$10="",$I509=""),"",
SUMIFS(収穫記録!$P:$P,収穫記録!$D:$D,$J$1,収穫記録!$I:$I,$J$2,収穫記録!$J:$J,$J$3,収穫記録!$F:$F,$I509,収穫記録!$B:$B,"&gt;="&amp;O$10,収穫記録!$B:$B,"&lt;="&amp;O$10+6)
/_xlfn.UNIQUE(_xlfn._xlws.FILTER($F:$F,$E:$E=$J$4))
/IF($J$5="総計",1,$K509/10)
),0)</f>
        <v>0</v>
      </c>
      <c r="P509" s="48" cm="1">
        <f t="array" ref="P509">IFERROR(
IF(OR(P$10="",$I509=""),"",
SUMIFS(収穫記録!$P:$P,収穫記録!$D:$D,$J$1,収穫記録!$I:$I,$J$2,収穫記録!$J:$J,$J$3,収穫記録!$F:$F,$I509,収穫記録!$B:$B,"&gt;="&amp;P$10,収穫記録!$B:$B,"&lt;="&amp;P$10+6)
/_xlfn.UNIQUE(_xlfn._xlws.FILTER($F:$F,$E:$E=$J$4))
/IF($J$5="総計",1,$K509/10)
),0)</f>
        <v>0</v>
      </c>
      <c r="Q509" s="48" cm="1">
        <f t="array" ref="Q509">IFERROR(
IF(OR(Q$10="",$I509=""),"",
SUMIFS(収穫記録!$P:$P,収穫記録!$D:$D,$J$1,収穫記録!$I:$I,$J$2,収穫記録!$J:$J,$J$3,収穫記録!$F:$F,$I509,収穫記録!$B:$B,"&gt;="&amp;Q$10,収穫記録!$B:$B,"&lt;="&amp;Q$10+6)
/_xlfn.UNIQUE(_xlfn._xlws.FILTER($F:$F,$E:$E=$J$4))
/IF($J$5="総計",1,$K509/10)
),0)</f>
        <v>0</v>
      </c>
      <c r="R509" s="48" cm="1">
        <f t="array" ref="R509">IFERROR(
IF(OR(R$10="",$I509=""),"",
SUMIFS(収穫記録!$P:$P,収穫記録!$D:$D,$J$1,収穫記録!$I:$I,$J$2,収穫記録!$J:$J,$J$3,収穫記録!$F:$F,$I509,収穫記録!$B:$B,"&gt;="&amp;R$10,収穫記録!$B:$B,"&lt;="&amp;R$10+6)
/_xlfn.UNIQUE(_xlfn._xlws.FILTER($F:$F,$E:$E=$J$4))
/IF($J$5="総計",1,$K509/10)
),0)</f>
        <v>0</v>
      </c>
      <c r="S509" s="48" cm="1">
        <f t="array" ref="S509">IFERROR(
IF(OR(S$10="",$I509=""),"",
SUMIFS(収穫記録!$P:$P,収穫記録!$D:$D,$J$1,収穫記録!$I:$I,$J$2,収穫記録!$J:$J,$J$3,収穫記録!$F:$F,$I509,収穫記録!$B:$B,"&gt;="&amp;S$10,収穫記録!$B:$B,"&lt;="&amp;S$10+6)
/_xlfn.UNIQUE(_xlfn._xlws.FILTER($F:$F,$E:$E=$J$4))
/IF($J$5="総計",1,$K509/10)
),0)</f>
        <v>0</v>
      </c>
      <c r="T509" s="48" cm="1">
        <f t="array" ref="T509">IFERROR(
IF(OR(T$10="",$I509=""),"",
SUMIFS(収穫記録!$P:$P,収穫記録!$D:$D,$J$1,収穫記録!$I:$I,$J$2,収穫記録!$J:$J,$J$3,収穫記録!$F:$F,$I509,収穫記録!$B:$B,"&gt;="&amp;T$10,収穫記録!$B:$B,"&lt;="&amp;T$10+6)
/_xlfn.UNIQUE(_xlfn._xlws.FILTER($F:$F,$E:$E=$J$4))
/IF($J$5="総計",1,$K509/10)
),0)</f>
        <v>0</v>
      </c>
      <c r="U509" s="48" cm="1">
        <f t="array" ref="U509">IFERROR(
IF(OR(U$10="",$I509=""),"",
SUMIFS(収穫記録!$P:$P,収穫記録!$D:$D,$J$1,収穫記録!$I:$I,$J$2,収穫記録!$J:$J,$J$3,収穫記録!$F:$F,$I509,収穫記録!$B:$B,"&gt;="&amp;U$10,収穫記録!$B:$B,"&lt;="&amp;U$10+6)
/_xlfn.UNIQUE(_xlfn._xlws.FILTER($F:$F,$E:$E=$J$4))
/IF($J$5="総計",1,$K509/10)
),0)</f>
        <v>0</v>
      </c>
      <c r="V509" s="48" cm="1">
        <f t="array" ref="V509">IFERROR(
IF(OR(V$10="",$I509=""),"",
SUMIFS(収穫記録!$P:$P,収穫記録!$D:$D,$J$1,収穫記録!$I:$I,$J$2,収穫記録!$J:$J,$J$3,収穫記録!$F:$F,$I509,収穫記録!$B:$B,"&gt;="&amp;V$10,収穫記録!$B:$B,"&lt;="&amp;V$10+6)
/_xlfn.UNIQUE(_xlfn._xlws.FILTER($F:$F,$E:$E=$J$4))
/IF($J$5="総計",1,$K509/10)
),0)</f>
        <v>0</v>
      </c>
      <c r="W509" s="48" cm="1">
        <f t="array" ref="W509">IFERROR(
IF(OR(W$10="",$I509=""),"",
SUMIFS(収穫記録!$P:$P,収穫記録!$D:$D,$J$1,収穫記録!$I:$I,$J$2,収穫記録!$J:$J,$J$3,収穫記録!$F:$F,$I509,収穫記録!$B:$B,"&gt;="&amp;W$10,収穫記録!$B:$B,"&lt;="&amp;W$10+6)
/_xlfn.UNIQUE(_xlfn._xlws.FILTER($F:$F,$E:$E=$J$4))
/IF($J$5="総計",1,$K509/10)
),0)</f>
        <v>0</v>
      </c>
      <c r="X509" s="48" cm="1">
        <f t="array" ref="X509">IFERROR(
IF(OR(X$10="",$I509=""),"",
SUMIFS(収穫記録!$P:$P,収穫記録!$D:$D,$J$1,収穫記録!$I:$I,$J$2,収穫記録!$J:$J,$J$3,収穫記録!$F:$F,$I509,収穫記録!$B:$B,"&gt;="&amp;X$10,収穫記録!$B:$B,"&lt;="&amp;X$10+6)
/_xlfn.UNIQUE(_xlfn._xlws.FILTER($F:$F,$E:$E=$J$4))
/IF($J$5="総計",1,$K509/10)
),0)</f>
        <v>0</v>
      </c>
    </row>
    <row r="510" spans="10:24">
      <c r="J510" s="13"/>
      <c r="K510" s="37"/>
      <c r="L510" s="46" t="str">
        <f t="shared" si="10"/>
        <v/>
      </c>
      <c r="M510" s="47" cm="1">
        <f t="array" ref="M510">IFERROR(
IF(OR(M$10="",$I510=""),"",
SUMIFS(収穫記録!$P:$P,収穫記録!$D:$D,$J$1,収穫記録!$I:$I,$J$2,収穫記録!$J:$J,$J$3,収穫記録!$F:$F,$I510,収穫記録!$B:$B,"&gt;="&amp;M$10,収穫記録!$B:$B,"&lt;="&amp;M$10+6)
/_xlfn.UNIQUE(_xlfn._xlws.FILTER($F:$F,$E:$E=$J$4))
/IF($J$5="総計",1,$K510/10)
),0)</f>
        <v>0</v>
      </c>
      <c r="N510" s="48" cm="1">
        <f t="array" ref="N510">IFERROR(
IF(OR(N$10="",$I510=""),"",
SUMIFS(収穫記録!$P:$P,収穫記録!$D:$D,$J$1,収穫記録!$I:$I,$J$2,収穫記録!$J:$J,$J$3,収穫記録!$F:$F,$I510,収穫記録!$B:$B,"&gt;="&amp;N$10,収穫記録!$B:$B,"&lt;="&amp;N$10+6)
/_xlfn.UNIQUE(_xlfn._xlws.FILTER($F:$F,$E:$E=$J$4))
/IF($J$5="総計",1,$K510/10)
),0)</f>
        <v>0</v>
      </c>
      <c r="O510" s="48" cm="1">
        <f t="array" ref="O510">IFERROR(
IF(OR(O$10="",$I510=""),"",
SUMIFS(収穫記録!$P:$P,収穫記録!$D:$D,$J$1,収穫記録!$I:$I,$J$2,収穫記録!$J:$J,$J$3,収穫記録!$F:$F,$I510,収穫記録!$B:$B,"&gt;="&amp;O$10,収穫記録!$B:$B,"&lt;="&amp;O$10+6)
/_xlfn.UNIQUE(_xlfn._xlws.FILTER($F:$F,$E:$E=$J$4))
/IF($J$5="総計",1,$K510/10)
),0)</f>
        <v>0</v>
      </c>
      <c r="P510" s="48" cm="1">
        <f t="array" ref="P510">IFERROR(
IF(OR(P$10="",$I510=""),"",
SUMIFS(収穫記録!$P:$P,収穫記録!$D:$D,$J$1,収穫記録!$I:$I,$J$2,収穫記録!$J:$J,$J$3,収穫記録!$F:$F,$I510,収穫記録!$B:$B,"&gt;="&amp;P$10,収穫記録!$B:$B,"&lt;="&amp;P$10+6)
/_xlfn.UNIQUE(_xlfn._xlws.FILTER($F:$F,$E:$E=$J$4))
/IF($J$5="総計",1,$K510/10)
),0)</f>
        <v>0</v>
      </c>
      <c r="Q510" s="48" cm="1">
        <f t="array" ref="Q510">IFERROR(
IF(OR(Q$10="",$I510=""),"",
SUMIFS(収穫記録!$P:$P,収穫記録!$D:$D,$J$1,収穫記録!$I:$I,$J$2,収穫記録!$J:$J,$J$3,収穫記録!$F:$F,$I510,収穫記録!$B:$B,"&gt;="&amp;Q$10,収穫記録!$B:$B,"&lt;="&amp;Q$10+6)
/_xlfn.UNIQUE(_xlfn._xlws.FILTER($F:$F,$E:$E=$J$4))
/IF($J$5="総計",1,$K510/10)
),0)</f>
        <v>0</v>
      </c>
      <c r="R510" s="48" cm="1">
        <f t="array" ref="R510">IFERROR(
IF(OR(R$10="",$I510=""),"",
SUMIFS(収穫記録!$P:$P,収穫記録!$D:$D,$J$1,収穫記録!$I:$I,$J$2,収穫記録!$J:$J,$J$3,収穫記録!$F:$F,$I510,収穫記録!$B:$B,"&gt;="&amp;R$10,収穫記録!$B:$B,"&lt;="&amp;R$10+6)
/_xlfn.UNIQUE(_xlfn._xlws.FILTER($F:$F,$E:$E=$J$4))
/IF($J$5="総計",1,$K510/10)
),0)</f>
        <v>0</v>
      </c>
      <c r="S510" s="48" cm="1">
        <f t="array" ref="S510">IFERROR(
IF(OR(S$10="",$I510=""),"",
SUMIFS(収穫記録!$P:$P,収穫記録!$D:$D,$J$1,収穫記録!$I:$I,$J$2,収穫記録!$J:$J,$J$3,収穫記録!$F:$F,$I510,収穫記録!$B:$B,"&gt;="&amp;S$10,収穫記録!$B:$B,"&lt;="&amp;S$10+6)
/_xlfn.UNIQUE(_xlfn._xlws.FILTER($F:$F,$E:$E=$J$4))
/IF($J$5="総計",1,$K510/10)
),0)</f>
        <v>0</v>
      </c>
      <c r="T510" s="48" cm="1">
        <f t="array" ref="T510">IFERROR(
IF(OR(T$10="",$I510=""),"",
SUMIFS(収穫記録!$P:$P,収穫記録!$D:$D,$J$1,収穫記録!$I:$I,$J$2,収穫記録!$J:$J,$J$3,収穫記録!$F:$F,$I510,収穫記録!$B:$B,"&gt;="&amp;T$10,収穫記録!$B:$B,"&lt;="&amp;T$10+6)
/_xlfn.UNIQUE(_xlfn._xlws.FILTER($F:$F,$E:$E=$J$4))
/IF($J$5="総計",1,$K510/10)
),0)</f>
        <v>0</v>
      </c>
      <c r="U510" s="48" cm="1">
        <f t="array" ref="U510">IFERROR(
IF(OR(U$10="",$I510=""),"",
SUMIFS(収穫記録!$P:$P,収穫記録!$D:$D,$J$1,収穫記録!$I:$I,$J$2,収穫記録!$J:$J,$J$3,収穫記録!$F:$F,$I510,収穫記録!$B:$B,"&gt;="&amp;U$10,収穫記録!$B:$B,"&lt;="&amp;U$10+6)
/_xlfn.UNIQUE(_xlfn._xlws.FILTER($F:$F,$E:$E=$J$4))
/IF($J$5="総計",1,$K510/10)
),0)</f>
        <v>0</v>
      </c>
      <c r="V510" s="48" cm="1">
        <f t="array" ref="V510">IFERROR(
IF(OR(V$10="",$I510=""),"",
SUMIFS(収穫記録!$P:$P,収穫記録!$D:$D,$J$1,収穫記録!$I:$I,$J$2,収穫記録!$J:$J,$J$3,収穫記録!$F:$F,$I510,収穫記録!$B:$B,"&gt;="&amp;V$10,収穫記録!$B:$B,"&lt;="&amp;V$10+6)
/_xlfn.UNIQUE(_xlfn._xlws.FILTER($F:$F,$E:$E=$J$4))
/IF($J$5="総計",1,$K510/10)
),0)</f>
        <v>0</v>
      </c>
      <c r="W510" s="48" cm="1">
        <f t="array" ref="W510">IFERROR(
IF(OR(W$10="",$I510=""),"",
SUMIFS(収穫記録!$P:$P,収穫記録!$D:$D,$J$1,収穫記録!$I:$I,$J$2,収穫記録!$J:$J,$J$3,収穫記録!$F:$F,$I510,収穫記録!$B:$B,"&gt;="&amp;W$10,収穫記録!$B:$B,"&lt;="&amp;W$10+6)
/_xlfn.UNIQUE(_xlfn._xlws.FILTER($F:$F,$E:$E=$J$4))
/IF($J$5="総計",1,$K510/10)
),0)</f>
        <v>0</v>
      </c>
      <c r="X510" s="48" cm="1">
        <f t="array" ref="X510">IFERROR(
IF(OR(X$10="",$I510=""),"",
SUMIFS(収穫記録!$P:$P,収穫記録!$D:$D,$J$1,収穫記録!$I:$I,$J$2,収穫記録!$J:$J,$J$3,収穫記録!$F:$F,$I510,収穫記録!$B:$B,"&gt;="&amp;X$10,収穫記録!$B:$B,"&lt;="&amp;X$10+6)
/_xlfn.UNIQUE(_xlfn._xlws.FILTER($F:$F,$E:$E=$J$4))
/IF($J$5="総計",1,$K510/10)
),0)</f>
        <v>0</v>
      </c>
    </row>
    <row r="511" spans="10:24">
      <c r="J511" s="13"/>
      <c r="K511" s="37"/>
      <c r="L511" s="46" t="str">
        <f t="shared" si="10"/>
        <v/>
      </c>
      <c r="M511" s="47" cm="1">
        <f t="array" ref="M511">IFERROR(
IF(OR(M$10="",$I511=""),"",
SUMIFS(収穫記録!$P:$P,収穫記録!$D:$D,$J$1,収穫記録!$I:$I,$J$2,収穫記録!$J:$J,$J$3,収穫記録!$F:$F,$I511,収穫記録!$B:$B,"&gt;="&amp;M$10,収穫記録!$B:$B,"&lt;="&amp;M$10+6)
/_xlfn.UNIQUE(_xlfn._xlws.FILTER($F:$F,$E:$E=$J$4))
/IF($J$5="総計",1,$K511/10)
),0)</f>
        <v>0</v>
      </c>
      <c r="N511" s="48" cm="1">
        <f t="array" ref="N511">IFERROR(
IF(OR(N$10="",$I511=""),"",
SUMIFS(収穫記録!$P:$P,収穫記録!$D:$D,$J$1,収穫記録!$I:$I,$J$2,収穫記録!$J:$J,$J$3,収穫記録!$F:$F,$I511,収穫記録!$B:$B,"&gt;="&amp;N$10,収穫記録!$B:$B,"&lt;="&amp;N$10+6)
/_xlfn.UNIQUE(_xlfn._xlws.FILTER($F:$F,$E:$E=$J$4))
/IF($J$5="総計",1,$K511/10)
),0)</f>
        <v>0</v>
      </c>
      <c r="O511" s="48" cm="1">
        <f t="array" ref="O511">IFERROR(
IF(OR(O$10="",$I511=""),"",
SUMIFS(収穫記録!$P:$P,収穫記録!$D:$D,$J$1,収穫記録!$I:$I,$J$2,収穫記録!$J:$J,$J$3,収穫記録!$F:$F,$I511,収穫記録!$B:$B,"&gt;="&amp;O$10,収穫記録!$B:$B,"&lt;="&amp;O$10+6)
/_xlfn.UNIQUE(_xlfn._xlws.FILTER($F:$F,$E:$E=$J$4))
/IF($J$5="総計",1,$K511/10)
),0)</f>
        <v>0</v>
      </c>
      <c r="P511" s="48" cm="1">
        <f t="array" ref="P511">IFERROR(
IF(OR(P$10="",$I511=""),"",
SUMIFS(収穫記録!$P:$P,収穫記録!$D:$D,$J$1,収穫記録!$I:$I,$J$2,収穫記録!$J:$J,$J$3,収穫記録!$F:$F,$I511,収穫記録!$B:$B,"&gt;="&amp;P$10,収穫記録!$B:$B,"&lt;="&amp;P$10+6)
/_xlfn.UNIQUE(_xlfn._xlws.FILTER($F:$F,$E:$E=$J$4))
/IF($J$5="総計",1,$K511/10)
),0)</f>
        <v>0</v>
      </c>
      <c r="Q511" s="48" cm="1">
        <f t="array" ref="Q511">IFERROR(
IF(OR(Q$10="",$I511=""),"",
SUMIFS(収穫記録!$P:$P,収穫記録!$D:$D,$J$1,収穫記録!$I:$I,$J$2,収穫記録!$J:$J,$J$3,収穫記録!$F:$F,$I511,収穫記録!$B:$B,"&gt;="&amp;Q$10,収穫記録!$B:$B,"&lt;="&amp;Q$10+6)
/_xlfn.UNIQUE(_xlfn._xlws.FILTER($F:$F,$E:$E=$J$4))
/IF($J$5="総計",1,$K511/10)
),0)</f>
        <v>0</v>
      </c>
      <c r="R511" s="48" cm="1">
        <f t="array" ref="R511">IFERROR(
IF(OR(R$10="",$I511=""),"",
SUMIFS(収穫記録!$P:$P,収穫記録!$D:$D,$J$1,収穫記録!$I:$I,$J$2,収穫記録!$J:$J,$J$3,収穫記録!$F:$F,$I511,収穫記録!$B:$B,"&gt;="&amp;R$10,収穫記録!$B:$B,"&lt;="&amp;R$10+6)
/_xlfn.UNIQUE(_xlfn._xlws.FILTER($F:$F,$E:$E=$J$4))
/IF($J$5="総計",1,$K511/10)
),0)</f>
        <v>0</v>
      </c>
      <c r="S511" s="48" cm="1">
        <f t="array" ref="S511">IFERROR(
IF(OR(S$10="",$I511=""),"",
SUMIFS(収穫記録!$P:$P,収穫記録!$D:$D,$J$1,収穫記録!$I:$I,$J$2,収穫記録!$J:$J,$J$3,収穫記録!$F:$F,$I511,収穫記録!$B:$B,"&gt;="&amp;S$10,収穫記録!$B:$B,"&lt;="&amp;S$10+6)
/_xlfn.UNIQUE(_xlfn._xlws.FILTER($F:$F,$E:$E=$J$4))
/IF($J$5="総計",1,$K511/10)
),0)</f>
        <v>0</v>
      </c>
      <c r="T511" s="48" cm="1">
        <f t="array" ref="T511">IFERROR(
IF(OR(T$10="",$I511=""),"",
SUMIFS(収穫記録!$P:$P,収穫記録!$D:$D,$J$1,収穫記録!$I:$I,$J$2,収穫記録!$J:$J,$J$3,収穫記録!$F:$F,$I511,収穫記録!$B:$B,"&gt;="&amp;T$10,収穫記録!$B:$B,"&lt;="&amp;T$10+6)
/_xlfn.UNIQUE(_xlfn._xlws.FILTER($F:$F,$E:$E=$J$4))
/IF($J$5="総計",1,$K511/10)
),0)</f>
        <v>0</v>
      </c>
      <c r="U511" s="48" cm="1">
        <f t="array" ref="U511">IFERROR(
IF(OR(U$10="",$I511=""),"",
SUMIFS(収穫記録!$P:$P,収穫記録!$D:$D,$J$1,収穫記録!$I:$I,$J$2,収穫記録!$J:$J,$J$3,収穫記録!$F:$F,$I511,収穫記録!$B:$B,"&gt;="&amp;U$10,収穫記録!$B:$B,"&lt;="&amp;U$10+6)
/_xlfn.UNIQUE(_xlfn._xlws.FILTER($F:$F,$E:$E=$J$4))
/IF($J$5="総計",1,$K511/10)
),0)</f>
        <v>0</v>
      </c>
      <c r="V511" s="48" cm="1">
        <f t="array" ref="V511">IFERROR(
IF(OR(V$10="",$I511=""),"",
SUMIFS(収穫記録!$P:$P,収穫記録!$D:$D,$J$1,収穫記録!$I:$I,$J$2,収穫記録!$J:$J,$J$3,収穫記録!$F:$F,$I511,収穫記録!$B:$B,"&gt;="&amp;V$10,収穫記録!$B:$B,"&lt;="&amp;V$10+6)
/_xlfn.UNIQUE(_xlfn._xlws.FILTER($F:$F,$E:$E=$J$4))
/IF($J$5="総計",1,$K511/10)
),0)</f>
        <v>0</v>
      </c>
      <c r="W511" s="48" cm="1">
        <f t="array" ref="W511">IFERROR(
IF(OR(W$10="",$I511=""),"",
SUMIFS(収穫記録!$P:$P,収穫記録!$D:$D,$J$1,収穫記録!$I:$I,$J$2,収穫記録!$J:$J,$J$3,収穫記録!$F:$F,$I511,収穫記録!$B:$B,"&gt;="&amp;W$10,収穫記録!$B:$B,"&lt;="&amp;W$10+6)
/_xlfn.UNIQUE(_xlfn._xlws.FILTER($F:$F,$E:$E=$J$4))
/IF($J$5="総計",1,$K511/10)
),0)</f>
        <v>0</v>
      </c>
      <c r="X511" s="48" cm="1">
        <f t="array" ref="X511">IFERROR(
IF(OR(X$10="",$I511=""),"",
SUMIFS(収穫記録!$P:$P,収穫記録!$D:$D,$J$1,収穫記録!$I:$I,$J$2,収穫記録!$J:$J,$J$3,収穫記録!$F:$F,$I511,収穫記録!$B:$B,"&gt;="&amp;X$10,収穫記録!$B:$B,"&lt;="&amp;X$10+6)
/_xlfn.UNIQUE(_xlfn._xlws.FILTER($F:$F,$E:$E=$J$4))
/IF($J$5="総計",1,$K511/10)
),0)</f>
        <v>0</v>
      </c>
    </row>
    <row r="512" spans="10:24" ht="19.5" thickBot="1">
      <c r="J512" s="14"/>
      <c r="K512" s="38"/>
      <c r="L512" s="49" t="str">
        <f t="shared" si="10"/>
        <v/>
      </c>
      <c r="M512" s="50" cm="1">
        <f t="array" ref="M512">IFERROR(
IF(OR(M$10="",$I512=""),"",
SUMIFS(収穫記録!$P:$P,収穫記録!$D:$D,$J$1,収穫記録!$I:$I,$J$2,収穫記録!$J:$J,$J$3,収穫記録!$F:$F,$I512,収穫記録!$B:$B,"&gt;="&amp;M$10,収穫記録!$B:$B,"&lt;="&amp;M$10+6)
/_xlfn.UNIQUE(_xlfn._xlws.FILTER($F:$F,$E:$E=$J$4))
/IF($J$5="総計",1,$K512/10)
),0)</f>
        <v>0</v>
      </c>
      <c r="N512" s="51" cm="1">
        <f t="array" ref="N512">IFERROR(
IF(OR(N$10="",$I512=""),"",
SUMIFS(収穫記録!$P:$P,収穫記録!$D:$D,$J$1,収穫記録!$I:$I,$J$2,収穫記録!$J:$J,$J$3,収穫記録!$F:$F,$I512,収穫記録!$B:$B,"&gt;="&amp;N$10,収穫記録!$B:$B,"&lt;="&amp;N$10+6)
/_xlfn.UNIQUE(_xlfn._xlws.FILTER($F:$F,$E:$E=$J$4))
/IF($J$5="総計",1,$K512/10)
),0)</f>
        <v>0</v>
      </c>
      <c r="O512" s="51" cm="1">
        <f t="array" ref="O512">IFERROR(
IF(OR(O$10="",$I512=""),"",
SUMIFS(収穫記録!$P:$P,収穫記録!$D:$D,$J$1,収穫記録!$I:$I,$J$2,収穫記録!$J:$J,$J$3,収穫記録!$F:$F,$I512,収穫記録!$B:$B,"&gt;="&amp;O$10,収穫記録!$B:$B,"&lt;="&amp;O$10+6)
/_xlfn.UNIQUE(_xlfn._xlws.FILTER($F:$F,$E:$E=$J$4))
/IF($J$5="総計",1,$K512/10)
),0)</f>
        <v>0</v>
      </c>
      <c r="P512" s="51" cm="1">
        <f t="array" ref="P512">IFERROR(
IF(OR(P$10="",$I512=""),"",
SUMIFS(収穫記録!$P:$P,収穫記録!$D:$D,$J$1,収穫記録!$I:$I,$J$2,収穫記録!$J:$J,$J$3,収穫記録!$F:$F,$I512,収穫記録!$B:$B,"&gt;="&amp;P$10,収穫記録!$B:$B,"&lt;="&amp;P$10+6)
/_xlfn.UNIQUE(_xlfn._xlws.FILTER($F:$F,$E:$E=$J$4))
/IF($J$5="総計",1,$K512/10)
),0)</f>
        <v>0</v>
      </c>
      <c r="Q512" s="51" cm="1">
        <f t="array" ref="Q512">IFERROR(
IF(OR(Q$10="",$I512=""),"",
SUMIFS(収穫記録!$P:$P,収穫記録!$D:$D,$J$1,収穫記録!$I:$I,$J$2,収穫記録!$J:$J,$J$3,収穫記録!$F:$F,$I512,収穫記録!$B:$B,"&gt;="&amp;Q$10,収穫記録!$B:$B,"&lt;="&amp;Q$10+6)
/_xlfn.UNIQUE(_xlfn._xlws.FILTER($F:$F,$E:$E=$J$4))
/IF($J$5="総計",1,$K512/10)
),0)</f>
        <v>0</v>
      </c>
      <c r="R512" s="51" cm="1">
        <f t="array" ref="R512">IFERROR(
IF(OR(R$10="",$I512=""),"",
SUMIFS(収穫記録!$P:$P,収穫記録!$D:$D,$J$1,収穫記録!$I:$I,$J$2,収穫記録!$J:$J,$J$3,収穫記録!$F:$F,$I512,収穫記録!$B:$B,"&gt;="&amp;R$10,収穫記録!$B:$B,"&lt;="&amp;R$10+6)
/_xlfn.UNIQUE(_xlfn._xlws.FILTER($F:$F,$E:$E=$J$4))
/IF($J$5="総計",1,$K512/10)
),0)</f>
        <v>0</v>
      </c>
      <c r="S512" s="51" cm="1">
        <f t="array" ref="S512">IFERROR(
IF(OR(S$10="",$I512=""),"",
SUMIFS(収穫記録!$P:$P,収穫記録!$D:$D,$J$1,収穫記録!$I:$I,$J$2,収穫記録!$J:$J,$J$3,収穫記録!$F:$F,$I512,収穫記録!$B:$B,"&gt;="&amp;S$10,収穫記録!$B:$B,"&lt;="&amp;S$10+6)
/_xlfn.UNIQUE(_xlfn._xlws.FILTER($F:$F,$E:$E=$J$4))
/IF($J$5="総計",1,$K512/10)
),0)</f>
        <v>0</v>
      </c>
      <c r="T512" s="51" cm="1">
        <f t="array" ref="T512">IFERROR(
IF(OR(T$10="",$I512=""),"",
SUMIFS(収穫記録!$P:$P,収穫記録!$D:$D,$J$1,収穫記録!$I:$I,$J$2,収穫記録!$J:$J,$J$3,収穫記録!$F:$F,$I512,収穫記録!$B:$B,"&gt;="&amp;T$10,収穫記録!$B:$B,"&lt;="&amp;T$10+6)
/_xlfn.UNIQUE(_xlfn._xlws.FILTER($F:$F,$E:$E=$J$4))
/IF($J$5="総計",1,$K512/10)
),0)</f>
        <v>0</v>
      </c>
      <c r="U512" s="51" cm="1">
        <f t="array" ref="U512">IFERROR(
IF(OR(U$10="",$I512=""),"",
SUMIFS(収穫記録!$P:$P,収穫記録!$D:$D,$J$1,収穫記録!$I:$I,$J$2,収穫記録!$J:$J,$J$3,収穫記録!$F:$F,$I512,収穫記録!$B:$B,"&gt;="&amp;U$10,収穫記録!$B:$B,"&lt;="&amp;U$10+6)
/_xlfn.UNIQUE(_xlfn._xlws.FILTER($F:$F,$E:$E=$J$4))
/IF($J$5="総計",1,$K512/10)
),0)</f>
        <v>0</v>
      </c>
      <c r="V512" s="51" cm="1">
        <f t="array" ref="V512">IFERROR(
IF(OR(V$10="",$I512=""),"",
SUMIFS(収穫記録!$P:$P,収穫記録!$D:$D,$J$1,収穫記録!$I:$I,$J$2,収穫記録!$J:$J,$J$3,収穫記録!$F:$F,$I512,収穫記録!$B:$B,"&gt;="&amp;V$10,収穫記録!$B:$B,"&lt;="&amp;V$10+6)
/_xlfn.UNIQUE(_xlfn._xlws.FILTER($F:$F,$E:$E=$J$4))
/IF($J$5="総計",1,$K512/10)
),0)</f>
        <v>0</v>
      </c>
      <c r="W512" s="51" cm="1">
        <f t="array" ref="W512">IFERROR(
IF(OR(W$10="",$I512=""),"",
SUMIFS(収穫記録!$P:$P,収穫記録!$D:$D,$J$1,収穫記録!$I:$I,$J$2,収穫記録!$J:$J,$J$3,収穫記録!$F:$F,$I512,収穫記録!$B:$B,"&gt;="&amp;W$10,収穫記録!$B:$B,"&lt;="&amp;W$10+6)
/_xlfn.UNIQUE(_xlfn._xlws.FILTER($F:$F,$E:$E=$J$4))
/IF($J$5="総計",1,$K512/10)
),0)</f>
        <v>0</v>
      </c>
      <c r="X512" s="51" cm="1">
        <f t="array" ref="X512">IFERROR(
IF(OR(X$10="",$I512=""),"",
SUMIFS(収穫記録!$P:$P,収穫記録!$D:$D,$J$1,収穫記録!$I:$I,$J$2,収穫記録!$J:$J,$J$3,収穫記録!$F:$F,$I512,収穫記録!$B:$B,"&gt;="&amp;X$10,収穫記録!$B:$B,"&lt;="&amp;X$10+6)
/_xlfn.UNIQUE(_xlfn._xlws.FILTER($F:$F,$E:$E=$J$4))
/IF($J$5="総計",1,$K512/10)
),0)</f>
        <v>0</v>
      </c>
    </row>
    <row r="513" spans="9:9" ht="19.5" thickTop="1">
      <c r="I513" t="s">
        <v>31</v>
      </c>
    </row>
  </sheetData>
  <sheetProtection sheet="1" objects="1" scenarios="1"/>
  <protectedRanges>
    <protectedRange sqref="J1:J7" name="範囲1"/>
  </protectedRanges>
  <phoneticPr fontId="3"/>
  <conditionalFormatting sqref="J13:J512">
    <cfRule type="expression" dxfId="6" priority="1">
      <formula>LEFT(J13,1)="※"</formula>
    </cfRule>
  </conditionalFormatting>
  <conditionalFormatting sqref="L12:X512">
    <cfRule type="cellIs" dxfId="5" priority="2" operator="equal">
      <formula>0</formula>
    </cfRule>
  </conditionalFormatting>
  <dataValidations count="7">
    <dataValidation type="list" allowBlank="1" showInputMessage="1" showErrorMessage="1" sqref="J7" xr:uid="{4AFA9397-E66D-4264-A237-93F8669A89E8}">
      <formula1>$H:$H</formula1>
    </dataValidation>
    <dataValidation type="list" allowBlank="1" showInputMessage="1" showErrorMessage="1" sqref="J6" xr:uid="{4F80C12E-B409-42E0-9761-FC0A00C8860D}">
      <formula1>$G:$G</formula1>
    </dataValidation>
    <dataValidation type="list" allowBlank="1" showInputMessage="1" showErrorMessage="1" sqref="J3" xr:uid="{6F844E97-77CB-4AE2-A621-A7ACEF800E48}">
      <formula1>$D:$D</formula1>
    </dataValidation>
    <dataValidation type="list" allowBlank="1" showInputMessage="1" showErrorMessage="1" sqref="J4" xr:uid="{5398E6E1-F8F7-4DBE-A8CB-9DE6DD2C1B1A}">
      <formula1>$E:$E</formula1>
    </dataValidation>
    <dataValidation type="list" allowBlank="1" showInputMessage="1" showErrorMessage="1" sqref="J1" xr:uid="{7A53F4EC-1766-41BE-AB56-21FDABC40CF1}">
      <formula1>$B:$B</formula1>
    </dataValidation>
    <dataValidation type="list" allowBlank="1" showInputMessage="1" showErrorMessage="1" sqref="J2" xr:uid="{46029E8C-83E7-40F1-B0F7-2045A3E69EA1}">
      <formula1>$C:$C</formula1>
    </dataValidation>
    <dataValidation type="list" allowBlank="1" showInputMessage="1" showErrorMessage="1" sqref="J5" xr:uid="{D8B02ED9-BCDA-48D6-BC56-3CFF9F28552D}">
      <formula1>"総計,10aあたり"</formula1>
    </dataValidation>
  </dataValidations>
  <pageMargins left="0.25" right="0.25" top="0.75" bottom="0.75" header="0.3" footer="0.3"/>
  <pageSetup paperSize="9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7CA8-3D97-4A01-8B96-54A68D9B17BA}">
  <sheetPr>
    <tabColor theme="9" tint="-0.499984740745262"/>
  </sheetPr>
  <dimension ref="A1:X511"/>
  <sheetViews>
    <sheetView workbookViewId="0">
      <pane xSplit="12" ySplit="10" topLeftCell="M11" activePane="bottomRight" state="frozen"/>
      <selection activeCell="H1" sqref="H1"/>
      <selection pane="topRight" activeCell="K1" sqref="K1"/>
      <selection pane="bottomLeft" activeCell="H13" sqref="H13"/>
      <selection pane="bottomRight" activeCell="J1" sqref="J1"/>
    </sheetView>
  </sheetViews>
  <sheetFormatPr defaultRowHeight="18.75"/>
  <cols>
    <col min="1" max="1" width="9" hidden="1" customWidth="1"/>
    <col min="2" max="5" width="7.375" hidden="1" customWidth="1"/>
    <col min="6" max="7" width="7.375" style="4" hidden="1" customWidth="1"/>
    <col min="8" max="8" width="15" hidden="1" customWidth="1"/>
    <col min="9" max="9" width="15" bestFit="1" customWidth="1"/>
    <col min="10" max="10" width="22.875" customWidth="1"/>
    <col min="11" max="11" width="9" bestFit="1" customWidth="1"/>
    <col min="12" max="12" width="19.375" bestFit="1" customWidth="1"/>
    <col min="13" max="24" width="11.25" customWidth="1"/>
  </cols>
  <sheetData>
    <row r="1" spans="1:24">
      <c r="A1" t="s">
        <v>29</v>
      </c>
      <c r="B1" t="s">
        <v>15</v>
      </c>
      <c r="C1" t="s">
        <v>15</v>
      </c>
      <c r="D1" t="s">
        <v>15</v>
      </c>
      <c r="E1" t="e" cm="1">
        <f t="array" ref="E1:E2">VALUE(MID(_xlfn._xlws.FILTER(D:D,D:D&lt;&gt;""),FIND("（",_xlfn._xlws.FILTER(D:D,D:D&lt;&gt;""))+1,FIND("kg）",_xlfn._xlws.FILTER(D:D,D:D&lt;&gt;""))-FIND("（",_xlfn._xlws.FILTER(D:D,D:D&lt;&gt;""))-1))</f>
        <v>#VALUE!</v>
      </c>
      <c r="F1" s="4" t="s">
        <v>15</v>
      </c>
      <c r="G1" s="5" t="s">
        <v>17</v>
      </c>
      <c r="I1" t="s">
        <v>10</v>
      </c>
      <c r="J1" s="3" t="s">
        <v>15</v>
      </c>
      <c r="K1" s="7"/>
    </row>
    <row r="2" spans="1:24">
      <c r="A2" cm="1">
        <f t="array" ref="A2">COUNTA(_xlfn.UNIQUE(_xlfn._xlws.FILTER(収穫記録!F:F,(収穫記録!F:F&lt;&gt;"圃場ID")*(収穫記録!F:F&lt;&gt;"")*(収穫記録!D:D=J1)*(収穫記録!I:I=J2)*(収穫記録!B:B&gt;=J5)*(収穫記録!B:B&lt;=J6))))</f>
        <v>1</v>
      </c>
      <c r="B2" t="e" cm="1" vm="1">
        <f t="array" ref="B2">_xlfn._xlws.SORT(_xlfn.UNIQUE(_xlfn._xlws.FILTER(収穫記録!D:D,(収穫記録!D:D&lt;&gt;"作付名")*(収穫記録!D:D&lt;&gt;""))))</f>
        <v>#VALUE!</v>
      </c>
      <c r="C2" t="e" cm="1" vm="1">
        <f t="array" ref="C2">_xlfn.UNIQUE(_xlfn._xlws.FILTER(収穫記録!I:I,(収穫記録!I:I&lt;&gt;"計測タイミング")*(収穫記録!I:I&lt;&gt;"")*(収穫記録!D:D=J1)))</f>
        <v>#VALUE!</v>
      </c>
      <c r="D2" t="s">
        <v>16</v>
      </c>
      <c r="E2">
        <v>1</v>
      </c>
      <c r="F2" s="4" t="e" cm="1">
        <f t="array" ref="F2">_xlfn._xlws.FILTER(_xlfn.SEQUENCE(EOMONTH(J8,0)-(EOMONTH(J7,-1)+1)+1,1,(EOMONTH(J7,-1)+1),1),DAY(_xlfn.SEQUENCE(EOMONTH(J8,0)-(EOMONTH(J7,-1)+1)+1,1,(EOMONTH(J7,-1)+1),1))=1)</f>
        <v>#VALUE!</v>
      </c>
      <c r="G2" s="4" t="e" cm="1">
        <f t="array" ref="G2">_xlfn._xlws.FILTER(
_xlfn._xlws.FILTER(_xlfn.SEQUENCE(EOMONTH(J8,1)-(EOMONTH(J7,0)+1)+1,1,(EOMONTH(J7,0)+1),1),(DAY(_xlfn.SEQUENCE(EOMONTH(J8,1)-(EOMONTH(J7,0)+1)+1,1,(EOMONTH(J7,0)+1),1))=1))-1,
(_xlfn._xlws.FILTER(_xlfn.SEQUENCE(EOMONTH(J8,1)-(EOMONTH(J7,0)+1)+1,1,(EOMONTH(J7,0)+1),1),(DAY(_xlfn.SEQUENCE(EOMONTH(J8,1)-(EOMONTH(J7,0)+1)+1,1,(EOMONTH(J7,0)+1),1))=1))-1&gt;=J5)*
(_xlfn._xlws.FILTER(_xlfn.SEQUENCE(EOMONTH(J8,1)-(EOMONTH(J7,0)+1)+1,1,(EOMONTH(J7,0)+1),1),(DAY(_xlfn.SEQUENCE(EOMONTH(J8,1)-(EOMONTH(J7,0)+1)+1,1,(EOMONTH(J7,0)+1),1))=1))-1&lt;=J5+366)
)</f>
        <v>#VALUE!</v>
      </c>
      <c r="I2" t="s">
        <v>9</v>
      </c>
      <c r="J2" s="3" t="s">
        <v>15</v>
      </c>
      <c r="K2" s="7" t="str">
        <f>IF(COUNTIF(C:C,J2)&gt;0,"","◀ 計測タイミングを選択し直してください")</f>
        <v/>
      </c>
    </row>
    <row r="3" spans="1:24">
      <c r="D3" t="str" cm="1">
        <f t="array" ref="D3">IFERROR(_xlfn.UNIQUE(
_xlfn._xlws.FILTER(収穫記録!L:L,収穫記録!D:D=J1)
&amp;"（"&amp;
TEXT(
_xlfn._xlws.FILTER(収穫記録!M:M,収穫記録!D:D=J1)/
_xlfn._xlws.FILTER(収穫記録!K:K,収穫記録!D:D=J1),
"#,##0")
&amp;"kg）"
),"")</f>
        <v/>
      </c>
      <c r="I3" t="s">
        <v>12</v>
      </c>
      <c r="J3" s="3" t="s">
        <v>16</v>
      </c>
      <c r="K3" s="7" t="str">
        <f>IF(COUNTIF(D:D,J3)&gt;0,"","◀ 集計単位を選択し直してください")</f>
        <v/>
      </c>
    </row>
    <row r="4" spans="1:24">
      <c r="A4" t="s">
        <v>58</v>
      </c>
      <c r="I4" t="s">
        <v>33</v>
      </c>
      <c r="J4" s="3" t="s">
        <v>60</v>
      </c>
      <c r="K4" s="7" t="str">
        <f ca="1">IF(COUNTIF(J11:J510,"※"&amp;"*")*(J4="10aあたり")&gt;0,"◀ 「※」の圃場は作付面積＝0のため、10aあたりの収穫量を集計できません。","")</f>
        <v/>
      </c>
    </row>
    <row r="5" spans="1:24">
      <c r="A5" cm="1">
        <f t="array" ref="A5">COUNTA(_xlfn.UNIQUE(_xlfn._xlws.FILTER(収穫記録!J:J,(収穫記録!J:J&lt;&gt;"品質・規格")*(収穫記録!J:J&lt;&gt;"")*(収穫記録!D:D=J1)*(収穫記録!I:I=J2))))</f>
        <v>1</v>
      </c>
      <c r="I5" t="s">
        <v>13</v>
      </c>
      <c r="J5" s="6" t="s">
        <v>15</v>
      </c>
      <c r="K5" s="7" t="str">
        <f>IF(COUNTIF(F:F,J5)=0,"◀ 集計開始日を選択し直してください",
IF(J5&gt;J6,"◀ 集計開始日は集計終了日より前の日付を設定してください","")
)</f>
        <v/>
      </c>
    </row>
    <row r="6" spans="1:24">
      <c r="I6" t="s">
        <v>14</v>
      </c>
      <c r="J6" s="6" t="s">
        <v>17</v>
      </c>
      <c r="K6" s="7" t="str">
        <f>IFERROR(
IF(COUNTIF(G:G,J6)=0,"◀ 集計終了日を選択し直してください",
IF(COUNT(I11)=0,"◀ 集計期間に収穫記録がありませんでした。集計期間を選択し直してください","")
),"")</f>
        <v>◀ 集計期間に収穫記録がありませんでした。集計期間を選択し直してください</v>
      </c>
    </row>
    <row r="7" spans="1:24">
      <c r="I7" t="s">
        <v>22</v>
      </c>
      <c r="J7" s="4" t="str" cm="1">
        <f t="array" ref="J7">IFERROR(MIN(_xlfn._xlws.FILTER(収穫記録!B:B,(収穫記録!D:D=J1)*(収穫記録!I:I=J2))),"エラー")</f>
        <v>エラー</v>
      </c>
      <c r="K7" s="7" t="str">
        <f ca="1">IF(COUNTIF(J11:J510,"※"&amp;"*")&gt;0,"▼ 「※」の圃場は作付面積＝0のため、作付面積のある圃場と一緒に収穫記録を行った場合、収穫量＝0と記録されています。","")</f>
        <v/>
      </c>
    </row>
    <row r="8" spans="1:24" ht="19.5" thickBot="1">
      <c r="I8" t="s">
        <v>23</v>
      </c>
      <c r="J8" s="4" t="str" cm="1">
        <f t="array" ref="J8">IFERROR(MAX(_xlfn._xlws.FILTER(収穫記録!B:B,(収穫記録!D:D=J1)*(収穫記録!I:I=J2))),"エラー")</f>
        <v>エラー</v>
      </c>
      <c r="K8" s="7" t="str">
        <f>IF(A2&gt;500,"▼ 集計対象となる圃場が500件を超えています。集計期間を絞り込んでください。もしくは、圃場を絞り込んで収穫記録を出力したデータを利用してください。","")</f>
        <v/>
      </c>
      <c r="M8" s="7" t="str">
        <f>IF(A5&gt;12,"▼ 集計対象となる品質・規格が12件を超えています。集計期間を絞り込んでください。","")</f>
        <v/>
      </c>
    </row>
    <row r="9" spans="1:24" ht="20.25" thickTop="1" thickBot="1">
      <c r="J9" s="9"/>
      <c r="K9" s="34" t="s">
        <v>32</v>
      </c>
      <c r="L9" s="65" t="s">
        <v>57</v>
      </c>
      <c r="M9" s="15" t="e" cm="1" vm="1">
        <f t="array" ref="M9">TRANSPOSE(_xlfn.UNIQUE(_xlfn._xlws.FILTER(収穫記録!J:J,(収穫記録!J:J&lt;&gt;"品質・規格")*(収穫記録!J:J&lt;&gt;"")*(収穫記録!D:D=J1)*(収穫記録!I:I=J2))))</f>
        <v>#VALUE!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20.25" thickTop="1" thickBot="1">
      <c r="H10" t="s">
        <v>59</v>
      </c>
      <c r="I10" t="s">
        <v>21</v>
      </c>
      <c r="J10" s="11" t="s">
        <v>20</v>
      </c>
      <c r="K10" s="39" t="e" vm="2">
        <f ca="1">SUM(_xlfn.ANCHORARRAY(K11))</f>
        <v>#VALUE!</v>
      </c>
      <c r="L10" s="53" cm="1">
        <f t="array" ref="L10">IFERROR(
IF($J$4="割合",1,
SUMIFS(収穫記録!$P:$P,収穫記録!$D:$D,$J$1,収穫記録!$I:$I,$J$2,収穫記録!$B:$B,"&gt;="&amp;$J$5,収穫記録!$B:$B,"&lt;="&amp;$J$6)
/_xlfn.UNIQUE(_xlfn._xlws.FILTER($E:$E,$D:$D=$J$3))
/IF($J$4="総計",1,K10*1/10)
),0)</f>
        <v>1</v>
      </c>
      <c r="M10" s="41" cm="1">
        <f t="array" ref="M10">IFERROR(
IF(M$9="","",
SUMIFS(収穫記録!$P:$P,収穫記録!$D:$D,$J$1,収穫記録!$I:$I,$J$2,収穫記録!$J:$J,M$9,収穫記録!$B:$B,"&gt;="&amp;$J$5,収穫記録!$B:$B,"&lt;="&amp;$J$6)
/_xlfn.UNIQUE(_xlfn._xlws.FILTER($E:$E,$D:$D=$J$3))
/IF($J$4="総計",1,IF($J$4="割合",SUM($H11:$H510),SUMIFS($K11:$K510,M11:M510,"&lt;&gt;"&amp;0,M11:M510,"&lt;&gt;")*1/10))
),0)</f>
        <v>0</v>
      </c>
      <c r="N10" s="42" t="str" cm="1">
        <f t="array" ref="N10">IFERROR(
IF(N$9="","",
SUMIFS(収穫記録!$P:$P,収穫記録!$D:$D,$J$1,収穫記録!$I:$I,$J$2,収穫記録!$J:$J,N$9,収穫記録!$B:$B,"&gt;="&amp;$J$5,収穫記録!$B:$B,"&lt;="&amp;$J$6)
/_xlfn.UNIQUE(_xlfn._xlws.FILTER($E:$E,$D:$D=$J$3))
/IF($J$4="総計",1,IF($J$4="割合",SUM($H11:$H510),SUMIFS($K11:$K510,N11:N510,"&lt;&gt;"&amp;0,N11:N510,"&lt;&gt;")*1/10))
),0)</f>
        <v/>
      </c>
      <c r="O10" s="42" t="str" cm="1">
        <f t="array" ref="O10">IFERROR(
IF(O$9="","",
SUMIFS(収穫記録!$P:$P,収穫記録!$D:$D,$J$1,収穫記録!$I:$I,$J$2,収穫記録!$J:$J,O$9,収穫記録!$B:$B,"&gt;="&amp;$J$5,収穫記録!$B:$B,"&lt;="&amp;$J$6)
/_xlfn.UNIQUE(_xlfn._xlws.FILTER($E:$E,$D:$D=$J$3))
/IF($J$4="総計",1,IF($J$4="割合",SUM($H11:$H510),SUMIFS($K11:$K510,O11:O510,"&lt;&gt;"&amp;0,O11:O510,"&lt;&gt;")*1/10))
),0)</f>
        <v/>
      </c>
      <c r="P10" s="42" t="str" cm="1">
        <f t="array" ref="P10">IFERROR(
IF(P$9="","",
SUMIFS(収穫記録!$P:$P,収穫記録!$D:$D,$J$1,収穫記録!$I:$I,$J$2,収穫記録!$J:$J,P$9,収穫記録!$B:$B,"&gt;="&amp;$J$5,収穫記録!$B:$B,"&lt;="&amp;$J$6)
/_xlfn.UNIQUE(_xlfn._xlws.FILTER($E:$E,$D:$D=$J$3))
/IF($J$4="総計",1,IF($J$4="割合",SUM($H11:$H510),SUMIFS($K11:$K510,P11:P510,"&lt;&gt;"&amp;0,P11:P510,"&lt;&gt;")*1/10))
),0)</f>
        <v/>
      </c>
      <c r="Q10" s="42" t="str" cm="1">
        <f t="array" ref="Q10">IFERROR(
IF(Q$9="","",
SUMIFS(収穫記録!$P:$P,収穫記録!$D:$D,$J$1,収穫記録!$I:$I,$J$2,収穫記録!$J:$J,Q$9,収穫記録!$B:$B,"&gt;="&amp;$J$5,収穫記録!$B:$B,"&lt;="&amp;$J$6)
/_xlfn.UNIQUE(_xlfn._xlws.FILTER($E:$E,$D:$D=$J$3))
/IF($J$4="総計",1,IF($J$4="割合",SUM($H11:$H510),SUMIFS($K11:$K510,Q11:Q510,"&lt;&gt;"&amp;0,Q11:Q510,"&lt;&gt;")*1/10))
),0)</f>
        <v/>
      </c>
      <c r="R10" s="42" t="str" cm="1">
        <f t="array" ref="R10">IFERROR(
IF(R$9="","",
SUMIFS(収穫記録!$P:$P,収穫記録!$D:$D,$J$1,収穫記録!$I:$I,$J$2,収穫記録!$J:$J,R$9,収穫記録!$B:$B,"&gt;="&amp;$J$5,収穫記録!$B:$B,"&lt;="&amp;$J$6)
/_xlfn.UNIQUE(_xlfn._xlws.FILTER($E:$E,$D:$D=$J$3))
/IF($J$4="総計",1,IF($J$4="割合",SUM($H11:$H510),SUMIFS($K11:$K510,R11:R510,"&lt;&gt;"&amp;0,R11:R510,"&lt;&gt;")*1/10))
),0)</f>
        <v/>
      </c>
      <c r="S10" s="42" t="str" cm="1">
        <f t="array" ref="S10">IFERROR(
IF(S$9="","",
SUMIFS(収穫記録!$P:$P,収穫記録!$D:$D,$J$1,収穫記録!$I:$I,$J$2,収穫記録!$J:$J,S$9,収穫記録!$B:$B,"&gt;="&amp;$J$5,収穫記録!$B:$B,"&lt;="&amp;$J$6)
/_xlfn.UNIQUE(_xlfn._xlws.FILTER($E:$E,$D:$D=$J$3))
/IF($J$4="総計",1,IF($J$4="割合",SUM($H11:$H510),SUMIFS($K11:$K510,S11:S510,"&lt;&gt;"&amp;0,S11:S510,"&lt;&gt;")*1/10))
),0)</f>
        <v/>
      </c>
      <c r="T10" s="42" t="str" cm="1">
        <f t="array" ref="T10">IFERROR(
IF(T$9="","",
SUMIFS(収穫記録!$P:$P,収穫記録!$D:$D,$J$1,収穫記録!$I:$I,$J$2,収穫記録!$J:$J,T$9,収穫記録!$B:$B,"&gt;="&amp;$J$5,収穫記録!$B:$B,"&lt;="&amp;$J$6)
/_xlfn.UNIQUE(_xlfn._xlws.FILTER($E:$E,$D:$D=$J$3))
/IF($J$4="総計",1,IF($J$4="割合",SUM($H11:$H510),SUMIFS($K11:$K510,T11:T510,"&lt;&gt;"&amp;0,T11:T510,"&lt;&gt;")*1/10))
),0)</f>
        <v/>
      </c>
      <c r="U10" s="42" t="str" cm="1">
        <f t="array" ref="U10">IFERROR(
IF(U$9="","",
SUMIFS(収穫記録!$P:$P,収穫記録!$D:$D,$J$1,収穫記録!$I:$I,$J$2,収穫記録!$J:$J,U$9,収穫記録!$B:$B,"&gt;="&amp;$J$5,収穫記録!$B:$B,"&lt;="&amp;$J$6)
/_xlfn.UNIQUE(_xlfn._xlws.FILTER($E:$E,$D:$D=$J$3))
/IF($J$4="総計",1,IF($J$4="割合",SUM($H11:$H510),SUMIFS($K11:$K510,U11:U510,"&lt;&gt;"&amp;0,U11:U510,"&lt;&gt;")*1/10))
),0)</f>
        <v/>
      </c>
      <c r="V10" s="42" t="str" cm="1">
        <f t="array" ref="V10">IFERROR(
IF(V$9="","",
SUMIFS(収穫記録!$P:$P,収穫記録!$D:$D,$J$1,収穫記録!$I:$I,$J$2,収穫記録!$J:$J,V$9,収穫記録!$B:$B,"&gt;="&amp;$J$5,収穫記録!$B:$B,"&lt;="&amp;$J$6)
/_xlfn.UNIQUE(_xlfn._xlws.FILTER($E:$E,$D:$D=$J$3))
/IF($J$4="総計",1,IF($J$4="割合",SUM($H11:$H510),SUMIFS($K11:$K510,V11:V510,"&lt;&gt;"&amp;0,V11:V510,"&lt;&gt;")*1/10))
),0)</f>
        <v/>
      </c>
      <c r="W10" s="42" t="str" cm="1">
        <f t="array" ref="W10">IFERROR(
IF(W$9="","",
SUMIFS(収穫記録!$P:$P,収穫記録!$D:$D,$J$1,収穫記録!$I:$I,$J$2,収穫記録!$J:$J,W$9,収穫記録!$B:$B,"&gt;="&amp;$J$5,収穫記録!$B:$B,"&lt;="&amp;$J$6)
/_xlfn.UNIQUE(_xlfn._xlws.FILTER($E:$E,$D:$D=$J$3))
/IF($J$4="総計",1,IF($J$4="割合",SUM($H11:$H510),SUMIFS($K11:$K510,W11:W510,"&lt;&gt;"&amp;0,W11:W510,"&lt;&gt;")*1/10))
),0)</f>
        <v/>
      </c>
      <c r="X10" s="52" t="str" cm="1">
        <f t="array" ref="X10">IFERROR(
IF(X$9="","",
SUMIFS(収穫記録!$P:$P,収穫記録!$D:$D,$J$1,収穫記録!$I:$I,$J$2,収穫記録!$J:$J,X$9,収穫記録!$B:$B,"&gt;="&amp;$J$5,収穫記録!$B:$B,"&lt;="&amp;$J$6)
/_xlfn.UNIQUE(_xlfn._xlws.FILTER($E:$E,$D:$D=$J$3))
/IF($J$4="総計",1,IF($J$4="割合",SUM($H11:$H510),SUMIFS($K11:$K510,X11:X510,"&lt;&gt;"&amp;0,X11:X510,"&lt;&gt;")*1/10))
),0)</f>
        <v/>
      </c>
    </row>
    <row r="11" spans="1:24" ht="19.5" thickTop="1">
      <c r="H11" t="str" cm="1">
        <f t="array" aca="1" ref="H11" ca="1">IFERROR(
IF(INDIRECT("I11:I"&amp;10+A2)="","",
SUMIFS(収穫記録!$P:$P,収穫記録!$D:$D,$J$1,収穫記録!$I:$I,$J$2,収穫記録!$F:$F,INDIRECT("I11:I"&amp;10+A2),収穫記録!$B:$B,"&gt;="&amp;$J$5,収穫記録!$B:$B,"&lt;="&amp;$J$6)
/_xlfn.UNIQUE(_xlfn._xlws.FILTER($E:$E,$D:$D=$J$3))
),"")</f>
        <v/>
      </c>
      <c r="I11" t="e" cm="1" vm="1">
        <f t="array" ref="I11">_xlfn.UNIQUE(_xlfn._xlws.FILTER(収穫記録!F:F,(収穫記録!F:F&lt;&gt;"圃場ID")*(収穫記録!F:F&lt;&gt;"")*(収穫記録!D:D=J1)*(収穫記録!I:I=J2)*(収穫記録!B:B&gt;=J5)*(収穫記録!B:B&lt;=J6)))</f>
        <v>#VALUE!</v>
      </c>
      <c r="J11" s="12" t="e" cm="1" vm="2">
        <f t="array" aca="1" ref="J11" ca="1">IF(INDIRECT("K11:K"&amp;10+A2)=0,"※","　")&amp;
IF(INDIRECT("I11:I"&amp;10+A2)="","",VLOOKUP(INDIRECT("I11:I"&amp;10+A2),収穫記録!F:G,2,FALSE))</f>
        <v>#VALUE!</v>
      </c>
      <c r="K11" s="36" t="e" cm="1" vm="2">
        <f t="array" aca="1" ref="K11" ca="1">IF(INDIRECT("I11:I"&amp;10+A2)="","",VLOOKUP(INDIRECT("I11:I"&amp;10+A2),収穫記録!F:H,3,FALSE))</f>
        <v>#VALUE!</v>
      </c>
      <c r="L11" s="43" t="e" vm="2">
        <f>IF(I11="","",
IF($J$4="割合",1,
SUM(M11:X11)
)
)</f>
        <v>#VALUE!</v>
      </c>
      <c r="M11" s="44" cm="1">
        <f t="array" ref="M11">IFERROR(
IF(OR(M$9="",$I11=""),"",
SUMIFS(収穫記録!$P:$P,収穫記録!$D:$D,$J$1,収穫記録!$I:$I,$J$2,収穫記録!$J:$J,M$9,収穫記録!$F:$F,$I11,収穫記録!$B:$B,"&gt;="&amp;$J$5,収穫記録!$B:$B,"&lt;="&amp;$J$6)
/_xlfn.UNIQUE(_xlfn._xlws.FILTER($E:$E,$D:$D=$J$3))
/IF($J$4="総計",1,IF($J$4="割合",$H11,$K11/10))
),0)</f>
        <v>0</v>
      </c>
      <c r="N11" s="45" cm="1">
        <f t="array" ref="N11">IFERROR(
IF(OR(N$9="",$I11=""),"",
SUMIFS(収穫記録!$P:$P,収穫記録!$D:$D,$J$1,収穫記録!$I:$I,$J$2,収穫記録!$J:$J,N$9,収穫記録!$F:$F,$I11,収穫記録!$B:$B,"&gt;="&amp;$J$5,収穫記録!$B:$B,"&lt;="&amp;$J$6)
/_xlfn.UNIQUE(_xlfn._xlws.FILTER($E:$E,$D:$D=$J$3))
/IF($J$4="総計",1,IF($J$4="割合",$H11,$K11/10))
),0)</f>
        <v>0</v>
      </c>
      <c r="O11" s="45" cm="1">
        <f t="array" ref="O11">IFERROR(
IF(OR(O$9="",$I11=""),"",
SUMIFS(収穫記録!$P:$P,収穫記録!$D:$D,$J$1,収穫記録!$I:$I,$J$2,収穫記録!$J:$J,O$9,収穫記録!$F:$F,$I11,収穫記録!$B:$B,"&gt;="&amp;$J$5,収穫記録!$B:$B,"&lt;="&amp;$J$6)
/_xlfn.UNIQUE(_xlfn._xlws.FILTER($E:$E,$D:$D=$J$3))
/IF($J$4="総計",1,IF($J$4="割合",$H11,$K11/10))
),0)</f>
        <v>0</v>
      </c>
      <c r="P11" s="45" cm="1">
        <f t="array" ref="P11">IFERROR(
IF(OR(P$9="",$I11=""),"",
SUMIFS(収穫記録!$P:$P,収穫記録!$D:$D,$J$1,収穫記録!$I:$I,$J$2,収穫記録!$J:$J,P$9,収穫記録!$F:$F,$I11,収穫記録!$B:$B,"&gt;="&amp;$J$5,収穫記録!$B:$B,"&lt;="&amp;$J$6)
/_xlfn.UNIQUE(_xlfn._xlws.FILTER($E:$E,$D:$D=$J$3))
/IF($J$4="総計",1,IF($J$4="割合",$H11,$K11/10))
),0)</f>
        <v>0</v>
      </c>
      <c r="Q11" s="45" cm="1">
        <f t="array" ref="Q11">IFERROR(
IF(OR(Q$9="",$I11=""),"",
SUMIFS(収穫記録!$P:$P,収穫記録!$D:$D,$J$1,収穫記録!$I:$I,$J$2,収穫記録!$J:$J,Q$9,収穫記録!$F:$F,$I11,収穫記録!$B:$B,"&gt;="&amp;$J$5,収穫記録!$B:$B,"&lt;="&amp;$J$6)
/_xlfn.UNIQUE(_xlfn._xlws.FILTER($E:$E,$D:$D=$J$3))
/IF($J$4="総計",1,IF($J$4="割合",$H11,$K11/10))
),0)</f>
        <v>0</v>
      </c>
      <c r="R11" s="45" cm="1">
        <f t="array" ref="R11">IFERROR(
IF(OR(R$9="",$I11=""),"",
SUMIFS(収穫記録!$P:$P,収穫記録!$D:$D,$J$1,収穫記録!$I:$I,$J$2,収穫記録!$J:$J,R$9,収穫記録!$F:$F,$I11,収穫記録!$B:$B,"&gt;="&amp;$J$5,収穫記録!$B:$B,"&lt;="&amp;$J$6)
/_xlfn.UNIQUE(_xlfn._xlws.FILTER($E:$E,$D:$D=$J$3))
/IF($J$4="総計",1,IF($J$4="割合",$H11,$K11/10))
),0)</f>
        <v>0</v>
      </c>
      <c r="S11" s="45" cm="1">
        <f t="array" ref="S11">IFERROR(
IF(OR(S$9="",$I11=""),"",
SUMIFS(収穫記録!$P:$P,収穫記録!$D:$D,$J$1,収穫記録!$I:$I,$J$2,収穫記録!$J:$J,S$9,収穫記録!$F:$F,$I11,収穫記録!$B:$B,"&gt;="&amp;$J$5,収穫記録!$B:$B,"&lt;="&amp;$J$6)
/_xlfn.UNIQUE(_xlfn._xlws.FILTER($E:$E,$D:$D=$J$3))
/IF($J$4="総計",1,IF($J$4="割合",$H11,$K11/10))
),0)</f>
        <v>0</v>
      </c>
      <c r="T11" s="45" cm="1">
        <f t="array" ref="T11">IFERROR(
IF(OR(T$9="",$I11=""),"",
SUMIFS(収穫記録!$P:$P,収穫記録!$D:$D,$J$1,収穫記録!$I:$I,$J$2,収穫記録!$J:$J,T$9,収穫記録!$F:$F,$I11,収穫記録!$B:$B,"&gt;="&amp;$J$5,収穫記録!$B:$B,"&lt;="&amp;$J$6)
/_xlfn.UNIQUE(_xlfn._xlws.FILTER($E:$E,$D:$D=$J$3))
/IF($J$4="総計",1,IF($J$4="割合",$H11,$K11/10))
),0)</f>
        <v>0</v>
      </c>
      <c r="U11" s="45" cm="1">
        <f t="array" ref="U11">IFERROR(
IF(OR(U$9="",$I11=""),"",
SUMIFS(収穫記録!$P:$P,収穫記録!$D:$D,$J$1,収穫記録!$I:$I,$J$2,収穫記録!$J:$J,U$9,収穫記録!$F:$F,$I11,収穫記録!$B:$B,"&gt;="&amp;$J$5,収穫記録!$B:$B,"&lt;="&amp;$J$6)
/_xlfn.UNIQUE(_xlfn._xlws.FILTER($E:$E,$D:$D=$J$3))
/IF($J$4="総計",1,IF($J$4="割合",$H11,$K11/10))
),0)</f>
        <v>0</v>
      </c>
      <c r="V11" s="45" cm="1">
        <f t="array" ref="V11">IFERROR(
IF(OR(V$9="",$I11=""),"",
SUMIFS(収穫記録!$P:$P,収穫記録!$D:$D,$J$1,収穫記録!$I:$I,$J$2,収穫記録!$J:$J,V$9,収穫記録!$F:$F,$I11,収穫記録!$B:$B,"&gt;="&amp;$J$5,収穫記録!$B:$B,"&lt;="&amp;$J$6)
/_xlfn.UNIQUE(_xlfn._xlws.FILTER($E:$E,$D:$D=$J$3))
/IF($J$4="総計",1,IF($J$4="割合",$H11,$K11/10))
),0)</f>
        <v>0</v>
      </c>
      <c r="W11" s="45" cm="1">
        <f t="array" ref="W11">IFERROR(
IF(OR(W$9="",$I11=""),"",
SUMIFS(収穫記録!$P:$P,収穫記録!$D:$D,$J$1,収穫記録!$I:$I,$J$2,収穫記録!$J:$J,W$9,収穫記録!$F:$F,$I11,収穫記録!$B:$B,"&gt;="&amp;$J$5,収穫記録!$B:$B,"&lt;="&amp;$J$6)
/_xlfn.UNIQUE(_xlfn._xlws.FILTER($E:$E,$D:$D=$J$3))
/IF($J$4="総計",1,IF($J$4="割合",$H11,$K11/10))
),0)</f>
        <v>0</v>
      </c>
      <c r="X11" s="45" cm="1">
        <f t="array" ref="X11">IFERROR(
IF(OR(X$9="",$I11=""),"",
SUMIFS(収穫記録!$P:$P,収穫記録!$D:$D,$J$1,収穫記録!$I:$I,$J$2,収穫記録!$J:$J,X$9,収穫記録!$F:$F,$I11,収穫記録!$B:$B,"&gt;="&amp;$J$5,収穫記録!$B:$B,"&lt;="&amp;$J$6)
/_xlfn.UNIQUE(_xlfn._xlws.FILTER($E:$E,$D:$D=$J$3))
/IF($J$4="総計",1,IF($J$4="割合",$H11,$K11/10))
),0)</f>
        <v>0</v>
      </c>
    </row>
    <row r="12" spans="1:24">
      <c r="J12" s="13"/>
      <c r="K12" s="37"/>
      <c r="L12" s="46" t="str">
        <f>IF(I12="","",
IF($J$4="割合",1,
SUM(M12:X12)
)
)</f>
        <v/>
      </c>
      <c r="M12" s="47" cm="1">
        <f t="array" ref="M12">IFERROR(
IF(OR(M$9="",$I12=""),"",
SUMIFS(収穫記録!$P:$P,収穫記録!$D:$D,$J$1,収穫記録!$I:$I,$J$2,収穫記録!$J:$J,M$9,収穫記録!$F:$F,$I12,収穫記録!$B:$B,"&gt;="&amp;$J$5,収穫記録!$B:$B,"&lt;="&amp;$J$6)
/_xlfn.UNIQUE(_xlfn._xlws.FILTER($E:$E,$D:$D=$J$3))
/IF($J$4="総計",1,IF($J$4="割合",$H12,$K12/10))
),0)</f>
        <v>0</v>
      </c>
      <c r="N12" s="48" t="str" cm="1">
        <f t="array" ref="N12">IFERROR(
IF(OR(N$9="",$I12=""),"",
SUMIFS(収穫記録!$P:$P,収穫記録!$D:$D,$J$1,収穫記録!$I:$I,$J$2,収穫記録!$J:$J,N$9,収穫記録!$F:$F,$I12,収穫記録!$B:$B,"&gt;="&amp;$J$5,収穫記録!$B:$B,"&lt;="&amp;$J$6)
/_xlfn.UNIQUE(_xlfn._xlws.FILTER($E:$E,$D:$D=$J$3))
/IF($J$4="総計",1,IF($J$4="割合",$H12,$K12/10))
),0)</f>
        <v/>
      </c>
      <c r="O12" s="48" t="str" cm="1">
        <f t="array" ref="O12">IFERROR(
IF(OR(O$9="",$I12=""),"",
SUMIFS(収穫記録!$P:$P,収穫記録!$D:$D,$J$1,収穫記録!$I:$I,$J$2,収穫記録!$J:$J,O$9,収穫記録!$F:$F,$I12,収穫記録!$B:$B,"&gt;="&amp;$J$5,収穫記録!$B:$B,"&lt;="&amp;$J$6)
/_xlfn.UNIQUE(_xlfn._xlws.FILTER($E:$E,$D:$D=$J$3))
/IF($J$4="総計",1,IF($J$4="割合",$H12,$K12/10))
),0)</f>
        <v/>
      </c>
      <c r="P12" s="48" t="str" cm="1">
        <f t="array" ref="P12">IFERROR(
IF(OR(P$9="",$I12=""),"",
SUMIFS(収穫記録!$P:$P,収穫記録!$D:$D,$J$1,収穫記録!$I:$I,$J$2,収穫記録!$J:$J,P$9,収穫記録!$F:$F,$I12,収穫記録!$B:$B,"&gt;="&amp;$J$5,収穫記録!$B:$B,"&lt;="&amp;$J$6)
/_xlfn.UNIQUE(_xlfn._xlws.FILTER($E:$E,$D:$D=$J$3))
/IF($J$4="総計",1,IF($J$4="割合",$H12,$K12/10))
),0)</f>
        <v/>
      </c>
      <c r="Q12" s="48" t="str" cm="1">
        <f t="array" ref="Q12">IFERROR(
IF(OR(Q$9="",$I12=""),"",
SUMIFS(収穫記録!$P:$P,収穫記録!$D:$D,$J$1,収穫記録!$I:$I,$J$2,収穫記録!$J:$J,Q$9,収穫記録!$F:$F,$I12,収穫記録!$B:$B,"&gt;="&amp;$J$5,収穫記録!$B:$B,"&lt;="&amp;$J$6)
/_xlfn.UNIQUE(_xlfn._xlws.FILTER($E:$E,$D:$D=$J$3))
/IF($J$4="総計",1,IF($J$4="割合",$H12,$K12/10))
),0)</f>
        <v/>
      </c>
      <c r="R12" s="48" t="str" cm="1">
        <f t="array" ref="R12">IFERROR(
IF(OR(R$9="",$I12=""),"",
SUMIFS(収穫記録!$P:$P,収穫記録!$D:$D,$J$1,収穫記録!$I:$I,$J$2,収穫記録!$J:$J,R$9,収穫記録!$F:$F,$I12,収穫記録!$B:$B,"&gt;="&amp;$J$5,収穫記録!$B:$B,"&lt;="&amp;$J$6)
/_xlfn.UNIQUE(_xlfn._xlws.FILTER($E:$E,$D:$D=$J$3))
/IF($J$4="総計",1,IF($J$4="割合",$H12,$K12/10))
),0)</f>
        <v/>
      </c>
      <c r="S12" s="48" t="str" cm="1">
        <f t="array" ref="S12">IFERROR(
IF(OR(S$9="",$I12=""),"",
SUMIFS(収穫記録!$P:$P,収穫記録!$D:$D,$J$1,収穫記録!$I:$I,$J$2,収穫記録!$J:$J,S$9,収穫記録!$F:$F,$I12,収穫記録!$B:$B,"&gt;="&amp;$J$5,収穫記録!$B:$B,"&lt;="&amp;$J$6)
/_xlfn.UNIQUE(_xlfn._xlws.FILTER($E:$E,$D:$D=$J$3))
/IF($J$4="総計",1,IF($J$4="割合",$H12,$K12/10))
),0)</f>
        <v/>
      </c>
      <c r="T12" s="48" t="str" cm="1">
        <f t="array" ref="T12">IFERROR(
IF(OR(T$9="",$I12=""),"",
SUMIFS(収穫記録!$P:$P,収穫記録!$D:$D,$J$1,収穫記録!$I:$I,$J$2,収穫記録!$J:$J,T$9,収穫記録!$F:$F,$I12,収穫記録!$B:$B,"&gt;="&amp;$J$5,収穫記録!$B:$B,"&lt;="&amp;$J$6)
/_xlfn.UNIQUE(_xlfn._xlws.FILTER($E:$E,$D:$D=$J$3))
/IF($J$4="総計",1,IF($J$4="割合",$H12,$K12/10))
),0)</f>
        <v/>
      </c>
      <c r="U12" s="48" t="str" cm="1">
        <f t="array" ref="U12">IFERROR(
IF(OR(U$9="",$I12=""),"",
SUMIFS(収穫記録!$P:$P,収穫記録!$D:$D,$J$1,収穫記録!$I:$I,$J$2,収穫記録!$J:$J,U$9,収穫記録!$F:$F,$I12,収穫記録!$B:$B,"&gt;="&amp;$J$5,収穫記録!$B:$B,"&lt;="&amp;$J$6)
/_xlfn.UNIQUE(_xlfn._xlws.FILTER($E:$E,$D:$D=$J$3))
/IF($J$4="総計",1,IF($J$4="割合",$H12,$K12/10))
),0)</f>
        <v/>
      </c>
      <c r="V12" s="48" t="str" cm="1">
        <f t="array" ref="V12">IFERROR(
IF(OR(V$9="",$I12=""),"",
SUMIFS(収穫記録!$P:$P,収穫記録!$D:$D,$J$1,収穫記録!$I:$I,$J$2,収穫記録!$J:$J,V$9,収穫記録!$F:$F,$I12,収穫記録!$B:$B,"&gt;="&amp;$J$5,収穫記録!$B:$B,"&lt;="&amp;$J$6)
/_xlfn.UNIQUE(_xlfn._xlws.FILTER($E:$E,$D:$D=$J$3))
/IF($J$4="総計",1,IF($J$4="割合",$H12,$K12/10))
),0)</f>
        <v/>
      </c>
      <c r="W12" s="48" t="str" cm="1">
        <f t="array" ref="W12">IFERROR(
IF(OR(W$9="",$I12=""),"",
SUMIFS(収穫記録!$P:$P,収穫記録!$D:$D,$J$1,収穫記録!$I:$I,$J$2,収穫記録!$J:$J,W$9,収穫記録!$F:$F,$I12,収穫記録!$B:$B,"&gt;="&amp;$J$5,収穫記録!$B:$B,"&lt;="&amp;$J$6)
/_xlfn.UNIQUE(_xlfn._xlws.FILTER($E:$E,$D:$D=$J$3))
/IF($J$4="総計",1,IF($J$4="割合",$H12,$K12/10))
),0)</f>
        <v/>
      </c>
      <c r="X12" s="48" t="str" cm="1">
        <f t="array" ref="X12">IFERROR(
IF(OR(X$9="",$I12=""),"",
SUMIFS(収穫記録!$P:$P,収穫記録!$D:$D,$J$1,収穫記録!$I:$I,$J$2,収穫記録!$J:$J,X$9,収穫記録!$F:$F,$I12,収穫記録!$B:$B,"&gt;="&amp;$J$5,収穫記録!$B:$B,"&lt;="&amp;$J$6)
/_xlfn.UNIQUE(_xlfn._xlws.FILTER($E:$E,$D:$D=$J$3))
/IF($J$4="総計",1,IF($J$4="割合",$H12,$K12/10))
),0)</f>
        <v/>
      </c>
    </row>
    <row r="13" spans="1:24">
      <c r="J13" s="13"/>
      <c r="K13" s="37"/>
      <c r="L13" s="46" t="str">
        <f t="shared" ref="L13:L76" si="0">IF(I13="","",
IF($J$4="割合",1,
SUM(M13:X13)
)
)</f>
        <v/>
      </c>
      <c r="M13" s="47" cm="1">
        <f t="array" ref="M13">IFERROR(
IF(OR(M$9="",$I13=""),"",
SUMIFS(収穫記録!$P:$P,収穫記録!$D:$D,$J$1,収穫記録!$I:$I,$J$2,収穫記録!$J:$J,M$9,収穫記録!$F:$F,$I13,収穫記録!$B:$B,"&gt;="&amp;$J$5,収穫記録!$B:$B,"&lt;="&amp;$J$6)
/_xlfn.UNIQUE(_xlfn._xlws.FILTER($E:$E,$D:$D=$J$3))
/IF($J$4="総計",1,IF($J$4="割合",$H13,$K13/10))
),0)</f>
        <v>0</v>
      </c>
      <c r="N13" s="48" t="str" cm="1">
        <f t="array" ref="N13">IFERROR(
IF(OR(N$9="",$I13=""),"",
SUMIFS(収穫記録!$P:$P,収穫記録!$D:$D,$J$1,収穫記録!$I:$I,$J$2,収穫記録!$J:$J,N$9,収穫記録!$F:$F,$I13,収穫記録!$B:$B,"&gt;="&amp;$J$5,収穫記録!$B:$B,"&lt;="&amp;$J$6)
/_xlfn.UNIQUE(_xlfn._xlws.FILTER($E:$E,$D:$D=$J$3))
/IF($J$4="総計",1,IF($J$4="割合",$H13,$K13/10))
),0)</f>
        <v/>
      </c>
      <c r="O13" s="48" t="str" cm="1">
        <f t="array" ref="O13">IFERROR(
IF(OR(O$9="",$I13=""),"",
SUMIFS(収穫記録!$P:$P,収穫記録!$D:$D,$J$1,収穫記録!$I:$I,$J$2,収穫記録!$J:$J,O$9,収穫記録!$F:$F,$I13,収穫記録!$B:$B,"&gt;="&amp;$J$5,収穫記録!$B:$B,"&lt;="&amp;$J$6)
/_xlfn.UNIQUE(_xlfn._xlws.FILTER($E:$E,$D:$D=$J$3))
/IF($J$4="総計",1,IF($J$4="割合",$H13,$K13/10))
),0)</f>
        <v/>
      </c>
      <c r="P13" s="48" t="str" cm="1">
        <f t="array" ref="P13">IFERROR(
IF(OR(P$9="",$I13=""),"",
SUMIFS(収穫記録!$P:$P,収穫記録!$D:$D,$J$1,収穫記録!$I:$I,$J$2,収穫記録!$J:$J,P$9,収穫記録!$F:$F,$I13,収穫記録!$B:$B,"&gt;="&amp;$J$5,収穫記録!$B:$B,"&lt;="&amp;$J$6)
/_xlfn.UNIQUE(_xlfn._xlws.FILTER($E:$E,$D:$D=$J$3))
/IF($J$4="総計",1,IF($J$4="割合",$H13,$K13/10))
),0)</f>
        <v/>
      </c>
      <c r="Q13" s="48" t="str" cm="1">
        <f t="array" ref="Q13">IFERROR(
IF(OR(Q$9="",$I13=""),"",
SUMIFS(収穫記録!$P:$P,収穫記録!$D:$D,$J$1,収穫記録!$I:$I,$J$2,収穫記録!$J:$J,Q$9,収穫記録!$F:$F,$I13,収穫記録!$B:$B,"&gt;="&amp;$J$5,収穫記録!$B:$B,"&lt;="&amp;$J$6)
/_xlfn.UNIQUE(_xlfn._xlws.FILTER($E:$E,$D:$D=$J$3))
/IF($J$4="総計",1,IF($J$4="割合",$H13,$K13/10))
),0)</f>
        <v/>
      </c>
      <c r="R13" s="48" t="str" cm="1">
        <f t="array" ref="R13">IFERROR(
IF(OR(R$9="",$I13=""),"",
SUMIFS(収穫記録!$P:$P,収穫記録!$D:$D,$J$1,収穫記録!$I:$I,$J$2,収穫記録!$J:$J,R$9,収穫記録!$F:$F,$I13,収穫記録!$B:$B,"&gt;="&amp;$J$5,収穫記録!$B:$B,"&lt;="&amp;$J$6)
/_xlfn.UNIQUE(_xlfn._xlws.FILTER($E:$E,$D:$D=$J$3))
/IF($J$4="総計",1,IF($J$4="割合",$H13,$K13/10))
),0)</f>
        <v/>
      </c>
      <c r="S13" s="48" t="str" cm="1">
        <f t="array" ref="S13">IFERROR(
IF(OR(S$9="",$I13=""),"",
SUMIFS(収穫記録!$P:$P,収穫記録!$D:$D,$J$1,収穫記録!$I:$I,$J$2,収穫記録!$J:$J,S$9,収穫記録!$F:$F,$I13,収穫記録!$B:$B,"&gt;="&amp;$J$5,収穫記録!$B:$B,"&lt;="&amp;$J$6)
/_xlfn.UNIQUE(_xlfn._xlws.FILTER($E:$E,$D:$D=$J$3))
/IF($J$4="総計",1,IF($J$4="割合",$H13,$K13/10))
),0)</f>
        <v/>
      </c>
      <c r="T13" s="48" t="str" cm="1">
        <f t="array" ref="T13">IFERROR(
IF(OR(T$9="",$I13=""),"",
SUMIFS(収穫記録!$P:$P,収穫記録!$D:$D,$J$1,収穫記録!$I:$I,$J$2,収穫記録!$J:$J,T$9,収穫記録!$F:$F,$I13,収穫記録!$B:$B,"&gt;="&amp;$J$5,収穫記録!$B:$B,"&lt;="&amp;$J$6)
/_xlfn.UNIQUE(_xlfn._xlws.FILTER($E:$E,$D:$D=$J$3))
/IF($J$4="総計",1,IF($J$4="割合",$H13,$K13/10))
),0)</f>
        <v/>
      </c>
      <c r="U13" s="48" t="str" cm="1">
        <f t="array" ref="U13">IFERROR(
IF(OR(U$9="",$I13=""),"",
SUMIFS(収穫記録!$P:$P,収穫記録!$D:$D,$J$1,収穫記録!$I:$I,$J$2,収穫記録!$J:$J,U$9,収穫記録!$F:$F,$I13,収穫記録!$B:$B,"&gt;="&amp;$J$5,収穫記録!$B:$B,"&lt;="&amp;$J$6)
/_xlfn.UNIQUE(_xlfn._xlws.FILTER($E:$E,$D:$D=$J$3))
/IF($J$4="総計",1,IF($J$4="割合",$H13,$K13/10))
),0)</f>
        <v/>
      </c>
      <c r="V13" s="48" t="str" cm="1">
        <f t="array" ref="V13">IFERROR(
IF(OR(V$9="",$I13=""),"",
SUMIFS(収穫記録!$P:$P,収穫記録!$D:$D,$J$1,収穫記録!$I:$I,$J$2,収穫記録!$J:$J,V$9,収穫記録!$F:$F,$I13,収穫記録!$B:$B,"&gt;="&amp;$J$5,収穫記録!$B:$B,"&lt;="&amp;$J$6)
/_xlfn.UNIQUE(_xlfn._xlws.FILTER($E:$E,$D:$D=$J$3))
/IF($J$4="総計",1,IF($J$4="割合",$H13,$K13/10))
),0)</f>
        <v/>
      </c>
      <c r="W13" s="48" t="str" cm="1">
        <f t="array" ref="W13">IFERROR(
IF(OR(W$9="",$I13=""),"",
SUMIFS(収穫記録!$P:$P,収穫記録!$D:$D,$J$1,収穫記録!$I:$I,$J$2,収穫記録!$J:$J,W$9,収穫記録!$F:$F,$I13,収穫記録!$B:$B,"&gt;="&amp;$J$5,収穫記録!$B:$B,"&lt;="&amp;$J$6)
/_xlfn.UNIQUE(_xlfn._xlws.FILTER($E:$E,$D:$D=$J$3))
/IF($J$4="総計",1,IF($J$4="割合",$H13,$K13/10))
),0)</f>
        <v/>
      </c>
      <c r="X13" s="48" t="str" cm="1">
        <f t="array" ref="X13">IFERROR(
IF(OR(X$9="",$I13=""),"",
SUMIFS(収穫記録!$P:$P,収穫記録!$D:$D,$J$1,収穫記録!$I:$I,$J$2,収穫記録!$J:$J,X$9,収穫記録!$F:$F,$I13,収穫記録!$B:$B,"&gt;="&amp;$J$5,収穫記録!$B:$B,"&lt;="&amp;$J$6)
/_xlfn.UNIQUE(_xlfn._xlws.FILTER($E:$E,$D:$D=$J$3))
/IF($J$4="総計",1,IF($J$4="割合",$H13,$K13/10))
),0)</f>
        <v/>
      </c>
    </row>
    <row r="14" spans="1:24">
      <c r="J14" s="13"/>
      <c r="K14" s="37"/>
      <c r="L14" s="46" t="str">
        <f t="shared" si="0"/>
        <v/>
      </c>
      <c r="M14" s="47" cm="1">
        <f t="array" ref="M14">IFERROR(
IF(OR(M$9="",$I14=""),"",
SUMIFS(収穫記録!$P:$P,収穫記録!$D:$D,$J$1,収穫記録!$I:$I,$J$2,収穫記録!$J:$J,M$9,収穫記録!$F:$F,$I14,収穫記録!$B:$B,"&gt;="&amp;$J$5,収穫記録!$B:$B,"&lt;="&amp;$J$6)
/_xlfn.UNIQUE(_xlfn._xlws.FILTER($E:$E,$D:$D=$J$3))
/IF($J$4="総計",1,IF($J$4="割合",$H14,$K14/10))
),0)</f>
        <v>0</v>
      </c>
      <c r="N14" s="48" t="str" cm="1">
        <f t="array" ref="N14">IFERROR(
IF(OR(N$9="",$I14=""),"",
SUMIFS(収穫記録!$P:$P,収穫記録!$D:$D,$J$1,収穫記録!$I:$I,$J$2,収穫記録!$J:$J,N$9,収穫記録!$F:$F,$I14,収穫記録!$B:$B,"&gt;="&amp;$J$5,収穫記録!$B:$B,"&lt;="&amp;$J$6)
/_xlfn.UNIQUE(_xlfn._xlws.FILTER($E:$E,$D:$D=$J$3))
/IF($J$4="総計",1,IF($J$4="割合",$H14,$K14/10))
),0)</f>
        <v/>
      </c>
      <c r="O14" s="48" t="str" cm="1">
        <f t="array" ref="O14">IFERROR(
IF(OR(O$9="",$I14=""),"",
SUMIFS(収穫記録!$P:$P,収穫記録!$D:$D,$J$1,収穫記録!$I:$I,$J$2,収穫記録!$J:$J,O$9,収穫記録!$F:$F,$I14,収穫記録!$B:$B,"&gt;="&amp;$J$5,収穫記録!$B:$B,"&lt;="&amp;$J$6)
/_xlfn.UNIQUE(_xlfn._xlws.FILTER($E:$E,$D:$D=$J$3))
/IF($J$4="総計",1,IF($J$4="割合",$H14,$K14/10))
),0)</f>
        <v/>
      </c>
      <c r="P14" s="48" t="str" cm="1">
        <f t="array" ref="P14">IFERROR(
IF(OR(P$9="",$I14=""),"",
SUMIFS(収穫記録!$P:$P,収穫記録!$D:$D,$J$1,収穫記録!$I:$I,$J$2,収穫記録!$J:$J,P$9,収穫記録!$F:$F,$I14,収穫記録!$B:$B,"&gt;="&amp;$J$5,収穫記録!$B:$B,"&lt;="&amp;$J$6)
/_xlfn.UNIQUE(_xlfn._xlws.FILTER($E:$E,$D:$D=$J$3))
/IF($J$4="総計",1,IF($J$4="割合",$H14,$K14/10))
),0)</f>
        <v/>
      </c>
      <c r="Q14" s="48" t="str" cm="1">
        <f t="array" ref="Q14">IFERROR(
IF(OR(Q$9="",$I14=""),"",
SUMIFS(収穫記録!$P:$P,収穫記録!$D:$D,$J$1,収穫記録!$I:$I,$J$2,収穫記録!$J:$J,Q$9,収穫記録!$F:$F,$I14,収穫記録!$B:$B,"&gt;="&amp;$J$5,収穫記録!$B:$B,"&lt;="&amp;$J$6)
/_xlfn.UNIQUE(_xlfn._xlws.FILTER($E:$E,$D:$D=$J$3))
/IF($J$4="総計",1,IF($J$4="割合",$H14,$K14/10))
),0)</f>
        <v/>
      </c>
      <c r="R14" s="48" t="str" cm="1">
        <f t="array" ref="R14">IFERROR(
IF(OR(R$9="",$I14=""),"",
SUMIFS(収穫記録!$P:$P,収穫記録!$D:$D,$J$1,収穫記録!$I:$I,$J$2,収穫記録!$J:$J,R$9,収穫記録!$F:$F,$I14,収穫記録!$B:$B,"&gt;="&amp;$J$5,収穫記録!$B:$B,"&lt;="&amp;$J$6)
/_xlfn.UNIQUE(_xlfn._xlws.FILTER($E:$E,$D:$D=$J$3))
/IF($J$4="総計",1,IF($J$4="割合",$H14,$K14/10))
),0)</f>
        <v/>
      </c>
      <c r="S14" s="48" t="str" cm="1">
        <f t="array" ref="S14">IFERROR(
IF(OR(S$9="",$I14=""),"",
SUMIFS(収穫記録!$P:$P,収穫記録!$D:$D,$J$1,収穫記録!$I:$I,$J$2,収穫記録!$J:$J,S$9,収穫記録!$F:$F,$I14,収穫記録!$B:$B,"&gt;="&amp;$J$5,収穫記録!$B:$B,"&lt;="&amp;$J$6)
/_xlfn.UNIQUE(_xlfn._xlws.FILTER($E:$E,$D:$D=$J$3))
/IF($J$4="総計",1,IF($J$4="割合",$H14,$K14/10))
),0)</f>
        <v/>
      </c>
      <c r="T14" s="48" t="str" cm="1">
        <f t="array" ref="T14">IFERROR(
IF(OR(T$9="",$I14=""),"",
SUMIFS(収穫記録!$P:$P,収穫記録!$D:$D,$J$1,収穫記録!$I:$I,$J$2,収穫記録!$J:$J,T$9,収穫記録!$F:$F,$I14,収穫記録!$B:$B,"&gt;="&amp;$J$5,収穫記録!$B:$B,"&lt;="&amp;$J$6)
/_xlfn.UNIQUE(_xlfn._xlws.FILTER($E:$E,$D:$D=$J$3))
/IF($J$4="総計",1,IF($J$4="割合",$H14,$K14/10))
),0)</f>
        <v/>
      </c>
      <c r="U14" s="48" t="str" cm="1">
        <f t="array" ref="U14">IFERROR(
IF(OR(U$9="",$I14=""),"",
SUMIFS(収穫記録!$P:$P,収穫記録!$D:$D,$J$1,収穫記録!$I:$I,$J$2,収穫記録!$J:$J,U$9,収穫記録!$F:$F,$I14,収穫記録!$B:$B,"&gt;="&amp;$J$5,収穫記録!$B:$B,"&lt;="&amp;$J$6)
/_xlfn.UNIQUE(_xlfn._xlws.FILTER($E:$E,$D:$D=$J$3))
/IF($J$4="総計",1,IF($J$4="割合",$H14,$K14/10))
),0)</f>
        <v/>
      </c>
      <c r="V14" s="48" t="str" cm="1">
        <f t="array" ref="V14">IFERROR(
IF(OR(V$9="",$I14=""),"",
SUMIFS(収穫記録!$P:$P,収穫記録!$D:$D,$J$1,収穫記録!$I:$I,$J$2,収穫記録!$J:$J,V$9,収穫記録!$F:$F,$I14,収穫記録!$B:$B,"&gt;="&amp;$J$5,収穫記録!$B:$B,"&lt;="&amp;$J$6)
/_xlfn.UNIQUE(_xlfn._xlws.FILTER($E:$E,$D:$D=$J$3))
/IF($J$4="総計",1,IF($J$4="割合",$H14,$K14/10))
),0)</f>
        <v/>
      </c>
      <c r="W14" s="48" t="str" cm="1">
        <f t="array" ref="W14">IFERROR(
IF(OR(W$9="",$I14=""),"",
SUMIFS(収穫記録!$P:$P,収穫記録!$D:$D,$J$1,収穫記録!$I:$I,$J$2,収穫記録!$J:$J,W$9,収穫記録!$F:$F,$I14,収穫記録!$B:$B,"&gt;="&amp;$J$5,収穫記録!$B:$B,"&lt;="&amp;$J$6)
/_xlfn.UNIQUE(_xlfn._xlws.FILTER($E:$E,$D:$D=$J$3))
/IF($J$4="総計",1,IF($J$4="割合",$H14,$K14/10))
),0)</f>
        <v/>
      </c>
      <c r="X14" s="48" t="str" cm="1">
        <f t="array" ref="X14">IFERROR(
IF(OR(X$9="",$I14=""),"",
SUMIFS(収穫記録!$P:$P,収穫記録!$D:$D,$J$1,収穫記録!$I:$I,$J$2,収穫記録!$J:$J,X$9,収穫記録!$F:$F,$I14,収穫記録!$B:$B,"&gt;="&amp;$J$5,収穫記録!$B:$B,"&lt;="&amp;$J$6)
/_xlfn.UNIQUE(_xlfn._xlws.FILTER($E:$E,$D:$D=$J$3))
/IF($J$4="総計",1,IF($J$4="割合",$H14,$K14/10))
),0)</f>
        <v/>
      </c>
    </row>
    <row r="15" spans="1:24">
      <c r="J15" s="13"/>
      <c r="K15" s="37"/>
      <c r="L15" s="46" t="str">
        <f t="shared" si="0"/>
        <v/>
      </c>
      <c r="M15" s="47" cm="1">
        <f t="array" ref="M15">IFERROR(
IF(OR(M$9="",$I15=""),"",
SUMIFS(収穫記録!$P:$P,収穫記録!$D:$D,$J$1,収穫記録!$I:$I,$J$2,収穫記録!$J:$J,M$9,収穫記録!$F:$F,$I15,収穫記録!$B:$B,"&gt;="&amp;$J$5,収穫記録!$B:$B,"&lt;="&amp;$J$6)
/_xlfn.UNIQUE(_xlfn._xlws.FILTER($E:$E,$D:$D=$J$3))
/IF($J$4="総計",1,IF($J$4="割合",$H15,$K15/10))
),0)</f>
        <v>0</v>
      </c>
      <c r="N15" s="48" t="str" cm="1">
        <f t="array" ref="N15">IFERROR(
IF(OR(N$9="",$I15=""),"",
SUMIFS(収穫記録!$P:$P,収穫記録!$D:$D,$J$1,収穫記録!$I:$I,$J$2,収穫記録!$J:$J,N$9,収穫記録!$F:$F,$I15,収穫記録!$B:$B,"&gt;="&amp;$J$5,収穫記録!$B:$B,"&lt;="&amp;$J$6)
/_xlfn.UNIQUE(_xlfn._xlws.FILTER($E:$E,$D:$D=$J$3))
/IF($J$4="総計",1,IF($J$4="割合",$H15,$K15/10))
),0)</f>
        <v/>
      </c>
      <c r="O15" s="48" t="str" cm="1">
        <f t="array" ref="O15">IFERROR(
IF(OR(O$9="",$I15=""),"",
SUMIFS(収穫記録!$P:$P,収穫記録!$D:$D,$J$1,収穫記録!$I:$I,$J$2,収穫記録!$J:$J,O$9,収穫記録!$F:$F,$I15,収穫記録!$B:$B,"&gt;="&amp;$J$5,収穫記録!$B:$B,"&lt;="&amp;$J$6)
/_xlfn.UNIQUE(_xlfn._xlws.FILTER($E:$E,$D:$D=$J$3))
/IF($J$4="総計",1,IF($J$4="割合",$H15,$K15/10))
),0)</f>
        <v/>
      </c>
      <c r="P15" s="48" t="str" cm="1">
        <f t="array" ref="P15">IFERROR(
IF(OR(P$9="",$I15=""),"",
SUMIFS(収穫記録!$P:$P,収穫記録!$D:$D,$J$1,収穫記録!$I:$I,$J$2,収穫記録!$J:$J,P$9,収穫記録!$F:$F,$I15,収穫記録!$B:$B,"&gt;="&amp;$J$5,収穫記録!$B:$B,"&lt;="&amp;$J$6)
/_xlfn.UNIQUE(_xlfn._xlws.FILTER($E:$E,$D:$D=$J$3))
/IF($J$4="総計",1,IF($J$4="割合",$H15,$K15/10))
),0)</f>
        <v/>
      </c>
      <c r="Q15" s="48" t="str" cm="1">
        <f t="array" ref="Q15">IFERROR(
IF(OR(Q$9="",$I15=""),"",
SUMIFS(収穫記録!$P:$P,収穫記録!$D:$D,$J$1,収穫記録!$I:$I,$J$2,収穫記録!$J:$J,Q$9,収穫記録!$F:$F,$I15,収穫記録!$B:$B,"&gt;="&amp;$J$5,収穫記録!$B:$B,"&lt;="&amp;$J$6)
/_xlfn.UNIQUE(_xlfn._xlws.FILTER($E:$E,$D:$D=$J$3))
/IF($J$4="総計",1,IF($J$4="割合",$H15,$K15/10))
),0)</f>
        <v/>
      </c>
      <c r="R15" s="48" t="str" cm="1">
        <f t="array" ref="R15">IFERROR(
IF(OR(R$9="",$I15=""),"",
SUMIFS(収穫記録!$P:$P,収穫記録!$D:$D,$J$1,収穫記録!$I:$I,$J$2,収穫記録!$J:$J,R$9,収穫記録!$F:$F,$I15,収穫記録!$B:$B,"&gt;="&amp;$J$5,収穫記録!$B:$B,"&lt;="&amp;$J$6)
/_xlfn.UNIQUE(_xlfn._xlws.FILTER($E:$E,$D:$D=$J$3))
/IF($J$4="総計",1,IF($J$4="割合",$H15,$K15/10))
),0)</f>
        <v/>
      </c>
      <c r="S15" s="48" t="str" cm="1">
        <f t="array" ref="S15">IFERROR(
IF(OR(S$9="",$I15=""),"",
SUMIFS(収穫記録!$P:$P,収穫記録!$D:$D,$J$1,収穫記録!$I:$I,$J$2,収穫記録!$J:$J,S$9,収穫記録!$F:$F,$I15,収穫記録!$B:$B,"&gt;="&amp;$J$5,収穫記録!$B:$B,"&lt;="&amp;$J$6)
/_xlfn.UNIQUE(_xlfn._xlws.FILTER($E:$E,$D:$D=$J$3))
/IF($J$4="総計",1,IF($J$4="割合",$H15,$K15/10))
),0)</f>
        <v/>
      </c>
      <c r="T15" s="48" t="str" cm="1">
        <f t="array" ref="T15">IFERROR(
IF(OR(T$9="",$I15=""),"",
SUMIFS(収穫記録!$P:$P,収穫記録!$D:$D,$J$1,収穫記録!$I:$I,$J$2,収穫記録!$J:$J,T$9,収穫記録!$F:$F,$I15,収穫記録!$B:$B,"&gt;="&amp;$J$5,収穫記録!$B:$B,"&lt;="&amp;$J$6)
/_xlfn.UNIQUE(_xlfn._xlws.FILTER($E:$E,$D:$D=$J$3))
/IF($J$4="総計",1,IF($J$4="割合",$H15,$K15/10))
),0)</f>
        <v/>
      </c>
      <c r="U15" s="48" t="str" cm="1">
        <f t="array" ref="U15">IFERROR(
IF(OR(U$9="",$I15=""),"",
SUMIFS(収穫記録!$P:$P,収穫記録!$D:$D,$J$1,収穫記録!$I:$I,$J$2,収穫記録!$J:$J,U$9,収穫記録!$F:$F,$I15,収穫記録!$B:$B,"&gt;="&amp;$J$5,収穫記録!$B:$B,"&lt;="&amp;$J$6)
/_xlfn.UNIQUE(_xlfn._xlws.FILTER($E:$E,$D:$D=$J$3))
/IF($J$4="総計",1,IF($J$4="割合",$H15,$K15/10))
),0)</f>
        <v/>
      </c>
      <c r="V15" s="48" t="str" cm="1">
        <f t="array" ref="V15">IFERROR(
IF(OR(V$9="",$I15=""),"",
SUMIFS(収穫記録!$P:$P,収穫記録!$D:$D,$J$1,収穫記録!$I:$I,$J$2,収穫記録!$J:$J,V$9,収穫記録!$F:$F,$I15,収穫記録!$B:$B,"&gt;="&amp;$J$5,収穫記録!$B:$B,"&lt;="&amp;$J$6)
/_xlfn.UNIQUE(_xlfn._xlws.FILTER($E:$E,$D:$D=$J$3))
/IF($J$4="総計",1,IF($J$4="割合",$H15,$K15/10))
),0)</f>
        <v/>
      </c>
      <c r="W15" s="48" t="str" cm="1">
        <f t="array" ref="W15">IFERROR(
IF(OR(W$9="",$I15=""),"",
SUMIFS(収穫記録!$P:$P,収穫記録!$D:$D,$J$1,収穫記録!$I:$I,$J$2,収穫記録!$J:$J,W$9,収穫記録!$F:$F,$I15,収穫記録!$B:$B,"&gt;="&amp;$J$5,収穫記録!$B:$B,"&lt;="&amp;$J$6)
/_xlfn.UNIQUE(_xlfn._xlws.FILTER($E:$E,$D:$D=$J$3))
/IF($J$4="総計",1,IF($J$4="割合",$H15,$K15/10))
),0)</f>
        <v/>
      </c>
      <c r="X15" s="48" t="str" cm="1">
        <f t="array" ref="X15">IFERROR(
IF(OR(X$9="",$I15=""),"",
SUMIFS(収穫記録!$P:$P,収穫記録!$D:$D,$J$1,収穫記録!$I:$I,$J$2,収穫記録!$J:$J,X$9,収穫記録!$F:$F,$I15,収穫記録!$B:$B,"&gt;="&amp;$J$5,収穫記録!$B:$B,"&lt;="&amp;$J$6)
/_xlfn.UNIQUE(_xlfn._xlws.FILTER($E:$E,$D:$D=$J$3))
/IF($J$4="総計",1,IF($J$4="割合",$H15,$K15/10))
),0)</f>
        <v/>
      </c>
    </row>
    <row r="16" spans="1:24">
      <c r="J16" s="13"/>
      <c r="K16" s="37"/>
      <c r="L16" s="46" t="str">
        <f t="shared" si="0"/>
        <v/>
      </c>
      <c r="M16" s="47" cm="1">
        <f t="array" ref="M16">IFERROR(
IF(OR(M$9="",$I16=""),"",
SUMIFS(収穫記録!$P:$P,収穫記録!$D:$D,$J$1,収穫記録!$I:$I,$J$2,収穫記録!$J:$J,M$9,収穫記録!$F:$F,$I16,収穫記録!$B:$B,"&gt;="&amp;$J$5,収穫記録!$B:$B,"&lt;="&amp;$J$6)
/_xlfn.UNIQUE(_xlfn._xlws.FILTER($E:$E,$D:$D=$J$3))
/IF($J$4="総計",1,IF($J$4="割合",$H16,$K16/10))
),0)</f>
        <v>0</v>
      </c>
      <c r="N16" s="48" t="str" cm="1">
        <f t="array" ref="N16">IFERROR(
IF(OR(N$9="",$I16=""),"",
SUMIFS(収穫記録!$P:$P,収穫記録!$D:$D,$J$1,収穫記録!$I:$I,$J$2,収穫記録!$J:$J,N$9,収穫記録!$F:$F,$I16,収穫記録!$B:$B,"&gt;="&amp;$J$5,収穫記録!$B:$B,"&lt;="&amp;$J$6)
/_xlfn.UNIQUE(_xlfn._xlws.FILTER($E:$E,$D:$D=$J$3))
/IF($J$4="総計",1,IF($J$4="割合",$H16,$K16/10))
),0)</f>
        <v/>
      </c>
      <c r="O16" s="48" t="str" cm="1">
        <f t="array" ref="O16">IFERROR(
IF(OR(O$9="",$I16=""),"",
SUMIFS(収穫記録!$P:$P,収穫記録!$D:$D,$J$1,収穫記録!$I:$I,$J$2,収穫記録!$J:$J,O$9,収穫記録!$F:$F,$I16,収穫記録!$B:$B,"&gt;="&amp;$J$5,収穫記録!$B:$B,"&lt;="&amp;$J$6)
/_xlfn.UNIQUE(_xlfn._xlws.FILTER($E:$E,$D:$D=$J$3))
/IF($J$4="総計",1,IF($J$4="割合",$H16,$K16/10))
),0)</f>
        <v/>
      </c>
      <c r="P16" s="48" t="str" cm="1">
        <f t="array" ref="P16">IFERROR(
IF(OR(P$9="",$I16=""),"",
SUMIFS(収穫記録!$P:$P,収穫記録!$D:$D,$J$1,収穫記録!$I:$I,$J$2,収穫記録!$J:$J,P$9,収穫記録!$F:$F,$I16,収穫記録!$B:$B,"&gt;="&amp;$J$5,収穫記録!$B:$B,"&lt;="&amp;$J$6)
/_xlfn.UNIQUE(_xlfn._xlws.FILTER($E:$E,$D:$D=$J$3))
/IF($J$4="総計",1,IF($J$4="割合",$H16,$K16/10))
),0)</f>
        <v/>
      </c>
      <c r="Q16" s="48" t="str" cm="1">
        <f t="array" ref="Q16">IFERROR(
IF(OR(Q$9="",$I16=""),"",
SUMIFS(収穫記録!$P:$P,収穫記録!$D:$D,$J$1,収穫記録!$I:$I,$J$2,収穫記録!$J:$J,Q$9,収穫記録!$F:$F,$I16,収穫記録!$B:$B,"&gt;="&amp;$J$5,収穫記録!$B:$B,"&lt;="&amp;$J$6)
/_xlfn.UNIQUE(_xlfn._xlws.FILTER($E:$E,$D:$D=$J$3))
/IF($J$4="総計",1,IF($J$4="割合",$H16,$K16/10))
),0)</f>
        <v/>
      </c>
      <c r="R16" s="48" t="str" cm="1">
        <f t="array" ref="R16">IFERROR(
IF(OR(R$9="",$I16=""),"",
SUMIFS(収穫記録!$P:$P,収穫記録!$D:$D,$J$1,収穫記録!$I:$I,$J$2,収穫記録!$J:$J,R$9,収穫記録!$F:$F,$I16,収穫記録!$B:$B,"&gt;="&amp;$J$5,収穫記録!$B:$B,"&lt;="&amp;$J$6)
/_xlfn.UNIQUE(_xlfn._xlws.FILTER($E:$E,$D:$D=$J$3))
/IF($J$4="総計",1,IF($J$4="割合",$H16,$K16/10))
),0)</f>
        <v/>
      </c>
      <c r="S16" s="48" t="str" cm="1">
        <f t="array" ref="S16">IFERROR(
IF(OR(S$9="",$I16=""),"",
SUMIFS(収穫記録!$P:$P,収穫記録!$D:$D,$J$1,収穫記録!$I:$I,$J$2,収穫記録!$J:$J,S$9,収穫記録!$F:$F,$I16,収穫記録!$B:$B,"&gt;="&amp;$J$5,収穫記録!$B:$B,"&lt;="&amp;$J$6)
/_xlfn.UNIQUE(_xlfn._xlws.FILTER($E:$E,$D:$D=$J$3))
/IF($J$4="総計",1,IF($J$4="割合",$H16,$K16/10))
),0)</f>
        <v/>
      </c>
      <c r="T16" s="48" t="str" cm="1">
        <f t="array" ref="T16">IFERROR(
IF(OR(T$9="",$I16=""),"",
SUMIFS(収穫記録!$P:$P,収穫記録!$D:$D,$J$1,収穫記録!$I:$I,$J$2,収穫記録!$J:$J,T$9,収穫記録!$F:$F,$I16,収穫記録!$B:$B,"&gt;="&amp;$J$5,収穫記録!$B:$B,"&lt;="&amp;$J$6)
/_xlfn.UNIQUE(_xlfn._xlws.FILTER($E:$E,$D:$D=$J$3))
/IF($J$4="総計",1,IF($J$4="割合",$H16,$K16/10))
),0)</f>
        <v/>
      </c>
      <c r="U16" s="48" t="str" cm="1">
        <f t="array" ref="U16">IFERROR(
IF(OR(U$9="",$I16=""),"",
SUMIFS(収穫記録!$P:$P,収穫記録!$D:$D,$J$1,収穫記録!$I:$I,$J$2,収穫記録!$J:$J,U$9,収穫記録!$F:$F,$I16,収穫記録!$B:$B,"&gt;="&amp;$J$5,収穫記録!$B:$B,"&lt;="&amp;$J$6)
/_xlfn.UNIQUE(_xlfn._xlws.FILTER($E:$E,$D:$D=$J$3))
/IF($J$4="総計",1,IF($J$4="割合",$H16,$K16/10))
),0)</f>
        <v/>
      </c>
      <c r="V16" s="48" t="str" cm="1">
        <f t="array" ref="V16">IFERROR(
IF(OR(V$9="",$I16=""),"",
SUMIFS(収穫記録!$P:$P,収穫記録!$D:$D,$J$1,収穫記録!$I:$I,$J$2,収穫記録!$J:$J,V$9,収穫記録!$F:$F,$I16,収穫記録!$B:$B,"&gt;="&amp;$J$5,収穫記録!$B:$B,"&lt;="&amp;$J$6)
/_xlfn.UNIQUE(_xlfn._xlws.FILTER($E:$E,$D:$D=$J$3))
/IF($J$4="総計",1,IF($J$4="割合",$H16,$K16/10))
),0)</f>
        <v/>
      </c>
      <c r="W16" s="48" t="str" cm="1">
        <f t="array" ref="W16">IFERROR(
IF(OR(W$9="",$I16=""),"",
SUMIFS(収穫記録!$P:$P,収穫記録!$D:$D,$J$1,収穫記録!$I:$I,$J$2,収穫記録!$J:$J,W$9,収穫記録!$F:$F,$I16,収穫記録!$B:$B,"&gt;="&amp;$J$5,収穫記録!$B:$B,"&lt;="&amp;$J$6)
/_xlfn.UNIQUE(_xlfn._xlws.FILTER($E:$E,$D:$D=$J$3))
/IF($J$4="総計",1,IF($J$4="割合",$H16,$K16/10))
),0)</f>
        <v/>
      </c>
      <c r="X16" s="48" t="str" cm="1">
        <f t="array" ref="X16">IFERROR(
IF(OR(X$9="",$I16=""),"",
SUMIFS(収穫記録!$P:$P,収穫記録!$D:$D,$J$1,収穫記録!$I:$I,$J$2,収穫記録!$J:$J,X$9,収穫記録!$F:$F,$I16,収穫記録!$B:$B,"&gt;="&amp;$J$5,収穫記録!$B:$B,"&lt;="&amp;$J$6)
/_xlfn.UNIQUE(_xlfn._xlws.FILTER($E:$E,$D:$D=$J$3))
/IF($J$4="総計",1,IF($J$4="割合",$H16,$K16/10))
),0)</f>
        <v/>
      </c>
    </row>
    <row r="17" spans="10:24">
      <c r="J17" s="13"/>
      <c r="K17" s="37"/>
      <c r="L17" s="46" t="str">
        <f t="shared" si="0"/>
        <v/>
      </c>
      <c r="M17" s="47" cm="1">
        <f t="array" ref="M17">IFERROR(
IF(OR(M$9="",$I17=""),"",
SUMIFS(収穫記録!$P:$P,収穫記録!$D:$D,$J$1,収穫記録!$I:$I,$J$2,収穫記録!$J:$J,M$9,収穫記録!$F:$F,$I17,収穫記録!$B:$B,"&gt;="&amp;$J$5,収穫記録!$B:$B,"&lt;="&amp;$J$6)
/_xlfn.UNIQUE(_xlfn._xlws.FILTER($E:$E,$D:$D=$J$3))
/IF($J$4="総計",1,IF($J$4="割合",$H17,$K17/10))
),0)</f>
        <v>0</v>
      </c>
      <c r="N17" s="48" t="str" cm="1">
        <f t="array" ref="N17">IFERROR(
IF(OR(N$9="",$I17=""),"",
SUMIFS(収穫記録!$P:$P,収穫記録!$D:$D,$J$1,収穫記録!$I:$I,$J$2,収穫記録!$J:$J,N$9,収穫記録!$F:$F,$I17,収穫記録!$B:$B,"&gt;="&amp;$J$5,収穫記録!$B:$B,"&lt;="&amp;$J$6)
/_xlfn.UNIQUE(_xlfn._xlws.FILTER($E:$E,$D:$D=$J$3))
/IF($J$4="総計",1,IF($J$4="割合",$H17,$K17/10))
),0)</f>
        <v/>
      </c>
      <c r="O17" s="48" t="str" cm="1">
        <f t="array" ref="O17">IFERROR(
IF(OR(O$9="",$I17=""),"",
SUMIFS(収穫記録!$P:$P,収穫記録!$D:$D,$J$1,収穫記録!$I:$I,$J$2,収穫記録!$J:$J,O$9,収穫記録!$F:$F,$I17,収穫記録!$B:$B,"&gt;="&amp;$J$5,収穫記録!$B:$B,"&lt;="&amp;$J$6)
/_xlfn.UNIQUE(_xlfn._xlws.FILTER($E:$E,$D:$D=$J$3))
/IF($J$4="総計",1,IF($J$4="割合",$H17,$K17/10))
),0)</f>
        <v/>
      </c>
      <c r="P17" s="48" t="str" cm="1">
        <f t="array" ref="P17">IFERROR(
IF(OR(P$9="",$I17=""),"",
SUMIFS(収穫記録!$P:$P,収穫記録!$D:$D,$J$1,収穫記録!$I:$I,$J$2,収穫記録!$J:$J,P$9,収穫記録!$F:$F,$I17,収穫記録!$B:$B,"&gt;="&amp;$J$5,収穫記録!$B:$B,"&lt;="&amp;$J$6)
/_xlfn.UNIQUE(_xlfn._xlws.FILTER($E:$E,$D:$D=$J$3))
/IF($J$4="総計",1,IF($J$4="割合",$H17,$K17/10))
),0)</f>
        <v/>
      </c>
      <c r="Q17" s="48" t="str" cm="1">
        <f t="array" ref="Q17">IFERROR(
IF(OR(Q$9="",$I17=""),"",
SUMIFS(収穫記録!$P:$P,収穫記録!$D:$D,$J$1,収穫記録!$I:$I,$J$2,収穫記録!$J:$J,Q$9,収穫記録!$F:$F,$I17,収穫記録!$B:$B,"&gt;="&amp;$J$5,収穫記録!$B:$B,"&lt;="&amp;$J$6)
/_xlfn.UNIQUE(_xlfn._xlws.FILTER($E:$E,$D:$D=$J$3))
/IF($J$4="総計",1,IF($J$4="割合",$H17,$K17/10))
),0)</f>
        <v/>
      </c>
      <c r="R17" s="48" t="str" cm="1">
        <f t="array" ref="R17">IFERROR(
IF(OR(R$9="",$I17=""),"",
SUMIFS(収穫記録!$P:$P,収穫記録!$D:$D,$J$1,収穫記録!$I:$I,$J$2,収穫記録!$J:$J,R$9,収穫記録!$F:$F,$I17,収穫記録!$B:$B,"&gt;="&amp;$J$5,収穫記録!$B:$B,"&lt;="&amp;$J$6)
/_xlfn.UNIQUE(_xlfn._xlws.FILTER($E:$E,$D:$D=$J$3))
/IF($J$4="総計",1,IF($J$4="割合",$H17,$K17/10))
),0)</f>
        <v/>
      </c>
      <c r="S17" s="48" t="str" cm="1">
        <f t="array" ref="S17">IFERROR(
IF(OR(S$9="",$I17=""),"",
SUMIFS(収穫記録!$P:$P,収穫記録!$D:$D,$J$1,収穫記録!$I:$I,$J$2,収穫記録!$J:$J,S$9,収穫記録!$F:$F,$I17,収穫記録!$B:$B,"&gt;="&amp;$J$5,収穫記録!$B:$B,"&lt;="&amp;$J$6)
/_xlfn.UNIQUE(_xlfn._xlws.FILTER($E:$E,$D:$D=$J$3))
/IF($J$4="総計",1,IF($J$4="割合",$H17,$K17/10))
),0)</f>
        <v/>
      </c>
      <c r="T17" s="48" t="str" cm="1">
        <f t="array" ref="T17">IFERROR(
IF(OR(T$9="",$I17=""),"",
SUMIFS(収穫記録!$P:$P,収穫記録!$D:$D,$J$1,収穫記録!$I:$I,$J$2,収穫記録!$J:$J,T$9,収穫記録!$F:$F,$I17,収穫記録!$B:$B,"&gt;="&amp;$J$5,収穫記録!$B:$B,"&lt;="&amp;$J$6)
/_xlfn.UNIQUE(_xlfn._xlws.FILTER($E:$E,$D:$D=$J$3))
/IF($J$4="総計",1,IF($J$4="割合",$H17,$K17/10))
),0)</f>
        <v/>
      </c>
      <c r="U17" s="48" t="str" cm="1">
        <f t="array" ref="U17">IFERROR(
IF(OR(U$9="",$I17=""),"",
SUMIFS(収穫記録!$P:$P,収穫記録!$D:$D,$J$1,収穫記録!$I:$I,$J$2,収穫記録!$J:$J,U$9,収穫記録!$F:$F,$I17,収穫記録!$B:$B,"&gt;="&amp;$J$5,収穫記録!$B:$B,"&lt;="&amp;$J$6)
/_xlfn.UNIQUE(_xlfn._xlws.FILTER($E:$E,$D:$D=$J$3))
/IF($J$4="総計",1,IF($J$4="割合",$H17,$K17/10))
),0)</f>
        <v/>
      </c>
      <c r="V17" s="48" t="str" cm="1">
        <f t="array" ref="V17">IFERROR(
IF(OR(V$9="",$I17=""),"",
SUMIFS(収穫記録!$P:$P,収穫記録!$D:$D,$J$1,収穫記録!$I:$I,$J$2,収穫記録!$J:$J,V$9,収穫記録!$F:$F,$I17,収穫記録!$B:$B,"&gt;="&amp;$J$5,収穫記録!$B:$B,"&lt;="&amp;$J$6)
/_xlfn.UNIQUE(_xlfn._xlws.FILTER($E:$E,$D:$D=$J$3))
/IF($J$4="総計",1,IF($J$4="割合",$H17,$K17/10))
),0)</f>
        <v/>
      </c>
      <c r="W17" s="48" t="str" cm="1">
        <f t="array" ref="W17">IFERROR(
IF(OR(W$9="",$I17=""),"",
SUMIFS(収穫記録!$P:$P,収穫記録!$D:$D,$J$1,収穫記録!$I:$I,$J$2,収穫記録!$J:$J,W$9,収穫記録!$F:$F,$I17,収穫記録!$B:$B,"&gt;="&amp;$J$5,収穫記録!$B:$B,"&lt;="&amp;$J$6)
/_xlfn.UNIQUE(_xlfn._xlws.FILTER($E:$E,$D:$D=$J$3))
/IF($J$4="総計",1,IF($J$4="割合",$H17,$K17/10))
),0)</f>
        <v/>
      </c>
      <c r="X17" s="48" t="str" cm="1">
        <f t="array" ref="X17">IFERROR(
IF(OR(X$9="",$I17=""),"",
SUMIFS(収穫記録!$P:$P,収穫記録!$D:$D,$J$1,収穫記録!$I:$I,$J$2,収穫記録!$J:$J,X$9,収穫記録!$F:$F,$I17,収穫記録!$B:$B,"&gt;="&amp;$J$5,収穫記録!$B:$B,"&lt;="&amp;$J$6)
/_xlfn.UNIQUE(_xlfn._xlws.FILTER($E:$E,$D:$D=$J$3))
/IF($J$4="総計",1,IF($J$4="割合",$H17,$K17/10))
),0)</f>
        <v/>
      </c>
    </row>
    <row r="18" spans="10:24">
      <c r="J18" s="13"/>
      <c r="K18" s="37"/>
      <c r="L18" s="46" t="str">
        <f t="shared" si="0"/>
        <v/>
      </c>
      <c r="M18" s="47" cm="1">
        <f t="array" ref="M18">IFERROR(
IF(OR(M$9="",$I18=""),"",
SUMIFS(収穫記録!$P:$P,収穫記録!$D:$D,$J$1,収穫記録!$I:$I,$J$2,収穫記録!$J:$J,M$9,収穫記録!$F:$F,$I18,収穫記録!$B:$B,"&gt;="&amp;$J$5,収穫記録!$B:$B,"&lt;="&amp;$J$6)
/_xlfn.UNIQUE(_xlfn._xlws.FILTER($E:$E,$D:$D=$J$3))
/IF($J$4="総計",1,IF($J$4="割合",$H18,$K18/10))
),0)</f>
        <v>0</v>
      </c>
      <c r="N18" s="48" t="str" cm="1">
        <f t="array" ref="N18">IFERROR(
IF(OR(N$9="",$I18=""),"",
SUMIFS(収穫記録!$P:$P,収穫記録!$D:$D,$J$1,収穫記録!$I:$I,$J$2,収穫記録!$J:$J,N$9,収穫記録!$F:$F,$I18,収穫記録!$B:$B,"&gt;="&amp;$J$5,収穫記録!$B:$B,"&lt;="&amp;$J$6)
/_xlfn.UNIQUE(_xlfn._xlws.FILTER($E:$E,$D:$D=$J$3))
/IF($J$4="総計",1,IF($J$4="割合",$H18,$K18/10))
),0)</f>
        <v/>
      </c>
      <c r="O18" s="48" t="str" cm="1">
        <f t="array" ref="O18">IFERROR(
IF(OR(O$9="",$I18=""),"",
SUMIFS(収穫記録!$P:$P,収穫記録!$D:$D,$J$1,収穫記録!$I:$I,$J$2,収穫記録!$J:$J,O$9,収穫記録!$F:$F,$I18,収穫記録!$B:$B,"&gt;="&amp;$J$5,収穫記録!$B:$B,"&lt;="&amp;$J$6)
/_xlfn.UNIQUE(_xlfn._xlws.FILTER($E:$E,$D:$D=$J$3))
/IF($J$4="総計",1,IF($J$4="割合",$H18,$K18/10))
),0)</f>
        <v/>
      </c>
      <c r="P18" s="48" t="str" cm="1">
        <f t="array" ref="P18">IFERROR(
IF(OR(P$9="",$I18=""),"",
SUMIFS(収穫記録!$P:$P,収穫記録!$D:$D,$J$1,収穫記録!$I:$I,$J$2,収穫記録!$J:$J,P$9,収穫記録!$F:$F,$I18,収穫記録!$B:$B,"&gt;="&amp;$J$5,収穫記録!$B:$B,"&lt;="&amp;$J$6)
/_xlfn.UNIQUE(_xlfn._xlws.FILTER($E:$E,$D:$D=$J$3))
/IF($J$4="総計",1,IF($J$4="割合",$H18,$K18/10))
),0)</f>
        <v/>
      </c>
      <c r="Q18" s="48" t="str" cm="1">
        <f t="array" ref="Q18">IFERROR(
IF(OR(Q$9="",$I18=""),"",
SUMIFS(収穫記録!$P:$P,収穫記録!$D:$D,$J$1,収穫記録!$I:$I,$J$2,収穫記録!$J:$J,Q$9,収穫記録!$F:$F,$I18,収穫記録!$B:$B,"&gt;="&amp;$J$5,収穫記録!$B:$B,"&lt;="&amp;$J$6)
/_xlfn.UNIQUE(_xlfn._xlws.FILTER($E:$E,$D:$D=$J$3))
/IF($J$4="総計",1,IF($J$4="割合",$H18,$K18/10))
),0)</f>
        <v/>
      </c>
      <c r="R18" s="48" t="str" cm="1">
        <f t="array" ref="R18">IFERROR(
IF(OR(R$9="",$I18=""),"",
SUMIFS(収穫記録!$P:$P,収穫記録!$D:$D,$J$1,収穫記録!$I:$I,$J$2,収穫記録!$J:$J,R$9,収穫記録!$F:$F,$I18,収穫記録!$B:$B,"&gt;="&amp;$J$5,収穫記録!$B:$B,"&lt;="&amp;$J$6)
/_xlfn.UNIQUE(_xlfn._xlws.FILTER($E:$E,$D:$D=$J$3))
/IF($J$4="総計",1,IF($J$4="割合",$H18,$K18/10))
),0)</f>
        <v/>
      </c>
      <c r="S18" s="48" t="str" cm="1">
        <f t="array" ref="S18">IFERROR(
IF(OR(S$9="",$I18=""),"",
SUMIFS(収穫記録!$P:$P,収穫記録!$D:$D,$J$1,収穫記録!$I:$I,$J$2,収穫記録!$J:$J,S$9,収穫記録!$F:$F,$I18,収穫記録!$B:$B,"&gt;="&amp;$J$5,収穫記録!$B:$B,"&lt;="&amp;$J$6)
/_xlfn.UNIQUE(_xlfn._xlws.FILTER($E:$E,$D:$D=$J$3))
/IF($J$4="総計",1,IF($J$4="割合",$H18,$K18/10))
),0)</f>
        <v/>
      </c>
      <c r="T18" s="48" t="str" cm="1">
        <f t="array" ref="T18">IFERROR(
IF(OR(T$9="",$I18=""),"",
SUMIFS(収穫記録!$P:$P,収穫記録!$D:$D,$J$1,収穫記録!$I:$I,$J$2,収穫記録!$J:$J,T$9,収穫記録!$F:$F,$I18,収穫記録!$B:$B,"&gt;="&amp;$J$5,収穫記録!$B:$B,"&lt;="&amp;$J$6)
/_xlfn.UNIQUE(_xlfn._xlws.FILTER($E:$E,$D:$D=$J$3))
/IF($J$4="総計",1,IF($J$4="割合",$H18,$K18/10))
),0)</f>
        <v/>
      </c>
      <c r="U18" s="48" t="str" cm="1">
        <f t="array" ref="U18">IFERROR(
IF(OR(U$9="",$I18=""),"",
SUMIFS(収穫記録!$P:$P,収穫記録!$D:$D,$J$1,収穫記録!$I:$I,$J$2,収穫記録!$J:$J,U$9,収穫記録!$F:$F,$I18,収穫記録!$B:$B,"&gt;="&amp;$J$5,収穫記録!$B:$B,"&lt;="&amp;$J$6)
/_xlfn.UNIQUE(_xlfn._xlws.FILTER($E:$E,$D:$D=$J$3))
/IF($J$4="総計",1,IF($J$4="割合",$H18,$K18/10))
),0)</f>
        <v/>
      </c>
      <c r="V18" s="48" t="str" cm="1">
        <f t="array" ref="V18">IFERROR(
IF(OR(V$9="",$I18=""),"",
SUMIFS(収穫記録!$P:$P,収穫記録!$D:$D,$J$1,収穫記録!$I:$I,$J$2,収穫記録!$J:$J,V$9,収穫記録!$F:$F,$I18,収穫記録!$B:$B,"&gt;="&amp;$J$5,収穫記録!$B:$B,"&lt;="&amp;$J$6)
/_xlfn.UNIQUE(_xlfn._xlws.FILTER($E:$E,$D:$D=$J$3))
/IF($J$4="総計",1,IF($J$4="割合",$H18,$K18/10))
),0)</f>
        <v/>
      </c>
      <c r="W18" s="48" t="str" cm="1">
        <f t="array" ref="W18">IFERROR(
IF(OR(W$9="",$I18=""),"",
SUMIFS(収穫記録!$P:$P,収穫記録!$D:$D,$J$1,収穫記録!$I:$I,$J$2,収穫記録!$J:$J,W$9,収穫記録!$F:$F,$I18,収穫記録!$B:$B,"&gt;="&amp;$J$5,収穫記録!$B:$B,"&lt;="&amp;$J$6)
/_xlfn.UNIQUE(_xlfn._xlws.FILTER($E:$E,$D:$D=$J$3))
/IF($J$4="総計",1,IF($J$4="割合",$H18,$K18/10))
),0)</f>
        <v/>
      </c>
      <c r="X18" s="48" t="str" cm="1">
        <f t="array" ref="X18">IFERROR(
IF(OR(X$9="",$I18=""),"",
SUMIFS(収穫記録!$P:$P,収穫記録!$D:$D,$J$1,収穫記録!$I:$I,$J$2,収穫記録!$J:$J,X$9,収穫記録!$F:$F,$I18,収穫記録!$B:$B,"&gt;="&amp;$J$5,収穫記録!$B:$B,"&lt;="&amp;$J$6)
/_xlfn.UNIQUE(_xlfn._xlws.FILTER($E:$E,$D:$D=$J$3))
/IF($J$4="総計",1,IF($J$4="割合",$H18,$K18/10))
),0)</f>
        <v/>
      </c>
    </row>
    <row r="19" spans="10:24">
      <c r="J19" s="13"/>
      <c r="K19" s="37"/>
      <c r="L19" s="46" t="str">
        <f t="shared" si="0"/>
        <v/>
      </c>
      <c r="M19" s="47" cm="1">
        <f t="array" ref="M19">IFERROR(
IF(OR(M$9="",$I19=""),"",
SUMIFS(収穫記録!$P:$P,収穫記録!$D:$D,$J$1,収穫記録!$I:$I,$J$2,収穫記録!$J:$J,M$9,収穫記録!$F:$F,$I19,収穫記録!$B:$B,"&gt;="&amp;$J$5,収穫記録!$B:$B,"&lt;="&amp;$J$6)
/_xlfn.UNIQUE(_xlfn._xlws.FILTER($E:$E,$D:$D=$J$3))
/IF($J$4="総計",1,IF($J$4="割合",$H19,$K19/10))
),0)</f>
        <v>0</v>
      </c>
      <c r="N19" s="48" t="str" cm="1">
        <f t="array" ref="N19">IFERROR(
IF(OR(N$9="",$I19=""),"",
SUMIFS(収穫記録!$P:$P,収穫記録!$D:$D,$J$1,収穫記録!$I:$I,$J$2,収穫記録!$J:$J,N$9,収穫記録!$F:$F,$I19,収穫記録!$B:$B,"&gt;="&amp;$J$5,収穫記録!$B:$B,"&lt;="&amp;$J$6)
/_xlfn.UNIQUE(_xlfn._xlws.FILTER($E:$E,$D:$D=$J$3))
/IF($J$4="総計",1,IF($J$4="割合",$H19,$K19/10))
),0)</f>
        <v/>
      </c>
      <c r="O19" s="48" t="str" cm="1">
        <f t="array" ref="O19">IFERROR(
IF(OR(O$9="",$I19=""),"",
SUMIFS(収穫記録!$P:$P,収穫記録!$D:$D,$J$1,収穫記録!$I:$I,$J$2,収穫記録!$J:$J,O$9,収穫記録!$F:$F,$I19,収穫記録!$B:$B,"&gt;="&amp;$J$5,収穫記録!$B:$B,"&lt;="&amp;$J$6)
/_xlfn.UNIQUE(_xlfn._xlws.FILTER($E:$E,$D:$D=$J$3))
/IF($J$4="総計",1,IF($J$4="割合",$H19,$K19/10))
),0)</f>
        <v/>
      </c>
      <c r="P19" s="48" t="str" cm="1">
        <f t="array" ref="P19">IFERROR(
IF(OR(P$9="",$I19=""),"",
SUMIFS(収穫記録!$P:$P,収穫記録!$D:$D,$J$1,収穫記録!$I:$I,$J$2,収穫記録!$J:$J,P$9,収穫記録!$F:$F,$I19,収穫記録!$B:$B,"&gt;="&amp;$J$5,収穫記録!$B:$B,"&lt;="&amp;$J$6)
/_xlfn.UNIQUE(_xlfn._xlws.FILTER($E:$E,$D:$D=$J$3))
/IF($J$4="総計",1,IF($J$4="割合",$H19,$K19/10))
),0)</f>
        <v/>
      </c>
      <c r="Q19" s="48" t="str" cm="1">
        <f t="array" ref="Q19">IFERROR(
IF(OR(Q$9="",$I19=""),"",
SUMIFS(収穫記録!$P:$P,収穫記録!$D:$D,$J$1,収穫記録!$I:$I,$J$2,収穫記録!$J:$J,Q$9,収穫記録!$F:$F,$I19,収穫記録!$B:$B,"&gt;="&amp;$J$5,収穫記録!$B:$B,"&lt;="&amp;$J$6)
/_xlfn.UNIQUE(_xlfn._xlws.FILTER($E:$E,$D:$D=$J$3))
/IF($J$4="総計",1,IF($J$4="割合",$H19,$K19/10))
),0)</f>
        <v/>
      </c>
      <c r="R19" s="48" t="str" cm="1">
        <f t="array" ref="R19">IFERROR(
IF(OR(R$9="",$I19=""),"",
SUMIFS(収穫記録!$P:$P,収穫記録!$D:$D,$J$1,収穫記録!$I:$I,$J$2,収穫記録!$J:$J,R$9,収穫記録!$F:$F,$I19,収穫記録!$B:$B,"&gt;="&amp;$J$5,収穫記録!$B:$B,"&lt;="&amp;$J$6)
/_xlfn.UNIQUE(_xlfn._xlws.FILTER($E:$E,$D:$D=$J$3))
/IF($J$4="総計",1,IF($J$4="割合",$H19,$K19/10))
),0)</f>
        <v/>
      </c>
      <c r="S19" s="48" t="str" cm="1">
        <f t="array" ref="S19">IFERROR(
IF(OR(S$9="",$I19=""),"",
SUMIFS(収穫記録!$P:$P,収穫記録!$D:$D,$J$1,収穫記録!$I:$I,$J$2,収穫記録!$J:$J,S$9,収穫記録!$F:$F,$I19,収穫記録!$B:$B,"&gt;="&amp;$J$5,収穫記録!$B:$B,"&lt;="&amp;$J$6)
/_xlfn.UNIQUE(_xlfn._xlws.FILTER($E:$E,$D:$D=$J$3))
/IF($J$4="総計",1,IF($J$4="割合",$H19,$K19/10))
),0)</f>
        <v/>
      </c>
      <c r="T19" s="48" t="str" cm="1">
        <f t="array" ref="T19">IFERROR(
IF(OR(T$9="",$I19=""),"",
SUMIFS(収穫記録!$P:$P,収穫記録!$D:$D,$J$1,収穫記録!$I:$I,$J$2,収穫記録!$J:$J,T$9,収穫記録!$F:$F,$I19,収穫記録!$B:$B,"&gt;="&amp;$J$5,収穫記録!$B:$B,"&lt;="&amp;$J$6)
/_xlfn.UNIQUE(_xlfn._xlws.FILTER($E:$E,$D:$D=$J$3))
/IF($J$4="総計",1,IF($J$4="割合",$H19,$K19/10))
),0)</f>
        <v/>
      </c>
      <c r="U19" s="48" t="str" cm="1">
        <f t="array" ref="U19">IFERROR(
IF(OR(U$9="",$I19=""),"",
SUMIFS(収穫記録!$P:$P,収穫記録!$D:$D,$J$1,収穫記録!$I:$I,$J$2,収穫記録!$J:$J,U$9,収穫記録!$F:$F,$I19,収穫記録!$B:$B,"&gt;="&amp;$J$5,収穫記録!$B:$B,"&lt;="&amp;$J$6)
/_xlfn.UNIQUE(_xlfn._xlws.FILTER($E:$E,$D:$D=$J$3))
/IF($J$4="総計",1,IF($J$4="割合",$H19,$K19/10))
),0)</f>
        <v/>
      </c>
      <c r="V19" s="48" t="str" cm="1">
        <f t="array" ref="V19">IFERROR(
IF(OR(V$9="",$I19=""),"",
SUMIFS(収穫記録!$P:$P,収穫記録!$D:$D,$J$1,収穫記録!$I:$I,$J$2,収穫記録!$J:$J,V$9,収穫記録!$F:$F,$I19,収穫記録!$B:$B,"&gt;="&amp;$J$5,収穫記録!$B:$B,"&lt;="&amp;$J$6)
/_xlfn.UNIQUE(_xlfn._xlws.FILTER($E:$E,$D:$D=$J$3))
/IF($J$4="総計",1,IF($J$4="割合",$H19,$K19/10))
),0)</f>
        <v/>
      </c>
      <c r="W19" s="48" t="str" cm="1">
        <f t="array" ref="W19">IFERROR(
IF(OR(W$9="",$I19=""),"",
SUMIFS(収穫記録!$P:$P,収穫記録!$D:$D,$J$1,収穫記録!$I:$I,$J$2,収穫記録!$J:$J,W$9,収穫記録!$F:$F,$I19,収穫記録!$B:$B,"&gt;="&amp;$J$5,収穫記録!$B:$B,"&lt;="&amp;$J$6)
/_xlfn.UNIQUE(_xlfn._xlws.FILTER($E:$E,$D:$D=$J$3))
/IF($J$4="総計",1,IF($J$4="割合",$H19,$K19/10))
),0)</f>
        <v/>
      </c>
      <c r="X19" s="48" t="str" cm="1">
        <f t="array" ref="X19">IFERROR(
IF(OR(X$9="",$I19=""),"",
SUMIFS(収穫記録!$P:$P,収穫記録!$D:$D,$J$1,収穫記録!$I:$I,$J$2,収穫記録!$J:$J,X$9,収穫記録!$F:$F,$I19,収穫記録!$B:$B,"&gt;="&amp;$J$5,収穫記録!$B:$B,"&lt;="&amp;$J$6)
/_xlfn.UNIQUE(_xlfn._xlws.FILTER($E:$E,$D:$D=$J$3))
/IF($J$4="総計",1,IF($J$4="割合",$H19,$K19/10))
),0)</f>
        <v/>
      </c>
    </row>
    <row r="20" spans="10:24">
      <c r="J20" s="13"/>
      <c r="K20" s="37"/>
      <c r="L20" s="46" t="str">
        <f t="shared" si="0"/>
        <v/>
      </c>
      <c r="M20" s="47" cm="1">
        <f t="array" ref="M20">IFERROR(
IF(OR(M$9="",$I20=""),"",
SUMIFS(収穫記録!$P:$P,収穫記録!$D:$D,$J$1,収穫記録!$I:$I,$J$2,収穫記録!$J:$J,M$9,収穫記録!$F:$F,$I20,収穫記録!$B:$B,"&gt;="&amp;$J$5,収穫記録!$B:$B,"&lt;="&amp;$J$6)
/_xlfn.UNIQUE(_xlfn._xlws.FILTER($E:$E,$D:$D=$J$3))
/IF($J$4="総計",1,IF($J$4="割合",$H20,$K20/10))
),0)</f>
        <v>0</v>
      </c>
      <c r="N20" s="48" t="str" cm="1">
        <f t="array" ref="N20">IFERROR(
IF(OR(N$9="",$I20=""),"",
SUMIFS(収穫記録!$P:$P,収穫記録!$D:$D,$J$1,収穫記録!$I:$I,$J$2,収穫記録!$J:$J,N$9,収穫記録!$F:$F,$I20,収穫記録!$B:$B,"&gt;="&amp;$J$5,収穫記録!$B:$B,"&lt;="&amp;$J$6)
/_xlfn.UNIQUE(_xlfn._xlws.FILTER($E:$E,$D:$D=$J$3))
/IF($J$4="総計",1,IF($J$4="割合",$H20,$K20/10))
),0)</f>
        <v/>
      </c>
      <c r="O20" s="48" t="str" cm="1">
        <f t="array" ref="O20">IFERROR(
IF(OR(O$9="",$I20=""),"",
SUMIFS(収穫記録!$P:$P,収穫記録!$D:$D,$J$1,収穫記録!$I:$I,$J$2,収穫記録!$J:$J,O$9,収穫記録!$F:$F,$I20,収穫記録!$B:$B,"&gt;="&amp;$J$5,収穫記録!$B:$B,"&lt;="&amp;$J$6)
/_xlfn.UNIQUE(_xlfn._xlws.FILTER($E:$E,$D:$D=$J$3))
/IF($J$4="総計",1,IF($J$4="割合",$H20,$K20/10))
),0)</f>
        <v/>
      </c>
      <c r="P20" s="48" t="str" cm="1">
        <f t="array" ref="P20">IFERROR(
IF(OR(P$9="",$I20=""),"",
SUMIFS(収穫記録!$P:$P,収穫記録!$D:$D,$J$1,収穫記録!$I:$I,$J$2,収穫記録!$J:$J,P$9,収穫記録!$F:$F,$I20,収穫記録!$B:$B,"&gt;="&amp;$J$5,収穫記録!$B:$B,"&lt;="&amp;$J$6)
/_xlfn.UNIQUE(_xlfn._xlws.FILTER($E:$E,$D:$D=$J$3))
/IF($J$4="総計",1,IF($J$4="割合",$H20,$K20/10))
),0)</f>
        <v/>
      </c>
      <c r="Q20" s="48" t="str" cm="1">
        <f t="array" ref="Q20">IFERROR(
IF(OR(Q$9="",$I20=""),"",
SUMIFS(収穫記録!$P:$P,収穫記録!$D:$D,$J$1,収穫記録!$I:$I,$J$2,収穫記録!$J:$J,Q$9,収穫記録!$F:$F,$I20,収穫記録!$B:$B,"&gt;="&amp;$J$5,収穫記録!$B:$B,"&lt;="&amp;$J$6)
/_xlfn.UNIQUE(_xlfn._xlws.FILTER($E:$E,$D:$D=$J$3))
/IF($J$4="総計",1,IF($J$4="割合",$H20,$K20/10))
),0)</f>
        <v/>
      </c>
      <c r="R20" s="48" t="str" cm="1">
        <f t="array" ref="R20">IFERROR(
IF(OR(R$9="",$I20=""),"",
SUMIFS(収穫記録!$P:$P,収穫記録!$D:$D,$J$1,収穫記録!$I:$I,$J$2,収穫記録!$J:$J,R$9,収穫記録!$F:$F,$I20,収穫記録!$B:$B,"&gt;="&amp;$J$5,収穫記録!$B:$B,"&lt;="&amp;$J$6)
/_xlfn.UNIQUE(_xlfn._xlws.FILTER($E:$E,$D:$D=$J$3))
/IF($J$4="総計",1,IF($J$4="割合",$H20,$K20/10))
),0)</f>
        <v/>
      </c>
      <c r="S20" s="48" t="str" cm="1">
        <f t="array" ref="S20">IFERROR(
IF(OR(S$9="",$I20=""),"",
SUMIFS(収穫記録!$P:$P,収穫記録!$D:$D,$J$1,収穫記録!$I:$I,$J$2,収穫記録!$J:$J,S$9,収穫記録!$F:$F,$I20,収穫記録!$B:$B,"&gt;="&amp;$J$5,収穫記録!$B:$B,"&lt;="&amp;$J$6)
/_xlfn.UNIQUE(_xlfn._xlws.FILTER($E:$E,$D:$D=$J$3))
/IF($J$4="総計",1,IF($J$4="割合",$H20,$K20/10))
),0)</f>
        <v/>
      </c>
      <c r="T20" s="48" t="str" cm="1">
        <f t="array" ref="T20">IFERROR(
IF(OR(T$9="",$I20=""),"",
SUMIFS(収穫記録!$P:$P,収穫記録!$D:$D,$J$1,収穫記録!$I:$I,$J$2,収穫記録!$J:$J,T$9,収穫記録!$F:$F,$I20,収穫記録!$B:$B,"&gt;="&amp;$J$5,収穫記録!$B:$B,"&lt;="&amp;$J$6)
/_xlfn.UNIQUE(_xlfn._xlws.FILTER($E:$E,$D:$D=$J$3))
/IF($J$4="総計",1,IF($J$4="割合",$H20,$K20/10))
),0)</f>
        <v/>
      </c>
      <c r="U20" s="48" t="str" cm="1">
        <f t="array" ref="U20">IFERROR(
IF(OR(U$9="",$I20=""),"",
SUMIFS(収穫記録!$P:$P,収穫記録!$D:$D,$J$1,収穫記録!$I:$I,$J$2,収穫記録!$J:$J,U$9,収穫記録!$F:$F,$I20,収穫記録!$B:$B,"&gt;="&amp;$J$5,収穫記録!$B:$B,"&lt;="&amp;$J$6)
/_xlfn.UNIQUE(_xlfn._xlws.FILTER($E:$E,$D:$D=$J$3))
/IF($J$4="総計",1,IF($J$4="割合",$H20,$K20/10))
),0)</f>
        <v/>
      </c>
      <c r="V20" s="48" t="str" cm="1">
        <f t="array" ref="V20">IFERROR(
IF(OR(V$9="",$I20=""),"",
SUMIFS(収穫記録!$P:$P,収穫記録!$D:$D,$J$1,収穫記録!$I:$I,$J$2,収穫記録!$J:$J,V$9,収穫記録!$F:$F,$I20,収穫記録!$B:$B,"&gt;="&amp;$J$5,収穫記録!$B:$B,"&lt;="&amp;$J$6)
/_xlfn.UNIQUE(_xlfn._xlws.FILTER($E:$E,$D:$D=$J$3))
/IF($J$4="総計",1,IF($J$4="割合",$H20,$K20/10))
),0)</f>
        <v/>
      </c>
      <c r="W20" s="48" t="str" cm="1">
        <f t="array" ref="W20">IFERROR(
IF(OR(W$9="",$I20=""),"",
SUMIFS(収穫記録!$P:$P,収穫記録!$D:$D,$J$1,収穫記録!$I:$I,$J$2,収穫記録!$J:$J,W$9,収穫記録!$F:$F,$I20,収穫記録!$B:$B,"&gt;="&amp;$J$5,収穫記録!$B:$B,"&lt;="&amp;$J$6)
/_xlfn.UNIQUE(_xlfn._xlws.FILTER($E:$E,$D:$D=$J$3))
/IF($J$4="総計",1,IF($J$4="割合",$H20,$K20/10))
),0)</f>
        <v/>
      </c>
      <c r="X20" s="48" t="str" cm="1">
        <f t="array" ref="X20">IFERROR(
IF(OR(X$9="",$I20=""),"",
SUMIFS(収穫記録!$P:$P,収穫記録!$D:$D,$J$1,収穫記録!$I:$I,$J$2,収穫記録!$J:$J,X$9,収穫記録!$F:$F,$I20,収穫記録!$B:$B,"&gt;="&amp;$J$5,収穫記録!$B:$B,"&lt;="&amp;$J$6)
/_xlfn.UNIQUE(_xlfn._xlws.FILTER($E:$E,$D:$D=$J$3))
/IF($J$4="総計",1,IF($J$4="割合",$H20,$K20/10))
),0)</f>
        <v/>
      </c>
    </row>
    <row r="21" spans="10:24">
      <c r="J21" s="13"/>
      <c r="K21" s="37"/>
      <c r="L21" s="46" t="str">
        <f t="shared" si="0"/>
        <v/>
      </c>
      <c r="M21" s="47" cm="1">
        <f t="array" ref="M21">IFERROR(
IF(OR(M$9="",$I21=""),"",
SUMIFS(収穫記録!$P:$P,収穫記録!$D:$D,$J$1,収穫記録!$I:$I,$J$2,収穫記録!$J:$J,M$9,収穫記録!$F:$F,$I21,収穫記録!$B:$B,"&gt;="&amp;$J$5,収穫記録!$B:$B,"&lt;="&amp;$J$6)
/_xlfn.UNIQUE(_xlfn._xlws.FILTER($E:$E,$D:$D=$J$3))
/IF($J$4="総計",1,IF($J$4="割合",$H21,$K21/10))
),0)</f>
        <v>0</v>
      </c>
      <c r="N21" s="48" t="str" cm="1">
        <f t="array" ref="N21">IFERROR(
IF(OR(N$9="",$I21=""),"",
SUMIFS(収穫記録!$P:$P,収穫記録!$D:$D,$J$1,収穫記録!$I:$I,$J$2,収穫記録!$J:$J,N$9,収穫記録!$F:$F,$I21,収穫記録!$B:$B,"&gt;="&amp;$J$5,収穫記録!$B:$B,"&lt;="&amp;$J$6)
/_xlfn.UNIQUE(_xlfn._xlws.FILTER($E:$E,$D:$D=$J$3))
/IF($J$4="総計",1,IF($J$4="割合",$H21,$K21/10))
),0)</f>
        <v/>
      </c>
      <c r="O21" s="48" t="str" cm="1">
        <f t="array" ref="O21">IFERROR(
IF(OR(O$9="",$I21=""),"",
SUMIFS(収穫記録!$P:$P,収穫記録!$D:$D,$J$1,収穫記録!$I:$I,$J$2,収穫記録!$J:$J,O$9,収穫記録!$F:$F,$I21,収穫記録!$B:$B,"&gt;="&amp;$J$5,収穫記録!$B:$B,"&lt;="&amp;$J$6)
/_xlfn.UNIQUE(_xlfn._xlws.FILTER($E:$E,$D:$D=$J$3))
/IF($J$4="総計",1,IF($J$4="割合",$H21,$K21/10))
),0)</f>
        <v/>
      </c>
      <c r="P21" s="48" t="str" cm="1">
        <f t="array" ref="P21">IFERROR(
IF(OR(P$9="",$I21=""),"",
SUMIFS(収穫記録!$P:$P,収穫記録!$D:$D,$J$1,収穫記録!$I:$I,$J$2,収穫記録!$J:$J,P$9,収穫記録!$F:$F,$I21,収穫記録!$B:$B,"&gt;="&amp;$J$5,収穫記録!$B:$B,"&lt;="&amp;$J$6)
/_xlfn.UNIQUE(_xlfn._xlws.FILTER($E:$E,$D:$D=$J$3))
/IF($J$4="総計",1,IF($J$4="割合",$H21,$K21/10))
),0)</f>
        <v/>
      </c>
      <c r="Q21" s="48" t="str" cm="1">
        <f t="array" ref="Q21">IFERROR(
IF(OR(Q$9="",$I21=""),"",
SUMIFS(収穫記録!$P:$P,収穫記録!$D:$D,$J$1,収穫記録!$I:$I,$J$2,収穫記録!$J:$J,Q$9,収穫記録!$F:$F,$I21,収穫記録!$B:$B,"&gt;="&amp;$J$5,収穫記録!$B:$B,"&lt;="&amp;$J$6)
/_xlfn.UNIQUE(_xlfn._xlws.FILTER($E:$E,$D:$D=$J$3))
/IF($J$4="総計",1,IF($J$4="割合",$H21,$K21/10))
),0)</f>
        <v/>
      </c>
      <c r="R21" s="48" t="str" cm="1">
        <f t="array" ref="R21">IFERROR(
IF(OR(R$9="",$I21=""),"",
SUMIFS(収穫記録!$P:$P,収穫記録!$D:$D,$J$1,収穫記録!$I:$I,$J$2,収穫記録!$J:$J,R$9,収穫記録!$F:$F,$I21,収穫記録!$B:$B,"&gt;="&amp;$J$5,収穫記録!$B:$B,"&lt;="&amp;$J$6)
/_xlfn.UNIQUE(_xlfn._xlws.FILTER($E:$E,$D:$D=$J$3))
/IF($J$4="総計",1,IF($J$4="割合",$H21,$K21/10))
),0)</f>
        <v/>
      </c>
      <c r="S21" s="48" t="str" cm="1">
        <f t="array" ref="S21">IFERROR(
IF(OR(S$9="",$I21=""),"",
SUMIFS(収穫記録!$P:$P,収穫記録!$D:$D,$J$1,収穫記録!$I:$I,$J$2,収穫記録!$J:$J,S$9,収穫記録!$F:$F,$I21,収穫記録!$B:$B,"&gt;="&amp;$J$5,収穫記録!$B:$B,"&lt;="&amp;$J$6)
/_xlfn.UNIQUE(_xlfn._xlws.FILTER($E:$E,$D:$D=$J$3))
/IF($J$4="総計",1,IF($J$4="割合",$H21,$K21/10))
),0)</f>
        <v/>
      </c>
      <c r="T21" s="48" t="str" cm="1">
        <f t="array" ref="T21">IFERROR(
IF(OR(T$9="",$I21=""),"",
SUMIFS(収穫記録!$P:$P,収穫記録!$D:$D,$J$1,収穫記録!$I:$I,$J$2,収穫記録!$J:$J,T$9,収穫記録!$F:$F,$I21,収穫記録!$B:$B,"&gt;="&amp;$J$5,収穫記録!$B:$B,"&lt;="&amp;$J$6)
/_xlfn.UNIQUE(_xlfn._xlws.FILTER($E:$E,$D:$D=$J$3))
/IF($J$4="総計",1,IF($J$4="割合",$H21,$K21/10))
),0)</f>
        <v/>
      </c>
      <c r="U21" s="48" t="str" cm="1">
        <f t="array" ref="U21">IFERROR(
IF(OR(U$9="",$I21=""),"",
SUMIFS(収穫記録!$P:$P,収穫記録!$D:$D,$J$1,収穫記録!$I:$I,$J$2,収穫記録!$J:$J,U$9,収穫記録!$F:$F,$I21,収穫記録!$B:$B,"&gt;="&amp;$J$5,収穫記録!$B:$B,"&lt;="&amp;$J$6)
/_xlfn.UNIQUE(_xlfn._xlws.FILTER($E:$E,$D:$D=$J$3))
/IF($J$4="総計",1,IF($J$4="割合",$H21,$K21/10))
),0)</f>
        <v/>
      </c>
      <c r="V21" s="48" t="str" cm="1">
        <f t="array" ref="V21">IFERROR(
IF(OR(V$9="",$I21=""),"",
SUMIFS(収穫記録!$P:$P,収穫記録!$D:$D,$J$1,収穫記録!$I:$I,$J$2,収穫記録!$J:$J,V$9,収穫記録!$F:$F,$I21,収穫記録!$B:$B,"&gt;="&amp;$J$5,収穫記録!$B:$B,"&lt;="&amp;$J$6)
/_xlfn.UNIQUE(_xlfn._xlws.FILTER($E:$E,$D:$D=$J$3))
/IF($J$4="総計",1,IF($J$4="割合",$H21,$K21/10))
),0)</f>
        <v/>
      </c>
      <c r="W21" s="48" t="str" cm="1">
        <f t="array" ref="W21">IFERROR(
IF(OR(W$9="",$I21=""),"",
SUMIFS(収穫記録!$P:$P,収穫記録!$D:$D,$J$1,収穫記録!$I:$I,$J$2,収穫記録!$J:$J,W$9,収穫記録!$F:$F,$I21,収穫記録!$B:$B,"&gt;="&amp;$J$5,収穫記録!$B:$B,"&lt;="&amp;$J$6)
/_xlfn.UNIQUE(_xlfn._xlws.FILTER($E:$E,$D:$D=$J$3))
/IF($J$4="総計",1,IF($J$4="割合",$H21,$K21/10))
),0)</f>
        <v/>
      </c>
      <c r="X21" s="48" t="str" cm="1">
        <f t="array" ref="X21">IFERROR(
IF(OR(X$9="",$I21=""),"",
SUMIFS(収穫記録!$P:$P,収穫記録!$D:$D,$J$1,収穫記録!$I:$I,$J$2,収穫記録!$J:$J,X$9,収穫記録!$F:$F,$I21,収穫記録!$B:$B,"&gt;="&amp;$J$5,収穫記録!$B:$B,"&lt;="&amp;$J$6)
/_xlfn.UNIQUE(_xlfn._xlws.FILTER($E:$E,$D:$D=$J$3))
/IF($J$4="総計",1,IF($J$4="割合",$H21,$K21/10))
),0)</f>
        <v/>
      </c>
    </row>
    <row r="22" spans="10:24">
      <c r="J22" s="13"/>
      <c r="K22" s="37"/>
      <c r="L22" s="46" t="str">
        <f t="shared" si="0"/>
        <v/>
      </c>
      <c r="M22" s="47" cm="1">
        <f t="array" ref="M22">IFERROR(
IF(OR(M$9="",$I22=""),"",
SUMIFS(収穫記録!$P:$P,収穫記録!$D:$D,$J$1,収穫記録!$I:$I,$J$2,収穫記録!$J:$J,M$9,収穫記録!$F:$F,$I22,収穫記録!$B:$B,"&gt;="&amp;$J$5,収穫記録!$B:$B,"&lt;="&amp;$J$6)
/_xlfn.UNIQUE(_xlfn._xlws.FILTER($E:$E,$D:$D=$J$3))
/IF($J$4="総計",1,IF($J$4="割合",$H22,$K22/10))
),0)</f>
        <v>0</v>
      </c>
      <c r="N22" s="48" t="str" cm="1">
        <f t="array" ref="N22">IFERROR(
IF(OR(N$9="",$I22=""),"",
SUMIFS(収穫記録!$P:$P,収穫記録!$D:$D,$J$1,収穫記録!$I:$I,$J$2,収穫記録!$J:$J,N$9,収穫記録!$F:$F,$I22,収穫記録!$B:$B,"&gt;="&amp;$J$5,収穫記録!$B:$B,"&lt;="&amp;$J$6)
/_xlfn.UNIQUE(_xlfn._xlws.FILTER($E:$E,$D:$D=$J$3))
/IF($J$4="総計",1,IF($J$4="割合",$H22,$K22/10))
),0)</f>
        <v/>
      </c>
      <c r="O22" s="48" t="str" cm="1">
        <f t="array" ref="O22">IFERROR(
IF(OR(O$9="",$I22=""),"",
SUMIFS(収穫記録!$P:$P,収穫記録!$D:$D,$J$1,収穫記録!$I:$I,$J$2,収穫記録!$J:$J,O$9,収穫記録!$F:$F,$I22,収穫記録!$B:$B,"&gt;="&amp;$J$5,収穫記録!$B:$B,"&lt;="&amp;$J$6)
/_xlfn.UNIQUE(_xlfn._xlws.FILTER($E:$E,$D:$D=$J$3))
/IF($J$4="総計",1,IF($J$4="割合",$H22,$K22/10))
),0)</f>
        <v/>
      </c>
      <c r="P22" s="48" t="str" cm="1">
        <f t="array" ref="P22">IFERROR(
IF(OR(P$9="",$I22=""),"",
SUMIFS(収穫記録!$P:$P,収穫記録!$D:$D,$J$1,収穫記録!$I:$I,$J$2,収穫記録!$J:$J,P$9,収穫記録!$F:$F,$I22,収穫記録!$B:$B,"&gt;="&amp;$J$5,収穫記録!$B:$B,"&lt;="&amp;$J$6)
/_xlfn.UNIQUE(_xlfn._xlws.FILTER($E:$E,$D:$D=$J$3))
/IF($J$4="総計",1,IF($J$4="割合",$H22,$K22/10))
),0)</f>
        <v/>
      </c>
      <c r="Q22" s="48" t="str" cm="1">
        <f t="array" ref="Q22">IFERROR(
IF(OR(Q$9="",$I22=""),"",
SUMIFS(収穫記録!$P:$P,収穫記録!$D:$D,$J$1,収穫記録!$I:$I,$J$2,収穫記録!$J:$J,Q$9,収穫記録!$F:$F,$I22,収穫記録!$B:$B,"&gt;="&amp;$J$5,収穫記録!$B:$B,"&lt;="&amp;$J$6)
/_xlfn.UNIQUE(_xlfn._xlws.FILTER($E:$E,$D:$D=$J$3))
/IF($J$4="総計",1,IF($J$4="割合",$H22,$K22/10))
),0)</f>
        <v/>
      </c>
      <c r="R22" s="48" t="str" cm="1">
        <f t="array" ref="R22">IFERROR(
IF(OR(R$9="",$I22=""),"",
SUMIFS(収穫記録!$P:$P,収穫記録!$D:$D,$J$1,収穫記録!$I:$I,$J$2,収穫記録!$J:$J,R$9,収穫記録!$F:$F,$I22,収穫記録!$B:$B,"&gt;="&amp;$J$5,収穫記録!$B:$B,"&lt;="&amp;$J$6)
/_xlfn.UNIQUE(_xlfn._xlws.FILTER($E:$E,$D:$D=$J$3))
/IF($J$4="総計",1,IF($J$4="割合",$H22,$K22/10))
),0)</f>
        <v/>
      </c>
      <c r="S22" s="48" t="str" cm="1">
        <f t="array" ref="S22">IFERROR(
IF(OR(S$9="",$I22=""),"",
SUMIFS(収穫記録!$P:$P,収穫記録!$D:$D,$J$1,収穫記録!$I:$I,$J$2,収穫記録!$J:$J,S$9,収穫記録!$F:$F,$I22,収穫記録!$B:$B,"&gt;="&amp;$J$5,収穫記録!$B:$B,"&lt;="&amp;$J$6)
/_xlfn.UNIQUE(_xlfn._xlws.FILTER($E:$E,$D:$D=$J$3))
/IF($J$4="総計",1,IF($J$4="割合",$H22,$K22/10))
),0)</f>
        <v/>
      </c>
      <c r="T22" s="48" t="str" cm="1">
        <f t="array" ref="T22">IFERROR(
IF(OR(T$9="",$I22=""),"",
SUMIFS(収穫記録!$P:$P,収穫記録!$D:$D,$J$1,収穫記録!$I:$I,$J$2,収穫記録!$J:$J,T$9,収穫記録!$F:$F,$I22,収穫記録!$B:$B,"&gt;="&amp;$J$5,収穫記録!$B:$B,"&lt;="&amp;$J$6)
/_xlfn.UNIQUE(_xlfn._xlws.FILTER($E:$E,$D:$D=$J$3))
/IF($J$4="総計",1,IF($J$4="割合",$H22,$K22/10))
),0)</f>
        <v/>
      </c>
      <c r="U22" s="48" t="str" cm="1">
        <f t="array" ref="U22">IFERROR(
IF(OR(U$9="",$I22=""),"",
SUMIFS(収穫記録!$P:$P,収穫記録!$D:$D,$J$1,収穫記録!$I:$I,$J$2,収穫記録!$J:$J,U$9,収穫記録!$F:$F,$I22,収穫記録!$B:$B,"&gt;="&amp;$J$5,収穫記録!$B:$B,"&lt;="&amp;$J$6)
/_xlfn.UNIQUE(_xlfn._xlws.FILTER($E:$E,$D:$D=$J$3))
/IF($J$4="総計",1,IF($J$4="割合",$H22,$K22/10))
),0)</f>
        <v/>
      </c>
      <c r="V22" s="48" t="str" cm="1">
        <f t="array" ref="V22">IFERROR(
IF(OR(V$9="",$I22=""),"",
SUMIFS(収穫記録!$P:$P,収穫記録!$D:$D,$J$1,収穫記録!$I:$I,$J$2,収穫記録!$J:$J,V$9,収穫記録!$F:$F,$I22,収穫記録!$B:$B,"&gt;="&amp;$J$5,収穫記録!$B:$B,"&lt;="&amp;$J$6)
/_xlfn.UNIQUE(_xlfn._xlws.FILTER($E:$E,$D:$D=$J$3))
/IF($J$4="総計",1,IF($J$4="割合",$H22,$K22/10))
),0)</f>
        <v/>
      </c>
      <c r="W22" s="48" t="str" cm="1">
        <f t="array" ref="W22">IFERROR(
IF(OR(W$9="",$I22=""),"",
SUMIFS(収穫記録!$P:$P,収穫記録!$D:$D,$J$1,収穫記録!$I:$I,$J$2,収穫記録!$J:$J,W$9,収穫記録!$F:$F,$I22,収穫記録!$B:$B,"&gt;="&amp;$J$5,収穫記録!$B:$B,"&lt;="&amp;$J$6)
/_xlfn.UNIQUE(_xlfn._xlws.FILTER($E:$E,$D:$D=$J$3))
/IF($J$4="総計",1,IF($J$4="割合",$H22,$K22/10))
),0)</f>
        <v/>
      </c>
      <c r="X22" s="48" t="str" cm="1">
        <f t="array" ref="X22">IFERROR(
IF(OR(X$9="",$I22=""),"",
SUMIFS(収穫記録!$P:$P,収穫記録!$D:$D,$J$1,収穫記録!$I:$I,$J$2,収穫記録!$J:$J,X$9,収穫記録!$F:$F,$I22,収穫記録!$B:$B,"&gt;="&amp;$J$5,収穫記録!$B:$B,"&lt;="&amp;$J$6)
/_xlfn.UNIQUE(_xlfn._xlws.FILTER($E:$E,$D:$D=$J$3))
/IF($J$4="総計",1,IF($J$4="割合",$H22,$K22/10))
),0)</f>
        <v/>
      </c>
    </row>
    <row r="23" spans="10:24">
      <c r="J23" s="13"/>
      <c r="K23" s="37"/>
      <c r="L23" s="46" t="str">
        <f t="shared" si="0"/>
        <v/>
      </c>
      <c r="M23" s="47" cm="1">
        <f t="array" ref="M23">IFERROR(
IF(OR(M$9="",$I23=""),"",
SUMIFS(収穫記録!$P:$P,収穫記録!$D:$D,$J$1,収穫記録!$I:$I,$J$2,収穫記録!$J:$J,M$9,収穫記録!$F:$F,$I23,収穫記録!$B:$B,"&gt;="&amp;$J$5,収穫記録!$B:$B,"&lt;="&amp;$J$6)
/_xlfn.UNIQUE(_xlfn._xlws.FILTER($E:$E,$D:$D=$J$3))
/IF($J$4="総計",1,IF($J$4="割合",$H23,$K23/10))
),0)</f>
        <v>0</v>
      </c>
      <c r="N23" s="48" t="str" cm="1">
        <f t="array" ref="N23">IFERROR(
IF(OR(N$9="",$I23=""),"",
SUMIFS(収穫記録!$P:$P,収穫記録!$D:$D,$J$1,収穫記録!$I:$I,$J$2,収穫記録!$J:$J,N$9,収穫記録!$F:$F,$I23,収穫記録!$B:$B,"&gt;="&amp;$J$5,収穫記録!$B:$B,"&lt;="&amp;$J$6)
/_xlfn.UNIQUE(_xlfn._xlws.FILTER($E:$E,$D:$D=$J$3))
/IF($J$4="総計",1,IF($J$4="割合",$H23,$K23/10))
),0)</f>
        <v/>
      </c>
      <c r="O23" s="48" t="str" cm="1">
        <f t="array" ref="O23">IFERROR(
IF(OR(O$9="",$I23=""),"",
SUMIFS(収穫記録!$P:$P,収穫記録!$D:$D,$J$1,収穫記録!$I:$I,$J$2,収穫記録!$J:$J,O$9,収穫記録!$F:$F,$I23,収穫記録!$B:$B,"&gt;="&amp;$J$5,収穫記録!$B:$B,"&lt;="&amp;$J$6)
/_xlfn.UNIQUE(_xlfn._xlws.FILTER($E:$E,$D:$D=$J$3))
/IF($J$4="総計",1,IF($J$4="割合",$H23,$K23/10))
),0)</f>
        <v/>
      </c>
      <c r="P23" s="48" t="str" cm="1">
        <f t="array" ref="P23">IFERROR(
IF(OR(P$9="",$I23=""),"",
SUMIFS(収穫記録!$P:$P,収穫記録!$D:$D,$J$1,収穫記録!$I:$I,$J$2,収穫記録!$J:$J,P$9,収穫記録!$F:$F,$I23,収穫記録!$B:$B,"&gt;="&amp;$J$5,収穫記録!$B:$B,"&lt;="&amp;$J$6)
/_xlfn.UNIQUE(_xlfn._xlws.FILTER($E:$E,$D:$D=$J$3))
/IF($J$4="総計",1,IF($J$4="割合",$H23,$K23/10))
),0)</f>
        <v/>
      </c>
      <c r="Q23" s="48" t="str" cm="1">
        <f t="array" ref="Q23">IFERROR(
IF(OR(Q$9="",$I23=""),"",
SUMIFS(収穫記録!$P:$P,収穫記録!$D:$D,$J$1,収穫記録!$I:$I,$J$2,収穫記録!$J:$J,Q$9,収穫記録!$F:$F,$I23,収穫記録!$B:$B,"&gt;="&amp;$J$5,収穫記録!$B:$B,"&lt;="&amp;$J$6)
/_xlfn.UNIQUE(_xlfn._xlws.FILTER($E:$E,$D:$D=$J$3))
/IF($J$4="総計",1,IF($J$4="割合",$H23,$K23/10))
),0)</f>
        <v/>
      </c>
      <c r="R23" s="48" t="str" cm="1">
        <f t="array" ref="R23">IFERROR(
IF(OR(R$9="",$I23=""),"",
SUMIFS(収穫記録!$P:$P,収穫記録!$D:$D,$J$1,収穫記録!$I:$I,$J$2,収穫記録!$J:$J,R$9,収穫記録!$F:$F,$I23,収穫記録!$B:$B,"&gt;="&amp;$J$5,収穫記録!$B:$B,"&lt;="&amp;$J$6)
/_xlfn.UNIQUE(_xlfn._xlws.FILTER($E:$E,$D:$D=$J$3))
/IF($J$4="総計",1,IF($J$4="割合",$H23,$K23/10))
),0)</f>
        <v/>
      </c>
      <c r="S23" s="48" t="str" cm="1">
        <f t="array" ref="S23">IFERROR(
IF(OR(S$9="",$I23=""),"",
SUMIFS(収穫記録!$P:$P,収穫記録!$D:$D,$J$1,収穫記録!$I:$I,$J$2,収穫記録!$J:$J,S$9,収穫記録!$F:$F,$I23,収穫記録!$B:$B,"&gt;="&amp;$J$5,収穫記録!$B:$B,"&lt;="&amp;$J$6)
/_xlfn.UNIQUE(_xlfn._xlws.FILTER($E:$E,$D:$D=$J$3))
/IF($J$4="総計",1,IF($J$4="割合",$H23,$K23/10))
),0)</f>
        <v/>
      </c>
      <c r="T23" s="48" t="str" cm="1">
        <f t="array" ref="T23">IFERROR(
IF(OR(T$9="",$I23=""),"",
SUMIFS(収穫記録!$P:$P,収穫記録!$D:$D,$J$1,収穫記録!$I:$I,$J$2,収穫記録!$J:$J,T$9,収穫記録!$F:$F,$I23,収穫記録!$B:$B,"&gt;="&amp;$J$5,収穫記録!$B:$B,"&lt;="&amp;$J$6)
/_xlfn.UNIQUE(_xlfn._xlws.FILTER($E:$E,$D:$D=$J$3))
/IF($J$4="総計",1,IF($J$4="割合",$H23,$K23/10))
),0)</f>
        <v/>
      </c>
      <c r="U23" s="48" t="str" cm="1">
        <f t="array" ref="U23">IFERROR(
IF(OR(U$9="",$I23=""),"",
SUMIFS(収穫記録!$P:$P,収穫記録!$D:$D,$J$1,収穫記録!$I:$I,$J$2,収穫記録!$J:$J,U$9,収穫記録!$F:$F,$I23,収穫記録!$B:$B,"&gt;="&amp;$J$5,収穫記録!$B:$B,"&lt;="&amp;$J$6)
/_xlfn.UNIQUE(_xlfn._xlws.FILTER($E:$E,$D:$D=$J$3))
/IF($J$4="総計",1,IF($J$4="割合",$H23,$K23/10))
),0)</f>
        <v/>
      </c>
      <c r="V23" s="48" t="str" cm="1">
        <f t="array" ref="V23">IFERROR(
IF(OR(V$9="",$I23=""),"",
SUMIFS(収穫記録!$P:$P,収穫記録!$D:$D,$J$1,収穫記録!$I:$I,$J$2,収穫記録!$J:$J,V$9,収穫記録!$F:$F,$I23,収穫記録!$B:$B,"&gt;="&amp;$J$5,収穫記録!$B:$B,"&lt;="&amp;$J$6)
/_xlfn.UNIQUE(_xlfn._xlws.FILTER($E:$E,$D:$D=$J$3))
/IF($J$4="総計",1,IF($J$4="割合",$H23,$K23/10))
),0)</f>
        <v/>
      </c>
      <c r="W23" s="48" t="str" cm="1">
        <f t="array" ref="W23">IFERROR(
IF(OR(W$9="",$I23=""),"",
SUMIFS(収穫記録!$P:$P,収穫記録!$D:$D,$J$1,収穫記録!$I:$I,$J$2,収穫記録!$J:$J,W$9,収穫記録!$F:$F,$I23,収穫記録!$B:$B,"&gt;="&amp;$J$5,収穫記録!$B:$B,"&lt;="&amp;$J$6)
/_xlfn.UNIQUE(_xlfn._xlws.FILTER($E:$E,$D:$D=$J$3))
/IF($J$4="総計",1,IF($J$4="割合",$H23,$K23/10))
),0)</f>
        <v/>
      </c>
      <c r="X23" s="48" t="str" cm="1">
        <f t="array" ref="X23">IFERROR(
IF(OR(X$9="",$I23=""),"",
SUMIFS(収穫記録!$P:$P,収穫記録!$D:$D,$J$1,収穫記録!$I:$I,$J$2,収穫記録!$J:$J,X$9,収穫記録!$F:$F,$I23,収穫記録!$B:$B,"&gt;="&amp;$J$5,収穫記録!$B:$B,"&lt;="&amp;$J$6)
/_xlfn.UNIQUE(_xlfn._xlws.FILTER($E:$E,$D:$D=$J$3))
/IF($J$4="総計",1,IF($J$4="割合",$H23,$K23/10))
),0)</f>
        <v/>
      </c>
    </row>
    <row r="24" spans="10:24">
      <c r="J24" s="13"/>
      <c r="K24" s="37"/>
      <c r="L24" s="46" t="str">
        <f t="shared" si="0"/>
        <v/>
      </c>
      <c r="M24" s="47" cm="1">
        <f t="array" ref="M24">IFERROR(
IF(OR(M$9="",$I24=""),"",
SUMIFS(収穫記録!$P:$P,収穫記録!$D:$D,$J$1,収穫記録!$I:$I,$J$2,収穫記録!$J:$J,M$9,収穫記録!$F:$F,$I24,収穫記録!$B:$B,"&gt;="&amp;$J$5,収穫記録!$B:$B,"&lt;="&amp;$J$6)
/_xlfn.UNIQUE(_xlfn._xlws.FILTER($E:$E,$D:$D=$J$3))
/IF($J$4="総計",1,IF($J$4="割合",$H24,$K24/10))
),0)</f>
        <v>0</v>
      </c>
      <c r="N24" s="48" t="str" cm="1">
        <f t="array" ref="N24">IFERROR(
IF(OR(N$9="",$I24=""),"",
SUMIFS(収穫記録!$P:$P,収穫記録!$D:$D,$J$1,収穫記録!$I:$I,$J$2,収穫記録!$J:$J,N$9,収穫記録!$F:$F,$I24,収穫記録!$B:$B,"&gt;="&amp;$J$5,収穫記録!$B:$B,"&lt;="&amp;$J$6)
/_xlfn.UNIQUE(_xlfn._xlws.FILTER($E:$E,$D:$D=$J$3))
/IF($J$4="総計",1,IF($J$4="割合",$H24,$K24/10))
),0)</f>
        <v/>
      </c>
      <c r="O24" s="48" t="str" cm="1">
        <f t="array" ref="O24">IFERROR(
IF(OR(O$9="",$I24=""),"",
SUMIFS(収穫記録!$P:$P,収穫記録!$D:$D,$J$1,収穫記録!$I:$I,$J$2,収穫記録!$J:$J,O$9,収穫記録!$F:$F,$I24,収穫記録!$B:$B,"&gt;="&amp;$J$5,収穫記録!$B:$B,"&lt;="&amp;$J$6)
/_xlfn.UNIQUE(_xlfn._xlws.FILTER($E:$E,$D:$D=$J$3))
/IF($J$4="総計",1,IF($J$4="割合",$H24,$K24/10))
),0)</f>
        <v/>
      </c>
      <c r="P24" s="48" t="str" cm="1">
        <f t="array" ref="P24">IFERROR(
IF(OR(P$9="",$I24=""),"",
SUMIFS(収穫記録!$P:$P,収穫記録!$D:$D,$J$1,収穫記録!$I:$I,$J$2,収穫記録!$J:$J,P$9,収穫記録!$F:$F,$I24,収穫記録!$B:$B,"&gt;="&amp;$J$5,収穫記録!$B:$B,"&lt;="&amp;$J$6)
/_xlfn.UNIQUE(_xlfn._xlws.FILTER($E:$E,$D:$D=$J$3))
/IF($J$4="総計",1,IF($J$4="割合",$H24,$K24/10))
),0)</f>
        <v/>
      </c>
      <c r="Q24" s="48" t="str" cm="1">
        <f t="array" ref="Q24">IFERROR(
IF(OR(Q$9="",$I24=""),"",
SUMIFS(収穫記録!$P:$P,収穫記録!$D:$D,$J$1,収穫記録!$I:$I,$J$2,収穫記録!$J:$J,Q$9,収穫記録!$F:$F,$I24,収穫記録!$B:$B,"&gt;="&amp;$J$5,収穫記録!$B:$B,"&lt;="&amp;$J$6)
/_xlfn.UNIQUE(_xlfn._xlws.FILTER($E:$E,$D:$D=$J$3))
/IF($J$4="総計",1,IF($J$4="割合",$H24,$K24/10))
),0)</f>
        <v/>
      </c>
      <c r="R24" s="48" t="str" cm="1">
        <f t="array" ref="R24">IFERROR(
IF(OR(R$9="",$I24=""),"",
SUMIFS(収穫記録!$P:$P,収穫記録!$D:$D,$J$1,収穫記録!$I:$I,$J$2,収穫記録!$J:$J,R$9,収穫記録!$F:$F,$I24,収穫記録!$B:$B,"&gt;="&amp;$J$5,収穫記録!$B:$B,"&lt;="&amp;$J$6)
/_xlfn.UNIQUE(_xlfn._xlws.FILTER($E:$E,$D:$D=$J$3))
/IF($J$4="総計",1,IF($J$4="割合",$H24,$K24/10))
),0)</f>
        <v/>
      </c>
      <c r="S24" s="48" t="str" cm="1">
        <f t="array" ref="S24">IFERROR(
IF(OR(S$9="",$I24=""),"",
SUMIFS(収穫記録!$P:$P,収穫記録!$D:$D,$J$1,収穫記録!$I:$I,$J$2,収穫記録!$J:$J,S$9,収穫記録!$F:$F,$I24,収穫記録!$B:$B,"&gt;="&amp;$J$5,収穫記録!$B:$B,"&lt;="&amp;$J$6)
/_xlfn.UNIQUE(_xlfn._xlws.FILTER($E:$E,$D:$D=$J$3))
/IF($J$4="総計",1,IF($J$4="割合",$H24,$K24/10))
),0)</f>
        <v/>
      </c>
      <c r="T24" s="48" t="str" cm="1">
        <f t="array" ref="T24">IFERROR(
IF(OR(T$9="",$I24=""),"",
SUMIFS(収穫記録!$P:$P,収穫記録!$D:$D,$J$1,収穫記録!$I:$I,$J$2,収穫記録!$J:$J,T$9,収穫記録!$F:$F,$I24,収穫記録!$B:$B,"&gt;="&amp;$J$5,収穫記録!$B:$B,"&lt;="&amp;$J$6)
/_xlfn.UNIQUE(_xlfn._xlws.FILTER($E:$E,$D:$D=$J$3))
/IF($J$4="総計",1,IF($J$4="割合",$H24,$K24/10))
),0)</f>
        <v/>
      </c>
      <c r="U24" s="48" t="str" cm="1">
        <f t="array" ref="U24">IFERROR(
IF(OR(U$9="",$I24=""),"",
SUMIFS(収穫記録!$P:$P,収穫記録!$D:$D,$J$1,収穫記録!$I:$I,$J$2,収穫記録!$J:$J,U$9,収穫記録!$F:$F,$I24,収穫記録!$B:$B,"&gt;="&amp;$J$5,収穫記録!$B:$B,"&lt;="&amp;$J$6)
/_xlfn.UNIQUE(_xlfn._xlws.FILTER($E:$E,$D:$D=$J$3))
/IF($J$4="総計",1,IF($J$4="割合",$H24,$K24/10))
),0)</f>
        <v/>
      </c>
      <c r="V24" s="48" t="str" cm="1">
        <f t="array" ref="V24">IFERROR(
IF(OR(V$9="",$I24=""),"",
SUMIFS(収穫記録!$P:$P,収穫記録!$D:$D,$J$1,収穫記録!$I:$I,$J$2,収穫記録!$J:$J,V$9,収穫記録!$F:$F,$I24,収穫記録!$B:$B,"&gt;="&amp;$J$5,収穫記録!$B:$B,"&lt;="&amp;$J$6)
/_xlfn.UNIQUE(_xlfn._xlws.FILTER($E:$E,$D:$D=$J$3))
/IF($J$4="総計",1,IF($J$4="割合",$H24,$K24/10))
),0)</f>
        <v/>
      </c>
      <c r="W24" s="48" t="str" cm="1">
        <f t="array" ref="W24">IFERROR(
IF(OR(W$9="",$I24=""),"",
SUMIFS(収穫記録!$P:$P,収穫記録!$D:$D,$J$1,収穫記録!$I:$I,$J$2,収穫記録!$J:$J,W$9,収穫記録!$F:$F,$I24,収穫記録!$B:$B,"&gt;="&amp;$J$5,収穫記録!$B:$B,"&lt;="&amp;$J$6)
/_xlfn.UNIQUE(_xlfn._xlws.FILTER($E:$E,$D:$D=$J$3))
/IF($J$4="総計",1,IF($J$4="割合",$H24,$K24/10))
),0)</f>
        <v/>
      </c>
      <c r="X24" s="48" t="str" cm="1">
        <f t="array" ref="X24">IFERROR(
IF(OR(X$9="",$I24=""),"",
SUMIFS(収穫記録!$P:$P,収穫記録!$D:$D,$J$1,収穫記録!$I:$I,$J$2,収穫記録!$J:$J,X$9,収穫記録!$F:$F,$I24,収穫記録!$B:$B,"&gt;="&amp;$J$5,収穫記録!$B:$B,"&lt;="&amp;$J$6)
/_xlfn.UNIQUE(_xlfn._xlws.FILTER($E:$E,$D:$D=$J$3))
/IF($J$4="総計",1,IF($J$4="割合",$H24,$K24/10))
),0)</f>
        <v/>
      </c>
    </row>
    <row r="25" spans="10:24">
      <c r="J25" s="13"/>
      <c r="K25" s="37"/>
      <c r="L25" s="46" t="str">
        <f t="shared" si="0"/>
        <v/>
      </c>
      <c r="M25" s="47" cm="1">
        <f t="array" ref="M25">IFERROR(
IF(OR(M$9="",$I25=""),"",
SUMIFS(収穫記録!$P:$P,収穫記録!$D:$D,$J$1,収穫記録!$I:$I,$J$2,収穫記録!$J:$J,M$9,収穫記録!$F:$F,$I25,収穫記録!$B:$B,"&gt;="&amp;$J$5,収穫記録!$B:$B,"&lt;="&amp;$J$6)
/_xlfn.UNIQUE(_xlfn._xlws.FILTER($E:$E,$D:$D=$J$3))
/IF($J$4="総計",1,IF($J$4="割合",$H25,$K25/10))
),0)</f>
        <v>0</v>
      </c>
      <c r="N25" s="48" t="str" cm="1">
        <f t="array" ref="N25">IFERROR(
IF(OR(N$9="",$I25=""),"",
SUMIFS(収穫記録!$P:$P,収穫記録!$D:$D,$J$1,収穫記録!$I:$I,$J$2,収穫記録!$J:$J,N$9,収穫記録!$F:$F,$I25,収穫記録!$B:$B,"&gt;="&amp;$J$5,収穫記録!$B:$B,"&lt;="&amp;$J$6)
/_xlfn.UNIQUE(_xlfn._xlws.FILTER($E:$E,$D:$D=$J$3))
/IF($J$4="総計",1,IF($J$4="割合",$H25,$K25/10))
),0)</f>
        <v/>
      </c>
      <c r="O25" s="48" t="str" cm="1">
        <f t="array" ref="O25">IFERROR(
IF(OR(O$9="",$I25=""),"",
SUMIFS(収穫記録!$P:$P,収穫記録!$D:$D,$J$1,収穫記録!$I:$I,$J$2,収穫記録!$J:$J,O$9,収穫記録!$F:$F,$I25,収穫記録!$B:$B,"&gt;="&amp;$J$5,収穫記録!$B:$B,"&lt;="&amp;$J$6)
/_xlfn.UNIQUE(_xlfn._xlws.FILTER($E:$E,$D:$D=$J$3))
/IF($J$4="総計",1,IF($J$4="割合",$H25,$K25/10))
),0)</f>
        <v/>
      </c>
      <c r="P25" s="48" t="str" cm="1">
        <f t="array" ref="P25">IFERROR(
IF(OR(P$9="",$I25=""),"",
SUMIFS(収穫記録!$P:$P,収穫記録!$D:$D,$J$1,収穫記録!$I:$I,$J$2,収穫記録!$J:$J,P$9,収穫記録!$F:$F,$I25,収穫記録!$B:$B,"&gt;="&amp;$J$5,収穫記録!$B:$B,"&lt;="&amp;$J$6)
/_xlfn.UNIQUE(_xlfn._xlws.FILTER($E:$E,$D:$D=$J$3))
/IF($J$4="総計",1,IF($J$4="割合",$H25,$K25/10))
),0)</f>
        <v/>
      </c>
      <c r="Q25" s="48" t="str" cm="1">
        <f t="array" ref="Q25">IFERROR(
IF(OR(Q$9="",$I25=""),"",
SUMIFS(収穫記録!$P:$P,収穫記録!$D:$D,$J$1,収穫記録!$I:$I,$J$2,収穫記録!$J:$J,Q$9,収穫記録!$F:$F,$I25,収穫記録!$B:$B,"&gt;="&amp;$J$5,収穫記録!$B:$B,"&lt;="&amp;$J$6)
/_xlfn.UNIQUE(_xlfn._xlws.FILTER($E:$E,$D:$D=$J$3))
/IF($J$4="総計",1,IF($J$4="割合",$H25,$K25/10))
),0)</f>
        <v/>
      </c>
      <c r="R25" s="48" t="str" cm="1">
        <f t="array" ref="R25">IFERROR(
IF(OR(R$9="",$I25=""),"",
SUMIFS(収穫記録!$P:$P,収穫記録!$D:$D,$J$1,収穫記録!$I:$I,$J$2,収穫記録!$J:$J,R$9,収穫記録!$F:$F,$I25,収穫記録!$B:$B,"&gt;="&amp;$J$5,収穫記録!$B:$B,"&lt;="&amp;$J$6)
/_xlfn.UNIQUE(_xlfn._xlws.FILTER($E:$E,$D:$D=$J$3))
/IF($J$4="総計",1,IF($J$4="割合",$H25,$K25/10))
),0)</f>
        <v/>
      </c>
      <c r="S25" s="48" t="str" cm="1">
        <f t="array" ref="S25">IFERROR(
IF(OR(S$9="",$I25=""),"",
SUMIFS(収穫記録!$P:$P,収穫記録!$D:$D,$J$1,収穫記録!$I:$I,$J$2,収穫記録!$J:$J,S$9,収穫記録!$F:$F,$I25,収穫記録!$B:$B,"&gt;="&amp;$J$5,収穫記録!$B:$B,"&lt;="&amp;$J$6)
/_xlfn.UNIQUE(_xlfn._xlws.FILTER($E:$E,$D:$D=$J$3))
/IF($J$4="総計",1,IF($J$4="割合",$H25,$K25/10))
),0)</f>
        <v/>
      </c>
      <c r="T25" s="48" t="str" cm="1">
        <f t="array" ref="T25">IFERROR(
IF(OR(T$9="",$I25=""),"",
SUMIFS(収穫記録!$P:$P,収穫記録!$D:$D,$J$1,収穫記録!$I:$I,$J$2,収穫記録!$J:$J,T$9,収穫記録!$F:$F,$I25,収穫記録!$B:$B,"&gt;="&amp;$J$5,収穫記録!$B:$B,"&lt;="&amp;$J$6)
/_xlfn.UNIQUE(_xlfn._xlws.FILTER($E:$E,$D:$D=$J$3))
/IF($J$4="総計",1,IF($J$4="割合",$H25,$K25/10))
),0)</f>
        <v/>
      </c>
      <c r="U25" s="48" t="str" cm="1">
        <f t="array" ref="U25">IFERROR(
IF(OR(U$9="",$I25=""),"",
SUMIFS(収穫記録!$P:$P,収穫記録!$D:$D,$J$1,収穫記録!$I:$I,$J$2,収穫記録!$J:$J,U$9,収穫記録!$F:$F,$I25,収穫記録!$B:$B,"&gt;="&amp;$J$5,収穫記録!$B:$B,"&lt;="&amp;$J$6)
/_xlfn.UNIQUE(_xlfn._xlws.FILTER($E:$E,$D:$D=$J$3))
/IF($J$4="総計",1,IF($J$4="割合",$H25,$K25/10))
),0)</f>
        <v/>
      </c>
      <c r="V25" s="48" t="str" cm="1">
        <f t="array" ref="V25">IFERROR(
IF(OR(V$9="",$I25=""),"",
SUMIFS(収穫記録!$P:$P,収穫記録!$D:$D,$J$1,収穫記録!$I:$I,$J$2,収穫記録!$J:$J,V$9,収穫記録!$F:$F,$I25,収穫記録!$B:$B,"&gt;="&amp;$J$5,収穫記録!$B:$B,"&lt;="&amp;$J$6)
/_xlfn.UNIQUE(_xlfn._xlws.FILTER($E:$E,$D:$D=$J$3))
/IF($J$4="総計",1,IF($J$4="割合",$H25,$K25/10))
),0)</f>
        <v/>
      </c>
      <c r="W25" s="48" t="str" cm="1">
        <f t="array" ref="W25">IFERROR(
IF(OR(W$9="",$I25=""),"",
SUMIFS(収穫記録!$P:$P,収穫記録!$D:$D,$J$1,収穫記録!$I:$I,$J$2,収穫記録!$J:$J,W$9,収穫記録!$F:$F,$I25,収穫記録!$B:$B,"&gt;="&amp;$J$5,収穫記録!$B:$B,"&lt;="&amp;$J$6)
/_xlfn.UNIQUE(_xlfn._xlws.FILTER($E:$E,$D:$D=$J$3))
/IF($J$4="総計",1,IF($J$4="割合",$H25,$K25/10))
),0)</f>
        <v/>
      </c>
      <c r="X25" s="48" t="str" cm="1">
        <f t="array" ref="X25">IFERROR(
IF(OR(X$9="",$I25=""),"",
SUMIFS(収穫記録!$P:$P,収穫記録!$D:$D,$J$1,収穫記録!$I:$I,$J$2,収穫記録!$J:$J,X$9,収穫記録!$F:$F,$I25,収穫記録!$B:$B,"&gt;="&amp;$J$5,収穫記録!$B:$B,"&lt;="&amp;$J$6)
/_xlfn.UNIQUE(_xlfn._xlws.FILTER($E:$E,$D:$D=$J$3))
/IF($J$4="総計",1,IF($J$4="割合",$H25,$K25/10))
),0)</f>
        <v/>
      </c>
    </row>
    <row r="26" spans="10:24">
      <c r="J26" s="13"/>
      <c r="K26" s="37"/>
      <c r="L26" s="46" t="str">
        <f t="shared" si="0"/>
        <v/>
      </c>
      <c r="M26" s="47" cm="1">
        <f t="array" ref="M26">IFERROR(
IF(OR(M$9="",$I26=""),"",
SUMIFS(収穫記録!$P:$P,収穫記録!$D:$D,$J$1,収穫記録!$I:$I,$J$2,収穫記録!$J:$J,M$9,収穫記録!$F:$F,$I26,収穫記録!$B:$B,"&gt;="&amp;$J$5,収穫記録!$B:$B,"&lt;="&amp;$J$6)
/_xlfn.UNIQUE(_xlfn._xlws.FILTER($E:$E,$D:$D=$J$3))
/IF($J$4="総計",1,IF($J$4="割合",$H26,$K26/10))
),0)</f>
        <v>0</v>
      </c>
      <c r="N26" s="48" t="str" cm="1">
        <f t="array" ref="N26">IFERROR(
IF(OR(N$9="",$I26=""),"",
SUMIFS(収穫記録!$P:$P,収穫記録!$D:$D,$J$1,収穫記録!$I:$I,$J$2,収穫記録!$J:$J,N$9,収穫記録!$F:$F,$I26,収穫記録!$B:$B,"&gt;="&amp;$J$5,収穫記録!$B:$B,"&lt;="&amp;$J$6)
/_xlfn.UNIQUE(_xlfn._xlws.FILTER($E:$E,$D:$D=$J$3))
/IF($J$4="総計",1,IF($J$4="割合",$H26,$K26/10))
),0)</f>
        <v/>
      </c>
      <c r="O26" s="48" t="str" cm="1">
        <f t="array" ref="O26">IFERROR(
IF(OR(O$9="",$I26=""),"",
SUMIFS(収穫記録!$P:$P,収穫記録!$D:$D,$J$1,収穫記録!$I:$I,$J$2,収穫記録!$J:$J,O$9,収穫記録!$F:$F,$I26,収穫記録!$B:$B,"&gt;="&amp;$J$5,収穫記録!$B:$B,"&lt;="&amp;$J$6)
/_xlfn.UNIQUE(_xlfn._xlws.FILTER($E:$E,$D:$D=$J$3))
/IF($J$4="総計",1,IF($J$4="割合",$H26,$K26/10))
),0)</f>
        <v/>
      </c>
      <c r="P26" s="48" t="str" cm="1">
        <f t="array" ref="P26">IFERROR(
IF(OR(P$9="",$I26=""),"",
SUMIFS(収穫記録!$P:$P,収穫記録!$D:$D,$J$1,収穫記録!$I:$I,$J$2,収穫記録!$J:$J,P$9,収穫記録!$F:$F,$I26,収穫記録!$B:$B,"&gt;="&amp;$J$5,収穫記録!$B:$B,"&lt;="&amp;$J$6)
/_xlfn.UNIQUE(_xlfn._xlws.FILTER($E:$E,$D:$D=$J$3))
/IF($J$4="総計",1,IF($J$4="割合",$H26,$K26/10))
),0)</f>
        <v/>
      </c>
      <c r="Q26" s="48" t="str" cm="1">
        <f t="array" ref="Q26">IFERROR(
IF(OR(Q$9="",$I26=""),"",
SUMIFS(収穫記録!$P:$P,収穫記録!$D:$D,$J$1,収穫記録!$I:$I,$J$2,収穫記録!$J:$J,Q$9,収穫記録!$F:$F,$I26,収穫記録!$B:$B,"&gt;="&amp;$J$5,収穫記録!$B:$B,"&lt;="&amp;$J$6)
/_xlfn.UNIQUE(_xlfn._xlws.FILTER($E:$E,$D:$D=$J$3))
/IF($J$4="総計",1,IF($J$4="割合",$H26,$K26/10))
),0)</f>
        <v/>
      </c>
      <c r="R26" s="48" t="str" cm="1">
        <f t="array" ref="R26">IFERROR(
IF(OR(R$9="",$I26=""),"",
SUMIFS(収穫記録!$P:$P,収穫記録!$D:$D,$J$1,収穫記録!$I:$I,$J$2,収穫記録!$J:$J,R$9,収穫記録!$F:$F,$I26,収穫記録!$B:$B,"&gt;="&amp;$J$5,収穫記録!$B:$B,"&lt;="&amp;$J$6)
/_xlfn.UNIQUE(_xlfn._xlws.FILTER($E:$E,$D:$D=$J$3))
/IF($J$4="総計",1,IF($J$4="割合",$H26,$K26/10))
),0)</f>
        <v/>
      </c>
      <c r="S26" s="48" t="str" cm="1">
        <f t="array" ref="S26">IFERROR(
IF(OR(S$9="",$I26=""),"",
SUMIFS(収穫記録!$P:$P,収穫記録!$D:$D,$J$1,収穫記録!$I:$I,$J$2,収穫記録!$J:$J,S$9,収穫記録!$F:$F,$I26,収穫記録!$B:$B,"&gt;="&amp;$J$5,収穫記録!$B:$B,"&lt;="&amp;$J$6)
/_xlfn.UNIQUE(_xlfn._xlws.FILTER($E:$E,$D:$D=$J$3))
/IF($J$4="総計",1,IF($J$4="割合",$H26,$K26/10))
),0)</f>
        <v/>
      </c>
      <c r="T26" s="48" t="str" cm="1">
        <f t="array" ref="T26">IFERROR(
IF(OR(T$9="",$I26=""),"",
SUMIFS(収穫記録!$P:$P,収穫記録!$D:$D,$J$1,収穫記録!$I:$I,$J$2,収穫記録!$J:$J,T$9,収穫記録!$F:$F,$I26,収穫記録!$B:$B,"&gt;="&amp;$J$5,収穫記録!$B:$B,"&lt;="&amp;$J$6)
/_xlfn.UNIQUE(_xlfn._xlws.FILTER($E:$E,$D:$D=$J$3))
/IF($J$4="総計",1,IF($J$4="割合",$H26,$K26/10))
),0)</f>
        <v/>
      </c>
      <c r="U26" s="48" t="str" cm="1">
        <f t="array" ref="U26">IFERROR(
IF(OR(U$9="",$I26=""),"",
SUMIFS(収穫記録!$P:$P,収穫記録!$D:$D,$J$1,収穫記録!$I:$I,$J$2,収穫記録!$J:$J,U$9,収穫記録!$F:$F,$I26,収穫記録!$B:$B,"&gt;="&amp;$J$5,収穫記録!$B:$B,"&lt;="&amp;$J$6)
/_xlfn.UNIQUE(_xlfn._xlws.FILTER($E:$E,$D:$D=$J$3))
/IF($J$4="総計",1,IF($J$4="割合",$H26,$K26/10))
),0)</f>
        <v/>
      </c>
      <c r="V26" s="48" t="str" cm="1">
        <f t="array" ref="V26">IFERROR(
IF(OR(V$9="",$I26=""),"",
SUMIFS(収穫記録!$P:$P,収穫記録!$D:$D,$J$1,収穫記録!$I:$I,$J$2,収穫記録!$J:$J,V$9,収穫記録!$F:$F,$I26,収穫記録!$B:$B,"&gt;="&amp;$J$5,収穫記録!$B:$B,"&lt;="&amp;$J$6)
/_xlfn.UNIQUE(_xlfn._xlws.FILTER($E:$E,$D:$D=$J$3))
/IF($J$4="総計",1,IF($J$4="割合",$H26,$K26/10))
),0)</f>
        <v/>
      </c>
      <c r="W26" s="48" t="str" cm="1">
        <f t="array" ref="W26">IFERROR(
IF(OR(W$9="",$I26=""),"",
SUMIFS(収穫記録!$P:$P,収穫記録!$D:$D,$J$1,収穫記録!$I:$I,$J$2,収穫記録!$J:$J,W$9,収穫記録!$F:$F,$I26,収穫記録!$B:$B,"&gt;="&amp;$J$5,収穫記録!$B:$B,"&lt;="&amp;$J$6)
/_xlfn.UNIQUE(_xlfn._xlws.FILTER($E:$E,$D:$D=$J$3))
/IF($J$4="総計",1,IF($J$4="割合",$H26,$K26/10))
),0)</f>
        <v/>
      </c>
      <c r="X26" s="48" t="str" cm="1">
        <f t="array" ref="X26">IFERROR(
IF(OR(X$9="",$I26=""),"",
SUMIFS(収穫記録!$P:$P,収穫記録!$D:$D,$J$1,収穫記録!$I:$I,$J$2,収穫記録!$J:$J,X$9,収穫記録!$F:$F,$I26,収穫記録!$B:$B,"&gt;="&amp;$J$5,収穫記録!$B:$B,"&lt;="&amp;$J$6)
/_xlfn.UNIQUE(_xlfn._xlws.FILTER($E:$E,$D:$D=$J$3))
/IF($J$4="総計",1,IF($J$4="割合",$H26,$K26/10))
),0)</f>
        <v/>
      </c>
    </row>
    <row r="27" spans="10:24">
      <c r="J27" s="13"/>
      <c r="K27" s="37"/>
      <c r="L27" s="46" t="str">
        <f t="shared" si="0"/>
        <v/>
      </c>
      <c r="M27" s="47" cm="1">
        <f t="array" ref="M27">IFERROR(
IF(OR(M$9="",$I27=""),"",
SUMIFS(収穫記録!$P:$P,収穫記録!$D:$D,$J$1,収穫記録!$I:$I,$J$2,収穫記録!$J:$J,M$9,収穫記録!$F:$F,$I27,収穫記録!$B:$B,"&gt;="&amp;$J$5,収穫記録!$B:$B,"&lt;="&amp;$J$6)
/_xlfn.UNIQUE(_xlfn._xlws.FILTER($E:$E,$D:$D=$J$3))
/IF($J$4="総計",1,IF($J$4="割合",$H27,$K27/10))
),0)</f>
        <v>0</v>
      </c>
      <c r="N27" s="48" t="str" cm="1">
        <f t="array" ref="N27">IFERROR(
IF(OR(N$9="",$I27=""),"",
SUMIFS(収穫記録!$P:$P,収穫記録!$D:$D,$J$1,収穫記録!$I:$I,$J$2,収穫記録!$J:$J,N$9,収穫記録!$F:$F,$I27,収穫記録!$B:$B,"&gt;="&amp;$J$5,収穫記録!$B:$B,"&lt;="&amp;$J$6)
/_xlfn.UNIQUE(_xlfn._xlws.FILTER($E:$E,$D:$D=$J$3))
/IF($J$4="総計",1,IF($J$4="割合",$H27,$K27/10))
),0)</f>
        <v/>
      </c>
      <c r="O27" s="48" t="str" cm="1">
        <f t="array" ref="O27">IFERROR(
IF(OR(O$9="",$I27=""),"",
SUMIFS(収穫記録!$P:$P,収穫記録!$D:$D,$J$1,収穫記録!$I:$I,$J$2,収穫記録!$J:$J,O$9,収穫記録!$F:$F,$I27,収穫記録!$B:$B,"&gt;="&amp;$J$5,収穫記録!$B:$B,"&lt;="&amp;$J$6)
/_xlfn.UNIQUE(_xlfn._xlws.FILTER($E:$E,$D:$D=$J$3))
/IF($J$4="総計",1,IF($J$4="割合",$H27,$K27/10))
),0)</f>
        <v/>
      </c>
      <c r="P27" s="48" t="str" cm="1">
        <f t="array" ref="P27">IFERROR(
IF(OR(P$9="",$I27=""),"",
SUMIFS(収穫記録!$P:$P,収穫記録!$D:$D,$J$1,収穫記録!$I:$I,$J$2,収穫記録!$J:$J,P$9,収穫記録!$F:$F,$I27,収穫記録!$B:$B,"&gt;="&amp;$J$5,収穫記録!$B:$B,"&lt;="&amp;$J$6)
/_xlfn.UNIQUE(_xlfn._xlws.FILTER($E:$E,$D:$D=$J$3))
/IF($J$4="総計",1,IF($J$4="割合",$H27,$K27/10))
),0)</f>
        <v/>
      </c>
      <c r="Q27" s="48" t="str" cm="1">
        <f t="array" ref="Q27">IFERROR(
IF(OR(Q$9="",$I27=""),"",
SUMIFS(収穫記録!$P:$P,収穫記録!$D:$D,$J$1,収穫記録!$I:$I,$J$2,収穫記録!$J:$J,Q$9,収穫記録!$F:$F,$I27,収穫記録!$B:$B,"&gt;="&amp;$J$5,収穫記録!$B:$B,"&lt;="&amp;$J$6)
/_xlfn.UNIQUE(_xlfn._xlws.FILTER($E:$E,$D:$D=$J$3))
/IF($J$4="総計",1,IF($J$4="割合",$H27,$K27/10))
),0)</f>
        <v/>
      </c>
      <c r="R27" s="48" t="str" cm="1">
        <f t="array" ref="R27">IFERROR(
IF(OR(R$9="",$I27=""),"",
SUMIFS(収穫記録!$P:$P,収穫記録!$D:$D,$J$1,収穫記録!$I:$I,$J$2,収穫記録!$J:$J,R$9,収穫記録!$F:$F,$I27,収穫記録!$B:$B,"&gt;="&amp;$J$5,収穫記録!$B:$B,"&lt;="&amp;$J$6)
/_xlfn.UNIQUE(_xlfn._xlws.FILTER($E:$E,$D:$D=$J$3))
/IF($J$4="総計",1,IF($J$4="割合",$H27,$K27/10))
),0)</f>
        <v/>
      </c>
      <c r="S27" s="48" t="str" cm="1">
        <f t="array" ref="S27">IFERROR(
IF(OR(S$9="",$I27=""),"",
SUMIFS(収穫記録!$P:$P,収穫記録!$D:$D,$J$1,収穫記録!$I:$I,$J$2,収穫記録!$J:$J,S$9,収穫記録!$F:$F,$I27,収穫記録!$B:$B,"&gt;="&amp;$J$5,収穫記録!$B:$B,"&lt;="&amp;$J$6)
/_xlfn.UNIQUE(_xlfn._xlws.FILTER($E:$E,$D:$D=$J$3))
/IF($J$4="総計",1,IF($J$4="割合",$H27,$K27/10))
),0)</f>
        <v/>
      </c>
      <c r="T27" s="48" t="str" cm="1">
        <f t="array" ref="T27">IFERROR(
IF(OR(T$9="",$I27=""),"",
SUMIFS(収穫記録!$P:$P,収穫記録!$D:$D,$J$1,収穫記録!$I:$I,$J$2,収穫記録!$J:$J,T$9,収穫記録!$F:$F,$I27,収穫記録!$B:$B,"&gt;="&amp;$J$5,収穫記録!$B:$B,"&lt;="&amp;$J$6)
/_xlfn.UNIQUE(_xlfn._xlws.FILTER($E:$E,$D:$D=$J$3))
/IF($J$4="総計",1,IF($J$4="割合",$H27,$K27/10))
),0)</f>
        <v/>
      </c>
      <c r="U27" s="48" t="str" cm="1">
        <f t="array" ref="U27">IFERROR(
IF(OR(U$9="",$I27=""),"",
SUMIFS(収穫記録!$P:$P,収穫記録!$D:$D,$J$1,収穫記録!$I:$I,$J$2,収穫記録!$J:$J,U$9,収穫記録!$F:$F,$I27,収穫記録!$B:$B,"&gt;="&amp;$J$5,収穫記録!$B:$B,"&lt;="&amp;$J$6)
/_xlfn.UNIQUE(_xlfn._xlws.FILTER($E:$E,$D:$D=$J$3))
/IF($J$4="総計",1,IF($J$4="割合",$H27,$K27/10))
),0)</f>
        <v/>
      </c>
      <c r="V27" s="48" t="str" cm="1">
        <f t="array" ref="V27">IFERROR(
IF(OR(V$9="",$I27=""),"",
SUMIFS(収穫記録!$P:$P,収穫記録!$D:$D,$J$1,収穫記録!$I:$I,$J$2,収穫記録!$J:$J,V$9,収穫記録!$F:$F,$I27,収穫記録!$B:$B,"&gt;="&amp;$J$5,収穫記録!$B:$B,"&lt;="&amp;$J$6)
/_xlfn.UNIQUE(_xlfn._xlws.FILTER($E:$E,$D:$D=$J$3))
/IF($J$4="総計",1,IF($J$4="割合",$H27,$K27/10))
),0)</f>
        <v/>
      </c>
      <c r="W27" s="48" t="str" cm="1">
        <f t="array" ref="W27">IFERROR(
IF(OR(W$9="",$I27=""),"",
SUMIFS(収穫記録!$P:$P,収穫記録!$D:$D,$J$1,収穫記録!$I:$I,$J$2,収穫記録!$J:$J,W$9,収穫記録!$F:$F,$I27,収穫記録!$B:$B,"&gt;="&amp;$J$5,収穫記録!$B:$B,"&lt;="&amp;$J$6)
/_xlfn.UNIQUE(_xlfn._xlws.FILTER($E:$E,$D:$D=$J$3))
/IF($J$4="総計",1,IF($J$4="割合",$H27,$K27/10))
),0)</f>
        <v/>
      </c>
      <c r="X27" s="48" t="str" cm="1">
        <f t="array" ref="X27">IFERROR(
IF(OR(X$9="",$I27=""),"",
SUMIFS(収穫記録!$P:$P,収穫記録!$D:$D,$J$1,収穫記録!$I:$I,$J$2,収穫記録!$J:$J,X$9,収穫記録!$F:$F,$I27,収穫記録!$B:$B,"&gt;="&amp;$J$5,収穫記録!$B:$B,"&lt;="&amp;$J$6)
/_xlfn.UNIQUE(_xlfn._xlws.FILTER($E:$E,$D:$D=$J$3))
/IF($J$4="総計",1,IF($J$4="割合",$H27,$K27/10))
),0)</f>
        <v/>
      </c>
    </row>
    <row r="28" spans="10:24">
      <c r="J28" s="13"/>
      <c r="K28" s="37"/>
      <c r="L28" s="46" t="str">
        <f t="shared" si="0"/>
        <v/>
      </c>
      <c r="M28" s="47" cm="1">
        <f t="array" ref="M28">IFERROR(
IF(OR(M$9="",$I28=""),"",
SUMIFS(収穫記録!$P:$P,収穫記録!$D:$D,$J$1,収穫記録!$I:$I,$J$2,収穫記録!$J:$J,M$9,収穫記録!$F:$F,$I28,収穫記録!$B:$B,"&gt;="&amp;$J$5,収穫記録!$B:$B,"&lt;="&amp;$J$6)
/_xlfn.UNIQUE(_xlfn._xlws.FILTER($E:$E,$D:$D=$J$3))
/IF($J$4="総計",1,IF($J$4="割合",$H28,$K28/10))
),0)</f>
        <v>0</v>
      </c>
      <c r="N28" s="48" t="str" cm="1">
        <f t="array" ref="N28">IFERROR(
IF(OR(N$9="",$I28=""),"",
SUMIFS(収穫記録!$P:$P,収穫記録!$D:$D,$J$1,収穫記録!$I:$I,$J$2,収穫記録!$J:$J,N$9,収穫記録!$F:$F,$I28,収穫記録!$B:$B,"&gt;="&amp;$J$5,収穫記録!$B:$B,"&lt;="&amp;$J$6)
/_xlfn.UNIQUE(_xlfn._xlws.FILTER($E:$E,$D:$D=$J$3))
/IF($J$4="総計",1,IF($J$4="割合",$H28,$K28/10))
),0)</f>
        <v/>
      </c>
      <c r="O28" s="48" t="str" cm="1">
        <f t="array" ref="O28">IFERROR(
IF(OR(O$9="",$I28=""),"",
SUMIFS(収穫記録!$P:$P,収穫記録!$D:$D,$J$1,収穫記録!$I:$I,$J$2,収穫記録!$J:$J,O$9,収穫記録!$F:$F,$I28,収穫記録!$B:$B,"&gt;="&amp;$J$5,収穫記録!$B:$B,"&lt;="&amp;$J$6)
/_xlfn.UNIQUE(_xlfn._xlws.FILTER($E:$E,$D:$D=$J$3))
/IF($J$4="総計",1,IF($J$4="割合",$H28,$K28/10))
),0)</f>
        <v/>
      </c>
      <c r="P28" s="48" t="str" cm="1">
        <f t="array" ref="P28">IFERROR(
IF(OR(P$9="",$I28=""),"",
SUMIFS(収穫記録!$P:$P,収穫記録!$D:$D,$J$1,収穫記録!$I:$I,$J$2,収穫記録!$J:$J,P$9,収穫記録!$F:$F,$I28,収穫記録!$B:$B,"&gt;="&amp;$J$5,収穫記録!$B:$B,"&lt;="&amp;$J$6)
/_xlfn.UNIQUE(_xlfn._xlws.FILTER($E:$E,$D:$D=$J$3))
/IF($J$4="総計",1,IF($J$4="割合",$H28,$K28/10))
),0)</f>
        <v/>
      </c>
      <c r="Q28" s="48" t="str" cm="1">
        <f t="array" ref="Q28">IFERROR(
IF(OR(Q$9="",$I28=""),"",
SUMIFS(収穫記録!$P:$P,収穫記録!$D:$D,$J$1,収穫記録!$I:$I,$J$2,収穫記録!$J:$J,Q$9,収穫記録!$F:$F,$I28,収穫記録!$B:$B,"&gt;="&amp;$J$5,収穫記録!$B:$B,"&lt;="&amp;$J$6)
/_xlfn.UNIQUE(_xlfn._xlws.FILTER($E:$E,$D:$D=$J$3))
/IF($J$4="総計",1,IF($J$4="割合",$H28,$K28/10))
),0)</f>
        <v/>
      </c>
      <c r="R28" s="48" t="str" cm="1">
        <f t="array" ref="R28">IFERROR(
IF(OR(R$9="",$I28=""),"",
SUMIFS(収穫記録!$P:$P,収穫記録!$D:$D,$J$1,収穫記録!$I:$I,$J$2,収穫記録!$J:$J,R$9,収穫記録!$F:$F,$I28,収穫記録!$B:$B,"&gt;="&amp;$J$5,収穫記録!$B:$B,"&lt;="&amp;$J$6)
/_xlfn.UNIQUE(_xlfn._xlws.FILTER($E:$E,$D:$D=$J$3))
/IF($J$4="総計",1,IF($J$4="割合",$H28,$K28/10))
),0)</f>
        <v/>
      </c>
      <c r="S28" s="48" t="str" cm="1">
        <f t="array" ref="S28">IFERROR(
IF(OR(S$9="",$I28=""),"",
SUMIFS(収穫記録!$P:$P,収穫記録!$D:$D,$J$1,収穫記録!$I:$I,$J$2,収穫記録!$J:$J,S$9,収穫記録!$F:$F,$I28,収穫記録!$B:$B,"&gt;="&amp;$J$5,収穫記録!$B:$B,"&lt;="&amp;$J$6)
/_xlfn.UNIQUE(_xlfn._xlws.FILTER($E:$E,$D:$D=$J$3))
/IF($J$4="総計",1,IF($J$4="割合",$H28,$K28/10))
),0)</f>
        <v/>
      </c>
      <c r="T28" s="48" t="str" cm="1">
        <f t="array" ref="T28">IFERROR(
IF(OR(T$9="",$I28=""),"",
SUMIFS(収穫記録!$P:$P,収穫記録!$D:$D,$J$1,収穫記録!$I:$I,$J$2,収穫記録!$J:$J,T$9,収穫記録!$F:$F,$I28,収穫記録!$B:$B,"&gt;="&amp;$J$5,収穫記録!$B:$B,"&lt;="&amp;$J$6)
/_xlfn.UNIQUE(_xlfn._xlws.FILTER($E:$E,$D:$D=$J$3))
/IF($J$4="総計",1,IF($J$4="割合",$H28,$K28/10))
),0)</f>
        <v/>
      </c>
      <c r="U28" s="48" t="str" cm="1">
        <f t="array" ref="U28">IFERROR(
IF(OR(U$9="",$I28=""),"",
SUMIFS(収穫記録!$P:$P,収穫記録!$D:$D,$J$1,収穫記録!$I:$I,$J$2,収穫記録!$J:$J,U$9,収穫記録!$F:$F,$I28,収穫記録!$B:$B,"&gt;="&amp;$J$5,収穫記録!$B:$B,"&lt;="&amp;$J$6)
/_xlfn.UNIQUE(_xlfn._xlws.FILTER($E:$E,$D:$D=$J$3))
/IF($J$4="総計",1,IF($J$4="割合",$H28,$K28/10))
),0)</f>
        <v/>
      </c>
      <c r="V28" s="48" t="str" cm="1">
        <f t="array" ref="V28">IFERROR(
IF(OR(V$9="",$I28=""),"",
SUMIFS(収穫記録!$P:$P,収穫記録!$D:$D,$J$1,収穫記録!$I:$I,$J$2,収穫記録!$J:$J,V$9,収穫記録!$F:$F,$I28,収穫記録!$B:$B,"&gt;="&amp;$J$5,収穫記録!$B:$B,"&lt;="&amp;$J$6)
/_xlfn.UNIQUE(_xlfn._xlws.FILTER($E:$E,$D:$D=$J$3))
/IF($J$4="総計",1,IF($J$4="割合",$H28,$K28/10))
),0)</f>
        <v/>
      </c>
      <c r="W28" s="48" t="str" cm="1">
        <f t="array" ref="W28">IFERROR(
IF(OR(W$9="",$I28=""),"",
SUMIFS(収穫記録!$P:$P,収穫記録!$D:$D,$J$1,収穫記録!$I:$I,$J$2,収穫記録!$J:$J,W$9,収穫記録!$F:$F,$I28,収穫記録!$B:$B,"&gt;="&amp;$J$5,収穫記録!$B:$B,"&lt;="&amp;$J$6)
/_xlfn.UNIQUE(_xlfn._xlws.FILTER($E:$E,$D:$D=$J$3))
/IF($J$4="総計",1,IF($J$4="割合",$H28,$K28/10))
),0)</f>
        <v/>
      </c>
      <c r="X28" s="48" t="str" cm="1">
        <f t="array" ref="X28">IFERROR(
IF(OR(X$9="",$I28=""),"",
SUMIFS(収穫記録!$P:$P,収穫記録!$D:$D,$J$1,収穫記録!$I:$I,$J$2,収穫記録!$J:$J,X$9,収穫記録!$F:$F,$I28,収穫記録!$B:$B,"&gt;="&amp;$J$5,収穫記録!$B:$B,"&lt;="&amp;$J$6)
/_xlfn.UNIQUE(_xlfn._xlws.FILTER($E:$E,$D:$D=$J$3))
/IF($J$4="総計",1,IF($J$4="割合",$H28,$K28/10))
),0)</f>
        <v/>
      </c>
    </row>
    <row r="29" spans="10:24">
      <c r="J29" s="13"/>
      <c r="K29" s="37"/>
      <c r="L29" s="46" t="str">
        <f t="shared" si="0"/>
        <v/>
      </c>
      <c r="M29" s="47" cm="1">
        <f t="array" ref="M29">IFERROR(
IF(OR(M$9="",$I29=""),"",
SUMIFS(収穫記録!$P:$P,収穫記録!$D:$D,$J$1,収穫記録!$I:$I,$J$2,収穫記録!$J:$J,M$9,収穫記録!$F:$F,$I29,収穫記録!$B:$B,"&gt;="&amp;$J$5,収穫記録!$B:$B,"&lt;="&amp;$J$6)
/_xlfn.UNIQUE(_xlfn._xlws.FILTER($E:$E,$D:$D=$J$3))
/IF($J$4="総計",1,IF($J$4="割合",$H29,$K29/10))
),0)</f>
        <v>0</v>
      </c>
      <c r="N29" s="48" t="str" cm="1">
        <f t="array" ref="N29">IFERROR(
IF(OR(N$9="",$I29=""),"",
SUMIFS(収穫記録!$P:$P,収穫記録!$D:$D,$J$1,収穫記録!$I:$I,$J$2,収穫記録!$J:$J,N$9,収穫記録!$F:$F,$I29,収穫記録!$B:$B,"&gt;="&amp;$J$5,収穫記録!$B:$B,"&lt;="&amp;$J$6)
/_xlfn.UNIQUE(_xlfn._xlws.FILTER($E:$E,$D:$D=$J$3))
/IF($J$4="総計",1,IF($J$4="割合",$H29,$K29/10))
),0)</f>
        <v/>
      </c>
      <c r="O29" s="48" t="str" cm="1">
        <f t="array" ref="O29">IFERROR(
IF(OR(O$9="",$I29=""),"",
SUMIFS(収穫記録!$P:$P,収穫記録!$D:$D,$J$1,収穫記録!$I:$I,$J$2,収穫記録!$J:$J,O$9,収穫記録!$F:$F,$I29,収穫記録!$B:$B,"&gt;="&amp;$J$5,収穫記録!$B:$B,"&lt;="&amp;$J$6)
/_xlfn.UNIQUE(_xlfn._xlws.FILTER($E:$E,$D:$D=$J$3))
/IF($J$4="総計",1,IF($J$4="割合",$H29,$K29/10))
),0)</f>
        <v/>
      </c>
      <c r="P29" s="48" t="str" cm="1">
        <f t="array" ref="P29">IFERROR(
IF(OR(P$9="",$I29=""),"",
SUMIFS(収穫記録!$P:$P,収穫記録!$D:$D,$J$1,収穫記録!$I:$I,$J$2,収穫記録!$J:$J,P$9,収穫記録!$F:$F,$I29,収穫記録!$B:$B,"&gt;="&amp;$J$5,収穫記録!$B:$B,"&lt;="&amp;$J$6)
/_xlfn.UNIQUE(_xlfn._xlws.FILTER($E:$E,$D:$D=$J$3))
/IF($J$4="総計",1,IF($J$4="割合",$H29,$K29/10))
),0)</f>
        <v/>
      </c>
      <c r="Q29" s="48" t="str" cm="1">
        <f t="array" ref="Q29">IFERROR(
IF(OR(Q$9="",$I29=""),"",
SUMIFS(収穫記録!$P:$P,収穫記録!$D:$D,$J$1,収穫記録!$I:$I,$J$2,収穫記録!$J:$J,Q$9,収穫記録!$F:$F,$I29,収穫記録!$B:$B,"&gt;="&amp;$J$5,収穫記録!$B:$B,"&lt;="&amp;$J$6)
/_xlfn.UNIQUE(_xlfn._xlws.FILTER($E:$E,$D:$D=$J$3))
/IF($J$4="総計",1,IF($J$4="割合",$H29,$K29/10))
),0)</f>
        <v/>
      </c>
      <c r="R29" s="48" t="str" cm="1">
        <f t="array" ref="R29">IFERROR(
IF(OR(R$9="",$I29=""),"",
SUMIFS(収穫記録!$P:$P,収穫記録!$D:$D,$J$1,収穫記録!$I:$I,$J$2,収穫記録!$J:$J,R$9,収穫記録!$F:$F,$I29,収穫記録!$B:$B,"&gt;="&amp;$J$5,収穫記録!$B:$B,"&lt;="&amp;$J$6)
/_xlfn.UNIQUE(_xlfn._xlws.FILTER($E:$E,$D:$D=$J$3))
/IF($J$4="総計",1,IF($J$4="割合",$H29,$K29/10))
),0)</f>
        <v/>
      </c>
      <c r="S29" s="48" t="str" cm="1">
        <f t="array" ref="S29">IFERROR(
IF(OR(S$9="",$I29=""),"",
SUMIFS(収穫記録!$P:$P,収穫記録!$D:$D,$J$1,収穫記録!$I:$I,$J$2,収穫記録!$J:$J,S$9,収穫記録!$F:$F,$I29,収穫記録!$B:$B,"&gt;="&amp;$J$5,収穫記録!$B:$B,"&lt;="&amp;$J$6)
/_xlfn.UNIQUE(_xlfn._xlws.FILTER($E:$E,$D:$D=$J$3))
/IF($J$4="総計",1,IF($J$4="割合",$H29,$K29/10))
),0)</f>
        <v/>
      </c>
      <c r="T29" s="48" t="str" cm="1">
        <f t="array" ref="T29">IFERROR(
IF(OR(T$9="",$I29=""),"",
SUMIFS(収穫記録!$P:$P,収穫記録!$D:$D,$J$1,収穫記録!$I:$I,$J$2,収穫記録!$J:$J,T$9,収穫記録!$F:$F,$I29,収穫記録!$B:$B,"&gt;="&amp;$J$5,収穫記録!$B:$B,"&lt;="&amp;$J$6)
/_xlfn.UNIQUE(_xlfn._xlws.FILTER($E:$E,$D:$D=$J$3))
/IF($J$4="総計",1,IF($J$4="割合",$H29,$K29/10))
),0)</f>
        <v/>
      </c>
      <c r="U29" s="48" t="str" cm="1">
        <f t="array" ref="U29">IFERROR(
IF(OR(U$9="",$I29=""),"",
SUMIFS(収穫記録!$P:$P,収穫記録!$D:$D,$J$1,収穫記録!$I:$I,$J$2,収穫記録!$J:$J,U$9,収穫記録!$F:$F,$I29,収穫記録!$B:$B,"&gt;="&amp;$J$5,収穫記録!$B:$B,"&lt;="&amp;$J$6)
/_xlfn.UNIQUE(_xlfn._xlws.FILTER($E:$E,$D:$D=$J$3))
/IF($J$4="総計",1,IF($J$4="割合",$H29,$K29/10))
),0)</f>
        <v/>
      </c>
      <c r="V29" s="48" t="str" cm="1">
        <f t="array" ref="V29">IFERROR(
IF(OR(V$9="",$I29=""),"",
SUMIFS(収穫記録!$P:$P,収穫記録!$D:$D,$J$1,収穫記録!$I:$I,$J$2,収穫記録!$J:$J,V$9,収穫記録!$F:$F,$I29,収穫記録!$B:$B,"&gt;="&amp;$J$5,収穫記録!$B:$B,"&lt;="&amp;$J$6)
/_xlfn.UNIQUE(_xlfn._xlws.FILTER($E:$E,$D:$D=$J$3))
/IF($J$4="総計",1,IF($J$4="割合",$H29,$K29/10))
),0)</f>
        <v/>
      </c>
      <c r="W29" s="48" t="str" cm="1">
        <f t="array" ref="W29">IFERROR(
IF(OR(W$9="",$I29=""),"",
SUMIFS(収穫記録!$P:$P,収穫記録!$D:$D,$J$1,収穫記録!$I:$I,$J$2,収穫記録!$J:$J,W$9,収穫記録!$F:$F,$I29,収穫記録!$B:$B,"&gt;="&amp;$J$5,収穫記録!$B:$B,"&lt;="&amp;$J$6)
/_xlfn.UNIQUE(_xlfn._xlws.FILTER($E:$E,$D:$D=$J$3))
/IF($J$4="総計",1,IF($J$4="割合",$H29,$K29/10))
),0)</f>
        <v/>
      </c>
      <c r="X29" s="48" t="str" cm="1">
        <f t="array" ref="X29">IFERROR(
IF(OR(X$9="",$I29=""),"",
SUMIFS(収穫記録!$P:$P,収穫記録!$D:$D,$J$1,収穫記録!$I:$I,$J$2,収穫記録!$J:$J,X$9,収穫記録!$F:$F,$I29,収穫記録!$B:$B,"&gt;="&amp;$J$5,収穫記録!$B:$B,"&lt;="&amp;$J$6)
/_xlfn.UNIQUE(_xlfn._xlws.FILTER($E:$E,$D:$D=$J$3))
/IF($J$4="総計",1,IF($J$4="割合",$H29,$K29/10))
),0)</f>
        <v/>
      </c>
    </row>
    <row r="30" spans="10:24">
      <c r="J30" s="13"/>
      <c r="K30" s="37"/>
      <c r="L30" s="46" t="str">
        <f t="shared" si="0"/>
        <v/>
      </c>
      <c r="M30" s="47" cm="1">
        <f t="array" ref="M30">IFERROR(
IF(OR(M$9="",$I30=""),"",
SUMIFS(収穫記録!$P:$P,収穫記録!$D:$D,$J$1,収穫記録!$I:$I,$J$2,収穫記録!$J:$J,M$9,収穫記録!$F:$F,$I30,収穫記録!$B:$B,"&gt;="&amp;$J$5,収穫記録!$B:$B,"&lt;="&amp;$J$6)
/_xlfn.UNIQUE(_xlfn._xlws.FILTER($E:$E,$D:$D=$J$3))
/IF($J$4="総計",1,IF($J$4="割合",$H30,$K30/10))
),0)</f>
        <v>0</v>
      </c>
      <c r="N30" s="48" t="str" cm="1">
        <f t="array" ref="N30">IFERROR(
IF(OR(N$9="",$I30=""),"",
SUMIFS(収穫記録!$P:$P,収穫記録!$D:$D,$J$1,収穫記録!$I:$I,$J$2,収穫記録!$J:$J,N$9,収穫記録!$F:$F,$I30,収穫記録!$B:$B,"&gt;="&amp;$J$5,収穫記録!$B:$B,"&lt;="&amp;$J$6)
/_xlfn.UNIQUE(_xlfn._xlws.FILTER($E:$E,$D:$D=$J$3))
/IF($J$4="総計",1,IF($J$4="割合",$H30,$K30/10))
),0)</f>
        <v/>
      </c>
      <c r="O30" s="48" t="str" cm="1">
        <f t="array" ref="O30">IFERROR(
IF(OR(O$9="",$I30=""),"",
SUMIFS(収穫記録!$P:$P,収穫記録!$D:$D,$J$1,収穫記録!$I:$I,$J$2,収穫記録!$J:$J,O$9,収穫記録!$F:$F,$I30,収穫記録!$B:$B,"&gt;="&amp;$J$5,収穫記録!$B:$B,"&lt;="&amp;$J$6)
/_xlfn.UNIQUE(_xlfn._xlws.FILTER($E:$E,$D:$D=$J$3))
/IF($J$4="総計",1,IF($J$4="割合",$H30,$K30/10))
),0)</f>
        <v/>
      </c>
      <c r="P30" s="48" t="str" cm="1">
        <f t="array" ref="P30">IFERROR(
IF(OR(P$9="",$I30=""),"",
SUMIFS(収穫記録!$P:$P,収穫記録!$D:$D,$J$1,収穫記録!$I:$I,$J$2,収穫記録!$J:$J,P$9,収穫記録!$F:$F,$I30,収穫記録!$B:$B,"&gt;="&amp;$J$5,収穫記録!$B:$B,"&lt;="&amp;$J$6)
/_xlfn.UNIQUE(_xlfn._xlws.FILTER($E:$E,$D:$D=$J$3))
/IF($J$4="総計",1,IF($J$4="割合",$H30,$K30/10))
),0)</f>
        <v/>
      </c>
      <c r="Q30" s="48" t="str" cm="1">
        <f t="array" ref="Q30">IFERROR(
IF(OR(Q$9="",$I30=""),"",
SUMIFS(収穫記録!$P:$P,収穫記録!$D:$D,$J$1,収穫記録!$I:$I,$J$2,収穫記録!$J:$J,Q$9,収穫記録!$F:$F,$I30,収穫記録!$B:$B,"&gt;="&amp;$J$5,収穫記録!$B:$B,"&lt;="&amp;$J$6)
/_xlfn.UNIQUE(_xlfn._xlws.FILTER($E:$E,$D:$D=$J$3))
/IF($J$4="総計",1,IF($J$4="割合",$H30,$K30/10))
),0)</f>
        <v/>
      </c>
      <c r="R30" s="48" t="str" cm="1">
        <f t="array" ref="R30">IFERROR(
IF(OR(R$9="",$I30=""),"",
SUMIFS(収穫記録!$P:$P,収穫記録!$D:$D,$J$1,収穫記録!$I:$I,$J$2,収穫記録!$J:$J,R$9,収穫記録!$F:$F,$I30,収穫記録!$B:$B,"&gt;="&amp;$J$5,収穫記録!$B:$B,"&lt;="&amp;$J$6)
/_xlfn.UNIQUE(_xlfn._xlws.FILTER($E:$E,$D:$D=$J$3))
/IF($J$4="総計",1,IF($J$4="割合",$H30,$K30/10))
),0)</f>
        <v/>
      </c>
      <c r="S30" s="48" t="str" cm="1">
        <f t="array" ref="S30">IFERROR(
IF(OR(S$9="",$I30=""),"",
SUMIFS(収穫記録!$P:$P,収穫記録!$D:$D,$J$1,収穫記録!$I:$I,$J$2,収穫記録!$J:$J,S$9,収穫記録!$F:$F,$I30,収穫記録!$B:$B,"&gt;="&amp;$J$5,収穫記録!$B:$B,"&lt;="&amp;$J$6)
/_xlfn.UNIQUE(_xlfn._xlws.FILTER($E:$E,$D:$D=$J$3))
/IF($J$4="総計",1,IF($J$4="割合",$H30,$K30/10))
),0)</f>
        <v/>
      </c>
      <c r="T30" s="48" t="str" cm="1">
        <f t="array" ref="T30">IFERROR(
IF(OR(T$9="",$I30=""),"",
SUMIFS(収穫記録!$P:$P,収穫記録!$D:$D,$J$1,収穫記録!$I:$I,$J$2,収穫記録!$J:$J,T$9,収穫記録!$F:$F,$I30,収穫記録!$B:$B,"&gt;="&amp;$J$5,収穫記録!$B:$B,"&lt;="&amp;$J$6)
/_xlfn.UNIQUE(_xlfn._xlws.FILTER($E:$E,$D:$D=$J$3))
/IF($J$4="総計",1,IF($J$4="割合",$H30,$K30/10))
),0)</f>
        <v/>
      </c>
      <c r="U30" s="48" t="str" cm="1">
        <f t="array" ref="U30">IFERROR(
IF(OR(U$9="",$I30=""),"",
SUMIFS(収穫記録!$P:$P,収穫記録!$D:$D,$J$1,収穫記録!$I:$I,$J$2,収穫記録!$J:$J,U$9,収穫記録!$F:$F,$I30,収穫記録!$B:$B,"&gt;="&amp;$J$5,収穫記録!$B:$B,"&lt;="&amp;$J$6)
/_xlfn.UNIQUE(_xlfn._xlws.FILTER($E:$E,$D:$D=$J$3))
/IF($J$4="総計",1,IF($J$4="割合",$H30,$K30/10))
),0)</f>
        <v/>
      </c>
      <c r="V30" s="48" t="str" cm="1">
        <f t="array" ref="V30">IFERROR(
IF(OR(V$9="",$I30=""),"",
SUMIFS(収穫記録!$P:$P,収穫記録!$D:$D,$J$1,収穫記録!$I:$I,$J$2,収穫記録!$J:$J,V$9,収穫記録!$F:$F,$I30,収穫記録!$B:$B,"&gt;="&amp;$J$5,収穫記録!$B:$B,"&lt;="&amp;$J$6)
/_xlfn.UNIQUE(_xlfn._xlws.FILTER($E:$E,$D:$D=$J$3))
/IF($J$4="総計",1,IF($J$4="割合",$H30,$K30/10))
),0)</f>
        <v/>
      </c>
      <c r="W30" s="48" t="str" cm="1">
        <f t="array" ref="W30">IFERROR(
IF(OR(W$9="",$I30=""),"",
SUMIFS(収穫記録!$P:$P,収穫記録!$D:$D,$J$1,収穫記録!$I:$I,$J$2,収穫記録!$J:$J,W$9,収穫記録!$F:$F,$I30,収穫記録!$B:$B,"&gt;="&amp;$J$5,収穫記録!$B:$B,"&lt;="&amp;$J$6)
/_xlfn.UNIQUE(_xlfn._xlws.FILTER($E:$E,$D:$D=$J$3))
/IF($J$4="総計",1,IF($J$4="割合",$H30,$K30/10))
),0)</f>
        <v/>
      </c>
      <c r="X30" s="48" t="str" cm="1">
        <f t="array" ref="X30">IFERROR(
IF(OR(X$9="",$I30=""),"",
SUMIFS(収穫記録!$P:$P,収穫記録!$D:$D,$J$1,収穫記録!$I:$I,$J$2,収穫記録!$J:$J,X$9,収穫記録!$F:$F,$I30,収穫記録!$B:$B,"&gt;="&amp;$J$5,収穫記録!$B:$B,"&lt;="&amp;$J$6)
/_xlfn.UNIQUE(_xlfn._xlws.FILTER($E:$E,$D:$D=$J$3))
/IF($J$4="総計",1,IF($J$4="割合",$H30,$K30/10))
),0)</f>
        <v/>
      </c>
    </row>
    <row r="31" spans="10:24">
      <c r="J31" s="13"/>
      <c r="K31" s="37"/>
      <c r="L31" s="46" t="str">
        <f t="shared" si="0"/>
        <v/>
      </c>
      <c r="M31" s="47" cm="1">
        <f t="array" ref="M31">IFERROR(
IF(OR(M$9="",$I31=""),"",
SUMIFS(収穫記録!$P:$P,収穫記録!$D:$D,$J$1,収穫記録!$I:$I,$J$2,収穫記録!$J:$J,M$9,収穫記録!$F:$F,$I31,収穫記録!$B:$B,"&gt;="&amp;$J$5,収穫記録!$B:$B,"&lt;="&amp;$J$6)
/_xlfn.UNIQUE(_xlfn._xlws.FILTER($E:$E,$D:$D=$J$3))
/IF($J$4="総計",1,IF($J$4="割合",$H31,$K31/10))
),0)</f>
        <v>0</v>
      </c>
      <c r="N31" s="48" t="str" cm="1">
        <f t="array" ref="N31">IFERROR(
IF(OR(N$9="",$I31=""),"",
SUMIFS(収穫記録!$P:$P,収穫記録!$D:$D,$J$1,収穫記録!$I:$I,$J$2,収穫記録!$J:$J,N$9,収穫記録!$F:$F,$I31,収穫記録!$B:$B,"&gt;="&amp;$J$5,収穫記録!$B:$B,"&lt;="&amp;$J$6)
/_xlfn.UNIQUE(_xlfn._xlws.FILTER($E:$E,$D:$D=$J$3))
/IF($J$4="総計",1,IF($J$4="割合",$H31,$K31/10))
),0)</f>
        <v/>
      </c>
      <c r="O31" s="48" t="str" cm="1">
        <f t="array" ref="O31">IFERROR(
IF(OR(O$9="",$I31=""),"",
SUMIFS(収穫記録!$P:$P,収穫記録!$D:$D,$J$1,収穫記録!$I:$I,$J$2,収穫記録!$J:$J,O$9,収穫記録!$F:$F,$I31,収穫記録!$B:$B,"&gt;="&amp;$J$5,収穫記録!$B:$B,"&lt;="&amp;$J$6)
/_xlfn.UNIQUE(_xlfn._xlws.FILTER($E:$E,$D:$D=$J$3))
/IF($J$4="総計",1,IF($J$4="割合",$H31,$K31/10))
),0)</f>
        <v/>
      </c>
      <c r="P31" s="48" t="str" cm="1">
        <f t="array" ref="P31">IFERROR(
IF(OR(P$9="",$I31=""),"",
SUMIFS(収穫記録!$P:$P,収穫記録!$D:$D,$J$1,収穫記録!$I:$I,$J$2,収穫記録!$J:$J,P$9,収穫記録!$F:$F,$I31,収穫記録!$B:$B,"&gt;="&amp;$J$5,収穫記録!$B:$B,"&lt;="&amp;$J$6)
/_xlfn.UNIQUE(_xlfn._xlws.FILTER($E:$E,$D:$D=$J$3))
/IF($J$4="総計",1,IF($J$4="割合",$H31,$K31/10))
),0)</f>
        <v/>
      </c>
      <c r="Q31" s="48" t="str" cm="1">
        <f t="array" ref="Q31">IFERROR(
IF(OR(Q$9="",$I31=""),"",
SUMIFS(収穫記録!$P:$P,収穫記録!$D:$D,$J$1,収穫記録!$I:$I,$J$2,収穫記録!$J:$J,Q$9,収穫記録!$F:$F,$I31,収穫記録!$B:$B,"&gt;="&amp;$J$5,収穫記録!$B:$B,"&lt;="&amp;$J$6)
/_xlfn.UNIQUE(_xlfn._xlws.FILTER($E:$E,$D:$D=$J$3))
/IF($J$4="総計",1,IF($J$4="割合",$H31,$K31/10))
),0)</f>
        <v/>
      </c>
      <c r="R31" s="48" t="str" cm="1">
        <f t="array" ref="R31">IFERROR(
IF(OR(R$9="",$I31=""),"",
SUMIFS(収穫記録!$P:$P,収穫記録!$D:$D,$J$1,収穫記録!$I:$I,$J$2,収穫記録!$J:$J,R$9,収穫記録!$F:$F,$I31,収穫記録!$B:$B,"&gt;="&amp;$J$5,収穫記録!$B:$B,"&lt;="&amp;$J$6)
/_xlfn.UNIQUE(_xlfn._xlws.FILTER($E:$E,$D:$D=$J$3))
/IF($J$4="総計",1,IF($J$4="割合",$H31,$K31/10))
),0)</f>
        <v/>
      </c>
      <c r="S31" s="48" t="str" cm="1">
        <f t="array" ref="S31">IFERROR(
IF(OR(S$9="",$I31=""),"",
SUMIFS(収穫記録!$P:$P,収穫記録!$D:$D,$J$1,収穫記録!$I:$I,$J$2,収穫記録!$J:$J,S$9,収穫記録!$F:$F,$I31,収穫記録!$B:$B,"&gt;="&amp;$J$5,収穫記録!$B:$B,"&lt;="&amp;$J$6)
/_xlfn.UNIQUE(_xlfn._xlws.FILTER($E:$E,$D:$D=$J$3))
/IF($J$4="総計",1,IF($J$4="割合",$H31,$K31/10))
),0)</f>
        <v/>
      </c>
      <c r="T31" s="48" t="str" cm="1">
        <f t="array" ref="T31">IFERROR(
IF(OR(T$9="",$I31=""),"",
SUMIFS(収穫記録!$P:$P,収穫記録!$D:$D,$J$1,収穫記録!$I:$I,$J$2,収穫記録!$J:$J,T$9,収穫記録!$F:$F,$I31,収穫記録!$B:$B,"&gt;="&amp;$J$5,収穫記録!$B:$B,"&lt;="&amp;$J$6)
/_xlfn.UNIQUE(_xlfn._xlws.FILTER($E:$E,$D:$D=$J$3))
/IF($J$4="総計",1,IF($J$4="割合",$H31,$K31/10))
),0)</f>
        <v/>
      </c>
      <c r="U31" s="48" t="str" cm="1">
        <f t="array" ref="U31">IFERROR(
IF(OR(U$9="",$I31=""),"",
SUMIFS(収穫記録!$P:$P,収穫記録!$D:$D,$J$1,収穫記録!$I:$I,$J$2,収穫記録!$J:$J,U$9,収穫記録!$F:$F,$I31,収穫記録!$B:$B,"&gt;="&amp;$J$5,収穫記録!$B:$B,"&lt;="&amp;$J$6)
/_xlfn.UNIQUE(_xlfn._xlws.FILTER($E:$E,$D:$D=$J$3))
/IF($J$4="総計",1,IF($J$4="割合",$H31,$K31/10))
),0)</f>
        <v/>
      </c>
      <c r="V31" s="48" t="str" cm="1">
        <f t="array" ref="V31">IFERROR(
IF(OR(V$9="",$I31=""),"",
SUMIFS(収穫記録!$P:$P,収穫記録!$D:$D,$J$1,収穫記録!$I:$I,$J$2,収穫記録!$J:$J,V$9,収穫記録!$F:$F,$I31,収穫記録!$B:$B,"&gt;="&amp;$J$5,収穫記録!$B:$B,"&lt;="&amp;$J$6)
/_xlfn.UNIQUE(_xlfn._xlws.FILTER($E:$E,$D:$D=$J$3))
/IF($J$4="総計",1,IF($J$4="割合",$H31,$K31/10))
),0)</f>
        <v/>
      </c>
      <c r="W31" s="48" t="str" cm="1">
        <f t="array" ref="W31">IFERROR(
IF(OR(W$9="",$I31=""),"",
SUMIFS(収穫記録!$P:$P,収穫記録!$D:$D,$J$1,収穫記録!$I:$I,$J$2,収穫記録!$J:$J,W$9,収穫記録!$F:$F,$I31,収穫記録!$B:$B,"&gt;="&amp;$J$5,収穫記録!$B:$B,"&lt;="&amp;$J$6)
/_xlfn.UNIQUE(_xlfn._xlws.FILTER($E:$E,$D:$D=$J$3))
/IF($J$4="総計",1,IF($J$4="割合",$H31,$K31/10))
),0)</f>
        <v/>
      </c>
      <c r="X31" s="48" t="str" cm="1">
        <f t="array" ref="X31">IFERROR(
IF(OR(X$9="",$I31=""),"",
SUMIFS(収穫記録!$P:$P,収穫記録!$D:$D,$J$1,収穫記録!$I:$I,$J$2,収穫記録!$J:$J,X$9,収穫記録!$F:$F,$I31,収穫記録!$B:$B,"&gt;="&amp;$J$5,収穫記録!$B:$B,"&lt;="&amp;$J$6)
/_xlfn.UNIQUE(_xlfn._xlws.FILTER($E:$E,$D:$D=$J$3))
/IF($J$4="総計",1,IF($J$4="割合",$H31,$K31/10))
),0)</f>
        <v/>
      </c>
    </row>
    <row r="32" spans="10:24">
      <c r="J32" s="13"/>
      <c r="K32" s="37"/>
      <c r="L32" s="46" t="str">
        <f t="shared" si="0"/>
        <v/>
      </c>
      <c r="M32" s="47" cm="1">
        <f t="array" ref="M32">IFERROR(
IF(OR(M$9="",$I32=""),"",
SUMIFS(収穫記録!$P:$P,収穫記録!$D:$D,$J$1,収穫記録!$I:$I,$J$2,収穫記録!$J:$J,M$9,収穫記録!$F:$F,$I32,収穫記録!$B:$B,"&gt;="&amp;$J$5,収穫記録!$B:$B,"&lt;="&amp;$J$6)
/_xlfn.UNIQUE(_xlfn._xlws.FILTER($E:$E,$D:$D=$J$3))
/IF($J$4="総計",1,IF($J$4="割合",$H32,$K32/10))
),0)</f>
        <v>0</v>
      </c>
      <c r="N32" s="48" t="str" cm="1">
        <f t="array" ref="N32">IFERROR(
IF(OR(N$9="",$I32=""),"",
SUMIFS(収穫記録!$P:$P,収穫記録!$D:$D,$J$1,収穫記録!$I:$I,$J$2,収穫記録!$J:$J,N$9,収穫記録!$F:$F,$I32,収穫記録!$B:$B,"&gt;="&amp;$J$5,収穫記録!$B:$B,"&lt;="&amp;$J$6)
/_xlfn.UNIQUE(_xlfn._xlws.FILTER($E:$E,$D:$D=$J$3))
/IF($J$4="総計",1,IF($J$4="割合",$H32,$K32/10))
),0)</f>
        <v/>
      </c>
      <c r="O32" s="48" t="str" cm="1">
        <f t="array" ref="O32">IFERROR(
IF(OR(O$9="",$I32=""),"",
SUMIFS(収穫記録!$P:$P,収穫記録!$D:$D,$J$1,収穫記録!$I:$I,$J$2,収穫記録!$J:$J,O$9,収穫記録!$F:$F,$I32,収穫記録!$B:$B,"&gt;="&amp;$J$5,収穫記録!$B:$B,"&lt;="&amp;$J$6)
/_xlfn.UNIQUE(_xlfn._xlws.FILTER($E:$E,$D:$D=$J$3))
/IF($J$4="総計",1,IF($J$4="割合",$H32,$K32/10))
),0)</f>
        <v/>
      </c>
      <c r="P32" s="48" t="str" cm="1">
        <f t="array" ref="P32">IFERROR(
IF(OR(P$9="",$I32=""),"",
SUMIFS(収穫記録!$P:$P,収穫記録!$D:$D,$J$1,収穫記録!$I:$I,$J$2,収穫記録!$J:$J,P$9,収穫記録!$F:$F,$I32,収穫記録!$B:$B,"&gt;="&amp;$J$5,収穫記録!$B:$B,"&lt;="&amp;$J$6)
/_xlfn.UNIQUE(_xlfn._xlws.FILTER($E:$E,$D:$D=$J$3))
/IF($J$4="総計",1,IF($J$4="割合",$H32,$K32/10))
),0)</f>
        <v/>
      </c>
      <c r="Q32" s="48" t="str" cm="1">
        <f t="array" ref="Q32">IFERROR(
IF(OR(Q$9="",$I32=""),"",
SUMIFS(収穫記録!$P:$P,収穫記録!$D:$D,$J$1,収穫記録!$I:$I,$J$2,収穫記録!$J:$J,Q$9,収穫記録!$F:$F,$I32,収穫記録!$B:$B,"&gt;="&amp;$J$5,収穫記録!$B:$B,"&lt;="&amp;$J$6)
/_xlfn.UNIQUE(_xlfn._xlws.FILTER($E:$E,$D:$D=$J$3))
/IF($J$4="総計",1,IF($J$4="割合",$H32,$K32/10))
),0)</f>
        <v/>
      </c>
      <c r="R32" s="48" t="str" cm="1">
        <f t="array" ref="R32">IFERROR(
IF(OR(R$9="",$I32=""),"",
SUMIFS(収穫記録!$P:$P,収穫記録!$D:$D,$J$1,収穫記録!$I:$I,$J$2,収穫記録!$J:$J,R$9,収穫記録!$F:$F,$I32,収穫記録!$B:$B,"&gt;="&amp;$J$5,収穫記録!$B:$B,"&lt;="&amp;$J$6)
/_xlfn.UNIQUE(_xlfn._xlws.FILTER($E:$E,$D:$D=$J$3))
/IF($J$4="総計",1,IF($J$4="割合",$H32,$K32/10))
),0)</f>
        <v/>
      </c>
      <c r="S32" s="48" t="str" cm="1">
        <f t="array" ref="S32">IFERROR(
IF(OR(S$9="",$I32=""),"",
SUMIFS(収穫記録!$P:$P,収穫記録!$D:$D,$J$1,収穫記録!$I:$I,$J$2,収穫記録!$J:$J,S$9,収穫記録!$F:$F,$I32,収穫記録!$B:$B,"&gt;="&amp;$J$5,収穫記録!$B:$B,"&lt;="&amp;$J$6)
/_xlfn.UNIQUE(_xlfn._xlws.FILTER($E:$E,$D:$D=$J$3))
/IF($J$4="総計",1,IF($J$4="割合",$H32,$K32/10))
),0)</f>
        <v/>
      </c>
      <c r="T32" s="48" t="str" cm="1">
        <f t="array" ref="T32">IFERROR(
IF(OR(T$9="",$I32=""),"",
SUMIFS(収穫記録!$P:$P,収穫記録!$D:$D,$J$1,収穫記録!$I:$I,$J$2,収穫記録!$J:$J,T$9,収穫記録!$F:$F,$I32,収穫記録!$B:$B,"&gt;="&amp;$J$5,収穫記録!$B:$B,"&lt;="&amp;$J$6)
/_xlfn.UNIQUE(_xlfn._xlws.FILTER($E:$E,$D:$D=$J$3))
/IF($J$4="総計",1,IF($J$4="割合",$H32,$K32/10))
),0)</f>
        <v/>
      </c>
      <c r="U32" s="48" t="str" cm="1">
        <f t="array" ref="U32">IFERROR(
IF(OR(U$9="",$I32=""),"",
SUMIFS(収穫記録!$P:$P,収穫記録!$D:$D,$J$1,収穫記録!$I:$I,$J$2,収穫記録!$J:$J,U$9,収穫記録!$F:$F,$I32,収穫記録!$B:$B,"&gt;="&amp;$J$5,収穫記録!$B:$B,"&lt;="&amp;$J$6)
/_xlfn.UNIQUE(_xlfn._xlws.FILTER($E:$E,$D:$D=$J$3))
/IF($J$4="総計",1,IF($J$4="割合",$H32,$K32/10))
),0)</f>
        <v/>
      </c>
      <c r="V32" s="48" t="str" cm="1">
        <f t="array" ref="V32">IFERROR(
IF(OR(V$9="",$I32=""),"",
SUMIFS(収穫記録!$P:$P,収穫記録!$D:$D,$J$1,収穫記録!$I:$I,$J$2,収穫記録!$J:$J,V$9,収穫記録!$F:$F,$I32,収穫記録!$B:$B,"&gt;="&amp;$J$5,収穫記録!$B:$B,"&lt;="&amp;$J$6)
/_xlfn.UNIQUE(_xlfn._xlws.FILTER($E:$E,$D:$D=$J$3))
/IF($J$4="総計",1,IF($J$4="割合",$H32,$K32/10))
),0)</f>
        <v/>
      </c>
      <c r="W32" s="48" t="str" cm="1">
        <f t="array" ref="W32">IFERROR(
IF(OR(W$9="",$I32=""),"",
SUMIFS(収穫記録!$P:$P,収穫記録!$D:$D,$J$1,収穫記録!$I:$I,$J$2,収穫記録!$J:$J,W$9,収穫記録!$F:$F,$I32,収穫記録!$B:$B,"&gt;="&amp;$J$5,収穫記録!$B:$B,"&lt;="&amp;$J$6)
/_xlfn.UNIQUE(_xlfn._xlws.FILTER($E:$E,$D:$D=$J$3))
/IF($J$4="総計",1,IF($J$4="割合",$H32,$K32/10))
),0)</f>
        <v/>
      </c>
      <c r="X32" s="48" t="str" cm="1">
        <f t="array" ref="X32">IFERROR(
IF(OR(X$9="",$I32=""),"",
SUMIFS(収穫記録!$P:$P,収穫記録!$D:$D,$J$1,収穫記録!$I:$I,$J$2,収穫記録!$J:$J,X$9,収穫記録!$F:$F,$I32,収穫記録!$B:$B,"&gt;="&amp;$J$5,収穫記録!$B:$B,"&lt;="&amp;$J$6)
/_xlfn.UNIQUE(_xlfn._xlws.FILTER($E:$E,$D:$D=$J$3))
/IF($J$4="総計",1,IF($J$4="割合",$H32,$K32/10))
),0)</f>
        <v/>
      </c>
    </row>
    <row r="33" spans="10:24">
      <c r="J33" s="13"/>
      <c r="K33" s="37"/>
      <c r="L33" s="46" t="str">
        <f t="shared" si="0"/>
        <v/>
      </c>
      <c r="M33" s="47" cm="1">
        <f t="array" ref="M33">IFERROR(
IF(OR(M$9="",$I33=""),"",
SUMIFS(収穫記録!$P:$P,収穫記録!$D:$D,$J$1,収穫記録!$I:$I,$J$2,収穫記録!$J:$J,M$9,収穫記録!$F:$F,$I33,収穫記録!$B:$B,"&gt;="&amp;$J$5,収穫記録!$B:$B,"&lt;="&amp;$J$6)
/_xlfn.UNIQUE(_xlfn._xlws.FILTER($E:$E,$D:$D=$J$3))
/IF($J$4="総計",1,IF($J$4="割合",$H33,$K33/10))
),0)</f>
        <v>0</v>
      </c>
      <c r="N33" s="48" t="str" cm="1">
        <f t="array" ref="N33">IFERROR(
IF(OR(N$9="",$I33=""),"",
SUMIFS(収穫記録!$P:$P,収穫記録!$D:$D,$J$1,収穫記録!$I:$I,$J$2,収穫記録!$J:$J,N$9,収穫記録!$F:$F,$I33,収穫記録!$B:$B,"&gt;="&amp;$J$5,収穫記録!$B:$B,"&lt;="&amp;$J$6)
/_xlfn.UNIQUE(_xlfn._xlws.FILTER($E:$E,$D:$D=$J$3))
/IF($J$4="総計",1,IF($J$4="割合",$H33,$K33/10))
),0)</f>
        <v/>
      </c>
      <c r="O33" s="48" t="str" cm="1">
        <f t="array" ref="O33">IFERROR(
IF(OR(O$9="",$I33=""),"",
SUMIFS(収穫記録!$P:$P,収穫記録!$D:$D,$J$1,収穫記録!$I:$I,$J$2,収穫記録!$J:$J,O$9,収穫記録!$F:$F,$I33,収穫記録!$B:$B,"&gt;="&amp;$J$5,収穫記録!$B:$B,"&lt;="&amp;$J$6)
/_xlfn.UNIQUE(_xlfn._xlws.FILTER($E:$E,$D:$D=$J$3))
/IF($J$4="総計",1,IF($J$4="割合",$H33,$K33/10))
),0)</f>
        <v/>
      </c>
      <c r="P33" s="48" t="str" cm="1">
        <f t="array" ref="P33">IFERROR(
IF(OR(P$9="",$I33=""),"",
SUMIFS(収穫記録!$P:$P,収穫記録!$D:$D,$J$1,収穫記録!$I:$I,$J$2,収穫記録!$J:$J,P$9,収穫記録!$F:$F,$I33,収穫記録!$B:$B,"&gt;="&amp;$J$5,収穫記録!$B:$B,"&lt;="&amp;$J$6)
/_xlfn.UNIQUE(_xlfn._xlws.FILTER($E:$E,$D:$D=$J$3))
/IF($J$4="総計",1,IF($J$4="割合",$H33,$K33/10))
),0)</f>
        <v/>
      </c>
      <c r="Q33" s="48" t="str" cm="1">
        <f t="array" ref="Q33">IFERROR(
IF(OR(Q$9="",$I33=""),"",
SUMIFS(収穫記録!$P:$P,収穫記録!$D:$D,$J$1,収穫記録!$I:$I,$J$2,収穫記録!$J:$J,Q$9,収穫記録!$F:$F,$I33,収穫記録!$B:$B,"&gt;="&amp;$J$5,収穫記録!$B:$B,"&lt;="&amp;$J$6)
/_xlfn.UNIQUE(_xlfn._xlws.FILTER($E:$E,$D:$D=$J$3))
/IF($J$4="総計",1,IF($J$4="割合",$H33,$K33/10))
),0)</f>
        <v/>
      </c>
      <c r="R33" s="48" t="str" cm="1">
        <f t="array" ref="R33">IFERROR(
IF(OR(R$9="",$I33=""),"",
SUMIFS(収穫記録!$P:$P,収穫記録!$D:$D,$J$1,収穫記録!$I:$I,$J$2,収穫記録!$J:$J,R$9,収穫記録!$F:$F,$I33,収穫記録!$B:$B,"&gt;="&amp;$J$5,収穫記録!$B:$B,"&lt;="&amp;$J$6)
/_xlfn.UNIQUE(_xlfn._xlws.FILTER($E:$E,$D:$D=$J$3))
/IF($J$4="総計",1,IF($J$4="割合",$H33,$K33/10))
),0)</f>
        <v/>
      </c>
      <c r="S33" s="48" t="str" cm="1">
        <f t="array" ref="S33">IFERROR(
IF(OR(S$9="",$I33=""),"",
SUMIFS(収穫記録!$P:$P,収穫記録!$D:$D,$J$1,収穫記録!$I:$I,$J$2,収穫記録!$J:$J,S$9,収穫記録!$F:$F,$I33,収穫記録!$B:$B,"&gt;="&amp;$J$5,収穫記録!$B:$B,"&lt;="&amp;$J$6)
/_xlfn.UNIQUE(_xlfn._xlws.FILTER($E:$E,$D:$D=$J$3))
/IF($J$4="総計",1,IF($J$4="割合",$H33,$K33/10))
),0)</f>
        <v/>
      </c>
      <c r="T33" s="48" t="str" cm="1">
        <f t="array" ref="T33">IFERROR(
IF(OR(T$9="",$I33=""),"",
SUMIFS(収穫記録!$P:$P,収穫記録!$D:$D,$J$1,収穫記録!$I:$I,$J$2,収穫記録!$J:$J,T$9,収穫記録!$F:$F,$I33,収穫記録!$B:$B,"&gt;="&amp;$J$5,収穫記録!$B:$B,"&lt;="&amp;$J$6)
/_xlfn.UNIQUE(_xlfn._xlws.FILTER($E:$E,$D:$D=$J$3))
/IF($J$4="総計",1,IF($J$4="割合",$H33,$K33/10))
),0)</f>
        <v/>
      </c>
      <c r="U33" s="48" t="str" cm="1">
        <f t="array" ref="U33">IFERROR(
IF(OR(U$9="",$I33=""),"",
SUMIFS(収穫記録!$P:$P,収穫記録!$D:$D,$J$1,収穫記録!$I:$I,$J$2,収穫記録!$J:$J,U$9,収穫記録!$F:$F,$I33,収穫記録!$B:$B,"&gt;="&amp;$J$5,収穫記録!$B:$B,"&lt;="&amp;$J$6)
/_xlfn.UNIQUE(_xlfn._xlws.FILTER($E:$E,$D:$D=$J$3))
/IF($J$4="総計",1,IF($J$4="割合",$H33,$K33/10))
),0)</f>
        <v/>
      </c>
      <c r="V33" s="48" t="str" cm="1">
        <f t="array" ref="V33">IFERROR(
IF(OR(V$9="",$I33=""),"",
SUMIFS(収穫記録!$P:$P,収穫記録!$D:$D,$J$1,収穫記録!$I:$I,$J$2,収穫記録!$J:$J,V$9,収穫記録!$F:$F,$I33,収穫記録!$B:$B,"&gt;="&amp;$J$5,収穫記録!$B:$B,"&lt;="&amp;$J$6)
/_xlfn.UNIQUE(_xlfn._xlws.FILTER($E:$E,$D:$D=$J$3))
/IF($J$4="総計",1,IF($J$4="割合",$H33,$K33/10))
),0)</f>
        <v/>
      </c>
      <c r="W33" s="48" t="str" cm="1">
        <f t="array" ref="W33">IFERROR(
IF(OR(W$9="",$I33=""),"",
SUMIFS(収穫記録!$P:$P,収穫記録!$D:$D,$J$1,収穫記録!$I:$I,$J$2,収穫記録!$J:$J,W$9,収穫記録!$F:$F,$I33,収穫記録!$B:$B,"&gt;="&amp;$J$5,収穫記録!$B:$B,"&lt;="&amp;$J$6)
/_xlfn.UNIQUE(_xlfn._xlws.FILTER($E:$E,$D:$D=$J$3))
/IF($J$4="総計",1,IF($J$4="割合",$H33,$K33/10))
),0)</f>
        <v/>
      </c>
      <c r="X33" s="48" t="str" cm="1">
        <f t="array" ref="X33">IFERROR(
IF(OR(X$9="",$I33=""),"",
SUMIFS(収穫記録!$P:$P,収穫記録!$D:$D,$J$1,収穫記録!$I:$I,$J$2,収穫記録!$J:$J,X$9,収穫記録!$F:$F,$I33,収穫記録!$B:$B,"&gt;="&amp;$J$5,収穫記録!$B:$B,"&lt;="&amp;$J$6)
/_xlfn.UNIQUE(_xlfn._xlws.FILTER($E:$E,$D:$D=$J$3))
/IF($J$4="総計",1,IF($J$4="割合",$H33,$K33/10))
),0)</f>
        <v/>
      </c>
    </row>
    <row r="34" spans="10:24">
      <c r="J34" s="13"/>
      <c r="K34" s="37"/>
      <c r="L34" s="46" t="str">
        <f t="shared" si="0"/>
        <v/>
      </c>
      <c r="M34" s="47" cm="1">
        <f t="array" ref="M34">IFERROR(
IF(OR(M$9="",$I34=""),"",
SUMIFS(収穫記録!$P:$P,収穫記録!$D:$D,$J$1,収穫記録!$I:$I,$J$2,収穫記録!$J:$J,M$9,収穫記録!$F:$F,$I34,収穫記録!$B:$B,"&gt;="&amp;$J$5,収穫記録!$B:$B,"&lt;="&amp;$J$6)
/_xlfn.UNIQUE(_xlfn._xlws.FILTER($E:$E,$D:$D=$J$3))
/IF($J$4="総計",1,IF($J$4="割合",$H34,$K34/10))
),0)</f>
        <v>0</v>
      </c>
      <c r="N34" s="48" t="str" cm="1">
        <f t="array" ref="N34">IFERROR(
IF(OR(N$9="",$I34=""),"",
SUMIFS(収穫記録!$P:$P,収穫記録!$D:$D,$J$1,収穫記録!$I:$I,$J$2,収穫記録!$J:$J,N$9,収穫記録!$F:$F,$I34,収穫記録!$B:$B,"&gt;="&amp;$J$5,収穫記録!$B:$B,"&lt;="&amp;$J$6)
/_xlfn.UNIQUE(_xlfn._xlws.FILTER($E:$E,$D:$D=$J$3))
/IF($J$4="総計",1,IF($J$4="割合",$H34,$K34/10))
),0)</f>
        <v/>
      </c>
      <c r="O34" s="48" t="str" cm="1">
        <f t="array" ref="O34">IFERROR(
IF(OR(O$9="",$I34=""),"",
SUMIFS(収穫記録!$P:$P,収穫記録!$D:$D,$J$1,収穫記録!$I:$I,$J$2,収穫記録!$J:$J,O$9,収穫記録!$F:$F,$I34,収穫記録!$B:$B,"&gt;="&amp;$J$5,収穫記録!$B:$B,"&lt;="&amp;$J$6)
/_xlfn.UNIQUE(_xlfn._xlws.FILTER($E:$E,$D:$D=$J$3))
/IF($J$4="総計",1,IF($J$4="割合",$H34,$K34/10))
),0)</f>
        <v/>
      </c>
      <c r="P34" s="48" t="str" cm="1">
        <f t="array" ref="P34">IFERROR(
IF(OR(P$9="",$I34=""),"",
SUMIFS(収穫記録!$P:$P,収穫記録!$D:$D,$J$1,収穫記録!$I:$I,$J$2,収穫記録!$J:$J,P$9,収穫記録!$F:$F,$I34,収穫記録!$B:$B,"&gt;="&amp;$J$5,収穫記録!$B:$B,"&lt;="&amp;$J$6)
/_xlfn.UNIQUE(_xlfn._xlws.FILTER($E:$E,$D:$D=$J$3))
/IF($J$4="総計",1,IF($J$4="割合",$H34,$K34/10))
),0)</f>
        <v/>
      </c>
      <c r="Q34" s="48" t="str" cm="1">
        <f t="array" ref="Q34">IFERROR(
IF(OR(Q$9="",$I34=""),"",
SUMIFS(収穫記録!$P:$P,収穫記録!$D:$D,$J$1,収穫記録!$I:$I,$J$2,収穫記録!$J:$J,Q$9,収穫記録!$F:$F,$I34,収穫記録!$B:$B,"&gt;="&amp;$J$5,収穫記録!$B:$B,"&lt;="&amp;$J$6)
/_xlfn.UNIQUE(_xlfn._xlws.FILTER($E:$E,$D:$D=$J$3))
/IF($J$4="総計",1,IF($J$4="割合",$H34,$K34/10))
),0)</f>
        <v/>
      </c>
      <c r="R34" s="48" t="str" cm="1">
        <f t="array" ref="R34">IFERROR(
IF(OR(R$9="",$I34=""),"",
SUMIFS(収穫記録!$P:$P,収穫記録!$D:$D,$J$1,収穫記録!$I:$I,$J$2,収穫記録!$J:$J,R$9,収穫記録!$F:$F,$I34,収穫記録!$B:$B,"&gt;="&amp;$J$5,収穫記録!$B:$B,"&lt;="&amp;$J$6)
/_xlfn.UNIQUE(_xlfn._xlws.FILTER($E:$E,$D:$D=$J$3))
/IF($J$4="総計",1,IF($J$4="割合",$H34,$K34/10))
),0)</f>
        <v/>
      </c>
      <c r="S34" s="48" t="str" cm="1">
        <f t="array" ref="S34">IFERROR(
IF(OR(S$9="",$I34=""),"",
SUMIFS(収穫記録!$P:$P,収穫記録!$D:$D,$J$1,収穫記録!$I:$I,$J$2,収穫記録!$J:$J,S$9,収穫記録!$F:$F,$I34,収穫記録!$B:$B,"&gt;="&amp;$J$5,収穫記録!$B:$B,"&lt;="&amp;$J$6)
/_xlfn.UNIQUE(_xlfn._xlws.FILTER($E:$E,$D:$D=$J$3))
/IF($J$4="総計",1,IF($J$4="割合",$H34,$K34/10))
),0)</f>
        <v/>
      </c>
      <c r="T34" s="48" t="str" cm="1">
        <f t="array" ref="T34">IFERROR(
IF(OR(T$9="",$I34=""),"",
SUMIFS(収穫記録!$P:$P,収穫記録!$D:$D,$J$1,収穫記録!$I:$I,$J$2,収穫記録!$J:$J,T$9,収穫記録!$F:$F,$I34,収穫記録!$B:$B,"&gt;="&amp;$J$5,収穫記録!$B:$B,"&lt;="&amp;$J$6)
/_xlfn.UNIQUE(_xlfn._xlws.FILTER($E:$E,$D:$D=$J$3))
/IF($J$4="総計",1,IF($J$4="割合",$H34,$K34/10))
),0)</f>
        <v/>
      </c>
      <c r="U34" s="48" t="str" cm="1">
        <f t="array" ref="U34">IFERROR(
IF(OR(U$9="",$I34=""),"",
SUMIFS(収穫記録!$P:$P,収穫記録!$D:$D,$J$1,収穫記録!$I:$I,$J$2,収穫記録!$J:$J,U$9,収穫記録!$F:$F,$I34,収穫記録!$B:$B,"&gt;="&amp;$J$5,収穫記録!$B:$B,"&lt;="&amp;$J$6)
/_xlfn.UNIQUE(_xlfn._xlws.FILTER($E:$E,$D:$D=$J$3))
/IF($J$4="総計",1,IF($J$4="割合",$H34,$K34/10))
),0)</f>
        <v/>
      </c>
      <c r="V34" s="48" t="str" cm="1">
        <f t="array" ref="V34">IFERROR(
IF(OR(V$9="",$I34=""),"",
SUMIFS(収穫記録!$P:$P,収穫記録!$D:$D,$J$1,収穫記録!$I:$I,$J$2,収穫記録!$J:$J,V$9,収穫記録!$F:$F,$I34,収穫記録!$B:$B,"&gt;="&amp;$J$5,収穫記録!$B:$B,"&lt;="&amp;$J$6)
/_xlfn.UNIQUE(_xlfn._xlws.FILTER($E:$E,$D:$D=$J$3))
/IF($J$4="総計",1,IF($J$4="割合",$H34,$K34/10))
),0)</f>
        <v/>
      </c>
      <c r="W34" s="48" t="str" cm="1">
        <f t="array" ref="W34">IFERROR(
IF(OR(W$9="",$I34=""),"",
SUMIFS(収穫記録!$P:$P,収穫記録!$D:$D,$J$1,収穫記録!$I:$I,$J$2,収穫記録!$J:$J,W$9,収穫記録!$F:$F,$I34,収穫記録!$B:$B,"&gt;="&amp;$J$5,収穫記録!$B:$B,"&lt;="&amp;$J$6)
/_xlfn.UNIQUE(_xlfn._xlws.FILTER($E:$E,$D:$D=$J$3))
/IF($J$4="総計",1,IF($J$4="割合",$H34,$K34/10))
),0)</f>
        <v/>
      </c>
      <c r="X34" s="48" t="str" cm="1">
        <f t="array" ref="X34">IFERROR(
IF(OR(X$9="",$I34=""),"",
SUMIFS(収穫記録!$P:$P,収穫記録!$D:$D,$J$1,収穫記録!$I:$I,$J$2,収穫記録!$J:$J,X$9,収穫記録!$F:$F,$I34,収穫記録!$B:$B,"&gt;="&amp;$J$5,収穫記録!$B:$B,"&lt;="&amp;$J$6)
/_xlfn.UNIQUE(_xlfn._xlws.FILTER($E:$E,$D:$D=$J$3))
/IF($J$4="総計",1,IF($J$4="割合",$H34,$K34/10))
),0)</f>
        <v/>
      </c>
    </row>
    <row r="35" spans="10:24">
      <c r="J35" s="13"/>
      <c r="K35" s="37"/>
      <c r="L35" s="46" t="str">
        <f t="shared" si="0"/>
        <v/>
      </c>
      <c r="M35" s="47" cm="1">
        <f t="array" ref="M35">IFERROR(
IF(OR(M$9="",$I35=""),"",
SUMIFS(収穫記録!$P:$P,収穫記録!$D:$D,$J$1,収穫記録!$I:$I,$J$2,収穫記録!$J:$J,M$9,収穫記録!$F:$F,$I35,収穫記録!$B:$B,"&gt;="&amp;$J$5,収穫記録!$B:$B,"&lt;="&amp;$J$6)
/_xlfn.UNIQUE(_xlfn._xlws.FILTER($E:$E,$D:$D=$J$3))
/IF($J$4="総計",1,IF($J$4="割合",$H35,$K35/10))
),0)</f>
        <v>0</v>
      </c>
      <c r="N35" s="48" t="str" cm="1">
        <f t="array" ref="N35">IFERROR(
IF(OR(N$9="",$I35=""),"",
SUMIFS(収穫記録!$P:$P,収穫記録!$D:$D,$J$1,収穫記録!$I:$I,$J$2,収穫記録!$J:$J,N$9,収穫記録!$F:$F,$I35,収穫記録!$B:$B,"&gt;="&amp;$J$5,収穫記録!$B:$B,"&lt;="&amp;$J$6)
/_xlfn.UNIQUE(_xlfn._xlws.FILTER($E:$E,$D:$D=$J$3))
/IF($J$4="総計",1,IF($J$4="割合",$H35,$K35/10))
),0)</f>
        <v/>
      </c>
      <c r="O35" s="48" t="str" cm="1">
        <f t="array" ref="O35">IFERROR(
IF(OR(O$9="",$I35=""),"",
SUMIFS(収穫記録!$P:$P,収穫記録!$D:$D,$J$1,収穫記録!$I:$I,$J$2,収穫記録!$J:$J,O$9,収穫記録!$F:$F,$I35,収穫記録!$B:$B,"&gt;="&amp;$J$5,収穫記録!$B:$B,"&lt;="&amp;$J$6)
/_xlfn.UNIQUE(_xlfn._xlws.FILTER($E:$E,$D:$D=$J$3))
/IF($J$4="総計",1,IF($J$4="割合",$H35,$K35/10))
),0)</f>
        <v/>
      </c>
      <c r="P35" s="48" t="str" cm="1">
        <f t="array" ref="P35">IFERROR(
IF(OR(P$9="",$I35=""),"",
SUMIFS(収穫記録!$P:$P,収穫記録!$D:$D,$J$1,収穫記録!$I:$I,$J$2,収穫記録!$J:$J,P$9,収穫記録!$F:$F,$I35,収穫記録!$B:$B,"&gt;="&amp;$J$5,収穫記録!$B:$B,"&lt;="&amp;$J$6)
/_xlfn.UNIQUE(_xlfn._xlws.FILTER($E:$E,$D:$D=$J$3))
/IF($J$4="総計",1,IF($J$4="割合",$H35,$K35/10))
),0)</f>
        <v/>
      </c>
      <c r="Q35" s="48" t="str" cm="1">
        <f t="array" ref="Q35">IFERROR(
IF(OR(Q$9="",$I35=""),"",
SUMIFS(収穫記録!$P:$P,収穫記録!$D:$D,$J$1,収穫記録!$I:$I,$J$2,収穫記録!$J:$J,Q$9,収穫記録!$F:$F,$I35,収穫記録!$B:$B,"&gt;="&amp;$J$5,収穫記録!$B:$B,"&lt;="&amp;$J$6)
/_xlfn.UNIQUE(_xlfn._xlws.FILTER($E:$E,$D:$D=$J$3))
/IF($J$4="総計",1,IF($J$4="割合",$H35,$K35/10))
),0)</f>
        <v/>
      </c>
      <c r="R35" s="48" t="str" cm="1">
        <f t="array" ref="R35">IFERROR(
IF(OR(R$9="",$I35=""),"",
SUMIFS(収穫記録!$P:$P,収穫記録!$D:$D,$J$1,収穫記録!$I:$I,$J$2,収穫記録!$J:$J,R$9,収穫記録!$F:$F,$I35,収穫記録!$B:$B,"&gt;="&amp;$J$5,収穫記録!$B:$B,"&lt;="&amp;$J$6)
/_xlfn.UNIQUE(_xlfn._xlws.FILTER($E:$E,$D:$D=$J$3))
/IF($J$4="総計",1,IF($J$4="割合",$H35,$K35/10))
),0)</f>
        <v/>
      </c>
      <c r="S35" s="48" t="str" cm="1">
        <f t="array" ref="S35">IFERROR(
IF(OR(S$9="",$I35=""),"",
SUMIFS(収穫記録!$P:$P,収穫記録!$D:$D,$J$1,収穫記録!$I:$I,$J$2,収穫記録!$J:$J,S$9,収穫記録!$F:$F,$I35,収穫記録!$B:$B,"&gt;="&amp;$J$5,収穫記録!$B:$B,"&lt;="&amp;$J$6)
/_xlfn.UNIQUE(_xlfn._xlws.FILTER($E:$E,$D:$D=$J$3))
/IF($J$4="総計",1,IF($J$4="割合",$H35,$K35/10))
),0)</f>
        <v/>
      </c>
      <c r="T35" s="48" t="str" cm="1">
        <f t="array" ref="T35">IFERROR(
IF(OR(T$9="",$I35=""),"",
SUMIFS(収穫記録!$P:$P,収穫記録!$D:$D,$J$1,収穫記録!$I:$I,$J$2,収穫記録!$J:$J,T$9,収穫記録!$F:$F,$I35,収穫記録!$B:$B,"&gt;="&amp;$J$5,収穫記録!$B:$B,"&lt;="&amp;$J$6)
/_xlfn.UNIQUE(_xlfn._xlws.FILTER($E:$E,$D:$D=$J$3))
/IF($J$4="総計",1,IF($J$4="割合",$H35,$K35/10))
),0)</f>
        <v/>
      </c>
      <c r="U35" s="48" t="str" cm="1">
        <f t="array" ref="U35">IFERROR(
IF(OR(U$9="",$I35=""),"",
SUMIFS(収穫記録!$P:$P,収穫記録!$D:$D,$J$1,収穫記録!$I:$I,$J$2,収穫記録!$J:$J,U$9,収穫記録!$F:$F,$I35,収穫記録!$B:$B,"&gt;="&amp;$J$5,収穫記録!$B:$B,"&lt;="&amp;$J$6)
/_xlfn.UNIQUE(_xlfn._xlws.FILTER($E:$E,$D:$D=$J$3))
/IF($J$4="総計",1,IF($J$4="割合",$H35,$K35/10))
),0)</f>
        <v/>
      </c>
      <c r="V35" s="48" t="str" cm="1">
        <f t="array" ref="V35">IFERROR(
IF(OR(V$9="",$I35=""),"",
SUMIFS(収穫記録!$P:$P,収穫記録!$D:$D,$J$1,収穫記録!$I:$I,$J$2,収穫記録!$J:$J,V$9,収穫記録!$F:$F,$I35,収穫記録!$B:$B,"&gt;="&amp;$J$5,収穫記録!$B:$B,"&lt;="&amp;$J$6)
/_xlfn.UNIQUE(_xlfn._xlws.FILTER($E:$E,$D:$D=$J$3))
/IF($J$4="総計",1,IF($J$4="割合",$H35,$K35/10))
),0)</f>
        <v/>
      </c>
      <c r="W35" s="48" t="str" cm="1">
        <f t="array" ref="W35">IFERROR(
IF(OR(W$9="",$I35=""),"",
SUMIFS(収穫記録!$P:$P,収穫記録!$D:$D,$J$1,収穫記録!$I:$I,$J$2,収穫記録!$J:$J,W$9,収穫記録!$F:$F,$I35,収穫記録!$B:$B,"&gt;="&amp;$J$5,収穫記録!$B:$B,"&lt;="&amp;$J$6)
/_xlfn.UNIQUE(_xlfn._xlws.FILTER($E:$E,$D:$D=$J$3))
/IF($J$4="総計",1,IF($J$4="割合",$H35,$K35/10))
),0)</f>
        <v/>
      </c>
      <c r="X35" s="48" t="str" cm="1">
        <f t="array" ref="X35">IFERROR(
IF(OR(X$9="",$I35=""),"",
SUMIFS(収穫記録!$P:$P,収穫記録!$D:$D,$J$1,収穫記録!$I:$I,$J$2,収穫記録!$J:$J,X$9,収穫記録!$F:$F,$I35,収穫記録!$B:$B,"&gt;="&amp;$J$5,収穫記録!$B:$B,"&lt;="&amp;$J$6)
/_xlfn.UNIQUE(_xlfn._xlws.FILTER($E:$E,$D:$D=$J$3))
/IF($J$4="総計",1,IF($J$4="割合",$H35,$K35/10))
),0)</f>
        <v/>
      </c>
    </row>
    <row r="36" spans="10:24">
      <c r="J36" s="13"/>
      <c r="K36" s="37"/>
      <c r="L36" s="46" t="str">
        <f t="shared" si="0"/>
        <v/>
      </c>
      <c r="M36" s="47" cm="1">
        <f t="array" ref="M36">IFERROR(
IF(OR(M$9="",$I36=""),"",
SUMIFS(収穫記録!$P:$P,収穫記録!$D:$D,$J$1,収穫記録!$I:$I,$J$2,収穫記録!$J:$J,M$9,収穫記録!$F:$F,$I36,収穫記録!$B:$B,"&gt;="&amp;$J$5,収穫記録!$B:$B,"&lt;="&amp;$J$6)
/_xlfn.UNIQUE(_xlfn._xlws.FILTER($E:$E,$D:$D=$J$3))
/IF($J$4="総計",1,IF($J$4="割合",$H36,$K36/10))
),0)</f>
        <v>0</v>
      </c>
      <c r="N36" s="48" t="str" cm="1">
        <f t="array" ref="N36">IFERROR(
IF(OR(N$9="",$I36=""),"",
SUMIFS(収穫記録!$P:$P,収穫記録!$D:$D,$J$1,収穫記録!$I:$I,$J$2,収穫記録!$J:$J,N$9,収穫記録!$F:$F,$I36,収穫記録!$B:$B,"&gt;="&amp;$J$5,収穫記録!$B:$B,"&lt;="&amp;$J$6)
/_xlfn.UNIQUE(_xlfn._xlws.FILTER($E:$E,$D:$D=$J$3))
/IF($J$4="総計",1,IF($J$4="割合",$H36,$K36/10))
),0)</f>
        <v/>
      </c>
      <c r="O36" s="48" t="str" cm="1">
        <f t="array" ref="O36">IFERROR(
IF(OR(O$9="",$I36=""),"",
SUMIFS(収穫記録!$P:$P,収穫記録!$D:$D,$J$1,収穫記録!$I:$I,$J$2,収穫記録!$J:$J,O$9,収穫記録!$F:$F,$I36,収穫記録!$B:$B,"&gt;="&amp;$J$5,収穫記録!$B:$B,"&lt;="&amp;$J$6)
/_xlfn.UNIQUE(_xlfn._xlws.FILTER($E:$E,$D:$D=$J$3))
/IF($J$4="総計",1,IF($J$4="割合",$H36,$K36/10))
),0)</f>
        <v/>
      </c>
      <c r="P36" s="48" t="str" cm="1">
        <f t="array" ref="P36">IFERROR(
IF(OR(P$9="",$I36=""),"",
SUMIFS(収穫記録!$P:$P,収穫記録!$D:$D,$J$1,収穫記録!$I:$I,$J$2,収穫記録!$J:$J,P$9,収穫記録!$F:$F,$I36,収穫記録!$B:$B,"&gt;="&amp;$J$5,収穫記録!$B:$B,"&lt;="&amp;$J$6)
/_xlfn.UNIQUE(_xlfn._xlws.FILTER($E:$E,$D:$D=$J$3))
/IF($J$4="総計",1,IF($J$4="割合",$H36,$K36/10))
),0)</f>
        <v/>
      </c>
      <c r="Q36" s="48" t="str" cm="1">
        <f t="array" ref="Q36">IFERROR(
IF(OR(Q$9="",$I36=""),"",
SUMIFS(収穫記録!$P:$P,収穫記録!$D:$D,$J$1,収穫記録!$I:$I,$J$2,収穫記録!$J:$J,Q$9,収穫記録!$F:$F,$I36,収穫記録!$B:$B,"&gt;="&amp;$J$5,収穫記録!$B:$B,"&lt;="&amp;$J$6)
/_xlfn.UNIQUE(_xlfn._xlws.FILTER($E:$E,$D:$D=$J$3))
/IF($J$4="総計",1,IF($J$4="割合",$H36,$K36/10))
),0)</f>
        <v/>
      </c>
      <c r="R36" s="48" t="str" cm="1">
        <f t="array" ref="R36">IFERROR(
IF(OR(R$9="",$I36=""),"",
SUMIFS(収穫記録!$P:$P,収穫記録!$D:$D,$J$1,収穫記録!$I:$I,$J$2,収穫記録!$J:$J,R$9,収穫記録!$F:$F,$I36,収穫記録!$B:$B,"&gt;="&amp;$J$5,収穫記録!$B:$B,"&lt;="&amp;$J$6)
/_xlfn.UNIQUE(_xlfn._xlws.FILTER($E:$E,$D:$D=$J$3))
/IF($J$4="総計",1,IF($J$4="割合",$H36,$K36/10))
),0)</f>
        <v/>
      </c>
      <c r="S36" s="48" t="str" cm="1">
        <f t="array" ref="S36">IFERROR(
IF(OR(S$9="",$I36=""),"",
SUMIFS(収穫記録!$P:$P,収穫記録!$D:$D,$J$1,収穫記録!$I:$I,$J$2,収穫記録!$J:$J,S$9,収穫記録!$F:$F,$I36,収穫記録!$B:$B,"&gt;="&amp;$J$5,収穫記録!$B:$B,"&lt;="&amp;$J$6)
/_xlfn.UNIQUE(_xlfn._xlws.FILTER($E:$E,$D:$D=$J$3))
/IF($J$4="総計",1,IF($J$4="割合",$H36,$K36/10))
),0)</f>
        <v/>
      </c>
      <c r="T36" s="48" t="str" cm="1">
        <f t="array" ref="T36">IFERROR(
IF(OR(T$9="",$I36=""),"",
SUMIFS(収穫記録!$P:$P,収穫記録!$D:$D,$J$1,収穫記録!$I:$I,$J$2,収穫記録!$J:$J,T$9,収穫記録!$F:$F,$I36,収穫記録!$B:$B,"&gt;="&amp;$J$5,収穫記録!$B:$B,"&lt;="&amp;$J$6)
/_xlfn.UNIQUE(_xlfn._xlws.FILTER($E:$E,$D:$D=$J$3))
/IF($J$4="総計",1,IF($J$4="割合",$H36,$K36/10))
),0)</f>
        <v/>
      </c>
      <c r="U36" s="48" t="str" cm="1">
        <f t="array" ref="U36">IFERROR(
IF(OR(U$9="",$I36=""),"",
SUMIFS(収穫記録!$P:$P,収穫記録!$D:$D,$J$1,収穫記録!$I:$I,$J$2,収穫記録!$J:$J,U$9,収穫記録!$F:$F,$I36,収穫記録!$B:$B,"&gt;="&amp;$J$5,収穫記録!$B:$B,"&lt;="&amp;$J$6)
/_xlfn.UNIQUE(_xlfn._xlws.FILTER($E:$E,$D:$D=$J$3))
/IF($J$4="総計",1,IF($J$4="割合",$H36,$K36/10))
),0)</f>
        <v/>
      </c>
      <c r="V36" s="48" t="str" cm="1">
        <f t="array" ref="V36">IFERROR(
IF(OR(V$9="",$I36=""),"",
SUMIFS(収穫記録!$P:$P,収穫記録!$D:$D,$J$1,収穫記録!$I:$I,$J$2,収穫記録!$J:$J,V$9,収穫記録!$F:$F,$I36,収穫記録!$B:$B,"&gt;="&amp;$J$5,収穫記録!$B:$B,"&lt;="&amp;$J$6)
/_xlfn.UNIQUE(_xlfn._xlws.FILTER($E:$E,$D:$D=$J$3))
/IF($J$4="総計",1,IF($J$4="割合",$H36,$K36/10))
),0)</f>
        <v/>
      </c>
      <c r="W36" s="48" t="str" cm="1">
        <f t="array" ref="W36">IFERROR(
IF(OR(W$9="",$I36=""),"",
SUMIFS(収穫記録!$P:$P,収穫記録!$D:$D,$J$1,収穫記録!$I:$I,$J$2,収穫記録!$J:$J,W$9,収穫記録!$F:$F,$I36,収穫記録!$B:$B,"&gt;="&amp;$J$5,収穫記録!$B:$B,"&lt;="&amp;$J$6)
/_xlfn.UNIQUE(_xlfn._xlws.FILTER($E:$E,$D:$D=$J$3))
/IF($J$4="総計",1,IF($J$4="割合",$H36,$K36/10))
),0)</f>
        <v/>
      </c>
      <c r="X36" s="48" t="str" cm="1">
        <f t="array" ref="X36">IFERROR(
IF(OR(X$9="",$I36=""),"",
SUMIFS(収穫記録!$P:$P,収穫記録!$D:$D,$J$1,収穫記録!$I:$I,$J$2,収穫記録!$J:$J,X$9,収穫記録!$F:$F,$I36,収穫記録!$B:$B,"&gt;="&amp;$J$5,収穫記録!$B:$B,"&lt;="&amp;$J$6)
/_xlfn.UNIQUE(_xlfn._xlws.FILTER($E:$E,$D:$D=$J$3))
/IF($J$4="総計",1,IF($J$4="割合",$H36,$K36/10))
),0)</f>
        <v/>
      </c>
    </row>
    <row r="37" spans="10:24">
      <c r="J37" s="13"/>
      <c r="K37" s="37"/>
      <c r="L37" s="46" t="str">
        <f t="shared" si="0"/>
        <v/>
      </c>
      <c r="M37" s="47" cm="1">
        <f t="array" ref="M37">IFERROR(
IF(OR(M$9="",$I37=""),"",
SUMIFS(収穫記録!$P:$P,収穫記録!$D:$D,$J$1,収穫記録!$I:$I,$J$2,収穫記録!$J:$J,M$9,収穫記録!$F:$F,$I37,収穫記録!$B:$B,"&gt;="&amp;$J$5,収穫記録!$B:$B,"&lt;="&amp;$J$6)
/_xlfn.UNIQUE(_xlfn._xlws.FILTER($E:$E,$D:$D=$J$3))
/IF($J$4="総計",1,IF($J$4="割合",$H37,$K37/10))
),0)</f>
        <v>0</v>
      </c>
      <c r="N37" s="48" t="str" cm="1">
        <f t="array" ref="N37">IFERROR(
IF(OR(N$9="",$I37=""),"",
SUMIFS(収穫記録!$P:$P,収穫記録!$D:$D,$J$1,収穫記録!$I:$I,$J$2,収穫記録!$J:$J,N$9,収穫記録!$F:$F,$I37,収穫記録!$B:$B,"&gt;="&amp;$J$5,収穫記録!$B:$B,"&lt;="&amp;$J$6)
/_xlfn.UNIQUE(_xlfn._xlws.FILTER($E:$E,$D:$D=$J$3))
/IF($J$4="総計",1,IF($J$4="割合",$H37,$K37/10))
),0)</f>
        <v/>
      </c>
      <c r="O37" s="48" t="str" cm="1">
        <f t="array" ref="O37">IFERROR(
IF(OR(O$9="",$I37=""),"",
SUMIFS(収穫記録!$P:$P,収穫記録!$D:$D,$J$1,収穫記録!$I:$I,$J$2,収穫記録!$J:$J,O$9,収穫記録!$F:$F,$I37,収穫記録!$B:$B,"&gt;="&amp;$J$5,収穫記録!$B:$B,"&lt;="&amp;$J$6)
/_xlfn.UNIQUE(_xlfn._xlws.FILTER($E:$E,$D:$D=$J$3))
/IF($J$4="総計",1,IF($J$4="割合",$H37,$K37/10))
),0)</f>
        <v/>
      </c>
      <c r="P37" s="48" t="str" cm="1">
        <f t="array" ref="P37">IFERROR(
IF(OR(P$9="",$I37=""),"",
SUMIFS(収穫記録!$P:$P,収穫記録!$D:$D,$J$1,収穫記録!$I:$I,$J$2,収穫記録!$J:$J,P$9,収穫記録!$F:$F,$I37,収穫記録!$B:$B,"&gt;="&amp;$J$5,収穫記録!$B:$B,"&lt;="&amp;$J$6)
/_xlfn.UNIQUE(_xlfn._xlws.FILTER($E:$E,$D:$D=$J$3))
/IF($J$4="総計",1,IF($J$4="割合",$H37,$K37/10))
),0)</f>
        <v/>
      </c>
      <c r="Q37" s="48" t="str" cm="1">
        <f t="array" ref="Q37">IFERROR(
IF(OR(Q$9="",$I37=""),"",
SUMIFS(収穫記録!$P:$P,収穫記録!$D:$D,$J$1,収穫記録!$I:$I,$J$2,収穫記録!$J:$J,Q$9,収穫記録!$F:$F,$I37,収穫記録!$B:$B,"&gt;="&amp;$J$5,収穫記録!$B:$B,"&lt;="&amp;$J$6)
/_xlfn.UNIQUE(_xlfn._xlws.FILTER($E:$E,$D:$D=$J$3))
/IF($J$4="総計",1,IF($J$4="割合",$H37,$K37/10))
),0)</f>
        <v/>
      </c>
      <c r="R37" s="48" t="str" cm="1">
        <f t="array" ref="R37">IFERROR(
IF(OR(R$9="",$I37=""),"",
SUMIFS(収穫記録!$P:$P,収穫記録!$D:$D,$J$1,収穫記録!$I:$I,$J$2,収穫記録!$J:$J,R$9,収穫記録!$F:$F,$I37,収穫記録!$B:$B,"&gt;="&amp;$J$5,収穫記録!$B:$B,"&lt;="&amp;$J$6)
/_xlfn.UNIQUE(_xlfn._xlws.FILTER($E:$E,$D:$D=$J$3))
/IF($J$4="総計",1,IF($J$4="割合",$H37,$K37/10))
),0)</f>
        <v/>
      </c>
      <c r="S37" s="48" t="str" cm="1">
        <f t="array" ref="S37">IFERROR(
IF(OR(S$9="",$I37=""),"",
SUMIFS(収穫記録!$P:$P,収穫記録!$D:$D,$J$1,収穫記録!$I:$I,$J$2,収穫記録!$J:$J,S$9,収穫記録!$F:$F,$I37,収穫記録!$B:$B,"&gt;="&amp;$J$5,収穫記録!$B:$B,"&lt;="&amp;$J$6)
/_xlfn.UNIQUE(_xlfn._xlws.FILTER($E:$E,$D:$D=$J$3))
/IF($J$4="総計",1,IF($J$4="割合",$H37,$K37/10))
),0)</f>
        <v/>
      </c>
      <c r="T37" s="48" t="str" cm="1">
        <f t="array" ref="T37">IFERROR(
IF(OR(T$9="",$I37=""),"",
SUMIFS(収穫記録!$P:$P,収穫記録!$D:$D,$J$1,収穫記録!$I:$I,$J$2,収穫記録!$J:$J,T$9,収穫記録!$F:$F,$I37,収穫記録!$B:$B,"&gt;="&amp;$J$5,収穫記録!$B:$B,"&lt;="&amp;$J$6)
/_xlfn.UNIQUE(_xlfn._xlws.FILTER($E:$E,$D:$D=$J$3))
/IF($J$4="総計",1,IF($J$4="割合",$H37,$K37/10))
),0)</f>
        <v/>
      </c>
      <c r="U37" s="48" t="str" cm="1">
        <f t="array" ref="U37">IFERROR(
IF(OR(U$9="",$I37=""),"",
SUMIFS(収穫記録!$P:$P,収穫記録!$D:$D,$J$1,収穫記録!$I:$I,$J$2,収穫記録!$J:$J,U$9,収穫記録!$F:$F,$I37,収穫記録!$B:$B,"&gt;="&amp;$J$5,収穫記録!$B:$B,"&lt;="&amp;$J$6)
/_xlfn.UNIQUE(_xlfn._xlws.FILTER($E:$E,$D:$D=$J$3))
/IF($J$4="総計",1,IF($J$4="割合",$H37,$K37/10))
),0)</f>
        <v/>
      </c>
      <c r="V37" s="48" t="str" cm="1">
        <f t="array" ref="V37">IFERROR(
IF(OR(V$9="",$I37=""),"",
SUMIFS(収穫記録!$P:$P,収穫記録!$D:$D,$J$1,収穫記録!$I:$I,$J$2,収穫記録!$J:$J,V$9,収穫記録!$F:$F,$I37,収穫記録!$B:$B,"&gt;="&amp;$J$5,収穫記録!$B:$B,"&lt;="&amp;$J$6)
/_xlfn.UNIQUE(_xlfn._xlws.FILTER($E:$E,$D:$D=$J$3))
/IF($J$4="総計",1,IF($J$4="割合",$H37,$K37/10))
),0)</f>
        <v/>
      </c>
      <c r="W37" s="48" t="str" cm="1">
        <f t="array" ref="W37">IFERROR(
IF(OR(W$9="",$I37=""),"",
SUMIFS(収穫記録!$P:$P,収穫記録!$D:$D,$J$1,収穫記録!$I:$I,$J$2,収穫記録!$J:$J,W$9,収穫記録!$F:$F,$I37,収穫記録!$B:$B,"&gt;="&amp;$J$5,収穫記録!$B:$B,"&lt;="&amp;$J$6)
/_xlfn.UNIQUE(_xlfn._xlws.FILTER($E:$E,$D:$D=$J$3))
/IF($J$4="総計",1,IF($J$4="割合",$H37,$K37/10))
),0)</f>
        <v/>
      </c>
      <c r="X37" s="48" t="str" cm="1">
        <f t="array" ref="X37">IFERROR(
IF(OR(X$9="",$I37=""),"",
SUMIFS(収穫記録!$P:$P,収穫記録!$D:$D,$J$1,収穫記録!$I:$I,$J$2,収穫記録!$J:$J,X$9,収穫記録!$F:$F,$I37,収穫記録!$B:$B,"&gt;="&amp;$J$5,収穫記録!$B:$B,"&lt;="&amp;$J$6)
/_xlfn.UNIQUE(_xlfn._xlws.FILTER($E:$E,$D:$D=$J$3))
/IF($J$4="総計",1,IF($J$4="割合",$H37,$K37/10))
),0)</f>
        <v/>
      </c>
    </row>
    <row r="38" spans="10:24">
      <c r="J38" s="13"/>
      <c r="K38" s="37"/>
      <c r="L38" s="46" t="str">
        <f t="shared" si="0"/>
        <v/>
      </c>
      <c r="M38" s="47" cm="1">
        <f t="array" ref="M38">IFERROR(
IF(OR(M$9="",$I38=""),"",
SUMIFS(収穫記録!$P:$P,収穫記録!$D:$D,$J$1,収穫記録!$I:$I,$J$2,収穫記録!$J:$J,M$9,収穫記録!$F:$F,$I38,収穫記録!$B:$B,"&gt;="&amp;$J$5,収穫記録!$B:$B,"&lt;="&amp;$J$6)
/_xlfn.UNIQUE(_xlfn._xlws.FILTER($E:$E,$D:$D=$J$3))
/IF($J$4="総計",1,IF($J$4="割合",$H38,$K38/10))
),0)</f>
        <v>0</v>
      </c>
      <c r="N38" s="48" t="str" cm="1">
        <f t="array" ref="N38">IFERROR(
IF(OR(N$9="",$I38=""),"",
SUMIFS(収穫記録!$P:$P,収穫記録!$D:$D,$J$1,収穫記録!$I:$I,$J$2,収穫記録!$J:$J,N$9,収穫記録!$F:$F,$I38,収穫記録!$B:$B,"&gt;="&amp;$J$5,収穫記録!$B:$B,"&lt;="&amp;$J$6)
/_xlfn.UNIQUE(_xlfn._xlws.FILTER($E:$E,$D:$D=$J$3))
/IF($J$4="総計",1,IF($J$4="割合",$H38,$K38/10))
),0)</f>
        <v/>
      </c>
      <c r="O38" s="48" t="str" cm="1">
        <f t="array" ref="O38">IFERROR(
IF(OR(O$9="",$I38=""),"",
SUMIFS(収穫記録!$P:$P,収穫記録!$D:$D,$J$1,収穫記録!$I:$I,$J$2,収穫記録!$J:$J,O$9,収穫記録!$F:$F,$I38,収穫記録!$B:$B,"&gt;="&amp;$J$5,収穫記録!$B:$B,"&lt;="&amp;$J$6)
/_xlfn.UNIQUE(_xlfn._xlws.FILTER($E:$E,$D:$D=$J$3))
/IF($J$4="総計",1,IF($J$4="割合",$H38,$K38/10))
),0)</f>
        <v/>
      </c>
      <c r="P38" s="48" t="str" cm="1">
        <f t="array" ref="P38">IFERROR(
IF(OR(P$9="",$I38=""),"",
SUMIFS(収穫記録!$P:$P,収穫記録!$D:$D,$J$1,収穫記録!$I:$I,$J$2,収穫記録!$J:$J,P$9,収穫記録!$F:$F,$I38,収穫記録!$B:$B,"&gt;="&amp;$J$5,収穫記録!$B:$B,"&lt;="&amp;$J$6)
/_xlfn.UNIQUE(_xlfn._xlws.FILTER($E:$E,$D:$D=$J$3))
/IF($J$4="総計",1,IF($J$4="割合",$H38,$K38/10))
),0)</f>
        <v/>
      </c>
      <c r="Q38" s="48" t="str" cm="1">
        <f t="array" ref="Q38">IFERROR(
IF(OR(Q$9="",$I38=""),"",
SUMIFS(収穫記録!$P:$P,収穫記録!$D:$D,$J$1,収穫記録!$I:$I,$J$2,収穫記録!$J:$J,Q$9,収穫記録!$F:$F,$I38,収穫記録!$B:$B,"&gt;="&amp;$J$5,収穫記録!$B:$B,"&lt;="&amp;$J$6)
/_xlfn.UNIQUE(_xlfn._xlws.FILTER($E:$E,$D:$D=$J$3))
/IF($J$4="総計",1,IF($J$4="割合",$H38,$K38/10))
),0)</f>
        <v/>
      </c>
      <c r="R38" s="48" t="str" cm="1">
        <f t="array" ref="R38">IFERROR(
IF(OR(R$9="",$I38=""),"",
SUMIFS(収穫記録!$P:$P,収穫記録!$D:$D,$J$1,収穫記録!$I:$I,$J$2,収穫記録!$J:$J,R$9,収穫記録!$F:$F,$I38,収穫記録!$B:$B,"&gt;="&amp;$J$5,収穫記録!$B:$B,"&lt;="&amp;$J$6)
/_xlfn.UNIQUE(_xlfn._xlws.FILTER($E:$E,$D:$D=$J$3))
/IF($J$4="総計",1,IF($J$4="割合",$H38,$K38/10))
),0)</f>
        <v/>
      </c>
      <c r="S38" s="48" t="str" cm="1">
        <f t="array" ref="S38">IFERROR(
IF(OR(S$9="",$I38=""),"",
SUMIFS(収穫記録!$P:$P,収穫記録!$D:$D,$J$1,収穫記録!$I:$I,$J$2,収穫記録!$J:$J,S$9,収穫記録!$F:$F,$I38,収穫記録!$B:$B,"&gt;="&amp;$J$5,収穫記録!$B:$B,"&lt;="&amp;$J$6)
/_xlfn.UNIQUE(_xlfn._xlws.FILTER($E:$E,$D:$D=$J$3))
/IF($J$4="総計",1,IF($J$4="割合",$H38,$K38/10))
),0)</f>
        <v/>
      </c>
      <c r="T38" s="48" t="str" cm="1">
        <f t="array" ref="T38">IFERROR(
IF(OR(T$9="",$I38=""),"",
SUMIFS(収穫記録!$P:$P,収穫記録!$D:$D,$J$1,収穫記録!$I:$I,$J$2,収穫記録!$J:$J,T$9,収穫記録!$F:$F,$I38,収穫記録!$B:$B,"&gt;="&amp;$J$5,収穫記録!$B:$B,"&lt;="&amp;$J$6)
/_xlfn.UNIQUE(_xlfn._xlws.FILTER($E:$E,$D:$D=$J$3))
/IF($J$4="総計",1,IF($J$4="割合",$H38,$K38/10))
),0)</f>
        <v/>
      </c>
      <c r="U38" s="48" t="str" cm="1">
        <f t="array" ref="U38">IFERROR(
IF(OR(U$9="",$I38=""),"",
SUMIFS(収穫記録!$P:$P,収穫記録!$D:$D,$J$1,収穫記録!$I:$I,$J$2,収穫記録!$J:$J,U$9,収穫記録!$F:$F,$I38,収穫記録!$B:$B,"&gt;="&amp;$J$5,収穫記録!$B:$B,"&lt;="&amp;$J$6)
/_xlfn.UNIQUE(_xlfn._xlws.FILTER($E:$E,$D:$D=$J$3))
/IF($J$4="総計",1,IF($J$4="割合",$H38,$K38/10))
),0)</f>
        <v/>
      </c>
      <c r="V38" s="48" t="str" cm="1">
        <f t="array" ref="V38">IFERROR(
IF(OR(V$9="",$I38=""),"",
SUMIFS(収穫記録!$P:$P,収穫記録!$D:$D,$J$1,収穫記録!$I:$I,$J$2,収穫記録!$J:$J,V$9,収穫記録!$F:$F,$I38,収穫記録!$B:$B,"&gt;="&amp;$J$5,収穫記録!$B:$B,"&lt;="&amp;$J$6)
/_xlfn.UNIQUE(_xlfn._xlws.FILTER($E:$E,$D:$D=$J$3))
/IF($J$4="総計",1,IF($J$4="割合",$H38,$K38/10))
),0)</f>
        <v/>
      </c>
      <c r="W38" s="48" t="str" cm="1">
        <f t="array" ref="W38">IFERROR(
IF(OR(W$9="",$I38=""),"",
SUMIFS(収穫記録!$P:$P,収穫記録!$D:$D,$J$1,収穫記録!$I:$I,$J$2,収穫記録!$J:$J,W$9,収穫記録!$F:$F,$I38,収穫記録!$B:$B,"&gt;="&amp;$J$5,収穫記録!$B:$B,"&lt;="&amp;$J$6)
/_xlfn.UNIQUE(_xlfn._xlws.FILTER($E:$E,$D:$D=$J$3))
/IF($J$4="総計",1,IF($J$4="割合",$H38,$K38/10))
),0)</f>
        <v/>
      </c>
      <c r="X38" s="48" t="str" cm="1">
        <f t="array" ref="X38">IFERROR(
IF(OR(X$9="",$I38=""),"",
SUMIFS(収穫記録!$P:$P,収穫記録!$D:$D,$J$1,収穫記録!$I:$I,$J$2,収穫記録!$J:$J,X$9,収穫記録!$F:$F,$I38,収穫記録!$B:$B,"&gt;="&amp;$J$5,収穫記録!$B:$B,"&lt;="&amp;$J$6)
/_xlfn.UNIQUE(_xlfn._xlws.FILTER($E:$E,$D:$D=$J$3))
/IF($J$4="総計",1,IF($J$4="割合",$H38,$K38/10))
),0)</f>
        <v/>
      </c>
    </row>
    <row r="39" spans="10:24">
      <c r="J39" s="13"/>
      <c r="K39" s="37"/>
      <c r="L39" s="46" t="str">
        <f t="shared" si="0"/>
        <v/>
      </c>
      <c r="M39" s="47" cm="1">
        <f t="array" ref="M39">IFERROR(
IF(OR(M$9="",$I39=""),"",
SUMIFS(収穫記録!$P:$P,収穫記録!$D:$D,$J$1,収穫記録!$I:$I,$J$2,収穫記録!$J:$J,M$9,収穫記録!$F:$F,$I39,収穫記録!$B:$B,"&gt;="&amp;$J$5,収穫記録!$B:$B,"&lt;="&amp;$J$6)
/_xlfn.UNIQUE(_xlfn._xlws.FILTER($E:$E,$D:$D=$J$3))
/IF($J$4="総計",1,IF($J$4="割合",$H39,$K39/10))
),0)</f>
        <v>0</v>
      </c>
      <c r="N39" s="48" t="str" cm="1">
        <f t="array" ref="N39">IFERROR(
IF(OR(N$9="",$I39=""),"",
SUMIFS(収穫記録!$P:$P,収穫記録!$D:$D,$J$1,収穫記録!$I:$I,$J$2,収穫記録!$J:$J,N$9,収穫記録!$F:$F,$I39,収穫記録!$B:$B,"&gt;="&amp;$J$5,収穫記録!$B:$B,"&lt;="&amp;$J$6)
/_xlfn.UNIQUE(_xlfn._xlws.FILTER($E:$E,$D:$D=$J$3))
/IF($J$4="総計",1,IF($J$4="割合",$H39,$K39/10))
),0)</f>
        <v/>
      </c>
      <c r="O39" s="48" t="str" cm="1">
        <f t="array" ref="O39">IFERROR(
IF(OR(O$9="",$I39=""),"",
SUMIFS(収穫記録!$P:$P,収穫記録!$D:$D,$J$1,収穫記録!$I:$I,$J$2,収穫記録!$J:$J,O$9,収穫記録!$F:$F,$I39,収穫記録!$B:$B,"&gt;="&amp;$J$5,収穫記録!$B:$B,"&lt;="&amp;$J$6)
/_xlfn.UNIQUE(_xlfn._xlws.FILTER($E:$E,$D:$D=$J$3))
/IF($J$4="総計",1,IF($J$4="割合",$H39,$K39/10))
),0)</f>
        <v/>
      </c>
      <c r="P39" s="48" t="str" cm="1">
        <f t="array" ref="P39">IFERROR(
IF(OR(P$9="",$I39=""),"",
SUMIFS(収穫記録!$P:$P,収穫記録!$D:$D,$J$1,収穫記録!$I:$I,$J$2,収穫記録!$J:$J,P$9,収穫記録!$F:$F,$I39,収穫記録!$B:$B,"&gt;="&amp;$J$5,収穫記録!$B:$B,"&lt;="&amp;$J$6)
/_xlfn.UNIQUE(_xlfn._xlws.FILTER($E:$E,$D:$D=$J$3))
/IF($J$4="総計",1,IF($J$4="割合",$H39,$K39/10))
),0)</f>
        <v/>
      </c>
      <c r="Q39" s="48" t="str" cm="1">
        <f t="array" ref="Q39">IFERROR(
IF(OR(Q$9="",$I39=""),"",
SUMIFS(収穫記録!$P:$P,収穫記録!$D:$D,$J$1,収穫記録!$I:$I,$J$2,収穫記録!$J:$J,Q$9,収穫記録!$F:$F,$I39,収穫記録!$B:$B,"&gt;="&amp;$J$5,収穫記録!$B:$B,"&lt;="&amp;$J$6)
/_xlfn.UNIQUE(_xlfn._xlws.FILTER($E:$E,$D:$D=$J$3))
/IF($J$4="総計",1,IF($J$4="割合",$H39,$K39/10))
),0)</f>
        <v/>
      </c>
      <c r="R39" s="48" t="str" cm="1">
        <f t="array" ref="R39">IFERROR(
IF(OR(R$9="",$I39=""),"",
SUMIFS(収穫記録!$P:$P,収穫記録!$D:$D,$J$1,収穫記録!$I:$I,$J$2,収穫記録!$J:$J,R$9,収穫記録!$F:$F,$I39,収穫記録!$B:$B,"&gt;="&amp;$J$5,収穫記録!$B:$B,"&lt;="&amp;$J$6)
/_xlfn.UNIQUE(_xlfn._xlws.FILTER($E:$E,$D:$D=$J$3))
/IF($J$4="総計",1,IF($J$4="割合",$H39,$K39/10))
),0)</f>
        <v/>
      </c>
      <c r="S39" s="48" t="str" cm="1">
        <f t="array" ref="S39">IFERROR(
IF(OR(S$9="",$I39=""),"",
SUMIFS(収穫記録!$P:$P,収穫記録!$D:$D,$J$1,収穫記録!$I:$I,$J$2,収穫記録!$J:$J,S$9,収穫記録!$F:$F,$I39,収穫記録!$B:$B,"&gt;="&amp;$J$5,収穫記録!$B:$B,"&lt;="&amp;$J$6)
/_xlfn.UNIQUE(_xlfn._xlws.FILTER($E:$E,$D:$D=$J$3))
/IF($J$4="総計",1,IF($J$4="割合",$H39,$K39/10))
),0)</f>
        <v/>
      </c>
      <c r="T39" s="48" t="str" cm="1">
        <f t="array" ref="T39">IFERROR(
IF(OR(T$9="",$I39=""),"",
SUMIFS(収穫記録!$P:$P,収穫記録!$D:$D,$J$1,収穫記録!$I:$I,$J$2,収穫記録!$J:$J,T$9,収穫記録!$F:$F,$I39,収穫記録!$B:$B,"&gt;="&amp;$J$5,収穫記録!$B:$B,"&lt;="&amp;$J$6)
/_xlfn.UNIQUE(_xlfn._xlws.FILTER($E:$E,$D:$D=$J$3))
/IF($J$4="総計",1,IF($J$4="割合",$H39,$K39/10))
),0)</f>
        <v/>
      </c>
      <c r="U39" s="48" t="str" cm="1">
        <f t="array" ref="U39">IFERROR(
IF(OR(U$9="",$I39=""),"",
SUMIFS(収穫記録!$P:$P,収穫記録!$D:$D,$J$1,収穫記録!$I:$I,$J$2,収穫記録!$J:$J,U$9,収穫記録!$F:$F,$I39,収穫記録!$B:$B,"&gt;="&amp;$J$5,収穫記録!$B:$B,"&lt;="&amp;$J$6)
/_xlfn.UNIQUE(_xlfn._xlws.FILTER($E:$E,$D:$D=$J$3))
/IF($J$4="総計",1,IF($J$4="割合",$H39,$K39/10))
),0)</f>
        <v/>
      </c>
      <c r="V39" s="48" t="str" cm="1">
        <f t="array" ref="V39">IFERROR(
IF(OR(V$9="",$I39=""),"",
SUMIFS(収穫記録!$P:$P,収穫記録!$D:$D,$J$1,収穫記録!$I:$I,$J$2,収穫記録!$J:$J,V$9,収穫記録!$F:$F,$I39,収穫記録!$B:$B,"&gt;="&amp;$J$5,収穫記録!$B:$B,"&lt;="&amp;$J$6)
/_xlfn.UNIQUE(_xlfn._xlws.FILTER($E:$E,$D:$D=$J$3))
/IF($J$4="総計",1,IF($J$4="割合",$H39,$K39/10))
),0)</f>
        <v/>
      </c>
      <c r="W39" s="48" t="str" cm="1">
        <f t="array" ref="W39">IFERROR(
IF(OR(W$9="",$I39=""),"",
SUMIFS(収穫記録!$P:$P,収穫記録!$D:$D,$J$1,収穫記録!$I:$I,$J$2,収穫記録!$J:$J,W$9,収穫記録!$F:$F,$I39,収穫記録!$B:$B,"&gt;="&amp;$J$5,収穫記録!$B:$B,"&lt;="&amp;$J$6)
/_xlfn.UNIQUE(_xlfn._xlws.FILTER($E:$E,$D:$D=$J$3))
/IF($J$4="総計",1,IF($J$4="割合",$H39,$K39/10))
),0)</f>
        <v/>
      </c>
      <c r="X39" s="48" t="str" cm="1">
        <f t="array" ref="X39">IFERROR(
IF(OR(X$9="",$I39=""),"",
SUMIFS(収穫記録!$P:$P,収穫記録!$D:$D,$J$1,収穫記録!$I:$I,$J$2,収穫記録!$J:$J,X$9,収穫記録!$F:$F,$I39,収穫記録!$B:$B,"&gt;="&amp;$J$5,収穫記録!$B:$B,"&lt;="&amp;$J$6)
/_xlfn.UNIQUE(_xlfn._xlws.FILTER($E:$E,$D:$D=$J$3))
/IF($J$4="総計",1,IF($J$4="割合",$H39,$K39/10))
),0)</f>
        <v/>
      </c>
    </row>
    <row r="40" spans="10:24">
      <c r="J40" s="13"/>
      <c r="K40" s="37"/>
      <c r="L40" s="46" t="str">
        <f t="shared" si="0"/>
        <v/>
      </c>
      <c r="M40" s="47" cm="1">
        <f t="array" ref="M40">IFERROR(
IF(OR(M$9="",$I40=""),"",
SUMIFS(収穫記録!$P:$P,収穫記録!$D:$D,$J$1,収穫記録!$I:$I,$J$2,収穫記録!$J:$J,M$9,収穫記録!$F:$F,$I40,収穫記録!$B:$B,"&gt;="&amp;$J$5,収穫記録!$B:$B,"&lt;="&amp;$J$6)
/_xlfn.UNIQUE(_xlfn._xlws.FILTER($E:$E,$D:$D=$J$3))
/IF($J$4="総計",1,IF($J$4="割合",$H40,$K40/10))
),0)</f>
        <v>0</v>
      </c>
      <c r="N40" s="48" t="str" cm="1">
        <f t="array" ref="N40">IFERROR(
IF(OR(N$9="",$I40=""),"",
SUMIFS(収穫記録!$P:$P,収穫記録!$D:$D,$J$1,収穫記録!$I:$I,$J$2,収穫記録!$J:$J,N$9,収穫記録!$F:$F,$I40,収穫記録!$B:$B,"&gt;="&amp;$J$5,収穫記録!$B:$B,"&lt;="&amp;$J$6)
/_xlfn.UNIQUE(_xlfn._xlws.FILTER($E:$E,$D:$D=$J$3))
/IF($J$4="総計",1,IF($J$4="割合",$H40,$K40/10))
),0)</f>
        <v/>
      </c>
      <c r="O40" s="48" t="str" cm="1">
        <f t="array" ref="O40">IFERROR(
IF(OR(O$9="",$I40=""),"",
SUMIFS(収穫記録!$P:$P,収穫記録!$D:$D,$J$1,収穫記録!$I:$I,$J$2,収穫記録!$J:$J,O$9,収穫記録!$F:$F,$I40,収穫記録!$B:$B,"&gt;="&amp;$J$5,収穫記録!$B:$B,"&lt;="&amp;$J$6)
/_xlfn.UNIQUE(_xlfn._xlws.FILTER($E:$E,$D:$D=$J$3))
/IF($J$4="総計",1,IF($J$4="割合",$H40,$K40/10))
),0)</f>
        <v/>
      </c>
      <c r="P40" s="48" t="str" cm="1">
        <f t="array" ref="P40">IFERROR(
IF(OR(P$9="",$I40=""),"",
SUMIFS(収穫記録!$P:$P,収穫記録!$D:$D,$J$1,収穫記録!$I:$I,$J$2,収穫記録!$J:$J,P$9,収穫記録!$F:$F,$I40,収穫記録!$B:$B,"&gt;="&amp;$J$5,収穫記録!$B:$B,"&lt;="&amp;$J$6)
/_xlfn.UNIQUE(_xlfn._xlws.FILTER($E:$E,$D:$D=$J$3))
/IF($J$4="総計",1,IF($J$4="割合",$H40,$K40/10))
),0)</f>
        <v/>
      </c>
      <c r="Q40" s="48" t="str" cm="1">
        <f t="array" ref="Q40">IFERROR(
IF(OR(Q$9="",$I40=""),"",
SUMIFS(収穫記録!$P:$P,収穫記録!$D:$D,$J$1,収穫記録!$I:$I,$J$2,収穫記録!$J:$J,Q$9,収穫記録!$F:$F,$I40,収穫記録!$B:$B,"&gt;="&amp;$J$5,収穫記録!$B:$B,"&lt;="&amp;$J$6)
/_xlfn.UNIQUE(_xlfn._xlws.FILTER($E:$E,$D:$D=$J$3))
/IF($J$4="総計",1,IF($J$4="割合",$H40,$K40/10))
),0)</f>
        <v/>
      </c>
      <c r="R40" s="48" t="str" cm="1">
        <f t="array" ref="R40">IFERROR(
IF(OR(R$9="",$I40=""),"",
SUMIFS(収穫記録!$P:$P,収穫記録!$D:$D,$J$1,収穫記録!$I:$I,$J$2,収穫記録!$J:$J,R$9,収穫記録!$F:$F,$I40,収穫記録!$B:$B,"&gt;="&amp;$J$5,収穫記録!$B:$B,"&lt;="&amp;$J$6)
/_xlfn.UNIQUE(_xlfn._xlws.FILTER($E:$E,$D:$D=$J$3))
/IF($J$4="総計",1,IF($J$4="割合",$H40,$K40/10))
),0)</f>
        <v/>
      </c>
      <c r="S40" s="48" t="str" cm="1">
        <f t="array" ref="S40">IFERROR(
IF(OR(S$9="",$I40=""),"",
SUMIFS(収穫記録!$P:$P,収穫記録!$D:$D,$J$1,収穫記録!$I:$I,$J$2,収穫記録!$J:$J,S$9,収穫記録!$F:$F,$I40,収穫記録!$B:$B,"&gt;="&amp;$J$5,収穫記録!$B:$B,"&lt;="&amp;$J$6)
/_xlfn.UNIQUE(_xlfn._xlws.FILTER($E:$E,$D:$D=$J$3))
/IF($J$4="総計",1,IF($J$4="割合",$H40,$K40/10))
),0)</f>
        <v/>
      </c>
      <c r="T40" s="48" t="str" cm="1">
        <f t="array" ref="T40">IFERROR(
IF(OR(T$9="",$I40=""),"",
SUMIFS(収穫記録!$P:$P,収穫記録!$D:$D,$J$1,収穫記録!$I:$I,$J$2,収穫記録!$J:$J,T$9,収穫記録!$F:$F,$I40,収穫記録!$B:$B,"&gt;="&amp;$J$5,収穫記録!$B:$B,"&lt;="&amp;$J$6)
/_xlfn.UNIQUE(_xlfn._xlws.FILTER($E:$E,$D:$D=$J$3))
/IF($J$4="総計",1,IF($J$4="割合",$H40,$K40/10))
),0)</f>
        <v/>
      </c>
      <c r="U40" s="48" t="str" cm="1">
        <f t="array" ref="U40">IFERROR(
IF(OR(U$9="",$I40=""),"",
SUMIFS(収穫記録!$P:$P,収穫記録!$D:$D,$J$1,収穫記録!$I:$I,$J$2,収穫記録!$J:$J,U$9,収穫記録!$F:$F,$I40,収穫記録!$B:$B,"&gt;="&amp;$J$5,収穫記録!$B:$B,"&lt;="&amp;$J$6)
/_xlfn.UNIQUE(_xlfn._xlws.FILTER($E:$E,$D:$D=$J$3))
/IF($J$4="総計",1,IF($J$4="割合",$H40,$K40/10))
),0)</f>
        <v/>
      </c>
      <c r="V40" s="48" t="str" cm="1">
        <f t="array" ref="V40">IFERROR(
IF(OR(V$9="",$I40=""),"",
SUMIFS(収穫記録!$P:$P,収穫記録!$D:$D,$J$1,収穫記録!$I:$I,$J$2,収穫記録!$J:$J,V$9,収穫記録!$F:$F,$I40,収穫記録!$B:$B,"&gt;="&amp;$J$5,収穫記録!$B:$B,"&lt;="&amp;$J$6)
/_xlfn.UNIQUE(_xlfn._xlws.FILTER($E:$E,$D:$D=$J$3))
/IF($J$4="総計",1,IF($J$4="割合",$H40,$K40/10))
),0)</f>
        <v/>
      </c>
      <c r="W40" s="48" t="str" cm="1">
        <f t="array" ref="W40">IFERROR(
IF(OR(W$9="",$I40=""),"",
SUMIFS(収穫記録!$P:$P,収穫記録!$D:$D,$J$1,収穫記録!$I:$I,$J$2,収穫記録!$J:$J,W$9,収穫記録!$F:$F,$I40,収穫記録!$B:$B,"&gt;="&amp;$J$5,収穫記録!$B:$B,"&lt;="&amp;$J$6)
/_xlfn.UNIQUE(_xlfn._xlws.FILTER($E:$E,$D:$D=$J$3))
/IF($J$4="総計",1,IF($J$4="割合",$H40,$K40/10))
),0)</f>
        <v/>
      </c>
      <c r="X40" s="48" t="str" cm="1">
        <f t="array" ref="X40">IFERROR(
IF(OR(X$9="",$I40=""),"",
SUMIFS(収穫記録!$P:$P,収穫記録!$D:$D,$J$1,収穫記録!$I:$I,$J$2,収穫記録!$J:$J,X$9,収穫記録!$F:$F,$I40,収穫記録!$B:$B,"&gt;="&amp;$J$5,収穫記録!$B:$B,"&lt;="&amp;$J$6)
/_xlfn.UNIQUE(_xlfn._xlws.FILTER($E:$E,$D:$D=$J$3))
/IF($J$4="総計",1,IF($J$4="割合",$H40,$K40/10))
),0)</f>
        <v/>
      </c>
    </row>
    <row r="41" spans="10:24">
      <c r="J41" s="13"/>
      <c r="K41" s="37"/>
      <c r="L41" s="46" t="str">
        <f t="shared" si="0"/>
        <v/>
      </c>
      <c r="M41" s="47" cm="1">
        <f t="array" ref="M41">IFERROR(
IF(OR(M$9="",$I41=""),"",
SUMIFS(収穫記録!$P:$P,収穫記録!$D:$D,$J$1,収穫記録!$I:$I,$J$2,収穫記録!$J:$J,M$9,収穫記録!$F:$F,$I41,収穫記録!$B:$B,"&gt;="&amp;$J$5,収穫記録!$B:$B,"&lt;="&amp;$J$6)
/_xlfn.UNIQUE(_xlfn._xlws.FILTER($E:$E,$D:$D=$J$3))
/IF($J$4="総計",1,IF($J$4="割合",$H41,$K41/10))
),0)</f>
        <v>0</v>
      </c>
      <c r="N41" s="48" t="str" cm="1">
        <f t="array" ref="N41">IFERROR(
IF(OR(N$9="",$I41=""),"",
SUMIFS(収穫記録!$P:$P,収穫記録!$D:$D,$J$1,収穫記録!$I:$I,$J$2,収穫記録!$J:$J,N$9,収穫記録!$F:$F,$I41,収穫記録!$B:$B,"&gt;="&amp;$J$5,収穫記録!$B:$B,"&lt;="&amp;$J$6)
/_xlfn.UNIQUE(_xlfn._xlws.FILTER($E:$E,$D:$D=$J$3))
/IF($J$4="総計",1,IF($J$4="割合",$H41,$K41/10))
),0)</f>
        <v/>
      </c>
      <c r="O41" s="48" t="str" cm="1">
        <f t="array" ref="O41">IFERROR(
IF(OR(O$9="",$I41=""),"",
SUMIFS(収穫記録!$P:$P,収穫記録!$D:$D,$J$1,収穫記録!$I:$I,$J$2,収穫記録!$J:$J,O$9,収穫記録!$F:$F,$I41,収穫記録!$B:$B,"&gt;="&amp;$J$5,収穫記録!$B:$B,"&lt;="&amp;$J$6)
/_xlfn.UNIQUE(_xlfn._xlws.FILTER($E:$E,$D:$D=$J$3))
/IF($J$4="総計",1,IF($J$4="割合",$H41,$K41/10))
),0)</f>
        <v/>
      </c>
      <c r="P41" s="48" t="str" cm="1">
        <f t="array" ref="P41">IFERROR(
IF(OR(P$9="",$I41=""),"",
SUMIFS(収穫記録!$P:$P,収穫記録!$D:$D,$J$1,収穫記録!$I:$I,$J$2,収穫記録!$J:$J,P$9,収穫記録!$F:$F,$I41,収穫記録!$B:$B,"&gt;="&amp;$J$5,収穫記録!$B:$B,"&lt;="&amp;$J$6)
/_xlfn.UNIQUE(_xlfn._xlws.FILTER($E:$E,$D:$D=$J$3))
/IF($J$4="総計",1,IF($J$4="割合",$H41,$K41/10))
),0)</f>
        <v/>
      </c>
      <c r="Q41" s="48" t="str" cm="1">
        <f t="array" ref="Q41">IFERROR(
IF(OR(Q$9="",$I41=""),"",
SUMIFS(収穫記録!$P:$P,収穫記録!$D:$D,$J$1,収穫記録!$I:$I,$J$2,収穫記録!$J:$J,Q$9,収穫記録!$F:$F,$I41,収穫記録!$B:$B,"&gt;="&amp;$J$5,収穫記録!$B:$B,"&lt;="&amp;$J$6)
/_xlfn.UNIQUE(_xlfn._xlws.FILTER($E:$E,$D:$D=$J$3))
/IF($J$4="総計",1,IF($J$4="割合",$H41,$K41/10))
),0)</f>
        <v/>
      </c>
      <c r="R41" s="48" t="str" cm="1">
        <f t="array" ref="R41">IFERROR(
IF(OR(R$9="",$I41=""),"",
SUMIFS(収穫記録!$P:$P,収穫記録!$D:$D,$J$1,収穫記録!$I:$I,$J$2,収穫記録!$J:$J,R$9,収穫記録!$F:$F,$I41,収穫記録!$B:$B,"&gt;="&amp;$J$5,収穫記録!$B:$B,"&lt;="&amp;$J$6)
/_xlfn.UNIQUE(_xlfn._xlws.FILTER($E:$E,$D:$D=$J$3))
/IF($J$4="総計",1,IF($J$4="割合",$H41,$K41/10))
),0)</f>
        <v/>
      </c>
      <c r="S41" s="48" t="str" cm="1">
        <f t="array" ref="S41">IFERROR(
IF(OR(S$9="",$I41=""),"",
SUMIFS(収穫記録!$P:$P,収穫記録!$D:$D,$J$1,収穫記録!$I:$I,$J$2,収穫記録!$J:$J,S$9,収穫記録!$F:$F,$I41,収穫記録!$B:$B,"&gt;="&amp;$J$5,収穫記録!$B:$B,"&lt;="&amp;$J$6)
/_xlfn.UNIQUE(_xlfn._xlws.FILTER($E:$E,$D:$D=$J$3))
/IF($J$4="総計",1,IF($J$4="割合",$H41,$K41/10))
),0)</f>
        <v/>
      </c>
      <c r="T41" s="48" t="str" cm="1">
        <f t="array" ref="T41">IFERROR(
IF(OR(T$9="",$I41=""),"",
SUMIFS(収穫記録!$P:$P,収穫記録!$D:$D,$J$1,収穫記録!$I:$I,$J$2,収穫記録!$J:$J,T$9,収穫記録!$F:$F,$I41,収穫記録!$B:$B,"&gt;="&amp;$J$5,収穫記録!$B:$B,"&lt;="&amp;$J$6)
/_xlfn.UNIQUE(_xlfn._xlws.FILTER($E:$E,$D:$D=$J$3))
/IF($J$4="総計",1,IF($J$4="割合",$H41,$K41/10))
),0)</f>
        <v/>
      </c>
      <c r="U41" s="48" t="str" cm="1">
        <f t="array" ref="U41">IFERROR(
IF(OR(U$9="",$I41=""),"",
SUMIFS(収穫記録!$P:$P,収穫記録!$D:$D,$J$1,収穫記録!$I:$I,$J$2,収穫記録!$J:$J,U$9,収穫記録!$F:$F,$I41,収穫記録!$B:$B,"&gt;="&amp;$J$5,収穫記録!$B:$B,"&lt;="&amp;$J$6)
/_xlfn.UNIQUE(_xlfn._xlws.FILTER($E:$E,$D:$D=$J$3))
/IF($J$4="総計",1,IF($J$4="割合",$H41,$K41/10))
),0)</f>
        <v/>
      </c>
      <c r="V41" s="48" t="str" cm="1">
        <f t="array" ref="V41">IFERROR(
IF(OR(V$9="",$I41=""),"",
SUMIFS(収穫記録!$P:$P,収穫記録!$D:$D,$J$1,収穫記録!$I:$I,$J$2,収穫記録!$J:$J,V$9,収穫記録!$F:$F,$I41,収穫記録!$B:$B,"&gt;="&amp;$J$5,収穫記録!$B:$B,"&lt;="&amp;$J$6)
/_xlfn.UNIQUE(_xlfn._xlws.FILTER($E:$E,$D:$D=$J$3))
/IF($J$4="総計",1,IF($J$4="割合",$H41,$K41/10))
),0)</f>
        <v/>
      </c>
      <c r="W41" s="48" t="str" cm="1">
        <f t="array" ref="W41">IFERROR(
IF(OR(W$9="",$I41=""),"",
SUMIFS(収穫記録!$P:$P,収穫記録!$D:$D,$J$1,収穫記録!$I:$I,$J$2,収穫記録!$J:$J,W$9,収穫記録!$F:$F,$I41,収穫記録!$B:$B,"&gt;="&amp;$J$5,収穫記録!$B:$B,"&lt;="&amp;$J$6)
/_xlfn.UNIQUE(_xlfn._xlws.FILTER($E:$E,$D:$D=$J$3))
/IF($J$4="総計",1,IF($J$4="割合",$H41,$K41/10))
),0)</f>
        <v/>
      </c>
      <c r="X41" s="48" t="str" cm="1">
        <f t="array" ref="X41">IFERROR(
IF(OR(X$9="",$I41=""),"",
SUMIFS(収穫記録!$P:$P,収穫記録!$D:$D,$J$1,収穫記録!$I:$I,$J$2,収穫記録!$J:$J,X$9,収穫記録!$F:$F,$I41,収穫記録!$B:$B,"&gt;="&amp;$J$5,収穫記録!$B:$B,"&lt;="&amp;$J$6)
/_xlfn.UNIQUE(_xlfn._xlws.FILTER($E:$E,$D:$D=$J$3))
/IF($J$4="総計",1,IF($J$4="割合",$H41,$K41/10))
),0)</f>
        <v/>
      </c>
    </row>
    <row r="42" spans="10:24">
      <c r="J42" s="13"/>
      <c r="K42" s="37"/>
      <c r="L42" s="46" t="str">
        <f t="shared" si="0"/>
        <v/>
      </c>
      <c r="M42" s="47" cm="1">
        <f t="array" ref="M42">IFERROR(
IF(OR(M$9="",$I42=""),"",
SUMIFS(収穫記録!$P:$P,収穫記録!$D:$D,$J$1,収穫記録!$I:$I,$J$2,収穫記録!$J:$J,M$9,収穫記録!$F:$F,$I42,収穫記録!$B:$B,"&gt;="&amp;$J$5,収穫記録!$B:$B,"&lt;="&amp;$J$6)
/_xlfn.UNIQUE(_xlfn._xlws.FILTER($E:$E,$D:$D=$J$3))
/IF($J$4="総計",1,IF($J$4="割合",$H42,$K42/10))
),0)</f>
        <v>0</v>
      </c>
      <c r="N42" s="48" t="str" cm="1">
        <f t="array" ref="N42">IFERROR(
IF(OR(N$9="",$I42=""),"",
SUMIFS(収穫記録!$P:$P,収穫記録!$D:$D,$J$1,収穫記録!$I:$I,$J$2,収穫記録!$J:$J,N$9,収穫記録!$F:$F,$I42,収穫記録!$B:$B,"&gt;="&amp;$J$5,収穫記録!$B:$B,"&lt;="&amp;$J$6)
/_xlfn.UNIQUE(_xlfn._xlws.FILTER($E:$E,$D:$D=$J$3))
/IF($J$4="総計",1,IF($J$4="割合",$H42,$K42/10))
),0)</f>
        <v/>
      </c>
      <c r="O42" s="48" t="str" cm="1">
        <f t="array" ref="O42">IFERROR(
IF(OR(O$9="",$I42=""),"",
SUMIFS(収穫記録!$P:$P,収穫記録!$D:$D,$J$1,収穫記録!$I:$I,$J$2,収穫記録!$J:$J,O$9,収穫記録!$F:$F,$I42,収穫記録!$B:$B,"&gt;="&amp;$J$5,収穫記録!$B:$B,"&lt;="&amp;$J$6)
/_xlfn.UNIQUE(_xlfn._xlws.FILTER($E:$E,$D:$D=$J$3))
/IF($J$4="総計",1,IF($J$4="割合",$H42,$K42/10))
),0)</f>
        <v/>
      </c>
      <c r="P42" s="48" t="str" cm="1">
        <f t="array" ref="P42">IFERROR(
IF(OR(P$9="",$I42=""),"",
SUMIFS(収穫記録!$P:$P,収穫記録!$D:$D,$J$1,収穫記録!$I:$I,$J$2,収穫記録!$J:$J,P$9,収穫記録!$F:$F,$I42,収穫記録!$B:$B,"&gt;="&amp;$J$5,収穫記録!$B:$B,"&lt;="&amp;$J$6)
/_xlfn.UNIQUE(_xlfn._xlws.FILTER($E:$E,$D:$D=$J$3))
/IF($J$4="総計",1,IF($J$4="割合",$H42,$K42/10))
),0)</f>
        <v/>
      </c>
      <c r="Q42" s="48" t="str" cm="1">
        <f t="array" ref="Q42">IFERROR(
IF(OR(Q$9="",$I42=""),"",
SUMIFS(収穫記録!$P:$P,収穫記録!$D:$D,$J$1,収穫記録!$I:$I,$J$2,収穫記録!$J:$J,Q$9,収穫記録!$F:$F,$I42,収穫記録!$B:$B,"&gt;="&amp;$J$5,収穫記録!$B:$B,"&lt;="&amp;$J$6)
/_xlfn.UNIQUE(_xlfn._xlws.FILTER($E:$E,$D:$D=$J$3))
/IF($J$4="総計",1,IF($J$4="割合",$H42,$K42/10))
),0)</f>
        <v/>
      </c>
      <c r="R42" s="48" t="str" cm="1">
        <f t="array" ref="R42">IFERROR(
IF(OR(R$9="",$I42=""),"",
SUMIFS(収穫記録!$P:$P,収穫記録!$D:$D,$J$1,収穫記録!$I:$I,$J$2,収穫記録!$J:$J,R$9,収穫記録!$F:$F,$I42,収穫記録!$B:$B,"&gt;="&amp;$J$5,収穫記録!$B:$B,"&lt;="&amp;$J$6)
/_xlfn.UNIQUE(_xlfn._xlws.FILTER($E:$E,$D:$D=$J$3))
/IF($J$4="総計",1,IF($J$4="割合",$H42,$K42/10))
),0)</f>
        <v/>
      </c>
      <c r="S42" s="48" t="str" cm="1">
        <f t="array" ref="S42">IFERROR(
IF(OR(S$9="",$I42=""),"",
SUMIFS(収穫記録!$P:$P,収穫記録!$D:$D,$J$1,収穫記録!$I:$I,$J$2,収穫記録!$J:$J,S$9,収穫記録!$F:$F,$I42,収穫記録!$B:$B,"&gt;="&amp;$J$5,収穫記録!$B:$B,"&lt;="&amp;$J$6)
/_xlfn.UNIQUE(_xlfn._xlws.FILTER($E:$E,$D:$D=$J$3))
/IF($J$4="総計",1,IF($J$4="割合",$H42,$K42/10))
),0)</f>
        <v/>
      </c>
      <c r="T42" s="48" t="str" cm="1">
        <f t="array" ref="T42">IFERROR(
IF(OR(T$9="",$I42=""),"",
SUMIFS(収穫記録!$P:$P,収穫記録!$D:$D,$J$1,収穫記録!$I:$I,$J$2,収穫記録!$J:$J,T$9,収穫記録!$F:$F,$I42,収穫記録!$B:$B,"&gt;="&amp;$J$5,収穫記録!$B:$B,"&lt;="&amp;$J$6)
/_xlfn.UNIQUE(_xlfn._xlws.FILTER($E:$E,$D:$D=$J$3))
/IF($J$4="総計",1,IF($J$4="割合",$H42,$K42/10))
),0)</f>
        <v/>
      </c>
      <c r="U42" s="48" t="str" cm="1">
        <f t="array" ref="U42">IFERROR(
IF(OR(U$9="",$I42=""),"",
SUMIFS(収穫記録!$P:$P,収穫記録!$D:$D,$J$1,収穫記録!$I:$I,$J$2,収穫記録!$J:$J,U$9,収穫記録!$F:$F,$I42,収穫記録!$B:$B,"&gt;="&amp;$J$5,収穫記録!$B:$B,"&lt;="&amp;$J$6)
/_xlfn.UNIQUE(_xlfn._xlws.FILTER($E:$E,$D:$D=$J$3))
/IF($J$4="総計",1,IF($J$4="割合",$H42,$K42/10))
),0)</f>
        <v/>
      </c>
      <c r="V42" s="48" t="str" cm="1">
        <f t="array" ref="V42">IFERROR(
IF(OR(V$9="",$I42=""),"",
SUMIFS(収穫記録!$P:$P,収穫記録!$D:$D,$J$1,収穫記録!$I:$I,$J$2,収穫記録!$J:$J,V$9,収穫記録!$F:$F,$I42,収穫記録!$B:$B,"&gt;="&amp;$J$5,収穫記録!$B:$B,"&lt;="&amp;$J$6)
/_xlfn.UNIQUE(_xlfn._xlws.FILTER($E:$E,$D:$D=$J$3))
/IF($J$4="総計",1,IF($J$4="割合",$H42,$K42/10))
),0)</f>
        <v/>
      </c>
      <c r="W42" s="48" t="str" cm="1">
        <f t="array" ref="W42">IFERROR(
IF(OR(W$9="",$I42=""),"",
SUMIFS(収穫記録!$P:$P,収穫記録!$D:$D,$J$1,収穫記録!$I:$I,$J$2,収穫記録!$J:$J,W$9,収穫記録!$F:$F,$I42,収穫記録!$B:$B,"&gt;="&amp;$J$5,収穫記録!$B:$B,"&lt;="&amp;$J$6)
/_xlfn.UNIQUE(_xlfn._xlws.FILTER($E:$E,$D:$D=$J$3))
/IF($J$4="総計",1,IF($J$4="割合",$H42,$K42/10))
),0)</f>
        <v/>
      </c>
      <c r="X42" s="48" t="str" cm="1">
        <f t="array" ref="X42">IFERROR(
IF(OR(X$9="",$I42=""),"",
SUMIFS(収穫記録!$P:$P,収穫記録!$D:$D,$J$1,収穫記録!$I:$I,$J$2,収穫記録!$J:$J,X$9,収穫記録!$F:$F,$I42,収穫記録!$B:$B,"&gt;="&amp;$J$5,収穫記録!$B:$B,"&lt;="&amp;$J$6)
/_xlfn.UNIQUE(_xlfn._xlws.FILTER($E:$E,$D:$D=$J$3))
/IF($J$4="総計",1,IF($J$4="割合",$H42,$K42/10))
),0)</f>
        <v/>
      </c>
    </row>
    <row r="43" spans="10:24">
      <c r="J43" s="13"/>
      <c r="K43" s="37"/>
      <c r="L43" s="46" t="str">
        <f t="shared" si="0"/>
        <v/>
      </c>
      <c r="M43" s="47" cm="1">
        <f t="array" ref="M43">IFERROR(
IF(OR(M$9="",$I43=""),"",
SUMIFS(収穫記録!$P:$P,収穫記録!$D:$D,$J$1,収穫記録!$I:$I,$J$2,収穫記録!$J:$J,M$9,収穫記録!$F:$F,$I43,収穫記録!$B:$B,"&gt;="&amp;$J$5,収穫記録!$B:$B,"&lt;="&amp;$J$6)
/_xlfn.UNIQUE(_xlfn._xlws.FILTER($E:$E,$D:$D=$J$3))
/IF($J$4="総計",1,IF($J$4="割合",$H43,$K43/10))
),0)</f>
        <v>0</v>
      </c>
      <c r="N43" s="48" t="str" cm="1">
        <f t="array" ref="N43">IFERROR(
IF(OR(N$9="",$I43=""),"",
SUMIFS(収穫記録!$P:$P,収穫記録!$D:$D,$J$1,収穫記録!$I:$I,$J$2,収穫記録!$J:$J,N$9,収穫記録!$F:$F,$I43,収穫記録!$B:$B,"&gt;="&amp;$J$5,収穫記録!$B:$B,"&lt;="&amp;$J$6)
/_xlfn.UNIQUE(_xlfn._xlws.FILTER($E:$E,$D:$D=$J$3))
/IF($J$4="総計",1,IF($J$4="割合",$H43,$K43/10))
),0)</f>
        <v/>
      </c>
      <c r="O43" s="48" t="str" cm="1">
        <f t="array" ref="O43">IFERROR(
IF(OR(O$9="",$I43=""),"",
SUMIFS(収穫記録!$P:$P,収穫記録!$D:$D,$J$1,収穫記録!$I:$I,$J$2,収穫記録!$J:$J,O$9,収穫記録!$F:$F,$I43,収穫記録!$B:$B,"&gt;="&amp;$J$5,収穫記録!$B:$B,"&lt;="&amp;$J$6)
/_xlfn.UNIQUE(_xlfn._xlws.FILTER($E:$E,$D:$D=$J$3))
/IF($J$4="総計",1,IF($J$4="割合",$H43,$K43/10))
),0)</f>
        <v/>
      </c>
      <c r="P43" s="48" t="str" cm="1">
        <f t="array" ref="P43">IFERROR(
IF(OR(P$9="",$I43=""),"",
SUMIFS(収穫記録!$P:$P,収穫記録!$D:$D,$J$1,収穫記録!$I:$I,$J$2,収穫記録!$J:$J,P$9,収穫記録!$F:$F,$I43,収穫記録!$B:$B,"&gt;="&amp;$J$5,収穫記録!$B:$B,"&lt;="&amp;$J$6)
/_xlfn.UNIQUE(_xlfn._xlws.FILTER($E:$E,$D:$D=$J$3))
/IF($J$4="総計",1,IF($J$4="割合",$H43,$K43/10))
),0)</f>
        <v/>
      </c>
      <c r="Q43" s="48" t="str" cm="1">
        <f t="array" ref="Q43">IFERROR(
IF(OR(Q$9="",$I43=""),"",
SUMIFS(収穫記録!$P:$P,収穫記録!$D:$D,$J$1,収穫記録!$I:$I,$J$2,収穫記録!$J:$J,Q$9,収穫記録!$F:$F,$I43,収穫記録!$B:$B,"&gt;="&amp;$J$5,収穫記録!$B:$B,"&lt;="&amp;$J$6)
/_xlfn.UNIQUE(_xlfn._xlws.FILTER($E:$E,$D:$D=$J$3))
/IF($J$4="総計",1,IF($J$4="割合",$H43,$K43/10))
),0)</f>
        <v/>
      </c>
      <c r="R43" s="48" t="str" cm="1">
        <f t="array" ref="R43">IFERROR(
IF(OR(R$9="",$I43=""),"",
SUMIFS(収穫記録!$P:$P,収穫記録!$D:$D,$J$1,収穫記録!$I:$I,$J$2,収穫記録!$J:$J,R$9,収穫記録!$F:$F,$I43,収穫記録!$B:$B,"&gt;="&amp;$J$5,収穫記録!$B:$B,"&lt;="&amp;$J$6)
/_xlfn.UNIQUE(_xlfn._xlws.FILTER($E:$E,$D:$D=$J$3))
/IF($J$4="総計",1,IF($J$4="割合",$H43,$K43/10))
),0)</f>
        <v/>
      </c>
      <c r="S43" s="48" t="str" cm="1">
        <f t="array" ref="S43">IFERROR(
IF(OR(S$9="",$I43=""),"",
SUMIFS(収穫記録!$P:$P,収穫記録!$D:$D,$J$1,収穫記録!$I:$I,$J$2,収穫記録!$J:$J,S$9,収穫記録!$F:$F,$I43,収穫記録!$B:$B,"&gt;="&amp;$J$5,収穫記録!$B:$B,"&lt;="&amp;$J$6)
/_xlfn.UNIQUE(_xlfn._xlws.FILTER($E:$E,$D:$D=$J$3))
/IF($J$4="総計",1,IF($J$4="割合",$H43,$K43/10))
),0)</f>
        <v/>
      </c>
      <c r="T43" s="48" t="str" cm="1">
        <f t="array" ref="T43">IFERROR(
IF(OR(T$9="",$I43=""),"",
SUMIFS(収穫記録!$P:$P,収穫記録!$D:$D,$J$1,収穫記録!$I:$I,$J$2,収穫記録!$J:$J,T$9,収穫記録!$F:$F,$I43,収穫記録!$B:$B,"&gt;="&amp;$J$5,収穫記録!$B:$B,"&lt;="&amp;$J$6)
/_xlfn.UNIQUE(_xlfn._xlws.FILTER($E:$E,$D:$D=$J$3))
/IF($J$4="総計",1,IF($J$4="割合",$H43,$K43/10))
),0)</f>
        <v/>
      </c>
      <c r="U43" s="48" t="str" cm="1">
        <f t="array" ref="U43">IFERROR(
IF(OR(U$9="",$I43=""),"",
SUMIFS(収穫記録!$P:$P,収穫記録!$D:$D,$J$1,収穫記録!$I:$I,$J$2,収穫記録!$J:$J,U$9,収穫記録!$F:$F,$I43,収穫記録!$B:$B,"&gt;="&amp;$J$5,収穫記録!$B:$B,"&lt;="&amp;$J$6)
/_xlfn.UNIQUE(_xlfn._xlws.FILTER($E:$E,$D:$D=$J$3))
/IF($J$4="総計",1,IF($J$4="割合",$H43,$K43/10))
),0)</f>
        <v/>
      </c>
      <c r="V43" s="48" t="str" cm="1">
        <f t="array" ref="V43">IFERROR(
IF(OR(V$9="",$I43=""),"",
SUMIFS(収穫記録!$P:$P,収穫記録!$D:$D,$J$1,収穫記録!$I:$I,$J$2,収穫記録!$J:$J,V$9,収穫記録!$F:$F,$I43,収穫記録!$B:$B,"&gt;="&amp;$J$5,収穫記録!$B:$B,"&lt;="&amp;$J$6)
/_xlfn.UNIQUE(_xlfn._xlws.FILTER($E:$E,$D:$D=$J$3))
/IF($J$4="総計",1,IF($J$4="割合",$H43,$K43/10))
),0)</f>
        <v/>
      </c>
      <c r="W43" s="48" t="str" cm="1">
        <f t="array" ref="W43">IFERROR(
IF(OR(W$9="",$I43=""),"",
SUMIFS(収穫記録!$P:$P,収穫記録!$D:$D,$J$1,収穫記録!$I:$I,$J$2,収穫記録!$J:$J,W$9,収穫記録!$F:$F,$I43,収穫記録!$B:$B,"&gt;="&amp;$J$5,収穫記録!$B:$B,"&lt;="&amp;$J$6)
/_xlfn.UNIQUE(_xlfn._xlws.FILTER($E:$E,$D:$D=$J$3))
/IF($J$4="総計",1,IF($J$4="割合",$H43,$K43/10))
),0)</f>
        <v/>
      </c>
      <c r="X43" s="48" t="str" cm="1">
        <f t="array" ref="X43">IFERROR(
IF(OR(X$9="",$I43=""),"",
SUMIFS(収穫記録!$P:$P,収穫記録!$D:$D,$J$1,収穫記録!$I:$I,$J$2,収穫記録!$J:$J,X$9,収穫記録!$F:$F,$I43,収穫記録!$B:$B,"&gt;="&amp;$J$5,収穫記録!$B:$B,"&lt;="&amp;$J$6)
/_xlfn.UNIQUE(_xlfn._xlws.FILTER($E:$E,$D:$D=$J$3))
/IF($J$4="総計",1,IF($J$4="割合",$H43,$K43/10))
),0)</f>
        <v/>
      </c>
    </row>
    <row r="44" spans="10:24">
      <c r="J44" s="13"/>
      <c r="K44" s="37"/>
      <c r="L44" s="46" t="str">
        <f t="shared" si="0"/>
        <v/>
      </c>
      <c r="M44" s="47" cm="1">
        <f t="array" ref="M44">IFERROR(
IF(OR(M$9="",$I44=""),"",
SUMIFS(収穫記録!$P:$P,収穫記録!$D:$D,$J$1,収穫記録!$I:$I,$J$2,収穫記録!$J:$J,M$9,収穫記録!$F:$F,$I44,収穫記録!$B:$B,"&gt;="&amp;$J$5,収穫記録!$B:$B,"&lt;="&amp;$J$6)
/_xlfn.UNIQUE(_xlfn._xlws.FILTER($E:$E,$D:$D=$J$3))
/IF($J$4="総計",1,IF($J$4="割合",$H44,$K44/10))
),0)</f>
        <v>0</v>
      </c>
      <c r="N44" s="48" t="str" cm="1">
        <f t="array" ref="N44">IFERROR(
IF(OR(N$9="",$I44=""),"",
SUMIFS(収穫記録!$P:$P,収穫記録!$D:$D,$J$1,収穫記録!$I:$I,$J$2,収穫記録!$J:$J,N$9,収穫記録!$F:$F,$I44,収穫記録!$B:$B,"&gt;="&amp;$J$5,収穫記録!$B:$B,"&lt;="&amp;$J$6)
/_xlfn.UNIQUE(_xlfn._xlws.FILTER($E:$E,$D:$D=$J$3))
/IF($J$4="総計",1,IF($J$4="割合",$H44,$K44/10))
),0)</f>
        <v/>
      </c>
      <c r="O44" s="48" t="str" cm="1">
        <f t="array" ref="O44">IFERROR(
IF(OR(O$9="",$I44=""),"",
SUMIFS(収穫記録!$P:$P,収穫記録!$D:$D,$J$1,収穫記録!$I:$I,$J$2,収穫記録!$J:$J,O$9,収穫記録!$F:$F,$I44,収穫記録!$B:$B,"&gt;="&amp;$J$5,収穫記録!$B:$B,"&lt;="&amp;$J$6)
/_xlfn.UNIQUE(_xlfn._xlws.FILTER($E:$E,$D:$D=$J$3))
/IF($J$4="総計",1,IF($J$4="割合",$H44,$K44/10))
),0)</f>
        <v/>
      </c>
      <c r="P44" s="48" t="str" cm="1">
        <f t="array" ref="P44">IFERROR(
IF(OR(P$9="",$I44=""),"",
SUMIFS(収穫記録!$P:$P,収穫記録!$D:$D,$J$1,収穫記録!$I:$I,$J$2,収穫記録!$J:$J,P$9,収穫記録!$F:$F,$I44,収穫記録!$B:$B,"&gt;="&amp;$J$5,収穫記録!$B:$B,"&lt;="&amp;$J$6)
/_xlfn.UNIQUE(_xlfn._xlws.FILTER($E:$E,$D:$D=$J$3))
/IF($J$4="総計",1,IF($J$4="割合",$H44,$K44/10))
),0)</f>
        <v/>
      </c>
      <c r="Q44" s="48" t="str" cm="1">
        <f t="array" ref="Q44">IFERROR(
IF(OR(Q$9="",$I44=""),"",
SUMIFS(収穫記録!$P:$P,収穫記録!$D:$D,$J$1,収穫記録!$I:$I,$J$2,収穫記録!$J:$J,Q$9,収穫記録!$F:$F,$I44,収穫記録!$B:$B,"&gt;="&amp;$J$5,収穫記録!$B:$B,"&lt;="&amp;$J$6)
/_xlfn.UNIQUE(_xlfn._xlws.FILTER($E:$E,$D:$D=$J$3))
/IF($J$4="総計",1,IF($J$4="割合",$H44,$K44/10))
),0)</f>
        <v/>
      </c>
      <c r="R44" s="48" t="str" cm="1">
        <f t="array" ref="R44">IFERROR(
IF(OR(R$9="",$I44=""),"",
SUMIFS(収穫記録!$P:$P,収穫記録!$D:$D,$J$1,収穫記録!$I:$I,$J$2,収穫記録!$J:$J,R$9,収穫記録!$F:$F,$I44,収穫記録!$B:$B,"&gt;="&amp;$J$5,収穫記録!$B:$B,"&lt;="&amp;$J$6)
/_xlfn.UNIQUE(_xlfn._xlws.FILTER($E:$E,$D:$D=$J$3))
/IF($J$4="総計",1,IF($J$4="割合",$H44,$K44/10))
),0)</f>
        <v/>
      </c>
      <c r="S44" s="48" t="str" cm="1">
        <f t="array" ref="S44">IFERROR(
IF(OR(S$9="",$I44=""),"",
SUMIFS(収穫記録!$P:$P,収穫記録!$D:$D,$J$1,収穫記録!$I:$I,$J$2,収穫記録!$J:$J,S$9,収穫記録!$F:$F,$I44,収穫記録!$B:$B,"&gt;="&amp;$J$5,収穫記録!$B:$B,"&lt;="&amp;$J$6)
/_xlfn.UNIQUE(_xlfn._xlws.FILTER($E:$E,$D:$D=$J$3))
/IF($J$4="総計",1,IF($J$4="割合",$H44,$K44/10))
),0)</f>
        <v/>
      </c>
      <c r="T44" s="48" t="str" cm="1">
        <f t="array" ref="T44">IFERROR(
IF(OR(T$9="",$I44=""),"",
SUMIFS(収穫記録!$P:$P,収穫記録!$D:$D,$J$1,収穫記録!$I:$I,$J$2,収穫記録!$J:$J,T$9,収穫記録!$F:$F,$I44,収穫記録!$B:$B,"&gt;="&amp;$J$5,収穫記録!$B:$B,"&lt;="&amp;$J$6)
/_xlfn.UNIQUE(_xlfn._xlws.FILTER($E:$E,$D:$D=$J$3))
/IF($J$4="総計",1,IF($J$4="割合",$H44,$K44/10))
),0)</f>
        <v/>
      </c>
      <c r="U44" s="48" t="str" cm="1">
        <f t="array" ref="U44">IFERROR(
IF(OR(U$9="",$I44=""),"",
SUMIFS(収穫記録!$P:$P,収穫記録!$D:$D,$J$1,収穫記録!$I:$I,$J$2,収穫記録!$J:$J,U$9,収穫記録!$F:$F,$I44,収穫記録!$B:$B,"&gt;="&amp;$J$5,収穫記録!$B:$B,"&lt;="&amp;$J$6)
/_xlfn.UNIQUE(_xlfn._xlws.FILTER($E:$E,$D:$D=$J$3))
/IF($J$4="総計",1,IF($J$4="割合",$H44,$K44/10))
),0)</f>
        <v/>
      </c>
      <c r="V44" s="48" t="str" cm="1">
        <f t="array" ref="V44">IFERROR(
IF(OR(V$9="",$I44=""),"",
SUMIFS(収穫記録!$P:$P,収穫記録!$D:$D,$J$1,収穫記録!$I:$I,$J$2,収穫記録!$J:$J,V$9,収穫記録!$F:$F,$I44,収穫記録!$B:$B,"&gt;="&amp;$J$5,収穫記録!$B:$B,"&lt;="&amp;$J$6)
/_xlfn.UNIQUE(_xlfn._xlws.FILTER($E:$E,$D:$D=$J$3))
/IF($J$4="総計",1,IF($J$4="割合",$H44,$K44/10))
),0)</f>
        <v/>
      </c>
      <c r="W44" s="48" t="str" cm="1">
        <f t="array" ref="W44">IFERROR(
IF(OR(W$9="",$I44=""),"",
SUMIFS(収穫記録!$P:$P,収穫記録!$D:$D,$J$1,収穫記録!$I:$I,$J$2,収穫記録!$J:$J,W$9,収穫記録!$F:$F,$I44,収穫記録!$B:$B,"&gt;="&amp;$J$5,収穫記録!$B:$B,"&lt;="&amp;$J$6)
/_xlfn.UNIQUE(_xlfn._xlws.FILTER($E:$E,$D:$D=$J$3))
/IF($J$4="総計",1,IF($J$4="割合",$H44,$K44/10))
),0)</f>
        <v/>
      </c>
      <c r="X44" s="48" t="str" cm="1">
        <f t="array" ref="X44">IFERROR(
IF(OR(X$9="",$I44=""),"",
SUMIFS(収穫記録!$P:$P,収穫記録!$D:$D,$J$1,収穫記録!$I:$I,$J$2,収穫記録!$J:$J,X$9,収穫記録!$F:$F,$I44,収穫記録!$B:$B,"&gt;="&amp;$J$5,収穫記録!$B:$B,"&lt;="&amp;$J$6)
/_xlfn.UNIQUE(_xlfn._xlws.FILTER($E:$E,$D:$D=$J$3))
/IF($J$4="総計",1,IF($J$4="割合",$H44,$K44/10))
),0)</f>
        <v/>
      </c>
    </row>
    <row r="45" spans="10:24">
      <c r="J45" s="13"/>
      <c r="K45" s="37"/>
      <c r="L45" s="46" t="str">
        <f t="shared" si="0"/>
        <v/>
      </c>
      <c r="M45" s="47" cm="1">
        <f t="array" ref="M45">IFERROR(
IF(OR(M$9="",$I45=""),"",
SUMIFS(収穫記録!$P:$P,収穫記録!$D:$D,$J$1,収穫記録!$I:$I,$J$2,収穫記録!$J:$J,M$9,収穫記録!$F:$F,$I45,収穫記録!$B:$B,"&gt;="&amp;$J$5,収穫記録!$B:$B,"&lt;="&amp;$J$6)
/_xlfn.UNIQUE(_xlfn._xlws.FILTER($E:$E,$D:$D=$J$3))
/IF($J$4="総計",1,IF($J$4="割合",$H45,$K45/10))
),0)</f>
        <v>0</v>
      </c>
      <c r="N45" s="48" t="str" cm="1">
        <f t="array" ref="N45">IFERROR(
IF(OR(N$9="",$I45=""),"",
SUMIFS(収穫記録!$P:$P,収穫記録!$D:$D,$J$1,収穫記録!$I:$I,$J$2,収穫記録!$J:$J,N$9,収穫記録!$F:$F,$I45,収穫記録!$B:$B,"&gt;="&amp;$J$5,収穫記録!$B:$B,"&lt;="&amp;$J$6)
/_xlfn.UNIQUE(_xlfn._xlws.FILTER($E:$E,$D:$D=$J$3))
/IF($J$4="総計",1,IF($J$4="割合",$H45,$K45/10))
),0)</f>
        <v/>
      </c>
      <c r="O45" s="48" t="str" cm="1">
        <f t="array" ref="O45">IFERROR(
IF(OR(O$9="",$I45=""),"",
SUMIFS(収穫記録!$P:$P,収穫記録!$D:$D,$J$1,収穫記録!$I:$I,$J$2,収穫記録!$J:$J,O$9,収穫記録!$F:$F,$I45,収穫記録!$B:$B,"&gt;="&amp;$J$5,収穫記録!$B:$B,"&lt;="&amp;$J$6)
/_xlfn.UNIQUE(_xlfn._xlws.FILTER($E:$E,$D:$D=$J$3))
/IF($J$4="総計",1,IF($J$4="割合",$H45,$K45/10))
),0)</f>
        <v/>
      </c>
      <c r="P45" s="48" t="str" cm="1">
        <f t="array" ref="P45">IFERROR(
IF(OR(P$9="",$I45=""),"",
SUMIFS(収穫記録!$P:$P,収穫記録!$D:$D,$J$1,収穫記録!$I:$I,$J$2,収穫記録!$J:$J,P$9,収穫記録!$F:$F,$I45,収穫記録!$B:$B,"&gt;="&amp;$J$5,収穫記録!$B:$B,"&lt;="&amp;$J$6)
/_xlfn.UNIQUE(_xlfn._xlws.FILTER($E:$E,$D:$D=$J$3))
/IF($J$4="総計",1,IF($J$4="割合",$H45,$K45/10))
),0)</f>
        <v/>
      </c>
      <c r="Q45" s="48" t="str" cm="1">
        <f t="array" ref="Q45">IFERROR(
IF(OR(Q$9="",$I45=""),"",
SUMIFS(収穫記録!$P:$P,収穫記録!$D:$D,$J$1,収穫記録!$I:$I,$J$2,収穫記録!$J:$J,Q$9,収穫記録!$F:$F,$I45,収穫記録!$B:$B,"&gt;="&amp;$J$5,収穫記録!$B:$B,"&lt;="&amp;$J$6)
/_xlfn.UNIQUE(_xlfn._xlws.FILTER($E:$E,$D:$D=$J$3))
/IF($J$4="総計",1,IF($J$4="割合",$H45,$K45/10))
),0)</f>
        <v/>
      </c>
      <c r="R45" s="48" t="str" cm="1">
        <f t="array" ref="R45">IFERROR(
IF(OR(R$9="",$I45=""),"",
SUMIFS(収穫記録!$P:$P,収穫記録!$D:$D,$J$1,収穫記録!$I:$I,$J$2,収穫記録!$J:$J,R$9,収穫記録!$F:$F,$I45,収穫記録!$B:$B,"&gt;="&amp;$J$5,収穫記録!$B:$B,"&lt;="&amp;$J$6)
/_xlfn.UNIQUE(_xlfn._xlws.FILTER($E:$E,$D:$D=$J$3))
/IF($J$4="総計",1,IF($J$4="割合",$H45,$K45/10))
),0)</f>
        <v/>
      </c>
      <c r="S45" s="48" t="str" cm="1">
        <f t="array" ref="S45">IFERROR(
IF(OR(S$9="",$I45=""),"",
SUMIFS(収穫記録!$P:$P,収穫記録!$D:$D,$J$1,収穫記録!$I:$I,$J$2,収穫記録!$J:$J,S$9,収穫記録!$F:$F,$I45,収穫記録!$B:$B,"&gt;="&amp;$J$5,収穫記録!$B:$B,"&lt;="&amp;$J$6)
/_xlfn.UNIQUE(_xlfn._xlws.FILTER($E:$E,$D:$D=$J$3))
/IF($J$4="総計",1,IF($J$4="割合",$H45,$K45/10))
),0)</f>
        <v/>
      </c>
      <c r="T45" s="48" t="str" cm="1">
        <f t="array" ref="T45">IFERROR(
IF(OR(T$9="",$I45=""),"",
SUMIFS(収穫記録!$P:$P,収穫記録!$D:$D,$J$1,収穫記録!$I:$I,$J$2,収穫記録!$J:$J,T$9,収穫記録!$F:$F,$I45,収穫記録!$B:$B,"&gt;="&amp;$J$5,収穫記録!$B:$B,"&lt;="&amp;$J$6)
/_xlfn.UNIQUE(_xlfn._xlws.FILTER($E:$E,$D:$D=$J$3))
/IF($J$4="総計",1,IF($J$4="割合",$H45,$K45/10))
),0)</f>
        <v/>
      </c>
      <c r="U45" s="48" t="str" cm="1">
        <f t="array" ref="U45">IFERROR(
IF(OR(U$9="",$I45=""),"",
SUMIFS(収穫記録!$P:$P,収穫記録!$D:$D,$J$1,収穫記録!$I:$I,$J$2,収穫記録!$J:$J,U$9,収穫記録!$F:$F,$I45,収穫記録!$B:$B,"&gt;="&amp;$J$5,収穫記録!$B:$B,"&lt;="&amp;$J$6)
/_xlfn.UNIQUE(_xlfn._xlws.FILTER($E:$E,$D:$D=$J$3))
/IF($J$4="総計",1,IF($J$4="割合",$H45,$K45/10))
),0)</f>
        <v/>
      </c>
      <c r="V45" s="48" t="str" cm="1">
        <f t="array" ref="V45">IFERROR(
IF(OR(V$9="",$I45=""),"",
SUMIFS(収穫記録!$P:$P,収穫記録!$D:$D,$J$1,収穫記録!$I:$I,$J$2,収穫記録!$J:$J,V$9,収穫記録!$F:$F,$I45,収穫記録!$B:$B,"&gt;="&amp;$J$5,収穫記録!$B:$B,"&lt;="&amp;$J$6)
/_xlfn.UNIQUE(_xlfn._xlws.FILTER($E:$E,$D:$D=$J$3))
/IF($J$4="総計",1,IF($J$4="割合",$H45,$K45/10))
),0)</f>
        <v/>
      </c>
      <c r="W45" s="48" t="str" cm="1">
        <f t="array" ref="W45">IFERROR(
IF(OR(W$9="",$I45=""),"",
SUMIFS(収穫記録!$P:$P,収穫記録!$D:$D,$J$1,収穫記録!$I:$I,$J$2,収穫記録!$J:$J,W$9,収穫記録!$F:$F,$I45,収穫記録!$B:$B,"&gt;="&amp;$J$5,収穫記録!$B:$B,"&lt;="&amp;$J$6)
/_xlfn.UNIQUE(_xlfn._xlws.FILTER($E:$E,$D:$D=$J$3))
/IF($J$4="総計",1,IF($J$4="割合",$H45,$K45/10))
),0)</f>
        <v/>
      </c>
      <c r="X45" s="48" t="str" cm="1">
        <f t="array" ref="X45">IFERROR(
IF(OR(X$9="",$I45=""),"",
SUMIFS(収穫記録!$P:$P,収穫記録!$D:$D,$J$1,収穫記録!$I:$I,$J$2,収穫記録!$J:$J,X$9,収穫記録!$F:$F,$I45,収穫記録!$B:$B,"&gt;="&amp;$J$5,収穫記録!$B:$B,"&lt;="&amp;$J$6)
/_xlfn.UNIQUE(_xlfn._xlws.FILTER($E:$E,$D:$D=$J$3))
/IF($J$4="総計",1,IF($J$4="割合",$H45,$K45/10))
),0)</f>
        <v/>
      </c>
    </row>
    <row r="46" spans="10:24">
      <c r="J46" s="13"/>
      <c r="K46" s="37"/>
      <c r="L46" s="46" t="str">
        <f t="shared" si="0"/>
        <v/>
      </c>
      <c r="M46" s="47" cm="1">
        <f t="array" ref="M46">IFERROR(
IF(OR(M$9="",$I46=""),"",
SUMIFS(収穫記録!$P:$P,収穫記録!$D:$D,$J$1,収穫記録!$I:$I,$J$2,収穫記録!$J:$J,M$9,収穫記録!$F:$F,$I46,収穫記録!$B:$B,"&gt;="&amp;$J$5,収穫記録!$B:$B,"&lt;="&amp;$J$6)
/_xlfn.UNIQUE(_xlfn._xlws.FILTER($E:$E,$D:$D=$J$3))
/IF($J$4="総計",1,IF($J$4="割合",$H46,$K46/10))
),0)</f>
        <v>0</v>
      </c>
      <c r="N46" s="48" t="str" cm="1">
        <f t="array" ref="N46">IFERROR(
IF(OR(N$9="",$I46=""),"",
SUMIFS(収穫記録!$P:$P,収穫記録!$D:$D,$J$1,収穫記録!$I:$I,$J$2,収穫記録!$J:$J,N$9,収穫記録!$F:$F,$I46,収穫記録!$B:$B,"&gt;="&amp;$J$5,収穫記録!$B:$B,"&lt;="&amp;$J$6)
/_xlfn.UNIQUE(_xlfn._xlws.FILTER($E:$E,$D:$D=$J$3))
/IF($J$4="総計",1,IF($J$4="割合",$H46,$K46/10))
),0)</f>
        <v/>
      </c>
      <c r="O46" s="48" t="str" cm="1">
        <f t="array" ref="O46">IFERROR(
IF(OR(O$9="",$I46=""),"",
SUMIFS(収穫記録!$P:$P,収穫記録!$D:$D,$J$1,収穫記録!$I:$I,$J$2,収穫記録!$J:$J,O$9,収穫記録!$F:$F,$I46,収穫記録!$B:$B,"&gt;="&amp;$J$5,収穫記録!$B:$B,"&lt;="&amp;$J$6)
/_xlfn.UNIQUE(_xlfn._xlws.FILTER($E:$E,$D:$D=$J$3))
/IF($J$4="総計",1,IF($J$4="割合",$H46,$K46/10))
),0)</f>
        <v/>
      </c>
      <c r="P46" s="48" t="str" cm="1">
        <f t="array" ref="P46">IFERROR(
IF(OR(P$9="",$I46=""),"",
SUMIFS(収穫記録!$P:$P,収穫記録!$D:$D,$J$1,収穫記録!$I:$I,$J$2,収穫記録!$J:$J,P$9,収穫記録!$F:$F,$I46,収穫記録!$B:$B,"&gt;="&amp;$J$5,収穫記録!$B:$B,"&lt;="&amp;$J$6)
/_xlfn.UNIQUE(_xlfn._xlws.FILTER($E:$E,$D:$D=$J$3))
/IF($J$4="総計",1,IF($J$4="割合",$H46,$K46/10))
),0)</f>
        <v/>
      </c>
      <c r="Q46" s="48" t="str" cm="1">
        <f t="array" ref="Q46">IFERROR(
IF(OR(Q$9="",$I46=""),"",
SUMIFS(収穫記録!$P:$P,収穫記録!$D:$D,$J$1,収穫記録!$I:$I,$J$2,収穫記録!$J:$J,Q$9,収穫記録!$F:$F,$I46,収穫記録!$B:$B,"&gt;="&amp;$J$5,収穫記録!$B:$B,"&lt;="&amp;$J$6)
/_xlfn.UNIQUE(_xlfn._xlws.FILTER($E:$E,$D:$D=$J$3))
/IF($J$4="総計",1,IF($J$4="割合",$H46,$K46/10))
),0)</f>
        <v/>
      </c>
      <c r="R46" s="48" t="str" cm="1">
        <f t="array" ref="R46">IFERROR(
IF(OR(R$9="",$I46=""),"",
SUMIFS(収穫記録!$P:$P,収穫記録!$D:$D,$J$1,収穫記録!$I:$I,$J$2,収穫記録!$J:$J,R$9,収穫記録!$F:$F,$I46,収穫記録!$B:$B,"&gt;="&amp;$J$5,収穫記録!$B:$B,"&lt;="&amp;$J$6)
/_xlfn.UNIQUE(_xlfn._xlws.FILTER($E:$E,$D:$D=$J$3))
/IF($J$4="総計",1,IF($J$4="割合",$H46,$K46/10))
),0)</f>
        <v/>
      </c>
      <c r="S46" s="48" t="str" cm="1">
        <f t="array" ref="S46">IFERROR(
IF(OR(S$9="",$I46=""),"",
SUMIFS(収穫記録!$P:$P,収穫記録!$D:$D,$J$1,収穫記録!$I:$I,$J$2,収穫記録!$J:$J,S$9,収穫記録!$F:$F,$I46,収穫記録!$B:$B,"&gt;="&amp;$J$5,収穫記録!$B:$B,"&lt;="&amp;$J$6)
/_xlfn.UNIQUE(_xlfn._xlws.FILTER($E:$E,$D:$D=$J$3))
/IF($J$4="総計",1,IF($J$4="割合",$H46,$K46/10))
),0)</f>
        <v/>
      </c>
      <c r="T46" s="48" t="str" cm="1">
        <f t="array" ref="T46">IFERROR(
IF(OR(T$9="",$I46=""),"",
SUMIFS(収穫記録!$P:$P,収穫記録!$D:$D,$J$1,収穫記録!$I:$I,$J$2,収穫記録!$J:$J,T$9,収穫記録!$F:$F,$I46,収穫記録!$B:$B,"&gt;="&amp;$J$5,収穫記録!$B:$B,"&lt;="&amp;$J$6)
/_xlfn.UNIQUE(_xlfn._xlws.FILTER($E:$E,$D:$D=$J$3))
/IF($J$4="総計",1,IF($J$4="割合",$H46,$K46/10))
),0)</f>
        <v/>
      </c>
      <c r="U46" s="48" t="str" cm="1">
        <f t="array" ref="U46">IFERROR(
IF(OR(U$9="",$I46=""),"",
SUMIFS(収穫記録!$P:$P,収穫記録!$D:$D,$J$1,収穫記録!$I:$I,$J$2,収穫記録!$J:$J,U$9,収穫記録!$F:$F,$I46,収穫記録!$B:$B,"&gt;="&amp;$J$5,収穫記録!$B:$B,"&lt;="&amp;$J$6)
/_xlfn.UNIQUE(_xlfn._xlws.FILTER($E:$E,$D:$D=$J$3))
/IF($J$4="総計",1,IF($J$4="割合",$H46,$K46/10))
),0)</f>
        <v/>
      </c>
      <c r="V46" s="48" t="str" cm="1">
        <f t="array" ref="V46">IFERROR(
IF(OR(V$9="",$I46=""),"",
SUMIFS(収穫記録!$P:$P,収穫記録!$D:$D,$J$1,収穫記録!$I:$I,$J$2,収穫記録!$J:$J,V$9,収穫記録!$F:$F,$I46,収穫記録!$B:$B,"&gt;="&amp;$J$5,収穫記録!$B:$B,"&lt;="&amp;$J$6)
/_xlfn.UNIQUE(_xlfn._xlws.FILTER($E:$E,$D:$D=$J$3))
/IF($J$4="総計",1,IF($J$4="割合",$H46,$K46/10))
),0)</f>
        <v/>
      </c>
      <c r="W46" s="48" t="str" cm="1">
        <f t="array" ref="W46">IFERROR(
IF(OR(W$9="",$I46=""),"",
SUMIFS(収穫記録!$P:$P,収穫記録!$D:$D,$J$1,収穫記録!$I:$I,$J$2,収穫記録!$J:$J,W$9,収穫記録!$F:$F,$I46,収穫記録!$B:$B,"&gt;="&amp;$J$5,収穫記録!$B:$B,"&lt;="&amp;$J$6)
/_xlfn.UNIQUE(_xlfn._xlws.FILTER($E:$E,$D:$D=$J$3))
/IF($J$4="総計",1,IF($J$4="割合",$H46,$K46/10))
),0)</f>
        <v/>
      </c>
      <c r="X46" s="48" t="str" cm="1">
        <f t="array" ref="X46">IFERROR(
IF(OR(X$9="",$I46=""),"",
SUMIFS(収穫記録!$P:$P,収穫記録!$D:$D,$J$1,収穫記録!$I:$I,$J$2,収穫記録!$J:$J,X$9,収穫記録!$F:$F,$I46,収穫記録!$B:$B,"&gt;="&amp;$J$5,収穫記録!$B:$B,"&lt;="&amp;$J$6)
/_xlfn.UNIQUE(_xlfn._xlws.FILTER($E:$E,$D:$D=$J$3))
/IF($J$4="総計",1,IF($J$4="割合",$H46,$K46/10))
),0)</f>
        <v/>
      </c>
    </row>
    <row r="47" spans="10:24">
      <c r="J47" s="13"/>
      <c r="K47" s="37"/>
      <c r="L47" s="46" t="str">
        <f t="shared" si="0"/>
        <v/>
      </c>
      <c r="M47" s="47" cm="1">
        <f t="array" ref="M47">IFERROR(
IF(OR(M$9="",$I47=""),"",
SUMIFS(収穫記録!$P:$P,収穫記録!$D:$D,$J$1,収穫記録!$I:$I,$J$2,収穫記録!$J:$J,M$9,収穫記録!$F:$F,$I47,収穫記録!$B:$B,"&gt;="&amp;$J$5,収穫記録!$B:$B,"&lt;="&amp;$J$6)
/_xlfn.UNIQUE(_xlfn._xlws.FILTER($E:$E,$D:$D=$J$3))
/IF($J$4="総計",1,IF($J$4="割合",$H47,$K47/10))
),0)</f>
        <v>0</v>
      </c>
      <c r="N47" s="48" t="str" cm="1">
        <f t="array" ref="N47">IFERROR(
IF(OR(N$9="",$I47=""),"",
SUMIFS(収穫記録!$P:$P,収穫記録!$D:$D,$J$1,収穫記録!$I:$I,$J$2,収穫記録!$J:$J,N$9,収穫記録!$F:$F,$I47,収穫記録!$B:$B,"&gt;="&amp;$J$5,収穫記録!$B:$B,"&lt;="&amp;$J$6)
/_xlfn.UNIQUE(_xlfn._xlws.FILTER($E:$E,$D:$D=$J$3))
/IF($J$4="総計",1,IF($J$4="割合",$H47,$K47/10))
),0)</f>
        <v/>
      </c>
      <c r="O47" s="48" t="str" cm="1">
        <f t="array" ref="O47">IFERROR(
IF(OR(O$9="",$I47=""),"",
SUMIFS(収穫記録!$P:$P,収穫記録!$D:$D,$J$1,収穫記録!$I:$I,$J$2,収穫記録!$J:$J,O$9,収穫記録!$F:$F,$I47,収穫記録!$B:$B,"&gt;="&amp;$J$5,収穫記録!$B:$B,"&lt;="&amp;$J$6)
/_xlfn.UNIQUE(_xlfn._xlws.FILTER($E:$E,$D:$D=$J$3))
/IF($J$4="総計",1,IF($J$4="割合",$H47,$K47/10))
),0)</f>
        <v/>
      </c>
      <c r="P47" s="48" t="str" cm="1">
        <f t="array" ref="P47">IFERROR(
IF(OR(P$9="",$I47=""),"",
SUMIFS(収穫記録!$P:$P,収穫記録!$D:$D,$J$1,収穫記録!$I:$I,$J$2,収穫記録!$J:$J,P$9,収穫記録!$F:$F,$I47,収穫記録!$B:$B,"&gt;="&amp;$J$5,収穫記録!$B:$B,"&lt;="&amp;$J$6)
/_xlfn.UNIQUE(_xlfn._xlws.FILTER($E:$E,$D:$D=$J$3))
/IF($J$4="総計",1,IF($J$4="割合",$H47,$K47/10))
),0)</f>
        <v/>
      </c>
      <c r="Q47" s="48" t="str" cm="1">
        <f t="array" ref="Q47">IFERROR(
IF(OR(Q$9="",$I47=""),"",
SUMIFS(収穫記録!$P:$P,収穫記録!$D:$D,$J$1,収穫記録!$I:$I,$J$2,収穫記録!$J:$J,Q$9,収穫記録!$F:$F,$I47,収穫記録!$B:$B,"&gt;="&amp;$J$5,収穫記録!$B:$B,"&lt;="&amp;$J$6)
/_xlfn.UNIQUE(_xlfn._xlws.FILTER($E:$E,$D:$D=$J$3))
/IF($J$4="総計",1,IF($J$4="割合",$H47,$K47/10))
),0)</f>
        <v/>
      </c>
      <c r="R47" s="48" t="str" cm="1">
        <f t="array" ref="R47">IFERROR(
IF(OR(R$9="",$I47=""),"",
SUMIFS(収穫記録!$P:$P,収穫記録!$D:$D,$J$1,収穫記録!$I:$I,$J$2,収穫記録!$J:$J,R$9,収穫記録!$F:$F,$I47,収穫記録!$B:$B,"&gt;="&amp;$J$5,収穫記録!$B:$B,"&lt;="&amp;$J$6)
/_xlfn.UNIQUE(_xlfn._xlws.FILTER($E:$E,$D:$D=$J$3))
/IF($J$4="総計",1,IF($J$4="割合",$H47,$K47/10))
),0)</f>
        <v/>
      </c>
      <c r="S47" s="48" t="str" cm="1">
        <f t="array" ref="S47">IFERROR(
IF(OR(S$9="",$I47=""),"",
SUMIFS(収穫記録!$P:$P,収穫記録!$D:$D,$J$1,収穫記録!$I:$I,$J$2,収穫記録!$J:$J,S$9,収穫記録!$F:$F,$I47,収穫記録!$B:$B,"&gt;="&amp;$J$5,収穫記録!$B:$B,"&lt;="&amp;$J$6)
/_xlfn.UNIQUE(_xlfn._xlws.FILTER($E:$E,$D:$D=$J$3))
/IF($J$4="総計",1,IF($J$4="割合",$H47,$K47/10))
),0)</f>
        <v/>
      </c>
      <c r="T47" s="48" t="str" cm="1">
        <f t="array" ref="T47">IFERROR(
IF(OR(T$9="",$I47=""),"",
SUMIFS(収穫記録!$P:$P,収穫記録!$D:$D,$J$1,収穫記録!$I:$I,$J$2,収穫記録!$J:$J,T$9,収穫記録!$F:$F,$I47,収穫記録!$B:$B,"&gt;="&amp;$J$5,収穫記録!$B:$B,"&lt;="&amp;$J$6)
/_xlfn.UNIQUE(_xlfn._xlws.FILTER($E:$E,$D:$D=$J$3))
/IF($J$4="総計",1,IF($J$4="割合",$H47,$K47/10))
),0)</f>
        <v/>
      </c>
      <c r="U47" s="48" t="str" cm="1">
        <f t="array" ref="U47">IFERROR(
IF(OR(U$9="",$I47=""),"",
SUMIFS(収穫記録!$P:$P,収穫記録!$D:$D,$J$1,収穫記録!$I:$I,$J$2,収穫記録!$J:$J,U$9,収穫記録!$F:$F,$I47,収穫記録!$B:$B,"&gt;="&amp;$J$5,収穫記録!$B:$B,"&lt;="&amp;$J$6)
/_xlfn.UNIQUE(_xlfn._xlws.FILTER($E:$E,$D:$D=$J$3))
/IF($J$4="総計",1,IF($J$4="割合",$H47,$K47/10))
),0)</f>
        <v/>
      </c>
      <c r="V47" s="48" t="str" cm="1">
        <f t="array" ref="V47">IFERROR(
IF(OR(V$9="",$I47=""),"",
SUMIFS(収穫記録!$P:$P,収穫記録!$D:$D,$J$1,収穫記録!$I:$I,$J$2,収穫記録!$J:$J,V$9,収穫記録!$F:$F,$I47,収穫記録!$B:$B,"&gt;="&amp;$J$5,収穫記録!$B:$B,"&lt;="&amp;$J$6)
/_xlfn.UNIQUE(_xlfn._xlws.FILTER($E:$E,$D:$D=$J$3))
/IF($J$4="総計",1,IF($J$4="割合",$H47,$K47/10))
),0)</f>
        <v/>
      </c>
      <c r="W47" s="48" t="str" cm="1">
        <f t="array" ref="W47">IFERROR(
IF(OR(W$9="",$I47=""),"",
SUMIFS(収穫記録!$P:$P,収穫記録!$D:$D,$J$1,収穫記録!$I:$I,$J$2,収穫記録!$J:$J,W$9,収穫記録!$F:$F,$I47,収穫記録!$B:$B,"&gt;="&amp;$J$5,収穫記録!$B:$B,"&lt;="&amp;$J$6)
/_xlfn.UNIQUE(_xlfn._xlws.FILTER($E:$E,$D:$D=$J$3))
/IF($J$4="総計",1,IF($J$4="割合",$H47,$K47/10))
),0)</f>
        <v/>
      </c>
      <c r="X47" s="48" t="str" cm="1">
        <f t="array" ref="X47">IFERROR(
IF(OR(X$9="",$I47=""),"",
SUMIFS(収穫記録!$P:$P,収穫記録!$D:$D,$J$1,収穫記録!$I:$I,$J$2,収穫記録!$J:$J,X$9,収穫記録!$F:$F,$I47,収穫記録!$B:$B,"&gt;="&amp;$J$5,収穫記録!$B:$B,"&lt;="&amp;$J$6)
/_xlfn.UNIQUE(_xlfn._xlws.FILTER($E:$E,$D:$D=$J$3))
/IF($J$4="総計",1,IF($J$4="割合",$H47,$K47/10))
),0)</f>
        <v/>
      </c>
    </row>
    <row r="48" spans="10:24">
      <c r="J48" s="13"/>
      <c r="K48" s="37"/>
      <c r="L48" s="46" t="str">
        <f t="shared" si="0"/>
        <v/>
      </c>
      <c r="M48" s="47" cm="1">
        <f t="array" ref="M48">IFERROR(
IF(OR(M$9="",$I48=""),"",
SUMIFS(収穫記録!$P:$P,収穫記録!$D:$D,$J$1,収穫記録!$I:$I,$J$2,収穫記録!$J:$J,M$9,収穫記録!$F:$F,$I48,収穫記録!$B:$B,"&gt;="&amp;$J$5,収穫記録!$B:$B,"&lt;="&amp;$J$6)
/_xlfn.UNIQUE(_xlfn._xlws.FILTER($E:$E,$D:$D=$J$3))
/IF($J$4="総計",1,IF($J$4="割合",$H48,$K48/10))
),0)</f>
        <v>0</v>
      </c>
      <c r="N48" s="48" t="str" cm="1">
        <f t="array" ref="N48">IFERROR(
IF(OR(N$9="",$I48=""),"",
SUMIFS(収穫記録!$P:$P,収穫記録!$D:$D,$J$1,収穫記録!$I:$I,$J$2,収穫記録!$J:$J,N$9,収穫記録!$F:$F,$I48,収穫記録!$B:$B,"&gt;="&amp;$J$5,収穫記録!$B:$B,"&lt;="&amp;$J$6)
/_xlfn.UNIQUE(_xlfn._xlws.FILTER($E:$E,$D:$D=$J$3))
/IF($J$4="総計",1,IF($J$4="割合",$H48,$K48/10))
),0)</f>
        <v/>
      </c>
      <c r="O48" s="48" t="str" cm="1">
        <f t="array" ref="O48">IFERROR(
IF(OR(O$9="",$I48=""),"",
SUMIFS(収穫記録!$P:$P,収穫記録!$D:$D,$J$1,収穫記録!$I:$I,$J$2,収穫記録!$J:$J,O$9,収穫記録!$F:$F,$I48,収穫記録!$B:$B,"&gt;="&amp;$J$5,収穫記録!$B:$B,"&lt;="&amp;$J$6)
/_xlfn.UNIQUE(_xlfn._xlws.FILTER($E:$E,$D:$D=$J$3))
/IF($J$4="総計",1,IF($J$4="割合",$H48,$K48/10))
),0)</f>
        <v/>
      </c>
      <c r="P48" s="48" t="str" cm="1">
        <f t="array" ref="P48">IFERROR(
IF(OR(P$9="",$I48=""),"",
SUMIFS(収穫記録!$P:$P,収穫記録!$D:$D,$J$1,収穫記録!$I:$I,$J$2,収穫記録!$J:$J,P$9,収穫記録!$F:$F,$I48,収穫記録!$B:$B,"&gt;="&amp;$J$5,収穫記録!$B:$B,"&lt;="&amp;$J$6)
/_xlfn.UNIQUE(_xlfn._xlws.FILTER($E:$E,$D:$D=$J$3))
/IF($J$4="総計",1,IF($J$4="割合",$H48,$K48/10))
),0)</f>
        <v/>
      </c>
      <c r="Q48" s="48" t="str" cm="1">
        <f t="array" ref="Q48">IFERROR(
IF(OR(Q$9="",$I48=""),"",
SUMIFS(収穫記録!$P:$P,収穫記録!$D:$D,$J$1,収穫記録!$I:$I,$J$2,収穫記録!$J:$J,Q$9,収穫記録!$F:$F,$I48,収穫記録!$B:$B,"&gt;="&amp;$J$5,収穫記録!$B:$B,"&lt;="&amp;$J$6)
/_xlfn.UNIQUE(_xlfn._xlws.FILTER($E:$E,$D:$D=$J$3))
/IF($J$4="総計",1,IF($J$4="割合",$H48,$K48/10))
),0)</f>
        <v/>
      </c>
      <c r="R48" s="48" t="str" cm="1">
        <f t="array" ref="R48">IFERROR(
IF(OR(R$9="",$I48=""),"",
SUMIFS(収穫記録!$P:$P,収穫記録!$D:$D,$J$1,収穫記録!$I:$I,$J$2,収穫記録!$J:$J,R$9,収穫記録!$F:$F,$I48,収穫記録!$B:$B,"&gt;="&amp;$J$5,収穫記録!$B:$B,"&lt;="&amp;$J$6)
/_xlfn.UNIQUE(_xlfn._xlws.FILTER($E:$E,$D:$D=$J$3))
/IF($J$4="総計",1,IF($J$4="割合",$H48,$K48/10))
),0)</f>
        <v/>
      </c>
      <c r="S48" s="48" t="str" cm="1">
        <f t="array" ref="S48">IFERROR(
IF(OR(S$9="",$I48=""),"",
SUMIFS(収穫記録!$P:$P,収穫記録!$D:$D,$J$1,収穫記録!$I:$I,$J$2,収穫記録!$J:$J,S$9,収穫記録!$F:$F,$I48,収穫記録!$B:$B,"&gt;="&amp;$J$5,収穫記録!$B:$B,"&lt;="&amp;$J$6)
/_xlfn.UNIQUE(_xlfn._xlws.FILTER($E:$E,$D:$D=$J$3))
/IF($J$4="総計",1,IF($J$4="割合",$H48,$K48/10))
),0)</f>
        <v/>
      </c>
      <c r="T48" s="48" t="str" cm="1">
        <f t="array" ref="T48">IFERROR(
IF(OR(T$9="",$I48=""),"",
SUMIFS(収穫記録!$P:$P,収穫記録!$D:$D,$J$1,収穫記録!$I:$I,$J$2,収穫記録!$J:$J,T$9,収穫記録!$F:$F,$I48,収穫記録!$B:$B,"&gt;="&amp;$J$5,収穫記録!$B:$B,"&lt;="&amp;$J$6)
/_xlfn.UNIQUE(_xlfn._xlws.FILTER($E:$E,$D:$D=$J$3))
/IF($J$4="総計",1,IF($J$4="割合",$H48,$K48/10))
),0)</f>
        <v/>
      </c>
      <c r="U48" s="48" t="str" cm="1">
        <f t="array" ref="U48">IFERROR(
IF(OR(U$9="",$I48=""),"",
SUMIFS(収穫記録!$P:$P,収穫記録!$D:$D,$J$1,収穫記録!$I:$I,$J$2,収穫記録!$J:$J,U$9,収穫記録!$F:$F,$I48,収穫記録!$B:$B,"&gt;="&amp;$J$5,収穫記録!$B:$B,"&lt;="&amp;$J$6)
/_xlfn.UNIQUE(_xlfn._xlws.FILTER($E:$E,$D:$D=$J$3))
/IF($J$4="総計",1,IF($J$4="割合",$H48,$K48/10))
),0)</f>
        <v/>
      </c>
      <c r="V48" s="48" t="str" cm="1">
        <f t="array" ref="V48">IFERROR(
IF(OR(V$9="",$I48=""),"",
SUMIFS(収穫記録!$P:$P,収穫記録!$D:$D,$J$1,収穫記録!$I:$I,$J$2,収穫記録!$J:$J,V$9,収穫記録!$F:$F,$I48,収穫記録!$B:$B,"&gt;="&amp;$J$5,収穫記録!$B:$B,"&lt;="&amp;$J$6)
/_xlfn.UNIQUE(_xlfn._xlws.FILTER($E:$E,$D:$D=$J$3))
/IF($J$4="総計",1,IF($J$4="割合",$H48,$K48/10))
),0)</f>
        <v/>
      </c>
      <c r="W48" s="48" t="str" cm="1">
        <f t="array" ref="W48">IFERROR(
IF(OR(W$9="",$I48=""),"",
SUMIFS(収穫記録!$P:$P,収穫記録!$D:$D,$J$1,収穫記録!$I:$I,$J$2,収穫記録!$J:$J,W$9,収穫記録!$F:$F,$I48,収穫記録!$B:$B,"&gt;="&amp;$J$5,収穫記録!$B:$B,"&lt;="&amp;$J$6)
/_xlfn.UNIQUE(_xlfn._xlws.FILTER($E:$E,$D:$D=$J$3))
/IF($J$4="総計",1,IF($J$4="割合",$H48,$K48/10))
),0)</f>
        <v/>
      </c>
      <c r="X48" s="48" t="str" cm="1">
        <f t="array" ref="X48">IFERROR(
IF(OR(X$9="",$I48=""),"",
SUMIFS(収穫記録!$P:$P,収穫記録!$D:$D,$J$1,収穫記録!$I:$I,$J$2,収穫記録!$J:$J,X$9,収穫記録!$F:$F,$I48,収穫記録!$B:$B,"&gt;="&amp;$J$5,収穫記録!$B:$B,"&lt;="&amp;$J$6)
/_xlfn.UNIQUE(_xlfn._xlws.FILTER($E:$E,$D:$D=$J$3))
/IF($J$4="総計",1,IF($J$4="割合",$H48,$K48/10))
),0)</f>
        <v/>
      </c>
    </row>
    <row r="49" spans="10:24">
      <c r="J49" s="13"/>
      <c r="K49" s="37"/>
      <c r="L49" s="46" t="str">
        <f t="shared" si="0"/>
        <v/>
      </c>
      <c r="M49" s="47" cm="1">
        <f t="array" ref="M49">IFERROR(
IF(OR(M$9="",$I49=""),"",
SUMIFS(収穫記録!$P:$P,収穫記録!$D:$D,$J$1,収穫記録!$I:$I,$J$2,収穫記録!$J:$J,M$9,収穫記録!$F:$F,$I49,収穫記録!$B:$B,"&gt;="&amp;$J$5,収穫記録!$B:$B,"&lt;="&amp;$J$6)
/_xlfn.UNIQUE(_xlfn._xlws.FILTER($E:$E,$D:$D=$J$3))
/IF($J$4="総計",1,IF($J$4="割合",$H49,$K49/10))
),0)</f>
        <v>0</v>
      </c>
      <c r="N49" s="48" t="str" cm="1">
        <f t="array" ref="N49">IFERROR(
IF(OR(N$9="",$I49=""),"",
SUMIFS(収穫記録!$P:$P,収穫記録!$D:$D,$J$1,収穫記録!$I:$I,$J$2,収穫記録!$J:$J,N$9,収穫記録!$F:$F,$I49,収穫記録!$B:$B,"&gt;="&amp;$J$5,収穫記録!$B:$B,"&lt;="&amp;$J$6)
/_xlfn.UNIQUE(_xlfn._xlws.FILTER($E:$E,$D:$D=$J$3))
/IF($J$4="総計",1,IF($J$4="割合",$H49,$K49/10))
),0)</f>
        <v/>
      </c>
      <c r="O49" s="48" t="str" cm="1">
        <f t="array" ref="O49">IFERROR(
IF(OR(O$9="",$I49=""),"",
SUMIFS(収穫記録!$P:$P,収穫記録!$D:$D,$J$1,収穫記録!$I:$I,$J$2,収穫記録!$J:$J,O$9,収穫記録!$F:$F,$I49,収穫記録!$B:$B,"&gt;="&amp;$J$5,収穫記録!$B:$B,"&lt;="&amp;$J$6)
/_xlfn.UNIQUE(_xlfn._xlws.FILTER($E:$E,$D:$D=$J$3))
/IF($J$4="総計",1,IF($J$4="割合",$H49,$K49/10))
),0)</f>
        <v/>
      </c>
      <c r="P49" s="48" t="str" cm="1">
        <f t="array" ref="P49">IFERROR(
IF(OR(P$9="",$I49=""),"",
SUMIFS(収穫記録!$P:$P,収穫記録!$D:$D,$J$1,収穫記録!$I:$I,$J$2,収穫記録!$J:$J,P$9,収穫記録!$F:$F,$I49,収穫記録!$B:$B,"&gt;="&amp;$J$5,収穫記録!$B:$B,"&lt;="&amp;$J$6)
/_xlfn.UNIQUE(_xlfn._xlws.FILTER($E:$E,$D:$D=$J$3))
/IF($J$4="総計",1,IF($J$4="割合",$H49,$K49/10))
),0)</f>
        <v/>
      </c>
      <c r="Q49" s="48" t="str" cm="1">
        <f t="array" ref="Q49">IFERROR(
IF(OR(Q$9="",$I49=""),"",
SUMIFS(収穫記録!$P:$P,収穫記録!$D:$D,$J$1,収穫記録!$I:$I,$J$2,収穫記録!$J:$J,Q$9,収穫記録!$F:$F,$I49,収穫記録!$B:$B,"&gt;="&amp;$J$5,収穫記録!$B:$B,"&lt;="&amp;$J$6)
/_xlfn.UNIQUE(_xlfn._xlws.FILTER($E:$E,$D:$D=$J$3))
/IF($J$4="総計",1,IF($J$4="割合",$H49,$K49/10))
),0)</f>
        <v/>
      </c>
      <c r="R49" s="48" t="str" cm="1">
        <f t="array" ref="R49">IFERROR(
IF(OR(R$9="",$I49=""),"",
SUMIFS(収穫記録!$P:$P,収穫記録!$D:$D,$J$1,収穫記録!$I:$I,$J$2,収穫記録!$J:$J,R$9,収穫記録!$F:$F,$I49,収穫記録!$B:$B,"&gt;="&amp;$J$5,収穫記録!$B:$B,"&lt;="&amp;$J$6)
/_xlfn.UNIQUE(_xlfn._xlws.FILTER($E:$E,$D:$D=$J$3))
/IF($J$4="総計",1,IF($J$4="割合",$H49,$K49/10))
),0)</f>
        <v/>
      </c>
      <c r="S49" s="48" t="str" cm="1">
        <f t="array" ref="S49">IFERROR(
IF(OR(S$9="",$I49=""),"",
SUMIFS(収穫記録!$P:$P,収穫記録!$D:$D,$J$1,収穫記録!$I:$I,$J$2,収穫記録!$J:$J,S$9,収穫記録!$F:$F,$I49,収穫記録!$B:$B,"&gt;="&amp;$J$5,収穫記録!$B:$B,"&lt;="&amp;$J$6)
/_xlfn.UNIQUE(_xlfn._xlws.FILTER($E:$E,$D:$D=$J$3))
/IF($J$4="総計",1,IF($J$4="割合",$H49,$K49/10))
),0)</f>
        <v/>
      </c>
      <c r="T49" s="48" t="str" cm="1">
        <f t="array" ref="T49">IFERROR(
IF(OR(T$9="",$I49=""),"",
SUMIFS(収穫記録!$P:$P,収穫記録!$D:$D,$J$1,収穫記録!$I:$I,$J$2,収穫記録!$J:$J,T$9,収穫記録!$F:$F,$I49,収穫記録!$B:$B,"&gt;="&amp;$J$5,収穫記録!$B:$B,"&lt;="&amp;$J$6)
/_xlfn.UNIQUE(_xlfn._xlws.FILTER($E:$E,$D:$D=$J$3))
/IF($J$4="総計",1,IF($J$4="割合",$H49,$K49/10))
),0)</f>
        <v/>
      </c>
      <c r="U49" s="48" t="str" cm="1">
        <f t="array" ref="U49">IFERROR(
IF(OR(U$9="",$I49=""),"",
SUMIFS(収穫記録!$P:$P,収穫記録!$D:$D,$J$1,収穫記録!$I:$I,$J$2,収穫記録!$J:$J,U$9,収穫記録!$F:$F,$I49,収穫記録!$B:$B,"&gt;="&amp;$J$5,収穫記録!$B:$B,"&lt;="&amp;$J$6)
/_xlfn.UNIQUE(_xlfn._xlws.FILTER($E:$E,$D:$D=$J$3))
/IF($J$4="総計",1,IF($J$4="割合",$H49,$K49/10))
),0)</f>
        <v/>
      </c>
      <c r="V49" s="48" t="str" cm="1">
        <f t="array" ref="V49">IFERROR(
IF(OR(V$9="",$I49=""),"",
SUMIFS(収穫記録!$P:$P,収穫記録!$D:$D,$J$1,収穫記録!$I:$I,$J$2,収穫記録!$J:$J,V$9,収穫記録!$F:$F,$I49,収穫記録!$B:$B,"&gt;="&amp;$J$5,収穫記録!$B:$B,"&lt;="&amp;$J$6)
/_xlfn.UNIQUE(_xlfn._xlws.FILTER($E:$E,$D:$D=$J$3))
/IF($J$4="総計",1,IF($J$4="割合",$H49,$K49/10))
),0)</f>
        <v/>
      </c>
      <c r="W49" s="48" t="str" cm="1">
        <f t="array" ref="W49">IFERROR(
IF(OR(W$9="",$I49=""),"",
SUMIFS(収穫記録!$P:$P,収穫記録!$D:$D,$J$1,収穫記録!$I:$I,$J$2,収穫記録!$J:$J,W$9,収穫記録!$F:$F,$I49,収穫記録!$B:$B,"&gt;="&amp;$J$5,収穫記録!$B:$B,"&lt;="&amp;$J$6)
/_xlfn.UNIQUE(_xlfn._xlws.FILTER($E:$E,$D:$D=$J$3))
/IF($J$4="総計",1,IF($J$4="割合",$H49,$K49/10))
),0)</f>
        <v/>
      </c>
      <c r="X49" s="48" t="str" cm="1">
        <f t="array" ref="X49">IFERROR(
IF(OR(X$9="",$I49=""),"",
SUMIFS(収穫記録!$P:$P,収穫記録!$D:$D,$J$1,収穫記録!$I:$I,$J$2,収穫記録!$J:$J,X$9,収穫記録!$F:$F,$I49,収穫記録!$B:$B,"&gt;="&amp;$J$5,収穫記録!$B:$B,"&lt;="&amp;$J$6)
/_xlfn.UNIQUE(_xlfn._xlws.FILTER($E:$E,$D:$D=$J$3))
/IF($J$4="総計",1,IF($J$4="割合",$H49,$K49/10))
),0)</f>
        <v/>
      </c>
    </row>
    <row r="50" spans="10:24">
      <c r="J50" s="13"/>
      <c r="K50" s="37"/>
      <c r="L50" s="46" t="str">
        <f t="shared" si="0"/>
        <v/>
      </c>
      <c r="M50" s="47" cm="1">
        <f t="array" ref="M50">IFERROR(
IF(OR(M$9="",$I50=""),"",
SUMIFS(収穫記録!$P:$P,収穫記録!$D:$D,$J$1,収穫記録!$I:$I,$J$2,収穫記録!$J:$J,M$9,収穫記録!$F:$F,$I50,収穫記録!$B:$B,"&gt;="&amp;$J$5,収穫記録!$B:$B,"&lt;="&amp;$J$6)
/_xlfn.UNIQUE(_xlfn._xlws.FILTER($E:$E,$D:$D=$J$3))
/IF($J$4="総計",1,IF($J$4="割合",$H50,$K50/10))
),0)</f>
        <v>0</v>
      </c>
      <c r="N50" s="48" t="str" cm="1">
        <f t="array" ref="N50">IFERROR(
IF(OR(N$9="",$I50=""),"",
SUMIFS(収穫記録!$P:$P,収穫記録!$D:$D,$J$1,収穫記録!$I:$I,$J$2,収穫記録!$J:$J,N$9,収穫記録!$F:$F,$I50,収穫記録!$B:$B,"&gt;="&amp;$J$5,収穫記録!$B:$B,"&lt;="&amp;$J$6)
/_xlfn.UNIQUE(_xlfn._xlws.FILTER($E:$E,$D:$D=$J$3))
/IF($J$4="総計",1,IF($J$4="割合",$H50,$K50/10))
),0)</f>
        <v/>
      </c>
      <c r="O50" s="48" t="str" cm="1">
        <f t="array" ref="O50">IFERROR(
IF(OR(O$9="",$I50=""),"",
SUMIFS(収穫記録!$P:$P,収穫記録!$D:$D,$J$1,収穫記録!$I:$I,$J$2,収穫記録!$J:$J,O$9,収穫記録!$F:$F,$I50,収穫記録!$B:$B,"&gt;="&amp;$J$5,収穫記録!$B:$B,"&lt;="&amp;$J$6)
/_xlfn.UNIQUE(_xlfn._xlws.FILTER($E:$E,$D:$D=$J$3))
/IF($J$4="総計",1,IF($J$4="割合",$H50,$K50/10))
),0)</f>
        <v/>
      </c>
      <c r="P50" s="48" t="str" cm="1">
        <f t="array" ref="P50">IFERROR(
IF(OR(P$9="",$I50=""),"",
SUMIFS(収穫記録!$P:$P,収穫記録!$D:$D,$J$1,収穫記録!$I:$I,$J$2,収穫記録!$J:$J,P$9,収穫記録!$F:$F,$I50,収穫記録!$B:$B,"&gt;="&amp;$J$5,収穫記録!$B:$B,"&lt;="&amp;$J$6)
/_xlfn.UNIQUE(_xlfn._xlws.FILTER($E:$E,$D:$D=$J$3))
/IF($J$4="総計",1,IF($J$4="割合",$H50,$K50/10))
),0)</f>
        <v/>
      </c>
      <c r="Q50" s="48" t="str" cm="1">
        <f t="array" ref="Q50">IFERROR(
IF(OR(Q$9="",$I50=""),"",
SUMIFS(収穫記録!$P:$P,収穫記録!$D:$D,$J$1,収穫記録!$I:$I,$J$2,収穫記録!$J:$J,Q$9,収穫記録!$F:$F,$I50,収穫記録!$B:$B,"&gt;="&amp;$J$5,収穫記録!$B:$B,"&lt;="&amp;$J$6)
/_xlfn.UNIQUE(_xlfn._xlws.FILTER($E:$E,$D:$D=$J$3))
/IF($J$4="総計",1,IF($J$4="割合",$H50,$K50/10))
),0)</f>
        <v/>
      </c>
      <c r="R50" s="48" t="str" cm="1">
        <f t="array" ref="R50">IFERROR(
IF(OR(R$9="",$I50=""),"",
SUMIFS(収穫記録!$P:$P,収穫記録!$D:$D,$J$1,収穫記録!$I:$I,$J$2,収穫記録!$J:$J,R$9,収穫記録!$F:$F,$I50,収穫記録!$B:$B,"&gt;="&amp;$J$5,収穫記録!$B:$B,"&lt;="&amp;$J$6)
/_xlfn.UNIQUE(_xlfn._xlws.FILTER($E:$E,$D:$D=$J$3))
/IF($J$4="総計",1,IF($J$4="割合",$H50,$K50/10))
),0)</f>
        <v/>
      </c>
      <c r="S50" s="48" t="str" cm="1">
        <f t="array" ref="S50">IFERROR(
IF(OR(S$9="",$I50=""),"",
SUMIFS(収穫記録!$P:$P,収穫記録!$D:$D,$J$1,収穫記録!$I:$I,$J$2,収穫記録!$J:$J,S$9,収穫記録!$F:$F,$I50,収穫記録!$B:$B,"&gt;="&amp;$J$5,収穫記録!$B:$B,"&lt;="&amp;$J$6)
/_xlfn.UNIQUE(_xlfn._xlws.FILTER($E:$E,$D:$D=$J$3))
/IF($J$4="総計",1,IF($J$4="割合",$H50,$K50/10))
),0)</f>
        <v/>
      </c>
      <c r="T50" s="48" t="str" cm="1">
        <f t="array" ref="T50">IFERROR(
IF(OR(T$9="",$I50=""),"",
SUMIFS(収穫記録!$P:$P,収穫記録!$D:$D,$J$1,収穫記録!$I:$I,$J$2,収穫記録!$J:$J,T$9,収穫記録!$F:$F,$I50,収穫記録!$B:$B,"&gt;="&amp;$J$5,収穫記録!$B:$B,"&lt;="&amp;$J$6)
/_xlfn.UNIQUE(_xlfn._xlws.FILTER($E:$E,$D:$D=$J$3))
/IF($J$4="総計",1,IF($J$4="割合",$H50,$K50/10))
),0)</f>
        <v/>
      </c>
      <c r="U50" s="48" t="str" cm="1">
        <f t="array" ref="U50">IFERROR(
IF(OR(U$9="",$I50=""),"",
SUMIFS(収穫記録!$P:$P,収穫記録!$D:$D,$J$1,収穫記録!$I:$I,$J$2,収穫記録!$J:$J,U$9,収穫記録!$F:$F,$I50,収穫記録!$B:$B,"&gt;="&amp;$J$5,収穫記録!$B:$B,"&lt;="&amp;$J$6)
/_xlfn.UNIQUE(_xlfn._xlws.FILTER($E:$E,$D:$D=$J$3))
/IF($J$4="総計",1,IF($J$4="割合",$H50,$K50/10))
),0)</f>
        <v/>
      </c>
      <c r="V50" s="48" t="str" cm="1">
        <f t="array" ref="V50">IFERROR(
IF(OR(V$9="",$I50=""),"",
SUMIFS(収穫記録!$P:$P,収穫記録!$D:$D,$J$1,収穫記録!$I:$I,$J$2,収穫記録!$J:$J,V$9,収穫記録!$F:$F,$I50,収穫記録!$B:$B,"&gt;="&amp;$J$5,収穫記録!$B:$B,"&lt;="&amp;$J$6)
/_xlfn.UNIQUE(_xlfn._xlws.FILTER($E:$E,$D:$D=$J$3))
/IF($J$4="総計",1,IF($J$4="割合",$H50,$K50/10))
),0)</f>
        <v/>
      </c>
      <c r="W50" s="48" t="str" cm="1">
        <f t="array" ref="W50">IFERROR(
IF(OR(W$9="",$I50=""),"",
SUMIFS(収穫記録!$P:$P,収穫記録!$D:$D,$J$1,収穫記録!$I:$I,$J$2,収穫記録!$J:$J,W$9,収穫記録!$F:$F,$I50,収穫記録!$B:$B,"&gt;="&amp;$J$5,収穫記録!$B:$B,"&lt;="&amp;$J$6)
/_xlfn.UNIQUE(_xlfn._xlws.FILTER($E:$E,$D:$D=$J$3))
/IF($J$4="総計",1,IF($J$4="割合",$H50,$K50/10))
),0)</f>
        <v/>
      </c>
      <c r="X50" s="48" t="str" cm="1">
        <f t="array" ref="X50">IFERROR(
IF(OR(X$9="",$I50=""),"",
SUMIFS(収穫記録!$P:$P,収穫記録!$D:$D,$J$1,収穫記録!$I:$I,$J$2,収穫記録!$J:$J,X$9,収穫記録!$F:$F,$I50,収穫記録!$B:$B,"&gt;="&amp;$J$5,収穫記録!$B:$B,"&lt;="&amp;$J$6)
/_xlfn.UNIQUE(_xlfn._xlws.FILTER($E:$E,$D:$D=$J$3))
/IF($J$4="総計",1,IF($J$4="割合",$H50,$K50/10))
),0)</f>
        <v/>
      </c>
    </row>
    <row r="51" spans="10:24">
      <c r="J51" s="13"/>
      <c r="K51" s="37"/>
      <c r="L51" s="46" t="str">
        <f t="shared" si="0"/>
        <v/>
      </c>
      <c r="M51" s="47" cm="1">
        <f t="array" ref="M51">IFERROR(
IF(OR(M$9="",$I51=""),"",
SUMIFS(収穫記録!$P:$P,収穫記録!$D:$D,$J$1,収穫記録!$I:$I,$J$2,収穫記録!$J:$J,M$9,収穫記録!$F:$F,$I51,収穫記録!$B:$B,"&gt;="&amp;$J$5,収穫記録!$B:$B,"&lt;="&amp;$J$6)
/_xlfn.UNIQUE(_xlfn._xlws.FILTER($E:$E,$D:$D=$J$3))
/IF($J$4="総計",1,IF($J$4="割合",$H51,$K51/10))
),0)</f>
        <v>0</v>
      </c>
      <c r="N51" s="48" t="str" cm="1">
        <f t="array" ref="N51">IFERROR(
IF(OR(N$9="",$I51=""),"",
SUMIFS(収穫記録!$P:$P,収穫記録!$D:$D,$J$1,収穫記録!$I:$I,$J$2,収穫記録!$J:$J,N$9,収穫記録!$F:$F,$I51,収穫記録!$B:$B,"&gt;="&amp;$J$5,収穫記録!$B:$B,"&lt;="&amp;$J$6)
/_xlfn.UNIQUE(_xlfn._xlws.FILTER($E:$E,$D:$D=$J$3))
/IF($J$4="総計",1,IF($J$4="割合",$H51,$K51/10))
),0)</f>
        <v/>
      </c>
      <c r="O51" s="48" t="str" cm="1">
        <f t="array" ref="O51">IFERROR(
IF(OR(O$9="",$I51=""),"",
SUMIFS(収穫記録!$P:$P,収穫記録!$D:$D,$J$1,収穫記録!$I:$I,$J$2,収穫記録!$J:$J,O$9,収穫記録!$F:$F,$I51,収穫記録!$B:$B,"&gt;="&amp;$J$5,収穫記録!$B:$B,"&lt;="&amp;$J$6)
/_xlfn.UNIQUE(_xlfn._xlws.FILTER($E:$E,$D:$D=$J$3))
/IF($J$4="総計",1,IF($J$4="割合",$H51,$K51/10))
),0)</f>
        <v/>
      </c>
      <c r="P51" s="48" t="str" cm="1">
        <f t="array" ref="P51">IFERROR(
IF(OR(P$9="",$I51=""),"",
SUMIFS(収穫記録!$P:$P,収穫記録!$D:$D,$J$1,収穫記録!$I:$I,$J$2,収穫記録!$J:$J,P$9,収穫記録!$F:$F,$I51,収穫記録!$B:$B,"&gt;="&amp;$J$5,収穫記録!$B:$B,"&lt;="&amp;$J$6)
/_xlfn.UNIQUE(_xlfn._xlws.FILTER($E:$E,$D:$D=$J$3))
/IF($J$4="総計",1,IF($J$4="割合",$H51,$K51/10))
),0)</f>
        <v/>
      </c>
      <c r="Q51" s="48" t="str" cm="1">
        <f t="array" ref="Q51">IFERROR(
IF(OR(Q$9="",$I51=""),"",
SUMIFS(収穫記録!$P:$P,収穫記録!$D:$D,$J$1,収穫記録!$I:$I,$J$2,収穫記録!$J:$J,Q$9,収穫記録!$F:$F,$I51,収穫記録!$B:$B,"&gt;="&amp;$J$5,収穫記録!$B:$B,"&lt;="&amp;$J$6)
/_xlfn.UNIQUE(_xlfn._xlws.FILTER($E:$E,$D:$D=$J$3))
/IF($J$4="総計",1,IF($J$4="割合",$H51,$K51/10))
),0)</f>
        <v/>
      </c>
      <c r="R51" s="48" t="str" cm="1">
        <f t="array" ref="R51">IFERROR(
IF(OR(R$9="",$I51=""),"",
SUMIFS(収穫記録!$P:$P,収穫記録!$D:$D,$J$1,収穫記録!$I:$I,$J$2,収穫記録!$J:$J,R$9,収穫記録!$F:$F,$I51,収穫記録!$B:$B,"&gt;="&amp;$J$5,収穫記録!$B:$B,"&lt;="&amp;$J$6)
/_xlfn.UNIQUE(_xlfn._xlws.FILTER($E:$E,$D:$D=$J$3))
/IF($J$4="総計",1,IF($J$4="割合",$H51,$K51/10))
),0)</f>
        <v/>
      </c>
      <c r="S51" s="48" t="str" cm="1">
        <f t="array" ref="S51">IFERROR(
IF(OR(S$9="",$I51=""),"",
SUMIFS(収穫記録!$P:$P,収穫記録!$D:$D,$J$1,収穫記録!$I:$I,$J$2,収穫記録!$J:$J,S$9,収穫記録!$F:$F,$I51,収穫記録!$B:$B,"&gt;="&amp;$J$5,収穫記録!$B:$B,"&lt;="&amp;$J$6)
/_xlfn.UNIQUE(_xlfn._xlws.FILTER($E:$E,$D:$D=$J$3))
/IF($J$4="総計",1,IF($J$4="割合",$H51,$K51/10))
),0)</f>
        <v/>
      </c>
      <c r="T51" s="48" t="str" cm="1">
        <f t="array" ref="T51">IFERROR(
IF(OR(T$9="",$I51=""),"",
SUMIFS(収穫記録!$P:$P,収穫記録!$D:$D,$J$1,収穫記録!$I:$I,$J$2,収穫記録!$J:$J,T$9,収穫記録!$F:$F,$I51,収穫記録!$B:$B,"&gt;="&amp;$J$5,収穫記録!$B:$B,"&lt;="&amp;$J$6)
/_xlfn.UNIQUE(_xlfn._xlws.FILTER($E:$E,$D:$D=$J$3))
/IF($J$4="総計",1,IF($J$4="割合",$H51,$K51/10))
),0)</f>
        <v/>
      </c>
      <c r="U51" s="48" t="str" cm="1">
        <f t="array" ref="U51">IFERROR(
IF(OR(U$9="",$I51=""),"",
SUMIFS(収穫記録!$P:$P,収穫記録!$D:$D,$J$1,収穫記録!$I:$I,$J$2,収穫記録!$J:$J,U$9,収穫記録!$F:$F,$I51,収穫記録!$B:$B,"&gt;="&amp;$J$5,収穫記録!$B:$B,"&lt;="&amp;$J$6)
/_xlfn.UNIQUE(_xlfn._xlws.FILTER($E:$E,$D:$D=$J$3))
/IF($J$4="総計",1,IF($J$4="割合",$H51,$K51/10))
),0)</f>
        <v/>
      </c>
      <c r="V51" s="48" t="str" cm="1">
        <f t="array" ref="V51">IFERROR(
IF(OR(V$9="",$I51=""),"",
SUMIFS(収穫記録!$P:$P,収穫記録!$D:$D,$J$1,収穫記録!$I:$I,$J$2,収穫記録!$J:$J,V$9,収穫記録!$F:$F,$I51,収穫記録!$B:$B,"&gt;="&amp;$J$5,収穫記録!$B:$B,"&lt;="&amp;$J$6)
/_xlfn.UNIQUE(_xlfn._xlws.FILTER($E:$E,$D:$D=$J$3))
/IF($J$4="総計",1,IF($J$4="割合",$H51,$K51/10))
),0)</f>
        <v/>
      </c>
      <c r="W51" s="48" t="str" cm="1">
        <f t="array" ref="W51">IFERROR(
IF(OR(W$9="",$I51=""),"",
SUMIFS(収穫記録!$P:$P,収穫記録!$D:$D,$J$1,収穫記録!$I:$I,$J$2,収穫記録!$J:$J,W$9,収穫記録!$F:$F,$I51,収穫記録!$B:$B,"&gt;="&amp;$J$5,収穫記録!$B:$B,"&lt;="&amp;$J$6)
/_xlfn.UNIQUE(_xlfn._xlws.FILTER($E:$E,$D:$D=$J$3))
/IF($J$4="総計",1,IF($J$4="割合",$H51,$K51/10))
),0)</f>
        <v/>
      </c>
      <c r="X51" s="48" t="str" cm="1">
        <f t="array" ref="X51">IFERROR(
IF(OR(X$9="",$I51=""),"",
SUMIFS(収穫記録!$P:$P,収穫記録!$D:$D,$J$1,収穫記録!$I:$I,$J$2,収穫記録!$J:$J,X$9,収穫記録!$F:$F,$I51,収穫記録!$B:$B,"&gt;="&amp;$J$5,収穫記録!$B:$B,"&lt;="&amp;$J$6)
/_xlfn.UNIQUE(_xlfn._xlws.FILTER($E:$E,$D:$D=$J$3))
/IF($J$4="総計",1,IF($J$4="割合",$H51,$K51/10))
),0)</f>
        <v/>
      </c>
    </row>
    <row r="52" spans="10:24">
      <c r="J52" s="13"/>
      <c r="K52" s="37"/>
      <c r="L52" s="46" t="str">
        <f t="shared" si="0"/>
        <v/>
      </c>
      <c r="M52" s="47" cm="1">
        <f t="array" ref="M52">IFERROR(
IF(OR(M$9="",$I52=""),"",
SUMIFS(収穫記録!$P:$P,収穫記録!$D:$D,$J$1,収穫記録!$I:$I,$J$2,収穫記録!$J:$J,M$9,収穫記録!$F:$F,$I52,収穫記録!$B:$B,"&gt;="&amp;$J$5,収穫記録!$B:$B,"&lt;="&amp;$J$6)
/_xlfn.UNIQUE(_xlfn._xlws.FILTER($E:$E,$D:$D=$J$3))
/IF($J$4="総計",1,IF($J$4="割合",$H52,$K52/10))
),0)</f>
        <v>0</v>
      </c>
      <c r="N52" s="48" t="str" cm="1">
        <f t="array" ref="N52">IFERROR(
IF(OR(N$9="",$I52=""),"",
SUMIFS(収穫記録!$P:$P,収穫記録!$D:$D,$J$1,収穫記録!$I:$I,$J$2,収穫記録!$J:$J,N$9,収穫記録!$F:$F,$I52,収穫記録!$B:$B,"&gt;="&amp;$J$5,収穫記録!$B:$B,"&lt;="&amp;$J$6)
/_xlfn.UNIQUE(_xlfn._xlws.FILTER($E:$E,$D:$D=$J$3))
/IF($J$4="総計",1,IF($J$4="割合",$H52,$K52/10))
),0)</f>
        <v/>
      </c>
      <c r="O52" s="48" t="str" cm="1">
        <f t="array" ref="O52">IFERROR(
IF(OR(O$9="",$I52=""),"",
SUMIFS(収穫記録!$P:$P,収穫記録!$D:$D,$J$1,収穫記録!$I:$I,$J$2,収穫記録!$J:$J,O$9,収穫記録!$F:$F,$I52,収穫記録!$B:$B,"&gt;="&amp;$J$5,収穫記録!$B:$B,"&lt;="&amp;$J$6)
/_xlfn.UNIQUE(_xlfn._xlws.FILTER($E:$E,$D:$D=$J$3))
/IF($J$4="総計",1,IF($J$4="割合",$H52,$K52/10))
),0)</f>
        <v/>
      </c>
      <c r="P52" s="48" t="str" cm="1">
        <f t="array" ref="P52">IFERROR(
IF(OR(P$9="",$I52=""),"",
SUMIFS(収穫記録!$P:$P,収穫記録!$D:$D,$J$1,収穫記録!$I:$I,$J$2,収穫記録!$J:$J,P$9,収穫記録!$F:$F,$I52,収穫記録!$B:$B,"&gt;="&amp;$J$5,収穫記録!$B:$B,"&lt;="&amp;$J$6)
/_xlfn.UNIQUE(_xlfn._xlws.FILTER($E:$E,$D:$D=$J$3))
/IF($J$4="総計",1,IF($J$4="割合",$H52,$K52/10))
),0)</f>
        <v/>
      </c>
      <c r="Q52" s="48" t="str" cm="1">
        <f t="array" ref="Q52">IFERROR(
IF(OR(Q$9="",$I52=""),"",
SUMIFS(収穫記録!$P:$P,収穫記録!$D:$D,$J$1,収穫記録!$I:$I,$J$2,収穫記録!$J:$J,Q$9,収穫記録!$F:$F,$I52,収穫記録!$B:$B,"&gt;="&amp;$J$5,収穫記録!$B:$B,"&lt;="&amp;$J$6)
/_xlfn.UNIQUE(_xlfn._xlws.FILTER($E:$E,$D:$D=$J$3))
/IF($J$4="総計",1,IF($J$4="割合",$H52,$K52/10))
),0)</f>
        <v/>
      </c>
      <c r="R52" s="48" t="str" cm="1">
        <f t="array" ref="R52">IFERROR(
IF(OR(R$9="",$I52=""),"",
SUMIFS(収穫記録!$P:$P,収穫記録!$D:$D,$J$1,収穫記録!$I:$I,$J$2,収穫記録!$J:$J,R$9,収穫記録!$F:$F,$I52,収穫記録!$B:$B,"&gt;="&amp;$J$5,収穫記録!$B:$B,"&lt;="&amp;$J$6)
/_xlfn.UNIQUE(_xlfn._xlws.FILTER($E:$E,$D:$D=$J$3))
/IF($J$4="総計",1,IF($J$4="割合",$H52,$K52/10))
),0)</f>
        <v/>
      </c>
      <c r="S52" s="48" t="str" cm="1">
        <f t="array" ref="S52">IFERROR(
IF(OR(S$9="",$I52=""),"",
SUMIFS(収穫記録!$P:$P,収穫記録!$D:$D,$J$1,収穫記録!$I:$I,$J$2,収穫記録!$J:$J,S$9,収穫記録!$F:$F,$I52,収穫記録!$B:$B,"&gt;="&amp;$J$5,収穫記録!$B:$B,"&lt;="&amp;$J$6)
/_xlfn.UNIQUE(_xlfn._xlws.FILTER($E:$E,$D:$D=$J$3))
/IF($J$4="総計",1,IF($J$4="割合",$H52,$K52/10))
),0)</f>
        <v/>
      </c>
      <c r="T52" s="48" t="str" cm="1">
        <f t="array" ref="T52">IFERROR(
IF(OR(T$9="",$I52=""),"",
SUMIFS(収穫記録!$P:$P,収穫記録!$D:$D,$J$1,収穫記録!$I:$I,$J$2,収穫記録!$J:$J,T$9,収穫記録!$F:$F,$I52,収穫記録!$B:$B,"&gt;="&amp;$J$5,収穫記録!$B:$B,"&lt;="&amp;$J$6)
/_xlfn.UNIQUE(_xlfn._xlws.FILTER($E:$E,$D:$D=$J$3))
/IF($J$4="総計",1,IF($J$4="割合",$H52,$K52/10))
),0)</f>
        <v/>
      </c>
      <c r="U52" s="48" t="str" cm="1">
        <f t="array" ref="U52">IFERROR(
IF(OR(U$9="",$I52=""),"",
SUMIFS(収穫記録!$P:$P,収穫記録!$D:$D,$J$1,収穫記録!$I:$I,$J$2,収穫記録!$J:$J,U$9,収穫記録!$F:$F,$I52,収穫記録!$B:$B,"&gt;="&amp;$J$5,収穫記録!$B:$B,"&lt;="&amp;$J$6)
/_xlfn.UNIQUE(_xlfn._xlws.FILTER($E:$E,$D:$D=$J$3))
/IF($J$4="総計",1,IF($J$4="割合",$H52,$K52/10))
),0)</f>
        <v/>
      </c>
      <c r="V52" s="48" t="str" cm="1">
        <f t="array" ref="V52">IFERROR(
IF(OR(V$9="",$I52=""),"",
SUMIFS(収穫記録!$P:$P,収穫記録!$D:$D,$J$1,収穫記録!$I:$I,$J$2,収穫記録!$J:$J,V$9,収穫記録!$F:$F,$I52,収穫記録!$B:$B,"&gt;="&amp;$J$5,収穫記録!$B:$B,"&lt;="&amp;$J$6)
/_xlfn.UNIQUE(_xlfn._xlws.FILTER($E:$E,$D:$D=$J$3))
/IF($J$4="総計",1,IF($J$4="割合",$H52,$K52/10))
),0)</f>
        <v/>
      </c>
      <c r="W52" s="48" t="str" cm="1">
        <f t="array" ref="W52">IFERROR(
IF(OR(W$9="",$I52=""),"",
SUMIFS(収穫記録!$P:$P,収穫記録!$D:$D,$J$1,収穫記録!$I:$I,$J$2,収穫記録!$J:$J,W$9,収穫記録!$F:$F,$I52,収穫記録!$B:$B,"&gt;="&amp;$J$5,収穫記録!$B:$B,"&lt;="&amp;$J$6)
/_xlfn.UNIQUE(_xlfn._xlws.FILTER($E:$E,$D:$D=$J$3))
/IF($J$4="総計",1,IF($J$4="割合",$H52,$K52/10))
),0)</f>
        <v/>
      </c>
      <c r="X52" s="48" t="str" cm="1">
        <f t="array" ref="X52">IFERROR(
IF(OR(X$9="",$I52=""),"",
SUMIFS(収穫記録!$P:$P,収穫記録!$D:$D,$J$1,収穫記録!$I:$I,$J$2,収穫記録!$J:$J,X$9,収穫記録!$F:$F,$I52,収穫記録!$B:$B,"&gt;="&amp;$J$5,収穫記録!$B:$B,"&lt;="&amp;$J$6)
/_xlfn.UNIQUE(_xlfn._xlws.FILTER($E:$E,$D:$D=$J$3))
/IF($J$4="総計",1,IF($J$4="割合",$H52,$K52/10))
),0)</f>
        <v/>
      </c>
    </row>
    <row r="53" spans="10:24">
      <c r="J53" s="13"/>
      <c r="K53" s="37"/>
      <c r="L53" s="46" t="str">
        <f t="shared" si="0"/>
        <v/>
      </c>
      <c r="M53" s="47" cm="1">
        <f t="array" ref="M53">IFERROR(
IF(OR(M$9="",$I53=""),"",
SUMIFS(収穫記録!$P:$P,収穫記録!$D:$D,$J$1,収穫記録!$I:$I,$J$2,収穫記録!$J:$J,M$9,収穫記録!$F:$F,$I53,収穫記録!$B:$B,"&gt;="&amp;$J$5,収穫記録!$B:$B,"&lt;="&amp;$J$6)
/_xlfn.UNIQUE(_xlfn._xlws.FILTER($E:$E,$D:$D=$J$3))
/IF($J$4="総計",1,IF($J$4="割合",$H53,$K53/10))
),0)</f>
        <v>0</v>
      </c>
      <c r="N53" s="48" t="str" cm="1">
        <f t="array" ref="N53">IFERROR(
IF(OR(N$9="",$I53=""),"",
SUMIFS(収穫記録!$P:$P,収穫記録!$D:$D,$J$1,収穫記録!$I:$I,$J$2,収穫記録!$J:$J,N$9,収穫記録!$F:$F,$I53,収穫記録!$B:$B,"&gt;="&amp;$J$5,収穫記録!$B:$B,"&lt;="&amp;$J$6)
/_xlfn.UNIQUE(_xlfn._xlws.FILTER($E:$E,$D:$D=$J$3))
/IF($J$4="総計",1,IF($J$4="割合",$H53,$K53/10))
),0)</f>
        <v/>
      </c>
      <c r="O53" s="48" t="str" cm="1">
        <f t="array" ref="O53">IFERROR(
IF(OR(O$9="",$I53=""),"",
SUMIFS(収穫記録!$P:$P,収穫記録!$D:$D,$J$1,収穫記録!$I:$I,$J$2,収穫記録!$J:$J,O$9,収穫記録!$F:$F,$I53,収穫記録!$B:$B,"&gt;="&amp;$J$5,収穫記録!$B:$B,"&lt;="&amp;$J$6)
/_xlfn.UNIQUE(_xlfn._xlws.FILTER($E:$E,$D:$D=$J$3))
/IF($J$4="総計",1,IF($J$4="割合",$H53,$K53/10))
),0)</f>
        <v/>
      </c>
      <c r="P53" s="48" t="str" cm="1">
        <f t="array" ref="P53">IFERROR(
IF(OR(P$9="",$I53=""),"",
SUMIFS(収穫記録!$P:$P,収穫記録!$D:$D,$J$1,収穫記録!$I:$I,$J$2,収穫記録!$J:$J,P$9,収穫記録!$F:$F,$I53,収穫記録!$B:$B,"&gt;="&amp;$J$5,収穫記録!$B:$B,"&lt;="&amp;$J$6)
/_xlfn.UNIQUE(_xlfn._xlws.FILTER($E:$E,$D:$D=$J$3))
/IF($J$4="総計",1,IF($J$4="割合",$H53,$K53/10))
),0)</f>
        <v/>
      </c>
      <c r="Q53" s="48" t="str" cm="1">
        <f t="array" ref="Q53">IFERROR(
IF(OR(Q$9="",$I53=""),"",
SUMIFS(収穫記録!$P:$P,収穫記録!$D:$D,$J$1,収穫記録!$I:$I,$J$2,収穫記録!$J:$J,Q$9,収穫記録!$F:$F,$I53,収穫記録!$B:$B,"&gt;="&amp;$J$5,収穫記録!$B:$B,"&lt;="&amp;$J$6)
/_xlfn.UNIQUE(_xlfn._xlws.FILTER($E:$E,$D:$D=$J$3))
/IF($J$4="総計",1,IF($J$4="割合",$H53,$K53/10))
),0)</f>
        <v/>
      </c>
      <c r="R53" s="48" t="str" cm="1">
        <f t="array" ref="R53">IFERROR(
IF(OR(R$9="",$I53=""),"",
SUMIFS(収穫記録!$P:$P,収穫記録!$D:$D,$J$1,収穫記録!$I:$I,$J$2,収穫記録!$J:$J,R$9,収穫記録!$F:$F,$I53,収穫記録!$B:$B,"&gt;="&amp;$J$5,収穫記録!$B:$B,"&lt;="&amp;$J$6)
/_xlfn.UNIQUE(_xlfn._xlws.FILTER($E:$E,$D:$D=$J$3))
/IF($J$4="総計",1,IF($J$4="割合",$H53,$K53/10))
),0)</f>
        <v/>
      </c>
      <c r="S53" s="48" t="str" cm="1">
        <f t="array" ref="S53">IFERROR(
IF(OR(S$9="",$I53=""),"",
SUMIFS(収穫記録!$P:$P,収穫記録!$D:$D,$J$1,収穫記録!$I:$I,$J$2,収穫記録!$J:$J,S$9,収穫記録!$F:$F,$I53,収穫記録!$B:$B,"&gt;="&amp;$J$5,収穫記録!$B:$B,"&lt;="&amp;$J$6)
/_xlfn.UNIQUE(_xlfn._xlws.FILTER($E:$E,$D:$D=$J$3))
/IF($J$4="総計",1,IF($J$4="割合",$H53,$K53/10))
),0)</f>
        <v/>
      </c>
      <c r="T53" s="48" t="str" cm="1">
        <f t="array" ref="T53">IFERROR(
IF(OR(T$9="",$I53=""),"",
SUMIFS(収穫記録!$P:$P,収穫記録!$D:$D,$J$1,収穫記録!$I:$I,$J$2,収穫記録!$J:$J,T$9,収穫記録!$F:$F,$I53,収穫記録!$B:$B,"&gt;="&amp;$J$5,収穫記録!$B:$B,"&lt;="&amp;$J$6)
/_xlfn.UNIQUE(_xlfn._xlws.FILTER($E:$E,$D:$D=$J$3))
/IF($J$4="総計",1,IF($J$4="割合",$H53,$K53/10))
),0)</f>
        <v/>
      </c>
      <c r="U53" s="48" t="str" cm="1">
        <f t="array" ref="U53">IFERROR(
IF(OR(U$9="",$I53=""),"",
SUMIFS(収穫記録!$P:$P,収穫記録!$D:$D,$J$1,収穫記録!$I:$I,$J$2,収穫記録!$J:$J,U$9,収穫記録!$F:$F,$I53,収穫記録!$B:$B,"&gt;="&amp;$J$5,収穫記録!$B:$B,"&lt;="&amp;$J$6)
/_xlfn.UNIQUE(_xlfn._xlws.FILTER($E:$E,$D:$D=$J$3))
/IF($J$4="総計",1,IF($J$4="割合",$H53,$K53/10))
),0)</f>
        <v/>
      </c>
      <c r="V53" s="48" t="str" cm="1">
        <f t="array" ref="V53">IFERROR(
IF(OR(V$9="",$I53=""),"",
SUMIFS(収穫記録!$P:$P,収穫記録!$D:$D,$J$1,収穫記録!$I:$I,$J$2,収穫記録!$J:$J,V$9,収穫記録!$F:$F,$I53,収穫記録!$B:$B,"&gt;="&amp;$J$5,収穫記録!$B:$B,"&lt;="&amp;$J$6)
/_xlfn.UNIQUE(_xlfn._xlws.FILTER($E:$E,$D:$D=$J$3))
/IF($J$4="総計",1,IF($J$4="割合",$H53,$K53/10))
),0)</f>
        <v/>
      </c>
      <c r="W53" s="48" t="str" cm="1">
        <f t="array" ref="W53">IFERROR(
IF(OR(W$9="",$I53=""),"",
SUMIFS(収穫記録!$P:$P,収穫記録!$D:$D,$J$1,収穫記録!$I:$I,$J$2,収穫記録!$J:$J,W$9,収穫記録!$F:$F,$I53,収穫記録!$B:$B,"&gt;="&amp;$J$5,収穫記録!$B:$B,"&lt;="&amp;$J$6)
/_xlfn.UNIQUE(_xlfn._xlws.FILTER($E:$E,$D:$D=$J$3))
/IF($J$4="総計",1,IF($J$4="割合",$H53,$K53/10))
),0)</f>
        <v/>
      </c>
      <c r="X53" s="48" t="str" cm="1">
        <f t="array" ref="X53">IFERROR(
IF(OR(X$9="",$I53=""),"",
SUMIFS(収穫記録!$P:$P,収穫記録!$D:$D,$J$1,収穫記録!$I:$I,$J$2,収穫記録!$J:$J,X$9,収穫記録!$F:$F,$I53,収穫記録!$B:$B,"&gt;="&amp;$J$5,収穫記録!$B:$B,"&lt;="&amp;$J$6)
/_xlfn.UNIQUE(_xlfn._xlws.FILTER($E:$E,$D:$D=$J$3))
/IF($J$4="総計",1,IF($J$4="割合",$H53,$K53/10))
),0)</f>
        <v/>
      </c>
    </row>
    <row r="54" spans="10:24">
      <c r="J54" s="13"/>
      <c r="K54" s="37"/>
      <c r="L54" s="46" t="str">
        <f t="shared" si="0"/>
        <v/>
      </c>
      <c r="M54" s="47" cm="1">
        <f t="array" ref="M54">IFERROR(
IF(OR(M$9="",$I54=""),"",
SUMIFS(収穫記録!$P:$P,収穫記録!$D:$D,$J$1,収穫記録!$I:$I,$J$2,収穫記録!$J:$J,M$9,収穫記録!$F:$F,$I54,収穫記録!$B:$B,"&gt;="&amp;$J$5,収穫記録!$B:$B,"&lt;="&amp;$J$6)
/_xlfn.UNIQUE(_xlfn._xlws.FILTER($E:$E,$D:$D=$J$3))
/IF($J$4="総計",1,IF($J$4="割合",$H54,$K54/10))
),0)</f>
        <v>0</v>
      </c>
      <c r="N54" s="48" t="str" cm="1">
        <f t="array" ref="N54">IFERROR(
IF(OR(N$9="",$I54=""),"",
SUMIFS(収穫記録!$P:$P,収穫記録!$D:$D,$J$1,収穫記録!$I:$I,$J$2,収穫記録!$J:$J,N$9,収穫記録!$F:$F,$I54,収穫記録!$B:$B,"&gt;="&amp;$J$5,収穫記録!$B:$B,"&lt;="&amp;$J$6)
/_xlfn.UNIQUE(_xlfn._xlws.FILTER($E:$E,$D:$D=$J$3))
/IF($J$4="総計",1,IF($J$4="割合",$H54,$K54/10))
),0)</f>
        <v/>
      </c>
      <c r="O54" s="48" t="str" cm="1">
        <f t="array" ref="O54">IFERROR(
IF(OR(O$9="",$I54=""),"",
SUMIFS(収穫記録!$P:$P,収穫記録!$D:$D,$J$1,収穫記録!$I:$I,$J$2,収穫記録!$J:$J,O$9,収穫記録!$F:$F,$I54,収穫記録!$B:$B,"&gt;="&amp;$J$5,収穫記録!$B:$B,"&lt;="&amp;$J$6)
/_xlfn.UNIQUE(_xlfn._xlws.FILTER($E:$E,$D:$D=$J$3))
/IF($J$4="総計",1,IF($J$4="割合",$H54,$K54/10))
),0)</f>
        <v/>
      </c>
      <c r="P54" s="48" t="str" cm="1">
        <f t="array" ref="P54">IFERROR(
IF(OR(P$9="",$I54=""),"",
SUMIFS(収穫記録!$P:$P,収穫記録!$D:$D,$J$1,収穫記録!$I:$I,$J$2,収穫記録!$J:$J,P$9,収穫記録!$F:$F,$I54,収穫記録!$B:$B,"&gt;="&amp;$J$5,収穫記録!$B:$B,"&lt;="&amp;$J$6)
/_xlfn.UNIQUE(_xlfn._xlws.FILTER($E:$E,$D:$D=$J$3))
/IF($J$4="総計",1,IF($J$4="割合",$H54,$K54/10))
),0)</f>
        <v/>
      </c>
      <c r="Q54" s="48" t="str" cm="1">
        <f t="array" ref="Q54">IFERROR(
IF(OR(Q$9="",$I54=""),"",
SUMIFS(収穫記録!$P:$P,収穫記録!$D:$D,$J$1,収穫記録!$I:$I,$J$2,収穫記録!$J:$J,Q$9,収穫記録!$F:$F,$I54,収穫記録!$B:$B,"&gt;="&amp;$J$5,収穫記録!$B:$B,"&lt;="&amp;$J$6)
/_xlfn.UNIQUE(_xlfn._xlws.FILTER($E:$E,$D:$D=$J$3))
/IF($J$4="総計",1,IF($J$4="割合",$H54,$K54/10))
),0)</f>
        <v/>
      </c>
      <c r="R54" s="48" t="str" cm="1">
        <f t="array" ref="R54">IFERROR(
IF(OR(R$9="",$I54=""),"",
SUMIFS(収穫記録!$P:$P,収穫記録!$D:$D,$J$1,収穫記録!$I:$I,$J$2,収穫記録!$J:$J,R$9,収穫記録!$F:$F,$I54,収穫記録!$B:$B,"&gt;="&amp;$J$5,収穫記録!$B:$B,"&lt;="&amp;$J$6)
/_xlfn.UNIQUE(_xlfn._xlws.FILTER($E:$E,$D:$D=$J$3))
/IF($J$4="総計",1,IF($J$4="割合",$H54,$K54/10))
),0)</f>
        <v/>
      </c>
      <c r="S54" s="48" t="str" cm="1">
        <f t="array" ref="S54">IFERROR(
IF(OR(S$9="",$I54=""),"",
SUMIFS(収穫記録!$P:$P,収穫記録!$D:$D,$J$1,収穫記録!$I:$I,$J$2,収穫記録!$J:$J,S$9,収穫記録!$F:$F,$I54,収穫記録!$B:$B,"&gt;="&amp;$J$5,収穫記録!$B:$B,"&lt;="&amp;$J$6)
/_xlfn.UNIQUE(_xlfn._xlws.FILTER($E:$E,$D:$D=$J$3))
/IF($J$4="総計",1,IF($J$4="割合",$H54,$K54/10))
),0)</f>
        <v/>
      </c>
      <c r="T54" s="48" t="str" cm="1">
        <f t="array" ref="T54">IFERROR(
IF(OR(T$9="",$I54=""),"",
SUMIFS(収穫記録!$P:$P,収穫記録!$D:$D,$J$1,収穫記録!$I:$I,$J$2,収穫記録!$J:$J,T$9,収穫記録!$F:$F,$I54,収穫記録!$B:$B,"&gt;="&amp;$J$5,収穫記録!$B:$B,"&lt;="&amp;$J$6)
/_xlfn.UNIQUE(_xlfn._xlws.FILTER($E:$E,$D:$D=$J$3))
/IF($J$4="総計",1,IF($J$4="割合",$H54,$K54/10))
),0)</f>
        <v/>
      </c>
      <c r="U54" s="48" t="str" cm="1">
        <f t="array" ref="U54">IFERROR(
IF(OR(U$9="",$I54=""),"",
SUMIFS(収穫記録!$P:$P,収穫記録!$D:$D,$J$1,収穫記録!$I:$I,$J$2,収穫記録!$J:$J,U$9,収穫記録!$F:$F,$I54,収穫記録!$B:$B,"&gt;="&amp;$J$5,収穫記録!$B:$B,"&lt;="&amp;$J$6)
/_xlfn.UNIQUE(_xlfn._xlws.FILTER($E:$E,$D:$D=$J$3))
/IF($J$4="総計",1,IF($J$4="割合",$H54,$K54/10))
),0)</f>
        <v/>
      </c>
      <c r="V54" s="48" t="str" cm="1">
        <f t="array" ref="V54">IFERROR(
IF(OR(V$9="",$I54=""),"",
SUMIFS(収穫記録!$P:$P,収穫記録!$D:$D,$J$1,収穫記録!$I:$I,$J$2,収穫記録!$J:$J,V$9,収穫記録!$F:$F,$I54,収穫記録!$B:$B,"&gt;="&amp;$J$5,収穫記録!$B:$B,"&lt;="&amp;$J$6)
/_xlfn.UNIQUE(_xlfn._xlws.FILTER($E:$E,$D:$D=$J$3))
/IF($J$4="総計",1,IF($J$4="割合",$H54,$K54/10))
),0)</f>
        <v/>
      </c>
      <c r="W54" s="48" t="str" cm="1">
        <f t="array" ref="W54">IFERROR(
IF(OR(W$9="",$I54=""),"",
SUMIFS(収穫記録!$P:$P,収穫記録!$D:$D,$J$1,収穫記録!$I:$I,$J$2,収穫記録!$J:$J,W$9,収穫記録!$F:$F,$I54,収穫記録!$B:$B,"&gt;="&amp;$J$5,収穫記録!$B:$B,"&lt;="&amp;$J$6)
/_xlfn.UNIQUE(_xlfn._xlws.FILTER($E:$E,$D:$D=$J$3))
/IF($J$4="総計",1,IF($J$4="割合",$H54,$K54/10))
),0)</f>
        <v/>
      </c>
      <c r="X54" s="48" t="str" cm="1">
        <f t="array" ref="X54">IFERROR(
IF(OR(X$9="",$I54=""),"",
SUMIFS(収穫記録!$P:$P,収穫記録!$D:$D,$J$1,収穫記録!$I:$I,$J$2,収穫記録!$J:$J,X$9,収穫記録!$F:$F,$I54,収穫記録!$B:$B,"&gt;="&amp;$J$5,収穫記録!$B:$B,"&lt;="&amp;$J$6)
/_xlfn.UNIQUE(_xlfn._xlws.FILTER($E:$E,$D:$D=$J$3))
/IF($J$4="総計",1,IF($J$4="割合",$H54,$K54/10))
),0)</f>
        <v/>
      </c>
    </row>
    <row r="55" spans="10:24">
      <c r="J55" s="13"/>
      <c r="K55" s="37"/>
      <c r="L55" s="46" t="str">
        <f t="shared" si="0"/>
        <v/>
      </c>
      <c r="M55" s="47" cm="1">
        <f t="array" ref="M55">IFERROR(
IF(OR(M$9="",$I55=""),"",
SUMIFS(収穫記録!$P:$P,収穫記録!$D:$D,$J$1,収穫記録!$I:$I,$J$2,収穫記録!$J:$J,M$9,収穫記録!$F:$F,$I55,収穫記録!$B:$B,"&gt;="&amp;$J$5,収穫記録!$B:$B,"&lt;="&amp;$J$6)
/_xlfn.UNIQUE(_xlfn._xlws.FILTER($E:$E,$D:$D=$J$3))
/IF($J$4="総計",1,IF($J$4="割合",$H55,$K55/10))
),0)</f>
        <v>0</v>
      </c>
      <c r="N55" s="48" t="str" cm="1">
        <f t="array" ref="N55">IFERROR(
IF(OR(N$9="",$I55=""),"",
SUMIFS(収穫記録!$P:$P,収穫記録!$D:$D,$J$1,収穫記録!$I:$I,$J$2,収穫記録!$J:$J,N$9,収穫記録!$F:$F,$I55,収穫記録!$B:$B,"&gt;="&amp;$J$5,収穫記録!$B:$B,"&lt;="&amp;$J$6)
/_xlfn.UNIQUE(_xlfn._xlws.FILTER($E:$E,$D:$D=$J$3))
/IF($J$4="総計",1,IF($J$4="割合",$H55,$K55/10))
),0)</f>
        <v/>
      </c>
      <c r="O55" s="48" t="str" cm="1">
        <f t="array" ref="O55">IFERROR(
IF(OR(O$9="",$I55=""),"",
SUMIFS(収穫記録!$P:$P,収穫記録!$D:$D,$J$1,収穫記録!$I:$I,$J$2,収穫記録!$J:$J,O$9,収穫記録!$F:$F,$I55,収穫記録!$B:$B,"&gt;="&amp;$J$5,収穫記録!$B:$B,"&lt;="&amp;$J$6)
/_xlfn.UNIQUE(_xlfn._xlws.FILTER($E:$E,$D:$D=$J$3))
/IF($J$4="総計",1,IF($J$4="割合",$H55,$K55/10))
),0)</f>
        <v/>
      </c>
      <c r="P55" s="48" t="str" cm="1">
        <f t="array" ref="P55">IFERROR(
IF(OR(P$9="",$I55=""),"",
SUMIFS(収穫記録!$P:$P,収穫記録!$D:$D,$J$1,収穫記録!$I:$I,$J$2,収穫記録!$J:$J,P$9,収穫記録!$F:$F,$I55,収穫記録!$B:$B,"&gt;="&amp;$J$5,収穫記録!$B:$B,"&lt;="&amp;$J$6)
/_xlfn.UNIQUE(_xlfn._xlws.FILTER($E:$E,$D:$D=$J$3))
/IF($J$4="総計",1,IF($J$4="割合",$H55,$K55/10))
),0)</f>
        <v/>
      </c>
      <c r="Q55" s="48" t="str" cm="1">
        <f t="array" ref="Q55">IFERROR(
IF(OR(Q$9="",$I55=""),"",
SUMIFS(収穫記録!$P:$P,収穫記録!$D:$D,$J$1,収穫記録!$I:$I,$J$2,収穫記録!$J:$J,Q$9,収穫記録!$F:$F,$I55,収穫記録!$B:$B,"&gt;="&amp;$J$5,収穫記録!$B:$B,"&lt;="&amp;$J$6)
/_xlfn.UNIQUE(_xlfn._xlws.FILTER($E:$E,$D:$D=$J$3))
/IF($J$4="総計",1,IF($J$4="割合",$H55,$K55/10))
),0)</f>
        <v/>
      </c>
      <c r="R55" s="48" t="str" cm="1">
        <f t="array" ref="R55">IFERROR(
IF(OR(R$9="",$I55=""),"",
SUMIFS(収穫記録!$P:$P,収穫記録!$D:$D,$J$1,収穫記録!$I:$I,$J$2,収穫記録!$J:$J,R$9,収穫記録!$F:$F,$I55,収穫記録!$B:$B,"&gt;="&amp;$J$5,収穫記録!$B:$B,"&lt;="&amp;$J$6)
/_xlfn.UNIQUE(_xlfn._xlws.FILTER($E:$E,$D:$D=$J$3))
/IF($J$4="総計",1,IF($J$4="割合",$H55,$K55/10))
),0)</f>
        <v/>
      </c>
      <c r="S55" s="48" t="str" cm="1">
        <f t="array" ref="S55">IFERROR(
IF(OR(S$9="",$I55=""),"",
SUMIFS(収穫記録!$P:$P,収穫記録!$D:$D,$J$1,収穫記録!$I:$I,$J$2,収穫記録!$J:$J,S$9,収穫記録!$F:$F,$I55,収穫記録!$B:$B,"&gt;="&amp;$J$5,収穫記録!$B:$B,"&lt;="&amp;$J$6)
/_xlfn.UNIQUE(_xlfn._xlws.FILTER($E:$E,$D:$D=$J$3))
/IF($J$4="総計",1,IF($J$4="割合",$H55,$K55/10))
),0)</f>
        <v/>
      </c>
      <c r="T55" s="48" t="str" cm="1">
        <f t="array" ref="T55">IFERROR(
IF(OR(T$9="",$I55=""),"",
SUMIFS(収穫記録!$P:$P,収穫記録!$D:$D,$J$1,収穫記録!$I:$I,$J$2,収穫記録!$J:$J,T$9,収穫記録!$F:$F,$I55,収穫記録!$B:$B,"&gt;="&amp;$J$5,収穫記録!$B:$B,"&lt;="&amp;$J$6)
/_xlfn.UNIQUE(_xlfn._xlws.FILTER($E:$E,$D:$D=$J$3))
/IF($J$4="総計",1,IF($J$4="割合",$H55,$K55/10))
),0)</f>
        <v/>
      </c>
      <c r="U55" s="48" t="str" cm="1">
        <f t="array" ref="U55">IFERROR(
IF(OR(U$9="",$I55=""),"",
SUMIFS(収穫記録!$P:$P,収穫記録!$D:$D,$J$1,収穫記録!$I:$I,$J$2,収穫記録!$J:$J,U$9,収穫記録!$F:$F,$I55,収穫記録!$B:$B,"&gt;="&amp;$J$5,収穫記録!$B:$B,"&lt;="&amp;$J$6)
/_xlfn.UNIQUE(_xlfn._xlws.FILTER($E:$E,$D:$D=$J$3))
/IF($J$4="総計",1,IF($J$4="割合",$H55,$K55/10))
),0)</f>
        <v/>
      </c>
      <c r="V55" s="48" t="str" cm="1">
        <f t="array" ref="V55">IFERROR(
IF(OR(V$9="",$I55=""),"",
SUMIFS(収穫記録!$P:$P,収穫記録!$D:$D,$J$1,収穫記録!$I:$I,$J$2,収穫記録!$J:$J,V$9,収穫記録!$F:$F,$I55,収穫記録!$B:$B,"&gt;="&amp;$J$5,収穫記録!$B:$B,"&lt;="&amp;$J$6)
/_xlfn.UNIQUE(_xlfn._xlws.FILTER($E:$E,$D:$D=$J$3))
/IF($J$4="総計",1,IF($J$4="割合",$H55,$K55/10))
),0)</f>
        <v/>
      </c>
      <c r="W55" s="48" t="str" cm="1">
        <f t="array" ref="W55">IFERROR(
IF(OR(W$9="",$I55=""),"",
SUMIFS(収穫記録!$P:$P,収穫記録!$D:$D,$J$1,収穫記録!$I:$I,$J$2,収穫記録!$J:$J,W$9,収穫記録!$F:$F,$I55,収穫記録!$B:$B,"&gt;="&amp;$J$5,収穫記録!$B:$B,"&lt;="&amp;$J$6)
/_xlfn.UNIQUE(_xlfn._xlws.FILTER($E:$E,$D:$D=$J$3))
/IF($J$4="総計",1,IF($J$4="割合",$H55,$K55/10))
),0)</f>
        <v/>
      </c>
      <c r="X55" s="48" t="str" cm="1">
        <f t="array" ref="X55">IFERROR(
IF(OR(X$9="",$I55=""),"",
SUMIFS(収穫記録!$P:$P,収穫記録!$D:$D,$J$1,収穫記録!$I:$I,$J$2,収穫記録!$J:$J,X$9,収穫記録!$F:$F,$I55,収穫記録!$B:$B,"&gt;="&amp;$J$5,収穫記録!$B:$B,"&lt;="&amp;$J$6)
/_xlfn.UNIQUE(_xlfn._xlws.FILTER($E:$E,$D:$D=$J$3))
/IF($J$4="総計",1,IF($J$4="割合",$H55,$K55/10))
),0)</f>
        <v/>
      </c>
    </row>
    <row r="56" spans="10:24">
      <c r="J56" s="13"/>
      <c r="K56" s="37"/>
      <c r="L56" s="46" t="str">
        <f t="shared" si="0"/>
        <v/>
      </c>
      <c r="M56" s="47" cm="1">
        <f t="array" ref="M56">IFERROR(
IF(OR(M$9="",$I56=""),"",
SUMIFS(収穫記録!$P:$P,収穫記録!$D:$D,$J$1,収穫記録!$I:$I,$J$2,収穫記録!$J:$J,M$9,収穫記録!$F:$F,$I56,収穫記録!$B:$B,"&gt;="&amp;$J$5,収穫記録!$B:$B,"&lt;="&amp;$J$6)
/_xlfn.UNIQUE(_xlfn._xlws.FILTER($E:$E,$D:$D=$J$3))
/IF($J$4="総計",1,IF($J$4="割合",$H56,$K56/10))
),0)</f>
        <v>0</v>
      </c>
      <c r="N56" s="48" t="str" cm="1">
        <f t="array" ref="N56">IFERROR(
IF(OR(N$9="",$I56=""),"",
SUMIFS(収穫記録!$P:$P,収穫記録!$D:$D,$J$1,収穫記録!$I:$I,$J$2,収穫記録!$J:$J,N$9,収穫記録!$F:$F,$I56,収穫記録!$B:$B,"&gt;="&amp;$J$5,収穫記録!$B:$B,"&lt;="&amp;$J$6)
/_xlfn.UNIQUE(_xlfn._xlws.FILTER($E:$E,$D:$D=$J$3))
/IF($J$4="総計",1,IF($J$4="割合",$H56,$K56/10))
),0)</f>
        <v/>
      </c>
      <c r="O56" s="48" t="str" cm="1">
        <f t="array" ref="O56">IFERROR(
IF(OR(O$9="",$I56=""),"",
SUMIFS(収穫記録!$P:$P,収穫記録!$D:$D,$J$1,収穫記録!$I:$I,$J$2,収穫記録!$J:$J,O$9,収穫記録!$F:$F,$I56,収穫記録!$B:$B,"&gt;="&amp;$J$5,収穫記録!$B:$B,"&lt;="&amp;$J$6)
/_xlfn.UNIQUE(_xlfn._xlws.FILTER($E:$E,$D:$D=$J$3))
/IF($J$4="総計",1,IF($J$4="割合",$H56,$K56/10))
),0)</f>
        <v/>
      </c>
      <c r="P56" s="48" t="str" cm="1">
        <f t="array" ref="P56">IFERROR(
IF(OR(P$9="",$I56=""),"",
SUMIFS(収穫記録!$P:$P,収穫記録!$D:$D,$J$1,収穫記録!$I:$I,$J$2,収穫記録!$J:$J,P$9,収穫記録!$F:$F,$I56,収穫記録!$B:$B,"&gt;="&amp;$J$5,収穫記録!$B:$B,"&lt;="&amp;$J$6)
/_xlfn.UNIQUE(_xlfn._xlws.FILTER($E:$E,$D:$D=$J$3))
/IF($J$4="総計",1,IF($J$4="割合",$H56,$K56/10))
),0)</f>
        <v/>
      </c>
      <c r="Q56" s="48" t="str" cm="1">
        <f t="array" ref="Q56">IFERROR(
IF(OR(Q$9="",$I56=""),"",
SUMIFS(収穫記録!$P:$P,収穫記録!$D:$D,$J$1,収穫記録!$I:$I,$J$2,収穫記録!$J:$J,Q$9,収穫記録!$F:$F,$I56,収穫記録!$B:$B,"&gt;="&amp;$J$5,収穫記録!$B:$B,"&lt;="&amp;$J$6)
/_xlfn.UNIQUE(_xlfn._xlws.FILTER($E:$E,$D:$D=$J$3))
/IF($J$4="総計",1,IF($J$4="割合",$H56,$K56/10))
),0)</f>
        <v/>
      </c>
      <c r="R56" s="48" t="str" cm="1">
        <f t="array" ref="R56">IFERROR(
IF(OR(R$9="",$I56=""),"",
SUMIFS(収穫記録!$P:$P,収穫記録!$D:$D,$J$1,収穫記録!$I:$I,$J$2,収穫記録!$J:$J,R$9,収穫記録!$F:$F,$I56,収穫記録!$B:$B,"&gt;="&amp;$J$5,収穫記録!$B:$B,"&lt;="&amp;$J$6)
/_xlfn.UNIQUE(_xlfn._xlws.FILTER($E:$E,$D:$D=$J$3))
/IF($J$4="総計",1,IF($J$4="割合",$H56,$K56/10))
),0)</f>
        <v/>
      </c>
      <c r="S56" s="48" t="str" cm="1">
        <f t="array" ref="S56">IFERROR(
IF(OR(S$9="",$I56=""),"",
SUMIFS(収穫記録!$P:$P,収穫記録!$D:$D,$J$1,収穫記録!$I:$I,$J$2,収穫記録!$J:$J,S$9,収穫記録!$F:$F,$I56,収穫記録!$B:$B,"&gt;="&amp;$J$5,収穫記録!$B:$B,"&lt;="&amp;$J$6)
/_xlfn.UNIQUE(_xlfn._xlws.FILTER($E:$E,$D:$D=$J$3))
/IF($J$4="総計",1,IF($J$4="割合",$H56,$K56/10))
),0)</f>
        <v/>
      </c>
      <c r="T56" s="48" t="str" cm="1">
        <f t="array" ref="T56">IFERROR(
IF(OR(T$9="",$I56=""),"",
SUMIFS(収穫記録!$P:$P,収穫記録!$D:$D,$J$1,収穫記録!$I:$I,$J$2,収穫記録!$J:$J,T$9,収穫記録!$F:$F,$I56,収穫記録!$B:$B,"&gt;="&amp;$J$5,収穫記録!$B:$B,"&lt;="&amp;$J$6)
/_xlfn.UNIQUE(_xlfn._xlws.FILTER($E:$E,$D:$D=$J$3))
/IF($J$4="総計",1,IF($J$4="割合",$H56,$K56/10))
),0)</f>
        <v/>
      </c>
      <c r="U56" s="48" t="str" cm="1">
        <f t="array" ref="U56">IFERROR(
IF(OR(U$9="",$I56=""),"",
SUMIFS(収穫記録!$P:$P,収穫記録!$D:$D,$J$1,収穫記録!$I:$I,$J$2,収穫記録!$J:$J,U$9,収穫記録!$F:$F,$I56,収穫記録!$B:$B,"&gt;="&amp;$J$5,収穫記録!$B:$B,"&lt;="&amp;$J$6)
/_xlfn.UNIQUE(_xlfn._xlws.FILTER($E:$E,$D:$D=$J$3))
/IF($J$4="総計",1,IF($J$4="割合",$H56,$K56/10))
),0)</f>
        <v/>
      </c>
      <c r="V56" s="48" t="str" cm="1">
        <f t="array" ref="V56">IFERROR(
IF(OR(V$9="",$I56=""),"",
SUMIFS(収穫記録!$P:$P,収穫記録!$D:$D,$J$1,収穫記録!$I:$I,$J$2,収穫記録!$J:$J,V$9,収穫記録!$F:$F,$I56,収穫記録!$B:$B,"&gt;="&amp;$J$5,収穫記録!$B:$B,"&lt;="&amp;$J$6)
/_xlfn.UNIQUE(_xlfn._xlws.FILTER($E:$E,$D:$D=$J$3))
/IF($J$4="総計",1,IF($J$4="割合",$H56,$K56/10))
),0)</f>
        <v/>
      </c>
      <c r="W56" s="48" t="str" cm="1">
        <f t="array" ref="W56">IFERROR(
IF(OR(W$9="",$I56=""),"",
SUMIFS(収穫記録!$P:$P,収穫記録!$D:$D,$J$1,収穫記録!$I:$I,$J$2,収穫記録!$J:$J,W$9,収穫記録!$F:$F,$I56,収穫記録!$B:$B,"&gt;="&amp;$J$5,収穫記録!$B:$B,"&lt;="&amp;$J$6)
/_xlfn.UNIQUE(_xlfn._xlws.FILTER($E:$E,$D:$D=$J$3))
/IF($J$4="総計",1,IF($J$4="割合",$H56,$K56/10))
),0)</f>
        <v/>
      </c>
      <c r="X56" s="48" t="str" cm="1">
        <f t="array" ref="X56">IFERROR(
IF(OR(X$9="",$I56=""),"",
SUMIFS(収穫記録!$P:$P,収穫記録!$D:$D,$J$1,収穫記録!$I:$I,$J$2,収穫記録!$J:$J,X$9,収穫記録!$F:$F,$I56,収穫記録!$B:$B,"&gt;="&amp;$J$5,収穫記録!$B:$B,"&lt;="&amp;$J$6)
/_xlfn.UNIQUE(_xlfn._xlws.FILTER($E:$E,$D:$D=$J$3))
/IF($J$4="総計",1,IF($J$4="割合",$H56,$K56/10))
),0)</f>
        <v/>
      </c>
    </row>
    <row r="57" spans="10:24">
      <c r="J57" s="13"/>
      <c r="K57" s="37"/>
      <c r="L57" s="46" t="str">
        <f t="shared" si="0"/>
        <v/>
      </c>
      <c r="M57" s="47" cm="1">
        <f t="array" ref="M57">IFERROR(
IF(OR(M$9="",$I57=""),"",
SUMIFS(収穫記録!$P:$P,収穫記録!$D:$D,$J$1,収穫記録!$I:$I,$J$2,収穫記録!$J:$J,M$9,収穫記録!$F:$F,$I57,収穫記録!$B:$B,"&gt;="&amp;$J$5,収穫記録!$B:$B,"&lt;="&amp;$J$6)
/_xlfn.UNIQUE(_xlfn._xlws.FILTER($E:$E,$D:$D=$J$3))
/IF($J$4="総計",1,IF($J$4="割合",$H57,$K57/10))
),0)</f>
        <v>0</v>
      </c>
      <c r="N57" s="48" t="str" cm="1">
        <f t="array" ref="N57">IFERROR(
IF(OR(N$9="",$I57=""),"",
SUMIFS(収穫記録!$P:$P,収穫記録!$D:$D,$J$1,収穫記録!$I:$I,$J$2,収穫記録!$J:$J,N$9,収穫記録!$F:$F,$I57,収穫記録!$B:$B,"&gt;="&amp;$J$5,収穫記録!$B:$B,"&lt;="&amp;$J$6)
/_xlfn.UNIQUE(_xlfn._xlws.FILTER($E:$E,$D:$D=$J$3))
/IF($J$4="総計",1,IF($J$4="割合",$H57,$K57/10))
),0)</f>
        <v/>
      </c>
      <c r="O57" s="48" t="str" cm="1">
        <f t="array" ref="O57">IFERROR(
IF(OR(O$9="",$I57=""),"",
SUMIFS(収穫記録!$P:$P,収穫記録!$D:$D,$J$1,収穫記録!$I:$I,$J$2,収穫記録!$J:$J,O$9,収穫記録!$F:$F,$I57,収穫記録!$B:$B,"&gt;="&amp;$J$5,収穫記録!$B:$B,"&lt;="&amp;$J$6)
/_xlfn.UNIQUE(_xlfn._xlws.FILTER($E:$E,$D:$D=$J$3))
/IF($J$4="総計",1,IF($J$4="割合",$H57,$K57/10))
),0)</f>
        <v/>
      </c>
      <c r="P57" s="48" t="str" cm="1">
        <f t="array" ref="P57">IFERROR(
IF(OR(P$9="",$I57=""),"",
SUMIFS(収穫記録!$P:$P,収穫記録!$D:$D,$J$1,収穫記録!$I:$I,$J$2,収穫記録!$J:$J,P$9,収穫記録!$F:$F,$I57,収穫記録!$B:$B,"&gt;="&amp;$J$5,収穫記録!$B:$B,"&lt;="&amp;$J$6)
/_xlfn.UNIQUE(_xlfn._xlws.FILTER($E:$E,$D:$D=$J$3))
/IF($J$4="総計",1,IF($J$4="割合",$H57,$K57/10))
),0)</f>
        <v/>
      </c>
      <c r="Q57" s="48" t="str" cm="1">
        <f t="array" ref="Q57">IFERROR(
IF(OR(Q$9="",$I57=""),"",
SUMIFS(収穫記録!$P:$P,収穫記録!$D:$D,$J$1,収穫記録!$I:$I,$J$2,収穫記録!$J:$J,Q$9,収穫記録!$F:$F,$I57,収穫記録!$B:$B,"&gt;="&amp;$J$5,収穫記録!$B:$B,"&lt;="&amp;$J$6)
/_xlfn.UNIQUE(_xlfn._xlws.FILTER($E:$E,$D:$D=$J$3))
/IF($J$4="総計",1,IF($J$4="割合",$H57,$K57/10))
),0)</f>
        <v/>
      </c>
      <c r="R57" s="48" t="str" cm="1">
        <f t="array" ref="R57">IFERROR(
IF(OR(R$9="",$I57=""),"",
SUMIFS(収穫記録!$P:$P,収穫記録!$D:$D,$J$1,収穫記録!$I:$I,$J$2,収穫記録!$J:$J,R$9,収穫記録!$F:$F,$I57,収穫記録!$B:$B,"&gt;="&amp;$J$5,収穫記録!$B:$B,"&lt;="&amp;$J$6)
/_xlfn.UNIQUE(_xlfn._xlws.FILTER($E:$E,$D:$D=$J$3))
/IF($J$4="総計",1,IF($J$4="割合",$H57,$K57/10))
),0)</f>
        <v/>
      </c>
      <c r="S57" s="48" t="str" cm="1">
        <f t="array" ref="S57">IFERROR(
IF(OR(S$9="",$I57=""),"",
SUMIFS(収穫記録!$P:$P,収穫記録!$D:$D,$J$1,収穫記録!$I:$I,$J$2,収穫記録!$J:$J,S$9,収穫記録!$F:$F,$I57,収穫記録!$B:$B,"&gt;="&amp;$J$5,収穫記録!$B:$B,"&lt;="&amp;$J$6)
/_xlfn.UNIQUE(_xlfn._xlws.FILTER($E:$E,$D:$D=$J$3))
/IF($J$4="総計",1,IF($J$4="割合",$H57,$K57/10))
),0)</f>
        <v/>
      </c>
      <c r="T57" s="48" t="str" cm="1">
        <f t="array" ref="T57">IFERROR(
IF(OR(T$9="",$I57=""),"",
SUMIFS(収穫記録!$P:$P,収穫記録!$D:$D,$J$1,収穫記録!$I:$I,$J$2,収穫記録!$J:$J,T$9,収穫記録!$F:$F,$I57,収穫記録!$B:$B,"&gt;="&amp;$J$5,収穫記録!$B:$B,"&lt;="&amp;$J$6)
/_xlfn.UNIQUE(_xlfn._xlws.FILTER($E:$E,$D:$D=$J$3))
/IF($J$4="総計",1,IF($J$4="割合",$H57,$K57/10))
),0)</f>
        <v/>
      </c>
      <c r="U57" s="48" t="str" cm="1">
        <f t="array" ref="U57">IFERROR(
IF(OR(U$9="",$I57=""),"",
SUMIFS(収穫記録!$P:$P,収穫記録!$D:$D,$J$1,収穫記録!$I:$I,$J$2,収穫記録!$J:$J,U$9,収穫記録!$F:$F,$I57,収穫記録!$B:$B,"&gt;="&amp;$J$5,収穫記録!$B:$B,"&lt;="&amp;$J$6)
/_xlfn.UNIQUE(_xlfn._xlws.FILTER($E:$E,$D:$D=$J$3))
/IF($J$4="総計",1,IF($J$4="割合",$H57,$K57/10))
),0)</f>
        <v/>
      </c>
      <c r="V57" s="48" t="str" cm="1">
        <f t="array" ref="V57">IFERROR(
IF(OR(V$9="",$I57=""),"",
SUMIFS(収穫記録!$P:$P,収穫記録!$D:$D,$J$1,収穫記録!$I:$I,$J$2,収穫記録!$J:$J,V$9,収穫記録!$F:$F,$I57,収穫記録!$B:$B,"&gt;="&amp;$J$5,収穫記録!$B:$B,"&lt;="&amp;$J$6)
/_xlfn.UNIQUE(_xlfn._xlws.FILTER($E:$E,$D:$D=$J$3))
/IF($J$4="総計",1,IF($J$4="割合",$H57,$K57/10))
),0)</f>
        <v/>
      </c>
      <c r="W57" s="48" t="str" cm="1">
        <f t="array" ref="W57">IFERROR(
IF(OR(W$9="",$I57=""),"",
SUMIFS(収穫記録!$P:$P,収穫記録!$D:$D,$J$1,収穫記録!$I:$I,$J$2,収穫記録!$J:$J,W$9,収穫記録!$F:$F,$I57,収穫記録!$B:$B,"&gt;="&amp;$J$5,収穫記録!$B:$B,"&lt;="&amp;$J$6)
/_xlfn.UNIQUE(_xlfn._xlws.FILTER($E:$E,$D:$D=$J$3))
/IF($J$4="総計",1,IF($J$4="割合",$H57,$K57/10))
),0)</f>
        <v/>
      </c>
      <c r="X57" s="48" t="str" cm="1">
        <f t="array" ref="X57">IFERROR(
IF(OR(X$9="",$I57=""),"",
SUMIFS(収穫記録!$P:$P,収穫記録!$D:$D,$J$1,収穫記録!$I:$I,$J$2,収穫記録!$J:$J,X$9,収穫記録!$F:$F,$I57,収穫記録!$B:$B,"&gt;="&amp;$J$5,収穫記録!$B:$B,"&lt;="&amp;$J$6)
/_xlfn.UNIQUE(_xlfn._xlws.FILTER($E:$E,$D:$D=$J$3))
/IF($J$4="総計",1,IF($J$4="割合",$H57,$K57/10))
),0)</f>
        <v/>
      </c>
    </row>
    <row r="58" spans="10:24">
      <c r="J58" s="13"/>
      <c r="K58" s="37"/>
      <c r="L58" s="46" t="str">
        <f t="shared" si="0"/>
        <v/>
      </c>
      <c r="M58" s="47" cm="1">
        <f t="array" ref="M58">IFERROR(
IF(OR(M$9="",$I58=""),"",
SUMIFS(収穫記録!$P:$P,収穫記録!$D:$D,$J$1,収穫記録!$I:$I,$J$2,収穫記録!$J:$J,M$9,収穫記録!$F:$F,$I58,収穫記録!$B:$B,"&gt;="&amp;$J$5,収穫記録!$B:$B,"&lt;="&amp;$J$6)
/_xlfn.UNIQUE(_xlfn._xlws.FILTER($E:$E,$D:$D=$J$3))
/IF($J$4="総計",1,IF($J$4="割合",$H58,$K58/10))
),0)</f>
        <v>0</v>
      </c>
      <c r="N58" s="48" t="str" cm="1">
        <f t="array" ref="N58">IFERROR(
IF(OR(N$9="",$I58=""),"",
SUMIFS(収穫記録!$P:$P,収穫記録!$D:$D,$J$1,収穫記録!$I:$I,$J$2,収穫記録!$J:$J,N$9,収穫記録!$F:$F,$I58,収穫記録!$B:$B,"&gt;="&amp;$J$5,収穫記録!$B:$B,"&lt;="&amp;$J$6)
/_xlfn.UNIQUE(_xlfn._xlws.FILTER($E:$E,$D:$D=$J$3))
/IF($J$4="総計",1,IF($J$4="割合",$H58,$K58/10))
),0)</f>
        <v/>
      </c>
      <c r="O58" s="48" t="str" cm="1">
        <f t="array" ref="O58">IFERROR(
IF(OR(O$9="",$I58=""),"",
SUMIFS(収穫記録!$P:$P,収穫記録!$D:$D,$J$1,収穫記録!$I:$I,$J$2,収穫記録!$J:$J,O$9,収穫記録!$F:$F,$I58,収穫記録!$B:$B,"&gt;="&amp;$J$5,収穫記録!$B:$B,"&lt;="&amp;$J$6)
/_xlfn.UNIQUE(_xlfn._xlws.FILTER($E:$E,$D:$D=$J$3))
/IF($J$4="総計",1,IF($J$4="割合",$H58,$K58/10))
),0)</f>
        <v/>
      </c>
      <c r="P58" s="48" t="str" cm="1">
        <f t="array" ref="P58">IFERROR(
IF(OR(P$9="",$I58=""),"",
SUMIFS(収穫記録!$P:$P,収穫記録!$D:$D,$J$1,収穫記録!$I:$I,$J$2,収穫記録!$J:$J,P$9,収穫記録!$F:$F,$I58,収穫記録!$B:$B,"&gt;="&amp;$J$5,収穫記録!$B:$B,"&lt;="&amp;$J$6)
/_xlfn.UNIQUE(_xlfn._xlws.FILTER($E:$E,$D:$D=$J$3))
/IF($J$4="総計",1,IF($J$4="割合",$H58,$K58/10))
),0)</f>
        <v/>
      </c>
      <c r="Q58" s="48" t="str" cm="1">
        <f t="array" ref="Q58">IFERROR(
IF(OR(Q$9="",$I58=""),"",
SUMIFS(収穫記録!$P:$P,収穫記録!$D:$D,$J$1,収穫記録!$I:$I,$J$2,収穫記録!$J:$J,Q$9,収穫記録!$F:$F,$I58,収穫記録!$B:$B,"&gt;="&amp;$J$5,収穫記録!$B:$B,"&lt;="&amp;$J$6)
/_xlfn.UNIQUE(_xlfn._xlws.FILTER($E:$E,$D:$D=$J$3))
/IF($J$4="総計",1,IF($J$4="割合",$H58,$K58/10))
),0)</f>
        <v/>
      </c>
      <c r="R58" s="48" t="str" cm="1">
        <f t="array" ref="R58">IFERROR(
IF(OR(R$9="",$I58=""),"",
SUMIFS(収穫記録!$P:$P,収穫記録!$D:$D,$J$1,収穫記録!$I:$I,$J$2,収穫記録!$J:$J,R$9,収穫記録!$F:$F,$I58,収穫記録!$B:$B,"&gt;="&amp;$J$5,収穫記録!$B:$B,"&lt;="&amp;$J$6)
/_xlfn.UNIQUE(_xlfn._xlws.FILTER($E:$E,$D:$D=$J$3))
/IF($J$4="総計",1,IF($J$4="割合",$H58,$K58/10))
),0)</f>
        <v/>
      </c>
      <c r="S58" s="48" t="str" cm="1">
        <f t="array" ref="S58">IFERROR(
IF(OR(S$9="",$I58=""),"",
SUMIFS(収穫記録!$P:$P,収穫記録!$D:$D,$J$1,収穫記録!$I:$I,$J$2,収穫記録!$J:$J,S$9,収穫記録!$F:$F,$I58,収穫記録!$B:$B,"&gt;="&amp;$J$5,収穫記録!$B:$B,"&lt;="&amp;$J$6)
/_xlfn.UNIQUE(_xlfn._xlws.FILTER($E:$E,$D:$D=$J$3))
/IF($J$4="総計",1,IF($J$4="割合",$H58,$K58/10))
),0)</f>
        <v/>
      </c>
      <c r="T58" s="48" t="str" cm="1">
        <f t="array" ref="T58">IFERROR(
IF(OR(T$9="",$I58=""),"",
SUMIFS(収穫記録!$P:$P,収穫記録!$D:$D,$J$1,収穫記録!$I:$I,$J$2,収穫記録!$J:$J,T$9,収穫記録!$F:$F,$I58,収穫記録!$B:$B,"&gt;="&amp;$J$5,収穫記録!$B:$B,"&lt;="&amp;$J$6)
/_xlfn.UNIQUE(_xlfn._xlws.FILTER($E:$E,$D:$D=$J$3))
/IF($J$4="総計",1,IF($J$4="割合",$H58,$K58/10))
),0)</f>
        <v/>
      </c>
      <c r="U58" s="48" t="str" cm="1">
        <f t="array" ref="U58">IFERROR(
IF(OR(U$9="",$I58=""),"",
SUMIFS(収穫記録!$P:$P,収穫記録!$D:$D,$J$1,収穫記録!$I:$I,$J$2,収穫記録!$J:$J,U$9,収穫記録!$F:$F,$I58,収穫記録!$B:$B,"&gt;="&amp;$J$5,収穫記録!$B:$B,"&lt;="&amp;$J$6)
/_xlfn.UNIQUE(_xlfn._xlws.FILTER($E:$E,$D:$D=$J$3))
/IF($J$4="総計",1,IF($J$4="割合",$H58,$K58/10))
),0)</f>
        <v/>
      </c>
      <c r="V58" s="48" t="str" cm="1">
        <f t="array" ref="V58">IFERROR(
IF(OR(V$9="",$I58=""),"",
SUMIFS(収穫記録!$P:$P,収穫記録!$D:$D,$J$1,収穫記録!$I:$I,$J$2,収穫記録!$J:$J,V$9,収穫記録!$F:$F,$I58,収穫記録!$B:$B,"&gt;="&amp;$J$5,収穫記録!$B:$B,"&lt;="&amp;$J$6)
/_xlfn.UNIQUE(_xlfn._xlws.FILTER($E:$E,$D:$D=$J$3))
/IF($J$4="総計",1,IF($J$4="割合",$H58,$K58/10))
),0)</f>
        <v/>
      </c>
      <c r="W58" s="48" t="str" cm="1">
        <f t="array" ref="W58">IFERROR(
IF(OR(W$9="",$I58=""),"",
SUMIFS(収穫記録!$P:$P,収穫記録!$D:$D,$J$1,収穫記録!$I:$I,$J$2,収穫記録!$J:$J,W$9,収穫記録!$F:$F,$I58,収穫記録!$B:$B,"&gt;="&amp;$J$5,収穫記録!$B:$B,"&lt;="&amp;$J$6)
/_xlfn.UNIQUE(_xlfn._xlws.FILTER($E:$E,$D:$D=$J$3))
/IF($J$4="総計",1,IF($J$4="割合",$H58,$K58/10))
),0)</f>
        <v/>
      </c>
      <c r="X58" s="48" t="str" cm="1">
        <f t="array" ref="X58">IFERROR(
IF(OR(X$9="",$I58=""),"",
SUMIFS(収穫記録!$P:$P,収穫記録!$D:$D,$J$1,収穫記録!$I:$I,$J$2,収穫記録!$J:$J,X$9,収穫記録!$F:$F,$I58,収穫記録!$B:$B,"&gt;="&amp;$J$5,収穫記録!$B:$B,"&lt;="&amp;$J$6)
/_xlfn.UNIQUE(_xlfn._xlws.FILTER($E:$E,$D:$D=$J$3))
/IF($J$4="総計",1,IF($J$4="割合",$H58,$K58/10))
),0)</f>
        <v/>
      </c>
    </row>
    <row r="59" spans="10:24">
      <c r="J59" s="13"/>
      <c r="K59" s="37"/>
      <c r="L59" s="46" t="str">
        <f t="shared" si="0"/>
        <v/>
      </c>
      <c r="M59" s="47" cm="1">
        <f t="array" ref="M59">IFERROR(
IF(OR(M$9="",$I59=""),"",
SUMIFS(収穫記録!$P:$P,収穫記録!$D:$D,$J$1,収穫記録!$I:$I,$J$2,収穫記録!$J:$J,M$9,収穫記録!$F:$F,$I59,収穫記録!$B:$B,"&gt;="&amp;$J$5,収穫記録!$B:$B,"&lt;="&amp;$J$6)
/_xlfn.UNIQUE(_xlfn._xlws.FILTER($E:$E,$D:$D=$J$3))
/IF($J$4="総計",1,IF($J$4="割合",$H59,$K59/10))
),0)</f>
        <v>0</v>
      </c>
      <c r="N59" s="48" t="str" cm="1">
        <f t="array" ref="N59">IFERROR(
IF(OR(N$9="",$I59=""),"",
SUMIFS(収穫記録!$P:$P,収穫記録!$D:$D,$J$1,収穫記録!$I:$I,$J$2,収穫記録!$J:$J,N$9,収穫記録!$F:$F,$I59,収穫記録!$B:$B,"&gt;="&amp;$J$5,収穫記録!$B:$B,"&lt;="&amp;$J$6)
/_xlfn.UNIQUE(_xlfn._xlws.FILTER($E:$E,$D:$D=$J$3))
/IF($J$4="総計",1,IF($J$4="割合",$H59,$K59/10))
),0)</f>
        <v/>
      </c>
      <c r="O59" s="48" t="str" cm="1">
        <f t="array" ref="O59">IFERROR(
IF(OR(O$9="",$I59=""),"",
SUMIFS(収穫記録!$P:$P,収穫記録!$D:$D,$J$1,収穫記録!$I:$I,$J$2,収穫記録!$J:$J,O$9,収穫記録!$F:$F,$I59,収穫記録!$B:$B,"&gt;="&amp;$J$5,収穫記録!$B:$B,"&lt;="&amp;$J$6)
/_xlfn.UNIQUE(_xlfn._xlws.FILTER($E:$E,$D:$D=$J$3))
/IF($J$4="総計",1,IF($J$4="割合",$H59,$K59/10))
),0)</f>
        <v/>
      </c>
      <c r="P59" s="48" t="str" cm="1">
        <f t="array" ref="P59">IFERROR(
IF(OR(P$9="",$I59=""),"",
SUMIFS(収穫記録!$P:$P,収穫記録!$D:$D,$J$1,収穫記録!$I:$I,$J$2,収穫記録!$J:$J,P$9,収穫記録!$F:$F,$I59,収穫記録!$B:$B,"&gt;="&amp;$J$5,収穫記録!$B:$B,"&lt;="&amp;$J$6)
/_xlfn.UNIQUE(_xlfn._xlws.FILTER($E:$E,$D:$D=$J$3))
/IF($J$4="総計",1,IF($J$4="割合",$H59,$K59/10))
),0)</f>
        <v/>
      </c>
      <c r="Q59" s="48" t="str" cm="1">
        <f t="array" ref="Q59">IFERROR(
IF(OR(Q$9="",$I59=""),"",
SUMIFS(収穫記録!$P:$P,収穫記録!$D:$D,$J$1,収穫記録!$I:$I,$J$2,収穫記録!$J:$J,Q$9,収穫記録!$F:$F,$I59,収穫記録!$B:$B,"&gt;="&amp;$J$5,収穫記録!$B:$B,"&lt;="&amp;$J$6)
/_xlfn.UNIQUE(_xlfn._xlws.FILTER($E:$E,$D:$D=$J$3))
/IF($J$4="総計",1,IF($J$4="割合",$H59,$K59/10))
),0)</f>
        <v/>
      </c>
      <c r="R59" s="48" t="str" cm="1">
        <f t="array" ref="R59">IFERROR(
IF(OR(R$9="",$I59=""),"",
SUMIFS(収穫記録!$P:$P,収穫記録!$D:$D,$J$1,収穫記録!$I:$I,$J$2,収穫記録!$J:$J,R$9,収穫記録!$F:$F,$I59,収穫記録!$B:$B,"&gt;="&amp;$J$5,収穫記録!$B:$B,"&lt;="&amp;$J$6)
/_xlfn.UNIQUE(_xlfn._xlws.FILTER($E:$E,$D:$D=$J$3))
/IF($J$4="総計",1,IF($J$4="割合",$H59,$K59/10))
),0)</f>
        <v/>
      </c>
      <c r="S59" s="48" t="str" cm="1">
        <f t="array" ref="S59">IFERROR(
IF(OR(S$9="",$I59=""),"",
SUMIFS(収穫記録!$P:$P,収穫記録!$D:$D,$J$1,収穫記録!$I:$I,$J$2,収穫記録!$J:$J,S$9,収穫記録!$F:$F,$I59,収穫記録!$B:$B,"&gt;="&amp;$J$5,収穫記録!$B:$B,"&lt;="&amp;$J$6)
/_xlfn.UNIQUE(_xlfn._xlws.FILTER($E:$E,$D:$D=$J$3))
/IF($J$4="総計",1,IF($J$4="割合",$H59,$K59/10))
),0)</f>
        <v/>
      </c>
      <c r="T59" s="48" t="str" cm="1">
        <f t="array" ref="T59">IFERROR(
IF(OR(T$9="",$I59=""),"",
SUMIFS(収穫記録!$P:$P,収穫記録!$D:$D,$J$1,収穫記録!$I:$I,$J$2,収穫記録!$J:$J,T$9,収穫記録!$F:$F,$I59,収穫記録!$B:$B,"&gt;="&amp;$J$5,収穫記録!$B:$B,"&lt;="&amp;$J$6)
/_xlfn.UNIQUE(_xlfn._xlws.FILTER($E:$E,$D:$D=$J$3))
/IF($J$4="総計",1,IF($J$4="割合",$H59,$K59/10))
),0)</f>
        <v/>
      </c>
      <c r="U59" s="48" t="str" cm="1">
        <f t="array" ref="U59">IFERROR(
IF(OR(U$9="",$I59=""),"",
SUMIFS(収穫記録!$P:$P,収穫記録!$D:$D,$J$1,収穫記録!$I:$I,$J$2,収穫記録!$J:$J,U$9,収穫記録!$F:$F,$I59,収穫記録!$B:$B,"&gt;="&amp;$J$5,収穫記録!$B:$B,"&lt;="&amp;$J$6)
/_xlfn.UNIQUE(_xlfn._xlws.FILTER($E:$E,$D:$D=$J$3))
/IF($J$4="総計",1,IF($J$4="割合",$H59,$K59/10))
),0)</f>
        <v/>
      </c>
      <c r="V59" s="48" t="str" cm="1">
        <f t="array" ref="V59">IFERROR(
IF(OR(V$9="",$I59=""),"",
SUMIFS(収穫記録!$P:$P,収穫記録!$D:$D,$J$1,収穫記録!$I:$I,$J$2,収穫記録!$J:$J,V$9,収穫記録!$F:$F,$I59,収穫記録!$B:$B,"&gt;="&amp;$J$5,収穫記録!$B:$B,"&lt;="&amp;$J$6)
/_xlfn.UNIQUE(_xlfn._xlws.FILTER($E:$E,$D:$D=$J$3))
/IF($J$4="総計",1,IF($J$4="割合",$H59,$K59/10))
),0)</f>
        <v/>
      </c>
      <c r="W59" s="48" t="str" cm="1">
        <f t="array" ref="W59">IFERROR(
IF(OR(W$9="",$I59=""),"",
SUMIFS(収穫記録!$P:$P,収穫記録!$D:$D,$J$1,収穫記録!$I:$I,$J$2,収穫記録!$J:$J,W$9,収穫記録!$F:$F,$I59,収穫記録!$B:$B,"&gt;="&amp;$J$5,収穫記録!$B:$B,"&lt;="&amp;$J$6)
/_xlfn.UNIQUE(_xlfn._xlws.FILTER($E:$E,$D:$D=$J$3))
/IF($J$4="総計",1,IF($J$4="割合",$H59,$K59/10))
),0)</f>
        <v/>
      </c>
      <c r="X59" s="48" t="str" cm="1">
        <f t="array" ref="X59">IFERROR(
IF(OR(X$9="",$I59=""),"",
SUMIFS(収穫記録!$P:$P,収穫記録!$D:$D,$J$1,収穫記録!$I:$I,$J$2,収穫記録!$J:$J,X$9,収穫記録!$F:$F,$I59,収穫記録!$B:$B,"&gt;="&amp;$J$5,収穫記録!$B:$B,"&lt;="&amp;$J$6)
/_xlfn.UNIQUE(_xlfn._xlws.FILTER($E:$E,$D:$D=$J$3))
/IF($J$4="総計",1,IF($J$4="割合",$H59,$K59/10))
),0)</f>
        <v/>
      </c>
    </row>
    <row r="60" spans="10:24">
      <c r="J60" s="13"/>
      <c r="K60" s="37"/>
      <c r="L60" s="46" t="str">
        <f t="shared" si="0"/>
        <v/>
      </c>
      <c r="M60" s="47" cm="1">
        <f t="array" ref="M60">IFERROR(
IF(OR(M$9="",$I60=""),"",
SUMIFS(収穫記録!$P:$P,収穫記録!$D:$D,$J$1,収穫記録!$I:$I,$J$2,収穫記録!$J:$J,M$9,収穫記録!$F:$F,$I60,収穫記録!$B:$B,"&gt;="&amp;$J$5,収穫記録!$B:$B,"&lt;="&amp;$J$6)
/_xlfn.UNIQUE(_xlfn._xlws.FILTER($E:$E,$D:$D=$J$3))
/IF($J$4="総計",1,IF($J$4="割合",$H60,$K60/10))
),0)</f>
        <v>0</v>
      </c>
      <c r="N60" s="48" t="str" cm="1">
        <f t="array" ref="N60">IFERROR(
IF(OR(N$9="",$I60=""),"",
SUMIFS(収穫記録!$P:$P,収穫記録!$D:$D,$J$1,収穫記録!$I:$I,$J$2,収穫記録!$J:$J,N$9,収穫記録!$F:$F,$I60,収穫記録!$B:$B,"&gt;="&amp;$J$5,収穫記録!$B:$B,"&lt;="&amp;$J$6)
/_xlfn.UNIQUE(_xlfn._xlws.FILTER($E:$E,$D:$D=$J$3))
/IF($J$4="総計",1,IF($J$4="割合",$H60,$K60/10))
),0)</f>
        <v/>
      </c>
      <c r="O60" s="48" t="str" cm="1">
        <f t="array" ref="O60">IFERROR(
IF(OR(O$9="",$I60=""),"",
SUMIFS(収穫記録!$P:$P,収穫記録!$D:$D,$J$1,収穫記録!$I:$I,$J$2,収穫記録!$J:$J,O$9,収穫記録!$F:$F,$I60,収穫記録!$B:$B,"&gt;="&amp;$J$5,収穫記録!$B:$B,"&lt;="&amp;$J$6)
/_xlfn.UNIQUE(_xlfn._xlws.FILTER($E:$E,$D:$D=$J$3))
/IF($J$4="総計",1,IF($J$4="割合",$H60,$K60/10))
),0)</f>
        <v/>
      </c>
      <c r="P60" s="48" t="str" cm="1">
        <f t="array" ref="P60">IFERROR(
IF(OR(P$9="",$I60=""),"",
SUMIFS(収穫記録!$P:$P,収穫記録!$D:$D,$J$1,収穫記録!$I:$I,$J$2,収穫記録!$J:$J,P$9,収穫記録!$F:$F,$I60,収穫記録!$B:$B,"&gt;="&amp;$J$5,収穫記録!$B:$B,"&lt;="&amp;$J$6)
/_xlfn.UNIQUE(_xlfn._xlws.FILTER($E:$E,$D:$D=$J$3))
/IF($J$4="総計",1,IF($J$4="割合",$H60,$K60/10))
),0)</f>
        <v/>
      </c>
      <c r="Q60" s="48" t="str" cm="1">
        <f t="array" ref="Q60">IFERROR(
IF(OR(Q$9="",$I60=""),"",
SUMIFS(収穫記録!$P:$P,収穫記録!$D:$D,$J$1,収穫記録!$I:$I,$J$2,収穫記録!$J:$J,Q$9,収穫記録!$F:$F,$I60,収穫記録!$B:$B,"&gt;="&amp;$J$5,収穫記録!$B:$B,"&lt;="&amp;$J$6)
/_xlfn.UNIQUE(_xlfn._xlws.FILTER($E:$E,$D:$D=$J$3))
/IF($J$4="総計",1,IF($J$4="割合",$H60,$K60/10))
),0)</f>
        <v/>
      </c>
      <c r="R60" s="48" t="str" cm="1">
        <f t="array" ref="R60">IFERROR(
IF(OR(R$9="",$I60=""),"",
SUMIFS(収穫記録!$P:$P,収穫記録!$D:$D,$J$1,収穫記録!$I:$I,$J$2,収穫記録!$J:$J,R$9,収穫記録!$F:$F,$I60,収穫記録!$B:$B,"&gt;="&amp;$J$5,収穫記録!$B:$B,"&lt;="&amp;$J$6)
/_xlfn.UNIQUE(_xlfn._xlws.FILTER($E:$E,$D:$D=$J$3))
/IF($J$4="総計",1,IF($J$4="割合",$H60,$K60/10))
),0)</f>
        <v/>
      </c>
      <c r="S60" s="48" t="str" cm="1">
        <f t="array" ref="S60">IFERROR(
IF(OR(S$9="",$I60=""),"",
SUMIFS(収穫記録!$P:$P,収穫記録!$D:$D,$J$1,収穫記録!$I:$I,$J$2,収穫記録!$J:$J,S$9,収穫記録!$F:$F,$I60,収穫記録!$B:$B,"&gt;="&amp;$J$5,収穫記録!$B:$B,"&lt;="&amp;$J$6)
/_xlfn.UNIQUE(_xlfn._xlws.FILTER($E:$E,$D:$D=$J$3))
/IF($J$4="総計",1,IF($J$4="割合",$H60,$K60/10))
),0)</f>
        <v/>
      </c>
      <c r="T60" s="48" t="str" cm="1">
        <f t="array" ref="T60">IFERROR(
IF(OR(T$9="",$I60=""),"",
SUMIFS(収穫記録!$P:$P,収穫記録!$D:$D,$J$1,収穫記録!$I:$I,$J$2,収穫記録!$J:$J,T$9,収穫記録!$F:$F,$I60,収穫記録!$B:$B,"&gt;="&amp;$J$5,収穫記録!$B:$B,"&lt;="&amp;$J$6)
/_xlfn.UNIQUE(_xlfn._xlws.FILTER($E:$E,$D:$D=$J$3))
/IF($J$4="総計",1,IF($J$4="割合",$H60,$K60/10))
),0)</f>
        <v/>
      </c>
      <c r="U60" s="48" t="str" cm="1">
        <f t="array" ref="U60">IFERROR(
IF(OR(U$9="",$I60=""),"",
SUMIFS(収穫記録!$P:$P,収穫記録!$D:$D,$J$1,収穫記録!$I:$I,$J$2,収穫記録!$J:$J,U$9,収穫記録!$F:$F,$I60,収穫記録!$B:$B,"&gt;="&amp;$J$5,収穫記録!$B:$B,"&lt;="&amp;$J$6)
/_xlfn.UNIQUE(_xlfn._xlws.FILTER($E:$E,$D:$D=$J$3))
/IF($J$4="総計",1,IF($J$4="割合",$H60,$K60/10))
),0)</f>
        <v/>
      </c>
      <c r="V60" s="48" t="str" cm="1">
        <f t="array" ref="V60">IFERROR(
IF(OR(V$9="",$I60=""),"",
SUMIFS(収穫記録!$P:$P,収穫記録!$D:$D,$J$1,収穫記録!$I:$I,$J$2,収穫記録!$J:$J,V$9,収穫記録!$F:$F,$I60,収穫記録!$B:$B,"&gt;="&amp;$J$5,収穫記録!$B:$B,"&lt;="&amp;$J$6)
/_xlfn.UNIQUE(_xlfn._xlws.FILTER($E:$E,$D:$D=$J$3))
/IF($J$4="総計",1,IF($J$4="割合",$H60,$K60/10))
),0)</f>
        <v/>
      </c>
      <c r="W60" s="48" t="str" cm="1">
        <f t="array" ref="W60">IFERROR(
IF(OR(W$9="",$I60=""),"",
SUMIFS(収穫記録!$P:$P,収穫記録!$D:$D,$J$1,収穫記録!$I:$I,$J$2,収穫記録!$J:$J,W$9,収穫記録!$F:$F,$I60,収穫記録!$B:$B,"&gt;="&amp;$J$5,収穫記録!$B:$B,"&lt;="&amp;$J$6)
/_xlfn.UNIQUE(_xlfn._xlws.FILTER($E:$E,$D:$D=$J$3))
/IF($J$4="総計",1,IF($J$4="割合",$H60,$K60/10))
),0)</f>
        <v/>
      </c>
      <c r="X60" s="48" t="str" cm="1">
        <f t="array" ref="X60">IFERROR(
IF(OR(X$9="",$I60=""),"",
SUMIFS(収穫記録!$P:$P,収穫記録!$D:$D,$J$1,収穫記録!$I:$I,$J$2,収穫記録!$J:$J,X$9,収穫記録!$F:$F,$I60,収穫記録!$B:$B,"&gt;="&amp;$J$5,収穫記録!$B:$B,"&lt;="&amp;$J$6)
/_xlfn.UNIQUE(_xlfn._xlws.FILTER($E:$E,$D:$D=$J$3))
/IF($J$4="総計",1,IF($J$4="割合",$H60,$K60/10))
),0)</f>
        <v/>
      </c>
    </row>
    <row r="61" spans="10:24">
      <c r="J61" s="13"/>
      <c r="K61" s="37"/>
      <c r="L61" s="46" t="str">
        <f t="shared" si="0"/>
        <v/>
      </c>
      <c r="M61" s="47" cm="1">
        <f t="array" ref="M61">IFERROR(
IF(OR(M$9="",$I61=""),"",
SUMIFS(収穫記録!$P:$P,収穫記録!$D:$D,$J$1,収穫記録!$I:$I,$J$2,収穫記録!$J:$J,M$9,収穫記録!$F:$F,$I61,収穫記録!$B:$B,"&gt;="&amp;$J$5,収穫記録!$B:$B,"&lt;="&amp;$J$6)
/_xlfn.UNIQUE(_xlfn._xlws.FILTER($E:$E,$D:$D=$J$3))
/IF($J$4="総計",1,IF($J$4="割合",$H61,$K61/10))
),0)</f>
        <v>0</v>
      </c>
      <c r="N61" s="48" t="str" cm="1">
        <f t="array" ref="N61">IFERROR(
IF(OR(N$9="",$I61=""),"",
SUMIFS(収穫記録!$P:$P,収穫記録!$D:$D,$J$1,収穫記録!$I:$I,$J$2,収穫記録!$J:$J,N$9,収穫記録!$F:$F,$I61,収穫記録!$B:$B,"&gt;="&amp;$J$5,収穫記録!$B:$B,"&lt;="&amp;$J$6)
/_xlfn.UNIQUE(_xlfn._xlws.FILTER($E:$E,$D:$D=$J$3))
/IF($J$4="総計",1,IF($J$4="割合",$H61,$K61/10))
),0)</f>
        <v/>
      </c>
      <c r="O61" s="48" t="str" cm="1">
        <f t="array" ref="O61">IFERROR(
IF(OR(O$9="",$I61=""),"",
SUMIFS(収穫記録!$P:$P,収穫記録!$D:$D,$J$1,収穫記録!$I:$I,$J$2,収穫記録!$J:$J,O$9,収穫記録!$F:$F,$I61,収穫記録!$B:$B,"&gt;="&amp;$J$5,収穫記録!$B:$B,"&lt;="&amp;$J$6)
/_xlfn.UNIQUE(_xlfn._xlws.FILTER($E:$E,$D:$D=$J$3))
/IF($J$4="総計",1,IF($J$4="割合",$H61,$K61/10))
),0)</f>
        <v/>
      </c>
      <c r="P61" s="48" t="str" cm="1">
        <f t="array" ref="P61">IFERROR(
IF(OR(P$9="",$I61=""),"",
SUMIFS(収穫記録!$P:$P,収穫記録!$D:$D,$J$1,収穫記録!$I:$I,$J$2,収穫記録!$J:$J,P$9,収穫記録!$F:$F,$I61,収穫記録!$B:$B,"&gt;="&amp;$J$5,収穫記録!$B:$B,"&lt;="&amp;$J$6)
/_xlfn.UNIQUE(_xlfn._xlws.FILTER($E:$E,$D:$D=$J$3))
/IF($J$4="総計",1,IF($J$4="割合",$H61,$K61/10))
),0)</f>
        <v/>
      </c>
      <c r="Q61" s="48" t="str" cm="1">
        <f t="array" ref="Q61">IFERROR(
IF(OR(Q$9="",$I61=""),"",
SUMIFS(収穫記録!$P:$P,収穫記録!$D:$D,$J$1,収穫記録!$I:$I,$J$2,収穫記録!$J:$J,Q$9,収穫記録!$F:$F,$I61,収穫記録!$B:$B,"&gt;="&amp;$J$5,収穫記録!$B:$B,"&lt;="&amp;$J$6)
/_xlfn.UNIQUE(_xlfn._xlws.FILTER($E:$E,$D:$D=$J$3))
/IF($J$4="総計",1,IF($J$4="割合",$H61,$K61/10))
),0)</f>
        <v/>
      </c>
      <c r="R61" s="48" t="str" cm="1">
        <f t="array" ref="R61">IFERROR(
IF(OR(R$9="",$I61=""),"",
SUMIFS(収穫記録!$P:$P,収穫記録!$D:$D,$J$1,収穫記録!$I:$I,$J$2,収穫記録!$J:$J,R$9,収穫記録!$F:$F,$I61,収穫記録!$B:$B,"&gt;="&amp;$J$5,収穫記録!$B:$B,"&lt;="&amp;$J$6)
/_xlfn.UNIQUE(_xlfn._xlws.FILTER($E:$E,$D:$D=$J$3))
/IF($J$4="総計",1,IF($J$4="割合",$H61,$K61/10))
),0)</f>
        <v/>
      </c>
      <c r="S61" s="48" t="str" cm="1">
        <f t="array" ref="S61">IFERROR(
IF(OR(S$9="",$I61=""),"",
SUMIFS(収穫記録!$P:$P,収穫記録!$D:$D,$J$1,収穫記録!$I:$I,$J$2,収穫記録!$J:$J,S$9,収穫記録!$F:$F,$I61,収穫記録!$B:$B,"&gt;="&amp;$J$5,収穫記録!$B:$B,"&lt;="&amp;$J$6)
/_xlfn.UNIQUE(_xlfn._xlws.FILTER($E:$E,$D:$D=$J$3))
/IF($J$4="総計",1,IF($J$4="割合",$H61,$K61/10))
),0)</f>
        <v/>
      </c>
      <c r="T61" s="48" t="str" cm="1">
        <f t="array" ref="T61">IFERROR(
IF(OR(T$9="",$I61=""),"",
SUMIFS(収穫記録!$P:$P,収穫記録!$D:$D,$J$1,収穫記録!$I:$I,$J$2,収穫記録!$J:$J,T$9,収穫記録!$F:$F,$I61,収穫記録!$B:$B,"&gt;="&amp;$J$5,収穫記録!$B:$B,"&lt;="&amp;$J$6)
/_xlfn.UNIQUE(_xlfn._xlws.FILTER($E:$E,$D:$D=$J$3))
/IF($J$4="総計",1,IF($J$4="割合",$H61,$K61/10))
),0)</f>
        <v/>
      </c>
      <c r="U61" s="48" t="str" cm="1">
        <f t="array" ref="U61">IFERROR(
IF(OR(U$9="",$I61=""),"",
SUMIFS(収穫記録!$P:$P,収穫記録!$D:$D,$J$1,収穫記録!$I:$I,$J$2,収穫記録!$J:$J,U$9,収穫記録!$F:$F,$I61,収穫記録!$B:$B,"&gt;="&amp;$J$5,収穫記録!$B:$B,"&lt;="&amp;$J$6)
/_xlfn.UNIQUE(_xlfn._xlws.FILTER($E:$E,$D:$D=$J$3))
/IF($J$4="総計",1,IF($J$4="割合",$H61,$K61/10))
),0)</f>
        <v/>
      </c>
      <c r="V61" s="48" t="str" cm="1">
        <f t="array" ref="V61">IFERROR(
IF(OR(V$9="",$I61=""),"",
SUMIFS(収穫記録!$P:$P,収穫記録!$D:$D,$J$1,収穫記録!$I:$I,$J$2,収穫記録!$J:$J,V$9,収穫記録!$F:$F,$I61,収穫記録!$B:$B,"&gt;="&amp;$J$5,収穫記録!$B:$B,"&lt;="&amp;$J$6)
/_xlfn.UNIQUE(_xlfn._xlws.FILTER($E:$E,$D:$D=$J$3))
/IF($J$4="総計",1,IF($J$4="割合",$H61,$K61/10))
),0)</f>
        <v/>
      </c>
      <c r="W61" s="48" t="str" cm="1">
        <f t="array" ref="W61">IFERROR(
IF(OR(W$9="",$I61=""),"",
SUMIFS(収穫記録!$P:$P,収穫記録!$D:$D,$J$1,収穫記録!$I:$I,$J$2,収穫記録!$J:$J,W$9,収穫記録!$F:$F,$I61,収穫記録!$B:$B,"&gt;="&amp;$J$5,収穫記録!$B:$B,"&lt;="&amp;$J$6)
/_xlfn.UNIQUE(_xlfn._xlws.FILTER($E:$E,$D:$D=$J$3))
/IF($J$4="総計",1,IF($J$4="割合",$H61,$K61/10))
),0)</f>
        <v/>
      </c>
      <c r="X61" s="48" t="str" cm="1">
        <f t="array" ref="X61">IFERROR(
IF(OR(X$9="",$I61=""),"",
SUMIFS(収穫記録!$P:$P,収穫記録!$D:$D,$J$1,収穫記録!$I:$I,$J$2,収穫記録!$J:$J,X$9,収穫記録!$F:$F,$I61,収穫記録!$B:$B,"&gt;="&amp;$J$5,収穫記録!$B:$B,"&lt;="&amp;$J$6)
/_xlfn.UNIQUE(_xlfn._xlws.FILTER($E:$E,$D:$D=$J$3))
/IF($J$4="総計",1,IF($J$4="割合",$H61,$K61/10))
),0)</f>
        <v/>
      </c>
    </row>
    <row r="62" spans="10:24">
      <c r="J62" s="13"/>
      <c r="K62" s="37"/>
      <c r="L62" s="46" t="str">
        <f t="shared" si="0"/>
        <v/>
      </c>
      <c r="M62" s="47" cm="1">
        <f t="array" ref="M62">IFERROR(
IF(OR(M$9="",$I62=""),"",
SUMIFS(収穫記録!$P:$P,収穫記録!$D:$D,$J$1,収穫記録!$I:$I,$J$2,収穫記録!$J:$J,M$9,収穫記録!$F:$F,$I62,収穫記録!$B:$B,"&gt;="&amp;$J$5,収穫記録!$B:$B,"&lt;="&amp;$J$6)
/_xlfn.UNIQUE(_xlfn._xlws.FILTER($E:$E,$D:$D=$J$3))
/IF($J$4="総計",1,IF($J$4="割合",$H62,$K62/10))
),0)</f>
        <v>0</v>
      </c>
      <c r="N62" s="48" t="str" cm="1">
        <f t="array" ref="N62">IFERROR(
IF(OR(N$9="",$I62=""),"",
SUMIFS(収穫記録!$P:$P,収穫記録!$D:$D,$J$1,収穫記録!$I:$I,$J$2,収穫記録!$J:$J,N$9,収穫記録!$F:$F,$I62,収穫記録!$B:$B,"&gt;="&amp;$J$5,収穫記録!$B:$B,"&lt;="&amp;$J$6)
/_xlfn.UNIQUE(_xlfn._xlws.FILTER($E:$E,$D:$D=$J$3))
/IF($J$4="総計",1,IF($J$4="割合",$H62,$K62/10))
),0)</f>
        <v/>
      </c>
      <c r="O62" s="48" t="str" cm="1">
        <f t="array" ref="O62">IFERROR(
IF(OR(O$9="",$I62=""),"",
SUMIFS(収穫記録!$P:$P,収穫記録!$D:$D,$J$1,収穫記録!$I:$I,$J$2,収穫記録!$J:$J,O$9,収穫記録!$F:$F,$I62,収穫記録!$B:$B,"&gt;="&amp;$J$5,収穫記録!$B:$B,"&lt;="&amp;$J$6)
/_xlfn.UNIQUE(_xlfn._xlws.FILTER($E:$E,$D:$D=$J$3))
/IF($J$4="総計",1,IF($J$4="割合",$H62,$K62/10))
),0)</f>
        <v/>
      </c>
      <c r="P62" s="48" t="str" cm="1">
        <f t="array" ref="P62">IFERROR(
IF(OR(P$9="",$I62=""),"",
SUMIFS(収穫記録!$P:$P,収穫記録!$D:$D,$J$1,収穫記録!$I:$I,$J$2,収穫記録!$J:$J,P$9,収穫記録!$F:$F,$I62,収穫記録!$B:$B,"&gt;="&amp;$J$5,収穫記録!$B:$B,"&lt;="&amp;$J$6)
/_xlfn.UNIQUE(_xlfn._xlws.FILTER($E:$E,$D:$D=$J$3))
/IF($J$4="総計",1,IF($J$4="割合",$H62,$K62/10))
),0)</f>
        <v/>
      </c>
      <c r="Q62" s="48" t="str" cm="1">
        <f t="array" ref="Q62">IFERROR(
IF(OR(Q$9="",$I62=""),"",
SUMIFS(収穫記録!$P:$P,収穫記録!$D:$D,$J$1,収穫記録!$I:$I,$J$2,収穫記録!$J:$J,Q$9,収穫記録!$F:$F,$I62,収穫記録!$B:$B,"&gt;="&amp;$J$5,収穫記録!$B:$B,"&lt;="&amp;$J$6)
/_xlfn.UNIQUE(_xlfn._xlws.FILTER($E:$E,$D:$D=$J$3))
/IF($J$4="総計",1,IF($J$4="割合",$H62,$K62/10))
),0)</f>
        <v/>
      </c>
      <c r="R62" s="48" t="str" cm="1">
        <f t="array" ref="R62">IFERROR(
IF(OR(R$9="",$I62=""),"",
SUMIFS(収穫記録!$P:$P,収穫記録!$D:$D,$J$1,収穫記録!$I:$I,$J$2,収穫記録!$J:$J,R$9,収穫記録!$F:$F,$I62,収穫記録!$B:$B,"&gt;="&amp;$J$5,収穫記録!$B:$B,"&lt;="&amp;$J$6)
/_xlfn.UNIQUE(_xlfn._xlws.FILTER($E:$E,$D:$D=$J$3))
/IF($J$4="総計",1,IF($J$4="割合",$H62,$K62/10))
),0)</f>
        <v/>
      </c>
      <c r="S62" s="48" t="str" cm="1">
        <f t="array" ref="S62">IFERROR(
IF(OR(S$9="",$I62=""),"",
SUMIFS(収穫記録!$P:$P,収穫記録!$D:$D,$J$1,収穫記録!$I:$I,$J$2,収穫記録!$J:$J,S$9,収穫記録!$F:$F,$I62,収穫記録!$B:$B,"&gt;="&amp;$J$5,収穫記録!$B:$B,"&lt;="&amp;$J$6)
/_xlfn.UNIQUE(_xlfn._xlws.FILTER($E:$E,$D:$D=$J$3))
/IF($J$4="総計",1,IF($J$4="割合",$H62,$K62/10))
),0)</f>
        <v/>
      </c>
      <c r="T62" s="48" t="str" cm="1">
        <f t="array" ref="T62">IFERROR(
IF(OR(T$9="",$I62=""),"",
SUMIFS(収穫記録!$P:$P,収穫記録!$D:$D,$J$1,収穫記録!$I:$I,$J$2,収穫記録!$J:$J,T$9,収穫記録!$F:$F,$I62,収穫記録!$B:$B,"&gt;="&amp;$J$5,収穫記録!$B:$B,"&lt;="&amp;$J$6)
/_xlfn.UNIQUE(_xlfn._xlws.FILTER($E:$E,$D:$D=$J$3))
/IF($J$4="総計",1,IF($J$4="割合",$H62,$K62/10))
),0)</f>
        <v/>
      </c>
      <c r="U62" s="48" t="str" cm="1">
        <f t="array" ref="U62">IFERROR(
IF(OR(U$9="",$I62=""),"",
SUMIFS(収穫記録!$P:$P,収穫記録!$D:$D,$J$1,収穫記録!$I:$I,$J$2,収穫記録!$J:$J,U$9,収穫記録!$F:$F,$I62,収穫記録!$B:$B,"&gt;="&amp;$J$5,収穫記録!$B:$B,"&lt;="&amp;$J$6)
/_xlfn.UNIQUE(_xlfn._xlws.FILTER($E:$E,$D:$D=$J$3))
/IF($J$4="総計",1,IF($J$4="割合",$H62,$K62/10))
),0)</f>
        <v/>
      </c>
      <c r="V62" s="48" t="str" cm="1">
        <f t="array" ref="V62">IFERROR(
IF(OR(V$9="",$I62=""),"",
SUMIFS(収穫記録!$P:$P,収穫記録!$D:$D,$J$1,収穫記録!$I:$I,$J$2,収穫記録!$J:$J,V$9,収穫記録!$F:$F,$I62,収穫記録!$B:$B,"&gt;="&amp;$J$5,収穫記録!$B:$B,"&lt;="&amp;$J$6)
/_xlfn.UNIQUE(_xlfn._xlws.FILTER($E:$E,$D:$D=$J$3))
/IF($J$4="総計",1,IF($J$4="割合",$H62,$K62/10))
),0)</f>
        <v/>
      </c>
      <c r="W62" s="48" t="str" cm="1">
        <f t="array" ref="W62">IFERROR(
IF(OR(W$9="",$I62=""),"",
SUMIFS(収穫記録!$P:$P,収穫記録!$D:$D,$J$1,収穫記録!$I:$I,$J$2,収穫記録!$J:$J,W$9,収穫記録!$F:$F,$I62,収穫記録!$B:$B,"&gt;="&amp;$J$5,収穫記録!$B:$B,"&lt;="&amp;$J$6)
/_xlfn.UNIQUE(_xlfn._xlws.FILTER($E:$E,$D:$D=$J$3))
/IF($J$4="総計",1,IF($J$4="割合",$H62,$K62/10))
),0)</f>
        <v/>
      </c>
      <c r="X62" s="48" t="str" cm="1">
        <f t="array" ref="X62">IFERROR(
IF(OR(X$9="",$I62=""),"",
SUMIFS(収穫記録!$P:$P,収穫記録!$D:$D,$J$1,収穫記録!$I:$I,$J$2,収穫記録!$J:$J,X$9,収穫記録!$F:$F,$I62,収穫記録!$B:$B,"&gt;="&amp;$J$5,収穫記録!$B:$B,"&lt;="&amp;$J$6)
/_xlfn.UNIQUE(_xlfn._xlws.FILTER($E:$E,$D:$D=$J$3))
/IF($J$4="総計",1,IF($J$4="割合",$H62,$K62/10))
),0)</f>
        <v/>
      </c>
    </row>
    <row r="63" spans="10:24">
      <c r="J63" s="13"/>
      <c r="K63" s="37"/>
      <c r="L63" s="46" t="str">
        <f t="shared" si="0"/>
        <v/>
      </c>
      <c r="M63" s="47" cm="1">
        <f t="array" ref="M63">IFERROR(
IF(OR(M$9="",$I63=""),"",
SUMIFS(収穫記録!$P:$P,収穫記録!$D:$D,$J$1,収穫記録!$I:$I,$J$2,収穫記録!$J:$J,M$9,収穫記録!$F:$F,$I63,収穫記録!$B:$B,"&gt;="&amp;$J$5,収穫記録!$B:$B,"&lt;="&amp;$J$6)
/_xlfn.UNIQUE(_xlfn._xlws.FILTER($E:$E,$D:$D=$J$3))
/IF($J$4="総計",1,IF($J$4="割合",$H63,$K63/10))
),0)</f>
        <v>0</v>
      </c>
      <c r="N63" s="48" t="str" cm="1">
        <f t="array" ref="N63">IFERROR(
IF(OR(N$9="",$I63=""),"",
SUMIFS(収穫記録!$P:$P,収穫記録!$D:$D,$J$1,収穫記録!$I:$I,$J$2,収穫記録!$J:$J,N$9,収穫記録!$F:$F,$I63,収穫記録!$B:$B,"&gt;="&amp;$J$5,収穫記録!$B:$B,"&lt;="&amp;$J$6)
/_xlfn.UNIQUE(_xlfn._xlws.FILTER($E:$E,$D:$D=$J$3))
/IF($J$4="総計",1,IF($J$4="割合",$H63,$K63/10))
),0)</f>
        <v/>
      </c>
      <c r="O63" s="48" t="str" cm="1">
        <f t="array" ref="O63">IFERROR(
IF(OR(O$9="",$I63=""),"",
SUMIFS(収穫記録!$P:$P,収穫記録!$D:$D,$J$1,収穫記録!$I:$I,$J$2,収穫記録!$J:$J,O$9,収穫記録!$F:$F,$I63,収穫記録!$B:$B,"&gt;="&amp;$J$5,収穫記録!$B:$B,"&lt;="&amp;$J$6)
/_xlfn.UNIQUE(_xlfn._xlws.FILTER($E:$E,$D:$D=$J$3))
/IF($J$4="総計",1,IF($J$4="割合",$H63,$K63/10))
),0)</f>
        <v/>
      </c>
      <c r="P63" s="48" t="str" cm="1">
        <f t="array" ref="P63">IFERROR(
IF(OR(P$9="",$I63=""),"",
SUMIFS(収穫記録!$P:$P,収穫記録!$D:$D,$J$1,収穫記録!$I:$I,$J$2,収穫記録!$J:$J,P$9,収穫記録!$F:$F,$I63,収穫記録!$B:$B,"&gt;="&amp;$J$5,収穫記録!$B:$B,"&lt;="&amp;$J$6)
/_xlfn.UNIQUE(_xlfn._xlws.FILTER($E:$E,$D:$D=$J$3))
/IF($J$4="総計",1,IF($J$4="割合",$H63,$K63/10))
),0)</f>
        <v/>
      </c>
      <c r="Q63" s="48" t="str" cm="1">
        <f t="array" ref="Q63">IFERROR(
IF(OR(Q$9="",$I63=""),"",
SUMIFS(収穫記録!$P:$P,収穫記録!$D:$D,$J$1,収穫記録!$I:$I,$J$2,収穫記録!$J:$J,Q$9,収穫記録!$F:$F,$I63,収穫記録!$B:$B,"&gt;="&amp;$J$5,収穫記録!$B:$B,"&lt;="&amp;$J$6)
/_xlfn.UNIQUE(_xlfn._xlws.FILTER($E:$E,$D:$D=$J$3))
/IF($J$4="総計",1,IF($J$4="割合",$H63,$K63/10))
),0)</f>
        <v/>
      </c>
      <c r="R63" s="48" t="str" cm="1">
        <f t="array" ref="R63">IFERROR(
IF(OR(R$9="",$I63=""),"",
SUMIFS(収穫記録!$P:$P,収穫記録!$D:$D,$J$1,収穫記録!$I:$I,$J$2,収穫記録!$J:$J,R$9,収穫記録!$F:$F,$I63,収穫記録!$B:$B,"&gt;="&amp;$J$5,収穫記録!$B:$B,"&lt;="&amp;$J$6)
/_xlfn.UNIQUE(_xlfn._xlws.FILTER($E:$E,$D:$D=$J$3))
/IF($J$4="総計",1,IF($J$4="割合",$H63,$K63/10))
),0)</f>
        <v/>
      </c>
      <c r="S63" s="48" t="str" cm="1">
        <f t="array" ref="S63">IFERROR(
IF(OR(S$9="",$I63=""),"",
SUMIFS(収穫記録!$P:$P,収穫記録!$D:$D,$J$1,収穫記録!$I:$I,$J$2,収穫記録!$J:$J,S$9,収穫記録!$F:$F,$I63,収穫記録!$B:$B,"&gt;="&amp;$J$5,収穫記録!$B:$B,"&lt;="&amp;$J$6)
/_xlfn.UNIQUE(_xlfn._xlws.FILTER($E:$E,$D:$D=$J$3))
/IF($J$4="総計",1,IF($J$4="割合",$H63,$K63/10))
),0)</f>
        <v/>
      </c>
      <c r="T63" s="48" t="str" cm="1">
        <f t="array" ref="T63">IFERROR(
IF(OR(T$9="",$I63=""),"",
SUMIFS(収穫記録!$P:$P,収穫記録!$D:$D,$J$1,収穫記録!$I:$I,$J$2,収穫記録!$J:$J,T$9,収穫記録!$F:$F,$I63,収穫記録!$B:$B,"&gt;="&amp;$J$5,収穫記録!$B:$B,"&lt;="&amp;$J$6)
/_xlfn.UNIQUE(_xlfn._xlws.FILTER($E:$E,$D:$D=$J$3))
/IF($J$4="総計",1,IF($J$4="割合",$H63,$K63/10))
),0)</f>
        <v/>
      </c>
      <c r="U63" s="48" t="str" cm="1">
        <f t="array" ref="U63">IFERROR(
IF(OR(U$9="",$I63=""),"",
SUMIFS(収穫記録!$P:$P,収穫記録!$D:$D,$J$1,収穫記録!$I:$I,$J$2,収穫記録!$J:$J,U$9,収穫記録!$F:$F,$I63,収穫記録!$B:$B,"&gt;="&amp;$J$5,収穫記録!$B:$B,"&lt;="&amp;$J$6)
/_xlfn.UNIQUE(_xlfn._xlws.FILTER($E:$E,$D:$D=$J$3))
/IF($J$4="総計",1,IF($J$4="割合",$H63,$K63/10))
),0)</f>
        <v/>
      </c>
      <c r="V63" s="48" t="str" cm="1">
        <f t="array" ref="V63">IFERROR(
IF(OR(V$9="",$I63=""),"",
SUMIFS(収穫記録!$P:$P,収穫記録!$D:$D,$J$1,収穫記録!$I:$I,$J$2,収穫記録!$J:$J,V$9,収穫記録!$F:$F,$I63,収穫記録!$B:$B,"&gt;="&amp;$J$5,収穫記録!$B:$B,"&lt;="&amp;$J$6)
/_xlfn.UNIQUE(_xlfn._xlws.FILTER($E:$E,$D:$D=$J$3))
/IF($J$4="総計",1,IF($J$4="割合",$H63,$K63/10))
),0)</f>
        <v/>
      </c>
      <c r="W63" s="48" t="str" cm="1">
        <f t="array" ref="W63">IFERROR(
IF(OR(W$9="",$I63=""),"",
SUMIFS(収穫記録!$P:$P,収穫記録!$D:$D,$J$1,収穫記録!$I:$I,$J$2,収穫記録!$J:$J,W$9,収穫記録!$F:$F,$I63,収穫記録!$B:$B,"&gt;="&amp;$J$5,収穫記録!$B:$B,"&lt;="&amp;$J$6)
/_xlfn.UNIQUE(_xlfn._xlws.FILTER($E:$E,$D:$D=$J$3))
/IF($J$4="総計",1,IF($J$4="割合",$H63,$K63/10))
),0)</f>
        <v/>
      </c>
      <c r="X63" s="48" t="str" cm="1">
        <f t="array" ref="X63">IFERROR(
IF(OR(X$9="",$I63=""),"",
SUMIFS(収穫記録!$P:$P,収穫記録!$D:$D,$J$1,収穫記録!$I:$I,$J$2,収穫記録!$J:$J,X$9,収穫記録!$F:$F,$I63,収穫記録!$B:$B,"&gt;="&amp;$J$5,収穫記録!$B:$B,"&lt;="&amp;$J$6)
/_xlfn.UNIQUE(_xlfn._xlws.FILTER($E:$E,$D:$D=$J$3))
/IF($J$4="総計",1,IF($J$4="割合",$H63,$K63/10))
),0)</f>
        <v/>
      </c>
    </row>
    <row r="64" spans="10:24">
      <c r="J64" s="13"/>
      <c r="K64" s="37"/>
      <c r="L64" s="46" t="str">
        <f t="shared" si="0"/>
        <v/>
      </c>
      <c r="M64" s="47" cm="1">
        <f t="array" ref="M64">IFERROR(
IF(OR(M$9="",$I64=""),"",
SUMIFS(収穫記録!$P:$P,収穫記録!$D:$D,$J$1,収穫記録!$I:$I,$J$2,収穫記録!$J:$J,M$9,収穫記録!$F:$F,$I64,収穫記録!$B:$B,"&gt;="&amp;$J$5,収穫記録!$B:$B,"&lt;="&amp;$J$6)
/_xlfn.UNIQUE(_xlfn._xlws.FILTER($E:$E,$D:$D=$J$3))
/IF($J$4="総計",1,IF($J$4="割合",$H64,$K64/10))
),0)</f>
        <v>0</v>
      </c>
      <c r="N64" s="48" t="str" cm="1">
        <f t="array" ref="N64">IFERROR(
IF(OR(N$9="",$I64=""),"",
SUMIFS(収穫記録!$P:$P,収穫記録!$D:$D,$J$1,収穫記録!$I:$I,$J$2,収穫記録!$J:$J,N$9,収穫記録!$F:$F,$I64,収穫記録!$B:$B,"&gt;="&amp;$J$5,収穫記録!$B:$B,"&lt;="&amp;$J$6)
/_xlfn.UNIQUE(_xlfn._xlws.FILTER($E:$E,$D:$D=$J$3))
/IF($J$4="総計",1,IF($J$4="割合",$H64,$K64/10))
),0)</f>
        <v/>
      </c>
      <c r="O64" s="48" t="str" cm="1">
        <f t="array" ref="O64">IFERROR(
IF(OR(O$9="",$I64=""),"",
SUMIFS(収穫記録!$P:$P,収穫記録!$D:$D,$J$1,収穫記録!$I:$I,$J$2,収穫記録!$J:$J,O$9,収穫記録!$F:$F,$I64,収穫記録!$B:$B,"&gt;="&amp;$J$5,収穫記録!$B:$B,"&lt;="&amp;$J$6)
/_xlfn.UNIQUE(_xlfn._xlws.FILTER($E:$E,$D:$D=$J$3))
/IF($J$4="総計",1,IF($J$4="割合",$H64,$K64/10))
),0)</f>
        <v/>
      </c>
      <c r="P64" s="48" t="str" cm="1">
        <f t="array" ref="P64">IFERROR(
IF(OR(P$9="",$I64=""),"",
SUMIFS(収穫記録!$P:$P,収穫記録!$D:$D,$J$1,収穫記録!$I:$I,$J$2,収穫記録!$J:$J,P$9,収穫記録!$F:$F,$I64,収穫記録!$B:$B,"&gt;="&amp;$J$5,収穫記録!$B:$B,"&lt;="&amp;$J$6)
/_xlfn.UNIQUE(_xlfn._xlws.FILTER($E:$E,$D:$D=$J$3))
/IF($J$4="総計",1,IF($J$4="割合",$H64,$K64/10))
),0)</f>
        <v/>
      </c>
      <c r="Q64" s="48" t="str" cm="1">
        <f t="array" ref="Q64">IFERROR(
IF(OR(Q$9="",$I64=""),"",
SUMIFS(収穫記録!$P:$P,収穫記録!$D:$D,$J$1,収穫記録!$I:$I,$J$2,収穫記録!$J:$J,Q$9,収穫記録!$F:$F,$I64,収穫記録!$B:$B,"&gt;="&amp;$J$5,収穫記録!$B:$B,"&lt;="&amp;$J$6)
/_xlfn.UNIQUE(_xlfn._xlws.FILTER($E:$E,$D:$D=$J$3))
/IF($J$4="総計",1,IF($J$4="割合",$H64,$K64/10))
),0)</f>
        <v/>
      </c>
      <c r="R64" s="48" t="str" cm="1">
        <f t="array" ref="R64">IFERROR(
IF(OR(R$9="",$I64=""),"",
SUMIFS(収穫記録!$P:$P,収穫記録!$D:$D,$J$1,収穫記録!$I:$I,$J$2,収穫記録!$J:$J,R$9,収穫記録!$F:$F,$I64,収穫記録!$B:$B,"&gt;="&amp;$J$5,収穫記録!$B:$B,"&lt;="&amp;$J$6)
/_xlfn.UNIQUE(_xlfn._xlws.FILTER($E:$E,$D:$D=$J$3))
/IF($J$4="総計",1,IF($J$4="割合",$H64,$K64/10))
),0)</f>
        <v/>
      </c>
      <c r="S64" s="48" t="str" cm="1">
        <f t="array" ref="S64">IFERROR(
IF(OR(S$9="",$I64=""),"",
SUMIFS(収穫記録!$P:$P,収穫記録!$D:$D,$J$1,収穫記録!$I:$I,$J$2,収穫記録!$J:$J,S$9,収穫記録!$F:$F,$I64,収穫記録!$B:$B,"&gt;="&amp;$J$5,収穫記録!$B:$B,"&lt;="&amp;$J$6)
/_xlfn.UNIQUE(_xlfn._xlws.FILTER($E:$E,$D:$D=$J$3))
/IF($J$4="総計",1,IF($J$4="割合",$H64,$K64/10))
),0)</f>
        <v/>
      </c>
      <c r="T64" s="48" t="str" cm="1">
        <f t="array" ref="T64">IFERROR(
IF(OR(T$9="",$I64=""),"",
SUMIFS(収穫記録!$P:$P,収穫記録!$D:$D,$J$1,収穫記録!$I:$I,$J$2,収穫記録!$J:$J,T$9,収穫記録!$F:$F,$I64,収穫記録!$B:$B,"&gt;="&amp;$J$5,収穫記録!$B:$B,"&lt;="&amp;$J$6)
/_xlfn.UNIQUE(_xlfn._xlws.FILTER($E:$E,$D:$D=$J$3))
/IF($J$4="総計",1,IF($J$4="割合",$H64,$K64/10))
),0)</f>
        <v/>
      </c>
      <c r="U64" s="48" t="str" cm="1">
        <f t="array" ref="U64">IFERROR(
IF(OR(U$9="",$I64=""),"",
SUMIFS(収穫記録!$P:$P,収穫記録!$D:$D,$J$1,収穫記録!$I:$I,$J$2,収穫記録!$J:$J,U$9,収穫記録!$F:$F,$I64,収穫記録!$B:$B,"&gt;="&amp;$J$5,収穫記録!$B:$B,"&lt;="&amp;$J$6)
/_xlfn.UNIQUE(_xlfn._xlws.FILTER($E:$E,$D:$D=$J$3))
/IF($J$4="総計",1,IF($J$4="割合",$H64,$K64/10))
),0)</f>
        <v/>
      </c>
      <c r="V64" s="48" t="str" cm="1">
        <f t="array" ref="V64">IFERROR(
IF(OR(V$9="",$I64=""),"",
SUMIFS(収穫記録!$P:$P,収穫記録!$D:$D,$J$1,収穫記録!$I:$I,$J$2,収穫記録!$J:$J,V$9,収穫記録!$F:$F,$I64,収穫記録!$B:$B,"&gt;="&amp;$J$5,収穫記録!$B:$B,"&lt;="&amp;$J$6)
/_xlfn.UNIQUE(_xlfn._xlws.FILTER($E:$E,$D:$D=$J$3))
/IF($J$4="総計",1,IF($J$4="割合",$H64,$K64/10))
),0)</f>
        <v/>
      </c>
      <c r="W64" s="48" t="str" cm="1">
        <f t="array" ref="W64">IFERROR(
IF(OR(W$9="",$I64=""),"",
SUMIFS(収穫記録!$P:$P,収穫記録!$D:$D,$J$1,収穫記録!$I:$I,$J$2,収穫記録!$J:$J,W$9,収穫記録!$F:$F,$I64,収穫記録!$B:$B,"&gt;="&amp;$J$5,収穫記録!$B:$B,"&lt;="&amp;$J$6)
/_xlfn.UNIQUE(_xlfn._xlws.FILTER($E:$E,$D:$D=$J$3))
/IF($J$4="総計",1,IF($J$4="割合",$H64,$K64/10))
),0)</f>
        <v/>
      </c>
      <c r="X64" s="48" t="str" cm="1">
        <f t="array" ref="X64">IFERROR(
IF(OR(X$9="",$I64=""),"",
SUMIFS(収穫記録!$P:$P,収穫記録!$D:$D,$J$1,収穫記録!$I:$I,$J$2,収穫記録!$J:$J,X$9,収穫記録!$F:$F,$I64,収穫記録!$B:$B,"&gt;="&amp;$J$5,収穫記録!$B:$B,"&lt;="&amp;$J$6)
/_xlfn.UNIQUE(_xlfn._xlws.FILTER($E:$E,$D:$D=$J$3))
/IF($J$4="総計",1,IF($J$4="割合",$H64,$K64/10))
),0)</f>
        <v/>
      </c>
    </row>
    <row r="65" spans="10:24">
      <c r="J65" s="13"/>
      <c r="K65" s="37"/>
      <c r="L65" s="46" t="str">
        <f t="shared" si="0"/>
        <v/>
      </c>
      <c r="M65" s="47" cm="1">
        <f t="array" ref="M65">IFERROR(
IF(OR(M$9="",$I65=""),"",
SUMIFS(収穫記録!$P:$P,収穫記録!$D:$D,$J$1,収穫記録!$I:$I,$J$2,収穫記録!$J:$J,M$9,収穫記録!$F:$F,$I65,収穫記録!$B:$B,"&gt;="&amp;$J$5,収穫記録!$B:$B,"&lt;="&amp;$J$6)
/_xlfn.UNIQUE(_xlfn._xlws.FILTER($E:$E,$D:$D=$J$3))
/IF($J$4="総計",1,IF($J$4="割合",$H65,$K65/10))
),0)</f>
        <v>0</v>
      </c>
      <c r="N65" s="48" t="str" cm="1">
        <f t="array" ref="N65">IFERROR(
IF(OR(N$9="",$I65=""),"",
SUMIFS(収穫記録!$P:$P,収穫記録!$D:$D,$J$1,収穫記録!$I:$I,$J$2,収穫記録!$J:$J,N$9,収穫記録!$F:$F,$I65,収穫記録!$B:$B,"&gt;="&amp;$J$5,収穫記録!$B:$B,"&lt;="&amp;$J$6)
/_xlfn.UNIQUE(_xlfn._xlws.FILTER($E:$E,$D:$D=$J$3))
/IF($J$4="総計",1,IF($J$4="割合",$H65,$K65/10))
),0)</f>
        <v/>
      </c>
      <c r="O65" s="48" t="str" cm="1">
        <f t="array" ref="O65">IFERROR(
IF(OR(O$9="",$I65=""),"",
SUMIFS(収穫記録!$P:$P,収穫記録!$D:$D,$J$1,収穫記録!$I:$I,$J$2,収穫記録!$J:$J,O$9,収穫記録!$F:$F,$I65,収穫記録!$B:$B,"&gt;="&amp;$J$5,収穫記録!$B:$B,"&lt;="&amp;$J$6)
/_xlfn.UNIQUE(_xlfn._xlws.FILTER($E:$E,$D:$D=$J$3))
/IF($J$4="総計",1,IF($J$4="割合",$H65,$K65/10))
),0)</f>
        <v/>
      </c>
      <c r="P65" s="48" t="str" cm="1">
        <f t="array" ref="P65">IFERROR(
IF(OR(P$9="",$I65=""),"",
SUMIFS(収穫記録!$P:$P,収穫記録!$D:$D,$J$1,収穫記録!$I:$I,$J$2,収穫記録!$J:$J,P$9,収穫記録!$F:$F,$I65,収穫記録!$B:$B,"&gt;="&amp;$J$5,収穫記録!$B:$B,"&lt;="&amp;$J$6)
/_xlfn.UNIQUE(_xlfn._xlws.FILTER($E:$E,$D:$D=$J$3))
/IF($J$4="総計",1,IF($J$4="割合",$H65,$K65/10))
),0)</f>
        <v/>
      </c>
      <c r="Q65" s="48" t="str" cm="1">
        <f t="array" ref="Q65">IFERROR(
IF(OR(Q$9="",$I65=""),"",
SUMIFS(収穫記録!$P:$P,収穫記録!$D:$D,$J$1,収穫記録!$I:$I,$J$2,収穫記録!$J:$J,Q$9,収穫記録!$F:$F,$I65,収穫記録!$B:$B,"&gt;="&amp;$J$5,収穫記録!$B:$B,"&lt;="&amp;$J$6)
/_xlfn.UNIQUE(_xlfn._xlws.FILTER($E:$E,$D:$D=$J$3))
/IF($J$4="総計",1,IF($J$4="割合",$H65,$K65/10))
),0)</f>
        <v/>
      </c>
      <c r="R65" s="48" t="str" cm="1">
        <f t="array" ref="R65">IFERROR(
IF(OR(R$9="",$I65=""),"",
SUMIFS(収穫記録!$P:$P,収穫記録!$D:$D,$J$1,収穫記録!$I:$I,$J$2,収穫記録!$J:$J,R$9,収穫記録!$F:$F,$I65,収穫記録!$B:$B,"&gt;="&amp;$J$5,収穫記録!$B:$B,"&lt;="&amp;$J$6)
/_xlfn.UNIQUE(_xlfn._xlws.FILTER($E:$E,$D:$D=$J$3))
/IF($J$4="総計",1,IF($J$4="割合",$H65,$K65/10))
),0)</f>
        <v/>
      </c>
      <c r="S65" s="48" t="str" cm="1">
        <f t="array" ref="S65">IFERROR(
IF(OR(S$9="",$I65=""),"",
SUMIFS(収穫記録!$P:$P,収穫記録!$D:$D,$J$1,収穫記録!$I:$I,$J$2,収穫記録!$J:$J,S$9,収穫記録!$F:$F,$I65,収穫記録!$B:$B,"&gt;="&amp;$J$5,収穫記録!$B:$B,"&lt;="&amp;$J$6)
/_xlfn.UNIQUE(_xlfn._xlws.FILTER($E:$E,$D:$D=$J$3))
/IF($J$4="総計",1,IF($J$4="割合",$H65,$K65/10))
),0)</f>
        <v/>
      </c>
      <c r="T65" s="48" t="str" cm="1">
        <f t="array" ref="T65">IFERROR(
IF(OR(T$9="",$I65=""),"",
SUMIFS(収穫記録!$P:$P,収穫記録!$D:$D,$J$1,収穫記録!$I:$I,$J$2,収穫記録!$J:$J,T$9,収穫記録!$F:$F,$I65,収穫記録!$B:$B,"&gt;="&amp;$J$5,収穫記録!$B:$B,"&lt;="&amp;$J$6)
/_xlfn.UNIQUE(_xlfn._xlws.FILTER($E:$E,$D:$D=$J$3))
/IF($J$4="総計",1,IF($J$4="割合",$H65,$K65/10))
),0)</f>
        <v/>
      </c>
      <c r="U65" s="48" t="str" cm="1">
        <f t="array" ref="U65">IFERROR(
IF(OR(U$9="",$I65=""),"",
SUMIFS(収穫記録!$P:$P,収穫記録!$D:$D,$J$1,収穫記録!$I:$I,$J$2,収穫記録!$J:$J,U$9,収穫記録!$F:$F,$I65,収穫記録!$B:$B,"&gt;="&amp;$J$5,収穫記録!$B:$B,"&lt;="&amp;$J$6)
/_xlfn.UNIQUE(_xlfn._xlws.FILTER($E:$E,$D:$D=$J$3))
/IF($J$4="総計",1,IF($J$4="割合",$H65,$K65/10))
),0)</f>
        <v/>
      </c>
      <c r="V65" s="48" t="str" cm="1">
        <f t="array" ref="V65">IFERROR(
IF(OR(V$9="",$I65=""),"",
SUMIFS(収穫記録!$P:$P,収穫記録!$D:$D,$J$1,収穫記録!$I:$I,$J$2,収穫記録!$J:$J,V$9,収穫記録!$F:$F,$I65,収穫記録!$B:$B,"&gt;="&amp;$J$5,収穫記録!$B:$B,"&lt;="&amp;$J$6)
/_xlfn.UNIQUE(_xlfn._xlws.FILTER($E:$E,$D:$D=$J$3))
/IF($J$4="総計",1,IF($J$4="割合",$H65,$K65/10))
),0)</f>
        <v/>
      </c>
      <c r="W65" s="48" t="str" cm="1">
        <f t="array" ref="W65">IFERROR(
IF(OR(W$9="",$I65=""),"",
SUMIFS(収穫記録!$P:$P,収穫記録!$D:$D,$J$1,収穫記録!$I:$I,$J$2,収穫記録!$J:$J,W$9,収穫記録!$F:$F,$I65,収穫記録!$B:$B,"&gt;="&amp;$J$5,収穫記録!$B:$B,"&lt;="&amp;$J$6)
/_xlfn.UNIQUE(_xlfn._xlws.FILTER($E:$E,$D:$D=$J$3))
/IF($J$4="総計",1,IF($J$4="割合",$H65,$K65/10))
),0)</f>
        <v/>
      </c>
      <c r="X65" s="48" t="str" cm="1">
        <f t="array" ref="X65">IFERROR(
IF(OR(X$9="",$I65=""),"",
SUMIFS(収穫記録!$P:$P,収穫記録!$D:$D,$J$1,収穫記録!$I:$I,$J$2,収穫記録!$J:$J,X$9,収穫記録!$F:$F,$I65,収穫記録!$B:$B,"&gt;="&amp;$J$5,収穫記録!$B:$B,"&lt;="&amp;$J$6)
/_xlfn.UNIQUE(_xlfn._xlws.FILTER($E:$E,$D:$D=$J$3))
/IF($J$4="総計",1,IF($J$4="割合",$H65,$K65/10))
),0)</f>
        <v/>
      </c>
    </row>
    <row r="66" spans="10:24">
      <c r="J66" s="13"/>
      <c r="K66" s="37"/>
      <c r="L66" s="46" t="str">
        <f t="shared" si="0"/>
        <v/>
      </c>
      <c r="M66" s="47" cm="1">
        <f t="array" ref="M66">IFERROR(
IF(OR(M$9="",$I66=""),"",
SUMIFS(収穫記録!$P:$P,収穫記録!$D:$D,$J$1,収穫記録!$I:$I,$J$2,収穫記録!$J:$J,M$9,収穫記録!$F:$F,$I66,収穫記録!$B:$B,"&gt;="&amp;$J$5,収穫記録!$B:$B,"&lt;="&amp;$J$6)
/_xlfn.UNIQUE(_xlfn._xlws.FILTER($E:$E,$D:$D=$J$3))
/IF($J$4="総計",1,IF($J$4="割合",$H66,$K66/10))
),0)</f>
        <v>0</v>
      </c>
      <c r="N66" s="48" t="str" cm="1">
        <f t="array" ref="N66">IFERROR(
IF(OR(N$9="",$I66=""),"",
SUMIFS(収穫記録!$P:$P,収穫記録!$D:$D,$J$1,収穫記録!$I:$I,$J$2,収穫記録!$J:$J,N$9,収穫記録!$F:$F,$I66,収穫記録!$B:$B,"&gt;="&amp;$J$5,収穫記録!$B:$B,"&lt;="&amp;$J$6)
/_xlfn.UNIQUE(_xlfn._xlws.FILTER($E:$E,$D:$D=$J$3))
/IF($J$4="総計",1,IF($J$4="割合",$H66,$K66/10))
),0)</f>
        <v/>
      </c>
      <c r="O66" s="48" t="str" cm="1">
        <f t="array" ref="O66">IFERROR(
IF(OR(O$9="",$I66=""),"",
SUMIFS(収穫記録!$P:$P,収穫記録!$D:$D,$J$1,収穫記録!$I:$I,$J$2,収穫記録!$J:$J,O$9,収穫記録!$F:$F,$I66,収穫記録!$B:$B,"&gt;="&amp;$J$5,収穫記録!$B:$B,"&lt;="&amp;$J$6)
/_xlfn.UNIQUE(_xlfn._xlws.FILTER($E:$E,$D:$D=$J$3))
/IF($J$4="総計",1,IF($J$4="割合",$H66,$K66/10))
),0)</f>
        <v/>
      </c>
      <c r="P66" s="48" t="str" cm="1">
        <f t="array" ref="P66">IFERROR(
IF(OR(P$9="",$I66=""),"",
SUMIFS(収穫記録!$P:$P,収穫記録!$D:$D,$J$1,収穫記録!$I:$I,$J$2,収穫記録!$J:$J,P$9,収穫記録!$F:$F,$I66,収穫記録!$B:$B,"&gt;="&amp;$J$5,収穫記録!$B:$B,"&lt;="&amp;$J$6)
/_xlfn.UNIQUE(_xlfn._xlws.FILTER($E:$E,$D:$D=$J$3))
/IF($J$4="総計",1,IF($J$4="割合",$H66,$K66/10))
),0)</f>
        <v/>
      </c>
      <c r="Q66" s="48" t="str" cm="1">
        <f t="array" ref="Q66">IFERROR(
IF(OR(Q$9="",$I66=""),"",
SUMIFS(収穫記録!$P:$P,収穫記録!$D:$D,$J$1,収穫記録!$I:$I,$J$2,収穫記録!$J:$J,Q$9,収穫記録!$F:$F,$I66,収穫記録!$B:$B,"&gt;="&amp;$J$5,収穫記録!$B:$B,"&lt;="&amp;$J$6)
/_xlfn.UNIQUE(_xlfn._xlws.FILTER($E:$E,$D:$D=$J$3))
/IF($J$4="総計",1,IF($J$4="割合",$H66,$K66/10))
),0)</f>
        <v/>
      </c>
      <c r="R66" s="48" t="str" cm="1">
        <f t="array" ref="R66">IFERROR(
IF(OR(R$9="",$I66=""),"",
SUMIFS(収穫記録!$P:$P,収穫記録!$D:$D,$J$1,収穫記録!$I:$I,$J$2,収穫記録!$J:$J,R$9,収穫記録!$F:$F,$I66,収穫記録!$B:$B,"&gt;="&amp;$J$5,収穫記録!$B:$B,"&lt;="&amp;$J$6)
/_xlfn.UNIQUE(_xlfn._xlws.FILTER($E:$E,$D:$D=$J$3))
/IF($J$4="総計",1,IF($J$4="割合",$H66,$K66/10))
),0)</f>
        <v/>
      </c>
      <c r="S66" s="48" t="str" cm="1">
        <f t="array" ref="S66">IFERROR(
IF(OR(S$9="",$I66=""),"",
SUMIFS(収穫記録!$P:$P,収穫記録!$D:$D,$J$1,収穫記録!$I:$I,$J$2,収穫記録!$J:$J,S$9,収穫記録!$F:$F,$I66,収穫記録!$B:$B,"&gt;="&amp;$J$5,収穫記録!$B:$B,"&lt;="&amp;$J$6)
/_xlfn.UNIQUE(_xlfn._xlws.FILTER($E:$E,$D:$D=$J$3))
/IF($J$4="総計",1,IF($J$4="割合",$H66,$K66/10))
),0)</f>
        <v/>
      </c>
      <c r="T66" s="48" t="str" cm="1">
        <f t="array" ref="T66">IFERROR(
IF(OR(T$9="",$I66=""),"",
SUMIFS(収穫記録!$P:$P,収穫記録!$D:$D,$J$1,収穫記録!$I:$I,$J$2,収穫記録!$J:$J,T$9,収穫記録!$F:$F,$I66,収穫記録!$B:$B,"&gt;="&amp;$J$5,収穫記録!$B:$B,"&lt;="&amp;$J$6)
/_xlfn.UNIQUE(_xlfn._xlws.FILTER($E:$E,$D:$D=$J$3))
/IF($J$4="総計",1,IF($J$4="割合",$H66,$K66/10))
),0)</f>
        <v/>
      </c>
      <c r="U66" s="48" t="str" cm="1">
        <f t="array" ref="U66">IFERROR(
IF(OR(U$9="",$I66=""),"",
SUMIFS(収穫記録!$P:$P,収穫記録!$D:$D,$J$1,収穫記録!$I:$I,$J$2,収穫記録!$J:$J,U$9,収穫記録!$F:$F,$I66,収穫記録!$B:$B,"&gt;="&amp;$J$5,収穫記録!$B:$B,"&lt;="&amp;$J$6)
/_xlfn.UNIQUE(_xlfn._xlws.FILTER($E:$E,$D:$D=$J$3))
/IF($J$4="総計",1,IF($J$4="割合",$H66,$K66/10))
),0)</f>
        <v/>
      </c>
      <c r="V66" s="48" t="str" cm="1">
        <f t="array" ref="V66">IFERROR(
IF(OR(V$9="",$I66=""),"",
SUMIFS(収穫記録!$P:$P,収穫記録!$D:$D,$J$1,収穫記録!$I:$I,$J$2,収穫記録!$J:$J,V$9,収穫記録!$F:$F,$I66,収穫記録!$B:$B,"&gt;="&amp;$J$5,収穫記録!$B:$B,"&lt;="&amp;$J$6)
/_xlfn.UNIQUE(_xlfn._xlws.FILTER($E:$E,$D:$D=$J$3))
/IF($J$4="総計",1,IF($J$4="割合",$H66,$K66/10))
),0)</f>
        <v/>
      </c>
      <c r="W66" s="48" t="str" cm="1">
        <f t="array" ref="W66">IFERROR(
IF(OR(W$9="",$I66=""),"",
SUMIFS(収穫記録!$P:$P,収穫記録!$D:$D,$J$1,収穫記録!$I:$I,$J$2,収穫記録!$J:$J,W$9,収穫記録!$F:$F,$I66,収穫記録!$B:$B,"&gt;="&amp;$J$5,収穫記録!$B:$B,"&lt;="&amp;$J$6)
/_xlfn.UNIQUE(_xlfn._xlws.FILTER($E:$E,$D:$D=$J$3))
/IF($J$4="総計",1,IF($J$4="割合",$H66,$K66/10))
),0)</f>
        <v/>
      </c>
      <c r="X66" s="48" t="str" cm="1">
        <f t="array" ref="X66">IFERROR(
IF(OR(X$9="",$I66=""),"",
SUMIFS(収穫記録!$P:$P,収穫記録!$D:$D,$J$1,収穫記録!$I:$I,$J$2,収穫記録!$J:$J,X$9,収穫記録!$F:$F,$I66,収穫記録!$B:$B,"&gt;="&amp;$J$5,収穫記録!$B:$B,"&lt;="&amp;$J$6)
/_xlfn.UNIQUE(_xlfn._xlws.FILTER($E:$E,$D:$D=$J$3))
/IF($J$4="総計",1,IF($J$4="割合",$H66,$K66/10))
),0)</f>
        <v/>
      </c>
    </row>
    <row r="67" spans="10:24">
      <c r="J67" s="13"/>
      <c r="K67" s="37"/>
      <c r="L67" s="46" t="str">
        <f t="shared" si="0"/>
        <v/>
      </c>
      <c r="M67" s="47" cm="1">
        <f t="array" ref="M67">IFERROR(
IF(OR(M$9="",$I67=""),"",
SUMIFS(収穫記録!$P:$P,収穫記録!$D:$D,$J$1,収穫記録!$I:$I,$J$2,収穫記録!$J:$J,M$9,収穫記録!$F:$F,$I67,収穫記録!$B:$B,"&gt;="&amp;$J$5,収穫記録!$B:$B,"&lt;="&amp;$J$6)
/_xlfn.UNIQUE(_xlfn._xlws.FILTER($E:$E,$D:$D=$J$3))
/IF($J$4="総計",1,IF($J$4="割合",$H67,$K67/10))
),0)</f>
        <v>0</v>
      </c>
      <c r="N67" s="48" t="str" cm="1">
        <f t="array" ref="N67">IFERROR(
IF(OR(N$9="",$I67=""),"",
SUMIFS(収穫記録!$P:$P,収穫記録!$D:$D,$J$1,収穫記録!$I:$I,$J$2,収穫記録!$J:$J,N$9,収穫記録!$F:$F,$I67,収穫記録!$B:$B,"&gt;="&amp;$J$5,収穫記録!$B:$B,"&lt;="&amp;$J$6)
/_xlfn.UNIQUE(_xlfn._xlws.FILTER($E:$E,$D:$D=$J$3))
/IF($J$4="総計",1,IF($J$4="割合",$H67,$K67/10))
),0)</f>
        <v/>
      </c>
      <c r="O67" s="48" t="str" cm="1">
        <f t="array" ref="O67">IFERROR(
IF(OR(O$9="",$I67=""),"",
SUMIFS(収穫記録!$P:$P,収穫記録!$D:$D,$J$1,収穫記録!$I:$I,$J$2,収穫記録!$J:$J,O$9,収穫記録!$F:$F,$I67,収穫記録!$B:$B,"&gt;="&amp;$J$5,収穫記録!$B:$B,"&lt;="&amp;$J$6)
/_xlfn.UNIQUE(_xlfn._xlws.FILTER($E:$E,$D:$D=$J$3))
/IF($J$4="総計",1,IF($J$4="割合",$H67,$K67/10))
),0)</f>
        <v/>
      </c>
      <c r="P67" s="48" t="str" cm="1">
        <f t="array" ref="P67">IFERROR(
IF(OR(P$9="",$I67=""),"",
SUMIFS(収穫記録!$P:$P,収穫記録!$D:$D,$J$1,収穫記録!$I:$I,$J$2,収穫記録!$J:$J,P$9,収穫記録!$F:$F,$I67,収穫記録!$B:$B,"&gt;="&amp;$J$5,収穫記録!$B:$B,"&lt;="&amp;$J$6)
/_xlfn.UNIQUE(_xlfn._xlws.FILTER($E:$E,$D:$D=$J$3))
/IF($J$4="総計",1,IF($J$4="割合",$H67,$K67/10))
),0)</f>
        <v/>
      </c>
      <c r="Q67" s="48" t="str" cm="1">
        <f t="array" ref="Q67">IFERROR(
IF(OR(Q$9="",$I67=""),"",
SUMIFS(収穫記録!$P:$P,収穫記録!$D:$D,$J$1,収穫記録!$I:$I,$J$2,収穫記録!$J:$J,Q$9,収穫記録!$F:$F,$I67,収穫記録!$B:$B,"&gt;="&amp;$J$5,収穫記録!$B:$B,"&lt;="&amp;$J$6)
/_xlfn.UNIQUE(_xlfn._xlws.FILTER($E:$E,$D:$D=$J$3))
/IF($J$4="総計",1,IF($J$4="割合",$H67,$K67/10))
),0)</f>
        <v/>
      </c>
      <c r="R67" s="48" t="str" cm="1">
        <f t="array" ref="R67">IFERROR(
IF(OR(R$9="",$I67=""),"",
SUMIFS(収穫記録!$P:$P,収穫記録!$D:$D,$J$1,収穫記録!$I:$I,$J$2,収穫記録!$J:$J,R$9,収穫記録!$F:$F,$I67,収穫記録!$B:$B,"&gt;="&amp;$J$5,収穫記録!$B:$B,"&lt;="&amp;$J$6)
/_xlfn.UNIQUE(_xlfn._xlws.FILTER($E:$E,$D:$D=$J$3))
/IF($J$4="総計",1,IF($J$4="割合",$H67,$K67/10))
),0)</f>
        <v/>
      </c>
      <c r="S67" s="48" t="str" cm="1">
        <f t="array" ref="S67">IFERROR(
IF(OR(S$9="",$I67=""),"",
SUMIFS(収穫記録!$P:$P,収穫記録!$D:$D,$J$1,収穫記録!$I:$I,$J$2,収穫記録!$J:$J,S$9,収穫記録!$F:$F,$I67,収穫記録!$B:$B,"&gt;="&amp;$J$5,収穫記録!$B:$B,"&lt;="&amp;$J$6)
/_xlfn.UNIQUE(_xlfn._xlws.FILTER($E:$E,$D:$D=$J$3))
/IF($J$4="総計",1,IF($J$4="割合",$H67,$K67/10))
),0)</f>
        <v/>
      </c>
      <c r="T67" s="48" t="str" cm="1">
        <f t="array" ref="T67">IFERROR(
IF(OR(T$9="",$I67=""),"",
SUMIFS(収穫記録!$P:$P,収穫記録!$D:$D,$J$1,収穫記録!$I:$I,$J$2,収穫記録!$J:$J,T$9,収穫記録!$F:$F,$I67,収穫記録!$B:$B,"&gt;="&amp;$J$5,収穫記録!$B:$B,"&lt;="&amp;$J$6)
/_xlfn.UNIQUE(_xlfn._xlws.FILTER($E:$E,$D:$D=$J$3))
/IF($J$4="総計",1,IF($J$4="割合",$H67,$K67/10))
),0)</f>
        <v/>
      </c>
      <c r="U67" s="48" t="str" cm="1">
        <f t="array" ref="U67">IFERROR(
IF(OR(U$9="",$I67=""),"",
SUMIFS(収穫記録!$P:$P,収穫記録!$D:$D,$J$1,収穫記録!$I:$I,$J$2,収穫記録!$J:$J,U$9,収穫記録!$F:$F,$I67,収穫記録!$B:$B,"&gt;="&amp;$J$5,収穫記録!$B:$B,"&lt;="&amp;$J$6)
/_xlfn.UNIQUE(_xlfn._xlws.FILTER($E:$E,$D:$D=$J$3))
/IF($J$4="総計",1,IF($J$4="割合",$H67,$K67/10))
),0)</f>
        <v/>
      </c>
      <c r="V67" s="48" t="str" cm="1">
        <f t="array" ref="V67">IFERROR(
IF(OR(V$9="",$I67=""),"",
SUMIFS(収穫記録!$P:$P,収穫記録!$D:$D,$J$1,収穫記録!$I:$I,$J$2,収穫記録!$J:$J,V$9,収穫記録!$F:$F,$I67,収穫記録!$B:$B,"&gt;="&amp;$J$5,収穫記録!$B:$B,"&lt;="&amp;$J$6)
/_xlfn.UNIQUE(_xlfn._xlws.FILTER($E:$E,$D:$D=$J$3))
/IF($J$4="総計",1,IF($J$4="割合",$H67,$K67/10))
),0)</f>
        <v/>
      </c>
      <c r="W67" s="48" t="str" cm="1">
        <f t="array" ref="W67">IFERROR(
IF(OR(W$9="",$I67=""),"",
SUMIFS(収穫記録!$P:$P,収穫記録!$D:$D,$J$1,収穫記録!$I:$I,$J$2,収穫記録!$J:$J,W$9,収穫記録!$F:$F,$I67,収穫記録!$B:$B,"&gt;="&amp;$J$5,収穫記録!$B:$B,"&lt;="&amp;$J$6)
/_xlfn.UNIQUE(_xlfn._xlws.FILTER($E:$E,$D:$D=$J$3))
/IF($J$4="総計",1,IF($J$4="割合",$H67,$K67/10))
),0)</f>
        <v/>
      </c>
      <c r="X67" s="48" t="str" cm="1">
        <f t="array" ref="X67">IFERROR(
IF(OR(X$9="",$I67=""),"",
SUMIFS(収穫記録!$P:$P,収穫記録!$D:$D,$J$1,収穫記録!$I:$I,$J$2,収穫記録!$J:$J,X$9,収穫記録!$F:$F,$I67,収穫記録!$B:$B,"&gt;="&amp;$J$5,収穫記録!$B:$B,"&lt;="&amp;$J$6)
/_xlfn.UNIQUE(_xlfn._xlws.FILTER($E:$E,$D:$D=$J$3))
/IF($J$4="総計",1,IF($J$4="割合",$H67,$K67/10))
),0)</f>
        <v/>
      </c>
    </row>
    <row r="68" spans="10:24">
      <c r="J68" s="13"/>
      <c r="K68" s="37"/>
      <c r="L68" s="46" t="str">
        <f t="shared" si="0"/>
        <v/>
      </c>
      <c r="M68" s="47" cm="1">
        <f t="array" ref="M68">IFERROR(
IF(OR(M$9="",$I68=""),"",
SUMIFS(収穫記録!$P:$P,収穫記録!$D:$D,$J$1,収穫記録!$I:$I,$J$2,収穫記録!$J:$J,M$9,収穫記録!$F:$F,$I68,収穫記録!$B:$B,"&gt;="&amp;$J$5,収穫記録!$B:$B,"&lt;="&amp;$J$6)
/_xlfn.UNIQUE(_xlfn._xlws.FILTER($E:$E,$D:$D=$J$3))
/IF($J$4="総計",1,IF($J$4="割合",$H68,$K68/10))
),0)</f>
        <v>0</v>
      </c>
      <c r="N68" s="48" t="str" cm="1">
        <f t="array" ref="N68">IFERROR(
IF(OR(N$9="",$I68=""),"",
SUMIFS(収穫記録!$P:$P,収穫記録!$D:$D,$J$1,収穫記録!$I:$I,$J$2,収穫記録!$J:$J,N$9,収穫記録!$F:$F,$I68,収穫記録!$B:$B,"&gt;="&amp;$J$5,収穫記録!$B:$B,"&lt;="&amp;$J$6)
/_xlfn.UNIQUE(_xlfn._xlws.FILTER($E:$E,$D:$D=$J$3))
/IF($J$4="総計",1,IF($J$4="割合",$H68,$K68/10))
),0)</f>
        <v/>
      </c>
      <c r="O68" s="48" t="str" cm="1">
        <f t="array" ref="O68">IFERROR(
IF(OR(O$9="",$I68=""),"",
SUMIFS(収穫記録!$P:$P,収穫記録!$D:$D,$J$1,収穫記録!$I:$I,$J$2,収穫記録!$J:$J,O$9,収穫記録!$F:$F,$I68,収穫記録!$B:$B,"&gt;="&amp;$J$5,収穫記録!$B:$B,"&lt;="&amp;$J$6)
/_xlfn.UNIQUE(_xlfn._xlws.FILTER($E:$E,$D:$D=$J$3))
/IF($J$4="総計",1,IF($J$4="割合",$H68,$K68/10))
),0)</f>
        <v/>
      </c>
      <c r="P68" s="48" t="str" cm="1">
        <f t="array" ref="P68">IFERROR(
IF(OR(P$9="",$I68=""),"",
SUMIFS(収穫記録!$P:$P,収穫記録!$D:$D,$J$1,収穫記録!$I:$I,$J$2,収穫記録!$J:$J,P$9,収穫記録!$F:$F,$I68,収穫記録!$B:$B,"&gt;="&amp;$J$5,収穫記録!$B:$B,"&lt;="&amp;$J$6)
/_xlfn.UNIQUE(_xlfn._xlws.FILTER($E:$E,$D:$D=$J$3))
/IF($J$4="総計",1,IF($J$4="割合",$H68,$K68/10))
),0)</f>
        <v/>
      </c>
      <c r="Q68" s="48" t="str" cm="1">
        <f t="array" ref="Q68">IFERROR(
IF(OR(Q$9="",$I68=""),"",
SUMIFS(収穫記録!$P:$P,収穫記録!$D:$D,$J$1,収穫記録!$I:$I,$J$2,収穫記録!$J:$J,Q$9,収穫記録!$F:$F,$I68,収穫記録!$B:$B,"&gt;="&amp;$J$5,収穫記録!$B:$B,"&lt;="&amp;$J$6)
/_xlfn.UNIQUE(_xlfn._xlws.FILTER($E:$E,$D:$D=$J$3))
/IF($J$4="総計",1,IF($J$4="割合",$H68,$K68/10))
),0)</f>
        <v/>
      </c>
      <c r="R68" s="48" t="str" cm="1">
        <f t="array" ref="R68">IFERROR(
IF(OR(R$9="",$I68=""),"",
SUMIFS(収穫記録!$P:$P,収穫記録!$D:$D,$J$1,収穫記録!$I:$I,$J$2,収穫記録!$J:$J,R$9,収穫記録!$F:$F,$I68,収穫記録!$B:$B,"&gt;="&amp;$J$5,収穫記録!$B:$B,"&lt;="&amp;$J$6)
/_xlfn.UNIQUE(_xlfn._xlws.FILTER($E:$E,$D:$D=$J$3))
/IF($J$4="総計",1,IF($J$4="割合",$H68,$K68/10))
),0)</f>
        <v/>
      </c>
      <c r="S68" s="48" t="str" cm="1">
        <f t="array" ref="S68">IFERROR(
IF(OR(S$9="",$I68=""),"",
SUMIFS(収穫記録!$P:$P,収穫記録!$D:$D,$J$1,収穫記録!$I:$I,$J$2,収穫記録!$J:$J,S$9,収穫記録!$F:$F,$I68,収穫記録!$B:$B,"&gt;="&amp;$J$5,収穫記録!$B:$B,"&lt;="&amp;$J$6)
/_xlfn.UNIQUE(_xlfn._xlws.FILTER($E:$E,$D:$D=$J$3))
/IF($J$4="総計",1,IF($J$4="割合",$H68,$K68/10))
),0)</f>
        <v/>
      </c>
      <c r="T68" s="48" t="str" cm="1">
        <f t="array" ref="T68">IFERROR(
IF(OR(T$9="",$I68=""),"",
SUMIFS(収穫記録!$P:$P,収穫記録!$D:$D,$J$1,収穫記録!$I:$I,$J$2,収穫記録!$J:$J,T$9,収穫記録!$F:$F,$I68,収穫記録!$B:$B,"&gt;="&amp;$J$5,収穫記録!$B:$B,"&lt;="&amp;$J$6)
/_xlfn.UNIQUE(_xlfn._xlws.FILTER($E:$E,$D:$D=$J$3))
/IF($J$4="総計",1,IF($J$4="割合",$H68,$K68/10))
),0)</f>
        <v/>
      </c>
      <c r="U68" s="48" t="str" cm="1">
        <f t="array" ref="U68">IFERROR(
IF(OR(U$9="",$I68=""),"",
SUMIFS(収穫記録!$P:$P,収穫記録!$D:$D,$J$1,収穫記録!$I:$I,$J$2,収穫記録!$J:$J,U$9,収穫記録!$F:$F,$I68,収穫記録!$B:$B,"&gt;="&amp;$J$5,収穫記録!$B:$B,"&lt;="&amp;$J$6)
/_xlfn.UNIQUE(_xlfn._xlws.FILTER($E:$E,$D:$D=$J$3))
/IF($J$4="総計",1,IF($J$4="割合",$H68,$K68/10))
),0)</f>
        <v/>
      </c>
      <c r="V68" s="48" t="str" cm="1">
        <f t="array" ref="V68">IFERROR(
IF(OR(V$9="",$I68=""),"",
SUMIFS(収穫記録!$P:$P,収穫記録!$D:$D,$J$1,収穫記録!$I:$I,$J$2,収穫記録!$J:$J,V$9,収穫記録!$F:$F,$I68,収穫記録!$B:$B,"&gt;="&amp;$J$5,収穫記録!$B:$B,"&lt;="&amp;$J$6)
/_xlfn.UNIQUE(_xlfn._xlws.FILTER($E:$E,$D:$D=$J$3))
/IF($J$4="総計",1,IF($J$4="割合",$H68,$K68/10))
),0)</f>
        <v/>
      </c>
      <c r="W68" s="48" t="str" cm="1">
        <f t="array" ref="W68">IFERROR(
IF(OR(W$9="",$I68=""),"",
SUMIFS(収穫記録!$P:$P,収穫記録!$D:$D,$J$1,収穫記録!$I:$I,$J$2,収穫記録!$J:$J,W$9,収穫記録!$F:$F,$I68,収穫記録!$B:$B,"&gt;="&amp;$J$5,収穫記録!$B:$B,"&lt;="&amp;$J$6)
/_xlfn.UNIQUE(_xlfn._xlws.FILTER($E:$E,$D:$D=$J$3))
/IF($J$4="総計",1,IF($J$4="割合",$H68,$K68/10))
),0)</f>
        <v/>
      </c>
      <c r="X68" s="48" t="str" cm="1">
        <f t="array" ref="X68">IFERROR(
IF(OR(X$9="",$I68=""),"",
SUMIFS(収穫記録!$P:$P,収穫記録!$D:$D,$J$1,収穫記録!$I:$I,$J$2,収穫記録!$J:$J,X$9,収穫記録!$F:$F,$I68,収穫記録!$B:$B,"&gt;="&amp;$J$5,収穫記録!$B:$B,"&lt;="&amp;$J$6)
/_xlfn.UNIQUE(_xlfn._xlws.FILTER($E:$E,$D:$D=$J$3))
/IF($J$4="総計",1,IF($J$4="割合",$H68,$K68/10))
),0)</f>
        <v/>
      </c>
    </row>
    <row r="69" spans="10:24">
      <c r="J69" s="13"/>
      <c r="K69" s="37"/>
      <c r="L69" s="46" t="str">
        <f t="shared" si="0"/>
        <v/>
      </c>
      <c r="M69" s="47" cm="1">
        <f t="array" ref="M69">IFERROR(
IF(OR(M$9="",$I69=""),"",
SUMIFS(収穫記録!$P:$P,収穫記録!$D:$D,$J$1,収穫記録!$I:$I,$J$2,収穫記録!$J:$J,M$9,収穫記録!$F:$F,$I69,収穫記録!$B:$B,"&gt;="&amp;$J$5,収穫記録!$B:$B,"&lt;="&amp;$J$6)
/_xlfn.UNIQUE(_xlfn._xlws.FILTER($E:$E,$D:$D=$J$3))
/IF($J$4="総計",1,IF($J$4="割合",$H69,$K69/10))
),0)</f>
        <v>0</v>
      </c>
      <c r="N69" s="48" t="str" cm="1">
        <f t="array" ref="N69">IFERROR(
IF(OR(N$9="",$I69=""),"",
SUMIFS(収穫記録!$P:$P,収穫記録!$D:$D,$J$1,収穫記録!$I:$I,$J$2,収穫記録!$J:$J,N$9,収穫記録!$F:$F,$I69,収穫記録!$B:$B,"&gt;="&amp;$J$5,収穫記録!$B:$B,"&lt;="&amp;$J$6)
/_xlfn.UNIQUE(_xlfn._xlws.FILTER($E:$E,$D:$D=$J$3))
/IF($J$4="総計",1,IF($J$4="割合",$H69,$K69/10))
),0)</f>
        <v/>
      </c>
      <c r="O69" s="48" t="str" cm="1">
        <f t="array" ref="O69">IFERROR(
IF(OR(O$9="",$I69=""),"",
SUMIFS(収穫記録!$P:$P,収穫記録!$D:$D,$J$1,収穫記録!$I:$I,$J$2,収穫記録!$J:$J,O$9,収穫記録!$F:$F,$I69,収穫記録!$B:$B,"&gt;="&amp;$J$5,収穫記録!$B:$B,"&lt;="&amp;$J$6)
/_xlfn.UNIQUE(_xlfn._xlws.FILTER($E:$E,$D:$D=$J$3))
/IF($J$4="総計",1,IF($J$4="割合",$H69,$K69/10))
),0)</f>
        <v/>
      </c>
      <c r="P69" s="48" t="str" cm="1">
        <f t="array" ref="P69">IFERROR(
IF(OR(P$9="",$I69=""),"",
SUMIFS(収穫記録!$P:$P,収穫記録!$D:$D,$J$1,収穫記録!$I:$I,$J$2,収穫記録!$J:$J,P$9,収穫記録!$F:$F,$I69,収穫記録!$B:$B,"&gt;="&amp;$J$5,収穫記録!$B:$B,"&lt;="&amp;$J$6)
/_xlfn.UNIQUE(_xlfn._xlws.FILTER($E:$E,$D:$D=$J$3))
/IF($J$4="総計",1,IF($J$4="割合",$H69,$K69/10))
),0)</f>
        <v/>
      </c>
      <c r="Q69" s="48" t="str" cm="1">
        <f t="array" ref="Q69">IFERROR(
IF(OR(Q$9="",$I69=""),"",
SUMIFS(収穫記録!$P:$P,収穫記録!$D:$D,$J$1,収穫記録!$I:$I,$J$2,収穫記録!$J:$J,Q$9,収穫記録!$F:$F,$I69,収穫記録!$B:$B,"&gt;="&amp;$J$5,収穫記録!$B:$B,"&lt;="&amp;$J$6)
/_xlfn.UNIQUE(_xlfn._xlws.FILTER($E:$E,$D:$D=$J$3))
/IF($J$4="総計",1,IF($J$4="割合",$H69,$K69/10))
),0)</f>
        <v/>
      </c>
      <c r="R69" s="48" t="str" cm="1">
        <f t="array" ref="R69">IFERROR(
IF(OR(R$9="",$I69=""),"",
SUMIFS(収穫記録!$P:$P,収穫記録!$D:$D,$J$1,収穫記録!$I:$I,$J$2,収穫記録!$J:$J,R$9,収穫記録!$F:$F,$I69,収穫記録!$B:$B,"&gt;="&amp;$J$5,収穫記録!$B:$B,"&lt;="&amp;$J$6)
/_xlfn.UNIQUE(_xlfn._xlws.FILTER($E:$E,$D:$D=$J$3))
/IF($J$4="総計",1,IF($J$4="割合",$H69,$K69/10))
),0)</f>
        <v/>
      </c>
      <c r="S69" s="48" t="str" cm="1">
        <f t="array" ref="S69">IFERROR(
IF(OR(S$9="",$I69=""),"",
SUMIFS(収穫記録!$P:$P,収穫記録!$D:$D,$J$1,収穫記録!$I:$I,$J$2,収穫記録!$J:$J,S$9,収穫記録!$F:$F,$I69,収穫記録!$B:$B,"&gt;="&amp;$J$5,収穫記録!$B:$B,"&lt;="&amp;$J$6)
/_xlfn.UNIQUE(_xlfn._xlws.FILTER($E:$E,$D:$D=$J$3))
/IF($J$4="総計",1,IF($J$4="割合",$H69,$K69/10))
),0)</f>
        <v/>
      </c>
      <c r="T69" s="48" t="str" cm="1">
        <f t="array" ref="T69">IFERROR(
IF(OR(T$9="",$I69=""),"",
SUMIFS(収穫記録!$P:$P,収穫記録!$D:$D,$J$1,収穫記録!$I:$I,$J$2,収穫記録!$J:$J,T$9,収穫記録!$F:$F,$I69,収穫記録!$B:$B,"&gt;="&amp;$J$5,収穫記録!$B:$B,"&lt;="&amp;$J$6)
/_xlfn.UNIQUE(_xlfn._xlws.FILTER($E:$E,$D:$D=$J$3))
/IF($J$4="総計",1,IF($J$4="割合",$H69,$K69/10))
),0)</f>
        <v/>
      </c>
      <c r="U69" s="48" t="str" cm="1">
        <f t="array" ref="U69">IFERROR(
IF(OR(U$9="",$I69=""),"",
SUMIFS(収穫記録!$P:$P,収穫記録!$D:$D,$J$1,収穫記録!$I:$I,$J$2,収穫記録!$J:$J,U$9,収穫記録!$F:$F,$I69,収穫記録!$B:$B,"&gt;="&amp;$J$5,収穫記録!$B:$B,"&lt;="&amp;$J$6)
/_xlfn.UNIQUE(_xlfn._xlws.FILTER($E:$E,$D:$D=$J$3))
/IF($J$4="総計",1,IF($J$4="割合",$H69,$K69/10))
),0)</f>
        <v/>
      </c>
      <c r="V69" s="48" t="str" cm="1">
        <f t="array" ref="V69">IFERROR(
IF(OR(V$9="",$I69=""),"",
SUMIFS(収穫記録!$P:$P,収穫記録!$D:$D,$J$1,収穫記録!$I:$I,$J$2,収穫記録!$J:$J,V$9,収穫記録!$F:$F,$I69,収穫記録!$B:$B,"&gt;="&amp;$J$5,収穫記録!$B:$B,"&lt;="&amp;$J$6)
/_xlfn.UNIQUE(_xlfn._xlws.FILTER($E:$E,$D:$D=$J$3))
/IF($J$4="総計",1,IF($J$4="割合",$H69,$K69/10))
),0)</f>
        <v/>
      </c>
      <c r="W69" s="48" t="str" cm="1">
        <f t="array" ref="W69">IFERROR(
IF(OR(W$9="",$I69=""),"",
SUMIFS(収穫記録!$P:$P,収穫記録!$D:$D,$J$1,収穫記録!$I:$I,$J$2,収穫記録!$J:$J,W$9,収穫記録!$F:$F,$I69,収穫記録!$B:$B,"&gt;="&amp;$J$5,収穫記録!$B:$B,"&lt;="&amp;$J$6)
/_xlfn.UNIQUE(_xlfn._xlws.FILTER($E:$E,$D:$D=$J$3))
/IF($J$4="総計",1,IF($J$4="割合",$H69,$K69/10))
),0)</f>
        <v/>
      </c>
      <c r="X69" s="48" t="str" cm="1">
        <f t="array" ref="X69">IFERROR(
IF(OR(X$9="",$I69=""),"",
SUMIFS(収穫記録!$P:$P,収穫記録!$D:$D,$J$1,収穫記録!$I:$I,$J$2,収穫記録!$J:$J,X$9,収穫記録!$F:$F,$I69,収穫記録!$B:$B,"&gt;="&amp;$J$5,収穫記録!$B:$B,"&lt;="&amp;$J$6)
/_xlfn.UNIQUE(_xlfn._xlws.FILTER($E:$E,$D:$D=$J$3))
/IF($J$4="総計",1,IF($J$4="割合",$H69,$K69/10))
),0)</f>
        <v/>
      </c>
    </row>
    <row r="70" spans="10:24">
      <c r="J70" s="13"/>
      <c r="K70" s="37"/>
      <c r="L70" s="46" t="str">
        <f t="shared" si="0"/>
        <v/>
      </c>
      <c r="M70" s="47" cm="1">
        <f t="array" ref="M70">IFERROR(
IF(OR(M$9="",$I70=""),"",
SUMIFS(収穫記録!$P:$P,収穫記録!$D:$D,$J$1,収穫記録!$I:$I,$J$2,収穫記録!$J:$J,M$9,収穫記録!$F:$F,$I70,収穫記録!$B:$B,"&gt;="&amp;$J$5,収穫記録!$B:$B,"&lt;="&amp;$J$6)
/_xlfn.UNIQUE(_xlfn._xlws.FILTER($E:$E,$D:$D=$J$3))
/IF($J$4="総計",1,IF($J$4="割合",$H70,$K70/10))
),0)</f>
        <v>0</v>
      </c>
      <c r="N70" s="48" t="str" cm="1">
        <f t="array" ref="N70">IFERROR(
IF(OR(N$9="",$I70=""),"",
SUMIFS(収穫記録!$P:$P,収穫記録!$D:$D,$J$1,収穫記録!$I:$I,$J$2,収穫記録!$J:$J,N$9,収穫記録!$F:$F,$I70,収穫記録!$B:$B,"&gt;="&amp;$J$5,収穫記録!$B:$B,"&lt;="&amp;$J$6)
/_xlfn.UNIQUE(_xlfn._xlws.FILTER($E:$E,$D:$D=$J$3))
/IF($J$4="総計",1,IF($J$4="割合",$H70,$K70/10))
),0)</f>
        <v/>
      </c>
      <c r="O70" s="48" t="str" cm="1">
        <f t="array" ref="O70">IFERROR(
IF(OR(O$9="",$I70=""),"",
SUMIFS(収穫記録!$P:$P,収穫記録!$D:$D,$J$1,収穫記録!$I:$I,$J$2,収穫記録!$J:$J,O$9,収穫記録!$F:$F,$I70,収穫記録!$B:$B,"&gt;="&amp;$J$5,収穫記録!$B:$B,"&lt;="&amp;$J$6)
/_xlfn.UNIQUE(_xlfn._xlws.FILTER($E:$E,$D:$D=$J$3))
/IF($J$4="総計",1,IF($J$4="割合",$H70,$K70/10))
),0)</f>
        <v/>
      </c>
      <c r="P70" s="48" t="str" cm="1">
        <f t="array" ref="P70">IFERROR(
IF(OR(P$9="",$I70=""),"",
SUMIFS(収穫記録!$P:$P,収穫記録!$D:$D,$J$1,収穫記録!$I:$I,$J$2,収穫記録!$J:$J,P$9,収穫記録!$F:$F,$I70,収穫記録!$B:$B,"&gt;="&amp;$J$5,収穫記録!$B:$B,"&lt;="&amp;$J$6)
/_xlfn.UNIQUE(_xlfn._xlws.FILTER($E:$E,$D:$D=$J$3))
/IF($J$4="総計",1,IF($J$4="割合",$H70,$K70/10))
),0)</f>
        <v/>
      </c>
      <c r="Q70" s="48" t="str" cm="1">
        <f t="array" ref="Q70">IFERROR(
IF(OR(Q$9="",$I70=""),"",
SUMIFS(収穫記録!$P:$P,収穫記録!$D:$D,$J$1,収穫記録!$I:$I,$J$2,収穫記録!$J:$J,Q$9,収穫記録!$F:$F,$I70,収穫記録!$B:$B,"&gt;="&amp;$J$5,収穫記録!$B:$B,"&lt;="&amp;$J$6)
/_xlfn.UNIQUE(_xlfn._xlws.FILTER($E:$E,$D:$D=$J$3))
/IF($J$4="総計",1,IF($J$4="割合",$H70,$K70/10))
),0)</f>
        <v/>
      </c>
      <c r="R70" s="48" t="str" cm="1">
        <f t="array" ref="R70">IFERROR(
IF(OR(R$9="",$I70=""),"",
SUMIFS(収穫記録!$P:$P,収穫記録!$D:$D,$J$1,収穫記録!$I:$I,$J$2,収穫記録!$J:$J,R$9,収穫記録!$F:$F,$I70,収穫記録!$B:$B,"&gt;="&amp;$J$5,収穫記録!$B:$B,"&lt;="&amp;$J$6)
/_xlfn.UNIQUE(_xlfn._xlws.FILTER($E:$E,$D:$D=$J$3))
/IF($J$4="総計",1,IF($J$4="割合",$H70,$K70/10))
),0)</f>
        <v/>
      </c>
      <c r="S70" s="48" t="str" cm="1">
        <f t="array" ref="S70">IFERROR(
IF(OR(S$9="",$I70=""),"",
SUMIFS(収穫記録!$P:$P,収穫記録!$D:$D,$J$1,収穫記録!$I:$I,$J$2,収穫記録!$J:$J,S$9,収穫記録!$F:$F,$I70,収穫記録!$B:$B,"&gt;="&amp;$J$5,収穫記録!$B:$B,"&lt;="&amp;$J$6)
/_xlfn.UNIQUE(_xlfn._xlws.FILTER($E:$E,$D:$D=$J$3))
/IF($J$4="総計",1,IF($J$4="割合",$H70,$K70/10))
),0)</f>
        <v/>
      </c>
      <c r="T70" s="48" t="str" cm="1">
        <f t="array" ref="T70">IFERROR(
IF(OR(T$9="",$I70=""),"",
SUMIFS(収穫記録!$P:$P,収穫記録!$D:$D,$J$1,収穫記録!$I:$I,$J$2,収穫記録!$J:$J,T$9,収穫記録!$F:$F,$I70,収穫記録!$B:$B,"&gt;="&amp;$J$5,収穫記録!$B:$B,"&lt;="&amp;$J$6)
/_xlfn.UNIQUE(_xlfn._xlws.FILTER($E:$E,$D:$D=$J$3))
/IF($J$4="総計",1,IF($J$4="割合",$H70,$K70/10))
),0)</f>
        <v/>
      </c>
      <c r="U70" s="48" t="str" cm="1">
        <f t="array" ref="U70">IFERROR(
IF(OR(U$9="",$I70=""),"",
SUMIFS(収穫記録!$P:$P,収穫記録!$D:$D,$J$1,収穫記録!$I:$I,$J$2,収穫記録!$J:$J,U$9,収穫記録!$F:$F,$I70,収穫記録!$B:$B,"&gt;="&amp;$J$5,収穫記録!$B:$B,"&lt;="&amp;$J$6)
/_xlfn.UNIQUE(_xlfn._xlws.FILTER($E:$E,$D:$D=$J$3))
/IF($J$4="総計",1,IF($J$4="割合",$H70,$K70/10))
),0)</f>
        <v/>
      </c>
      <c r="V70" s="48" t="str" cm="1">
        <f t="array" ref="V70">IFERROR(
IF(OR(V$9="",$I70=""),"",
SUMIFS(収穫記録!$P:$P,収穫記録!$D:$D,$J$1,収穫記録!$I:$I,$J$2,収穫記録!$J:$J,V$9,収穫記録!$F:$F,$I70,収穫記録!$B:$B,"&gt;="&amp;$J$5,収穫記録!$B:$B,"&lt;="&amp;$J$6)
/_xlfn.UNIQUE(_xlfn._xlws.FILTER($E:$E,$D:$D=$J$3))
/IF($J$4="総計",1,IF($J$4="割合",$H70,$K70/10))
),0)</f>
        <v/>
      </c>
      <c r="W70" s="48" t="str" cm="1">
        <f t="array" ref="W70">IFERROR(
IF(OR(W$9="",$I70=""),"",
SUMIFS(収穫記録!$P:$P,収穫記録!$D:$D,$J$1,収穫記録!$I:$I,$J$2,収穫記録!$J:$J,W$9,収穫記録!$F:$F,$I70,収穫記録!$B:$B,"&gt;="&amp;$J$5,収穫記録!$B:$B,"&lt;="&amp;$J$6)
/_xlfn.UNIQUE(_xlfn._xlws.FILTER($E:$E,$D:$D=$J$3))
/IF($J$4="総計",1,IF($J$4="割合",$H70,$K70/10))
),0)</f>
        <v/>
      </c>
      <c r="X70" s="48" t="str" cm="1">
        <f t="array" ref="X70">IFERROR(
IF(OR(X$9="",$I70=""),"",
SUMIFS(収穫記録!$P:$P,収穫記録!$D:$D,$J$1,収穫記録!$I:$I,$J$2,収穫記録!$J:$J,X$9,収穫記録!$F:$F,$I70,収穫記録!$B:$B,"&gt;="&amp;$J$5,収穫記録!$B:$B,"&lt;="&amp;$J$6)
/_xlfn.UNIQUE(_xlfn._xlws.FILTER($E:$E,$D:$D=$J$3))
/IF($J$4="総計",1,IF($J$4="割合",$H70,$K70/10))
),0)</f>
        <v/>
      </c>
    </row>
    <row r="71" spans="10:24">
      <c r="J71" s="13"/>
      <c r="K71" s="37"/>
      <c r="L71" s="46" t="str">
        <f t="shared" si="0"/>
        <v/>
      </c>
      <c r="M71" s="47" cm="1">
        <f t="array" ref="M71">IFERROR(
IF(OR(M$9="",$I71=""),"",
SUMIFS(収穫記録!$P:$P,収穫記録!$D:$D,$J$1,収穫記録!$I:$I,$J$2,収穫記録!$J:$J,M$9,収穫記録!$F:$F,$I71,収穫記録!$B:$B,"&gt;="&amp;$J$5,収穫記録!$B:$B,"&lt;="&amp;$J$6)
/_xlfn.UNIQUE(_xlfn._xlws.FILTER($E:$E,$D:$D=$J$3))
/IF($J$4="総計",1,IF($J$4="割合",$H71,$K71/10))
),0)</f>
        <v>0</v>
      </c>
      <c r="N71" s="48" t="str" cm="1">
        <f t="array" ref="N71">IFERROR(
IF(OR(N$9="",$I71=""),"",
SUMIFS(収穫記録!$P:$P,収穫記録!$D:$D,$J$1,収穫記録!$I:$I,$J$2,収穫記録!$J:$J,N$9,収穫記録!$F:$F,$I71,収穫記録!$B:$B,"&gt;="&amp;$J$5,収穫記録!$B:$B,"&lt;="&amp;$J$6)
/_xlfn.UNIQUE(_xlfn._xlws.FILTER($E:$E,$D:$D=$J$3))
/IF($J$4="総計",1,IF($J$4="割合",$H71,$K71/10))
),0)</f>
        <v/>
      </c>
      <c r="O71" s="48" t="str" cm="1">
        <f t="array" ref="O71">IFERROR(
IF(OR(O$9="",$I71=""),"",
SUMIFS(収穫記録!$P:$P,収穫記録!$D:$D,$J$1,収穫記録!$I:$I,$J$2,収穫記録!$J:$J,O$9,収穫記録!$F:$F,$I71,収穫記録!$B:$B,"&gt;="&amp;$J$5,収穫記録!$B:$B,"&lt;="&amp;$J$6)
/_xlfn.UNIQUE(_xlfn._xlws.FILTER($E:$E,$D:$D=$J$3))
/IF($J$4="総計",1,IF($J$4="割合",$H71,$K71/10))
),0)</f>
        <v/>
      </c>
      <c r="P71" s="48" t="str" cm="1">
        <f t="array" ref="P71">IFERROR(
IF(OR(P$9="",$I71=""),"",
SUMIFS(収穫記録!$P:$P,収穫記録!$D:$D,$J$1,収穫記録!$I:$I,$J$2,収穫記録!$J:$J,P$9,収穫記録!$F:$F,$I71,収穫記録!$B:$B,"&gt;="&amp;$J$5,収穫記録!$B:$B,"&lt;="&amp;$J$6)
/_xlfn.UNIQUE(_xlfn._xlws.FILTER($E:$E,$D:$D=$J$3))
/IF($J$4="総計",1,IF($J$4="割合",$H71,$K71/10))
),0)</f>
        <v/>
      </c>
      <c r="Q71" s="48" t="str" cm="1">
        <f t="array" ref="Q71">IFERROR(
IF(OR(Q$9="",$I71=""),"",
SUMIFS(収穫記録!$P:$P,収穫記録!$D:$D,$J$1,収穫記録!$I:$I,$J$2,収穫記録!$J:$J,Q$9,収穫記録!$F:$F,$I71,収穫記録!$B:$B,"&gt;="&amp;$J$5,収穫記録!$B:$B,"&lt;="&amp;$J$6)
/_xlfn.UNIQUE(_xlfn._xlws.FILTER($E:$E,$D:$D=$J$3))
/IF($J$4="総計",1,IF($J$4="割合",$H71,$K71/10))
),0)</f>
        <v/>
      </c>
      <c r="R71" s="48" t="str" cm="1">
        <f t="array" ref="R71">IFERROR(
IF(OR(R$9="",$I71=""),"",
SUMIFS(収穫記録!$P:$P,収穫記録!$D:$D,$J$1,収穫記録!$I:$I,$J$2,収穫記録!$J:$J,R$9,収穫記録!$F:$F,$I71,収穫記録!$B:$B,"&gt;="&amp;$J$5,収穫記録!$B:$B,"&lt;="&amp;$J$6)
/_xlfn.UNIQUE(_xlfn._xlws.FILTER($E:$E,$D:$D=$J$3))
/IF($J$4="総計",1,IF($J$4="割合",$H71,$K71/10))
),0)</f>
        <v/>
      </c>
      <c r="S71" s="48" t="str" cm="1">
        <f t="array" ref="S71">IFERROR(
IF(OR(S$9="",$I71=""),"",
SUMIFS(収穫記録!$P:$P,収穫記録!$D:$D,$J$1,収穫記録!$I:$I,$J$2,収穫記録!$J:$J,S$9,収穫記録!$F:$F,$I71,収穫記録!$B:$B,"&gt;="&amp;$J$5,収穫記録!$B:$B,"&lt;="&amp;$J$6)
/_xlfn.UNIQUE(_xlfn._xlws.FILTER($E:$E,$D:$D=$J$3))
/IF($J$4="総計",1,IF($J$4="割合",$H71,$K71/10))
),0)</f>
        <v/>
      </c>
      <c r="T71" s="48" t="str" cm="1">
        <f t="array" ref="T71">IFERROR(
IF(OR(T$9="",$I71=""),"",
SUMIFS(収穫記録!$P:$P,収穫記録!$D:$D,$J$1,収穫記録!$I:$I,$J$2,収穫記録!$J:$J,T$9,収穫記録!$F:$F,$I71,収穫記録!$B:$B,"&gt;="&amp;$J$5,収穫記録!$B:$B,"&lt;="&amp;$J$6)
/_xlfn.UNIQUE(_xlfn._xlws.FILTER($E:$E,$D:$D=$J$3))
/IF($J$4="総計",1,IF($J$4="割合",$H71,$K71/10))
),0)</f>
        <v/>
      </c>
      <c r="U71" s="48" t="str" cm="1">
        <f t="array" ref="U71">IFERROR(
IF(OR(U$9="",$I71=""),"",
SUMIFS(収穫記録!$P:$P,収穫記録!$D:$D,$J$1,収穫記録!$I:$I,$J$2,収穫記録!$J:$J,U$9,収穫記録!$F:$F,$I71,収穫記録!$B:$B,"&gt;="&amp;$J$5,収穫記録!$B:$B,"&lt;="&amp;$J$6)
/_xlfn.UNIQUE(_xlfn._xlws.FILTER($E:$E,$D:$D=$J$3))
/IF($J$4="総計",1,IF($J$4="割合",$H71,$K71/10))
),0)</f>
        <v/>
      </c>
      <c r="V71" s="48" t="str" cm="1">
        <f t="array" ref="V71">IFERROR(
IF(OR(V$9="",$I71=""),"",
SUMIFS(収穫記録!$P:$P,収穫記録!$D:$D,$J$1,収穫記録!$I:$I,$J$2,収穫記録!$J:$J,V$9,収穫記録!$F:$F,$I71,収穫記録!$B:$B,"&gt;="&amp;$J$5,収穫記録!$B:$B,"&lt;="&amp;$J$6)
/_xlfn.UNIQUE(_xlfn._xlws.FILTER($E:$E,$D:$D=$J$3))
/IF($J$4="総計",1,IF($J$4="割合",$H71,$K71/10))
),0)</f>
        <v/>
      </c>
      <c r="W71" s="48" t="str" cm="1">
        <f t="array" ref="W71">IFERROR(
IF(OR(W$9="",$I71=""),"",
SUMIFS(収穫記録!$P:$P,収穫記録!$D:$D,$J$1,収穫記録!$I:$I,$J$2,収穫記録!$J:$J,W$9,収穫記録!$F:$F,$I71,収穫記録!$B:$B,"&gt;="&amp;$J$5,収穫記録!$B:$B,"&lt;="&amp;$J$6)
/_xlfn.UNIQUE(_xlfn._xlws.FILTER($E:$E,$D:$D=$J$3))
/IF($J$4="総計",1,IF($J$4="割合",$H71,$K71/10))
),0)</f>
        <v/>
      </c>
      <c r="X71" s="48" t="str" cm="1">
        <f t="array" ref="X71">IFERROR(
IF(OR(X$9="",$I71=""),"",
SUMIFS(収穫記録!$P:$P,収穫記録!$D:$D,$J$1,収穫記録!$I:$I,$J$2,収穫記録!$J:$J,X$9,収穫記録!$F:$F,$I71,収穫記録!$B:$B,"&gt;="&amp;$J$5,収穫記録!$B:$B,"&lt;="&amp;$J$6)
/_xlfn.UNIQUE(_xlfn._xlws.FILTER($E:$E,$D:$D=$J$3))
/IF($J$4="総計",1,IF($J$4="割合",$H71,$K71/10))
),0)</f>
        <v/>
      </c>
    </row>
    <row r="72" spans="10:24">
      <c r="J72" s="13"/>
      <c r="K72" s="37"/>
      <c r="L72" s="46" t="str">
        <f t="shared" si="0"/>
        <v/>
      </c>
      <c r="M72" s="47" cm="1">
        <f t="array" ref="M72">IFERROR(
IF(OR(M$9="",$I72=""),"",
SUMIFS(収穫記録!$P:$P,収穫記録!$D:$D,$J$1,収穫記録!$I:$I,$J$2,収穫記録!$J:$J,M$9,収穫記録!$F:$F,$I72,収穫記録!$B:$B,"&gt;="&amp;$J$5,収穫記録!$B:$B,"&lt;="&amp;$J$6)
/_xlfn.UNIQUE(_xlfn._xlws.FILTER($E:$E,$D:$D=$J$3))
/IF($J$4="総計",1,IF($J$4="割合",$H72,$K72/10))
),0)</f>
        <v>0</v>
      </c>
      <c r="N72" s="48" t="str" cm="1">
        <f t="array" ref="N72">IFERROR(
IF(OR(N$9="",$I72=""),"",
SUMIFS(収穫記録!$P:$P,収穫記録!$D:$D,$J$1,収穫記録!$I:$I,$J$2,収穫記録!$J:$J,N$9,収穫記録!$F:$F,$I72,収穫記録!$B:$B,"&gt;="&amp;$J$5,収穫記録!$B:$B,"&lt;="&amp;$J$6)
/_xlfn.UNIQUE(_xlfn._xlws.FILTER($E:$E,$D:$D=$J$3))
/IF($J$4="総計",1,IF($J$4="割合",$H72,$K72/10))
),0)</f>
        <v/>
      </c>
      <c r="O72" s="48" t="str" cm="1">
        <f t="array" ref="O72">IFERROR(
IF(OR(O$9="",$I72=""),"",
SUMIFS(収穫記録!$P:$P,収穫記録!$D:$D,$J$1,収穫記録!$I:$I,$J$2,収穫記録!$J:$J,O$9,収穫記録!$F:$F,$I72,収穫記録!$B:$B,"&gt;="&amp;$J$5,収穫記録!$B:$B,"&lt;="&amp;$J$6)
/_xlfn.UNIQUE(_xlfn._xlws.FILTER($E:$E,$D:$D=$J$3))
/IF($J$4="総計",1,IF($J$4="割合",$H72,$K72/10))
),0)</f>
        <v/>
      </c>
      <c r="P72" s="48" t="str" cm="1">
        <f t="array" ref="P72">IFERROR(
IF(OR(P$9="",$I72=""),"",
SUMIFS(収穫記録!$P:$P,収穫記録!$D:$D,$J$1,収穫記録!$I:$I,$J$2,収穫記録!$J:$J,P$9,収穫記録!$F:$F,$I72,収穫記録!$B:$B,"&gt;="&amp;$J$5,収穫記録!$B:$B,"&lt;="&amp;$J$6)
/_xlfn.UNIQUE(_xlfn._xlws.FILTER($E:$E,$D:$D=$J$3))
/IF($J$4="総計",1,IF($J$4="割合",$H72,$K72/10))
),0)</f>
        <v/>
      </c>
      <c r="Q72" s="48" t="str" cm="1">
        <f t="array" ref="Q72">IFERROR(
IF(OR(Q$9="",$I72=""),"",
SUMIFS(収穫記録!$P:$P,収穫記録!$D:$D,$J$1,収穫記録!$I:$I,$J$2,収穫記録!$J:$J,Q$9,収穫記録!$F:$F,$I72,収穫記録!$B:$B,"&gt;="&amp;$J$5,収穫記録!$B:$B,"&lt;="&amp;$J$6)
/_xlfn.UNIQUE(_xlfn._xlws.FILTER($E:$E,$D:$D=$J$3))
/IF($J$4="総計",1,IF($J$4="割合",$H72,$K72/10))
),0)</f>
        <v/>
      </c>
      <c r="R72" s="48" t="str" cm="1">
        <f t="array" ref="R72">IFERROR(
IF(OR(R$9="",$I72=""),"",
SUMIFS(収穫記録!$P:$P,収穫記録!$D:$D,$J$1,収穫記録!$I:$I,$J$2,収穫記録!$J:$J,R$9,収穫記録!$F:$F,$I72,収穫記録!$B:$B,"&gt;="&amp;$J$5,収穫記録!$B:$B,"&lt;="&amp;$J$6)
/_xlfn.UNIQUE(_xlfn._xlws.FILTER($E:$E,$D:$D=$J$3))
/IF($J$4="総計",1,IF($J$4="割合",$H72,$K72/10))
),0)</f>
        <v/>
      </c>
      <c r="S72" s="48" t="str" cm="1">
        <f t="array" ref="S72">IFERROR(
IF(OR(S$9="",$I72=""),"",
SUMIFS(収穫記録!$P:$P,収穫記録!$D:$D,$J$1,収穫記録!$I:$I,$J$2,収穫記録!$J:$J,S$9,収穫記録!$F:$F,$I72,収穫記録!$B:$B,"&gt;="&amp;$J$5,収穫記録!$B:$B,"&lt;="&amp;$J$6)
/_xlfn.UNIQUE(_xlfn._xlws.FILTER($E:$E,$D:$D=$J$3))
/IF($J$4="総計",1,IF($J$4="割合",$H72,$K72/10))
),0)</f>
        <v/>
      </c>
      <c r="T72" s="48" t="str" cm="1">
        <f t="array" ref="T72">IFERROR(
IF(OR(T$9="",$I72=""),"",
SUMIFS(収穫記録!$P:$P,収穫記録!$D:$D,$J$1,収穫記録!$I:$I,$J$2,収穫記録!$J:$J,T$9,収穫記録!$F:$F,$I72,収穫記録!$B:$B,"&gt;="&amp;$J$5,収穫記録!$B:$B,"&lt;="&amp;$J$6)
/_xlfn.UNIQUE(_xlfn._xlws.FILTER($E:$E,$D:$D=$J$3))
/IF($J$4="総計",1,IF($J$4="割合",$H72,$K72/10))
),0)</f>
        <v/>
      </c>
      <c r="U72" s="48" t="str" cm="1">
        <f t="array" ref="U72">IFERROR(
IF(OR(U$9="",$I72=""),"",
SUMIFS(収穫記録!$P:$P,収穫記録!$D:$D,$J$1,収穫記録!$I:$I,$J$2,収穫記録!$J:$J,U$9,収穫記録!$F:$F,$I72,収穫記録!$B:$B,"&gt;="&amp;$J$5,収穫記録!$B:$B,"&lt;="&amp;$J$6)
/_xlfn.UNIQUE(_xlfn._xlws.FILTER($E:$E,$D:$D=$J$3))
/IF($J$4="総計",1,IF($J$4="割合",$H72,$K72/10))
),0)</f>
        <v/>
      </c>
      <c r="V72" s="48" t="str" cm="1">
        <f t="array" ref="V72">IFERROR(
IF(OR(V$9="",$I72=""),"",
SUMIFS(収穫記録!$P:$P,収穫記録!$D:$D,$J$1,収穫記録!$I:$I,$J$2,収穫記録!$J:$J,V$9,収穫記録!$F:$F,$I72,収穫記録!$B:$B,"&gt;="&amp;$J$5,収穫記録!$B:$B,"&lt;="&amp;$J$6)
/_xlfn.UNIQUE(_xlfn._xlws.FILTER($E:$E,$D:$D=$J$3))
/IF($J$4="総計",1,IF($J$4="割合",$H72,$K72/10))
),0)</f>
        <v/>
      </c>
      <c r="W72" s="48" t="str" cm="1">
        <f t="array" ref="W72">IFERROR(
IF(OR(W$9="",$I72=""),"",
SUMIFS(収穫記録!$P:$P,収穫記録!$D:$D,$J$1,収穫記録!$I:$I,$J$2,収穫記録!$J:$J,W$9,収穫記録!$F:$F,$I72,収穫記録!$B:$B,"&gt;="&amp;$J$5,収穫記録!$B:$B,"&lt;="&amp;$J$6)
/_xlfn.UNIQUE(_xlfn._xlws.FILTER($E:$E,$D:$D=$J$3))
/IF($J$4="総計",1,IF($J$4="割合",$H72,$K72/10))
),0)</f>
        <v/>
      </c>
      <c r="X72" s="48" t="str" cm="1">
        <f t="array" ref="X72">IFERROR(
IF(OR(X$9="",$I72=""),"",
SUMIFS(収穫記録!$P:$P,収穫記録!$D:$D,$J$1,収穫記録!$I:$I,$J$2,収穫記録!$J:$J,X$9,収穫記録!$F:$F,$I72,収穫記録!$B:$B,"&gt;="&amp;$J$5,収穫記録!$B:$B,"&lt;="&amp;$J$6)
/_xlfn.UNIQUE(_xlfn._xlws.FILTER($E:$E,$D:$D=$J$3))
/IF($J$4="総計",1,IF($J$4="割合",$H72,$K72/10))
),0)</f>
        <v/>
      </c>
    </row>
    <row r="73" spans="10:24">
      <c r="J73" s="13"/>
      <c r="K73" s="37"/>
      <c r="L73" s="46" t="str">
        <f t="shared" si="0"/>
        <v/>
      </c>
      <c r="M73" s="47" cm="1">
        <f t="array" ref="M73">IFERROR(
IF(OR(M$9="",$I73=""),"",
SUMIFS(収穫記録!$P:$P,収穫記録!$D:$D,$J$1,収穫記録!$I:$I,$J$2,収穫記録!$J:$J,M$9,収穫記録!$F:$F,$I73,収穫記録!$B:$B,"&gt;="&amp;$J$5,収穫記録!$B:$B,"&lt;="&amp;$J$6)
/_xlfn.UNIQUE(_xlfn._xlws.FILTER($E:$E,$D:$D=$J$3))
/IF($J$4="総計",1,IF($J$4="割合",$H73,$K73/10))
),0)</f>
        <v>0</v>
      </c>
      <c r="N73" s="48" t="str" cm="1">
        <f t="array" ref="N73">IFERROR(
IF(OR(N$9="",$I73=""),"",
SUMIFS(収穫記録!$P:$P,収穫記録!$D:$D,$J$1,収穫記録!$I:$I,$J$2,収穫記録!$J:$J,N$9,収穫記録!$F:$F,$I73,収穫記録!$B:$B,"&gt;="&amp;$J$5,収穫記録!$B:$B,"&lt;="&amp;$J$6)
/_xlfn.UNIQUE(_xlfn._xlws.FILTER($E:$E,$D:$D=$J$3))
/IF($J$4="総計",1,IF($J$4="割合",$H73,$K73/10))
),0)</f>
        <v/>
      </c>
      <c r="O73" s="48" t="str" cm="1">
        <f t="array" ref="O73">IFERROR(
IF(OR(O$9="",$I73=""),"",
SUMIFS(収穫記録!$P:$P,収穫記録!$D:$D,$J$1,収穫記録!$I:$I,$J$2,収穫記録!$J:$J,O$9,収穫記録!$F:$F,$I73,収穫記録!$B:$B,"&gt;="&amp;$J$5,収穫記録!$B:$B,"&lt;="&amp;$J$6)
/_xlfn.UNIQUE(_xlfn._xlws.FILTER($E:$E,$D:$D=$J$3))
/IF($J$4="総計",1,IF($J$4="割合",$H73,$K73/10))
),0)</f>
        <v/>
      </c>
      <c r="P73" s="48" t="str" cm="1">
        <f t="array" ref="P73">IFERROR(
IF(OR(P$9="",$I73=""),"",
SUMIFS(収穫記録!$P:$P,収穫記録!$D:$D,$J$1,収穫記録!$I:$I,$J$2,収穫記録!$J:$J,P$9,収穫記録!$F:$F,$I73,収穫記録!$B:$B,"&gt;="&amp;$J$5,収穫記録!$B:$B,"&lt;="&amp;$J$6)
/_xlfn.UNIQUE(_xlfn._xlws.FILTER($E:$E,$D:$D=$J$3))
/IF($J$4="総計",1,IF($J$4="割合",$H73,$K73/10))
),0)</f>
        <v/>
      </c>
      <c r="Q73" s="48" t="str" cm="1">
        <f t="array" ref="Q73">IFERROR(
IF(OR(Q$9="",$I73=""),"",
SUMIFS(収穫記録!$P:$P,収穫記録!$D:$D,$J$1,収穫記録!$I:$I,$J$2,収穫記録!$J:$J,Q$9,収穫記録!$F:$F,$I73,収穫記録!$B:$B,"&gt;="&amp;$J$5,収穫記録!$B:$B,"&lt;="&amp;$J$6)
/_xlfn.UNIQUE(_xlfn._xlws.FILTER($E:$E,$D:$D=$J$3))
/IF($J$4="総計",1,IF($J$4="割合",$H73,$K73/10))
),0)</f>
        <v/>
      </c>
      <c r="R73" s="48" t="str" cm="1">
        <f t="array" ref="R73">IFERROR(
IF(OR(R$9="",$I73=""),"",
SUMIFS(収穫記録!$P:$P,収穫記録!$D:$D,$J$1,収穫記録!$I:$I,$J$2,収穫記録!$J:$J,R$9,収穫記録!$F:$F,$I73,収穫記録!$B:$B,"&gt;="&amp;$J$5,収穫記録!$B:$B,"&lt;="&amp;$J$6)
/_xlfn.UNIQUE(_xlfn._xlws.FILTER($E:$E,$D:$D=$J$3))
/IF($J$4="総計",1,IF($J$4="割合",$H73,$K73/10))
),0)</f>
        <v/>
      </c>
      <c r="S73" s="48" t="str" cm="1">
        <f t="array" ref="S73">IFERROR(
IF(OR(S$9="",$I73=""),"",
SUMIFS(収穫記録!$P:$P,収穫記録!$D:$D,$J$1,収穫記録!$I:$I,$J$2,収穫記録!$J:$J,S$9,収穫記録!$F:$F,$I73,収穫記録!$B:$B,"&gt;="&amp;$J$5,収穫記録!$B:$B,"&lt;="&amp;$J$6)
/_xlfn.UNIQUE(_xlfn._xlws.FILTER($E:$E,$D:$D=$J$3))
/IF($J$4="総計",1,IF($J$4="割合",$H73,$K73/10))
),0)</f>
        <v/>
      </c>
      <c r="T73" s="48" t="str" cm="1">
        <f t="array" ref="T73">IFERROR(
IF(OR(T$9="",$I73=""),"",
SUMIFS(収穫記録!$P:$P,収穫記録!$D:$D,$J$1,収穫記録!$I:$I,$J$2,収穫記録!$J:$J,T$9,収穫記録!$F:$F,$I73,収穫記録!$B:$B,"&gt;="&amp;$J$5,収穫記録!$B:$B,"&lt;="&amp;$J$6)
/_xlfn.UNIQUE(_xlfn._xlws.FILTER($E:$E,$D:$D=$J$3))
/IF($J$4="総計",1,IF($J$4="割合",$H73,$K73/10))
),0)</f>
        <v/>
      </c>
      <c r="U73" s="48" t="str" cm="1">
        <f t="array" ref="U73">IFERROR(
IF(OR(U$9="",$I73=""),"",
SUMIFS(収穫記録!$P:$P,収穫記録!$D:$D,$J$1,収穫記録!$I:$I,$J$2,収穫記録!$J:$J,U$9,収穫記録!$F:$F,$I73,収穫記録!$B:$B,"&gt;="&amp;$J$5,収穫記録!$B:$B,"&lt;="&amp;$J$6)
/_xlfn.UNIQUE(_xlfn._xlws.FILTER($E:$E,$D:$D=$J$3))
/IF($J$4="総計",1,IF($J$4="割合",$H73,$K73/10))
),0)</f>
        <v/>
      </c>
      <c r="V73" s="48" t="str" cm="1">
        <f t="array" ref="V73">IFERROR(
IF(OR(V$9="",$I73=""),"",
SUMIFS(収穫記録!$P:$P,収穫記録!$D:$D,$J$1,収穫記録!$I:$I,$J$2,収穫記録!$J:$J,V$9,収穫記録!$F:$F,$I73,収穫記録!$B:$B,"&gt;="&amp;$J$5,収穫記録!$B:$B,"&lt;="&amp;$J$6)
/_xlfn.UNIQUE(_xlfn._xlws.FILTER($E:$E,$D:$D=$J$3))
/IF($J$4="総計",1,IF($J$4="割合",$H73,$K73/10))
),0)</f>
        <v/>
      </c>
      <c r="W73" s="48" t="str" cm="1">
        <f t="array" ref="W73">IFERROR(
IF(OR(W$9="",$I73=""),"",
SUMIFS(収穫記録!$P:$P,収穫記録!$D:$D,$J$1,収穫記録!$I:$I,$J$2,収穫記録!$J:$J,W$9,収穫記録!$F:$F,$I73,収穫記録!$B:$B,"&gt;="&amp;$J$5,収穫記録!$B:$B,"&lt;="&amp;$J$6)
/_xlfn.UNIQUE(_xlfn._xlws.FILTER($E:$E,$D:$D=$J$3))
/IF($J$4="総計",1,IF($J$4="割合",$H73,$K73/10))
),0)</f>
        <v/>
      </c>
      <c r="X73" s="48" t="str" cm="1">
        <f t="array" ref="X73">IFERROR(
IF(OR(X$9="",$I73=""),"",
SUMIFS(収穫記録!$P:$P,収穫記録!$D:$D,$J$1,収穫記録!$I:$I,$J$2,収穫記録!$J:$J,X$9,収穫記録!$F:$F,$I73,収穫記録!$B:$B,"&gt;="&amp;$J$5,収穫記録!$B:$B,"&lt;="&amp;$J$6)
/_xlfn.UNIQUE(_xlfn._xlws.FILTER($E:$E,$D:$D=$J$3))
/IF($J$4="総計",1,IF($J$4="割合",$H73,$K73/10))
),0)</f>
        <v/>
      </c>
    </row>
    <row r="74" spans="10:24">
      <c r="J74" s="13"/>
      <c r="K74" s="37"/>
      <c r="L74" s="46" t="str">
        <f t="shared" si="0"/>
        <v/>
      </c>
      <c r="M74" s="47" cm="1">
        <f t="array" ref="M74">IFERROR(
IF(OR(M$9="",$I74=""),"",
SUMIFS(収穫記録!$P:$P,収穫記録!$D:$D,$J$1,収穫記録!$I:$I,$J$2,収穫記録!$J:$J,M$9,収穫記録!$F:$F,$I74,収穫記録!$B:$B,"&gt;="&amp;$J$5,収穫記録!$B:$B,"&lt;="&amp;$J$6)
/_xlfn.UNIQUE(_xlfn._xlws.FILTER($E:$E,$D:$D=$J$3))
/IF($J$4="総計",1,IF($J$4="割合",$H74,$K74/10))
),0)</f>
        <v>0</v>
      </c>
      <c r="N74" s="48" t="str" cm="1">
        <f t="array" ref="N74">IFERROR(
IF(OR(N$9="",$I74=""),"",
SUMIFS(収穫記録!$P:$P,収穫記録!$D:$D,$J$1,収穫記録!$I:$I,$J$2,収穫記録!$J:$J,N$9,収穫記録!$F:$F,$I74,収穫記録!$B:$B,"&gt;="&amp;$J$5,収穫記録!$B:$B,"&lt;="&amp;$J$6)
/_xlfn.UNIQUE(_xlfn._xlws.FILTER($E:$E,$D:$D=$J$3))
/IF($J$4="総計",1,IF($J$4="割合",$H74,$K74/10))
),0)</f>
        <v/>
      </c>
      <c r="O74" s="48" t="str" cm="1">
        <f t="array" ref="O74">IFERROR(
IF(OR(O$9="",$I74=""),"",
SUMIFS(収穫記録!$P:$P,収穫記録!$D:$D,$J$1,収穫記録!$I:$I,$J$2,収穫記録!$J:$J,O$9,収穫記録!$F:$F,$I74,収穫記録!$B:$B,"&gt;="&amp;$J$5,収穫記録!$B:$B,"&lt;="&amp;$J$6)
/_xlfn.UNIQUE(_xlfn._xlws.FILTER($E:$E,$D:$D=$J$3))
/IF($J$4="総計",1,IF($J$4="割合",$H74,$K74/10))
),0)</f>
        <v/>
      </c>
      <c r="P74" s="48" t="str" cm="1">
        <f t="array" ref="P74">IFERROR(
IF(OR(P$9="",$I74=""),"",
SUMIFS(収穫記録!$P:$P,収穫記録!$D:$D,$J$1,収穫記録!$I:$I,$J$2,収穫記録!$J:$J,P$9,収穫記録!$F:$F,$I74,収穫記録!$B:$B,"&gt;="&amp;$J$5,収穫記録!$B:$B,"&lt;="&amp;$J$6)
/_xlfn.UNIQUE(_xlfn._xlws.FILTER($E:$E,$D:$D=$J$3))
/IF($J$4="総計",1,IF($J$4="割合",$H74,$K74/10))
),0)</f>
        <v/>
      </c>
      <c r="Q74" s="48" t="str" cm="1">
        <f t="array" ref="Q74">IFERROR(
IF(OR(Q$9="",$I74=""),"",
SUMIFS(収穫記録!$P:$P,収穫記録!$D:$D,$J$1,収穫記録!$I:$I,$J$2,収穫記録!$J:$J,Q$9,収穫記録!$F:$F,$I74,収穫記録!$B:$B,"&gt;="&amp;$J$5,収穫記録!$B:$B,"&lt;="&amp;$J$6)
/_xlfn.UNIQUE(_xlfn._xlws.FILTER($E:$E,$D:$D=$J$3))
/IF($J$4="総計",1,IF($J$4="割合",$H74,$K74/10))
),0)</f>
        <v/>
      </c>
      <c r="R74" s="48" t="str" cm="1">
        <f t="array" ref="R74">IFERROR(
IF(OR(R$9="",$I74=""),"",
SUMIFS(収穫記録!$P:$P,収穫記録!$D:$D,$J$1,収穫記録!$I:$I,$J$2,収穫記録!$J:$J,R$9,収穫記録!$F:$F,$I74,収穫記録!$B:$B,"&gt;="&amp;$J$5,収穫記録!$B:$B,"&lt;="&amp;$J$6)
/_xlfn.UNIQUE(_xlfn._xlws.FILTER($E:$E,$D:$D=$J$3))
/IF($J$4="総計",1,IF($J$4="割合",$H74,$K74/10))
),0)</f>
        <v/>
      </c>
      <c r="S74" s="48" t="str" cm="1">
        <f t="array" ref="S74">IFERROR(
IF(OR(S$9="",$I74=""),"",
SUMIFS(収穫記録!$P:$P,収穫記録!$D:$D,$J$1,収穫記録!$I:$I,$J$2,収穫記録!$J:$J,S$9,収穫記録!$F:$F,$I74,収穫記録!$B:$B,"&gt;="&amp;$J$5,収穫記録!$B:$B,"&lt;="&amp;$J$6)
/_xlfn.UNIQUE(_xlfn._xlws.FILTER($E:$E,$D:$D=$J$3))
/IF($J$4="総計",1,IF($J$4="割合",$H74,$K74/10))
),0)</f>
        <v/>
      </c>
      <c r="T74" s="48" t="str" cm="1">
        <f t="array" ref="T74">IFERROR(
IF(OR(T$9="",$I74=""),"",
SUMIFS(収穫記録!$P:$P,収穫記録!$D:$D,$J$1,収穫記録!$I:$I,$J$2,収穫記録!$J:$J,T$9,収穫記録!$F:$F,$I74,収穫記録!$B:$B,"&gt;="&amp;$J$5,収穫記録!$B:$B,"&lt;="&amp;$J$6)
/_xlfn.UNIQUE(_xlfn._xlws.FILTER($E:$E,$D:$D=$J$3))
/IF($J$4="総計",1,IF($J$4="割合",$H74,$K74/10))
),0)</f>
        <v/>
      </c>
      <c r="U74" s="48" t="str" cm="1">
        <f t="array" ref="U74">IFERROR(
IF(OR(U$9="",$I74=""),"",
SUMIFS(収穫記録!$P:$P,収穫記録!$D:$D,$J$1,収穫記録!$I:$I,$J$2,収穫記録!$J:$J,U$9,収穫記録!$F:$F,$I74,収穫記録!$B:$B,"&gt;="&amp;$J$5,収穫記録!$B:$B,"&lt;="&amp;$J$6)
/_xlfn.UNIQUE(_xlfn._xlws.FILTER($E:$E,$D:$D=$J$3))
/IF($J$4="総計",1,IF($J$4="割合",$H74,$K74/10))
),0)</f>
        <v/>
      </c>
      <c r="V74" s="48" t="str" cm="1">
        <f t="array" ref="V74">IFERROR(
IF(OR(V$9="",$I74=""),"",
SUMIFS(収穫記録!$P:$P,収穫記録!$D:$D,$J$1,収穫記録!$I:$I,$J$2,収穫記録!$J:$J,V$9,収穫記録!$F:$F,$I74,収穫記録!$B:$B,"&gt;="&amp;$J$5,収穫記録!$B:$B,"&lt;="&amp;$J$6)
/_xlfn.UNIQUE(_xlfn._xlws.FILTER($E:$E,$D:$D=$J$3))
/IF($J$4="総計",1,IF($J$4="割合",$H74,$K74/10))
),0)</f>
        <v/>
      </c>
      <c r="W74" s="48" t="str" cm="1">
        <f t="array" ref="W74">IFERROR(
IF(OR(W$9="",$I74=""),"",
SUMIFS(収穫記録!$P:$P,収穫記録!$D:$D,$J$1,収穫記録!$I:$I,$J$2,収穫記録!$J:$J,W$9,収穫記録!$F:$F,$I74,収穫記録!$B:$B,"&gt;="&amp;$J$5,収穫記録!$B:$B,"&lt;="&amp;$J$6)
/_xlfn.UNIQUE(_xlfn._xlws.FILTER($E:$E,$D:$D=$J$3))
/IF($J$4="総計",1,IF($J$4="割合",$H74,$K74/10))
),0)</f>
        <v/>
      </c>
      <c r="X74" s="48" t="str" cm="1">
        <f t="array" ref="X74">IFERROR(
IF(OR(X$9="",$I74=""),"",
SUMIFS(収穫記録!$P:$P,収穫記録!$D:$D,$J$1,収穫記録!$I:$I,$J$2,収穫記録!$J:$J,X$9,収穫記録!$F:$F,$I74,収穫記録!$B:$B,"&gt;="&amp;$J$5,収穫記録!$B:$B,"&lt;="&amp;$J$6)
/_xlfn.UNIQUE(_xlfn._xlws.FILTER($E:$E,$D:$D=$J$3))
/IF($J$4="総計",1,IF($J$4="割合",$H74,$K74/10))
),0)</f>
        <v/>
      </c>
    </row>
    <row r="75" spans="10:24">
      <c r="J75" s="13"/>
      <c r="K75" s="37"/>
      <c r="L75" s="46" t="str">
        <f t="shared" si="0"/>
        <v/>
      </c>
      <c r="M75" s="47" cm="1">
        <f t="array" ref="M75">IFERROR(
IF(OR(M$9="",$I75=""),"",
SUMIFS(収穫記録!$P:$P,収穫記録!$D:$D,$J$1,収穫記録!$I:$I,$J$2,収穫記録!$J:$J,M$9,収穫記録!$F:$F,$I75,収穫記録!$B:$B,"&gt;="&amp;$J$5,収穫記録!$B:$B,"&lt;="&amp;$J$6)
/_xlfn.UNIQUE(_xlfn._xlws.FILTER($E:$E,$D:$D=$J$3))
/IF($J$4="総計",1,IF($J$4="割合",$H75,$K75/10))
),0)</f>
        <v>0</v>
      </c>
      <c r="N75" s="48" t="str" cm="1">
        <f t="array" ref="N75">IFERROR(
IF(OR(N$9="",$I75=""),"",
SUMIFS(収穫記録!$P:$P,収穫記録!$D:$D,$J$1,収穫記録!$I:$I,$J$2,収穫記録!$J:$J,N$9,収穫記録!$F:$F,$I75,収穫記録!$B:$B,"&gt;="&amp;$J$5,収穫記録!$B:$B,"&lt;="&amp;$J$6)
/_xlfn.UNIQUE(_xlfn._xlws.FILTER($E:$E,$D:$D=$J$3))
/IF($J$4="総計",1,IF($J$4="割合",$H75,$K75/10))
),0)</f>
        <v/>
      </c>
      <c r="O75" s="48" t="str" cm="1">
        <f t="array" ref="O75">IFERROR(
IF(OR(O$9="",$I75=""),"",
SUMIFS(収穫記録!$P:$P,収穫記録!$D:$D,$J$1,収穫記録!$I:$I,$J$2,収穫記録!$J:$J,O$9,収穫記録!$F:$F,$I75,収穫記録!$B:$B,"&gt;="&amp;$J$5,収穫記録!$B:$B,"&lt;="&amp;$J$6)
/_xlfn.UNIQUE(_xlfn._xlws.FILTER($E:$E,$D:$D=$J$3))
/IF($J$4="総計",1,IF($J$4="割合",$H75,$K75/10))
),0)</f>
        <v/>
      </c>
      <c r="P75" s="48" t="str" cm="1">
        <f t="array" ref="P75">IFERROR(
IF(OR(P$9="",$I75=""),"",
SUMIFS(収穫記録!$P:$P,収穫記録!$D:$D,$J$1,収穫記録!$I:$I,$J$2,収穫記録!$J:$J,P$9,収穫記録!$F:$F,$I75,収穫記録!$B:$B,"&gt;="&amp;$J$5,収穫記録!$B:$B,"&lt;="&amp;$J$6)
/_xlfn.UNIQUE(_xlfn._xlws.FILTER($E:$E,$D:$D=$J$3))
/IF($J$4="総計",1,IF($J$4="割合",$H75,$K75/10))
),0)</f>
        <v/>
      </c>
      <c r="Q75" s="48" t="str" cm="1">
        <f t="array" ref="Q75">IFERROR(
IF(OR(Q$9="",$I75=""),"",
SUMIFS(収穫記録!$P:$P,収穫記録!$D:$D,$J$1,収穫記録!$I:$I,$J$2,収穫記録!$J:$J,Q$9,収穫記録!$F:$F,$I75,収穫記録!$B:$B,"&gt;="&amp;$J$5,収穫記録!$B:$B,"&lt;="&amp;$J$6)
/_xlfn.UNIQUE(_xlfn._xlws.FILTER($E:$E,$D:$D=$J$3))
/IF($J$4="総計",1,IF($J$4="割合",$H75,$K75/10))
),0)</f>
        <v/>
      </c>
      <c r="R75" s="48" t="str" cm="1">
        <f t="array" ref="R75">IFERROR(
IF(OR(R$9="",$I75=""),"",
SUMIFS(収穫記録!$P:$P,収穫記録!$D:$D,$J$1,収穫記録!$I:$I,$J$2,収穫記録!$J:$J,R$9,収穫記録!$F:$F,$I75,収穫記録!$B:$B,"&gt;="&amp;$J$5,収穫記録!$B:$B,"&lt;="&amp;$J$6)
/_xlfn.UNIQUE(_xlfn._xlws.FILTER($E:$E,$D:$D=$J$3))
/IF($J$4="総計",1,IF($J$4="割合",$H75,$K75/10))
),0)</f>
        <v/>
      </c>
      <c r="S75" s="48" t="str" cm="1">
        <f t="array" ref="S75">IFERROR(
IF(OR(S$9="",$I75=""),"",
SUMIFS(収穫記録!$P:$P,収穫記録!$D:$D,$J$1,収穫記録!$I:$I,$J$2,収穫記録!$J:$J,S$9,収穫記録!$F:$F,$I75,収穫記録!$B:$B,"&gt;="&amp;$J$5,収穫記録!$B:$B,"&lt;="&amp;$J$6)
/_xlfn.UNIQUE(_xlfn._xlws.FILTER($E:$E,$D:$D=$J$3))
/IF($J$4="総計",1,IF($J$4="割合",$H75,$K75/10))
),0)</f>
        <v/>
      </c>
      <c r="T75" s="48" t="str" cm="1">
        <f t="array" ref="T75">IFERROR(
IF(OR(T$9="",$I75=""),"",
SUMIFS(収穫記録!$P:$P,収穫記録!$D:$D,$J$1,収穫記録!$I:$I,$J$2,収穫記録!$J:$J,T$9,収穫記録!$F:$F,$I75,収穫記録!$B:$B,"&gt;="&amp;$J$5,収穫記録!$B:$B,"&lt;="&amp;$J$6)
/_xlfn.UNIQUE(_xlfn._xlws.FILTER($E:$E,$D:$D=$J$3))
/IF($J$4="総計",1,IF($J$4="割合",$H75,$K75/10))
),0)</f>
        <v/>
      </c>
      <c r="U75" s="48" t="str" cm="1">
        <f t="array" ref="U75">IFERROR(
IF(OR(U$9="",$I75=""),"",
SUMIFS(収穫記録!$P:$P,収穫記録!$D:$D,$J$1,収穫記録!$I:$I,$J$2,収穫記録!$J:$J,U$9,収穫記録!$F:$F,$I75,収穫記録!$B:$B,"&gt;="&amp;$J$5,収穫記録!$B:$B,"&lt;="&amp;$J$6)
/_xlfn.UNIQUE(_xlfn._xlws.FILTER($E:$E,$D:$D=$J$3))
/IF($J$4="総計",1,IF($J$4="割合",$H75,$K75/10))
),0)</f>
        <v/>
      </c>
      <c r="V75" s="48" t="str" cm="1">
        <f t="array" ref="V75">IFERROR(
IF(OR(V$9="",$I75=""),"",
SUMIFS(収穫記録!$P:$P,収穫記録!$D:$D,$J$1,収穫記録!$I:$I,$J$2,収穫記録!$J:$J,V$9,収穫記録!$F:$F,$I75,収穫記録!$B:$B,"&gt;="&amp;$J$5,収穫記録!$B:$B,"&lt;="&amp;$J$6)
/_xlfn.UNIQUE(_xlfn._xlws.FILTER($E:$E,$D:$D=$J$3))
/IF($J$4="総計",1,IF($J$4="割合",$H75,$K75/10))
),0)</f>
        <v/>
      </c>
      <c r="W75" s="48" t="str" cm="1">
        <f t="array" ref="W75">IFERROR(
IF(OR(W$9="",$I75=""),"",
SUMIFS(収穫記録!$P:$P,収穫記録!$D:$D,$J$1,収穫記録!$I:$I,$J$2,収穫記録!$J:$J,W$9,収穫記録!$F:$F,$I75,収穫記録!$B:$B,"&gt;="&amp;$J$5,収穫記録!$B:$B,"&lt;="&amp;$J$6)
/_xlfn.UNIQUE(_xlfn._xlws.FILTER($E:$E,$D:$D=$J$3))
/IF($J$4="総計",1,IF($J$4="割合",$H75,$K75/10))
),0)</f>
        <v/>
      </c>
      <c r="X75" s="48" t="str" cm="1">
        <f t="array" ref="X75">IFERROR(
IF(OR(X$9="",$I75=""),"",
SUMIFS(収穫記録!$P:$P,収穫記録!$D:$D,$J$1,収穫記録!$I:$I,$J$2,収穫記録!$J:$J,X$9,収穫記録!$F:$F,$I75,収穫記録!$B:$B,"&gt;="&amp;$J$5,収穫記録!$B:$B,"&lt;="&amp;$J$6)
/_xlfn.UNIQUE(_xlfn._xlws.FILTER($E:$E,$D:$D=$J$3))
/IF($J$4="総計",1,IF($J$4="割合",$H75,$K75/10))
),0)</f>
        <v/>
      </c>
    </row>
    <row r="76" spans="10:24">
      <c r="J76" s="13"/>
      <c r="K76" s="37"/>
      <c r="L76" s="46" t="str">
        <f t="shared" si="0"/>
        <v/>
      </c>
      <c r="M76" s="47" cm="1">
        <f t="array" ref="M76">IFERROR(
IF(OR(M$9="",$I76=""),"",
SUMIFS(収穫記録!$P:$P,収穫記録!$D:$D,$J$1,収穫記録!$I:$I,$J$2,収穫記録!$J:$J,M$9,収穫記録!$F:$F,$I76,収穫記録!$B:$B,"&gt;="&amp;$J$5,収穫記録!$B:$B,"&lt;="&amp;$J$6)
/_xlfn.UNIQUE(_xlfn._xlws.FILTER($E:$E,$D:$D=$J$3))
/IF($J$4="総計",1,IF($J$4="割合",$H76,$K76/10))
),0)</f>
        <v>0</v>
      </c>
      <c r="N76" s="48" t="str" cm="1">
        <f t="array" ref="N76">IFERROR(
IF(OR(N$9="",$I76=""),"",
SUMIFS(収穫記録!$P:$P,収穫記録!$D:$D,$J$1,収穫記録!$I:$I,$J$2,収穫記録!$J:$J,N$9,収穫記録!$F:$F,$I76,収穫記録!$B:$B,"&gt;="&amp;$J$5,収穫記録!$B:$B,"&lt;="&amp;$J$6)
/_xlfn.UNIQUE(_xlfn._xlws.FILTER($E:$E,$D:$D=$J$3))
/IF($J$4="総計",1,IF($J$4="割合",$H76,$K76/10))
),0)</f>
        <v/>
      </c>
      <c r="O76" s="48" t="str" cm="1">
        <f t="array" ref="O76">IFERROR(
IF(OR(O$9="",$I76=""),"",
SUMIFS(収穫記録!$P:$P,収穫記録!$D:$D,$J$1,収穫記録!$I:$I,$J$2,収穫記録!$J:$J,O$9,収穫記録!$F:$F,$I76,収穫記録!$B:$B,"&gt;="&amp;$J$5,収穫記録!$B:$B,"&lt;="&amp;$J$6)
/_xlfn.UNIQUE(_xlfn._xlws.FILTER($E:$E,$D:$D=$J$3))
/IF($J$4="総計",1,IF($J$4="割合",$H76,$K76/10))
),0)</f>
        <v/>
      </c>
      <c r="P76" s="48" t="str" cm="1">
        <f t="array" ref="P76">IFERROR(
IF(OR(P$9="",$I76=""),"",
SUMIFS(収穫記録!$P:$P,収穫記録!$D:$D,$J$1,収穫記録!$I:$I,$J$2,収穫記録!$J:$J,P$9,収穫記録!$F:$F,$I76,収穫記録!$B:$B,"&gt;="&amp;$J$5,収穫記録!$B:$B,"&lt;="&amp;$J$6)
/_xlfn.UNIQUE(_xlfn._xlws.FILTER($E:$E,$D:$D=$J$3))
/IF($J$4="総計",1,IF($J$4="割合",$H76,$K76/10))
),0)</f>
        <v/>
      </c>
      <c r="Q76" s="48" t="str" cm="1">
        <f t="array" ref="Q76">IFERROR(
IF(OR(Q$9="",$I76=""),"",
SUMIFS(収穫記録!$P:$P,収穫記録!$D:$D,$J$1,収穫記録!$I:$I,$J$2,収穫記録!$J:$J,Q$9,収穫記録!$F:$F,$I76,収穫記録!$B:$B,"&gt;="&amp;$J$5,収穫記録!$B:$B,"&lt;="&amp;$J$6)
/_xlfn.UNIQUE(_xlfn._xlws.FILTER($E:$E,$D:$D=$J$3))
/IF($J$4="総計",1,IF($J$4="割合",$H76,$K76/10))
),0)</f>
        <v/>
      </c>
      <c r="R76" s="48" t="str" cm="1">
        <f t="array" ref="R76">IFERROR(
IF(OR(R$9="",$I76=""),"",
SUMIFS(収穫記録!$P:$P,収穫記録!$D:$D,$J$1,収穫記録!$I:$I,$J$2,収穫記録!$J:$J,R$9,収穫記録!$F:$F,$I76,収穫記録!$B:$B,"&gt;="&amp;$J$5,収穫記録!$B:$B,"&lt;="&amp;$J$6)
/_xlfn.UNIQUE(_xlfn._xlws.FILTER($E:$E,$D:$D=$J$3))
/IF($J$4="総計",1,IF($J$4="割合",$H76,$K76/10))
),0)</f>
        <v/>
      </c>
      <c r="S76" s="48" t="str" cm="1">
        <f t="array" ref="S76">IFERROR(
IF(OR(S$9="",$I76=""),"",
SUMIFS(収穫記録!$P:$P,収穫記録!$D:$D,$J$1,収穫記録!$I:$I,$J$2,収穫記録!$J:$J,S$9,収穫記録!$F:$F,$I76,収穫記録!$B:$B,"&gt;="&amp;$J$5,収穫記録!$B:$B,"&lt;="&amp;$J$6)
/_xlfn.UNIQUE(_xlfn._xlws.FILTER($E:$E,$D:$D=$J$3))
/IF($J$4="総計",1,IF($J$4="割合",$H76,$K76/10))
),0)</f>
        <v/>
      </c>
      <c r="T76" s="48" t="str" cm="1">
        <f t="array" ref="T76">IFERROR(
IF(OR(T$9="",$I76=""),"",
SUMIFS(収穫記録!$P:$P,収穫記録!$D:$D,$J$1,収穫記録!$I:$I,$J$2,収穫記録!$J:$J,T$9,収穫記録!$F:$F,$I76,収穫記録!$B:$B,"&gt;="&amp;$J$5,収穫記録!$B:$B,"&lt;="&amp;$J$6)
/_xlfn.UNIQUE(_xlfn._xlws.FILTER($E:$E,$D:$D=$J$3))
/IF($J$4="総計",1,IF($J$4="割合",$H76,$K76/10))
),0)</f>
        <v/>
      </c>
      <c r="U76" s="48" t="str" cm="1">
        <f t="array" ref="U76">IFERROR(
IF(OR(U$9="",$I76=""),"",
SUMIFS(収穫記録!$P:$P,収穫記録!$D:$D,$J$1,収穫記録!$I:$I,$J$2,収穫記録!$J:$J,U$9,収穫記録!$F:$F,$I76,収穫記録!$B:$B,"&gt;="&amp;$J$5,収穫記録!$B:$B,"&lt;="&amp;$J$6)
/_xlfn.UNIQUE(_xlfn._xlws.FILTER($E:$E,$D:$D=$J$3))
/IF($J$4="総計",1,IF($J$4="割合",$H76,$K76/10))
),0)</f>
        <v/>
      </c>
      <c r="V76" s="48" t="str" cm="1">
        <f t="array" ref="V76">IFERROR(
IF(OR(V$9="",$I76=""),"",
SUMIFS(収穫記録!$P:$P,収穫記録!$D:$D,$J$1,収穫記録!$I:$I,$J$2,収穫記録!$J:$J,V$9,収穫記録!$F:$F,$I76,収穫記録!$B:$B,"&gt;="&amp;$J$5,収穫記録!$B:$B,"&lt;="&amp;$J$6)
/_xlfn.UNIQUE(_xlfn._xlws.FILTER($E:$E,$D:$D=$J$3))
/IF($J$4="総計",1,IF($J$4="割合",$H76,$K76/10))
),0)</f>
        <v/>
      </c>
      <c r="W76" s="48" t="str" cm="1">
        <f t="array" ref="W76">IFERROR(
IF(OR(W$9="",$I76=""),"",
SUMIFS(収穫記録!$P:$P,収穫記録!$D:$D,$J$1,収穫記録!$I:$I,$J$2,収穫記録!$J:$J,W$9,収穫記録!$F:$F,$I76,収穫記録!$B:$B,"&gt;="&amp;$J$5,収穫記録!$B:$B,"&lt;="&amp;$J$6)
/_xlfn.UNIQUE(_xlfn._xlws.FILTER($E:$E,$D:$D=$J$3))
/IF($J$4="総計",1,IF($J$4="割合",$H76,$K76/10))
),0)</f>
        <v/>
      </c>
      <c r="X76" s="48" t="str" cm="1">
        <f t="array" ref="X76">IFERROR(
IF(OR(X$9="",$I76=""),"",
SUMIFS(収穫記録!$P:$P,収穫記録!$D:$D,$J$1,収穫記録!$I:$I,$J$2,収穫記録!$J:$J,X$9,収穫記録!$F:$F,$I76,収穫記録!$B:$B,"&gt;="&amp;$J$5,収穫記録!$B:$B,"&lt;="&amp;$J$6)
/_xlfn.UNIQUE(_xlfn._xlws.FILTER($E:$E,$D:$D=$J$3))
/IF($J$4="総計",1,IF($J$4="割合",$H76,$K76/10))
),0)</f>
        <v/>
      </c>
    </row>
    <row r="77" spans="10:24">
      <c r="J77" s="13"/>
      <c r="K77" s="37"/>
      <c r="L77" s="46" t="str">
        <f t="shared" ref="L77:L140" si="1">IF(I77="","",
IF($J$4="割合",1,
SUM(M77:X77)
)
)</f>
        <v/>
      </c>
      <c r="M77" s="47" cm="1">
        <f t="array" ref="M77">IFERROR(
IF(OR(M$9="",$I77=""),"",
SUMIFS(収穫記録!$P:$P,収穫記録!$D:$D,$J$1,収穫記録!$I:$I,$J$2,収穫記録!$J:$J,M$9,収穫記録!$F:$F,$I77,収穫記録!$B:$B,"&gt;="&amp;$J$5,収穫記録!$B:$B,"&lt;="&amp;$J$6)
/_xlfn.UNIQUE(_xlfn._xlws.FILTER($E:$E,$D:$D=$J$3))
/IF($J$4="総計",1,IF($J$4="割合",$H77,$K77/10))
),0)</f>
        <v>0</v>
      </c>
      <c r="N77" s="48" t="str" cm="1">
        <f t="array" ref="N77">IFERROR(
IF(OR(N$9="",$I77=""),"",
SUMIFS(収穫記録!$P:$P,収穫記録!$D:$D,$J$1,収穫記録!$I:$I,$J$2,収穫記録!$J:$J,N$9,収穫記録!$F:$F,$I77,収穫記録!$B:$B,"&gt;="&amp;$J$5,収穫記録!$B:$B,"&lt;="&amp;$J$6)
/_xlfn.UNIQUE(_xlfn._xlws.FILTER($E:$E,$D:$D=$J$3))
/IF($J$4="総計",1,IF($J$4="割合",$H77,$K77/10))
),0)</f>
        <v/>
      </c>
      <c r="O77" s="48" t="str" cm="1">
        <f t="array" ref="O77">IFERROR(
IF(OR(O$9="",$I77=""),"",
SUMIFS(収穫記録!$P:$P,収穫記録!$D:$D,$J$1,収穫記録!$I:$I,$J$2,収穫記録!$J:$J,O$9,収穫記録!$F:$F,$I77,収穫記録!$B:$B,"&gt;="&amp;$J$5,収穫記録!$B:$B,"&lt;="&amp;$J$6)
/_xlfn.UNIQUE(_xlfn._xlws.FILTER($E:$E,$D:$D=$J$3))
/IF($J$4="総計",1,IF($J$4="割合",$H77,$K77/10))
),0)</f>
        <v/>
      </c>
      <c r="P77" s="48" t="str" cm="1">
        <f t="array" ref="P77">IFERROR(
IF(OR(P$9="",$I77=""),"",
SUMIFS(収穫記録!$P:$P,収穫記録!$D:$D,$J$1,収穫記録!$I:$I,$J$2,収穫記録!$J:$J,P$9,収穫記録!$F:$F,$I77,収穫記録!$B:$B,"&gt;="&amp;$J$5,収穫記録!$B:$B,"&lt;="&amp;$J$6)
/_xlfn.UNIQUE(_xlfn._xlws.FILTER($E:$E,$D:$D=$J$3))
/IF($J$4="総計",1,IF($J$4="割合",$H77,$K77/10))
),0)</f>
        <v/>
      </c>
      <c r="Q77" s="48" t="str" cm="1">
        <f t="array" ref="Q77">IFERROR(
IF(OR(Q$9="",$I77=""),"",
SUMIFS(収穫記録!$P:$P,収穫記録!$D:$D,$J$1,収穫記録!$I:$I,$J$2,収穫記録!$J:$J,Q$9,収穫記録!$F:$F,$I77,収穫記録!$B:$B,"&gt;="&amp;$J$5,収穫記録!$B:$B,"&lt;="&amp;$J$6)
/_xlfn.UNIQUE(_xlfn._xlws.FILTER($E:$E,$D:$D=$J$3))
/IF($J$4="総計",1,IF($J$4="割合",$H77,$K77/10))
),0)</f>
        <v/>
      </c>
      <c r="R77" s="48" t="str" cm="1">
        <f t="array" ref="R77">IFERROR(
IF(OR(R$9="",$I77=""),"",
SUMIFS(収穫記録!$P:$P,収穫記録!$D:$D,$J$1,収穫記録!$I:$I,$J$2,収穫記録!$J:$J,R$9,収穫記録!$F:$F,$I77,収穫記録!$B:$B,"&gt;="&amp;$J$5,収穫記録!$B:$B,"&lt;="&amp;$J$6)
/_xlfn.UNIQUE(_xlfn._xlws.FILTER($E:$E,$D:$D=$J$3))
/IF($J$4="総計",1,IF($J$4="割合",$H77,$K77/10))
),0)</f>
        <v/>
      </c>
      <c r="S77" s="48" t="str" cm="1">
        <f t="array" ref="S77">IFERROR(
IF(OR(S$9="",$I77=""),"",
SUMIFS(収穫記録!$P:$P,収穫記録!$D:$D,$J$1,収穫記録!$I:$I,$J$2,収穫記録!$J:$J,S$9,収穫記録!$F:$F,$I77,収穫記録!$B:$B,"&gt;="&amp;$J$5,収穫記録!$B:$B,"&lt;="&amp;$J$6)
/_xlfn.UNIQUE(_xlfn._xlws.FILTER($E:$E,$D:$D=$J$3))
/IF($J$4="総計",1,IF($J$4="割合",$H77,$K77/10))
),0)</f>
        <v/>
      </c>
      <c r="T77" s="48" t="str" cm="1">
        <f t="array" ref="T77">IFERROR(
IF(OR(T$9="",$I77=""),"",
SUMIFS(収穫記録!$P:$P,収穫記録!$D:$D,$J$1,収穫記録!$I:$I,$J$2,収穫記録!$J:$J,T$9,収穫記録!$F:$F,$I77,収穫記録!$B:$B,"&gt;="&amp;$J$5,収穫記録!$B:$B,"&lt;="&amp;$J$6)
/_xlfn.UNIQUE(_xlfn._xlws.FILTER($E:$E,$D:$D=$J$3))
/IF($J$4="総計",1,IF($J$4="割合",$H77,$K77/10))
),0)</f>
        <v/>
      </c>
      <c r="U77" s="48" t="str" cm="1">
        <f t="array" ref="U77">IFERROR(
IF(OR(U$9="",$I77=""),"",
SUMIFS(収穫記録!$P:$P,収穫記録!$D:$D,$J$1,収穫記録!$I:$I,$J$2,収穫記録!$J:$J,U$9,収穫記録!$F:$F,$I77,収穫記録!$B:$B,"&gt;="&amp;$J$5,収穫記録!$B:$B,"&lt;="&amp;$J$6)
/_xlfn.UNIQUE(_xlfn._xlws.FILTER($E:$E,$D:$D=$J$3))
/IF($J$4="総計",1,IF($J$4="割合",$H77,$K77/10))
),0)</f>
        <v/>
      </c>
      <c r="V77" s="48" t="str" cm="1">
        <f t="array" ref="V77">IFERROR(
IF(OR(V$9="",$I77=""),"",
SUMIFS(収穫記録!$P:$P,収穫記録!$D:$D,$J$1,収穫記録!$I:$I,$J$2,収穫記録!$J:$J,V$9,収穫記録!$F:$F,$I77,収穫記録!$B:$B,"&gt;="&amp;$J$5,収穫記録!$B:$B,"&lt;="&amp;$J$6)
/_xlfn.UNIQUE(_xlfn._xlws.FILTER($E:$E,$D:$D=$J$3))
/IF($J$4="総計",1,IF($J$4="割合",$H77,$K77/10))
),0)</f>
        <v/>
      </c>
      <c r="W77" s="48" t="str" cm="1">
        <f t="array" ref="W77">IFERROR(
IF(OR(W$9="",$I77=""),"",
SUMIFS(収穫記録!$P:$P,収穫記録!$D:$D,$J$1,収穫記録!$I:$I,$J$2,収穫記録!$J:$J,W$9,収穫記録!$F:$F,$I77,収穫記録!$B:$B,"&gt;="&amp;$J$5,収穫記録!$B:$B,"&lt;="&amp;$J$6)
/_xlfn.UNIQUE(_xlfn._xlws.FILTER($E:$E,$D:$D=$J$3))
/IF($J$4="総計",1,IF($J$4="割合",$H77,$K77/10))
),0)</f>
        <v/>
      </c>
      <c r="X77" s="48" t="str" cm="1">
        <f t="array" ref="X77">IFERROR(
IF(OR(X$9="",$I77=""),"",
SUMIFS(収穫記録!$P:$P,収穫記録!$D:$D,$J$1,収穫記録!$I:$I,$J$2,収穫記録!$J:$J,X$9,収穫記録!$F:$F,$I77,収穫記録!$B:$B,"&gt;="&amp;$J$5,収穫記録!$B:$B,"&lt;="&amp;$J$6)
/_xlfn.UNIQUE(_xlfn._xlws.FILTER($E:$E,$D:$D=$J$3))
/IF($J$4="総計",1,IF($J$4="割合",$H77,$K77/10))
),0)</f>
        <v/>
      </c>
    </row>
    <row r="78" spans="10:24">
      <c r="J78" s="13"/>
      <c r="K78" s="37"/>
      <c r="L78" s="46" t="str">
        <f t="shared" si="1"/>
        <v/>
      </c>
      <c r="M78" s="47" cm="1">
        <f t="array" ref="M78">IFERROR(
IF(OR(M$9="",$I78=""),"",
SUMIFS(収穫記録!$P:$P,収穫記録!$D:$D,$J$1,収穫記録!$I:$I,$J$2,収穫記録!$J:$J,M$9,収穫記録!$F:$F,$I78,収穫記録!$B:$B,"&gt;="&amp;$J$5,収穫記録!$B:$B,"&lt;="&amp;$J$6)
/_xlfn.UNIQUE(_xlfn._xlws.FILTER($E:$E,$D:$D=$J$3))
/IF($J$4="総計",1,IF($J$4="割合",$H78,$K78/10))
),0)</f>
        <v>0</v>
      </c>
      <c r="N78" s="48" t="str" cm="1">
        <f t="array" ref="N78">IFERROR(
IF(OR(N$9="",$I78=""),"",
SUMIFS(収穫記録!$P:$P,収穫記録!$D:$D,$J$1,収穫記録!$I:$I,$J$2,収穫記録!$J:$J,N$9,収穫記録!$F:$F,$I78,収穫記録!$B:$B,"&gt;="&amp;$J$5,収穫記録!$B:$B,"&lt;="&amp;$J$6)
/_xlfn.UNIQUE(_xlfn._xlws.FILTER($E:$E,$D:$D=$J$3))
/IF($J$4="総計",1,IF($J$4="割合",$H78,$K78/10))
),0)</f>
        <v/>
      </c>
      <c r="O78" s="48" t="str" cm="1">
        <f t="array" ref="O78">IFERROR(
IF(OR(O$9="",$I78=""),"",
SUMIFS(収穫記録!$P:$P,収穫記録!$D:$D,$J$1,収穫記録!$I:$I,$J$2,収穫記録!$J:$J,O$9,収穫記録!$F:$F,$I78,収穫記録!$B:$B,"&gt;="&amp;$J$5,収穫記録!$B:$B,"&lt;="&amp;$J$6)
/_xlfn.UNIQUE(_xlfn._xlws.FILTER($E:$E,$D:$D=$J$3))
/IF($J$4="総計",1,IF($J$4="割合",$H78,$K78/10))
),0)</f>
        <v/>
      </c>
      <c r="P78" s="48" t="str" cm="1">
        <f t="array" ref="P78">IFERROR(
IF(OR(P$9="",$I78=""),"",
SUMIFS(収穫記録!$P:$P,収穫記録!$D:$D,$J$1,収穫記録!$I:$I,$J$2,収穫記録!$J:$J,P$9,収穫記録!$F:$F,$I78,収穫記録!$B:$B,"&gt;="&amp;$J$5,収穫記録!$B:$B,"&lt;="&amp;$J$6)
/_xlfn.UNIQUE(_xlfn._xlws.FILTER($E:$E,$D:$D=$J$3))
/IF($J$4="総計",1,IF($J$4="割合",$H78,$K78/10))
),0)</f>
        <v/>
      </c>
      <c r="Q78" s="48" t="str" cm="1">
        <f t="array" ref="Q78">IFERROR(
IF(OR(Q$9="",$I78=""),"",
SUMIFS(収穫記録!$P:$P,収穫記録!$D:$D,$J$1,収穫記録!$I:$I,$J$2,収穫記録!$J:$J,Q$9,収穫記録!$F:$F,$I78,収穫記録!$B:$B,"&gt;="&amp;$J$5,収穫記録!$B:$B,"&lt;="&amp;$J$6)
/_xlfn.UNIQUE(_xlfn._xlws.FILTER($E:$E,$D:$D=$J$3))
/IF($J$4="総計",1,IF($J$4="割合",$H78,$K78/10))
),0)</f>
        <v/>
      </c>
      <c r="R78" s="48" t="str" cm="1">
        <f t="array" ref="R78">IFERROR(
IF(OR(R$9="",$I78=""),"",
SUMIFS(収穫記録!$P:$P,収穫記録!$D:$D,$J$1,収穫記録!$I:$I,$J$2,収穫記録!$J:$J,R$9,収穫記録!$F:$F,$I78,収穫記録!$B:$B,"&gt;="&amp;$J$5,収穫記録!$B:$B,"&lt;="&amp;$J$6)
/_xlfn.UNIQUE(_xlfn._xlws.FILTER($E:$E,$D:$D=$J$3))
/IF($J$4="総計",1,IF($J$4="割合",$H78,$K78/10))
),0)</f>
        <v/>
      </c>
      <c r="S78" s="48" t="str" cm="1">
        <f t="array" ref="S78">IFERROR(
IF(OR(S$9="",$I78=""),"",
SUMIFS(収穫記録!$P:$P,収穫記録!$D:$D,$J$1,収穫記録!$I:$I,$J$2,収穫記録!$J:$J,S$9,収穫記録!$F:$F,$I78,収穫記録!$B:$B,"&gt;="&amp;$J$5,収穫記録!$B:$B,"&lt;="&amp;$J$6)
/_xlfn.UNIQUE(_xlfn._xlws.FILTER($E:$E,$D:$D=$J$3))
/IF($J$4="総計",1,IF($J$4="割合",$H78,$K78/10))
),0)</f>
        <v/>
      </c>
      <c r="T78" s="48" t="str" cm="1">
        <f t="array" ref="T78">IFERROR(
IF(OR(T$9="",$I78=""),"",
SUMIFS(収穫記録!$P:$P,収穫記録!$D:$D,$J$1,収穫記録!$I:$I,$J$2,収穫記録!$J:$J,T$9,収穫記録!$F:$F,$I78,収穫記録!$B:$B,"&gt;="&amp;$J$5,収穫記録!$B:$B,"&lt;="&amp;$J$6)
/_xlfn.UNIQUE(_xlfn._xlws.FILTER($E:$E,$D:$D=$J$3))
/IF($J$4="総計",1,IF($J$4="割合",$H78,$K78/10))
),0)</f>
        <v/>
      </c>
      <c r="U78" s="48" t="str" cm="1">
        <f t="array" ref="U78">IFERROR(
IF(OR(U$9="",$I78=""),"",
SUMIFS(収穫記録!$P:$P,収穫記録!$D:$D,$J$1,収穫記録!$I:$I,$J$2,収穫記録!$J:$J,U$9,収穫記録!$F:$F,$I78,収穫記録!$B:$B,"&gt;="&amp;$J$5,収穫記録!$B:$B,"&lt;="&amp;$J$6)
/_xlfn.UNIQUE(_xlfn._xlws.FILTER($E:$E,$D:$D=$J$3))
/IF($J$4="総計",1,IF($J$4="割合",$H78,$K78/10))
),0)</f>
        <v/>
      </c>
      <c r="V78" s="48" t="str" cm="1">
        <f t="array" ref="V78">IFERROR(
IF(OR(V$9="",$I78=""),"",
SUMIFS(収穫記録!$P:$P,収穫記録!$D:$D,$J$1,収穫記録!$I:$I,$J$2,収穫記録!$J:$J,V$9,収穫記録!$F:$F,$I78,収穫記録!$B:$B,"&gt;="&amp;$J$5,収穫記録!$B:$B,"&lt;="&amp;$J$6)
/_xlfn.UNIQUE(_xlfn._xlws.FILTER($E:$E,$D:$D=$J$3))
/IF($J$4="総計",1,IF($J$4="割合",$H78,$K78/10))
),0)</f>
        <v/>
      </c>
      <c r="W78" s="48" t="str" cm="1">
        <f t="array" ref="W78">IFERROR(
IF(OR(W$9="",$I78=""),"",
SUMIFS(収穫記録!$P:$P,収穫記録!$D:$D,$J$1,収穫記録!$I:$I,$J$2,収穫記録!$J:$J,W$9,収穫記録!$F:$F,$I78,収穫記録!$B:$B,"&gt;="&amp;$J$5,収穫記録!$B:$B,"&lt;="&amp;$J$6)
/_xlfn.UNIQUE(_xlfn._xlws.FILTER($E:$E,$D:$D=$J$3))
/IF($J$4="総計",1,IF($J$4="割合",$H78,$K78/10))
),0)</f>
        <v/>
      </c>
      <c r="X78" s="48" t="str" cm="1">
        <f t="array" ref="X78">IFERROR(
IF(OR(X$9="",$I78=""),"",
SUMIFS(収穫記録!$P:$P,収穫記録!$D:$D,$J$1,収穫記録!$I:$I,$J$2,収穫記録!$J:$J,X$9,収穫記録!$F:$F,$I78,収穫記録!$B:$B,"&gt;="&amp;$J$5,収穫記録!$B:$B,"&lt;="&amp;$J$6)
/_xlfn.UNIQUE(_xlfn._xlws.FILTER($E:$E,$D:$D=$J$3))
/IF($J$4="総計",1,IF($J$4="割合",$H78,$K78/10))
),0)</f>
        <v/>
      </c>
    </row>
    <row r="79" spans="10:24">
      <c r="J79" s="13"/>
      <c r="K79" s="37"/>
      <c r="L79" s="46" t="str">
        <f t="shared" si="1"/>
        <v/>
      </c>
      <c r="M79" s="47" cm="1">
        <f t="array" ref="M79">IFERROR(
IF(OR(M$9="",$I79=""),"",
SUMIFS(収穫記録!$P:$P,収穫記録!$D:$D,$J$1,収穫記録!$I:$I,$J$2,収穫記録!$J:$J,M$9,収穫記録!$F:$F,$I79,収穫記録!$B:$B,"&gt;="&amp;$J$5,収穫記録!$B:$B,"&lt;="&amp;$J$6)
/_xlfn.UNIQUE(_xlfn._xlws.FILTER($E:$E,$D:$D=$J$3))
/IF($J$4="総計",1,IF($J$4="割合",$H79,$K79/10))
),0)</f>
        <v>0</v>
      </c>
      <c r="N79" s="48" t="str" cm="1">
        <f t="array" ref="N79">IFERROR(
IF(OR(N$9="",$I79=""),"",
SUMIFS(収穫記録!$P:$P,収穫記録!$D:$D,$J$1,収穫記録!$I:$I,$J$2,収穫記録!$J:$J,N$9,収穫記録!$F:$F,$I79,収穫記録!$B:$B,"&gt;="&amp;$J$5,収穫記録!$B:$B,"&lt;="&amp;$J$6)
/_xlfn.UNIQUE(_xlfn._xlws.FILTER($E:$E,$D:$D=$J$3))
/IF($J$4="総計",1,IF($J$4="割合",$H79,$K79/10))
),0)</f>
        <v/>
      </c>
      <c r="O79" s="48" t="str" cm="1">
        <f t="array" ref="O79">IFERROR(
IF(OR(O$9="",$I79=""),"",
SUMIFS(収穫記録!$P:$P,収穫記録!$D:$D,$J$1,収穫記録!$I:$I,$J$2,収穫記録!$J:$J,O$9,収穫記録!$F:$F,$I79,収穫記録!$B:$B,"&gt;="&amp;$J$5,収穫記録!$B:$B,"&lt;="&amp;$J$6)
/_xlfn.UNIQUE(_xlfn._xlws.FILTER($E:$E,$D:$D=$J$3))
/IF($J$4="総計",1,IF($J$4="割合",$H79,$K79/10))
),0)</f>
        <v/>
      </c>
      <c r="P79" s="48" t="str" cm="1">
        <f t="array" ref="P79">IFERROR(
IF(OR(P$9="",$I79=""),"",
SUMIFS(収穫記録!$P:$P,収穫記録!$D:$D,$J$1,収穫記録!$I:$I,$J$2,収穫記録!$J:$J,P$9,収穫記録!$F:$F,$I79,収穫記録!$B:$B,"&gt;="&amp;$J$5,収穫記録!$B:$B,"&lt;="&amp;$J$6)
/_xlfn.UNIQUE(_xlfn._xlws.FILTER($E:$E,$D:$D=$J$3))
/IF($J$4="総計",1,IF($J$4="割合",$H79,$K79/10))
),0)</f>
        <v/>
      </c>
      <c r="Q79" s="48" t="str" cm="1">
        <f t="array" ref="Q79">IFERROR(
IF(OR(Q$9="",$I79=""),"",
SUMIFS(収穫記録!$P:$P,収穫記録!$D:$D,$J$1,収穫記録!$I:$I,$J$2,収穫記録!$J:$J,Q$9,収穫記録!$F:$F,$I79,収穫記録!$B:$B,"&gt;="&amp;$J$5,収穫記録!$B:$B,"&lt;="&amp;$J$6)
/_xlfn.UNIQUE(_xlfn._xlws.FILTER($E:$E,$D:$D=$J$3))
/IF($J$4="総計",1,IF($J$4="割合",$H79,$K79/10))
),0)</f>
        <v/>
      </c>
      <c r="R79" s="48" t="str" cm="1">
        <f t="array" ref="R79">IFERROR(
IF(OR(R$9="",$I79=""),"",
SUMIFS(収穫記録!$P:$P,収穫記録!$D:$D,$J$1,収穫記録!$I:$I,$J$2,収穫記録!$J:$J,R$9,収穫記録!$F:$F,$I79,収穫記録!$B:$B,"&gt;="&amp;$J$5,収穫記録!$B:$B,"&lt;="&amp;$J$6)
/_xlfn.UNIQUE(_xlfn._xlws.FILTER($E:$E,$D:$D=$J$3))
/IF($J$4="総計",1,IF($J$4="割合",$H79,$K79/10))
),0)</f>
        <v/>
      </c>
      <c r="S79" s="48" t="str" cm="1">
        <f t="array" ref="S79">IFERROR(
IF(OR(S$9="",$I79=""),"",
SUMIFS(収穫記録!$P:$P,収穫記録!$D:$D,$J$1,収穫記録!$I:$I,$J$2,収穫記録!$J:$J,S$9,収穫記録!$F:$F,$I79,収穫記録!$B:$B,"&gt;="&amp;$J$5,収穫記録!$B:$B,"&lt;="&amp;$J$6)
/_xlfn.UNIQUE(_xlfn._xlws.FILTER($E:$E,$D:$D=$J$3))
/IF($J$4="総計",1,IF($J$4="割合",$H79,$K79/10))
),0)</f>
        <v/>
      </c>
      <c r="T79" s="48" t="str" cm="1">
        <f t="array" ref="T79">IFERROR(
IF(OR(T$9="",$I79=""),"",
SUMIFS(収穫記録!$P:$P,収穫記録!$D:$D,$J$1,収穫記録!$I:$I,$J$2,収穫記録!$J:$J,T$9,収穫記録!$F:$F,$I79,収穫記録!$B:$B,"&gt;="&amp;$J$5,収穫記録!$B:$B,"&lt;="&amp;$J$6)
/_xlfn.UNIQUE(_xlfn._xlws.FILTER($E:$E,$D:$D=$J$3))
/IF($J$4="総計",1,IF($J$4="割合",$H79,$K79/10))
),0)</f>
        <v/>
      </c>
      <c r="U79" s="48" t="str" cm="1">
        <f t="array" ref="U79">IFERROR(
IF(OR(U$9="",$I79=""),"",
SUMIFS(収穫記録!$P:$P,収穫記録!$D:$D,$J$1,収穫記録!$I:$I,$J$2,収穫記録!$J:$J,U$9,収穫記録!$F:$F,$I79,収穫記録!$B:$B,"&gt;="&amp;$J$5,収穫記録!$B:$B,"&lt;="&amp;$J$6)
/_xlfn.UNIQUE(_xlfn._xlws.FILTER($E:$E,$D:$D=$J$3))
/IF($J$4="総計",1,IF($J$4="割合",$H79,$K79/10))
),0)</f>
        <v/>
      </c>
      <c r="V79" s="48" t="str" cm="1">
        <f t="array" ref="V79">IFERROR(
IF(OR(V$9="",$I79=""),"",
SUMIFS(収穫記録!$P:$P,収穫記録!$D:$D,$J$1,収穫記録!$I:$I,$J$2,収穫記録!$J:$J,V$9,収穫記録!$F:$F,$I79,収穫記録!$B:$B,"&gt;="&amp;$J$5,収穫記録!$B:$B,"&lt;="&amp;$J$6)
/_xlfn.UNIQUE(_xlfn._xlws.FILTER($E:$E,$D:$D=$J$3))
/IF($J$4="総計",1,IF($J$4="割合",$H79,$K79/10))
),0)</f>
        <v/>
      </c>
      <c r="W79" s="48" t="str" cm="1">
        <f t="array" ref="W79">IFERROR(
IF(OR(W$9="",$I79=""),"",
SUMIFS(収穫記録!$P:$P,収穫記録!$D:$D,$J$1,収穫記録!$I:$I,$J$2,収穫記録!$J:$J,W$9,収穫記録!$F:$F,$I79,収穫記録!$B:$B,"&gt;="&amp;$J$5,収穫記録!$B:$B,"&lt;="&amp;$J$6)
/_xlfn.UNIQUE(_xlfn._xlws.FILTER($E:$E,$D:$D=$J$3))
/IF($J$4="総計",1,IF($J$4="割合",$H79,$K79/10))
),0)</f>
        <v/>
      </c>
      <c r="X79" s="48" t="str" cm="1">
        <f t="array" ref="X79">IFERROR(
IF(OR(X$9="",$I79=""),"",
SUMIFS(収穫記録!$P:$P,収穫記録!$D:$D,$J$1,収穫記録!$I:$I,$J$2,収穫記録!$J:$J,X$9,収穫記録!$F:$F,$I79,収穫記録!$B:$B,"&gt;="&amp;$J$5,収穫記録!$B:$B,"&lt;="&amp;$J$6)
/_xlfn.UNIQUE(_xlfn._xlws.FILTER($E:$E,$D:$D=$J$3))
/IF($J$4="総計",1,IF($J$4="割合",$H79,$K79/10))
),0)</f>
        <v/>
      </c>
    </row>
    <row r="80" spans="10:24">
      <c r="J80" s="13"/>
      <c r="K80" s="37"/>
      <c r="L80" s="46" t="str">
        <f t="shared" si="1"/>
        <v/>
      </c>
      <c r="M80" s="47" cm="1">
        <f t="array" ref="M80">IFERROR(
IF(OR(M$9="",$I80=""),"",
SUMIFS(収穫記録!$P:$P,収穫記録!$D:$D,$J$1,収穫記録!$I:$I,$J$2,収穫記録!$J:$J,M$9,収穫記録!$F:$F,$I80,収穫記録!$B:$B,"&gt;="&amp;$J$5,収穫記録!$B:$B,"&lt;="&amp;$J$6)
/_xlfn.UNIQUE(_xlfn._xlws.FILTER($E:$E,$D:$D=$J$3))
/IF($J$4="総計",1,IF($J$4="割合",$H80,$K80/10))
),0)</f>
        <v>0</v>
      </c>
      <c r="N80" s="48" t="str" cm="1">
        <f t="array" ref="N80">IFERROR(
IF(OR(N$9="",$I80=""),"",
SUMIFS(収穫記録!$P:$P,収穫記録!$D:$D,$J$1,収穫記録!$I:$I,$J$2,収穫記録!$J:$J,N$9,収穫記録!$F:$F,$I80,収穫記録!$B:$B,"&gt;="&amp;$J$5,収穫記録!$B:$B,"&lt;="&amp;$J$6)
/_xlfn.UNIQUE(_xlfn._xlws.FILTER($E:$E,$D:$D=$J$3))
/IF($J$4="総計",1,IF($J$4="割合",$H80,$K80/10))
),0)</f>
        <v/>
      </c>
      <c r="O80" s="48" t="str" cm="1">
        <f t="array" ref="O80">IFERROR(
IF(OR(O$9="",$I80=""),"",
SUMIFS(収穫記録!$P:$P,収穫記録!$D:$D,$J$1,収穫記録!$I:$I,$J$2,収穫記録!$J:$J,O$9,収穫記録!$F:$F,$I80,収穫記録!$B:$B,"&gt;="&amp;$J$5,収穫記録!$B:$B,"&lt;="&amp;$J$6)
/_xlfn.UNIQUE(_xlfn._xlws.FILTER($E:$E,$D:$D=$J$3))
/IF($J$4="総計",1,IF($J$4="割合",$H80,$K80/10))
),0)</f>
        <v/>
      </c>
      <c r="P80" s="48" t="str" cm="1">
        <f t="array" ref="P80">IFERROR(
IF(OR(P$9="",$I80=""),"",
SUMIFS(収穫記録!$P:$P,収穫記録!$D:$D,$J$1,収穫記録!$I:$I,$J$2,収穫記録!$J:$J,P$9,収穫記録!$F:$F,$I80,収穫記録!$B:$B,"&gt;="&amp;$J$5,収穫記録!$B:$B,"&lt;="&amp;$J$6)
/_xlfn.UNIQUE(_xlfn._xlws.FILTER($E:$E,$D:$D=$J$3))
/IF($J$4="総計",1,IF($J$4="割合",$H80,$K80/10))
),0)</f>
        <v/>
      </c>
      <c r="Q80" s="48" t="str" cm="1">
        <f t="array" ref="Q80">IFERROR(
IF(OR(Q$9="",$I80=""),"",
SUMIFS(収穫記録!$P:$P,収穫記録!$D:$D,$J$1,収穫記録!$I:$I,$J$2,収穫記録!$J:$J,Q$9,収穫記録!$F:$F,$I80,収穫記録!$B:$B,"&gt;="&amp;$J$5,収穫記録!$B:$B,"&lt;="&amp;$J$6)
/_xlfn.UNIQUE(_xlfn._xlws.FILTER($E:$E,$D:$D=$J$3))
/IF($J$4="総計",1,IF($J$4="割合",$H80,$K80/10))
),0)</f>
        <v/>
      </c>
      <c r="R80" s="48" t="str" cm="1">
        <f t="array" ref="R80">IFERROR(
IF(OR(R$9="",$I80=""),"",
SUMIFS(収穫記録!$P:$P,収穫記録!$D:$D,$J$1,収穫記録!$I:$I,$J$2,収穫記録!$J:$J,R$9,収穫記録!$F:$F,$I80,収穫記録!$B:$B,"&gt;="&amp;$J$5,収穫記録!$B:$B,"&lt;="&amp;$J$6)
/_xlfn.UNIQUE(_xlfn._xlws.FILTER($E:$E,$D:$D=$J$3))
/IF($J$4="総計",1,IF($J$4="割合",$H80,$K80/10))
),0)</f>
        <v/>
      </c>
      <c r="S80" s="48" t="str" cm="1">
        <f t="array" ref="S80">IFERROR(
IF(OR(S$9="",$I80=""),"",
SUMIFS(収穫記録!$P:$P,収穫記録!$D:$D,$J$1,収穫記録!$I:$I,$J$2,収穫記録!$J:$J,S$9,収穫記録!$F:$F,$I80,収穫記録!$B:$B,"&gt;="&amp;$J$5,収穫記録!$B:$B,"&lt;="&amp;$J$6)
/_xlfn.UNIQUE(_xlfn._xlws.FILTER($E:$E,$D:$D=$J$3))
/IF($J$4="総計",1,IF($J$4="割合",$H80,$K80/10))
),0)</f>
        <v/>
      </c>
      <c r="T80" s="48" t="str" cm="1">
        <f t="array" ref="T80">IFERROR(
IF(OR(T$9="",$I80=""),"",
SUMIFS(収穫記録!$P:$P,収穫記録!$D:$D,$J$1,収穫記録!$I:$I,$J$2,収穫記録!$J:$J,T$9,収穫記録!$F:$F,$I80,収穫記録!$B:$B,"&gt;="&amp;$J$5,収穫記録!$B:$B,"&lt;="&amp;$J$6)
/_xlfn.UNIQUE(_xlfn._xlws.FILTER($E:$E,$D:$D=$J$3))
/IF($J$4="総計",1,IF($J$4="割合",$H80,$K80/10))
),0)</f>
        <v/>
      </c>
      <c r="U80" s="48" t="str" cm="1">
        <f t="array" ref="U80">IFERROR(
IF(OR(U$9="",$I80=""),"",
SUMIFS(収穫記録!$P:$P,収穫記録!$D:$D,$J$1,収穫記録!$I:$I,$J$2,収穫記録!$J:$J,U$9,収穫記録!$F:$F,$I80,収穫記録!$B:$B,"&gt;="&amp;$J$5,収穫記録!$B:$B,"&lt;="&amp;$J$6)
/_xlfn.UNIQUE(_xlfn._xlws.FILTER($E:$E,$D:$D=$J$3))
/IF($J$4="総計",1,IF($J$4="割合",$H80,$K80/10))
),0)</f>
        <v/>
      </c>
      <c r="V80" s="48" t="str" cm="1">
        <f t="array" ref="V80">IFERROR(
IF(OR(V$9="",$I80=""),"",
SUMIFS(収穫記録!$P:$P,収穫記録!$D:$D,$J$1,収穫記録!$I:$I,$J$2,収穫記録!$J:$J,V$9,収穫記録!$F:$F,$I80,収穫記録!$B:$B,"&gt;="&amp;$J$5,収穫記録!$B:$B,"&lt;="&amp;$J$6)
/_xlfn.UNIQUE(_xlfn._xlws.FILTER($E:$E,$D:$D=$J$3))
/IF($J$4="総計",1,IF($J$4="割合",$H80,$K80/10))
),0)</f>
        <v/>
      </c>
      <c r="W80" s="48" t="str" cm="1">
        <f t="array" ref="W80">IFERROR(
IF(OR(W$9="",$I80=""),"",
SUMIFS(収穫記録!$P:$P,収穫記録!$D:$D,$J$1,収穫記録!$I:$I,$J$2,収穫記録!$J:$J,W$9,収穫記録!$F:$F,$I80,収穫記録!$B:$B,"&gt;="&amp;$J$5,収穫記録!$B:$B,"&lt;="&amp;$J$6)
/_xlfn.UNIQUE(_xlfn._xlws.FILTER($E:$E,$D:$D=$J$3))
/IF($J$4="総計",1,IF($J$4="割合",$H80,$K80/10))
),0)</f>
        <v/>
      </c>
      <c r="X80" s="48" t="str" cm="1">
        <f t="array" ref="X80">IFERROR(
IF(OR(X$9="",$I80=""),"",
SUMIFS(収穫記録!$P:$P,収穫記録!$D:$D,$J$1,収穫記録!$I:$I,$J$2,収穫記録!$J:$J,X$9,収穫記録!$F:$F,$I80,収穫記録!$B:$B,"&gt;="&amp;$J$5,収穫記録!$B:$B,"&lt;="&amp;$J$6)
/_xlfn.UNIQUE(_xlfn._xlws.FILTER($E:$E,$D:$D=$J$3))
/IF($J$4="総計",1,IF($J$4="割合",$H80,$K80/10))
),0)</f>
        <v/>
      </c>
    </row>
    <row r="81" spans="10:24">
      <c r="J81" s="13"/>
      <c r="K81" s="37"/>
      <c r="L81" s="46" t="str">
        <f t="shared" si="1"/>
        <v/>
      </c>
      <c r="M81" s="47" cm="1">
        <f t="array" ref="M81">IFERROR(
IF(OR(M$9="",$I81=""),"",
SUMIFS(収穫記録!$P:$P,収穫記録!$D:$D,$J$1,収穫記録!$I:$I,$J$2,収穫記録!$J:$J,M$9,収穫記録!$F:$F,$I81,収穫記録!$B:$B,"&gt;="&amp;$J$5,収穫記録!$B:$B,"&lt;="&amp;$J$6)
/_xlfn.UNIQUE(_xlfn._xlws.FILTER($E:$E,$D:$D=$J$3))
/IF($J$4="総計",1,IF($J$4="割合",$H81,$K81/10))
),0)</f>
        <v>0</v>
      </c>
      <c r="N81" s="48" t="str" cm="1">
        <f t="array" ref="N81">IFERROR(
IF(OR(N$9="",$I81=""),"",
SUMIFS(収穫記録!$P:$P,収穫記録!$D:$D,$J$1,収穫記録!$I:$I,$J$2,収穫記録!$J:$J,N$9,収穫記録!$F:$F,$I81,収穫記録!$B:$B,"&gt;="&amp;$J$5,収穫記録!$B:$B,"&lt;="&amp;$J$6)
/_xlfn.UNIQUE(_xlfn._xlws.FILTER($E:$E,$D:$D=$J$3))
/IF($J$4="総計",1,IF($J$4="割合",$H81,$K81/10))
),0)</f>
        <v/>
      </c>
      <c r="O81" s="48" t="str" cm="1">
        <f t="array" ref="O81">IFERROR(
IF(OR(O$9="",$I81=""),"",
SUMIFS(収穫記録!$P:$P,収穫記録!$D:$D,$J$1,収穫記録!$I:$I,$J$2,収穫記録!$J:$J,O$9,収穫記録!$F:$F,$I81,収穫記録!$B:$B,"&gt;="&amp;$J$5,収穫記録!$B:$B,"&lt;="&amp;$J$6)
/_xlfn.UNIQUE(_xlfn._xlws.FILTER($E:$E,$D:$D=$J$3))
/IF($J$4="総計",1,IF($J$4="割合",$H81,$K81/10))
),0)</f>
        <v/>
      </c>
      <c r="P81" s="48" t="str" cm="1">
        <f t="array" ref="P81">IFERROR(
IF(OR(P$9="",$I81=""),"",
SUMIFS(収穫記録!$P:$P,収穫記録!$D:$D,$J$1,収穫記録!$I:$I,$J$2,収穫記録!$J:$J,P$9,収穫記録!$F:$F,$I81,収穫記録!$B:$B,"&gt;="&amp;$J$5,収穫記録!$B:$B,"&lt;="&amp;$J$6)
/_xlfn.UNIQUE(_xlfn._xlws.FILTER($E:$E,$D:$D=$J$3))
/IF($J$4="総計",1,IF($J$4="割合",$H81,$K81/10))
),0)</f>
        <v/>
      </c>
      <c r="Q81" s="48" t="str" cm="1">
        <f t="array" ref="Q81">IFERROR(
IF(OR(Q$9="",$I81=""),"",
SUMIFS(収穫記録!$P:$P,収穫記録!$D:$D,$J$1,収穫記録!$I:$I,$J$2,収穫記録!$J:$J,Q$9,収穫記録!$F:$F,$I81,収穫記録!$B:$B,"&gt;="&amp;$J$5,収穫記録!$B:$B,"&lt;="&amp;$J$6)
/_xlfn.UNIQUE(_xlfn._xlws.FILTER($E:$E,$D:$D=$J$3))
/IF($J$4="総計",1,IF($J$4="割合",$H81,$K81/10))
),0)</f>
        <v/>
      </c>
      <c r="R81" s="48" t="str" cm="1">
        <f t="array" ref="R81">IFERROR(
IF(OR(R$9="",$I81=""),"",
SUMIFS(収穫記録!$P:$P,収穫記録!$D:$D,$J$1,収穫記録!$I:$I,$J$2,収穫記録!$J:$J,R$9,収穫記録!$F:$F,$I81,収穫記録!$B:$B,"&gt;="&amp;$J$5,収穫記録!$B:$B,"&lt;="&amp;$J$6)
/_xlfn.UNIQUE(_xlfn._xlws.FILTER($E:$E,$D:$D=$J$3))
/IF($J$4="総計",1,IF($J$4="割合",$H81,$K81/10))
),0)</f>
        <v/>
      </c>
      <c r="S81" s="48" t="str" cm="1">
        <f t="array" ref="S81">IFERROR(
IF(OR(S$9="",$I81=""),"",
SUMIFS(収穫記録!$P:$P,収穫記録!$D:$D,$J$1,収穫記録!$I:$I,$J$2,収穫記録!$J:$J,S$9,収穫記録!$F:$F,$I81,収穫記録!$B:$B,"&gt;="&amp;$J$5,収穫記録!$B:$B,"&lt;="&amp;$J$6)
/_xlfn.UNIQUE(_xlfn._xlws.FILTER($E:$E,$D:$D=$J$3))
/IF($J$4="総計",1,IF($J$4="割合",$H81,$K81/10))
),0)</f>
        <v/>
      </c>
      <c r="T81" s="48" t="str" cm="1">
        <f t="array" ref="T81">IFERROR(
IF(OR(T$9="",$I81=""),"",
SUMIFS(収穫記録!$P:$P,収穫記録!$D:$D,$J$1,収穫記録!$I:$I,$J$2,収穫記録!$J:$J,T$9,収穫記録!$F:$F,$I81,収穫記録!$B:$B,"&gt;="&amp;$J$5,収穫記録!$B:$B,"&lt;="&amp;$J$6)
/_xlfn.UNIQUE(_xlfn._xlws.FILTER($E:$E,$D:$D=$J$3))
/IF($J$4="総計",1,IF($J$4="割合",$H81,$K81/10))
),0)</f>
        <v/>
      </c>
      <c r="U81" s="48" t="str" cm="1">
        <f t="array" ref="U81">IFERROR(
IF(OR(U$9="",$I81=""),"",
SUMIFS(収穫記録!$P:$P,収穫記録!$D:$D,$J$1,収穫記録!$I:$I,$J$2,収穫記録!$J:$J,U$9,収穫記録!$F:$F,$I81,収穫記録!$B:$B,"&gt;="&amp;$J$5,収穫記録!$B:$B,"&lt;="&amp;$J$6)
/_xlfn.UNIQUE(_xlfn._xlws.FILTER($E:$E,$D:$D=$J$3))
/IF($J$4="総計",1,IF($J$4="割合",$H81,$K81/10))
),0)</f>
        <v/>
      </c>
      <c r="V81" s="48" t="str" cm="1">
        <f t="array" ref="V81">IFERROR(
IF(OR(V$9="",$I81=""),"",
SUMIFS(収穫記録!$P:$P,収穫記録!$D:$D,$J$1,収穫記録!$I:$I,$J$2,収穫記録!$J:$J,V$9,収穫記録!$F:$F,$I81,収穫記録!$B:$B,"&gt;="&amp;$J$5,収穫記録!$B:$B,"&lt;="&amp;$J$6)
/_xlfn.UNIQUE(_xlfn._xlws.FILTER($E:$E,$D:$D=$J$3))
/IF($J$4="総計",1,IF($J$4="割合",$H81,$K81/10))
),0)</f>
        <v/>
      </c>
      <c r="W81" s="48" t="str" cm="1">
        <f t="array" ref="W81">IFERROR(
IF(OR(W$9="",$I81=""),"",
SUMIFS(収穫記録!$P:$P,収穫記録!$D:$D,$J$1,収穫記録!$I:$I,$J$2,収穫記録!$J:$J,W$9,収穫記録!$F:$F,$I81,収穫記録!$B:$B,"&gt;="&amp;$J$5,収穫記録!$B:$B,"&lt;="&amp;$J$6)
/_xlfn.UNIQUE(_xlfn._xlws.FILTER($E:$E,$D:$D=$J$3))
/IF($J$4="総計",1,IF($J$4="割合",$H81,$K81/10))
),0)</f>
        <v/>
      </c>
      <c r="X81" s="48" t="str" cm="1">
        <f t="array" ref="X81">IFERROR(
IF(OR(X$9="",$I81=""),"",
SUMIFS(収穫記録!$P:$P,収穫記録!$D:$D,$J$1,収穫記録!$I:$I,$J$2,収穫記録!$J:$J,X$9,収穫記録!$F:$F,$I81,収穫記録!$B:$B,"&gt;="&amp;$J$5,収穫記録!$B:$B,"&lt;="&amp;$J$6)
/_xlfn.UNIQUE(_xlfn._xlws.FILTER($E:$E,$D:$D=$J$3))
/IF($J$4="総計",1,IF($J$4="割合",$H81,$K81/10))
),0)</f>
        <v/>
      </c>
    </row>
    <row r="82" spans="10:24">
      <c r="J82" s="13"/>
      <c r="K82" s="37"/>
      <c r="L82" s="46" t="str">
        <f t="shared" si="1"/>
        <v/>
      </c>
      <c r="M82" s="47" cm="1">
        <f t="array" ref="M82">IFERROR(
IF(OR(M$9="",$I82=""),"",
SUMIFS(収穫記録!$P:$P,収穫記録!$D:$D,$J$1,収穫記録!$I:$I,$J$2,収穫記録!$J:$J,M$9,収穫記録!$F:$F,$I82,収穫記録!$B:$B,"&gt;="&amp;$J$5,収穫記録!$B:$B,"&lt;="&amp;$J$6)
/_xlfn.UNIQUE(_xlfn._xlws.FILTER($E:$E,$D:$D=$J$3))
/IF($J$4="総計",1,IF($J$4="割合",$H82,$K82/10))
),0)</f>
        <v>0</v>
      </c>
      <c r="N82" s="48" t="str" cm="1">
        <f t="array" ref="N82">IFERROR(
IF(OR(N$9="",$I82=""),"",
SUMIFS(収穫記録!$P:$P,収穫記録!$D:$D,$J$1,収穫記録!$I:$I,$J$2,収穫記録!$J:$J,N$9,収穫記録!$F:$F,$I82,収穫記録!$B:$B,"&gt;="&amp;$J$5,収穫記録!$B:$B,"&lt;="&amp;$J$6)
/_xlfn.UNIQUE(_xlfn._xlws.FILTER($E:$E,$D:$D=$J$3))
/IF($J$4="総計",1,IF($J$4="割合",$H82,$K82/10))
),0)</f>
        <v/>
      </c>
      <c r="O82" s="48" t="str" cm="1">
        <f t="array" ref="O82">IFERROR(
IF(OR(O$9="",$I82=""),"",
SUMIFS(収穫記録!$P:$P,収穫記録!$D:$D,$J$1,収穫記録!$I:$I,$J$2,収穫記録!$J:$J,O$9,収穫記録!$F:$F,$I82,収穫記録!$B:$B,"&gt;="&amp;$J$5,収穫記録!$B:$B,"&lt;="&amp;$J$6)
/_xlfn.UNIQUE(_xlfn._xlws.FILTER($E:$E,$D:$D=$J$3))
/IF($J$4="総計",1,IF($J$4="割合",$H82,$K82/10))
),0)</f>
        <v/>
      </c>
      <c r="P82" s="48" t="str" cm="1">
        <f t="array" ref="P82">IFERROR(
IF(OR(P$9="",$I82=""),"",
SUMIFS(収穫記録!$P:$P,収穫記録!$D:$D,$J$1,収穫記録!$I:$I,$J$2,収穫記録!$J:$J,P$9,収穫記録!$F:$F,$I82,収穫記録!$B:$B,"&gt;="&amp;$J$5,収穫記録!$B:$B,"&lt;="&amp;$J$6)
/_xlfn.UNIQUE(_xlfn._xlws.FILTER($E:$E,$D:$D=$J$3))
/IF($J$4="総計",1,IF($J$4="割合",$H82,$K82/10))
),0)</f>
        <v/>
      </c>
      <c r="Q82" s="48" t="str" cm="1">
        <f t="array" ref="Q82">IFERROR(
IF(OR(Q$9="",$I82=""),"",
SUMIFS(収穫記録!$P:$P,収穫記録!$D:$D,$J$1,収穫記録!$I:$I,$J$2,収穫記録!$J:$J,Q$9,収穫記録!$F:$F,$I82,収穫記録!$B:$B,"&gt;="&amp;$J$5,収穫記録!$B:$B,"&lt;="&amp;$J$6)
/_xlfn.UNIQUE(_xlfn._xlws.FILTER($E:$E,$D:$D=$J$3))
/IF($J$4="総計",1,IF($J$4="割合",$H82,$K82/10))
),0)</f>
        <v/>
      </c>
      <c r="R82" s="48" t="str" cm="1">
        <f t="array" ref="R82">IFERROR(
IF(OR(R$9="",$I82=""),"",
SUMIFS(収穫記録!$P:$P,収穫記録!$D:$D,$J$1,収穫記録!$I:$I,$J$2,収穫記録!$J:$J,R$9,収穫記録!$F:$F,$I82,収穫記録!$B:$B,"&gt;="&amp;$J$5,収穫記録!$B:$B,"&lt;="&amp;$J$6)
/_xlfn.UNIQUE(_xlfn._xlws.FILTER($E:$E,$D:$D=$J$3))
/IF($J$4="総計",1,IF($J$4="割合",$H82,$K82/10))
),0)</f>
        <v/>
      </c>
      <c r="S82" s="48" t="str" cm="1">
        <f t="array" ref="S82">IFERROR(
IF(OR(S$9="",$I82=""),"",
SUMIFS(収穫記録!$P:$P,収穫記録!$D:$D,$J$1,収穫記録!$I:$I,$J$2,収穫記録!$J:$J,S$9,収穫記録!$F:$F,$I82,収穫記録!$B:$B,"&gt;="&amp;$J$5,収穫記録!$B:$B,"&lt;="&amp;$J$6)
/_xlfn.UNIQUE(_xlfn._xlws.FILTER($E:$E,$D:$D=$J$3))
/IF($J$4="総計",1,IF($J$4="割合",$H82,$K82/10))
),0)</f>
        <v/>
      </c>
      <c r="T82" s="48" t="str" cm="1">
        <f t="array" ref="T82">IFERROR(
IF(OR(T$9="",$I82=""),"",
SUMIFS(収穫記録!$P:$P,収穫記録!$D:$D,$J$1,収穫記録!$I:$I,$J$2,収穫記録!$J:$J,T$9,収穫記録!$F:$F,$I82,収穫記録!$B:$B,"&gt;="&amp;$J$5,収穫記録!$B:$B,"&lt;="&amp;$J$6)
/_xlfn.UNIQUE(_xlfn._xlws.FILTER($E:$E,$D:$D=$J$3))
/IF($J$4="総計",1,IF($J$4="割合",$H82,$K82/10))
),0)</f>
        <v/>
      </c>
      <c r="U82" s="48" t="str" cm="1">
        <f t="array" ref="U82">IFERROR(
IF(OR(U$9="",$I82=""),"",
SUMIFS(収穫記録!$P:$P,収穫記録!$D:$D,$J$1,収穫記録!$I:$I,$J$2,収穫記録!$J:$J,U$9,収穫記録!$F:$F,$I82,収穫記録!$B:$B,"&gt;="&amp;$J$5,収穫記録!$B:$B,"&lt;="&amp;$J$6)
/_xlfn.UNIQUE(_xlfn._xlws.FILTER($E:$E,$D:$D=$J$3))
/IF($J$4="総計",1,IF($J$4="割合",$H82,$K82/10))
),0)</f>
        <v/>
      </c>
      <c r="V82" s="48" t="str" cm="1">
        <f t="array" ref="V82">IFERROR(
IF(OR(V$9="",$I82=""),"",
SUMIFS(収穫記録!$P:$P,収穫記録!$D:$D,$J$1,収穫記録!$I:$I,$J$2,収穫記録!$J:$J,V$9,収穫記録!$F:$F,$I82,収穫記録!$B:$B,"&gt;="&amp;$J$5,収穫記録!$B:$B,"&lt;="&amp;$J$6)
/_xlfn.UNIQUE(_xlfn._xlws.FILTER($E:$E,$D:$D=$J$3))
/IF($J$4="総計",1,IF($J$4="割合",$H82,$K82/10))
),0)</f>
        <v/>
      </c>
      <c r="W82" s="48" t="str" cm="1">
        <f t="array" ref="W82">IFERROR(
IF(OR(W$9="",$I82=""),"",
SUMIFS(収穫記録!$P:$P,収穫記録!$D:$D,$J$1,収穫記録!$I:$I,$J$2,収穫記録!$J:$J,W$9,収穫記録!$F:$F,$I82,収穫記録!$B:$B,"&gt;="&amp;$J$5,収穫記録!$B:$B,"&lt;="&amp;$J$6)
/_xlfn.UNIQUE(_xlfn._xlws.FILTER($E:$E,$D:$D=$J$3))
/IF($J$4="総計",1,IF($J$4="割合",$H82,$K82/10))
),0)</f>
        <v/>
      </c>
      <c r="X82" s="48" t="str" cm="1">
        <f t="array" ref="X82">IFERROR(
IF(OR(X$9="",$I82=""),"",
SUMIFS(収穫記録!$P:$P,収穫記録!$D:$D,$J$1,収穫記録!$I:$I,$J$2,収穫記録!$J:$J,X$9,収穫記録!$F:$F,$I82,収穫記録!$B:$B,"&gt;="&amp;$J$5,収穫記録!$B:$B,"&lt;="&amp;$J$6)
/_xlfn.UNIQUE(_xlfn._xlws.FILTER($E:$E,$D:$D=$J$3))
/IF($J$4="総計",1,IF($J$4="割合",$H82,$K82/10))
),0)</f>
        <v/>
      </c>
    </row>
    <row r="83" spans="10:24">
      <c r="J83" s="13"/>
      <c r="K83" s="37"/>
      <c r="L83" s="46" t="str">
        <f t="shared" si="1"/>
        <v/>
      </c>
      <c r="M83" s="47" cm="1">
        <f t="array" ref="M83">IFERROR(
IF(OR(M$9="",$I83=""),"",
SUMIFS(収穫記録!$P:$P,収穫記録!$D:$D,$J$1,収穫記録!$I:$I,$J$2,収穫記録!$J:$J,M$9,収穫記録!$F:$F,$I83,収穫記録!$B:$B,"&gt;="&amp;$J$5,収穫記録!$B:$B,"&lt;="&amp;$J$6)
/_xlfn.UNIQUE(_xlfn._xlws.FILTER($E:$E,$D:$D=$J$3))
/IF($J$4="総計",1,IF($J$4="割合",$H83,$K83/10))
),0)</f>
        <v>0</v>
      </c>
      <c r="N83" s="48" t="str" cm="1">
        <f t="array" ref="N83">IFERROR(
IF(OR(N$9="",$I83=""),"",
SUMIFS(収穫記録!$P:$P,収穫記録!$D:$D,$J$1,収穫記録!$I:$I,$J$2,収穫記録!$J:$J,N$9,収穫記録!$F:$F,$I83,収穫記録!$B:$B,"&gt;="&amp;$J$5,収穫記録!$B:$B,"&lt;="&amp;$J$6)
/_xlfn.UNIQUE(_xlfn._xlws.FILTER($E:$E,$D:$D=$J$3))
/IF($J$4="総計",1,IF($J$4="割合",$H83,$K83/10))
),0)</f>
        <v/>
      </c>
      <c r="O83" s="48" t="str" cm="1">
        <f t="array" ref="O83">IFERROR(
IF(OR(O$9="",$I83=""),"",
SUMIFS(収穫記録!$P:$P,収穫記録!$D:$D,$J$1,収穫記録!$I:$I,$J$2,収穫記録!$J:$J,O$9,収穫記録!$F:$F,$I83,収穫記録!$B:$B,"&gt;="&amp;$J$5,収穫記録!$B:$B,"&lt;="&amp;$J$6)
/_xlfn.UNIQUE(_xlfn._xlws.FILTER($E:$E,$D:$D=$J$3))
/IF($J$4="総計",1,IF($J$4="割合",$H83,$K83/10))
),0)</f>
        <v/>
      </c>
      <c r="P83" s="48" t="str" cm="1">
        <f t="array" ref="P83">IFERROR(
IF(OR(P$9="",$I83=""),"",
SUMIFS(収穫記録!$P:$P,収穫記録!$D:$D,$J$1,収穫記録!$I:$I,$J$2,収穫記録!$J:$J,P$9,収穫記録!$F:$F,$I83,収穫記録!$B:$B,"&gt;="&amp;$J$5,収穫記録!$B:$B,"&lt;="&amp;$J$6)
/_xlfn.UNIQUE(_xlfn._xlws.FILTER($E:$E,$D:$D=$J$3))
/IF($J$4="総計",1,IF($J$4="割合",$H83,$K83/10))
),0)</f>
        <v/>
      </c>
      <c r="Q83" s="48" t="str" cm="1">
        <f t="array" ref="Q83">IFERROR(
IF(OR(Q$9="",$I83=""),"",
SUMIFS(収穫記録!$P:$P,収穫記録!$D:$D,$J$1,収穫記録!$I:$I,$J$2,収穫記録!$J:$J,Q$9,収穫記録!$F:$F,$I83,収穫記録!$B:$B,"&gt;="&amp;$J$5,収穫記録!$B:$B,"&lt;="&amp;$J$6)
/_xlfn.UNIQUE(_xlfn._xlws.FILTER($E:$E,$D:$D=$J$3))
/IF($J$4="総計",1,IF($J$4="割合",$H83,$K83/10))
),0)</f>
        <v/>
      </c>
      <c r="R83" s="48" t="str" cm="1">
        <f t="array" ref="R83">IFERROR(
IF(OR(R$9="",$I83=""),"",
SUMIFS(収穫記録!$P:$P,収穫記録!$D:$D,$J$1,収穫記録!$I:$I,$J$2,収穫記録!$J:$J,R$9,収穫記録!$F:$F,$I83,収穫記録!$B:$B,"&gt;="&amp;$J$5,収穫記録!$B:$B,"&lt;="&amp;$J$6)
/_xlfn.UNIQUE(_xlfn._xlws.FILTER($E:$E,$D:$D=$J$3))
/IF($J$4="総計",1,IF($J$4="割合",$H83,$K83/10))
),0)</f>
        <v/>
      </c>
      <c r="S83" s="48" t="str" cm="1">
        <f t="array" ref="S83">IFERROR(
IF(OR(S$9="",$I83=""),"",
SUMIFS(収穫記録!$P:$P,収穫記録!$D:$D,$J$1,収穫記録!$I:$I,$J$2,収穫記録!$J:$J,S$9,収穫記録!$F:$F,$I83,収穫記録!$B:$B,"&gt;="&amp;$J$5,収穫記録!$B:$B,"&lt;="&amp;$J$6)
/_xlfn.UNIQUE(_xlfn._xlws.FILTER($E:$E,$D:$D=$J$3))
/IF($J$4="総計",1,IF($J$4="割合",$H83,$K83/10))
),0)</f>
        <v/>
      </c>
      <c r="T83" s="48" t="str" cm="1">
        <f t="array" ref="T83">IFERROR(
IF(OR(T$9="",$I83=""),"",
SUMIFS(収穫記録!$P:$P,収穫記録!$D:$D,$J$1,収穫記録!$I:$I,$J$2,収穫記録!$J:$J,T$9,収穫記録!$F:$F,$I83,収穫記録!$B:$B,"&gt;="&amp;$J$5,収穫記録!$B:$B,"&lt;="&amp;$J$6)
/_xlfn.UNIQUE(_xlfn._xlws.FILTER($E:$E,$D:$D=$J$3))
/IF($J$4="総計",1,IF($J$4="割合",$H83,$K83/10))
),0)</f>
        <v/>
      </c>
      <c r="U83" s="48" t="str" cm="1">
        <f t="array" ref="U83">IFERROR(
IF(OR(U$9="",$I83=""),"",
SUMIFS(収穫記録!$P:$P,収穫記録!$D:$D,$J$1,収穫記録!$I:$I,$J$2,収穫記録!$J:$J,U$9,収穫記録!$F:$F,$I83,収穫記録!$B:$B,"&gt;="&amp;$J$5,収穫記録!$B:$B,"&lt;="&amp;$J$6)
/_xlfn.UNIQUE(_xlfn._xlws.FILTER($E:$E,$D:$D=$J$3))
/IF($J$4="総計",1,IF($J$4="割合",$H83,$K83/10))
),0)</f>
        <v/>
      </c>
      <c r="V83" s="48" t="str" cm="1">
        <f t="array" ref="V83">IFERROR(
IF(OR(V$9="",$I83=""),"",
SUMIFS(収穫記録!$P:$P,収穫記録!$D:$D,$J$1,収穫記録!$I:$I,$J$2,収穫記録!$J:$J,V$9,収穫記録!$F:$F,$I83,収穫記録!$B:$B,"&gt;="&amp;$J$5,収穫記録!$B:$B,"&lt;="&amp;$J$6)
/_xlfn.UNIQUE(_xlfn._xlws.FILTER($E:$E,$D:$D=$J$3))
/IF($J$4="総計",1,IF($J$4="割合",$H83,$K83/10))
),0)</f>
        <v/>
      </c>
      <c r="W83" s="48" t="str" cm="1">
        <f t="array" ref="W83">IFERROR(
IF(OR(W$9="",$I83=""),"",
SUMIFS(収穫記録!$P:$P,収穫記録!$D:$D,$J$1,収穫記録!$I:$I,$J$2,収穫記録!$J:$J,W$9,収穫記録!$F:$F,$I83,収穫記録!$B:$B,"&gt;="&amp;$J$5,収穫記録!$B:$B,"&lt;="&amp;$J$6)
/_xlfn.UNIQUE(_xlfn._xlws.FILTER($E:$E,$D:$D=$J$3))
/IF($J$4="総計",1,IF($J$4="割合",$H83,$K83/10))
),0)</f>
        <v/>
      </c>
      <c r="X83" s="48" t="str" cm="1">
        <f t="array" ref="X83">IFERROR(
IF(OR(X$9="",$I83=""),"",
SUMIFS(収穫記録!$P:$P,収穫記録!$D:$D,$J$1,収穫記録!$I:$I,$J$2,収穫記録!$J:$J,X$9,収穫記録!$F:$F,$I83,収穫記録!$B:$B,"&gt;="&amp;$J$5,収穫記録!$B:$B,"&lt;="&amp;$J$6)
/_xlfn.UNIQUE(_xlfn._xlws.FILTER($E:$E,$D:$D=$J$3))
/IF($J$4="総計",1,IF($J$4="割合",$H83,$K83/10))
),0)</f>
        <v/>
      </c>
    </row>
    <row r="84" spans="10:24">
      <c r="J84" s="13"/>
      <c r="K84" s="37"/>
      <c r="L84" s="46" t="str">
        <f t="shared" si="1"/>
        <v/>
      </c>
      <c r="M84" s="47" cm="1">
        <f t="array" ref="M84">IFERROR(
IF(OR(M$9="",$I84=""),"",
SUMIFS(収穫記録!$P:$P,収穫記録!$D:$D,$J$1,収穫記録!$I:$I,$J$2,収穫記録!$J:$J,M$9,収穫記録!$F:$F,$I84,収穫記録!$B:$B,"&gt;="&amp;$J$5,収穫記録!$B:$B,"&lt;="&amp;$J$6)
/_xlfn.UNIQUE(_xlfn._xlws.FILTER($E:$E,$D:$D=$J$3))
/IF($J$4="総計",1,IF($J$4="割合",$H84,$K84/10))
),0)</f>
        <v>0</v>
      </c>
      <c r="N84" s="48" t="str" cm="1">
        <f t="array" ref="N84">IFERROR(
IF(OR(N$9="",$I84=""),"",
SUMIFS(収穫記録!$P:$P,収穫記録!$D:$D,$J$1,収穫記録!$I:$I,$J$2,収穫記録!$J:$J,N$9,収穫記録!$F:$F,$I84,収穫記録!$B:$B,"&gt;="&amp;$J$5,収穫記録!$B:$B,"&lt;="&amp;$J$6)
/_xlfn.UNIQUE(_xlfn._xlws.FILTER($E:$E,$D:$D=$J$3))
/IF($J$4="総計",1,IF($J$4="割合",$H84,$K84/10))
),0)</f>
        <v/>
      </c>
      <c r="O84" s="48" t="str" cm="1">
        <f t="array" ref="O84">IFERROR(
IF(OR(O$9="",$I84=""),"",
SUMIFS(収穫記録!$P:$P,収穫記録!$D:$D,$J$1,収穫記録!$I:$I,$J$2,収穫記録!$J:$J,O$9,収穫記録!$F:$F,$I84,収穫記録!$B:$B,"&gt;="&amp;$J$5,収穫記録!$B:$B,"&lt;="&amp;$J$6)
/_xlfn.UNIQUE(_xlfn._xlws.FILTER($E:$E,$D:$D=$J$3))
/IF($J$4="総計",1,IF($J$4="割合",$H84,$K84/10))
),0)</f>
        <v/>
      </c>
      <c r="P84" s="48" t="str" cm="1">
        <f t="array" ref="P84">IFERROR(
IF(OR(P$9="",$I84=""),"",
SUMIFS(収穫記録!$P:$P,収穫記録!$D:$D,$J$1,収穫記録!$I:$I,$J$2,収穫記録!$J:$J,P$9,収穫記録!$F:$F,$I84,収穫記録!$B:$B,"&gt;="&amp;$J$5,収穫記録!$B:$B,"&lt;="&amp;$J$6)
/_xlfn.UNIQUE(_xlfn._xlws.FILTER($E:$E,$D:$D=$J$3))
/IF($J$4="総計",1,IF($J$4="割合",$H84,$K84/10))
),0)</f>
        <v/>
      </c>
      <c r="Q84" s="48" t="str" cm="1">
        <f t="array" ref="Q84">IFERROR(
IF(OR(Q$9="",$I84=""),"",
SUMIFS(収穫記録!$P:$P,収穫記録!$D:$D,$J$1,収穫記録!$I:$I,$J$2,収穫記録!$J:$J,Q$9,収穫記録!$F:$F,$I84,収穫記録!$B:$B,"&gt;="&amp;$J$5,収穫記録!$B:$B,"&lt;="&amp;$J$6)
/_xlfn.UNIQUE(_xlfn._xlws.FILTER($E:$E,$D:$D=$J$3))
/IF($J$4="総計",1,IF($J$4="割合",$H84,$K84/10))
),0)</f>
        <v/>
      </c>
      <c r="R84" s="48" t="str" cm="1">
        <f t="array" ref="R84">IFERROR(
IF(OR(R$9="",$I84=""),"",
SUMIFS(収穫記録!$P:$P,収穫記録!$D:$D,$J$1,収穫記録!$I:$I,$J$2,収穫記録!$J:$J,R$9,収穫記録!$F:$F,$I84,収穫記録!$B:$B,"&gt;="&amp;$J$5,収穫記録!$B:$B,"&lt;="&amp;$J$6)
/_xlfn.UNIQUE(_xlfn._xlws.FILTER($E:$E,$D:$D=$J$3))
/IF($J$4="総計",1,IF($J$4="割合",$H84,$K84/10))
),0)</f>
        <v/>
      </c>
      <c r="S84" s="48" t="str" cm="1">
        <f t="array" ref="S84">IFERROR(
IF(OR(S$9="",$I84=""),"",
SUMIFS(収穫記録!$P:$P,収穫記録!$D:$D,$J$1,収穫記録!$I:$I,$J$2,収穫記録!$J:$J,S$9,収穫記録!$F:$F,$I84,収穫記録!$B:$B,"&gt;="&amp;$J$5,収穫記録!$B:$B,"&lt;="&amp;$J$6)
/_xlfn.UNIQUE(_xlfn._xlws.FILTER($E:$E,$D:$D=$J$3))
/IF($J$4="総計",1,IF($J$4="割合",$H84,$K84/10))
),0)</f>
        <v/>
      </c>
      <c r="T84" s="48" t="str" cm="1">
        <f t="array" ref="T84">IFERROR(
IF(OR(T$9="",$I84=""),"",
SUMIFS(収穫記録!$P:$P,収穫記録!$D:$D,$J$1,収穫記録!$I:$I,$J$2,収穫記録!$J:$J,T$9,収穫記録!$F:$F,$I84,収穫記録!$B:$B,"&gt;="&amp;$J$5,収穫記録!$B:$B,"&lt;="&amp;$J$6)
/_xlfn.UNIQUE(_xlfn._xlws.FILTER($E:$E,$D:$D=$J$3))
/IF($J$4="総計",1,IF($J$4="割合",$H84,$K84/10))
),0)</f>
        <v/>
      </c>
      <c r="U84" s="48" t="str" cm="1">
        <f t="array" ref="U84">IFERROR(
IF(OR(U$9="",$I84=""),"",
SUMIFS(収穫記録!$P:$P,収穫記録!$D:$D,$J$1,収穫記録!$I:$I,$J$2,収穫記録!$J:$J,U$9,収穫記録!$F:$F,$I84,収穫記録!$B:$B,"&gt;="&amp;$J$5,収穫記録!$B:$B,"&lt;="&amp;$J$6)
/_xlfn.UNIQUE(_xlfn._xlws.FILTER($E:$E,$D:$D=$J$3))
/IF($J$4="総計",1,IF($J$4="割合",$H84,$K84/10))
),0)</f>
        <v/>
      </c>
      <c r="V84" s="48" t="str" cm="1">
        <f t="array" ref="V84">IFERROR(
IF(OR(V$9="",$I84=""),"",
SUMIFS(収穫記録!$P:$P,収穫記録!$D:$D,$J$1,収穫記録!$I:$I,$J$2,収穫記録!$J:$J,V$9,収穫記録!$F:$F,$I84,収穫記録!$B:$B,"&gt;="&amp;$J$5,収穫記録!$B:$B,"&lt;="&amp;$J$6)
/_xlfn.UNIQUE(_xlfn._xlws.FILTER($E:$E,$D:$D=$J$3))
/IF($J$4="総計",1,IF($J$4="割合",$H84,$K84/10))
),0)</f>
        <v/>
      </c>
      <c r="W84" s="48" t="str" cm="1">
        <f t="array" ref="W84">IFERROR(
IF(OR(W$9="",$I84=""),"",
SUMIFS(収穫記録!$P:$P,収穫記録!$D:$D,$J$1,収穫記録!$I:$I,$J$2,収穫記録!$J:$J,W$9,収穫記録!$F:$F,$I84,収穫記録!$B:$B,"&gt;="&amp;$J$5,収穫記録!$B:$B,"&lt;="&amp;$J$6)
/_xlfn.UNIQUE(_xlfn._xlws.FILTER($E:$E,$D:$D=$J$3))
/IF($J$4="総計",1,IF($J$4="割合",$H84,$K84/10))
),0)</f>
        <v/>
      </c>
      <c r="X84" s="48" t="str" cm="1">
        <f t="array" ref="X84">IFERROR(
IF(OR(X$9="",$I84=""),"",
SUMIFS(収穫記録!$P:$P,収穫記録!$D:$D,$J$1,収穫記録!$I:$I,$J$2,収穫記録!$J:$J,X$9,収穫記録!$F:$F,$I84,収穫記録!$B:$B,"&gt;="&amp;$J$5,収穫記録!$B:$B,"&lt;="&amp;$J$6)
/_xlfn.UNIQUE(_xlfn._xlws.FILTER($E:$E,$D:$D=$J$3))
/IF($J$4="総計",1,IF($J$4="割合",$H84,$K84/10))
),0)</f>
        <v/>
      </c>
    </row>
    <row r="85" spans="10:24">
      <c r="J85" s="13"/>
      <c r="K85" s="37"/>
      <c r="L85" s="46" t="str">
        <f t="shared" si="1"/>
        <v/>
      </c>
      <c r="M85" s="47" cm="1">
        <f t="array" ref="M85">IFERROR(
IF(OR(M$9="",$I85=""),"",
SUMIFS(収穫記録!$P:$P,収穫記録!$D:$D,$J$1,収穫記録!$I:$I,$J$2,収穫記録!$J:$J,M$9,収穫記録!$F:$F,$I85,収穫記録!$B:$B,"&gt;="&amp;$J$5,収穫記録!$B:$B,"&lt;="&amp;$J$6)
/_xlfn.UNIQUE(_xlfn._xlws.FILTER($E:$E,$D:$D=$J$3))
/IF($J$4="総計",1,IF($J$4="割合",$H85,$K85/10))
),0)</f>
        <v>0</v>
      </c>
      <c r="N85" s="48" t="str" cm="1">
        <f t="array" ref="N85">IFERROR(
IF(OR(N$9="",$I85=""),"",
SUMIFS(収穫記録!$P:$P,収穫記録!$D:$D,$J$1,収穫記録!$I:$I,$J$2,収穫記録!$J:$J,N$9,収穫記録!$F:$F,$I85,収穫記録!$B:$B,"&gt;="&amp;$J$5,収穫記録!$B:$B,"&lt;="&amp;$J$6)
/_xlfn.UNIQUE(_xlfn._xlws.FILTER($E:$E,$D:$D=$J$3))
/IF($J$4="総計",1,IF($J$4="割合",$H85,$K85/10))
),0)</f>
        <v/>
      </c>
      <c r="O85" s="48" t="str" cm="1">
        <f t="array" ref="O85">IFERROR(
IF(OR(O$9="",$I85=""),"",
SUMIFS(収穫記録!$P:$P,収穫記録!$D:$D,$J$1,収穫記録!$I:$I,$J$2,収穫記録!$J:$J,O$9,収穫記録!$F:$F,$I85,収穫記録!$B:$B,"&gt;="&amp;$J$5,収穫記録!$B:$B,"&lt;="&amp;$J$6)
/_xlfn.UNIQUE(_xlfn._xlws.FILTER($E:$E,$D:$D=$J$3))
/IF($J$4="総計",1,IF($J$4="割合",$H85,$K85/10))
),0)</f>
        <v/>
      </c>
      <c r="P85" s="48" t="str" cm="1">
        <f t="array" ref="P85">IFERROR(
IF(OR(P$9="",$I85=""),"",
SUMIFS(収穫記録!$P:$P,収穫記録!$D:$D,$J$1,収穫記録!$I:$I,$J$2,収穫記録!$J:$J,P$9,収穫記録!$F:$F,$I85,収穫記録!$B:$B,"&gt;="&amp;$J$5,収穫記録!$B:$B,"&lt;="&amp;$J$6)
/_xlfn.UNIQUE(_xlfn._xlws.FILTER($E:$E,$D:$D=$J$3))
/IF($J$4="総計",1,IF($J$4="割合",$H85,$K85/10))
),0)</f>
        <v/>
      </c>
      <c r="Q85" s="48" t="str" cm="1">
        <f t="array" ref="Q85">IFERROR(
IF(OR(Q$9="",$I85=""),"",
SUMIFS(収穫記録!$P:$P,収穫記録!$D:$D,$J$1,収穫記録!$I:$I,$J$2,収穫記録!$J:$J,Q$9,収穫記録!$F:$F,$I85,収穫記録!$B:$B,"&gt;="&amp;$J$5,収穫記録!$B:$B,"&lt;="&amp;$J$6)
/_xlfn.UNIQUE(_xlfn._xlws.FILTER($E:$E,$D:$D=$J$3))
/IF($J$4="総計",1,IF($J$4="割合",$H85,$K85/10))
),0)</f>
        <v/>
      </c>
      <c r="R85" s="48" t="str" cm="1">
        <f t="array" ref="R85">IFERROR(
IF(OR(R$9="",$I85=""),"",
SUMIFS(収穫記録!$P:$P,収穫記録!$D:$D,$J$1,収穫記録!$I:$I,$J$2,収穫記録!$J:$J,R$9,収穫記録!$F:$F,$I85,収穫記録!$B:$B,"&gt;="&amp;$J$5,収穫記録!$B:$B,"&lt;="&amp;$J$6)
/_xlfn.UNIQUE(_xlfn._xlws.FILTER($E:$E,$D:$D=$J$3))
/IF($J$4="総計",1,IF($J$4="割合",$H85,$K85/10))
),0)</f>
        <v/>
      </c>
      <c r="S85" s="48" t="str" cm="1">
        <f t="array" ref="S85">IFERROR(
IF(OR(S$9="",$I85=""),"",
SUMIFS(収穫記録!$P:$P,収穫記録!$D:$D,$J$1,収穫記録!$I:$I,$J$2,収穫記録!$J:$J,S$9,収穫記録!$F:$F,$I85,収穫記録!$B:$B,"&gt;="&amp;$J$5,収穫記録!$B:$B,"&lt;="&amp;$J$6)
/_xlfn.UNIQUE(_xlfn._xlws.FILTER($E:$E,$D:$D=$J$3))
/IF($J$4="総計",1,IF($J$4="割合",$H85,$K85/10))
),0)</f>
        <v/>
      </c>
      <c r="T85" s="48" t="str" cm="1">
        <f t="array" ref="T85">IFERROR(
IF(OR(T$9="",$I85=""),"",
SUMIFS(収穫記録!$P:$P,収穫記録!$D:$D,$J$1,収穫記録!$I:$I,$J$2,収穫記録!$J:$J,T$9,収穫記録!$F:$F,$I85,収穫記録!$B:$B,"&gt;="&amp;$J$5,収穫記録!$B:$B,"&lt;="&amp;$J$6)
/_xlfn.UNIQUE(_xlfn._xlws.FILTER($E:$E,$D:$D=$J$3))
/IF($J$4="総計",1,IF($J$4="割合",$H85,$K85/10))
),0)</f>
        <v/>
      </c>
      <c r="U85" s="48" t="str" cm="1">
        <f t="array" ref="U85">IFERROR(
IF(OR(U$9="",$I85=""),"",
SUMIFS(収穫記録!$P:$P,収穫記録!$D:$D,$J$1,収穫記録!$I:$I,$J$2,収穫記録!$J:$J,U$9,収穫記録!$F:$F,$I85,収穫記録!$B:$B,"&gt;="&amp;$J$5,収穫記録!$B:$B,"&lt;="&amp;$J$6)
/_xlfn.UNIQUE(_xlfn._xlws.FILTER($E:$E,$D:$D=$J$3))
/IF($J$4="総計",1,IF($J$4="割合",$H85,$K85/10))
),0)</f>
        <v/>
      </c>
      <c r="V85" s="48" t="str" cm="1">
        <f t="array" ref="V85">IFERROR(
IF(OR(V$9="",$I85=""),"",
SUMIFS(収穫記録!$P:$P,収穫記録!$D:$D,$J$1,収穫記録!$I:$I,$J$2,収穫記録!$J:$J,V$9,収穫記録!$F:$F,$I85,収穫記録!$B:$B,"&gt;="&amp;$J$5,収穫記録!$B:$B,"&lt;="&amp;$J$6)
/_xlfn.UNIQUE(_xlfn._xlws.FILTER($E:$E,$D:$D=$J$3))
/IF($J$4="総計",1,IF($J$4="割合",$H85,$K85/10))
),0)</f>
        <v/>
      </c>
      <c r="W85" s="48" t="str" cm="1">
        <f t="array" ref="W85">IFERROR(
IF(OR(W$9="",$I85=""),"",
SUMIFS(収穫記録!$P:$P,収穫記録!$D:$D,$J$1,収穫記録!$I:$I,$J$2,収穫記録!$J:$J,W$9,収穫記録!$F:$F,$I85,収穫記録!$B:$B,"&gt;="&amp;$J$5,収穫記録!$B:$B,"&lt;="&amp;$J$6)
/_xlfn.UNIQUE(_xlfn._xlws.FILTER($E:$E,$D:$D=$J$3))
/IF($J$4="総計",1,IF($J$4="割合",$H85,$K85/10))
),0)</f>
        <v/>
      </c>
      <c r="X85" s="48" t="str" cm="1">
        <f t="array" ref="X85">IFERROR(
IF(OR(X$9="",$I85=""),"",
SUMIFS(収穫記録!$P:$P,収穫記録!$D:$D,$J$1,収穫記録!$I:$I,$J$2,収穫記録!$J:$J,X$9,収穫記録!$F:$F,$I85,収穫記録!$B:$B,"&gt;="&amp;$J$5,収穫記録!$B:$B,"&lt;="&amp;$J$6)
/_xlfn.UNIQUE(_xlfn._xlws.FILTER($E:$E,$D:$D=$J$3))
/IF($J$4="総計",1,IF($J$4="割合",$H85,$K85/10))
),0)</f>
        <v/>
      </c>
    </row>
    <row r="86" spans="10:24">
      <c r="J86" s="13"/>
      <c r="K86" s="37"/>
      <c r="L86" s="46" t="str">
        <f t="shared" si="1"/>
        <v/>
      </c>
      <c r="M86" s="47" cm="1">
        <f t="array" ref="M86">IFERROR(
IF(OR(M$9="",$I86=""),"",
SUMIFS(収穫記録!$P:$P,収穫記録!$D:$D,$J$1,収穫記録!$I:$I,$J$2,収穫記録!$J:$J,M$9,収穫記録!$F:$F,$I86,収穫記録!$B:$B,"&gt;="&amp;$J$5,収穫記録!$B:$B,"&lt;="&amp;$J$6)
/_xlfn.UNIQUE(_xlfn._xlws.FILTER($E:$E,$D:$D=$J$3))
/IF($J$4="総計",1,IF($J$4="割合",$H86,$K86/10))
),0)</f>
        <v>0</v>
      </c>
      <c r="N86" s="48" t="str" cm="1">
        <f t="array" ref="N86">IFERROR(
IF(OR(N$9="",$I86=""),"",
SUMIFS(収穫記録!$P:$P,収穫記録!$D:$D,$J$1,収穫記録!$I:$I,$J$2,収穫記録!$J:$J,N$9,収穫記録!$F:$F,$I86,収穫記録!$B:$B,"&gt;="&amp;$J$5,収穫記録!$B:$B,"&lt;="&amp;$J$6)
/_xlfn.UNIQUE(_xlfn._xlws.FILTER($E:$E,$D:$D=$J$3))
/IF($J$4="総計",1,IF($J$4="割合",$H86,$K86/10))
),0)</f>
        <v/>
      </c>
      <c r="O86" s="48" t="str" cm="1">
        <f t="array" ref="O86">IFERROR(
IF(OR(O$9="",$I86=""),"",
SUMIFS(収穫記録!$P:$P,収穫記録!$D:$D,$J$1,収穫記録!$I:$I,$J$2,収穫記録!$J:$J,O$9,収穫記録!$F:$F,$I86,収穫記録!$B:$B,"&gt;="&amp;$J$5,収穫記録!$B:$B,"&lt;="&amp;$J$6)
/_xlfn.UNIQUE(_xlfn._xlws.FILTER($E:$E,$D:$D=$J$3))
/IF($J$4="総計",1,IF($J$4="割合",$H86,$K86/10))
),0)</f>
        <v/>
      </c>
      <c r="P86" s="48" t="str" cm="1">
        <f t="array" ref="P86">IFERROR(
IF(OR(P$9="",$I86=""),"",
SUMIFS(収穫記録!$P:$P,収穫記録!$D:$D,$J$1,収穫記録!$I:$I,$J$2,収穫記録!$J:$J,P$9,収穫記録!$F:$F,$I86,収穫記録!$B:$B,"&gt;="&amp;$J$5,収穫記録!$B:$B,"&lt;="&amp;$J$6)
/_xlfn.UNIQUE(_xlfn._xlws.FILTER($E:$E,$D:$D=$J$3))
/IF($J$4="総計",1,IF($J$4="割合",$H86,$K86/10))
),0)</f>
        <v/>
      </c>
      <c r="Q86" s="48" t="str" cm="1">
        <f t="array" ref="Q86">IFERROR(
IF(OR(Q$9="",$I86=""),"",
SUMIFS(収穫記録!$P:$P,収穫記録!$D:$D,$J$1,収穫記録!$I:$I,$J$2,収穫記録!$J:$J,Q$9,収穫記録!$F:$F,$I86,収穫記録!$B:$B,"&gt;="&amp;$J$5,収穫記録!$B:$B,"&lt;="&amp;$J$6)
/_xlfn.UNIQUE(_xlfn._xlws.FILTER($E:$E,$D:$D=$J$3))
/IF($J$4="総計",1,IF($J$4="割合",$H86,$K86/10))
),0)</f>
        <v/>
      </c>
      <c r="R86" s="48" t="str" cm="1">
        <f t="array" ref="R86">IFERROR(
IF(OR(R$9="",$I86=""),"",
SUMIFS(収穫記録!$P:$P,収穫記録!$D:$D,$J$1,収穫記録!$I:$I,$J$2,収穫記録!$J:$J,R$9,収穫記録!$F:$F,$I86,収穫記録!$B:$B,"&gt;="&amp;$J$5,収穫記録!$B:$B,"&lt;="&amp;$J$6)
/_xlfn.UNIQUE(_xlfn._xlws.FILTER($E:$E,$D:$D=$J$3))
/IF($J$4="総計",1,IF($J$4="割合",$H86,$K86/10))
),0)</f>
        <v/>
      </c>
      <c r="S86" s="48" t="str" cm="1">
        <f t="array" ref="S86">IFERROR(
IF(OR(S$9="",$I86=""),"",
SUMIFS(収穫記録!$P:$P,収穫記録!$D:$D,$J$1,収穫記録!$I:$I,$J$2,収穫記録!$J:$J,S$9,収穫記録!$F:$F,$I86,収穫記録!$B:$B,"&gt;="&amp;$J$5,収穫記録!$B:$B,"&lt;="&amp;$J$6)
/_xlfn.UNIQUE(_xlfn._xlws.FILTER($E:$E,$D:$D=$J$3))
/IF($J$4="総計",1,IF($J$4="割合",$H86,$K86/10))
),0)</f>
        <v/>
      </c>
      <c r="T86" s="48" t="str" cm="1">
        <f t="array" ref="T86">IFERROR(
IF(OR(T$9="",$I86=""),"",
SUMIFS(収穫記録!$P:$P,収穫記録!$D:$D,$J$1,収穫記録!$I:$I,$J$2,収穫記録!$J:$J,T$9,収穫記録!$F:$F,$I86,収穫記録!$B:$B,"&gt;="&amp;$J$5,収穫記録!$B:$B,"&lt;="&amp;$J$6)
/_xlfn.UNIQUE(_xlfn._xlws.FILTER($E:$E,$D:$D=$J$3))
/IF($J$4="総計",1,IF($J$4="割合",$H86,$K86/10))
),0)</f>
        <v/>
      </c>
      <c r="U86" s="48" t="str" cm="1">
        <f t="array" ref="U86">IFERROR(
IF(OR(U$9="",$I86=""),"",
SUMIFS(収穫記録!$P:$P,収穫記録!$D:$D,$J$1,収穫記録!$I:$I,$J$2,収穫記録!$J:$J,U$9,収穫記録!$F:$F,$I86,収穫記録!$B:$B,"&gt;="&amp;$J$5,収穫記録!$B:$B,"&lt;="&amp;$J$6)
/_xlfn.UNIQUE(_xlfn._xlws.FILTER($E:$E,$D:$D=$J$3))
/IF($J$4="総計",1,IF($J$4="割合",$H86,$K86/10))
),0)</f>
        <v/>
      </c>
      <c r="V86" s="48" t="str" cm="1">
        <f t="array" ref="V86">IFERROR(
IF(OR(V$9="",$I86=""),"",
SUMIFS(収穫記録!$P:$P,収穫記録!$D:$D,$J$1,収穫記録!$I:$I,$J$2,収穫記録!$J:$J,V$9,収穫記録!$F:$F,$I86,収穫記録!$B:$B,"&gt;="&amp;$J$5,収穫記録!$B:$B,"&lt;="&amp;$J$6)
/_xlfn.UNIQUE(_xlfn._xlws.FILTER($E:$E,$D:$D=$J$3))
/IF($J$4="総計",1,IF($J$4="割合",$H86,$K86/10))
),0)</f>
        <v/>
      </c>
      <c r="W86" s="48" t="str" cm="1">
        <f t="array" ref="W86">IFERROR(
IF(OR(W$9="",$I86=""),"",
SUMIFS(収穫記録!$P:$P,収穫記録!$D:$D,$J$1,収穫記録!$I:$I,$J$2,収穫記録!$J:$J,W$9,収穫記録!$F:$F,$I86,収穫記録!$B:$B,"&gt;="&amp;$J$5,収穫記録!$B:$B,"&lt;="&amp;$J$6)
/_xlfn.UNIQUE(_xlfn._xlws.FILTER($E:$E,$D:$D=$J$3))
/IF($J$4="総計",1,IF($J$4="割合",$H86,$K86/10))
),0)</f>
        <v/>
      </c>
      <c r="X86" s="48" t="str" cm="1">
        <f t="array" ref="X86">IFERROR(
IF(OR(X$9="",$I86=""),"",
SUMIFS(収穫記録!$P:$P,収穫記録!$D:$D,$J$1,収穫記録!$I:$I,$J$2,収穫記録!$J:$J,X$9,収穫記録!$F:$F,$I86,収穫記録!$B:$B,"&gt;="&amp;$J$5,収穫記録!$B:$B,"&lt;="&amp;$J$6)
/_xlfn.UNIQUE(_xlfn._xlws.FILTER($E:$E,$D:$D=$J$3))
/IF($J$4="総計",1,IF($J$4="割合",$H86,$K86/10))
),0)</f>
        <v/>
      </c>
    </row>
    <row r="87" spans="10:24">
      <c r="J87" s="13"/>
      <c r="K87" s="37"/>
      <c r="L87" s="46" t="str">
        <f t="shared" si="1"/>
        <v/>
      </c>
      <c r="M87" s="47" cm="1">
        <f t="array" ref="M87">IFERROR(
IF(OR(M$9="",$I87=""),"",
SUMIFS(収穫記録!$P:$P,収穫記録!$D:$D,$J$1,収穫記録!$I:$I,$J$2,収穫記録!$J:$J,M$9,収穫記録!$F:$F,$I87,収穫記録!$B:$B,"&gt;="&amp;$J$5,収穫記録!$B:$B,"&lt;="&amp;$J$6)
/_xlfn.UNIQUE(_xlfn._xlws.FILTER($E:$E,$D:$D=$J$3))
/IF($J$4="総計",1,IF($J$4="割合",$H87,$K87/10))
),0)</f>
        <v>0</v>
      </c>
      <c r="N87" s="48" t="str" cm="1">
        <f t="array" ref="N87">IFERROR(
IF(OR(N$9="",$I87=""),"",
SUMIFS(収穫記録!$P:$P,収穫記録!$D:$D,$J$1,収穫記録!$I:$I,$J$2,収穫記録!$J:$J,N$9,収穫記録!$F:$F,$I87,収穫記録!$B:$B,"&gt;="&amp;$J$5,収穫記録!$B:$B,"&lt;="&amp;$J$6)
/_xlfn.UNIQUE(_xlfn._xlws.FILTER($E:$E,$D:$D=$J$3))
/IF($J$4="総計",1,IF($J$4="割合",$H87,$K87/10))
),0)</f>
        <v/>
      </c>
      <c r="O87" s="48" t="str" cm="1">
        <f t="array" ref="O87">IFERROR(
IF(OR(O$9="",$I87=""),"",
SUMIFS(収穫記録!$P:$P,収穫記録!$D:$D,$J$1,収穫記録!$I:$I,$J$2,収穫記録!$J:$J,O$9,収穫記録!$F:$F,$I87,収穫記録!$B:$B,"&gt;="&amp;$J$5,収穫記録!$B:$B,"&lt;="&amp;$J$6)
/_xlfn.UNIQUE(_xlfn._xlws.FILTER($E:$E,$D:$D=$J$3))
/IF($J$4="総計",1,IF($J$4="割合",$H87,$K87/10))
),0)</f>
        <v/>
      </c>
      <c r="P87" s="48" t="str" cm="1">
        <f t="array" ref="P87">IFERROR(
IF(OR(P$9="",$I87=""),"",
SUMIFS(収穫記録!$P:$P,収穫記録!$D:$D,$J$1,収穫記録!$I:$I,$J$2,収穫記録!$J:$J,P$9,収穫記録!$F:$F,$I87,収穫記録!$B:$B,"&gt;="&amp;$J$5,収穫記録!$B:$B,"&lt;="&amp;$J$6)
/_xlfn.UNIQUE(_xlfn._xlws.FILTER($E:$E,$D:$D=$J$3))
/IF($J$4="総計",1,IF($J$4="割合",$H87,$K87/10))
),0)</f>
        <v/>
      </c>
      <c r="Q87" s="48" t="str" cm="1">
        <f t="array" ref="Q87">IFERROR(
IF(OR(Q$9="",$I87=""),"",
SUMIFS(収穫記録!$P:$P,収穫記録!$D:$D,$J$1,収穫記録!$I:$I,$J$2,収穫記録!$J:$J,Q$9,収穫記録!$F:$F,$I87,収穫記録!$B:$B,"&gt;="&amp;$J$5,収穫記録!$B:$B,"&lt;="&amp;$J$6)
/_xlfn.UNIQUE(_xlfn._xlws.FILTER($E:$E,$D:$D=$J$3))
/IF($J$4="総計",1,IF($J$4="割合",$H87,$K87/10))
),0)</f>
        <v/>
      </c>
      <c r="R87" s="48" t="str" cm="1">
        <f t="array" ref="R87">IFERROR(
IF(OR(R$9="",$I87=""),"",
SUMIFS(収穫記録!$P:$P,収穫記録!$D:$D,$J$1,収穫記録!$I:$I,$J$2,収穫記録!$J:$J,R$9,収穫記録!$F:$F,$I87,収穫記録!$B:$B,"&gt;="&amp;$J$5,収穫記録!$B:$B,"&lt;="&amp;$J$6)
/_xlfn.UNIQUE(_xlfn._xlws.FILTER($E:$E,$D:$D=$J$3))
/IF($J$4="総計",1,IF($J$4="割合",$H87,$K87/10))
),0)</f>
        <v/>
      </c>
      <c r="S87" s="48" t="str" cm="1">
        <f t="array" ref="S87">IFERROR(
IF(OR(S$9="",$I87=""),"",
SUMIFS(収穫記録!$P:$P,収穫記録!$D:$D,$J$1,収穫記録!$I:$I,$J$2,収穫記録!$J:$J,S$9,収穫記録!$F:$F,$I87,収穫記録!$B:$B,"&gt;="&amp;$J$5,収穫記録!$B:$B,"&lt;="&amp;$J$6)
/_xlfn.UNIQUE(_xlfn._xlws.FILTER($E:$E,$D:$D=$J$3))
/IF($J$4="総計",1,IF($J$4="割合",$H87,$K87/10))
),0)</f>
        <v/>
      </c>
      <c r="T87" s="48" t="str" cm="1">
        <f t="array" ref="T87">IFERROR(
IF(OR(T$9="",$I87=""),"",
SUMIFS(収穫記録!$P:$P,収穫記録!$D:$D,$J$1,収穫記録!$I:$I,$J$2,収穫記録!$J:$J,T$9,収穫記録!$F:$F,$I87,収穫記録!$B:$B,"&gt;="&amp;$J$5,収穫記録!$B:$B,"&lt;="&amp;$J$6)
/_xlfn.UNIQUE(_xlfn._xlws.FILTER($E:$E,$D:$D=$J$3))
/IF($J$4="総計",1,IF($J$4="割合",$H87,$K87/10))
),0)</f>
        <v/>
      </c>
      <c r="U87" s="48" t="str" cm="1">
        <f t="array" ref="U87">IFERROR(
IF(OR(U$9="",$I87=""),"",
SUMIFS(収穫記録!$P:$P,収穫記録!$D:$D,$J$1,収穫記録!$I:$I,$J$2,収穫記録!$J:$J,U$9,収穫記録!$F:$F,$I87,収穫記録!$B:$B,"&gt;="&amp;$J$5,収穫記録!$B:$B,"&lt;="&amp;$J$6)
/_xlfn.UNIQUE(_xlfn._xlws.FILTER($E:$E,$D:$D=$J$3))
/IF($J$4="総計",1,IF($J$4="割合",$H87,$K87/10))
),0)</f>
        <v/>
      </c>
      <c r="V87" s="48" t="str" cm="1">
        <f t="array" ref="V87">IFERROR(
IF(OR(V$9="",$I87=""),"",
SUMIFS(収穫記録!$P:$P,収穫記録!$D:$D,$J$1,収穫記録!$I:$I,$J$2,収穫記録!$J:$J,V$9,収穫記録!$F:$F,$I87,収穫記録!$B:$B,"&gt;="&amp;$J$5,収穫記録!$B:$B,"&lt;="&amp;$J$6)
/_xlfn.UNIQUE(_xlfn._xlws.FILTER($E:$E,$D:$D=$J$3))
/IF($J$4="総計",1,IF($J$4="割合",$H87,$K87/10))
),0)</f>
        <v/>
      </c>
      <c r="W87" s="48" t="str" cm="1">
        <f t="array" ref="W87">IFERROR(
IF(OR(W$9="",$I87=""),"",
SUMIFS(収穫記録!$P:$P,収穫記録!$D:$D,$J$1,収穫記録!$I:$I,$J$2,収穫記録!$J:$J,W$9,収穫記録!$F:$F,$I87,収穫記録!$B:$B,"&gt;="&amp;$J$5,収穫記録!$B:$B,"&lt;="&amp;$J$6)
/_xlfn.UNIQUE(_xlfn._xlws.FILTER($E:$E,$D:$D=$J$3))
/IF($J$4="総計",1,IF($J$4="割合",$H87,$K87/10))
),0)</f>
        <v/>
      </c>
      <c r="X87" s="48" t="str" cm="1">
        <f t="array" ref="X87">IFERROR(
IF(OR(X$9="",$I87=""),"",
SUMIFS(収穫記録!$P:$P,収穫記録!$D:$D,$J$1,収穫記録!$I:$I,$J$2,収穫記録!$J:$J,X$9,収穫記録!$F:$F,$I87,収穫記録!$B:$B,"&gt;="&amp;$J$5,収穫記録!$B:$B,"&lt;="&amp;$J$6)
/_xlfn.UNIQUE(_xlfn._xlws.FILTER($E:$E,$D:$D=$J$3))
/IF($J$4="総計",1,IF($J$4="割合",$H87,$K87/10))
),0)</f>
        <v/>
      </c>
    </row>
    <row r="88" spans="10:24">
      <c r="J88" s="13"/>
      <c r="K88" s="37"/>
      <c r="L88" s="46" t="str">
        <f t="shared" si="1"/>
        <v/>
      </c>
      <c r="M88" s="47" cm="1">
        <f t="array" ref="M88">IFERROR(
IF(OR(M$9="",$I88=""),"",
SUMIFS(収穫記録!$P:$P,収穫記録!$D:$D,$J$1,収穫記録!$I:$I,$J$2,収穫記録!$J:$J,M$9,収穫記録!$F:$F,$I88,収穫記録!$B:$B,"&gt;="&amp;$J$5,収穫記録!$B:$B,"&lt;="&amp;$J$6)
/_xlfn.UNIQUE(_xlfn._xlws.FILTER($E:$E,$D:$D=$J$3))
/IF($J$4="総計",1,IF($J$4="割合",$H88,$K88/10))
),0)</f>
        <v>0</v>
      </c>
      <c r="N88" s="48" t="str" cm="1">
        <f t="array" ref="N88">IFERROR(
IF(OR(N$9="",$I88=""),"",
SUMIFS(収穫記録!$P:$P,収穫記録!$D:$D,$J$1,収穫記録!$I:$I,$J$2,収穫記録!$J:$J,N$9,収穫記録!$F:$F,$I88,収穫記録!$B:$B,"&gt;="&amp;$J$5,収穫記録!$B:$B,"&lt;="&amp;$J$6)
/_xlfn.UNIQUE(_xlfn._xlws.FILTER($E:$E,$D:$D=$J$3))
/IF($J$4="総計",1,IF($J$4="割合",$H88,$K88/10))
),0)</f>
        <v/>
      </c>
      <c r="O88" s="48" t="str" cm="1">
        <f t="array" ref="O88">IFERROR(
IF(OR(O$9="",$I88=""),"",
SUMIFS(収穫記録!$P:$P,収穫記録!$D:$D,$J$1,収穫記録!$I:$I,$J$2,収穫記録!$J:$J,O$9,収穫記録!$F:$F,$I88,収穫記録!$B:$B,"&gt;="&amp;$J$5,収穫記録!$B:$B,"&lt;="&amp;$J$6)
/_xlfn.UNIQUE(_xlfn._xlws.FILTER($E:$E,$D:$D=$J$3))
/IF($J$4="総計",1,IF($J$4="割合",$H88,$K88/10))
),0)</f>
        <v/>
      </c>
      <c r="P88" s="48" t="str" cm="1">
        <f t="array" ref="P88">IFERROR(
IF(OR(P$9="",$I88=""),"",
SUMIFS(収穫記録!$P:$P,収穫記録!$D:$D,$J$1,収穫記録!$I:$I,$J$2,収穫記録!$J:$J,P$9,収穫記録!$F:$F,$I88,収穫記録!$B:$B,"&gt;="&amp;$J$5,収穫記録!$B:$B,"&lt;="&amp;$J$6)
/_xlfn.UNIQUE(_xlfn._xlws.FILTER($E:$E,$D:$D=$J$3))
/IF($J$4="総計",1,IF($J$4="割合",$H88,$K88/10))
),0)</f>
        <v/>
      </c>
      <c r="Q88" s="48" t="str" cm="1">
        <f t="array" ref="Q88">IFERROR(
IF(OR(Q$9="",$I88=""),"",
SUMIFS(収穫記録!$P:$P,収穫記録!$D:$D,$J$1,収穫記録!$I:$I,$J$2,収穫記録!$J:$J,Q$9,収穫記録!$F:$F,$I88,収穫記録!$B:$B,"&gt;="&amp;$J$5,収穫記録!$B:$B,"&lt;="&amp;$J$6)
/_xlfn.UNIQUE(_xlfn._xlws.FILTER($E:$E,$D:$D=$J$3))
/IF($J$4="総計",1,IF($J$4="割合",$H88,$K88/10))
),0)</f>
        <v/>
      </c>
      <c r="R88" s="48" t="str" cm="1">
        <f t="array" ref="R88">IFERROR(
IF(OR(R$9="",$I88=""),"",
SUMIFS(収穫記録!$P:$P,収穫記録!$D:$D,$J$1,収穫記録!$I:$I,$J$2,収穫記録!$J:$J,R$9,収穫記録!$F:$F,$I88,収穫記録!$B:$B,"&gt;="&amp;$J$5,収穫記録!$B:$B,"&lt;="&amp;$J$6)
/_xlfn.UNIQUE(_xlfn._xlws.FILTER($E:$E,$D:$D=$J$3))
/IF($J$4="総計",1,IF($J$4="割合",$H88,$K88/10))
),0)</f>
        <v/>
      </c>
      <c r="S88" s="48" t="str" cm="1">
        <f t="array" ref="S88">IFERROR(
IF(OR(S$9="",$I88=""),"",
SUMIFS(収穫記録!$P:$P,収穫記録!$D:$D,$J$1,収穫記録!$I:$I,$J$2,収穫記録!$J:$J,S$9,収穫記録!$F:$F,$I88,収穫記録!$B:$B,"&gt;="&amp;$J$5,収穫記録!$B:$B,"&lt;="&amp;$J$6)
/_xlfn.UNIQUE(_xlfn._xlws.FILTER($E:$E,$D:$D=$J$3))
/IF($J$4="総計",1,IF($J$4="割合",$H88,$K88/10))
),0)</f>
        <v/>
      </c>
      <c r="T88" s="48" t="str" cm="1">
        <f t="array" ref="T88">IFERROR(
IF(OR(T$9="",$I88=""),"",
SUMIFS(収穫記録!$P:$P,収穫記録!$D:$D,$J$1,収穫記録!$I:$I,$J$2,収穫記録!$J:$J,T$9,収穫記録!$F:$F,$I88,収穫記録!$B:$B,"&gt;="&amp;$J$5,収穫記録!$B:$B,"&lt;="&amp;$J$6)
/_xlfn.UNIQUE(_xlfn._xlws.FILTER($E:$E,$D:$D=$J$3))
/IF($J$4="総計",1,IF($J$4="割合",$H88,$K88/10))
),0)</f>
        <v/>
      </c>
      <c r="U88" s="48" t="str" cm="1">
        <f t="array" ref="U88">IFERROR(
IF(OR(U$9="",$I88=""),"",
SUMIFS(収穫記録!$P:$P,収穫記録!$D:$D,$J$1,収穫記録!$I:$I,$J$2,収穫記録!$J:$J,U$9,収穫記録!$F:$F,$I88,収穫記録!$B:$B,"&gt;="&amp;$J$5,収穫記録!$B:$B,"&lt;="&amp;$J$6)
/_xlfn.UNIQUE(_xlfn._xlws.FILTER($E:$E,$D:$D=$J$3))
/IF($J$4="総計",1,IF($J$4="割合",$H88,$K88/10))
),0)</f>
        <v/>
      </c>
      <c r="V88" s="48" t="str" cm="1">
        <f t="array" ref="V88">IFERROR(
IF(OR(V$9="",$I88=""),"",
SUMIFS(収穫記録!$P:$P,収穫記録!$D:$D,$J$1,収穫記録!$I:$I,$J$2,収穫記録!$J:$J,V$9,収穫記録!$F:$F,$I88,収穫記録!$B:$B,"&gt;="&amp;$J$5,収穫記録!$B:$B,"&lt;="&amp;$J$6)
/_xlfn.UNIQUE(_xlfn._xlws.FILTER($E:$E,$D:$D=$J$3))
/IF($J$4="総計",1,IF($J$4="割合",$H88,$K88/10))
),0)</f>
        <v/>
      </c>
      <c r="W88" s="48" t="str" cm="1">
        <f t="array" ref="W88">IFERROR(
IF(OR(W$9="",$I88=""),"",
SUMIFS(収穫記録!$P:$P,収穫記録!$D:$D,$J$1,収穫記録!$I:$I,$J$2,収穫記録!$J:$J,W$9,収穫記録!$F:$F,$I88,収穫記録!$B:$B,"&gt;="&amp;$J$5,収穫記録!$B:$B,"&lt;="&amp;$J$6)
/_xlfn.UNIQUE(_xlfn._xlws.FILTER($E:$E,$D:$D=$J$3))
/IF($J$4="総計",1,IF($J$4="割合",$H88,$K88/10))
),0)</f>
        <v/>
      </c>
      <c r="X88" s="48" t="str" cm="1">
        <f t="array" ref="X88">IFERROR(
IF(OR(X$9="",$I88=""),"",
SUMIFS(収穫記録!$P:$P,収穫記録!$D:$D,$J$1,収穫記録!$I:$I,$J$2,収穫記録!$J:$J,X$9,収穫記録!$F:$F,$I88,収穫記録!$B:$B,"&gt;="&amp;$J$5,収穫記録!$B:$B,"&lt;="&amp;$J$6)
/_xlfn.UNIQUE(_xlfn._xlws.FILTER($E:$E,$D:$D=$J$3))
/IF($J$4="総計",1,IF($J$4="割合",$H88,$K88/10))
),0)</f>
        <v/>
      </c>
    </row>
    <row r="89" spans="10:24">
      <c r="J89" s="13"/>
      <c r="K89" s="37"/>
      <c r="L89" s="46" t="str">
        <f t="shared" si="1"/>
        <v/>
      </c>
      <c r="M89" s="47" cm="1">
        <f t="array" ref="M89">IFERROR(
IF(OR(M$9="",$I89=""),"",
SUMIFS(収穫記録!$P:$P,収穫記録!$D:$D,$J$1,収穫記録!$I:$I,$J$2,収穫記録!$J:$J,M$9,収穫記録!$F:$F,$I89,収穫記録!$B:$B,"&gt;="&amp;$J$5,収穫記録!$B:$B,"&lt;="&amp;$J$6)
/_xlfn.UNIQUE(_xlfn._xlws.FILTER($E:$E,$D:$D=$J$3))
/IF($J$4="総計",1,IF($J$4="割合",$H89,$K89/10))
),0)</f>
        <v>0</v>
      </c>
      <c r="N89" s="48" t="str" cm="1">
        <f t="array" ref="N89">IFERROR(
IF(OR(N$9="",$I89=""),"",
SUMIFS(収穫記録!$P:$P,収穫記録!$D:$D,$J$1,収穫記録!$I:$I,$J$2,収穫記録!$J:$J,N$9,収穫記録!$F:$F,$I89,収穫記録!$B:$B,"&gt;="&amp;$J$5,収穫記録!$B:$B,"&lt;="&amp;$J$6)
/_xlfn.UNIQUE(_xlfn._xlws.FILTER($E:$E,$D:$D=$J$3))
/IF($J$4="総計",1,IF($J$4="割合",$H89,$K89/10))
),0)</f>
        <v/>
      </c>
      <c r="O89" s="48" t="str" cm="1">
        <f t="array" ref="O89">IFERROR(
IF(OR(O$9="",$I89=""),"",
SUMIFS(収穫記録!$P:$P,収穫記録!$D:$D,$J$1,収穫記録!$I:$I,$J$2,収穫記録!$J:$J,O$9,収穫記録!$F:$F,$I89,収穫記録!$B:$B,"&gt;="&amp;$J$5,収穫記録!$B:$B,"&lt;="&amp;$J$6)
/_xlfn.UNIQUE(_xlfn._xlws.FILTER($E:$E,$D:$D=$J$3))
/IF($J$4="総計",1,IF($J$4="割合",$H89,$K89/10))
),0)</f>
        <v/>
      </c>
      <c r="P89" s="48" t="str" cm="1">
        <f t="array" ref="P89">IFERROR(
IF(OR(P$9="",$I89=""),"",
SUMIFS(収穫記録!$P:$P,収穫記録!$D:$D,$J$1,収穫記録!$I:$I,$J$2,収穫記録!$J:$J,P$9,収穫記録!$F:$F,$I89,収穫記録!$B:$B,"&gt;="&amp;$J$5,収穫記録!$B:$B,"&lt;="&amp;$J$6)
/_xlfn.UNIQUE(_xlfn._xlws.FILTER($E:$E,$D:$D=$J$3))
/IF($J$4="総計",1,IF($J$4="割合",$H89,$K89/10))
),0)</f>
        <v/>
      </c>
      <c r="Q89" s="48" t="str" cm="1">
        <f t="array" ref="Q89">IFERROR(
IF(OR(Q$9="",$I89=""),"",
SUMIFS(収穫記録!$P:$P,収穫記録!$D:$D,$J$1,収穫記録!$I:$I,$J$2,収穫記録!$J:$J,Q$9,収穫記録!$F:$F,$I89,収穫記録!$B:$B,"&gt;="&amp;$J$5,収穫記録!$B:$B,"&lt;="&amp;$J$6)
/_xlfn.UNIQUE(_xlfn._xlws.FILTER($E:$E,$D:$D=$J$3))
/IF($J$4="総計",1,IF($J$4="割合",$H89,$K89/10))
),0)</f>
        <v/>
      </c>
      <c r="R89" s="48" t="str" cm="1">
        <f t="array" ref="R89">IFERROR(
IF(OR(R$9="",$I89=""),"",
SUMIFS(収穫記録!$P:$P,収穫記録!$D:$D,$J$1,収穫記録!$I:$I,$J$2,収穫記録!$J:$J,R$9,収穫記録!$F:$F,$I89,収穫記録!$B:$B,"&gt;="&amp;$J$5,収穫記録!$B:$B,"&lt;="&amp;$J$6)
/_xlfn.UNIQUE(_xlfn._xlws.FILTER($E:$E,$D:$D=$J$3))
/IF($J$4="総計",1,IF($J$4="割合",$H89,$K89/10))
),0)</f>
        <v/>
      </c>
      <c r="S89" s="48" t="str" cm="1">
        <f t="array" ref="S89">IFERROR(
IF(OR(S$9="",$I89=""),"",
SUMIFS(収穫記録!$P:$P,収穫記録!$D:$D,$J$1,収穫記録!$I:$I,$J$2,収穫記録!$J:$J,S$9,収穫記録!$F:$F,$I89,収穫記録!$B:$B,"&gt;="&amp;$J$5,収穫記録!$B:$B,"&lt;="&amp;$J$6)
/_xlfn.UNIQUE(_xlfn._xlws.FILTER($E:$E,$D:$D=$J$3))
/IF($J$4="総計",1,IF($J$4="割合",$H89,$K89/10))
),0)</f>
        <v/>
      </c>
      <c r="T89" s="48" t="str" cm="1">
        <f t="array" ref="T89">IFERROR(
IF(OR(T$9="",$I89=""),"",
SUMIFS(収穫記録!$P:$P,収穫記録!$D:$D,$J$1,収穫記録!$I:$I,$J$2,収穫記録!$J:$J,T$9,収穫記録!$F:$F,$I89,収穫記録!$B:$B,"&gt;="&amp;$J$5,収穫記録!$B:$B,"&lt;="&amp;$J$6)
/_xlfn.UNIQUE(_xlfn._xlws.FILTER($E:$E,$D:$D=$J$3))
/IF($J$4="総計",1,IF($J$4="割合",$H89,$K89/10))
),0)</f>
        <v/>
      </c>
      <c r="U89" s="48" t="str" cm="1">
        <f t="array" ref="U89">IFERROR(
IF(OR(U$9="",$I89=""),"",
SUMIFS(収穫記録!$P:$P,収穫記録!$D:$D,$J$1,収穫記録!$I:$I,$J$2,収穫記録!$J:$J,U$9,収穫記録!$F:$F,$I89,収穫記録!$B:$B,"&gt;="&amp;$J$5,収穫記録!$B:$B,"&lt;="&amp;$J$6)
/_xlfn.UNIQUE(_xlfn._xlws.FILTER($E:$E,$D:$D=$J$3))
/IF($J$4="総計",1,IF($J$4="割合",$H89,$K89/10))
),0)</f>
        <v/>
      </c>
      <c r="V89" s="48" t="str" cm="1">
        <f t="array" ref="V89">IFERROR(
IF(OR(V$9="",$I89=""),"",
SUMIFS(収穫記録!$P:$P,収穫記録!$D:$D,$J$1,収穫記録!$I:$I,$J$2,収穫記録!$J:$J,V$9,収穫記録!$F:$F,$I89,収穫記録!$B:$B,"&gt;="&amp;$J$5,収穫記録!$B:$B,"&lt;="&amp;$J$6)
/_xlfn.UNIQUE(_xlfn._xlws.FILTER($E:$E,$D:$D=$J$3))
/IF($J$4="総計",1,IF($J$4="割合",$H89,$K89/10))
),0)</f>
        <v/>
      </c>
      <c r="W89" s="48" t="str" cm="1">
        <f t="array" ref="W89">IFERROR(
IF(OR(W$9="",$I89=""),"",
SUMIFS(収穫記録!$P:$P,収穫記録!$D:$D,$J$1,収穫記録!$I:$I,$J$2,収穫記録!$J:$J,W$9,収穫記録!$F:$F,$I89,収穫記録!$B:$B,"&gt;="&amp;$J$5,収穫記録!$B:$B,"&lt;="&amp;$J$6)
/_xlfn.UNIQUE(_xlfn._xlws.FILTER($E:$E,$D:$D=$J$3))
/IF($J$4="総計",1,IF($J$4="割合",$H89,$K89/10))
),0)</f>
        <v/>
      </c>
      <c r="X89" s="48" t="str" cm="1">
        <f t="array" ref="X89">IFERROR(
IF(OR(X$9="",$I89=""),"",
SUMIFS(収穫記録!$P:$P,収穫記録!$D:$D,$J$1,収穫記録!$I:$I,$J$2,収穫記録!$J:$J,X$9,収穫記録!$F:$F,$I89,収穫記録!$B:$B,"&gt;="&amp;$J$5,収穫記録!$B:$B,"&lt;="&amp;$J$6)
/_xlfn.UNIQUE(_xlfn._xlws.FILTER($E:$E,$D:$D=$J$3))
/IF($J$4="総計",1,IF($J$4="割合",$H89,$K89/10))
),0)</f>
        <v/>
      </c>
    </row>
    <row r="90" spans="10:24">
      <c r="J90" s="13"/>
      <c r="K90" s="37"/>
      <c r="L90" s="46" t="str">
        <f t="shared" si="1"/>
        <v/>
      </c>
      <c r="M90" s="47" cm="1">
        <f t="array" ref="M90">IFERROR(
IF(OR(M$9="",$I90=""),"",
SUMIFS(収穫記録!$P:$P,収穫記録!$D:$D,$J$1,収穫記録!$I:$I,$J$2,収穫記録!$J:$J,M$9,収穫記録!$F:$F,$I90,収穫記録!$B:$B,"&gt;="&amp;$J$5,収穫記録!$B:$B,"&lt;="&amp;$J$6)
/_xlfn.UNIQUE(_xlfn._xlws.FILTER($E:$E,$D:$D=$J$3))
/IF($J$4="総計",1,IF($J$4="割合",$H90,$K90/10))
),0)</f>
        <v>0</v>
      </c>
      <c r="N90" s="48" t="str" cm="1">
        <f t="array" ref="N90">IFERROR(
IF(OR(N$9="",$I90=""),"",
SUMIFS(収穫記録!$P:$P,収穫記録!$D:$D,$J$1,収穫記録!$I:$I,$J$2,収穫記録!$J:$J,N$9,収穫記録!$F:$F,$I90,収穫記録!$B:$B,"&gt;="&amp;$J$5,収穫記録!$B:$B,"&lt;="&amp;$J$6)
/_xlfn.UNIQUE(_xlfn._xlws.FILTER($E:$E,$D:$D=$J$3))
/IF($J$4="総計",1,IF($J$4="割合",$H90,$K90/10))
),0)</f>
        <v/>
      </c>
      <c r="O90" s="48" t="str" cm="1">
        <f t="array" ref="O90">IFERROR(
IF(OR(O$9="",$I90=""),"",
SUMIFS(収穫記録!$P:$P,収穫記録!$D:$D,$J$1,収穫記録!$I:$I,$J$2,収穫記録!$J:$J,O$9,収穫記録!$F:$F,$I90,収穫記録!$B:$B,"&gt;="&amp;$J$5,収穫記録!$B:$B,"&lt;="&amp;$J$6)
/_xlfn.UNIQUE(_xlfn._xlws.FILTER($E:$E,$D:$D=$J$3))
/IF($J$4="総計",1,IF($J$4="割合",$H90,$K90/10))
),0)</f>
        <v/>
      </c>
      <c r="P90" s="48" t="str" cm="1">
        <f t="array" ref="P90">IFERROR(
IF(OR(P$9="",$I90=""),"",
SUMIFS(収穫記録!$P:$P,収穫記録!$D:$D,$J$1,収穫記録!$I:$I,$J$2,収穫記録!$J:$J,P$9,収穫記録!$F:$F,$I90,収穫記録!$B:$B,"&gt;="&amp;$J$5,収穫記録!$B:$B,"&lt;="&amp;$J$6)
/_xlfn.UNIQUE(_xlfn._xlws.FILTER($E:$E,$D:$D=$J$3))
/IF($J$4="総計",1,IF($J$4="割合",$H90,$K90/10))
),0)</f>
        <v/>
      </c>
      <c r="Q90" s="48" t="str" cm="1">
        <f t="array" ref="Q90">IFERROR(
IF(OR(Q$9="",$I90=""),"",
SUMIFS(収穫記録!$P:$P,収穫記録!$D:$D,$J$1,収穫記録!$I:$I,$J$2,収穫記録!$J:$J,Q$9,収穫記録!$F:$F,$I90,収穫記録!$B:$B,"&gt;="&amp;$J$5,収穫記録!$B:$B,"&lt;="&amp;$J$6)
/_xlfn.UNIQUE(_xlfn._xlws.FILTER($E:$E,$D:$D=$J$3))
/IF($J$4="総計",1,IF($J$4="割合",$H90,$K90/10))
),0)</f>
        <v/>
      </c>
      <c r="R90" s="48" t="str" cm="1">
        <f t="array" ref="R90">IFERROR(
IF(OR(R$9="",$I90=""),"",
SUMIFS(収穫記録!$P:$P,収穫記録!$D:$D,$J$1,収穫記録!$I:$I,$J$2,収穫記録!$J:$J,R$9,収穫記録!$F:$F,$I90,収穫記録!$B:$B,"&gt;="&amp;$J$5,収穫記録!$B:$B,"&lt;="&amp;$J$6)
/_xlfn.UNIQUE(_xlfn._xlws.FILTER($E:$E,$D:$D=$J$3))
/IF($J$4="総計",1,IF($J$4="割合",$H90,$K90/10))
),0)</f>
        <v/>
      </c>
      <c r="S90" s="48" t="str" cm="1">
        <f t="array" ref="S90">IFERROR(
IF(OR(S$9="",$I90=""),"",
SUMIFS(収穫記録!$P:$P,収穫記録!$D:$D,$J$1,収穫記録!$I:$I,$J$2,収穫記録!$J:$J,S$9,収穫記録!$F:$F,$I90,収穫記録!$B:$B,"&gt;="&amp;$J$5,収穫記録!$B:$B,"&lt;="&amp;$J$6)
/_xlfn.UNIQUE(_xlfn._xlws.FILTER($E:$E,$D:$D=$J$3))
/IF($J$4="総計",1,IF($J$4="割合",$H90,$K90/10))
),0)</f>
        <v/>
      </c>
      <c r="T90" s="48" t="str" cm="1">
        <f t="array" ref="T90">IFERROR(
IF(OR(T$9="",$I90=""),"",
SUMIFS(収穫記録!$P:$P,収穫記録!$D:$D,$J$1,収穫記録!$I:$I,$J$2,収穫記録!$J:$J,T$9,収穫記録!$F:$F,$I90,収穫記録!$B:$B,"&gt;="&amp;$J$5,収穫記録!$B:$B,"&lt;="&amp;$J$6)
/_xlfn.UNIQUE(_xlfn._xlws.FILTER($E:$E,$D:$D=$J$3))
/IF($J$4="総計",1,IF($J$4="割合",$H90,$K90/10))
),0)</f>
        <v/>
      </c>
      <c r="U90" s="48" t="str" cm="1">
        <f t="array" ref="U90">IFERROR(
IF(OR(U$9="",$I90=""),"",
SUMIFS(収穫記録!$P:$P,収穫記録!$D:$D,$J$1,収穫記録!$I:$I,$J$2,収穫記録!$J:$J,U$9,収穫記録!$F:$F,$I90,収穫記録!$B:$B,"&gt;="&amp;$J$5,収穫記録!$B:$B,"&lt;="&amp;$J$6)
/_xlfn.UNIQUE(_xlfn._xlws.FILTER($E:$E,$D:$D=$J$3))
/IF($J$4="総計",1,IF($J$4="割合",$H90,$K90/10))
),0)</f>
        <v/>
      </c>
      <c r="V90" s="48" t="str" cm="1">
        <f t="array" ref="V90">IFERROR(
IF(OR(V$9="",$I90=""),"",
SUMIFS(収穫記録!$P:$P,収穫記録!$D:$D,$J$1,収穫記録!$I:$I,$J$2,収穫記録!$J:$J,V$9,収穫記録!$F:$F,$I90,収穫記録!$B:$B,"&gt;="&amp;$J$5,収穫記録!$B:$B,"&lt;="&amp;$J$6)
/_xlfn.UNIQUE(_xlfn._xlws.FILTER($E:$E,$D:$D=$J$3))
/IF($J$4="総計",1,IF($J$4="割合",$H90,$K90/10))
),0)</f>
        <v/>
      </c>
      <c r="W90" s="48" t="str" cm="1">
        <f t="array" ref="W90">IFERROR(
IF(OR(W$9="",$I90=""),"",
SUMIFS(収穫記録!$P:$P,収穫記録!$D:$D,$J$1,収穫記録!$I:$I,$J$2,収穫記録!$J:$J,W$9,収穫記録!$F:$F,$I90,収穫記録!$B:$B,"&gt;="&amp;$J$5,収穫記録!$B:$B,"&lt;="&amp;$J$6)
/_xlfn.UNIQUE(_xlfn._xlws.FILTER($E:$E,$D:$D=$J$3))
/IF($J$4="総計",1,IF($J$4="割合",$H90,$K90/10))
),0)</f>
        <v/>
      </c>
      <c r="X90" s="48" t="str" cm="1">
        <f t="array" ref="X90">IFERROR(
IF(OR(X$9="",$I90=""),"",
SUMIFS(収穫記録!$P:$P,収穫記録!$D:$D,$J$1,収穫記録!$I:$I,$J$2,収穫記録!$J:$J,X$9,収穫記録!$F:$F,$I90,収穫記録!$B:$B,"&gt;="&amp;$J$5,収穫記録!$B:$B,"&lt;="&amp;$J$6)
/_xlfn.UNIQUE(_xlfn._xlws.FILTER($E:$E,$D:$D=$J$3))
/IF($J$4="総計",1,IF($J$4="割合",$H90,$K90/10))
),0)</f>
        <v/>
      </c>
    </row>
    <row r="91" spans="10:24">
      <c r="J91" s="13"/>
      <c r="K91" s="37"/>
      <c r="L91" s="46" t="str">
        <f t="shared" si="1"/>
        <v/>
      </c>
      <c r="M91" s="47" cm="1">
        <f t="array" ref="M91">IFERROR(
IF(OR(M$9="",$I91=""),"",
SUMIFS(収穫記録!$P:$P,収穫記録!$D:$D,$J$1,収穫記録!$I:$I,$J$2,収穫記録!$J:$J,M$9,収穫記録!$F:$F,$I91,収穫記録!$B:$B,"&gt;="&amp;$J$5,収穫記録!$B:$B,"&lt;="&amp;$J$6)
/_xlfn.UNIQUE(_xlfn._xlws.FILTER($E:$E,$D:$D=$J$3))
/IF($J$4="総計",1,IF($J$4="割合",$H91,$K91/10))
),0)</f>
        <v>0</v>
      </c>
      <c r="N91" s="48" t="str" cm="1">
        <f t="array" ref="N91">IFERROR(
IF(OR(N$9="",$I91=""),"",
SUMIFS(収穫記録!$P:$P,収穫記録!$D:$D,$J$1,収穫記録!$I:$I,$J$2,収穫記録!$J:$J,N$9,収穫記録!$F:$F,$I91,収穫記録!$B:$B,"&gt;="&amp;$J$5,収穫記録!$B:$B,"&lt;="&amp;$J$6)
/_xlfn.UNIQUE(_xlfn._xlws.FILTER($E:$E,$D:$D=$J$3))
/IF($J$4="総計",1,IF($J$4="割合",$H91,$K91/10))
),0)</f>
        <v/>
      </c>
      <c r="O91" s="48" t="str" cm="1">
        <f t="array" ref="O91">IFERROR(
IF(OR(O$9="",$I91=""),"",
SUMIFS(収穫記録!$P:$P,収穫記録!$D:$D,$J$1,収穫記録!$I:$I,$J$2,収穫記録!$J:$J,O$9,収穫記録!$F:$F,$I91,収穫記録!$B:$B,"&gt;="&amp;$J$5,収穫記録!$B:$B,"&lt;="&amp;$J$6)
/_xlfn.UNIQUE(_xlfn._xlws.FILTER($E:$E,$D:$D=$J$3))
/IF($J$4="総計",1,IF($J$4="割合",$H91,$K91/10))
),0)</f>
        <v/>
      </c>
      <c r="P91" s="48" t="str" cm="1">
        <f t="array" ref="P91">IFERROR(
IF(OR(P$9="",$I91=""),"",
SUMIFS(収穫記録!$P:$P,収穫記録!$D:$D,$J$1,収穫記録!$I:$I,$J$2,収穫記録!$J:$J,P$9,収穫記録!$F:$F,$I91,収穫記録!$B:$B,"&gt;="&amp;$J$5,収穫記録!$B:$B,"&lt;="&amp;$J$6)
/_xlfn.UNIQUE(_xlfn._xlws.FILTER($E:$E,$D:$D=$J$3))
/IF($J$4="総計",1,IF($J$4="割合",$H91,$K91/10))
),0)</f>
        <v/>
      </c>
      <c r="Q91" s="48" t="str" cm="1">
        <f t="array" ref="Q91">IFERROR(
IF(OR(Q$9="",$I91=""),"",
SUMIFS(収穫記録!$P:$P,収穫記録!$D:$D,$J$1,収穫記録!$I:$I,$J$2,収穫記録!$J:$J,Q$9,収穫記録!$F:$F,$I91,収穫記録!$B:$B,"&gt;="&amp;$J$5,収穫記録!$B:$B,"&lt;="&amp;$J$6)
/_xlfn.UNIQUE(_xlfn._xlws.FILTER($E:$E,$D:$D=$J$3))
/IF($J$4="総計",1,IF($J$4="割合",$H91,$K91/10))
),0)</f>
        <v/>
      </c>
      <c r="R91" s="48" t="str" cm="1">
        <f t="array" ref="R91">IFERROR(
IF(OR(R$9="",$I91=""),"",
SUMIFS(収穫記録!$P:$P,収穫記録!$D:$D,$J$1,収穫記録!$I:$I,$J$2,収穫記録!$J:$J,R$9,収穫記録!$F:$F,$I91,収穫記録!$B:$B,"&gt;="&amp;$J$5,収穫記録!$B:$B,"&lt;="&amp;$J$6)
/_xlfn.UNIQUE(_xlfn._xlws.FILTER($E:$E,$D:$D=$J$3))
/IF($J$4="総計",1,IF($J$4="割合",$H91,$K91/10))
),0)</f>
        <v/>
      </c>
      <c r="S91" s="48" t="str" cm="1">
        <f t="array" ref="S91">IFERROR(
IF(OR(S$9="",$I91=""),"",
SUMIFS(収穫記録!$P:$P,収穫記録!$D:$D,$J$1,収穫記録!$I:$I,$J$2,収穫記録!$J:$J,S$9,収穫記録!$F:$F,$I91,収穫記録!$B:$B,"&gt;="&amp;$J$5,収穫記録!$B:$B,"&lt;="&amp;$J$6)
/_xlfn.UNIQUE(_xlfn._xlws.FILTER($E:$E,$D:$D=$J$3))
/IF($J$4="総計",1,IF($J$4="割合",$H91,$K91/10))
),0)</f>
        <v/>
      </c>
      <c r="T91" s="48" t="str" cm="1">
        <f t="array" ref="T91">IFERROR(
IF(OR(T$9="",$I91=""),"",
SUMIFS(収穫記録!$P:$P,収穫記録!$D:$D,$J$1,収穫記録!$I:$I,$J$2,収穫記録!$J:$J,T$9,収穫記録!$F:$F,$I91,収穫記録!$B:$B,"&gt;="&amp;$J$5,収穫記録!$B:$B,"&lt;="&amp;$J$6)
/_xlfn.UNIQUE(_xlfn._xlws.FILTER($E:$E,$D:$D=$J$3))
/IF($J$4="総計",1,IF($J$4="割合",$H91,$K91/10))
),0)</f>
        <v/>
      </c>
      <c r="U91" s="48" t="str" cm="1">
        <f t="array" ref="U91">IFERROR(
IF(OR(U$9="",$I91=""),"",
SUMIFS(収穫記録!$P:$P,収穫記録!$D:$D,$J$1,収穫記録!$I:$I,$J$2,収穫記録!$J:$J,U$9,収穫記録!$F:$F,$I91,収穫記録!$B:$B,"&gt;="&amp;$J$5,収穫記録!$B:$B,"&lt;="&amp;$J$6)
/_xlfn.UNIQUE(_xlfn._xlws.FILTER($E:$E,$D:$D=$J$3))
/IF($J$4="総計",1,IF($J$4="割合",$H91,$K91/10))
),0)</f>
        <v/>
      </c>
      <c r="V91" s="48" t="str" cm="1">
        <f t="array" ref="V91">IFERROR(
IF(OR(V$9="",$I91=""),"",
SUMIFS(収穫記録!$P:$P,収穫記録!$D:$D,$J$1,収穫記録!$I:$I,$J$2,収穫記録!$J:$J,V$9,収穫記録!$F:$F,$I91,収穫記録!$B:$B,"&gt;="&amp;$J$5,収穫記録!$B:$B,"&lt;="&amp;$J$6)
/_xlfn.UNIQUE(_xlfn._xlws.FILTER($E:$E,$D:$D=$J$3))
/IF($J$4="総計",1,IF($J$4="割合",$H91,$K91/10))
),0)</f>
        <v/>
      </c>
      <c r="W91" s="48" t="str" cm="1">
        <f t="array" ref="W91">IFERROR(
IF(OR(W$9="",$I91=""),"",
SUMIFS(収穫記録!$P:$P,収穫記録!$D:$D,$J$1,収穫記録!$I:$I,$J$2,収穫記録!$J:$J,W$9,収穫記録!$F:$F,$I91,収穫記録!$B:$B,"&gt;="&amp;$J$5,収穫記録!$B:$B,"&lt;="&amp;$J$6)
/_xlfn.UNIQUE(_xlfn._xlws.FILTER($E:$E,$D:$D=$J$3))
/IF($J$4="総計",1,IF($J$4="割合",$H91,$K91/10))
),0)</f>
        <v/>
      </c>
      <c r="X91" s="48" t="str" cm="1">
        <f t="array" ref="X91">IFERROR(
IF(OR(X$9="",$I91=""),"",
SUMIFS(収穫記録!$P:$P,収穫記録!$D:$D,$J$1,収穫記録!$I:$I,$J$2,収穫記録!$J:$J,X$9,収穫記録!$F:$F,$I91,収穫記録!$B:$B,"&gt;="&amp;$J$5,収穫記録!$B:$B,"&lt;="&amp;$J$6)
/_xlfn.UNIQUE(_xlfn._xlws.FILTER($E:$E,$D:$D=$J$3))
/IF($J$4="総計",1,IF($J$4="割合",$H91,$K91/10))
),0)</f>
        <v/>
      </c>
    </row>
    <row r="92" spans="10:24">
      <c r="J92" s="13"/>
      <c r="K92" s="37"/>
      <c r="L92" s="46" t="str">
        <f t="shared" si="1"/>
        <v/>
      </c>
      <c r="M92" s="47" cm="1">
        <f t="array" ref="M92">IFERROR(
IF(OR(M$9="",$I92=""),"",
SUMIFS(収穫記録!$P:$P,収穫記録!$D:$D,$J$1,収穫記録!$I:$I,$J$2,収穫記録!$J:$J,M$9,収穫記録!$F:$F,$I92,収穫記録!$B:$B,"&gt;="&amp;$J$5,収穫記録!$B:$B,"&lt;="&amp;$J$6)
/_xlfn.UNIQUE(_xlfn._xlws.FILTER($E:$E,$D:$D=$J$3))
/IF($J$4="総計",1,IF($J$4="割合",$H92,$K92/10))
),0)</f>
        <v>0</v>
      </c>
      <c r="N92" s="48" t="str" cm="1">
        <f t="array" ref="N92">IFERROR(
IF(OR(N$9="",$I92=""),"",
SUMIFS(収穫記録!$P:$P,収穫記録!$D:$D,$J$1,収穫記録!$I:$I,$J$2,収穫記録!$J:$J,N$9,収穫記録!$F:$F,$I92,収穫記録!$B:$B,"&gt;="&amp;$J$5,収穫記録!$B:$B,"&lt;="&amp;$J$6)
/_xlfn.UNIQUE(_xlfn._xlws.FILTER($E:$E,$D:$D=$J$3))
/IF($J$4="総計",1,IF($J$4="割合",$H92,$K92/10))
),0)</f>
        <v/>
      </c>
      <c r="O92" s="48" t="str" cm="1">
        <f t="array" ref="O92">IFERROR(
IF(OR(O$9="",$I92=""),"",
SUMIFS(収穫記録!$P:$P,収穫記録!$D:$D,$J$1,収穫記録!$I:$I,$J$2,収穫記録!$J:$J,O$9,収穫記録!$F:$F,$I92,収穫記録!$B:$B,"&gt;="&amp;$J$5,収穫記録!$B:$B,"&lt;="&amp;$J$6)
/_xlfn.UNIQUE(_xlfn._xlws.FILTER($E:$E,$D:$D=$J$3))
/IF($J$4="総計",1,IF($J$4="割合",$H92,$K92/10))
),0)</f>
        <v/>
      </c>
      <c r="P92" s="48" t="str" cm="1">
        <f t="array" ref="P92">IFERROR(
IF(OR(P$9="",$I92=""),"",
SUMIFS(収穫記録!$P:$P,収穫記録!$D:$D,$J$1,収穫記録!$I:$I,$J$2,収穫記録!$J:$J,P$9,収穫記録!$F:$F,$I92,収穫記録!$B:$B,"&gt;="&amp;$J$5,収穫記録!$B:$B,"&lt;="&amp;$J$6)
/_xlfn.UNIQUE(_xlfn._xlws.FILTER($E:$E,$D:$D=$J$3))
/IF($J$4="総計",1,IF($J$4="割合",$H92,$K92/10))
),0)</f>
        <v/>
      </c>
      <c r="Q92" s="48" t="str" cm="1">
        <f t="array" ref="Q92">IFERROR(
IF(OR(Q$9="",$I92=""),"",
SUMIFS(収穫記録!$P:$P,収穫記録!$D:$D,$J$1,収穫記録!$I:$I,$J$2,収穫記録!$J:$J,Q$9,収穫記録!$F:$F,$I92,収穫記録!$B:$B,"&gt;="&amp;$J$5,収穫記録!$B:$B,"&lt;="&amp;$J$6)
/_xlfn.UNIQUE(_xlfn._xlws.FILTER($E:$E,$D:$D=$J$3))
/IF($J$4="総計",1,IF($J$4="割合",$H92,$K92/10))
),0)</f>
        <v/>
      </c>
      <c r="R92" s="48" t="str" cm="1">
        <f t="array" ref="R92">IFERROR(
IF(OR(R$9="",$I92=""),"",
SUMIFS(収穫記録!$P:$P,収穫記録!$D:$D,$J$1,収穫記録!$I:$I,$J$2,収穫記録!$J:$J,R$9,収穫記録!$F:$F,$I92,収穫記録!$B:$B,"&gt;="&amp;$J$5,収穫記録!$B:$B,"&lt;="&amp;$J$6)
/_xlfn.UNIQUE(_xlfn._xlws.FILTER($E:$E,$D:$D=$J$3))
/IF($J$4="総計",1,IF($J$4="割合",$H92,$K92/10))
),0)</f>
        <v/>
      </c>
      <c r="S92" s="48" t="str" cm="1">
        <f t="array" ref="S92">IFERROR(
IF(OR(S$9="",$I92=""),"",
SUMIFS(収穫記録!$P:$P,収穫記録!$D:$D,$J$1,収穫記録!$I:$I,$J$2,収穫記録!$J:$J,S$9,収穫記録!$F:$F,$I92,収穫記録!$B:$B,"&gt;="&amp;$J$5,収穫記録!$B:$B,"&lt;="&amp;$J$6)
/_xlfn.UNIQUE(_xlfn._xlws.FILTER($E:$E,$D:$D=$J$3))
/IF($J$4="総計",1,IF($J$4="割合",$H92,$K92/10))
),0)</f>
        <v/>
      </c>
      <c r="T92" s="48" t="str" cm="1">
        <f t="array" ref="T92">IFERROR(
IF(OR(T$9="",$I92=""),"",
SUMIFS(収穫記録!$P:$P,収穫記録!$D:$D,$J$1,収穫記録!$I:$I,$J$2,収穫記録!$J:$J,T$9,収穫記録!$F:$F,$I92,収穫記録!$B:$B,"&gt;="&amp;$J$5,収穫記録!$B:$B,"&lt;="&amp;$J$6)
/_xlfn.UNIQUE(_xlfn._xlws.FILTER($E:$E,$D:$D=$J$3))
/IF($J$4="総計",1,IF($J$4="割合",$H92,$K92/10))
),0)</f>
        <v/>
      </c>
      <c r="U92" s="48" t="str" cm="1">
        <f t="array" ref="U92">IFERROR(
IF(OR(U$9="",$I92=""),"",
SUMIFS(収穫記録!$P:$P,収穫記録!$D:$D,$J$1,収穫記録!$I:$I,$J$2,収穫記録!$J:$J,U$9,収穫記録!$F:$F,$I92,収穫記録!$B:$B,"&gt;="&amp;$J$5,収穫記録!$B:$B,"&lt;="&amp;$J$6)
/_xlfn.UNIQUE(_xlfn._xlws.FILTER($E:$E,$D:$D=$J$3))
/IF($J$4="総計",1,IF($J$4="割合",$H92,$K92/10))
),0)</f>
        <v/>
      </c>
      <c r="V92" s="48" t="str" cm="1">
        <f t="array" ref="V92">IFERROR(
IF(OR(V$9="",$I92=""),"",
SUMIFS(収穫記録!$P:$P,収穫記録!$D:$D,$J$1,収穫記録!$I:$I,$J$2,収穫記録!$J:$J,V$9,収穫記録!$F:$F,$I92,収穫記録!$B:$B,"&gt;="&amp;$J$5,収穫記録!$B:$B,"&lt;="&amp;$J$6)
/_xlfn.UNIQUE(_xlfn._xlws.FILTER($E:$E,$D:$D=$J$3))
/IF($J$4="総計",1,IF($J$4="割合",$H92,$K92/10))
),0)</f>
        <v/>
      </c>
      <c r="W92" s="48" t="str" cm="1">
        <f t="array" ref="W92">IFERROR(
IF(OR(W$9="",$I92=""),"",
SUMIFS(収穫記録!$P:$P,収穫記録!$D:$D,$J$1,収穫記録!$I:$I,$J$2,収穫記録!$J:$J,W$9,収穫記録!$F:$F,$I92,収穫記録!$B:$B,"&gt;="&amp;$J$5,収穫記録!$B:$B,"&lt;="&amp;$J$6)
/_xlfn.UNIQUE(_xlfn._xlws.FILTER($E:$E,$D:$D=$J$3))
/IF($J$4="総計",1,IF($J$4="割合",$H92,$K92/10))
),0)</f>
        <v/>
      </c>
      <c r="X92" s="48" t="str" cm="1">
        <f t="array" ref="X92">IFERROR(
IF(OR(X$9="",$I92=""),"",
SUMIFS(収穫記録!$P:$P,収穫記録!$D:$D,$J$1,収穫記録!$I:$I,$J$2,収穫記録!$J:$J,X$9,収穫記録!$F:$F,$I92,収穫記録!$B:$B,"&gt;="&amp;$J$5,収穫記録!$B:$B,"&lt;="&amp;$J$6)
/_xlfn.UNIQUE(_xlfn._xlws.FILTER($E:$E,$D:$D=$J$3))
/IF($J$4="総計",1,IF($J$4="割合",$H92,$K92/10))
),0)</f>
        <v/>
      </c>
    </row>
    <row r="93" spans="10:24">
      <c r="J93" s="13"/>
      <c r="K93" s="37"/>
      <c r="L93" s="46" t="str">
        <f t="shared" si="1"/>
        <v/>
      </c>
      <c r="M93" s="47" cm="1">
        <f t="array" ref="M93">IFERROR(
IF(OR(M$9="",$I93=""),"",
SUMIFS(収穫記録!$P:$P,収穫記録!$D:$D,$J$1,収穫記録!$I:$I,$J$2,収穫記録!$J:$J,M$9,収穫記録!$F:$F,$I93,収穫記録!$B:$B,"&gt;="&amp;$J$5,収穫記録!$B:$B,"&lt;="&amp;$J$6)
/_xlfn.UNIQUE(_xlfn._xlws.FILTER($E:$E,$D:$D=$J$3))
/IF($J$4="総計",1,IF($J$4="割合",$H93,$K93/10))
),0)</f>
        <v>0</v>
      </c>
      <c r="N93" s="48" t="str" cm="1">
        <f t="array" ref="N93">IFERROR(
IF(OR(N$9="",$I93=""),"",
SUMIFS(収穫記録!$P:$P,収穫記録!$D:$D,$J$1,収穫記録!$I:$I,$J$2,収穫記録!$J:$J,N$9,収穫記録!$F:$F,$I93,収穫記録!$B:$B,"&gt;="&amp;$J$5,収穫記録!$B:$B,"&lt;="&amp;$J$6)
/_xlfn.UNIQUE(_xlfn._xlws.FILTER($E:$E,$D:$D=$J$3))
/IF($J$4="総計",1,IF($J$4="割合",$H93,$K93/10))
),0)</f>
        <v/>
      </c>
      <c r="O93" s="48" t="str" cm="1">
        <f t="array" ref="O93">IFERROR(
IF(OR(O$9="",$I93=""),"",
SUMIFS(収穫記録!$P:$P,収穫記録!$D:$D,$J$1,収穫記録!$I:$I,$J$2,収穫記録!$J:$J,O$9,収穫記録!$F:$F,$I93,収穫記録!$B:$B,"&gt;="&amp;$J$5,収穫記録!$B:$B,"&lt;="&amp;$J$6)
/_xlfn.UNIQUE(_xlfn._xlws.FILTER($E:$E,$D:$D=$J$3))
/IF($J$4="総計",1,IF($J$4="割合",$H93,$K93/10))
),0)</f>
        <v/>
      </c>
      <c r="P93" s="48" t="str" cm="1">
        <f t="array" ref="P93">IFERROR(
IF(OR(P$9="",$I93=""),"",
SUMIFS(収穫記録!$P:$P,収穫記録!$D:$D,$J$1,収穫記録!$I:$I,$J$2,収穫記録!$J:$J,P$9,収穫記録!$F:$F,$I93,収穫記録!$B:$B,"&gt;="&amp;$J$5,収穫記録!$B:$B,"&lt;="&amp;$J$6)
/_xlfn.UNIQUE(_xlfn._xlws.FILTER($E:$E,$D:$D=$J$3))
/IF($J$4="総計",1,IF($J$4="割合",$H93,$K93/10))
),0)</f>
        <v/>
      </c>
      <c r="Q93" s="48" t="str" cm="1">
        <f t="array" ref="Q93">IFERROR(
IF(OR(Q$9="",$I93=""),"",
SUMIFS(収穫記録!$P:$P,収穫記録!$D:$D,$J$1,収穫記録!$I:$I,$J$2,収穫記録!$J:$J,Q$9,収穫記録!$F:$F,$I93,収穫記録!$B:$B,"&gt;="&amp;$J$5,収穫記録!$B:$B,"&lt;="&amp;$J$6)
/_xlfn.UNIQUE(_xlfn._xlws.FILTER($E:$E,$D:$D=$J$3))
/IF($J$4="総計",1,IF($J$4="割合",$H93,$K93/10))
),0)</f>
        <v/>
      </c>
      <c r="R93" s="48" t="str" cm="1">
        <f t="array" ref="R93">IFERROR(
IF(OR(R$9="",$I93=""),"",
SUMIFS(収穫記録!$P:$P,収穫記録!$D:$D,$J$1,収穫記録!$I:$I,$J$2,収穫記録!$J:$J,R$9,収穫記録!$F:$F,$I93,収穫記録!$B:$B,"&gt;="&amp;$J$5,収穫記録!$B:$B,"&lt;="&amp;$J$6)
/_xlfn.UNIQUE(_xlfn._xlws.FILTER($E:$E,$D:$D=$J$3))
/IF($J$4="総計",1,IF($J$4="割合",$H93,$K93/10))
),0)</f>
        <v/>
      </c>
      <c r="S93" s="48" t="str" cm="1">
        <f t="array" ref="S93">IFERROR(
IF(OR(S$9="",$I93=""),"",
SUMIFS(収穫記録!$P:$P,収穫記録!$D:$D,$J$1,収穫記録!$I:$I,$J$2,収穫記録!$J:$J,S$9,収穫記録!$F:$F,$I93,収穫記録!$B:$B,"&gt;="&amp;$J$5,収穫記録!$B:$B,"&lt;="&amp;$J$6)
/_xlfn.UNIQUE(_xlfn._xlws.FILTER($E:$E,$D:$D=$J$3))
/IF($J$4="総計",1,IF($J$4="割合",$H93,$K93/10))
),0)</f>
        <v/>
      </c>
      <c r="T93" s="48" t="str" cm="1">
        <f t="array" ref="T93">IFERROR(
IF(OR(T$9="",$I93=""),"",
SUMIFS(収穫記録!$P:$P,収穫記録!$D:$D,$J$1,収穫記録!$I:$I,$J$2,収穫記録!$J:$J,T$9,収穫記録!$F:$F,$I93,収穫記録!$B:$B,"&gt;="&amp;$J$5,収穫記録!$B:$B,"&lt;="&amp;$J$6)
/_xlfn.UNIQUE(_xlfn._xlws.FILTER($E:$E,$D:$D=$J$3))
/IF($J$4="総計",1,IF($J$4="割合",$H93,$K93/10))
),0)</f>
        <v/>
      </c>
      <c r="U93" s="48" t="str" cm="1">
        <f t="array" ref="U93">IFERROR(
IF(OR(U$9="",$I93=""),"",
SUMIFS(収穫記録!$P:$P,収穫記録!$D:$D,$J$1,収穫記録!$I:$I,$J$2,収穫記録!$J:$J,U$9,収穫記録!$F:$F,$I93,収穫記録!$B:$B,"&gt;="&amp;$J$5,収穫記録!$B:$B,"&lt;="&amp;$J$6)
/_xlfn.UNIQUE(_xlfn._xlws.FILTER($E:$E,$D:$D=$J$3))
/IF($J$4="総計",1,IF($J$4="割合",$H93,$K93/10))
),0)</f>
        <v/>
      </c>
      <c r="V93" s="48" t="str" cm="1">
        <f t="array" ref="V93">IFERROR(
IF(OR(V$9="",$I93=""),"",
SUMIFS(収穫記録!$P:$P,収穫記録!$D:$D,$J$1,収穫記録!$I:$I,$J$2,収穫記録!$J:$J,V$9,収穫記録!$F:$F,$I93,収穫記録!$B:$B,"&gt;="&amp;$J$5,収穫記録!$B:$B,"&lt;="&amp;$J$6)
/_xlfn.UNIQUE(_xlfn._xlws.FILTER($E:$E,$D:$D=$J$3))
/IF($J$4="総計",1,IF($J$4="割合",$H93,$K93/10))
),0)</f>
        <v/>
      </c>
      <c r="W93" s="48" t="str" cm="1">
        <f t="array" ref="W93">IFERROR(
IF(OR(W$9="",$I93=""),"",
SUMIFS(収穫記録!$P:$P,収穫記録!$D:$D,$J$1,収穫記録!$I:$I,$J$2,収穫記録!$J:$J,W$9,収穫記録!$F:$F,$I93,収穫記録!$B:$B,"&gt;="&amp;$J$5,収穫記録!$B:$B,"&lt;="&amp;$J$6)
/_xlfn.UNIQUE(_xlfn._xlws.FILTER($E:$E,$D:$D=$J$3))
/IF($J$4="総計",1,IF($J$4="割合",$H93,$K93/10))
),0)</f>
        <v/>
      </c>
      <c r="X93" s="48" t="str" cm="1">
        <f t="array" ref="X93">IFERROR(
IF(OR(X$9="",$I93=""),"",
SUMIFS(収穫記録!$P:$P,収穫記録!$D:$D,$J$1,収穫記録!$I:$I,$J$2,収穫記録!$J:$J,X$9,収穫記録!$F:$F,$I93,収穫記録!$B:$B,"&gt;="&amp;$J$5,収穫記録!$B:$B,"&lt;="&amp;$J$6)
/_xlfn.UNIQUE(_xlfn._xlws.FILTER($E:$E,$D:$D=$J$3))
/IF($J$4="総計",1,IF($J$4="割合",$H93,$K93/10))
),0)</f>
        <v/>
      </c>
    </row>
    <row r="94" spans="10:24">
      <c r="J94" s="13"/>
      <c r="K94" s="37"/>
      <c r="L94" s="46" t="str">
        <f t="shared" si="1"/>
        <v/>
      </c>
      <c r="M94" s="47" cm="1">
        <f t="array" ref="M94">IFERROR(
IF(OR(M$9="",$I94=""),"",
SUMIFS(収穫記録!$P:$P,収穫記録!$D:$D,$J$1,収穫記録!$I:$I,$J$2,収穫記録!$J:$J,M$9,収穫記録!$F:$F,$I94,収穫記録!$B:$B,"&gt;="&amp;$J$5,収穫記録!$B:$B,"&lt;="&amp;$J$6)
/_xlfn.UNIQUE(_xlfn._xlws.FILTER($E:$E,$D:$D=$J$3))
/IF($J$4="総計",1,IF($J$4="割合",$H94,$K94/10))
),0)</f>
        <v>0</v>
      </c>
      <c r="N94" s="48" t="str" cm="1">
        <f t="array" ref="N94">IFERROR(
IF(OR(N$9="",$I94=""),"",
SUMIFS(収穫記録!$P:$P,収穫記録!$D:$D,$J$1,収穫記録!$I:$I,$J$2,収穫記録!$J:$J,N$9,収穫記録!$F:$F,$I94,収穫記録!$B:$B,"&gt;="&amp;$J$5,収穫記録!$B:$B,"&lt;="&amp;$J$6)
/_xlfn.UNIQUE(_xlfn._xlws.FILTER($E:$E,$D:$D=$J$3))
/IF($J$4="総計",1,IF($J$4="割合",$H94,$K94/10))
),0)</f>
        <v/>
      </c>
      <c r="O94" s="48" t="str" cm="1">
        <f t="array" ref="O94">IFERROR(
IF(OR(O$9="",$I94=""),"",
SUMIFS(収穫記録!$P:$P,収穫記録!$D:$D,$J$1,収穫記録!$I:$I,$J$2,収穫記録!$J:$J,O$9,収穫記録!$F:$F,$I94,収穫記録!$B:$B,"&gt;="&amp;$J$5,収穫記録!$B:$B,"&lt;="&amp;$J$6)
/_xlfn.UNIQUE(_xlfn._xlws.FILTER($E:$E,$D:$D=$J$3))
/IF($J$4="総計",1,IF($J$4="割合",$H94,$K94/10))
),0)</f>
        <v/>
      </c>
      <c r="P94" s="48" t="str" cm="1">
        <f t="array" ref="P94">IFERROR(
IF(OR(P$9="",$I94=""),"",
SUMIFS(収穫記録!$P:$P,収穫記録!$D:$D,$J$1,収穫記録!$I:$I,$J$2,収穫記録!$J:$J,P$9,収穫記録!$F:$F,$I94,収穫記録!$B:$B,"&gt;="&amp;$J$5,収穫記録!$B:$B,"&lt;="&amp;$J$6)
/_xlfn.UNIQUE(_xlfn._xlws.FILTER($E:$E,$D:$D=$J$3))
/IF($J$4="総計",1,IF($J$4="割合",$H94,$K94/10))
),0)</f>
        <v/>
      </c>
      <c r="Q94" s="48" t="str" cm="1">
        <f t="array" ref="Q94">IFERROR(
IF(OR(Q$9="",$I94=""),"",
SUMIFS(収穫記録!$P:$P,収穫記録!$D:$D,$J$1,収穫記録!$I:$I,$J$2,収穫記録!$J:$J,Q$9,収穫記録!$F:$F,$I94,収穫記録!$B:$B,"&gt;="&amp;$J$5,収穫記録!$B:$B,"&lt;="&amp;$J$6)
/_xlfn.UNIQUE(_xlfn._xlws.FILTER($E:$E,$D:$D=$J$3))
/IF($J$4="総計",1,IF($J$4="割合",$H94,$K94/10))
),0)</f>
        <v/>
      </c>
      <c r="R94" s="48" t="str" cm="1">
        <f t="array" ref="R94">IFERROR(
IF(OR(R$9="",$I94=""),"",
SUMIFS(収穫記録!$P:$P,収穫記録!$D:$D,$J$1,収穫記録!$I:$I,$J$2,収穫記録!$J:$J,R$9,収穫記録!$F:$F,$I94,収穫記録!$B:$B,"&gt;="&amp;$J$5,収穫記録!$B:$B,"&lt;="&amp;$J$6)
/_xlfn.UNIQUE(_xlfn._xlws.FILTER($E:$E,$D:$D=$J$3))
/IF($J$4="総計",1,IF($J$4="割合",$H94,$K94/10))
),0)</f>
        <v/>
      </c>
      <c r="S94" s="48" t="str" cm="1">
        <f t="array" ref="S94">IFERROR(
IF(OR(S$9="",$I94=""),"",
SUMIFS(収穫記録!$P:$P,収穫記録!$D:$D,$J$1,収穫記録!$I:$I,$J$2,収穫記録!$J:$J,S$9,収穫記録!$F:$F,$I94,収穫記録!$B:$B,"&gt;="&amp;$J$5,収穫記録!$B:$B,"&lt;="&amp;$J$6)
/_xlfn.UNIQUE(_xlfn._xlws.FILTER($E:$E,$D:$D=$J$3))
/IF($J$4="総計",1,IF($J$4="割合",$H94,$K94/10))
),0)</f>
        <v/>
      </c>
      <c r="T94" s="48" t="str" cm="1">
        <f t="array" ref="T94">IFERROR(
IF(OR(T$9="",$I94=""),"",
SUMIFS(収穫記録!$P:$P,収穫記録!$D:$D,$J$1,収穫記録!$I:$I,$J$2,収穫記録!$J:$J,T$9,収穫記録!$F:$F,$I94,収穫記録!$B:$B,"&gt;="&amp;$J$5,収穫記録!$B:$B,"&lt;="&amp;$J$6)
/_xlfn.UNIQUE(_xlfn._xlws.FILTER($E:$E,$D:$D=$J$3))
/IF($J$4="総計",1,IF($J$4="割合",$H94,$K94/10))
),0)</f>
        <v/>
      </c>
      <c r="U94" s="48" t="str" cm="1">
        <f t="array" ref="U94">IFERROR(
IF(OR(U$9="",$I94=""),"",
SUMIFS(収穫記録!$P:$P,収穫記録!$D:$D,$J$1,収穫記録!$I:$I,$J$2,収穫記録!$J:$J,U$9,収穫記録!$F:$F,$I94,収穫記録!$B:$B,"&gt;="&amp;$J$5,収穫記録!$B:$B,"&lt;="&amp;$J$6)
/_xlfn.UNIQUE(_xlfn._xlws.FILTER($E:$E,$D:$D=$J$3))
/IF($J$4="総計",1,IF($J$4="割合",$H94,$K94/10))
),0)</f>
        <v/>
      </c>
      <c r="V94" s="48" t="str" cm="1">
        <f t="array" ref="V94">IFERROR(
IF(OR(V$9="",$I94=""),"",
SUMIFS(収穫記録!$P:$P,収穫記録!$D:$D,$J$1,収穫記録!$I:$I,$J$2,収穫記録!$J:$J,V$9,収穫記録!$F:$F,$I94,収穫記録!$B:$B,"&gt;="&amp;$J$5,収穫記録!$B:$B,"&lt;="&amp;$J$6)
/_xlfn.UNIQUE(_xlfn._xlws.FILTER($E:$E,$D:$D=$J$3))
/IF($J$4="総計",1,IF($J$4="割合",$H94,$K94/10))
),0)</f>
        <v/>
      </c>
      <c r="W94" s="48" t="str" cm="1">
        <f t="array" ref="W94">IFERROR(
IF(OR(W$9="",$I94=""),"",
SUMIFS(収穫記録!$P:$P,収穫記録!$D:$D,$J$1,収穫記録!$I:$I,$J$2,収穫記録!$J:$J,W$9,収穫記録!$F:$F,$I94,収穫記録!$B:$B,"&gt;="&amp;$J$5,収穫記録!$B:$B,"&lt;="&amp;$J$6)
/_xlfn.UNIQUE(_xlfn._xlws.FILTER($E:$E,$D:$D=$J$3))
/IF($J$4="総計",1,IF($J$4="割合",$H94,$K94/10))
),0)</f>
        <v/>
      </c>
      <c r="X94" s="48" t="str" cm="1">
        <f t="array" ref="X94">IFERROR(
IF(OR(X$9="",$I94=""),"",
SUMIFS(収穫記録!$P:$P,収穫記録!$D:$D,$J$1,収穫記録!$I:$I,$J$2,収穫記録!$J:$J,X$9,収穫記録!$F:$F,$I94,収穫記録!$B:$B,"&gt;="&amp;$J$5,収穫記録!$B:$B,"&lt;="&amp;$J$6)
/_xlfn.UNIQUE(_xlfn._xlws.FILTER($E:$E,$D:$D=$J$3))
/IF($J$4="総計",1,IF($J$4="割合",$H94,$K94/10))
),0)</f>
        <v/>
      </c>
    </row>
    <row r="95" spans="10:24">
      <c r="J95" s="13"/>
      <c r="K95" s="37"/>
      <c r="L95" s="46" t="str">
        <f t="shared" si="1"/>
        <v/>
      </c>
      <c r="M95" s="47" cm="1">
        <f t="array" ref="M95">IFERROR(
IF(OR(M$9="",$I95=""),"",
SUMIFS(収穫記録!$P:$P,収穫記録!$D:$D,$J$1,収穫記録!$I:$I,$J$2,収穫記録!$J:$J,M$9,収穫記録!$F:$F,$I95,収穫記録!$B:$B,"&gt;="&amp;$J$5,収穫記録!$B:$B,"&lt;="&amp;$J$6)
/_xlfn.UNIQUE(_xlfn._xlws.FILTER($E:$E,$D:$D=$J$3))
/IF($J$4="総計",1,IF($J$4="割合",$H95,$K95/10))
),0)</f>
        <v>0</v>
      </c>
      <c r="N95" s="48" t="str" cm="1">
        <f t="array" ref="N95">IFERROR(
IF(OR(N$9="",$I95=""),"",
SUMIFS(収穫記録!$P:$P,収穫記録!$D:$D,$J$1,収穫記録!$I:$I,$J$2,収穫記録!$J:$J,N$9,収穫記録!$F:$F,$I95,収穫記録!$B:$B,"&gt;="&amp;$J$5,収穫記録!$B:$B,"&lt;="&amp;$J$6)
/_xlfn.UNIQUE(_xlfn._xlws.FILTER($E:$E,$D:$D=$J$3))
/IF($J$4="総計",1,IF($J$4="割合",$H95,$K95/10))
),0)</f>
        <v/>
      </c>
      <c r="O95" s="48" t="str" cm="1">
        <f t="array" ref="O95">IFERROR(
IF(OR(O$9="",$I95=""),"",
SUMIFS(収穫記録!$P:$P,収穫記録!$D:$D,$J$1,収穫記録!$I:$I,$J$2,収穫記録!$J:$J,O$9,収穫記録!$F:$F,$I95,収穫記録!$B:$B,"&gt;="&amp;$J$5,収穫記録!$B:$B,"&lt;="&amp;$J$6)
/_xlfn.UNIQUE(_xlfn._xlws.FILTER($E:$E,$D:$D=$J$3))
/IF($J$4="総計",1,IF($J$4="割合",$H95,$K95/10))
),0)</f>
        <v/>
      </c>
      <c r="P95" s="48" t="str" cm="1">
        <f t="array" ref="P95">IFERROR(
IF(OR(P$9="",$I95=""),"",
SUMIFS(収穫記録!$P:$P,収穫記録!$D:$D,$J$1,収穫記録!$I:$I,$J$2,収穫記録!$J:$J,P$9,収穫記録!$F:$F,$I95,収穫記録!$B:$B,"&gt;="&amp;$J$5,収穫記録!$B:$B,"&lt;="&amp;$J$6)
/_xlfn.UNIQUE(_xlfn._xlws.FILTER($E:$E,$D:$D=$J$3))
/IF($J$4="総計",1,IF($J$4="割合",$H95,$K95/10))
),0)</f>
        <v/>
      </c>
      <c r="Q95" s="48" t="str" cm="1">
        <f t="array" ref="Q95">IFERROR(
IF(OR(Q$9="",$I95=""),"",
SUMIFS(収穫記録!$P:$P,収穫記録!$D:$D,$J$1,収穫記録!$I:$I,$J$2,収穫記録!$J:$J,Q$9,収穫記録!$F:$F,$I95,収穫記録!$B:$B,"&gt;="&amp;$J$5,収穫記録!$B:$B,"&lt;="&amp;$J$6)
/_xlfn.UNIQUE(_xlfn._xlws.FILTER($E:$E,$D:$D=$J$3))
/IF($J$4="総計",1,IF($J$4="割合",$H95,$K95/10))
),0)</f>
        <v/>
      </c>
      <c r="R95" s="48" t="str" cm="1">
        <f t="array" ref="R95">IFERROR(
IF(OR(R$9="",$I95=""),"",
SUMIFS(収穫記録!$P:$P,収穫記録!$D:$D,$J$1,収穫記録!$I:$I,$J$2,収穫記録!$J:$J,R$9,収穫記録!$F:$F,$I95,収穫記録!$B:$B,"&gt;="&amp;$J$5,収穫記録!$B:$B,"&lt;="&amp;$J$6)
/_xlfn.UNIQUE(_xlfn._xlws.FILTER($E:$E,$D:$D=$J$3))
/IF($J$4="総計",1,IF($J$4="割合",$H95,$K95/10))
),0)</f>
        <v/>
      </c>
      <c r="S95" s="48" t="str" cm="1">
        <f t="array" ref="S95">IFERROR(
IF(OR(S$9="",$I95=""),"",
SUMIFS(収穫記録!$P:$P,収穫記録!$D:$D,$J$1,収穫記録!$I:$I,$J$2,収穫記録!$J:$J,S$9,収穫記録!$F:$F,$I95,収穫記録!$B:$B,"&gt;="&amp;$J$5,収穫記録!$B:$B,"&lt;="&amp;$J$6)
/_xlfn.UNIQUE(_xlfn._xlws.FILTER($E:$E,$D:$D=$J$3))
/IF($J$4="総計",1,IF($J$4="割合",$H95,$K95/10))
),0)</f>
        <v/>
      </c>
      <c r="T95" s="48" t="str" cm="1">
        <f t="array" ref="T95">IFERROR(
IF(OR(T$9="",$I95=""),"",
SUMIFS(収穫記録!$P:$P,収穫記録!$D:$D,$J$1,収穫記録!$I:$I,$J$2,収穫記録!$J:$J,T$9,収穫記録!$F:$F,$I95,収穫記録!$B:$B,"&gt;="&amp;$J$5,収穫記録!$B:$B,"&lt;="&amp;$J$6)
/_xlfn.UNIQUE(_xlfn._xlws.FILTER($E:$E,$D:$D=$J$3))
/IF($J$4="総計",1,IF($J$4="割合",$H95,$K95/10))
),0)</f>
        <v/>
      </c>
      <c r="U95" s="48" t="str" cm="1">
        <f t="array" ref="U95">IFERROR(
IF(OR(U$9="",$I95=""),"",
SUMIFS(収穫記録!$P:$P,収穫記録!$D:$D,$J$1,収穫記録!$I:$I,$J$2,収穫記録!$J:$J,U$9,収穫記録!$F:$F,$I95,収穫記録!$B:$B,"&gt;="&amp;$J$5,収穫記録!$B:$B,"&lt;="&amp;$J$6)
/_xlfn.UNIQUE(_xlfn._xlws.FILTER($E:$E,$D:$D=$J$3))
/IF($J$4="総計",1,IF($J$4="割合",$H95,$K95/10))
),0)</f>
        <v/>
      </c>
      <c r="V95" s="48" t="str" cm="1">
        <f t="array" ref="V95">IFERROR(
IF(OR(V$9="",$I95=""),"",
SUMIFS(収穫記録!$P:$P,収穫記録!$D:$D,$J$1,収穫記録!$I:$I,$J$2,収穫記録!$J:$J,V$9,収穫記録!$F:$F,$I95,収穫記録!$B:$B,"&gt;="&amp;$J$5,収穫記録!$B:$B,"&lt;="&amp;$J$6)
/_xlfn.UNIQUE(_xlfn._xlws.FILTER($E:$E,$D:$D=$J$3))
/IF($J$4="総計",1,IF($J$4="割合",$H95,$K95/10))
),0)</f>
        <v/>
      </c>
      <c r="W95" s="48" t="str" cm="1">
        <f t="array" ref="W95">IFERROR(
IF(OR(W$9="",$I95=""),"",
SUMIFS(収穫記録!$P:$P,収穫記録!$D:$D,$J$1,収穫記録!$I:$I,$J$2,収穫記録!$J:$J,W$9,収穫記録!$F:$F,$I95,収穫記録!$B:$B,"&gt;="&amp;$J$5,収穫記録!$B:$B,"&lt;="&amp;$J$6)
/_xlfn.UNIQUE(_xlfn._xlws.FILTER($E:$E,$D:$D=$J$3))
/IF($J$4="総計",1,IF($J$4="割合",$H95,$K95/10))
),0)</f>
        <v/>
      </c>
      <c r="X95" s="48" t="str" cm="1">
        <f t="array" ref="X95">IFERROR(
IF(OR(X$9="",$I95=""),"",
SUMIFS(収穫記録!$P:$P,収穫記録!$D:$D,$J$1,収穫記録!$I:$I,$J$2,収穫記録!$J:$J,X$9,収穫記録!$F:$F,$I95,収穫記録!$B:$B,"&gt;="&amp;$J$5,収穫記録!$B:$B,"&lt;="&amp;$J$6)
/_xlfn.UNIQUE(_xlfn._xlws.FILTER($E:$E,$D:$D=$J$3))
/IF($J$4="総計",1,IF($J$4="割合",$H95,$K95/10))
),0)</f>
        <v/>
      </c>
    </row>
    <row r="96" spans="10:24">
      <c r="J96" s="13"/>
      <c r="K96" s="37"/>
      <c r="L96" s="46" t="str">
        <f t="shared" si="1"/>
        <v/>
      </c>
      <c r="M96" s="47" cm="1">
        <f t="array" ref="M96">IFERROR(
IF(OR(M$9="",$I96=""),"",
SUMIFS(収穫記録!$P:$P,収穫記録!$D:$D,$J$1,収穫記録!$I:$I,$J$2,収穫記録!$J:$J,M$9,収穫記録!$F:$F,$I96,収穫記録!$B:$B,"&gt;="&amp;$J$5,収穫記録!$B:$B,"&lt;="&amp;$J$6)
/_xlfn.UNIQUE(_xlfn._xlws.FILTER($E:$E,$D:$D=$J$3))
/IF($J$4="総計",1,IF($J$4="割合",$H96,$K96/10))
),0)</f>
        <v>0</v>
      </c>
      <c r="N96" s="48" t="str" cm="1">
        <f t="array" ref="N96">IFERROR(
IF(OR(N$9="",$I96=""),"",
SUMIFS(収穫記録!$P:$P,収穫記録!$D:$D,$J$1,収穫記録!$I:$I,$J$2,収穫記録!$J:$J,N$9,収穫記録!$F:$F,$I96,収穫記録!$B:$B,"&gt;="&amp;$J$5,収穫記録!$B:$B,"&lt;="&amp;$J$6)
/_xlfn.UNIQUE(_xlfn._xlws.FILTER($E:$E,$D:$D=$J$3))
/IF($J$4="総計",1,IF($J$4="割合",$H96,$K96/10))
),0)</f>
        <v/>
      </c>
      <c r="O96" s="48" t="str" cm="1">
        <f t="array" ref="O96">IFERROR(
IF(OR(O$9="",$I96=""),"",
SUMIFS(収穫記録!$P:$P,収穫記録!$D:$D,$J$1,収穫記録!$I:$I,$J$2,収穫記録!$J:$J,O$9,収穫記録!$F:$F,$I96,収穫記録!$B:$B,"&gt;="&amp;$J$5,収穫記録!$B:$B,"&lt;="&amp;$J$6)
/_xlfn.UNIQUE(_xlfn._xlws.FILTER($E:$E,$D:$D=$J$3))
/IF($J$4="総計",1,IF($J$4="割合",$H96,$K96/10))
),0)</f>
        <v/>
      </c>
      <c r="P96" s="48" t="str" cm="1">
        <f t="array" ref="P96">IFERROR(
IF(OR(P$9="",$I96=""),"",
SUMIFS(収穫記録!$P:$P,収穫記録!$D:$D,$J$1,収穫記録!$I:$I,$J$2,収穫記録!$J:$J,P$9,収穫記録!$F:$F,$I96,収穫記録!$B:$B,"&gt;="&amp;$J$5,収穫記録!$B:$B,"&lt;="&amp;$J$6)
/_xlfn.UNIQUE(_xlfn._xlws.FILTER($E:$E,$D:$D=$J$3))
/IF($J$4="総計",1,IF($J$4="割合",$H96,$K96/10))
),0)</f>
        <v/>
      </c>
      <c r="Q96" s="48" t="str" cm="1">
        <f t="array" ref="Q96">IFERROR(
IF(OR(Q$9="",$I96=""),"",
SUMIFS(収穫記録!$P:$P,収穫記録!$D:$D,$J$1,収穫記録!$I:$I,$J$2,収穫記録!$J:$J,Q$9,収穫記録!$F:$F,$I96,収穫記録!$B:$B,"&gt;="&amp;$J$5,収穫記録!$B:$B,"&lt;="&amp;$J$6)
/_xlfn.UNIQUE(_xlfn._xlws.FILTER($E:$E,$D:$D=$J$3))
/IF($J$4="総計",1,IF($J$4="割合",$H96,$K96/10))
),0)</f>
        <v/>
      </c>
      <c r="R96" s="48" t="str" cm="1">
        <f t="array" ref="R96">IFERROR(
IF(OR(R$9="",$I96=""),"",
SUMIFS(収穫記録!$P:$P,収穫記録!$D:$D,$J$1,収穫記録!$I:$I,$J$2,収穫記録!$J:$J,R$9,収穫記録!$F:$F,$I96,収穫記録!$B:$B,"&gt;="&amp;$J$5,収穫記録!$B:$B,"&lt;="&amp;$J$6)
/_xlfn.UNIQUE(_xlfn._xlws.FILTER($E:$E,$D:$D=$J$3))
/IF($J$4="総計",1,IF($J$4="割合",$H96,$K96/10))
),0)</f>
        <v/>
      </c>
      <c r="S96" s="48" t="str" cm="1">
        <f t="array" ref="S96">IFERROR(
IF(OR(S$9="",$I96=""),"",
SUMIFS(収穫記録!$P:$P,収穫記録!$D:$D,$J$1,収穫記録!$I:$I,$J$2,収穫記録!$J:$J,S$9,収穫記録!$F:$F,$I96,収穫記録!$B:$B,"&gt;="&amp;$J$5,収穫記録!$B:$B,"&lt;="&amp;$J$6)
/_xlfn.UNIQUE(_xlfn._xlws.FILTER($E:$E,$D:$D=$J$3))
/IF($J$4="総計",1,IF($J$4="割合",$H96,$K96/10))
),0)</f>
        <v/>
      </c>
      <c r="T96" s="48" t="str" cm="1">
        <f t="array" ref="T96">IFERROR(
IF(OR(T$9="",$I96=""),"",
SUMIFS(収穫記録!$P:$P,収穫記録!$D:$D,$J$1,収穫記録!$I:$I,$J$2,収穫記録!$J:$J,T$9,収穫記録!$F:$F,$I96,収穫記録!$B:$B,"&gt;="&amp;$J$5,収穫記録!$B:$B,"&lt;="&amp;$J$6)
/_xlfn.UNIQUE(_xlfn._xlws.FILTER($E:$E,$D:$D=$J$3))
/IF($J$4="総計",1,IF($J$4="割合",$H96,$K96/10))
),0)</f>
        <v/>
      </c>
      <c r="U96" s="48" t="str" cm="1">
        <f t="array" ref="U96">IFERROR(
IF(OR(U$9="",$I96=""),"",
SUMIFS(収穫記録!$P:$P,収穫記録!$D:$D,$J$1,収穫記録!$I:$I,$J$2,収穫記録!$J:$J,U$9,収穫記録!$F:$F,$I96,収穫記録!$B:$B,"&gt;="&amp;$J$5,収穫記録!$B:$B,"&lt;="&amp;$J$6)
/_xlfn.UNIQUE(_xlfn._xlws.FILTER($E:$E,$D:$D=$J$3))
/IF($J$4="総計",1,IF($J$4="割合",$H96,$K96/10))
),0)</f>
        <v/>
      </c>
      <c r="V96" s="48" t="str" cm="1">
        <f t="array" ref="V96">IFERROR(
IF(OR(V$9="",$I96=""),"",
SUMIFS(収穫記録!$P:$P,収穫記録!$D:$D,$J$1,収穫記録!$I:$I,$J$2,収穫記録!$J:$J,V$9,収穫記録!$F:$F,$I96,収穫記録!$B:$B,"&gt;="&amp;$J$5,収穫記録!$B:$B,"&lt;="&amp;$J$6)
/_xlfn.UNIQUE(_xlfn._xlws.FILTER($E:$E,$D:$D=$J$3))
/IF($J$4="総計",1,IF($J$4="割合",$H96,$K96/10))
),0)</f>
        <v/>
      </c>
      <c r="W96" s="48" t="str" cm="1">
        <f t="array" ref="W96">IFERROR(
IF(OR(W$9="",$I96=""),"",
SUMIFS(収穫記録!$P:$P,収穫記録!$D:$D,$J$1,収穫記録!$I:$I,$J$2,収穫記録!$J:$J,W$9,収穫記録!$F:$F,$I96,収穫記録!$B:$B,"&gt;="&amp;$J$5,収穫記録!$B:$B,"&lt;="&amp;$J$6)
/_xlfn.UNIQUE(_xlfn._xlws.FILTER($E:$E,$D:$D=$J$3))
/IF($J$4="総計",1,IF($J$4="割合",$H96,$K96/10))
),0)</f>
        <v/>
      </c>
      <c r="X96" s="48" t="str" cm="1">
        <f t="array" ref="X96">IFERROR(
IF(OR(X$9="",$I96=""),"",
SUMIFS(収穫記録!$P:$P,収穫記録!$D:$D,$J$1,収穫記録!$I:$I,$J$2,収穫記録!$J:$J,X$9,収穫記録!$F:$F,$I96,収穫記録!$B:$B,"&gt;="&amp;$J$5,収穫記録!$B:$B,"&lt;="&amp;$J$6)
/_xlfn.UNIQUE(_xlfn._xlws.FILTER($E:$E,$D:$D=$J$3))
/IF($J$4="総計",1,IF($J$4="割合",$H96,$K96/10))
),0)</f>
        <v/>
      </c>
    </row>
    <row r="97" spans="10:24">
      <c r="J97" s="13"/>
      <c r="K97" s="37"/>
      <c r="L97" s="46" t="str">
        <f t="shared" si="1"/>
        <v/>
      </c>
      <c r="M97" s="47" cm="1">
        <f t="array" ref="M97">IFERROR(
IF(OR(M$9="",$I97=""),"",
SUMIFS(収穫記録!$P:$P,収穫記録!$D:$D,$J$1,収穫記録!$I:$I,$J$2,収穫記録!$J:$J,M$9,収穫記録!$F:$F,$I97,収穫記録!$B:$B,"&gt;="&amp;$J$5,収穫記録!$B:$B,"&lt;="&amp;$J$6)
/_xlfn.UNIQUE(_xlfn._xlws.FILTER($E:$E,$D:$D=$J$3))
/IF($J$4="総計",1,IF($J$4="割合",$H97,$K97/10))
),0)</f>
        <v>0</v>
      </c>
      <c r="N97" s="48" t="str" cm="1">
        <f t="array" ref="N97">IFERROR(
IF(OR(N$9="",$I97=""),"",
SUMIFS(収穫記録!$P:$P,収穫記録!$D:$D,$J$1,収穫記録!$I:$I,$J$2,収穫記録!$J:$J,N$9,収穫記録!$F:$F,$I97,収穫記録!$B:$B,"&gt;="&amp;$J$5,収穫記録!$B:$B,"&lt;="&amp;$J$6)
/_xlfn.UNIQUE(_xlfn._xlws.FILTER($E:$E,$D:$D=$J$3))
/IF($J$4="総計",1,IF($J$4="割合",$H97,$K97/10))
),0)</f>
        <v/>
      </c>
      <c r="O97" s="48" t="str" cm="1">
        <f t="array" ref="O97">IFERROR(
IF(OR(O$9="",$I97=""),"",
SUMIFS(収穫記録!$P:$P,収穫記録!$D:$D,$J$1,収穫記録!$I:$I,$J$2,収穫記録!$J:$J,O$9,収穫記録!$F:$F,$I97,収穫記録!$B:$B,"&gt;="&amp;$J$5,収穫記録!$B:$B,"&lt;="&amp;$J$6)
/_xlfn.UNIQUE(_xlfn._xlws.FILTER($E:$E,$D:$D=$J$3))
/IF($J$4="総計",1,IF($J$4="割合",$H97,$K97/10))
),0)</f>
        <v/>
      </c>
      <c r="P97" s="48" t="str" cm="1">
        <f t="array" ref="P97">IFERROR(
IF(OR(P$9="",$I97=""),"",
SUMIFS(収穫記録!$P:$P,収穫記録!$D:$D,$J$1,収穫記録!$I:$I,$J$2,収穫記録!$J:$J,P$9,収穫記録!$F:$F,$I97,収穫記録!$B:$B,"&gt;="&amp;$J$5,収穫記録!$B:$B,"&lt;="&amp;$J$6)
/_xlfn.UNIQUE(_xlfn._xlws.FILTER($E:$E,$D:$D=$J$3))
/IF($J$4="総計",1,IF($J$4="割合",$H97,$K97/10))
),0)</f>
        <v/>
      </c>
      <c r="Q97" s="48" t="str" cm="1">
        <f t="array" ref="Q97">IFERROR(
IF(OR(Q$9="",$I97=""),"",
SUMIFS(収穫記録!$P:$P,収穫記録!$D:$D,$J$1,収穫記録!$I:$I,$J$2,収穫記録!$J:$J,Q$9,収穫記録!$F:$F,$I97,収穫記録!$B:$B,"&gt;="&amp;$J$5,収穫記録!$B:$B,"&lt;="&amp;$J$6)
/_xlfn.UNIQUE(_xlfn._xlws.FILTER($E:$E,$D:$D=$J$3))
/IF($J$4="総計",1,IF($J$4="割合",$H97,$K97/10))
),0)</f>
        <v/>
      </c>
      <c r="R97" s="48" t="str" cm="1">
        <f t="array" ref="R97">IFERROR(
IF(OR(R$9="",$I97=""),"",
SUMIFS(収穫記録!$P:$P,収穫記録!$D:$D,$J$1,収穫記録!$I:$I,$J$2,収穫記録!$J:$J,R$9,収穫記録!$F:$F,$I97,収穫記録!$B:$B,"&gt;="&amp;$J$5,収穫記録!$B:$B,"&lt;="&amp;$J$6)
/_xlfn.UNIQUE(_xlfn._xlws.FILTER($E:$E,$D:$D=$J$3))
/IF($J$4="総計",1,IF($J$4="割合",$H97,$K97/10))
),0)</f>
        <v/>
      </c>
      <c r="S97" s="48" t="str" cm="1">
        <f t="array" ref="S97">IFERROR(
IF(OR(S$9="",$I97=""),"",
SUMIFS(収穫記録!$P:$P,収穫記録!$D:$D,$J$1,収穫記録!$I:$I,$J$2,収穫記録!$J:$J,S$9,収穫記録!$F:$F,$I97,収穫記録!$B:$B,"&gt;="&amp;$J$5,収穫記録!$B:$B,"&lt;="&amp;$J$6)
/_xlfn.UNIQUE(_xlfn._xlws.FILTER($E:$E,$D:$D=$J$3))
/IF($J$4="総計",1,IF($J$4="割合",$H97,$K97/10))
),0)</f>
        <v/>
      </c>
      <c r="T97" s="48" t="str" cm="1">
        <f t="array" ref="T97">IFERROR(
IF(OR(T$9="",$I97=""),"",
SUMIFS(収穫記録!$P:$P,収穫記録!$D:$D,$J$1,収穫記録!$I:$I,$J$2,収穫記録!$J:$J,T$9,収穫記録!$F:$F,$I97,収穫記録!$B:$B,"&gt;="&amp;$J$5,収穫記録!$B:$B,"&lt;="&amp;$J$6)
/_xlfn.UNIQUE(_xlfn._xlws.FILTER($E:$E,$D:$D=$J$3))
/IF($J$4="総計",1,IF($J$4="割合",$H97,$K97/10))
),0)</f>
        <v/>
      </c>
      <c r="U97" s="48" t="str" cm="1">
        <f t="array" ref="U97">IFERROR(
IF(OR(U$9="",$I97=""),"",
SUMIFS(収穫記録!$P:$P,収穫記録!$D:$D,$J$1,収穫記録!$I:$I,$J$2,収穫記録!$J:$J,U$9,収穫記録!$F:$F,$I97,収穫記録!$B:$B,"&gt;="&amp;$J$5,収穫記録!$B:$B,"&lt;="&amp;$J$6)
/_xlfn.UNIQUE(_xlfn._xlws.FILTER($E:$E,$D:$D=$J$3))
/IF($J$4="総計",1,IF($J$4="割合",$H97,$K97/10))
),0)</f>
        <v/>
      </c>
      <c r="V97" s="48" t="str" cm="1">
        <f t="array" ref="V97">IFERROR(
IF(OR(V$9="",$I97=""),"",
SUMIFS(収穫記録!$P:$P,収穫記録!$D:$D,$J$1,収穫記録!$I:$I,$J$2,収穫記録!$J:$J,V$9,収穫記録!$F:$F,$I97,収穫記録!$B:$B,"&gt;="&amp;$J$5,収穫記録!$B:$B,"&lt;="&amp;$J$6)
/_xlfn.UNIQUE(_xlfn._xlws.FILTER($E:$E,$D:$D=$J$3))
/IF($J$4="総計",1,IF($J$4="割合",$H97,$K97/10))
),0)</f>
        <v/>
      </c>
      <c r="W97" s="48" t="str" cm="1">
        <f t="array" ref="W97">IFERROR(
IF(OR(W$9="",$I97=""),"",
SUMIFS(収穫記録!$P:$P,収穫記録!$D:$D,$J$1,収穫記録!$I:$I,$J$2,収穫記録!$J:$J,W$9,収穫記録!$F:$F,$I97,収穫記録!$B:$B,"&gt;="&amp;$J$5,収穫記録!$B:$B,"&lt;="&amp;$J$6)
/_xlfn.UNIQUE(_xlfn._xlws.FILTER($E:$E,$D:$D=$J$3))
/IF($J$4="総計",1,IF($J$4="割合",$H97,$K97/10))
),0)</f>
        <v/>
      </c>
      <c r="X97" s="48" t="str" cm="1">
        <f t="array" ref="X97">IFERROR(
IF(OR(X$9="",$I97=""),"",
SUMIFS(収穫記録!$P:$P,収穫記録!$D:$D,$J$1,収穫記録!$I:$I,$J$2,収穫記録!$J:$J,X$9,収穫記録!$F:$F,$I97,収穫記録!$B:$B,"&gt;="&amp;$J$5,収穫記録!$B:$B,"&lt;="&amp;$J$6)
/_xlfn.UNIQUE(_xlfn._xlws.FILTER($E:$E,$D:$D=$J$3))
/IF($J$4="総計",1,IF($J$4="割合",$H97,$K97/10))
),0)</f>
        <v/>
      </c>
    </row>
    <row r="98" spans="10:24">
      <c r="J98" s="13"/>
      <c r="K98" s="37"/>
      <c r="L98" s="46" t="str">
        <f t="shared" si="1"/>
        <v/>
      </c>
      <c r="M98" s="47" cm="1">
        <f t="array" ref="M98">IFERROR(
IF(OR(M$9="",$I98=""),"",
SUMIFS(収穫記録!$P:$P,収穫記録!$D:$D,$J$1,収穫記録!$I:$I,$J$2,収穫記録!$J:$J,M$9,収穫記録!$F:$F,$I98,収穫記録!$B:$B,"&gt;="&amp;$J$5,収穫記録!$B:$B,"&lt;="&amp;$J$6)
/_xlfn.UNIQUE(_xlfn._xlws.FILTER($E:$E,$D:$D=$J$3))
/IF($J$4="総計",1,IF($J$4="割合",$H98,$K98/10))
),0)</f>
        <v>0</v>
      </c>
      <c r="N98" s="48" t="str" cm="1">
        <f t="array" ref="N98">IFERROR(
IF(OR(N$9="",$I98=""),"",
SUMIFS(収穫記録!$P:$P,収穫記録!$D:$D,$J$1,収穫記録!$I:$I,$J$2,収穫記録!$J:$J,N$9,収穫記録!$F:$F,$I98,収穫記録!$B:$B,"&gt;="&amp;$J$5,収穫記録!$B:$B,"&lt;="&amp;$J$6)
/_xlfn.UNIQUE(_xlfn._xlws.FILTER($E:$E,$D:$D=$J$3))
/IF($J$4="総計",1,IF($J$4="割合",$H98,$K98/10))
),0)</f>
        <v/>
      </c>
      <c r="O98" s="48" t="str" cm="1">
        <f t="array" ref="O98">IFERROR(
IF(OR(O$9="",$I98=""),"",
SUMIFS(収穫記録!$P:$P,収穫記録!$D:$D,$J$1,収穫記録!$I:$I,$J$2,収穫記録!$J:$J,O$9,収穫記録!$F:$F,$I98,収穫記録!$B:$B,"&gt;="&amp;$J$5,収穫記録!$B:$B,"&lt;="&amp;$J$6)
/_xlfn.UNIQUE(_xlfn._xlws.FILTER($E:$E,$D:$D=$J$3))
/IF($J$4="総計",1,IF($J$4="割合",$H98,$K98/10))
),0)</f>
        <v/>
      </c>
      <c r="P98" s="48" t="str" cm="1">
        <f t="array" ref="P98">IFERROR(
IF(OR(P$9="",$I98=""),"",
SUMIFS(収穫記録!$P:$P,収穫記録!$D:$D,$J$1,収穫記録!$I:$I,$J$2,収穫記録!$J:$J,P$9,収穫記録!$F:$F,$I98,収穫記録!$B:$B,"&gt;="&amp;$J$5,収穫記録!$B:$B,"&lt;="&amp;$J$6)
/_xlfn.UNIQUE(_xlfn._xlws.FILTER($E:$E,$D:$D=$J$3))
/IF($J$4="総計",1,IF($J$4="割合",$H98,$K98/10))
),0)</f>
        <v/>
      </c>
      <c r="Q98" s="48" t="str" cm="1">
        <f t="array" ref="Q98">IFERROR(
IF(OR(Q$9="",$I98=""),"",
SUMIFS(収穫記録!$P:$P,収穫記録!$D:$D,$J$1,収穫記録!$I:$I,$J$2,収穫記録!$J:$J,Q$9,収穫記録!$F:$F,$I98,収穫記録!$B:$B,"&gt;="&amp;$J$5,収穫記録!$B:$B,"&lt;="&amp;$J$6)
/_xlfn.UNIQUE(_xlfn._xlws.FILTER($E:$E,$D:$D=$J$3))
/IF($J$4="総計",1,IF($J$4="割合",$H98,$K98/10))
),0)</f>
        <v/>
      </c>
      <c r="R98" s="48" t="str" cm="1">
        <f t="array" ref="R98">IFERROR(
IF(OR(R$9="",$I98=""),"",
SUMIFS(収穫記録!$P:$P,収穫記録!$D:$D,$J$1,収穫記録!$I:$I,$J$2,収穫記録!$J:$J,R$9,収穫記録!$F:$F,$I98,収穫記録!$B:$B,"&gt;="&amp;$J$5,収穫記録!$B:$B,"&lt;="&amp;$J$6)
/_xlfn.UNIQUE(_xlfn._xlws.FILTER($E:$E,$D:$D=$J$3))
/IF($J$4="総計",1,IF($J$4="割合",$H98,$K98/10))
),0)</f>
        <v/>
      </c>
      <c r="S98" s="48" t="str" cm="1">
        <f t="array" ref="S98">IFERROR(
IF(OR(S$9="",$I98=""),"",
SUMIFS(収穫記録!$P:$P,収穫記録!$D:$D,$J$1,収穫記録!$I:$I,$J$2,収穫記録!$J:$J,S$9,収穫記録!$F:$F,$I98,収穫記録!$B:$B,"&gt;="&amp;$J$5,収穫記録!$B:$B,"&lt;="&amp;$J$6)
/_xlfn.UNIQUE(_xlfn._xlws.FILTER($E:$E,$D:$D=$J$3))
/IF($J$4="総計",1,IF($J$4="割合",$H98,$K98/10))
),0)</f>
        <v/>
      </c>
      <c r="T98" s="48" t="str" cm="1">
        <f t="array" ref="T98">IFERROR(
IF(OR(T$9="",$I98=""),"",
SUMIFS(収穫記録!$P:$P,収穫記録!$D:$D,$J$1,収穫記録!$I:$I,$J$2,収穫記録!$J:$J,T$9,収穫記録!$F:$F,$I98,収穫記録!$B:$B,"&gt;="&amp;$J$5,収穫記録!$B:$B,"&lt;="&amp;$J$6)
/_xlfn.UNIQUE(_xlfn._xlws.FILTER($E:$E,$D:$D=$J$3))
/IF($J$4="総計",1,IF($J$4="割合",$H98,$K98/10))
),0)</f>
        <v/>
      </c>
      <c r="U98" s="48" t="str" cm="1">
        <f t="array" ref="U98">IFERROR(
IF(OR(U$9="",$I98=""),"",
SUMIFS(収穫記録!$P:$P,収穫記録!$D:$D,$J$1,収穫記録!$I:$I,$J$2,収穫記録!$J:$J,U$9,収穫記録!$F:$F,$I98,収穫記録!$B:$B,"&gt;="&amp;$J$5,収穫記録!$B:$B,"&lt;="&amp;$J$6)
/_xlfn.UNIQUE(_xlfn._xlws.FILTER($E:$E,$D:$D=$J$3))
/IF($J$4="総計",1,IF($J$4="割合",$H98,$K98/10))
),0)</f>
        <v/>
      </c>
      <c r="V98" s="48" t="str" cm="1">
        <f t="array" ref="V98">IFERROR(
IF(OR(V$9="",$I98=""),"",
SUMIFS(収穫記録!$P:$P,収穫記録!$D:$D,$J$1,収穫記録!$I:$I,$J$2,収穫記録!$J:$J,V$9,収穫記録!$F:$F,$I98,収穫記録!$B:$B,"&gt;="&amp;$J$5,収穫記録!$B:$B,"&lt;="&amp;$J$6)
/_xlfn.UNIQUE(_xlfn._xlws.FILTER($E:$E,$D:$D=$J$3))
/IF($J$4="総計",1,IF($J$4="割合",$H98,$K98/10))
),0)</f>
        <v/>
      </c>
      <c r="W98" s="48" t="str" cm="1">
        <f t="array" ref="W98">IFERROR(
IF(OR(W$9="",$I98=""),"",
SUMIFS(収穫記録!$P:$P,収穫記録!$D:$D,$J$1,収穫記録!$I:$I,$J$2,収穫記録!$J:$J,W$9,収穫記録!$F:$F,$I98,収穫記録!$B:$B,"&gt;="&amp;$J$5,収穫記録!$B:$B,"&lt;="&amp;$J$6)
/_xlfn.UNIQUE(_xlfn._xlws.FILTER($E:$E,$D:$D=$J$3))
/IF($J$4="総計",1,IF($J$4="割合",$H98,$K98/10))
),0)</f>
        <v/>
      </c>
      <c r="X98" s="48" t="str" cm="1">
        <f t="array" ref="X98">IFERROR(
IF(OR(X$9="",$I98=""),"",
SUMIFS(収穫記録!$P:$P,収穫記録!$D:$D,$J$1,収穫記録!$I:$I,$J$2,収穫記録!$J:$J,X$9,収穫記録!$F:$F,$I98,収穫記録!$B:$B,"&gt;="&amp;$J$5,収穫記録!$B:$B,"&lt;="&amp;$J$6)
/_xlfn.UNIQUE(_xlfn._xlws.FILTER($E:$E,$D:$D=$J$3))
/IF($J$4="総計",1,IF($J$4="割合",$H98,$K98/10))
),0)</f>
        <v/>
      </c>
    </row>
    <row r="99" spans="10:24">
      <c r="J99" s="13"/>
      <c r="K99" s="37"/>
      <c r="L99" s="46" t="str">
        <f t="shared" si="1"/>
        <v/>
      </c>
      <c r="M99" s="47" cm="1">
        <f t="array" ref="M99">IFERROR(
IF(OR(M$9="",$I99=""),"",
SUMIFS(収穫記録!$P:$P,収穫記録!$D:$D,$J$1,収穫記録!$I:$I,$J$2,収穫記録!$J:$J,M$9,収穫記録!$F:$F,$I99,収穫記録!$B:$B,"&gt;="&amp;$J$5,収穫記録!$B:$B,"&lt;="&amp;$J$6)
/_xlfn.UNIQUE(_xlfn._xlws.FILTER($E:$E,$D:$D=$J$3))
/IF($J$4="総計",1,IF($J$4="割合",$H99,$K99/10))
),0)</f>
        <v>0</v>
      </c>
      <c r="N99" s="48" t="str" cm="1">
        <f t="array" ref="N99">IFERROR(
IF(OR(N$9="",$I99=""),"",
SUMIFS(収穫記録!$P:$P,収穫記録!$D:$D,$J$1,収穫記録!$I:$I,$J$2,収穫記録!$J:$J,N$9,収穫記録!$F:$F,$I99,収穫記録!$B:$B,"&gt;="&amp;$J$5,収穫記録!$B:$B,"&lt;="&amp;$J$6)
/_xlfn.UNIQUE(_xlfn._xlws.FILTER($E:$E,$D:$D=$J$3))
/IF($J$4="総計",1,IF($J$4="割合",$H99,$K99/10))
),0)</f>
        <v/>
      </c>
      <c r="O99" s="48" t="str" cm="1">
        <f t="array" ref="O99">IFERROR(
IF(OR(O$9="",$I99=""),"",
SUMIFS(収穫記録!$P:$P,収穫記録!$D:$D,$J$1,収穫記録!$I:$I,$J$2,収穫記録!$J:$J,O$9,収穫記録!$F:$F,$I99,収穫記録!$B:$B,"&gt;="&amp;$J$5,収穫記録!$B:$B,"&lt;="&amp;$J$6)
/_xlfn.UNIQUE(_xlfn._xlws.FILTER($E:$E,$D:$D=$J$3))
/IF($J$4="総計",1,IF($J$4="割合",$H99,$K99/10))
),0)</f>
        <v/>
      </c>
      <c r="P99" s="48" t="str" cm="1">
        <f t="array" ref="P99">IFERROR(
IF(OR(P$9="",$I99=""),"",
SUMIFS(収穫記録!$P:$P,収穫記録!$D:$D,$J$1,収穫記録!$I:$I,$J$2,収穫記録!$J:$J,P$9,収穫記録!$F:$F,$I99,収穫記録!$B:$B,"&gt;="&amp;$J$5,収穫記録!$B:$B,"&lt;="&amp;$J$6)
/_xlfn.UNIQUE(_xlfn._xlws.FILTER($E:$E,$D:$D=$J$3))
/IF($J$4="総計",1,IF($J$4="割合",$H99,$K99/10))
),0)</f>
        <v/>
      </c>
      <c r="Q99" s="48" t="str" cm="1">
        <f t="array" ref="Q99">IFERROR(
IF(OR(Q$9="",$I99=""),"",
SUMIFS(収穫記録!$P:$P,収穫記録!$D:$D,$J$1,収穫記録!$I:$I,$J$2,収穫記録!$J:$J,Q$9,収穫記録!$F:$F,$I99,収穫記録!$B:$B,"&gt;="&amp;$J$5,収穫記録!$B:$B,"&lt;="&amp;$J$6)
/_xlfn.UNIQUE(_xlfn._xlws.FILTER($E:$E,$D:$D=$J$3))
/IF($J$4="総計",1,IF($J$4="割合",$H99,$K99/10))
),0)</f>
        <v/>
      </c>
      <c r="R99" s="48" t="str" cm="1">
        <f t="array" ref="R99">IFERROR(
IF(OR(R$9="",$I99=""),"",
SUMIFS(収穫記録!$P:$P,収穫記録!$D:$D,$J$1,収穫記録!$I:$I,$J$2,収穫記録!$J:$J,R$9,収穫記録!$F:$F,$I99,収穫記録!$B:$B,"&gt;="&amp;$J$5,収穫記録!$B:$B,"&lt;="&amp;$J$6)
/_xlfn.UNIQUE(_xlfn._xlws.FILTER($E:$E,$D:$D=$J$3))
/IF($J$4="総計",1,IF($J$4="割合",$H99,$K99/10))
),0)</f>
        <v/>
      </c>
      <c r="S99" s="48" t="str" cm="1">
        <f t="array" ref="S99">IFERROR(
IF(OR(S$9="",$I99=""),"",
SUMIFS(収穫記録!$P:$P,収穫記録!$D:$D,$J$1,収穫記録!$I:$I,$J$2,収穫記録!$J:$J,S$9,収穫記録!$F:$F,$I99,収穫記録!$B:$B,"&gt;="&amp;$J$5,収穫記録!$B:$B,"&lt;="&amp;$J$6)
/_xlfn.UNIQUE(_xlfn._xlws.FILTER($E:$E,$D:$D=$J$3))
/IF($J$4="総計",1,IF($J$4="割合",$H99,$K99/10))
),0)</f>
        <v/>
      </c>
      <c r="T99" s="48" t="str" cm="1">
        <f t="array" ref="T99">IFERROR(
IF(OR(T$9="",$I99=""),"",
SUMIFS(収穫記録!$P:$P,収穫記録!$D:$D,$J$1,収穫記録!$I:$I,$J$2,収穫記録!$J:$J,T$9,収穫記録!$F:$F,$I99,収穫記録!$B:$B,"&gt;="&amp;$J$5,収穫記録!$B:$B,"&lt;="&amp;$J$6)
/_xlfn.UNIQUE(_xlfn._xlws.FILTER($E:$E,$D:$D=$J$3))
/IF($J$4="総計",1,IF($J$4="割合",$H99,$K99/10))
),0)</f>
        <v/>
      </c>
      <c r="U99" s="48" t="str" cm="1">
        <f t="array" ref="U99">IFERROR(
IF(OR(U$9="",$I99=""),"",
SUMIFS(収穫記録!$P:$P,収穫記録!$D:$D,$J$1,収穫記録!$I:$I,$J$2,収穫記録!$J:$J,U$9,収穫記録!$F:$F,$I99,収穫記録!$B:$B,"&gt;="&amp;$J$5,収穫記録!$B:$B,"&lt;="&amp;$J$6)
/_xlfn.UNIQUE(_xlfn._xlws.FILTER($E:$E,$D:$D=$J$3))
/IF($J$4="総計",1,IF($J$4="割合",$H99,$K99/10))
),0)</f>
        <v/>
      </c>
      <c r="V99" s="48" t="str" cm="1">
        <f t="array" ref="V99">IFERROR(
IF(OR(V$9="",$I99=""),"",
SUMIFS(収穫記録!$P:$P,収穫記録!$D:$D,$J$1,収穫記録!$I:$I,$J$2,収穫記録!$J:$J,V$9,収穫記録!$F:$F,$I99,収穫記録!$B:$B,"&gt;="&amp;$J$5,収穫記録!$B:$B,"&lt;="&amp;$J$6)
/_xlfn.UNIQUE(_xlfn._xlws.FILTER($E:$E,$D:$D=$J$3))
/IF($J$4="総計",1,IF($J$4="割合",$H99,$K99/10))
),0)</f>
        <v/>
      </c>
      <c r="W99" s="48" t="str" cm="1">
        <f t="array" ref="W99">IFERROR(
IF(OR(W$9="",$I99=""),"",
SUMIFS(収穫記録!$P:$P,収穫記録!$D:$D,$J$1,収穫記録!$I:$I,$J$2,収穫記録!$J:$J,W$9,収穫記録!$F:$F,$I99,収穫記録!$B:$B,"&gt;="&amp;$J$5,収穫記録!$B:$B,"&lt;="&amp;$J$6)
/_xlfn.UNIQUE(_xlfn._xlws.FILTER($E:$E,$D:$D=$J$3))
/IF($J$4="総計",1,IF($J$4="割合",$H99,$K99/10))
),0)</f>
        <v/>
      </c>
      <c r="X99" s="48" t="str" cm="1">
        <f t="array" ref="X99">IFERROR(
IF(OR(X$9="",$I99=""),"",
SUMIFS(収穫記録!$P:$P,収穫記録!$D:$D,$J$1,収穫記録!$I:$I,$J$2,収穫記録!$J:$J,X$9,収穫記録!$F:$F,$I99,収穫記録!$B:$B,"&gt;="&amp;$J$5,収穫記録!$B:$B,"&lt;="&amp;$J$6)
/_xlfn.UNIQUE(_xlfn._xlws.FILTER($E:$E,$D:$D=$J$3))
/IF($J$4="総計",1,IF($J$4="割合",$H99,$K99/10))
),0)</f>
        <v/>
      </c>
    </row>
    <row r="100" spans="10:24">
      <c r="J100" s="13"/>
      <c r="K100" s="37"/>
      <c r="L100" s="46" t="str">
        <f t="shared" si="1"/>
        <v/>
      </c>
      <c r="M100" s="47" cm="1">
        <f t="array" ref="M100">IFERROR(
IF(OR(M$9="",$I100=""),"",
SUMIFS(収穫記録!$P:$P,収穫記録!$D:$D,$J$1,収穫記録!$I:$I,$J$2,収穫記録!$J:$J,M$9,収穫記録!$F:$F,$I100,収穫記録!$B:$B,"&gt;="&amp;$J$5,収穫記録!$B:$B,"&lt;="&amp;$J$6)
/_xlfn.UNIQUE(_xlfn._xlws.FILTER($E:$E,$D:$D=$J$3))
/IF($J$4="総計",1,IF($J$4="割合",$H100,$K100/10))
),0)</f>
        <v>0</v>
      </c>
      <c r="N100" s="48" t="str" cm="1">
        <f t="array" ref="N100">IFERROR(
IF(OR(N$9="",$I100=""),"",
SUMIFS(収穫記録!$P:$P,収穫記録!$D:$D,$J$1,収穫記録!$I:$I,$J$2,収穫記録!$J:$J,N$9,収穫記録!$F:$F,$I100,収穫記録!$B:$B,"&gt;="&amp;$J$5,収穫記録!$B:$B,"&lt;="&amp;$J$6)
/_xlfn.UNIQUE(_xlfn._xlws.FILTER($E:$E,$D:$D=$J$3))
/IF($J$4="総計",1,IF($J$4="割合",$H100,$K100/10))
),0)</f>
        <v/>
      </c>
      <c r="O100" s="48" t="str" cm="1">
        <f t="array" ref="O100">IFERROR(
IF(OR(O$9="",$I100=""),"",
SUMIFS(収穫記録!$P:$P,収穫記録!$D:$D,$J$1,収穫記録!$I:$I,$J$2,収穫記録!$J:$J,O$9,収穫記録!$F:$F,$I100,収穫記録!$B:$B,"&gt;="&amp;$J$5,収穫記録!$B:$B,"&lt;="&amp;$J$6)
/_xlfn.UNIQUE(_xlfn._xlws.FILTER($E:$E,$D:$D=$J$3))
/IF($J$4="総計",1,IF($J$4="割合",$H100,$K100/10))
),0)</f>
        <v/>
      </c>
      <c r="P100" s="48" t="str" cm="1">
        <f t="array" ref="P100">IFERROR(
IF(OR(P$9="",$I100=""),"",
SUMIFS(収穫記録!$P:$P,収穫記録!$D:$D,$J$1,収穫記録!$I:$I,$J$2,収穫記録!$J:$J,P$9,収穫記録!$F:$F,$I100,収穫記録!$B:$B,"&gt;="&amp;$J$5,収穫記録!$B:$B,"&lt;="&amp;$J$6)
/_xlfn.UNIQUE(_xlfn._xlws.FILTER($E:$E,$D:$D=$J$3))
/IF($J$4="総計",1,IF($J$4="割合",$H100,$K100/10))
),0)</f>
        <v/>
      </c>
      <c r="Q100" s="48" t="str" cm="1">
        <f t="array" ref="Q100">IFERROR(
IF(OR(Q$9="",$I100=""),"",
SUMIFS(収穫記録!$P:$P,収穫記録!$D:$D,$J$1,収穫記録!$I:$I,$J$2,収穫記録!$J:$J,Q$9,収穫記録!$F:$F,$I100,収穫記録!$B:$B,"&gt;="&amp;$J$5,収穫記録!$B:$B,"&lt;="&amp;$J$6)
/_xlfn.UNIQUE(_xlfn._xlws.FILTER($E:$E,$D:$D=$J$3))
/IF($J$4="総計",1,IF($J$4="割合",$H100,$K100/10))
),0)</f>
        <v/>
      </c>
      <c r="R100" s="48" t="str" cm="1">
        <f t="array" ref="R100">IFERROR(
IF(OR(R$9="",$I100=""),"",
SUMIFS(収穫記録!$P:$P,収穫記録!$D:$D,$J$1,収穫記録!$I:$I,$J$2,収穫記録!$J:$J,R$9,収穫記録!$F:$F,$I100,収穫記録!$B:$B,"&gt;="&amp;$J$5,収穫記録!$B:$B,"&lt;="&amp;$J$6)
/_xlfn.UNIQUE(_xlfn._xlws.FILTER($E:$E,$D:$D=$J$3))
/IF($J$4="総計",1,IF($J$4="割合",$H100,$K100/10))
),0)</f>
        <v/>
      </c>
      <c r="S100" s="48" t="str" cm="1">
        <f t="array" ref="S100">IFERROR(
IF(OR(S$9="",$I100=""),"",
SUMIFS(収穫記録!$P:$P,収穫記録!$D:$D,$J$1,収穫記録!$I:$I,$J$2,収穫記録!$J:$J,S$9,収穫記録!$F:$F,$I100,収穫記録!$B:$B,"&gt;="&amp;$J$5,収穫記録!$B:$B,"&lt;="&amp;$J$6)
/_xlfn.UNIQUE(_xlfn._xlws.FILTER($E:$E,$D:$D=$J$3))
/IF($J$4="総計",1,IF($J$4="割合",$H100,$K100/10))
),0)</f>
        <v/>
      </c>
      <c r="T100" s="48" t="str" cm="1">
        <f t="array" ref="T100">IFERROR(
IF(OR(T$9="",$I100=""),"",
SUMIFS(収穫記録!$P:$P,収穫記録!$D:$D,$J$1,収穫記録!$I:$I,$J$2,収穫記録!$J:$J,T$9,収穫記録!$F:$F,$I100,収穫記録!$B:$B,"&gt;="&amp;$J$5,収穫記録!$B:$B,"&lt;="&amp;$J$6)
/_xlfn.UNIQUE(_xlfn._xlws.FILTER($E:$E,$D:$D=$J$3))
/IF($J$4="総計",1,IF($J$4="割合",$H100,$K100/10))
),0)</f>
        <v/>
      </c>
      <c r="U100" s="48" t="str" cm="1">
        <f t="array" ref="U100">IFERROR(
IF(OR(U$9="",$I100=""),"",
SUMIFS(収穫記録!$P:$P,収穫記録!$D:$D,$J$1,収穫記録!$I:$I,$J$2,収穫記録!$J:$J,U$9,収穫記録!$F:$F,$I100,収穫記録!$B:$B,"&gt;="&amp;$J$5,収穫記録!$B:$B,"&lt;="&amp;$J$6)
/_xlfn.UNIQUE(_xlfn._xlws.FILTER($E:$E,$D:$D=$J$3))
/IF($J$4="総計",1,IF($J$4="割合",$H100,$K100/10))
),0)</f>
        <v/>
      </c>
      <c r="V100" s="48" t="str" cm="1">
        <f t="array" ref="V100">IFERROR(
IF(OR(V$9="",$I100=""),"",
SUMIFS(収穫記録!$P:$P,収穫記録!$D:$D,$J$1,収穫記録!$I:$I,$J$2,収穫記録!$J:$J,V$9,収穫記録!$F:$F,$I100,収穫記録!$B:$B,"&gt;="&amp;$J$5,収穫記録!$B:$B,"&lt;="&amp;$J$6)
/_xlfn.UNIQUE(_xlfn._xlws.FILTER($E:$E,$D:$D=$J$3))
/IF($J$4="総計",1,IF($J$4="割合",$H100,$K100/10))
),0)</f>
        <v/>
      </c>
      <c r="W100" s="48" t="str" cm="1">
        <f t="array" ref="W100">IFERROR(
IF(OR(W$9="",$I100=""),"",
SUMIFS(収穫記録!$P:$P,収穫記録!$D:$D,$J$1,収穫記録!$I:$I,$J$2,収穫記録!$J:$J,W$9,収穫記録!$F:$F,$I100,収穫記録!$B:$B,"&gt;="&amp;$J$5,収穫記録!$B:$B,"&lt;="&amp;$J$6)
/_xlfn.UNIQUE(_xlfn._xlws.FILTER($E:$E,$D:$D=$J$3))
/IF($J$4="総計",1,IF($J$4="割合",$H100,$K100/10))
),0)</f>
        <v/>
      </c>
      <c r="X100" s="48" t="str" cm="1">
        <f t="array" ref="X100">IFERROR(
IF(OR(X$9="",$I100=""),"",
SUMIFS(収穫記録!$P:$P,収穫記録!$D:$D,$J$1,収穫記録!$I:$I,$J$2,収穫記録!$J:$J,X$9,収穫記録!$F:$F,$I100,収穫記録!$B:$B,"&gt;="&amp;$J$5,収穫記録!$B:$B,"&lt;="&amp;$J$6)
/_xlfn.UNIQUE(_xlfn._xlws.FILTER($E:$E,$D:$D=$J$3))
/IF($J$4="総計",1,IF($J$4="割合",$H100,$K100/10))
),0)</f>
        <v/>
      </c>
    </row>
    <row r="101" spans="10:24">
      <c r="J101" s="13"/>
      <c r="K101" s="37"/>
      <c r="L101" s="46" t="str">
        <f t="shared" si="1"/>
        <v/>
      </c>
      <c r="M101" s="47" cm="1">
        <f t="array" ref="M101">IFERROR(
IF(OR(M$9="",$I101=""),"",
SUMIFS(収穫記録!$P:$P,収穫記録!$D:$D,$J$1,収穫記録!$I:$I,$J$2,収穫記録!$J:$J,M$9,収穫記録!$F:$F,$I101,収穫記録!$B:$B,"&gt;="&amp;$J$5,収穫記録!$B:$B,"&lt;="&amp;$J$6)
/_xlfn.UNIQUE(_xlfn._xlws.FILTER($E:$E,$D:$D=$J$3))
/IF($J$4="総計",1,IF($J$4="割合",$H101,$K101/10))
),0)</f>
        <v>0</v>
      </c>
      <c r="N101" s="48" t="str" cm="1">
        <f t="array" ref="N101">IFERROR(
IF(OR(N$9="",$I101=""),"",
SUMIFS(収穫記録!$P:$P,収穫記録!$D:$D,$J$1,収穫記録!$I:$I,$J$2,収穫記録!$J:$J,N$9,収穫記録!$F:$F,$I101,収穫記録!$B:$B,"&gt;="&amp;$J$5,収穫記録!$B:$B,"&lt;="&amp;$J$6)
/_xlfn.UNIQUE(_xlfn._xlws.FILTER($E:$E,$D:$D=$J$3))
/IF($J$4="総計",1,IF($J$4="割合",$H101,$K101/10))
),0)</f>
        <v/>
      </c>
      <c r="O101" s="48" t="str" cm="1">
        <f t="array" ref="O101">IFERROR(
IF(OR(O$9="",$I101=""),"",
SUMIFS(収穫記録!$P:$P,収穫記録!$D:$D,$J$1,収穫記録!$I:$I,$J$2,収穫記録!$J:$J,O$9,収穫記録!$F:$F,$I101,収穫記録!$B:$B,"&gt;="&amp;$J$5,収穫記録!$B:$B,"&lt;="&amp;$J$6)
/_xlfn.UNIQUE(_xlfn._xlws.FILTER($E:$E,$D:$D=$J$3))
/IF($J$4="総計",1,IF($J$4="割合",$H101,$K101/10))
),0)</f>
        <v/>
      </c>
      <c r="P101" s="48" t="str" cm="1">
        <f t="array" ref="P101">IFERROR(
IF(OR(P$9="",$I101=""),"",
SUMIFS(収穫記録!$P:$P,収穫記録!$D:$D,$J$1,収穫記録!$I:$I,$J$2,収穫記録!$J:$J,P$9,収穫記録!$F:$F,$I101,収穫記録!$B:$B,"&gt;="&amp;$J$5,収穫記録!$B:$B,"&lt;="&amp;$J$6)
/_xlfn.UNIQUE(_xlfn._xlws.FILTER($E:$E,$D:$D=$J$3))
/IF($J$4="総計",1,IF($J$4="割合",$H101,$K101/10))
),0)</f>
        <v/>
      </c>
      <c r="Q101" s="48" t="str" cm="1">
        <f t="array" ref="Q101">IFERROR(
IF(OR(Q$9="",$I101=""),"",
SUMIFS(収穫記録!$P:$P,収穫記録!$D:$D,$J$1,収穫記録!$I:$I,$J$2,収穫記録!$J:$J,Q$9,収穫記録!$F:$F,$I101,収穫記録!$B:$B,"&gt;="&amp;$J$5,収穫記録!$B:$B,"&lt;="&amp;$J$6)
/_xlfn.UNIQUE(_xlfn._xlws.FILTER($E:$E,$D:$D=$J$3))
/IF($J$4="総計",1,IF($J$4="割合",$H101,$K101/10))
),0)</f>
        <v/>
      </c>
      <c r="R101" s="48" t="str" cm="1">
        <f t="array" ref="R101">IFERROR(
IF(OR(R$9="",$I101=""),"",
SUMIFS(収穫記録!$P:$P,収穫記録!$D:$D,$J$1,収穫記録!$I:$I,$J$2,収穫記録!$J:$J,R$9,収穫記録!$F:$F,$I101,収穫記録!$B:$B,"&gt;="&amp;$J$5,収穫記録!$B:$B,"&lt;="&amp;$J$6)
/_xlfn.UNIQUE(_xlfn._xlws.FILTER($E:$E,$D:$D=$J$3))
/IF($J$4="総計",1,IF($J$4="割合",$H101,$K101/10))
),0)</f>
        <v/>
      </c>
      <c r="S101" s="48" t="str" cm="1">
        <f t="array" ref="S101">IFERROR(
IF(OR(S$9="",$I101=""),"",
SUMIFS(収穫記録!$P:$P,収穫記録!$D:$D,$J$1,収穫記録!$I:$I,$J$2,収穫記録!$J:$J,S$9,収穫記録!$F:$F,$I101,収穫記録!$B:$B,"&gt;="&amp;$J$5,収穫記録!$B:$B,"&lt;="&amp;$J$6)
/_xlfn.UNIQUE(_xlfn._xlws.FILTER($E:$E,$D:$D=$J$3))
/IF($J$4="総計",1,IF($J$4="割合",$H101,$K101/10))
),0)</f>
        <v/>
      </c>
      <c r="T101" s="48" t="str" cm="1">
        <f t="array" ref="T101">IFERROR(
IF(OR(T$9="",$I101=""),"",
SUMIFS(収穫記録!$P:$P,収穫記録!$D:$D,$J$1,収穫記録!$I:$I,$J$2,収穫記録!$J:$J,T$9,収穫記録!$F:$F,$I101,収穫記録!$B:$B,"&gt;="&amp;$J$5,収穫記録!$B:$B,"&lt;="&amp;$J$6)
/_xlfn.UNIQUE(_xlfn._xlws.FILTER($E:$E,$D:$D=$J$3))
/IF($J$4="総計",1,IF($J$4="割合",$H101,$K101/10))
),0)</f>
        <v/>
      </c>
      <c r="U101" s="48" t="str" cm="1">
        <f t="array" ref="U101">IFERROR(
IF(OR(U$9="",$I101=""),"",
SUMIFS(収穫記録!$P:$P,収穫記録!$D:$D,$J$1,収穫記録!$I:$I,$J$2,収穫記録!$J:$J,U$9,収穫記録!$F:$F,$I101,収穫記録!$B:$B,"&gt;="&amp;$J$5,収穫記録!$B:$B,"&lt;="&amp;$J$6)
/_xlfn.UNIQUE(_xlfn._xlws.FILTER($E:$E,$D:$D=$J$3))
/IF($J$4="総計",1,IF($J$4="割合",$H101,$K101/10))
),0)</f>
        <v/>
      </c>
      <c r="V101" s="48" t="str" cm="1">
        <f t="array" ref="V101">IFERROR(
IF(OR(V$9="",$I101=""),"",
SUMIFS(収穫記録!$P:$P,収穫記録!$D:$D,$J$1,収穫記録!$I:$I,$J$2,収穫記録!$J:$J,V$9,収穫記録!$F:$F,$I101,収穫記録!$B:$B,"&gt;="&amp;$J$5,収穫記録!$B:$B,"&lt;="&amp;$J$6)
/_xlfn.UNIQUE(_xlfn._xlws.FILTER($E:$E,$D:$D=$J$3))
/IF($J$4="総計",1,IF($J$4="割合",$H101,$K101/10))
),0)</f>
        <v/>
      </c>
      <c r="W101" s="48" t="str" cm="1">
        <f t="array" ref="W101">IFERROR(
IF(OR(W$9="",$I101=""),"",
SUMIFS(収穫記録!$P:$P,収穫記録!$D:$D,$J$1,収穫記録!$I:$I,$J$2,収穫記録!$J:$J,W$9,収穫記録!$F:$F,$I101,収穫記録!$B:$B,"&gt;="&amp;$J$5,収穫記録!$B:$B,"&lt;="&amp;$J$6)
/_xlfn.UNIQUE(_xlfn._xlws.FILTER($E:$E,$D:$D=$J$3))
/IF($J$4="総計",1,IF($J$4="割合",$H101,$K101/10))
),0)</f>
        <v/>
      </c>
      <c r="X101" s="48" t="str" cm="1">
        <f t="array" ref="X101">IFERROR(
IF(OR(X$9="",$I101=""),"",
SUMIFS(収穫記録!$P:$P,収穫記録!$D:$D,$J$1,収穫記録!$I:$I,$J$2,収穫記録!$J:$J,X$9,収穫記録!$F:$F,$I101,収穫記録!$B:$B,"&gt;="&amp;$J$5,収穫記録!$B:$B,"&lt;="&amp;$J$6)
/_xlfn.UNIQUE(_xlfn._xlws.FILTER($E:$E,$D:$D=$J$3))
/IF($J$4="総計",1,IF($J$4="割合",$H101,$K101/10))
),0)</f>
        <v/>
      </c>
    </row>
    <row r="102" spans="10:24">
      <c r="J102" s="13"/>
      <c r="K102" s="37"/>
      <c r="L102" s="46" t="str">
        <f t="shared" si="1"/>
        <v/>
      </c>
      <c r="M102" s="47" cm="1">
        <f t="array" ref="M102">IFERROR(
IF(OR(M$9="",$I102=""),"",
SUMIFS(収穫記録!$P:$P,収穫記録!$D:$D,$J$1,収穫記録!$I:$I,$J$2,収穫記録!$J:$J,M$9,収穫記録!$F:$F,$I102,収穫記録!$B:$B,"&gt;="&amp;$J$5,収穫記録!$B:$B,"&lt;="&amp;$J$6)
/_xlfn.UNIQUE(_xlfn._xlws.FILTER($E:$E,$D:$D=$J$3))
/IF($J$4="総計",1,IF($J$4="割合",$H102,$K102/10))
),0)</f>
        <v>0</v>
      </c>
      <c r="N102" s="48" t="str" cm="1">
        <f t="array" ref="N102">IFERROR(
IF(OR(N$9="",$I102=""),"",
SUMIFS(収穫記録!$P:$P,収穫記録!$D:$D,$J$1,収穫記録!$I:$I,$J$2,収穫記録!$J:$J,N$9,収穫記録!$F:$F,$I102,収穫記録!$B:$B,"&gt;="&amp;$J$5,収穫記録!$B:$B,"&lt;="&amp;$J$6)
/_xlfn.UNIQUE(_xlfn._xlws.FILTER($E:$E,$D:$D=$J$3))
/IF($J$4="総計",1,IF($J$4="割合",$H102,$K102/10))
),0)</f>
        <v/>
      </c>
      <c r="O102" s="48" t="str" cm="1">
        <f t="array" ref="O102">IFERROR(
IF(OR(O$9="",$I102=""),"",
SUMIFS(収穫記録!$P:$P,収穫記録!$D:$D,$J$1,収穫記録!$I:$I,$J$2,収穫記録!$J:$J,O$9,収穫記録!$F:$F,$I102,収穫記録!$B:$B,"&gt;="&amp;$J$5,収穫記録!$B:$B,"&lt;="&amp;$J$6)
/_xlfn.UNIQUE(_xlfn._xlws.FILTER($E:$E,$D:$D=$J$3))
/IF($J$4="総計",1,IF($J$4="割合",$H102,$K102/10))
),0)</f>
        <v/>
      </c>
      <c r="P102" s="48" t="str" cm="1">
        <f t="array" ref="P102">IFERROR(
IF(OR(P$9="",$I102=""),"",
SUMIFS(収穫記録!$P:$P,収穫記録!$D:$D,$J$1,収穫記録!$I:$I,$J$2,収穫記録!$J:$J,P$9,収穫記録!$F:$F,$I102,収穫記録!$B:$B,"&gt;="&amp;$J$5,収穫記録!$B:$B,"&lt;="&amp;$J$6)
/_xlfn.UNIQUE(_xlfn._xlws.FILTER($E:$E,$D:$D=$J$3))
/IF($J$4="総計",1,IF($J$4="割合",$H102,$K102/10))
),0)</f>
        <v/>
      </c>
      <c r="Q102" s="48" t="str" cm="1">
        <f t="array" ref="Q102">IFERROR(
IF(OR(Q$9="",$I102=""),"",
SUMIFS(収穫記録!$P:$P,収穫記録!$D:$D,$J$1,収穫記録!$I:$I,$J$2,収穫記録!$J:$J,Q$9,収穫記録!$F:$F,$I102,収穫記録!$B:$B,"&gt;="&amp;$J$5,収穫記録!$B:$B,"&lt;="&amp;$J$6)
/_xlfn.UNIQUE(_xlfn._xlws.FILTER($E:$E,$D:$D=$J$3))
/IF($J$4="総計",1,IF($J$4="割合",$H102,$K102/10))
),0)</f>
        <v/>
      </c>
      <c r="R102" s="48" t="str" cm="1">
        <f t="array" ref="R102">IFERROR(
IF(OR(R$9="",$I102=""),"",
SUMIFS(収穫記録!$P:$P,収穫記録!$D:$D,$J$1,収穫記録!$I:$I,$J$2,収穫記録!$J:$J,R$9,収穫記録!$F:$F,$I102,収穫記録!$B:$B,"&gt;="&amp;$J$5,収穫記録!$B:$B,"&lt;="&amp;$J$6)
/_xlfn.UNIQUE(_xlfn._xlws.FILTER($E:$E,$D:$D=$J$3))
/IF($J$4="総計",1,IF($J$4="割合",$H102,$K102/10))
),0)</f>
        <v/>
      </c>
      <c r="S102" s="48" t="str" cm="1">
        <f t="array" ref="S102">IFERROR(
IF(OR(S$9="",$I102=""),"",
SUMIFS(収穫記録!$P:$P,収穫記録!$D:$D,$J$1,収穫記録!$I:$I,$J$2,収穫記録!$J:$J,S$9,収穫記録!$F:$F,$I102,収穫記録!$B:$B,"&gt;="&amp;$J$5,収穫記録!$B:$B,"&lt;="&amp;$J$6)
/_xlfn.UNIQUE(_xlfn._xlws.FILTER($E:$E,$D:$D=$J$3))
/IF($J$4="総計",1,IF($J$4="割合",$H102,$K102/10))
),0)</f>
        <v/>
      </c>
      <c r="T102" s="48" t="str" cm="1">
        <f t="array" ref="T102">IFERROR(
IF(OR(T$9="",$I102=""),"",
SUMIFS(収穫記録!$P:$P,収穫記録!$D:$D,$J$1,収穫記録!$I:$I,$J$2,収穫記録!$J:$J,T$9,収穫記録!$F:$F,$I102,収穫記録!$B:$B,"&gt;="&amp;$J$5,収穫記録!$B:$B,"&lt;="&amp;$J$6)
/_xlfn.UNIQUE(_xlfn._xlws.FILTER($E:$E,$D:$D=$J$3))
/IF($J$4="総計",1,IF($J$4="割合",$H102,$K102/10))
),0)</f>
        <v/>
      </c>
      <c r="U102" s="48" t="str" cm="1">
        <f t="array" ref="U102">IFERROR(
IF(OR(U$9="",$I102=""),"",
SUMIFS(収穫記録!$P:$P,収穫記録!$D:$D,$J$1,収穫記録!$I:$I,$J$2,収穫記録!$J:$J,U$9,収穫記録!$F:$F,$I102,収穫記録!$B:$B,"&gt;="&amp;$J$5,収穫記録!$B:$B,"&lt;="&amp;$J$6)
/_xlfn.UNIQUE(_xlfn._xlws.FILTER($E:$E,$D:$D=$J$3))
/IF($J$4="総計",1,IF($J$4="割合",$H102,$K102/10))
),0)</f>
        <v/>
      </c>
      <c r="V102" s="48" t="str" cm="1">
        <f t="array" ref="V102">IFERROR(
IF(OR(V$9="",$I102=""),"",
SUMIFS(収穫記録!$P:$P,収穫記録!$D:$D,$J$1,収穫記録!$I:$I,$J$2,収穫記録!$J:$J,V$9,収穫記録!$F:$F,$I102,収穫記録!$B:$B,"&gt;="&amp;$J$5,収穫記録!$B:$B,"&lt;="&amp;$J$6)
/_xlfn.UNIQUE(_xlfn._xlws.FILTER($E:$E,$D:$D=$J$3))
/IF($J$4="総計",1,IF($J$4="割合",$H102,$K102/10))
),0)</f>
        <v/>
      </c>
      <c r="W102" s="48" t="str" cm="1">
        <f t="array" ref="W102">IFERROR(
IF(OR(W$9="",$I102=""),"",
SUMIFS(収穫記録!$P:$P,収穫記録!$D:$D,$J$1,収穫記録!$I:$I,$J$2,収穫記録!$J:$J,W$9,収穫記録!$F:$F,$I102,収穫記録!$B:$B,"&gt;="&amp;$J$5,収穫記録!$B:$B,"&lt;="&amp;$J$6)
/_xlfn.UNIQUE(_xlfn._xlws.FILTER($E:$E,$D:$D=$J$3))
/IF($J$4="総計",1,IF($J$4="割合",$H102,$K102/10))
),0)</f>
        <v/>
      </c>
      <c r="X102" s="48" t="str" cm="1">
        <f t="array" ref="X102">IFERROR(
IF(OR(X$9="",$I102=""),"",
SUMIFS(収穫記録!$P:$P,収穫記録!$D:$D,$J$1,収穫記録!$I:$I,$J$2,収穫記録!$J:$J,X$9,収穫記録!$F:$F,$I102,収穫記録!$B:$B,"&gt;="&amp;$J$5,収穫記録!$B:$B,"&lt;="&amp;$J$6)
/_xlfn.UNIQUE(_xlfn._xlws.FILTER($E:$E,$D:$D=$J$3))
/IF($J$4="総計",1,IF($J$4="割合",$H102,$K102/10))
),0)</f>
        <v/>
      </c>
    </row>
    <row r="103" spans="10:24">
      <c r="J103" s="13"/>
      <c r="K103" s="37"/>
      <c r="L103" s="46" t="str">
        <f t="shared" si="1"/>
        <v/>
      </c>
      <c r="M103" s="47" cm="1">
        <f t="array" ref="M103">IFERROR(
IF(OR(M$9="",$I103=""),"",
SUMIFS(収穫記録!$P:$P,収穫記録!$D:$D,$J$1,収穫記録!$I:$I,$J$2,収穫記録!$J:$J,M$9,収穫記録!$F:$F,$I103,収穫記録!$B:$B,"&gt;="&amp;$J$5,収穫記録!$B:$B,"&lt;="&amp;$J$6)
/_xlfn.UNIQUE(_xlfn._xlws.FILTER($E:$E,$D:$D=$J$3))
/IF($J$4="総計",1,IF($J$4="割合",$H103,$K103/10))
),0)</f>
        <v>0</v>
      </c>
      <c r="N103" s="48" t="str" cm="1">
        <f t="array" ref="N103">IFERROR(
IF(OR(N$9="",$I103=""),"",
SUMIFS(収穫記録!$P:$P,収穫記録!$D:$D,$J$1,収穫記録!$I:$I,$J$2,収穫記録!$J:$J,N$9,収穫記録!$F:$F,$I103,収穫記録!$B:$B,"&gt;="&amp;$J$5,収穫記録!$B:$B,"&lt;="&amp;$J$6)
/_xlfn.UNIQUE(_xlfn._xlws.FILTER($E:$E,$D:$D=$J$3))
/IF($J$4="総計",1,IF($J$4="割合",$H103,$K103/10))
),0)</f>
        <v/>
      </c>
      <c r="O103" s="48" t="str" cm="1">
        <f t="array" ref="O103">IFERROR(
IF(OR(O$9="",$I103=""),"",
SUMIFS(収穫記録!$P:$P,収穫記録!$D:$D,$J$1,収穫記録!$I:$I,$J$2,収穫記録!$J:$J,O$9,収穫記録!$F:$F,$I103,収穫記録!$B:$B,"&gt;="&amp;$J$5,収穫記録!$B:$B,"&lt;="&amp;$J$6)
/_xlfn.UNIQUE(_xlfn._xlws.FILTER($E:$E,$D:$D=$J$3))
/IF($J$4="総計",1,IF($J$4="割合",$H103,$K103/10))
),0)</f>
        <v/>
      </c>
      <c r="P103" s="48" t="str" cm="1">
        <f t="array" ref="P103">IFERROR(
IF(OR(P$9="",$I103=""),"",
SUMIFS(収穫記録!$P:$P,収穫記録!$D:$D,$J$1,収穫記録!$I:$I,$J$2,収穫記録!$J:$J,P$9,収穫記録!$F:$F,$I103,収穫記録!$B:$B,"&gt;="&amp;$J$5,収穫記録!$B:$B,"&lt;="&amp;$J$6)
/_xlfn.UNIQUE(_xlfn._xlws.FILTER($E:$E,$D:$D=$J$3))
/IF($J$4="総計",1,IF($J$4="割合",$H103,$K103/10))
),0)</f>
        <v/>
      </c>
      <c r="Q103" s="48" t="str" cm="1">
        <f t="array" ref="Q103">IFERROR(
IF(OR(Q$9="",$I103=""),"",
SUMIFS(収穫記録!$P:$P,収穫記録!$D:$D,$J$1,収穫記録!$I:$I,$J$2,収穫記録!$J:$J,Q$9,収穫記録!$F:$F,$I103,収穫記録!$B:$B,"&gt;="&amp;$J$5,収穫記録!$B:$B,"&lt;="&amp;$J$6)
/_xlfn.UNIQUE(_xlfn._xlws.FILTER($E:$E,$D:$D=$J$3))
/IF($J$4="総計",1,IF($J$4="割合",$H103,$K103/10))
),0)</f>
        <v/>
      </c>
      <c r="R103" s="48" t="str" cm="1">
        <f t="array" ref="R103">IFERROR(
IF(OR(R$9="",$I103=""),"",
SUMIFS(収穫記録!$P:$P,収穫記録!$D:$D,$J$1,収穫記録!$I:$I,$J$2,収穫記録!$J:$J,R$9,収穫記録!$F:$F,$I103,収穫記録!$B:$B,"&gt;="&amp;$J$5,収穫記録!$B:$B,"&lt;="&amp;$J$6)
/_xlfn.UNIQUE(_xlfn._xlws.FILTER($E:$E,$D:$D=$J$3))
/IF($J$4="総計",1,IF($J$4="割合",$H103,$K103/10))
),0)</f>
        <v/>
      </c>
      <c r="S103" s="48" t="str" cm="1">
        <f t="array" ref="S103">IFERROR(
IF(OR(S$9="",$I103=""),"",
SUMIFS(収穫記録!$P:$P,収穫記録!$D:$D,$J$1,収穫記録!$I:$I,$J$2,収穫記録!$J:$J,S$9,収穫記録!$F:$F,$I103,収穫記録!$B:$B,"&gt;="&amp;$J$5,収穫記録!$B:$B,"&lt;="&amp;$J$6)
/_xlfn.UNIQUE(_xlfn._xlws.FILTER($E:$E,$D:$D=$J$3))
/IF($J$4="総計",1,IF($J$4="割合",$H103,$K103/10))
),0)</f>
        <v/>
      </c>
      <c r="T103" s="48" t="str" cm="1">
        <f t="array" ref="T103">IFERROR(
IF(OR(T$9="",$I103=""),"",
SUMIFS(収穫記録!$P:$P,収穫記録!$D:$D,$J$1,収穫記録!$I:$I,$J$2,収穫記録!$J:$J,T$9,収穫記録!$F:$F,$I103,収穫記録!$B:$B,"&gt;="&amp;$J$5,収穫記録!$B:$B,"&lt;="&amp;$J$6)
/_xlfn.UNIQUE(_xlfn._xlws.FILTER($E:$E,$D:$D=$J$3))
/IF($J$4="総計",1,IF($J$4="割合",$H103,$K103/10))
),0)</f>
        <v/>
      </c>
      <c r="U103" s="48" t="str" cm="1">
        <f t="array" ref="U103">IFERROR(
IF(OR(U$9="",$I103=""),"",
SUMIFS(収穫記録!$P:$P,収穫記録!$D:$D,$J$1,収穫記録!$I:$I,$J$2,収穫記録!$J:$J,U$9,収穫記録!$F:$F,$I103,収穫記録!$B:$B,"&gt;="&amp;$J$5,収穫記録!$B:$B,"&lt;="&amp;$J$6)
/_xlfn.UNIQUE(_xlfn._xlws.FILTER($E:$E,$D:$D=$J$3))
/IF($J$4="総計",1,IF($J$4="割合",$H103,$K103/10))
),0)</f>
        <v/>
      </c>
      <c r="V103" s="48" t="str" cm="1">
        <f t="array" ref="V103">IFERROR(
IF(OR(V$9="",$I103=""),"",
SUMIFS(収穫記録!$P:$P,収穫記録!$D:$D,$J$1,収穫記録!$I:$I,$J$2,収穫記録!$J:$J,V$9,収穫記録!$F:$F,$I103,収穫記録!$B:$B,"&gt;="&amp;$J$5,収穫記録!$B:$B,"&lt;="&amp;$J$6)
/_xlfn.UNIQUE(_xlfn._xlws.FILTER($E:$E,$D:$D=$J$3))
/IF($J$4="総計",1,IF($J$4="割合",$H103,$K103/10))
),0)</f>
        <v/>
      </c>
      <c r="W103" s="48" t="str" cm="1">
        <f t="array" ref="W103">IFERROR(
IF(OR(W$9="",$I103=""),"",
SUMIFS(収穫記録!$P:$P,収穫記録!$D:$D,$J$1,収穫記録!$I:$I,$J$2,収穫記録!$J:$J,W$9,収穫記録!$F:$F,$I103,収穫記録!$B:$B,"&gt;="&amp;$J$5,収穫記録!$B:$B,"&lt;="&amp;$J$6)
/_xlfn.UNIQUE(_xlfn._xlws.FILTER($E:$E,$D:$D=$J$3))
/IF($J$4="総計",1,IF($J$4="割合",$H103,$K103/10))
),0)</f>
        <v/>
      </c>
      <c r="X103" s="48" t="str" cm="1">
        <f t="array" ref="X103">IFERROR(
IF(OR(X$9="",$I103=""),"",
SUMIFS(収穫記録!$P:$P,収穫記録!$D:$D,$J$1,収穫記録!$I:$I,$J$2,収穫記録!$J:$J,X$9,収穫記録!$F:$F,$I103,収穫記録!$B:$B,"&gt;="&amp;$J$5,収穫記録!$B:$B,"&lt;="&amp;$J$6)
/_xlfn.UNIQUE(_xlfn._xlws.FILTER($E:$E,$D:$D=$J$3))
/IF($J$4="総計",1,IF($J$4="割合",$H103,$K103/10))
),0)</f>
        <v/>
      </c>
    </row>
    <row r="104" spans="10:24">
      <c r="J104" s="13"/>
      <c r="K104" s="37"/>
      <c r="L104" s="46" t="str">
        <f t="shared" si="1"/>
        <v/>
      </c>
      <c r="M104" s="47" cm="1">
        <f t="array" ref="M104">IFERROR(
IF(OR(M$9="",$I104=""),"",
SUMIFS(収穫記録!$P:$P,収穫記録!$D:$D,$J$1,収穫記録!$I:$I,$J$2,収穫記録!$J:$J,M$9,収穫記録!$F:$F,$I104,収穫記録!$B:$B,"&gt;="&amp;$J$5,収穫記録!$B:$B,"&lt;="&amp;$J$6)
/_xlfn.UNIQUE(_xlfn._xlws.FILTER($E:$E,$D:$D=$J$3))
/IF($J$4="総計",1,IF($J$4="割合",$H104,$K104/10))
),0)</f>
        <v>0</v>
      </c>
      <c r="N104" s="48" t="str" cm="1">
        <f t="array" ref="N104">IFERROR(
IF(OR(N$9="",$I104=""),"",
SUMIFS(収穫記録!$P:$P,収穫記録!$D:$D,$J$1,収穫記録!$I:$I,$J$2,収穫記録!$J:$J,N$9,収穫記録!$F:$F,$I104,収穫記録!$B:$B,"&gt;="&amp;$J$5,収穫記録!$B:$B,"&lt;="&amp;$J$6)
/_xlfn.UNIQUE(_xlfn._xlws.FILTER($E:$E,$D:$D=$J$3))
/IF($J$4="総計",1,IF($J$4="割合",$H104,$K104/10))
),0)</f>
        <v/>
      </c>
      <c r="O104" s="48" t="str" cm="1">
        <f t="array" ref="O104">IFERROR(
IF(OR(O$9="",$I104=""),"",
SUMIFS(収穫記録!$P:$P,収穫記録!$D:$D,$J$1,収穫記録!$I:$I,$J$2,収穫記録!$J:$J,O$9,収穫記録!$F:$F,$I104,収穫記録!$B:$B,"&gt;="&amp;$J$5,収穫記録!$B:$B,"&lt;="&amp;$J$6)
/_xlfn.UNIQUE(_xlfn._xlws.FILTER($E:$E,$D:$D=$J$3))
/IF($J$4="総計",1,IF($J$4="割合",$H104,$K104/10))
),0)</f>
        <v/>
      </c>
      <c r="P104" s="48" t="str" cm="1">
        <f t="array" ref="P104">IFERROR(
IF(OR(P$9="",$I104=""),"",
SUMIFS(収穫記録!$P:$P,収穫記録!$D:$D,$J$1,収穫記録!$I:$I,$J$2,収穫記録!$J:$J,P$9,収穫記録!$F:$F,$I104,収穫記録!$B:$B,"&gt;="&amp;$J$5,収穫記録!$B:$B,"&lt;="&amp;$J$6)
/_xlfn.UNIQUE(_xlfn._xlws.FILTER($E:$E,$D:$D=$J$3))
/IF($J$4="総計",1,IF($J$4="割合",$H104,$K104/10))
),0)</f>
        <v/>
      </c>
      <c r="Q104" s="48" t="str" cm="1">
        <f t="array" ref="Q104">IFERROR(
IF(OR(Q$9="",$I104=""),"",
SUMIFS(収穫記録!$P:$P,収穫記録!$D:$D,$J$1,収穫記録!$I:$I,$J$2,収穫記録!$J:$J,Q$9,収穫記録!$F:$F,$I104,収穫記録!$B:$B,"&gt;="&amp;$J$5,収穫記録!$B:$B,"&lt;="&amp;$J$6)
/_xlfn.UNIQUE(_xlfn._xlws.FILTER($E:$E,$D:$D=$J$3))
/IF($J$4="総計",1,IF($J$4="割合",$H104,$K104/10))
),0)</f>
        <v/>
      </c>
      <c r="R104" s="48" t="str" cm="1">
        <f t="array" ref="R104">IFERROR(
IF(OR(R$9="",$I104=""),"",
SUMIFS(収穫記録!$P:$P,収穫記録!$D:$D,$J$1,収穫記録!$I:$I,$J$2,収穫記録!$J:$J,R$9,収穫記録!$F:$F,$I104,収穫記録!$B:$B,"&gt;="&amp;$J$5,収穫記録!$B:$B,"&lt;="&amp;$J$6)
/_xlfn.UNIQUE(_xlfn._xlws.FILTER($E:$E,$D:$D=$J$3))
/IF($J$4="総計",1,IF($J$4="割合",$H104,$K104/10))
),0)</f>
        <v/>
      </c>
      <c r="S104" s="48" t="str" cm="1">
        <f t="array" ref="S104">IFERROR(
IF(OR(S$9="",$I104=""),"",
SUMIFS(収穫記録!$P:$P,収穫記録!$D:$D,$J$1,収穫記録!$I:$I,$J$2,収穫記録!$J:$J,S$9,収穫記録!$F:$F,$I104,収穫記録!$B:$B,"&gt;="&amp;$J$5,収穫記録!$B:$B,"&lt;="&amp;$J$6)
/_xlfn.UNIQUE(_xlfn._xlws.FILTER($E:$E,$D:$D=$J$3))
/IF($J$4="総計",1,IF($J$4="割合",$H104,$K104/10))
),0)</f>
        <v/>
      </c>
      <c r="T104" s="48" t="str" cm="1">
        <f t="array" ref="T104">IFERROR(
IF(OR(T$9="",$I104=""),"",
SUMIFS(収穫記録!$P:$P,収穫記録!$D:$D,$J$1,収穫記録!$I:$I,$J$2,収穫記録!$J:$J,T$9,収穫記録!$F:$F,$I104,収穫記録!$B:$B,"&gt;="&amp;$J$5,収穫記録!$B:$B,"&lt;="&amp;$J$6)
/_xlfn.UNIQUE(_xlfn._xlws.FILTER($E:$E,$D:$D=$J$3))
/IF($J$4="総計",1,IF($J$4="割合",$H104,$K104/10))
),0)</f>
        <v/>
      </c>
      <c r="U104" s="48" t="str" cm="1">
        <f t="array" ref="U104">IFERROR(
IF(OR(U$9="",$I104=""),"",
SUMIFS(収穫記録!$P:$P,収穫記録!$D:$D,$J$1,収穫記録!$I:$I,$J$2,収穫記録!$J:$J,U$9,収穫記録!$F:$F,$I104,収穫記録!$B:$B,"&gt;="&amp;$J$5,収穫記録!$B:$B,"&lt;="&amp;$J$6)
/_xlfn.UNIQUE(_xlfn._xlws.FILTER($E:$E,$D:$D=$J$3))
/IF($J$4="総計",1,IF($J$4="割合",$H104,$K104/10))
),0)</f>
        <v/>
      </c>
      <c r="V104" s="48" t="str" cm="1">
        <f t="array" ref="V104">IFERROR(
IF(OR(V$9="",$I104=""),"",
SUMIFS(収穫記録!$P:$P,収穫記録!$D:$D,$J$1,収穫記録!$I:$I,$J$2,収穫記録!$J:$J,V$9,収穫記録!$F:$F,$I104,収穫記録!$B:$B,"&gt;="&amp;$J$5,収穫記録!$B:$B,"&lt;="&amp;$J$6)
/_xlfn.UNIQUE(_xlfn._xlws.FILTER($E:$E,$D:$D=$J$3))
/IF($J$4="総計",1,IF($J$4="割合",$H104,$K104/10))
),0)</f>
        <v/>
      </c>
      <c r="W104" s="48" t="str" cm="1">
        <f t="array" ref="W104">IFERROR(
IF(OR(W$9="",$I104=""),"",
SUMIFS(収穫記録!$P:$P,収穫記録!$D:$D,$J$1,収穫記録!$I:$I,$J$2,収穫記録!$J:$J,W$9,収穫記録!$F:$F,$I104,収穫記録!$B:$B,"&gt;="&amp;$J$5,収穫記録!$B:$B,"&lt;="&amp;$J$6)
/_xlfn.UNIQUE(_xlfn._xlws.FILTER($E:$E,$D:$D=$J$3))
/IF($J$4="総計",1,IF($J$4="割合",$H104,$K104/10))
),0)</f>
        <v/>
      </c>
      <c r="X104" s="48" t="str" cm="1">
        <f t="array" ref="X104">IFERROR(
IF(OR(X$9="",$I104=""),"",
SUMIFS(収穫記録!$P:$P,収穫記録!$D:$D,$J$1,収穫記録!$I:$I,$J$2,収穫記録!$J:$J,X$9,収穫記録!$F:$F,$I104,収穫記録!$B:$B,"&gt;="&amp;$J$5,収穫記録!$B:$B,"&lt;="&amp;$J$6)
/_xlfn.UNIQUE(_xlfn._xlws.FILTER($E:$E,$D:$D=$J$3))
/IF($J$4="総計",1,IF($J$4="割合",$H104,$K104/10))
),0)</f>
        <v/>
      </c>
    </row>
    <row r="105" spans="10:24">
      <c r="J105" s="13"/>
      <c r="K105" s="37"/>
      <c r="L105" s="46" t="str">
        <f t="shared" si="1"/>
        <v/>
      </c>
      <c r="M105" s="47" cm="1">
        <f t="array" ref="M105">IFERROR(
IF(OR(M$9="",$I105=""),"",
SUMIFS(収穫記録!$P:$P,収穫記録!$D:$D,$J$1,収穫記録!$I:$I,$J$2,収穫記録!$J:$J,M$9,収穫記録!$F:$F,$I105,収穫記録!$B:$B,"&gt;="&amp;$J$5,収穫記録!$B:$B,"&lt;="&amp;$J$6)
/_xlfn.UNIQUE(_xlfn._xlws.FILTER($E:$E,$D:$D=$J$3))
/IF($J$4="総計",1,IF($J$4="割合",$H105,$K105/10))
),0)</f>
        <v>0</v>
      </c>
      <c r="N105" s="48" t="str" cm="1">
        <f t="array" ref="N105">IFERROR(
IF(OR(N$9="",$I105=""),"",
SUMIFS(収穫記録!$P:$P,収穫記録!$D:$D,$J$1,収穫記録!$I:$I,$J$2,収穫記録!$J:$J,N$9,収穫記録!$F:$F,$I105,収穫記録!$B:$B,"&gt;="&amp;$J$5,収穫記録!$B:$B,"&lt;="&amp;$J$6)
/_xlfn.UNIQUE(_xlfn._xlws.FILTER($E:$E,$D:$D=$J$3))
/IF($J$4="総計",1,IF($J$4="割合",$H105,$K105/10))
),0)</f>
        <v/>
      </c>
      <c r="O105" s="48" t="str" cm="1">
        <f t="array" ref="O105">IFERROR(
IF(OR(O$9="",$I105=""),"",
SUMIFS(収穫記録!$P:$P,収穫記録!$D:$D,$J$1,収穫記録!$I:$I,$J$2,収穫記録!$J:$J,O$9,収穫記録!$F:$F,$I105,収穫記録!$B:$B,"&gt;="&amp;$J$5,収穫記録!$B:$B,"&lt;="&amp;$J$6)
/_xlfn.UNIQUE(_xlfn._xlws.FILTER($E:$E,$D:$D=$J$3))
/IF($J$4="総計",1,IF($J$4="割合",$H105,$K105/10))
),0)</f>
        <v/>
      </c>
      <c r="P105" s="48" t="str" cm="1">
        <f t="array" ref="P105">IFERROR(
IF(OR(P$9="",$I105=""),"",
SUMIFS(収穫記録!$P:$P,収穫記録!$D:$D,$J$1,収穫記録!$I:$I,$J$2,収穫記録!$J:$J,P$9,収穫記録!$F:$F,$I105,収穫記録!$B:$B,"&gt;="&amp;$J$5,収穫記録!$B:$B,"&lt;="&amp;$J$6)
/_xlfn.UNIQUE(_xlfn._xlws.FILTER($E:$E,$D:$D=$J$3))
/IF($J$4="総計",1,IF($J$4="割合",$H105,$K105/10))
),0)</f>
        <v/>
      </c>
      <c r="Q105" s="48" t="str" cm="1">
        <f t="array" ref="Q105">IFERROR(
IF(OR(Q$9="",$I105=""),"",
SUMIFS(収穫記録!$P:$P,収穫記録!$D:$D,$J$1,収穫記録!$I:$I,$J$2,収穫記録!$J:$J,Q$9,収穫記録!$F:$F,$I105,収穫記録!$B:$B,"&gt;="&amp;$J$5,収穫記録!$B:$B,"&lt;="&amp;$J$6)
/_xlfn.UNIQUE(_xlfn._xlws.FILTER($E:$E,$D:$D=$J$3))
/IF($J$4="総計",1,IF($J$4="割合",$H105,$K105/10))
),0)</f>
        <v/>
      </c>
      <c r="R105" s="48" t="str" cm="1">
        <f t="array" ref="R105">IFERROR(
IF(OR(R$9="",$I105=""),"",
SUMIFS(収穫記録!$P:$P,収穫記録!$D:$D,$J$1,収穫記録!$I:$I,$J$2,収穫記録!$J:$J,R$9,収穫記録!$F:$F,$I105,収穫記録!$B:$B,"&gt;="&amp;$J$5,収穫記録!$B:$B,"&lt;="&amp;$J$6)
/_xlfn.UNIQUE(_xlfn._xlws.FILTER($E:$E,$D:$D=$J$3))
/IF($J$4="総計",1,IF($J$4="割合",$H105,$K105/10))
),0)</f>
        <v/>
      </c>
      <c r="S105" s="48" t="str" cm="1">
        <f t="array" ref="S105">IFERROR(
IF(OR(S$9="",$I105=""),"",
SUMIFS(収穫記録!$P:$P,収穫記録!$D:$D,$J$1,収穫記録!$I:$I,$J$2,収穫記録!$J:$J,S$9,収穫記録!$F:$F,$I105,収穫記録!$B:$B,"&gt;="&amp;$J$5,収穫記録!$B:$B,"&lt;="&amp;$J$6)
/_xlfn.UNIQUE(_xlfn._xlws.FILTER($E:$E,$D:$D=$J$3))
/IF($J$4="総計",1,IF($J$4="割合",$H105,$K105/10))
),0)</f>
        <v/>
      </c>
      <c r="T105" s="48" t="str" cm="1">
        <f t="array" ref="T105">IFERROR(
IF(OR(T$9="",$I105=""),"",
SUMIFS(収穫記録!$P:$P,収穫記録!$D:$D,$J$1,収穫記録!$I:$I,$J$2,収穫記録!$J:$J,T$9,収穫記録!$F:$F,$I105,収穫記録!$B:$B,"&gt;="&amp;$J$5,収穫記録!$B:$B,"&lt;="&amp;$J$6)
/_xlfn.UNIQUE(_xlfn._xlws.FILTER($E:$E,$D:$D=$J$3))
/IF($J$4="総計",1,IF($J$4="割合",$H105,$K105/10))
),0)</f>
        <v/>
      </c>
      <c r="U105" s="48" t="str" cm="1">
        <f t="array" ref="U105">IFERROR(
IF(OR(U$9="",$I105=""),"",
SUMIFS(収穫記録!$P:$P,収穫記録!$D:$D,$J$1,収穫記録!$I:$I,$J$2,収穫記録!$J:$J,U$9,収穫記録!$F:$F,$I105,収穫記録!$B:$B,"&gt;="&amp;$J$5,収穫記録!$B:$B,"&lt;="&amp;$J$6)
/_xlfn.UNIQUE(_xlfn._xlws.FILTER($E:$E,$D:$D=$J$3))
/IF($J$4="総計",1,IF($J$4="割合",$H105,$K105/10))
),0)</f>
        <v/>
      </c>
      <c r="V105" s="48" t="str" cm="1">
        <f t="array" ref="V105">IFERROR(
IF(OR(V$9="",$I105=""),"",
SUMIFS(収穫記録!$P:$P,収穫記録!$D:$D,$J$1,収穫記録!$I:$I,$J$2,収穫記録!$J:$J,V$9,収穫記録!$F:$F,$I105,収穫記録!$B:$B,"&gt;="&amp;$J$5,収穫記録!$B:$B,"&lt;="&amp;$J$6)
/_xlfn.UNIQUE(_xlfn._xlws.FILTER($E:$E,$D:$D=$J$3))
/IF($J$4="総計",1,IF($J$4="割合",$H105,$K105/10))
),0)</f>
        <v/>
      </c>
      <c r="W105" s="48" t="str" cm="1">
        <f t="array" ref="W105">IFERROR(
IF(OR(W$9="",$I105=""),"",
SUMIFS(収穫記録!$P:$P,収穫記録!$D:$D,$J$1,収穫記録!$I:$I,$J$2,収穫記録!$J:$J,W$9,収穫記録!$F:$F,$I105,収穫記録!$B:$B,"&gt;="&amp;$J$5,収穫記録!$B:$B,"&lt;="&amp;$J$6)
/_xlfn.UNIQUE(_xlfn._xlws.FILTER($E:$E,$D:$D=$J$3))
/IF($J$4="総計",1,IF($J$4="割合",$H105,$K105/10))
),0)</f>
        <v/>
      </c>
      <c r="X105" s="48" t="str" cm="1">
        <f t="array" ref="X105">IFERROR(
IF(OR(X$9="",$I105=""),"",
SUMIFS(収穫記録!$P:$P,収穫記録!$D:$D,$J$1,収穫記録!$I:$I,$J$2,収穫記録!$J:$J,X$9,収穫記録!$F:$F,$I105,収穫記録!$B:$B,"&gt;="&amp;$J$5,収穫記録!$B:$B,"&lt;="&amp;$J$6)
/_xlfn.UNIQUE(_xlfn._xlws.FILTER($E:$E,$D:$D=$J$3))
/IF($J$4="総計",1,IF($J$4="割合",$H105,$K105/10))
),0)</f>
        <v/>
      </c>
    </row>
    <row r="106" spans="10:24">
      <c r="J106" s="13"/>
      <c r="K106" s="37"/>
      <c r="L106" s="46" t="str">
        <f t="shared" si="1"/>
        <v/>
      </c>
      <c r="M106" s="47" cm="1">
        <f t="array" ref="M106">IFERROR(
IF(OR(M$9="",$I106=""),"",
SUMIFS(収穫記録!$P:$P,収穫記録!$D:$D,$J$1,収穫記録!$I:$I,$J$2,収穫記録!$J:$J,M$9,収穫記録!$F:$F,$I106,収穫記録!$B:$B,"&gt;="&amp;$J$5,収穫記録!$B:$B,"&lt;="&amp;$J$6)
/_xlfn.UNIQUE(_xlfn._xlws.FILTER($E:$E,$D:$D=$J$3))
/IF($J$4="総計",1,IF($J$4="割合",$H106,$K106/10))
),0)</f>
        <v>0</v>
      </c>
      <c r="N106" s="48" t="str" cm="1">
        <f t="array" ref="N106">IFERROR(
IF(OR(N$9="",$I106=""),"",
SUMIFS(収穫記録!$P:$P,収穫記録!$D:$D,$J$1,収穫記録!$I:$I,$J$2,収穫記録!$J:$J,N$9,収穫記録!$F:$F,$I106,収穫記録!$B:$B,"&gt;="&amp;$J$5,収穫記録!$B:$B,"&lt;="&amp;$J$6)
/_xlfn.UNIQUE(_xlfn._xlws.FILTER($E:$E,$D:$D=$J$3))
/IF($J$4="総計",1,IF($J$4="割合",$H106,$K106/10))
),0)</f>
        <v/>
      </c>
      <c r="O106" s="48" t="str" cm="1">
        <f t="array" ref="O106">IFERROR(
IF(OR(O$9="",$I106=""),"",
SUMIFS(収穫記録!$P:$P,収穫記録!$D:$D,$J$1,収穫記録!$I:$I,$J$2,収穫記録!$J:$J,O$9,収穫記録!$F:$F,$I106,収穫記録!$B:$B,"&gt;="&amp;$J$5,収穫記録!$B:$B,"&lt;="&amp;$J$6)
/_xlfn.UNIQUE(_xlfn._xlws.FILTER($E:$E,$D:$D=$J$3))
/IF($J$4="総計",1,IF($J$4="割合",$H106,$K106/10))
),0)</f>
        <v/>
      </c>
      <c r="P106" s="48" t="str" cm="1">
        <f t="array" ref="P106">IFERROR(
IF(OR(P$9="",$I106=""),"",
SUMIFS(収穫記録!$P:$P,収穫記録!$D:$D,$J$1,収穫記録!$I:$I,$J$2,収穫記録!$J:$J,P$9,収穫記録!$F:$F,$I106,収穫記録!$B:$B,"&gt;="&amp;$J$5,収穫記録!$B:$B,"&lt;="&amp;$J$6)
/_xlfn.UNIQUE(_xlfn._xlws.FILTER($E:$E,$D:$D=$J$3))
/IF($J$4="総計",1,IF($J$4="割合",$H106,$K106/10))
),0)</f>
        <v/>
      </c>
      <c r="Q106" s="48" t="str" cm="1">
        <f t="array" ref="Q106">IFERROR(
IF(OR(Q$9="",$I106=""),"",
SUMIFS(収穫記録!$P:$P,収穫記録!$D:$D,$J$1,収穫記録!$I:$I,$J$2,収穫記録!$J:$J,Q$9,収穫記録!$F:$F,$I106,収穫記録!$B:$B,"&gt;="&amp;$J$5,収穫記録!$B:$B,"&lt;="&amp;$J$6)
/_xlfn.UNIQUE(_xlfn._xlws.FILTER($E:$E,$D:$D=$J$3))
/IF($J$4="総計",1,IF($J$4="割合",$H106,$K106/10))
),0)</f>
        <v/>
      </c>
      <c r="R106" s="48" t="str" cm="1">
        <f t="array" ref="R106">IFERROR(
IF(OR(R$9="",$I106=""),"",
SUMIFS(収穫記録!$P:$P,収穫記録!$D:$D,$J$1,収穫記録!$I:$I,$J$2,収穫記録!$J:$J,R$9,収穫記録!$F:$F,$I106,収穫記録!$B:$B,"&gt;="&amp;$J$5,収穫記録!$B:$B,"&lt;="&amp;$J$6)
/_xlfn.UNIQUE(_xlfn._xlws.FILTER($E:$E,$D:$D=$J$3))
/IF($J$4="総計",1,IF($J$4="割合",$H106,$K106/10))
),0)</f>
        <v/>
      </c>
      <c r="S106" s="48" t="str" cm="1">
        <f t="array" ref="S106">IFERROR(
IF(OR(S$9="",$I106=""),"",
SUMIFS(収穫記録!$P:$P,収穫記録!$D:$D,$J$1,収穫記録!$I:$I,$J$2,収穫記録!$J:$J,S$9,収穫記録!$F:$F,$I106,収穫記録!$B:$B,"&gt;="&amp;$J$5,収穫記録!$B:$B,"&lt;="&amp;$J$6)
/_xlfn.UNIQUE(_xlfn._xlws.FILTER($E:$E,$D:$D=$J$3))
/IF($J$4="総計",1,IF($J$4="割合",$H106,$K106/10))
),0)</f>
        <v/>
      </c>
      <c r="T106" s="48" t="str" cm="1">
        <f t="array" ref="T106">IFERROR(
IF(OR(T$9="",$I106=""),"",
SUMIFS(収穫記録!$P:$P,収穫記録!$D:$D,$J$1,収穫記録!$I:$I,$J$2,収穫記録!$J:$J,T$9,収穫記録!$F:$F,$I106,収穫記録!$B:$B,"&gt;="&amp;$J$5,収穫記録!$B:$B,"&lt;="&amp;$J$6)
/_xlfn.UNIQUE(_xlfn._xlws.FILTER($E:$E,$D:$D=$J$3))
/IF($J$4="総計",1,IF($J$4="割合",$H106,$K106/10))
),0)</f>
        <v/>
      </c>
      <c r="U106" s="48" t="str" cm="1">
        <f t="array" ref="U106">IFERROR(
IF(OR(U$9="",$I106=""),"",
SUMIFS(収穫記録!$P:$P,収穫記録!$D:$D,$J$1,収穫記録!$I:$I,$J$2,収穫記録!$J:$J,U$9,収穫記録!$F:$F,$I106,収穫記録!$B:$B,"&gt;="&amp;$J$5,収穫記録!$B:$B,"&lt;="&amp;$J$6)
/_xlfn.UNIQUE(_xlfn._xlws.FILTER($E:$E,$D:$D=$J$3))
/IF($J$4="総計",1,IF($J$4="割合",$H106,$K106/10))
),0)</f>
        <v/>
      </c>
      <c r="V106" s="48" t="str" cm="1">
        <f t="array" ref="V106">IFERROR(
IF(OR(V$9="",$I106=""),"",
SUMIFS(収穫記録!$P:$P,収穫記録!$D:$D,$J$1,収穫記録!$I:$I,$J$2,収穫記録!$J:$J,V$9,収穫記録!$F:$F,$I106,収穫記録!$B:$B,"&gt;="&amp;$J$5,収穫記録!$B:$B,"&lt;="&amp;$J$6)
/_xlfn.UNIQUE(_xlfn._xlws.FILTER($E:$E,$D:$D=$J$3))
/IF($J$4="総計",1,IF($J$4="割合",$H106,$K106/10))
),0)</f>
        <v/>
      </c>
      <c r="W106" s="48" t="str" cm="1">
        <f t="array" ref="W106">IFERROR(
IF(OR(W$9="",$I106=""),"",
SUMIFS(収穫記録!$P:$P,収穫記録!$D:$D,$J$1,収穫記録!$I:$I,$J$2,収穫記録!$J:$J,W$9,収穫記録!$F:$F,$I106,収穫記録!$B:$B,"&gt;="&amp;$J$5,収穫記録!$B:$B,"&lt;="&amp;$J$6)
/_xlfn.UNIQUE(_xlfn._xlws.FILTER($E:$E,$D:$D=$J$3))
/IF($J$4="総計",1,IF($J$4="割合",$H106,$K106/10))
),0)</f>
        <v/>
      </c>
      <c r="X106" s="48" t="str" cm="1">
        <f t="array" ref="X106">IFERROR(
IF(OR(X$9="",$I106=""),"",
SUMIFS(収穫記録!$P:$P,収穫記録!$D:$D,$J$1,収穫記録!$I:$I,$J$2,収穫記録!$J:$J,X$9,収穫記録!$F:$F,$I106,収穫記録!$B:$B,"&gt;="&amp;$J$5,収穫記録!$B:$B,"&lt;="&amp;$J$6)
/_xlfn.UNIQUE(_xlfn._xlws.FILTER($E:$E,$D:$D=$J$3))
/IF($J$4="総計",1,IF($J$4="割合",$H106,$K106/10))
),0)</f>
        <v/>
      </c>
    </row>
    <row r="107" spans="10:24">
      <c r="J107" s="13"/>
      <c r="K107" s="37"/>
      <c r="L107" s="46" t="str">
        <f t="shared" si="1"/>
        <v/>
      </c>
      <c r="M107" s="47" cm="1">
        <f t="array" ref="M107">IFERROR(
IF(OR(M$9="",$I107=""),"",
SUMIFS(収穫記録!$P:$P,収穫記録!$D:$D,$J$1,収穫記録!$I:$I,$J$2,収穫記録!$J:$J,M$9,収穫記録!$F:$F,$I107,収穫記録!$B:$B,"&gt;="&amp;$J$5,収穫記録!$B:$B,"&lt;="&amp;$J$6)
/_xlfn.UNIQUE(_xlfn._xlws.FILTER($E:$E,$D:$D=$J$3))
/IF($J$4="総計",1,IF($J$4="割合",$H107,$K107/10))
),0)</f>
        <v>0</v>
      </c>
      <c r="N107" s="48" t="str" cm="1">
        <f t="array" ref="N107">IFERROR(
IF(OR(N$9="",$I107=""),"",
SUMIFS(収穫記録!$P:$P,収穫記録!$D:$D,$J$1,収穫記録!$I:$I,$J$2,収穫記録!$J:$J,N$9,収穫記録!$F:$F,$I107,収穫記録!$B:$B,"&gt;="&amp;$J$5,収穫記録!$B:$B,"&lt;="&amp;$J$6)
/_xlfn.UNIQUE(_xlfn._xlws.FILTER($E:$E,$D:$D=$J$3))
/IF($J$4="総計",1,IF($J$4="割合",$H107,$K107/10))
),0)</f>
        <v/>
      </c>
      <c r="O107" s="48" t="str" cm="1">
        <f t="array" ref="O107">IFERROR(
IF(OR(O$9="",$I107=""),"",
SUMIFS(収穫記録!$P:$P,収穫記録!$D:$D,$J$1,収穫記録!$I:$I,$J$2,収穫記録!$J:$J,O$9,収穫記録!$F:$F,$I107,収穫記録!$B:$B,"&gt;="&amp;$J$5,収穫記録!$B:$B,"&lt;="&amp;$J$6)
/_xlfn.UNIQUE(_xlfn._xlws.FILTER($E:$E,$D:$D=$J$3))
/IF($J$4="総計",1,IF($J$4="割合",$H107,$K107/10))
),0)</f>
        <v/>
      </c>
      <c r="P107" s="48" t="str" cm="1">
        <f t="array" ref="P107">IFERROR(
IF(OR(P$9="",$I107=""),"",
SUMIFS(収穫記録!$P:$P,収穫記録!$D:$D,$J$1,収穫記録!$I:$I,$J$2,収穫記録!$J:$J,P$9,収穫記録!$F:$F,$I107,収穫記録!$B:$B,"&gt;="&amp;$J$5,収穫記録!$B:$B,"&lt;="&amp;$J$6)
/_xlfn.UNIQUE(_xlfn._xlws.FILTER($E:$E,$D:$D=$J$3))
/IF($J$4="総計",1,IF($J$4="割合",$H107,$K107/10))
),0)</f>
        <v/>
      </c>
      <c r="Q107" s="48" t="str" cm="1">
        <f t="array" ref="Q107">IFERROR(
IF(OR(Q$9="",$I107=""),"",
SUMIFS(収穫記録!$P:$P,収穫記録!$D:$D,$J$1,収穫記録!$I:$I,$J$2,収穫記録!$J:$J,Q$9,収穫記録!$F:$F,$I107,収穫記録!$B:$B,"&gt;="&amp;$J$5,収穫記録!$B:$B,"&lt;="&amp;$J$6)
/_xlfn.UNIQUE(_xlfn._xlws.FILTER($E:$E,$D:$D=$J$3))
/IF($J$4="総計",1,IF($J$4="割合",$H107,$K107/10))
),0)</f>
        <v/>
      </c>
      <c r="R107" s="48" t="str" cm="1">
        <f t="array" ref="R107">IFERROR(
IF(OR(R$9="",$I107=""),"",
SUMIFS(収穫記録!$P:$P,収穫記録!$D:$D,$J$1,収穫記録!$I:$I,$J$2,収穫記録!$J:$J,R$9,収穫記録!$F:$F,$I107,収穫記録!$B:$B,"&gt;="&amp;$J$5,収穫記録!$B:$B,"&lt;="&amp;$J$6)
/_xlfn.UNIQUE(_xlfn._xlws.FILTER($E:$E,$D:$D=$J$3))
/IF($J$4="総計",1,IF($J$4="割合",$H107,$K107/10))
),0)</f>
        <v/>
      </c>
      <c r="S107" s="48" t="str" cm="1">
        <f t="array" ref="S107">IFERROR(
IF(OR(S$9="",$I107=""),"",
SUMIFS(収穫記録!$P:$P,収穫記録!$D:$D,$J$1,収穫記録!$I:$I,$J$2,収穫記録!$J:$J,S$9,収穫記録!$F:$F,$I107,収穫記録!$B:$B,"&gt;="&amp;$J$5,収穫記録!$B:$B,"&lt;="&amp;$J$6)
/_xlfn.UNIQUE(_xlfn._xlws.FILTER($E:$E,$D:$D=$J$3))
/IF($J$4="総計",1,IF($J$4="割合",$H107,$K107/10))
),0)</f>
        <v/>
      </c>
      <c r="T107" s="48" t="str" cm="1">
        <f t="array" ref="T107">IFERROR(
IF(OR(T$9="",$I107=""),"",
SUMIFS(収穫記録!$P:$P,収穫記録!$D:$D,$J$1,収穫記録!$I:$I,$J$2,収穫記録!$J:$J,T$9,収穫記録!$F:$F,$I107,収穫記録!$B:$B,"&gt;="&amp;$J$5,収穫記録!$B:$B,"&lt;="&amp;$J$6)
/_xlfn.UNIQUE(_xlfn._xlws.FILTER($E:$E,$D:$D=$J$3))
/IF($J$4="総計",1,IF($J$4="割合",$H107,$K107/10))
),0)</f>
        <v/>
      </c>
      <c r="U107" s="48" t="str" cm="1">
        <f t="array" ref="U107">IFERROR(
IF(OR(U$9="",$I107=""),"",
SUMIFS(収穫記録!$P:$P,収穫記録!$D:$D,$J$1,収穫記録!$I:$I,$J$2,収穫記録!$J:$J,U$9,収穫記録!$F:$F,$I107,収穫記録!$B:$B,"&gt;="&amp;$J$5,収穫記録!$B:$B,"&lt;="&amp;$J$6)
/_xlfn.UNIQUE(_xlfn._xlws.FILTER($E:$E,$D:$D=$J$3))
/IF($J$4="総計",1,IF($J$4="割合",$H107,$K107/10))
),0)</f>
        <v/>
      </c>
      <c r="V107" s="48" t="str" cm="1">
        <f t="array" ref="V107">IFERROR(
IF(OR(V$9="",$I107=""),"",
SUMIFS(収穫記録!$P:$P,収穫記録!$D:$D,$J$1,収穫記録!$I:$I,$J$2,収穫記録!$J:$J,V$9,収穫記録!$F:$F,$I107,収穫記録!$B:$B,"&gt;="&amp;$J$5,収穫記録!$B:$B,"&lt;="&amp;$J$6)
/_xlfn.UNIQUE(_xlfn._xlws.FILTER($E:$E,$D:$D=$J$3))
/IF($J$4="総計",1,IF($J$4="割合",$H107,$K107/10))
),0)</f>
        <v/>
      </c>
      <c r="W107" s="48" t="str" cm="1">
        <f t="array" ref="W107">IFERROR(
IF(OR(W$9="",$I107=""),"",
SUMIFS(収穫記録!$P:$P,収穫記録!$D:$D,$J$1,収穫記録!$I:$I,$J$2,収穫記録!$J:$J,W$9,収穫記録!$F:$F,$I107,収穫記録!$B:$B,"&gt;="&amp;$J$5,収穫記録!$B:$B,"&lt;="&amp;$J$6)
/_xlfn.UNIQUE(_xlfn._xlws.FILTER($E:$E,$D:$D=$J$3))
/IF($J$4="総計",1,IF($J$4="割合",$H107,$K107/10))
),0)</f>
        <v/>
      </c>
      <c r="X107" s="48" t="str" cm="1">
        <f t="array" ref="X107">IFERROR(
IF(OR(X$9="",$I107=""),"",
SUMIFS(収穫記録!$P:$P,収穫記録!$D:$D,$J$1,収穫記録!$I:$I,$J$2,収穫記録!$J:$J,X$9,収穫記録!$F:$F,$I107,収穫記録!$B:$B,"&gt;="&amp;$J$5,収穫記録!$B:$B,"&lt;="&amp;$J$6)
/_xlfn.UNIQUE(_xlfn._xlws.FILTER($E:$E,$D:$D=$J$3))
/IF($J$4="総計",1,IF($J$4="割合",$H107,$K107/10))
),0)</f>
        <v/>
      </c>
    </row>
    <row r="108" spans="10:24">
      <c r="J108" s="13"/>
      <c r="K108" s="37"/>
      <c r="L108" s="46" t="str">
        <f t="shared" si="1"/>
        <v/>
      </c>
      <c r="M108" s="47" cm="1">
        <f t="array" ref="M108">IFERROR(
IF(OR(M$9="",$I108=""),"",
SUMIFS(収穫記録!$P:$P,収穫記録!$D:$D,$J$1,収穫記録!$I:$I,$J$2,収穫記録!$J:$J,M$9,収穫記録!$F:$F,$I108,収穫記録!$B:$B,"&gt;="&amp;$J$5,収穫記録!$B:$B,"&lt;="&amp;$J$6)
/_xlfn.UNIQUE(_xlfn._xlws.FILTER($E:$E,$D:$D=$J$3))
/IF($J$4="総計",1,IF($J$4="割合",$H108,$K108/10))
),0)</f>
        <v>0</v>
      </c>
      <c r="N108" s="48" t="str" cm="1">
        <f t="array" ref="N108">IFERROR(
IF(OR(N$9="",$I108=""),"",
SUMIFS(収穫記録!$P:$P,収穫記録!$D:$D,$J$1,収穫記録!$I:$I,$J$2,収穫記録!$J:$J,N$9,収穫記録!$F:$F,$I108,収穫記録!$B:$B,"&gt;="&amp;$J$5,収穫記録!$B:$B,"&lt;="&amp;$J$6)
/_xlfn.UNIQUE(_xlfn._xlws.FILTER($E:$E,$D:$D=$J$3))
/IF($J$4="総計",1,IF($J$4="割合",$H108,$K108/10))
),0)</f>
        <v/>
      </c>
      <c r="O108" s="48" t="str" cm="1">
        <f t="array" ref="O108">IFERROR(
IF(OR(O$9="",$I108=""),"",
SUMIFS(収穫記録!$P:$P,収穫記録!$D:$D,$J$1,収穫記録!$I:$I,$J$2,収穫記録!$J:$J,O$9,収穫記録!$F:$F,$I108,収穫記録!$B:$B,"&gt;="&amp;$J$5,収穫記録!$B:$B,"&lt;="&amp;$J$6)
/_xlfn.UNIQUE(_xlfn._xlws.FILTER($E:$E,$D:$D=$J$3))
/IF($J$4="総計",1,IF($J$4="割合",$H108,$K108/10))
),0)</f>
        <v/>
      </c>
      <c r="P108" s="48" t="str" cm="1">
        <f t="array" ref="P108">IFERROR(
IF(OR(P$9="",$I108=""),"",
SUMIFS(収穫記録!$P:$P,収穫記録!$D:$D,$J$1,収穫記録!$I:$I,$J$2,収穫記録!$J:$J,P$9,収穫記録!$F:$F,$I108,収穫記録!$B:$B,"&gt;="&amp;$J$5,収穫記録!$B:$B,"&lt;="&amp;$J$6)
/_xlfn.UNIQUE(_xlfn._xlws.FILTER($E:$E,$D:$D=$J$3))
/IF($J$4="総計",1,IF($J$4="割合",$H108,$K108/10))
),0)</f>
        <v/>
      </c>
      <c r="Q108" s="48" t="str" cm="1">
        <f t="array" ref="Q108">IFERROR(
IF(OR(Q$9="",$I108=""),"",
SUMIFS(収穫記録!$P:$P,収穫記録!$D:$D,$J$1,収穫記録!$I:$I,$J$2,収穫記録!$J:$J,Q$9,収穫記録!$F:$F,$I108,収穫記録!$B:$B,"&gt;="&amp;$J$5,収穫記録!$B:$B,"&lt;="&amp;$J$6)
/_xlfn.UNIQUE(_xlfn._xlws.FILTER($E:$E,$D:$D=$J$3))
/IF($J$4="総計",1,IF($J$4="割合",$H108,$K108/10))
),0)</f>
        <v/>
      </c>
      <c r="R108" s="48" t="str" cm="1">
        <f t="array" ref="R108">IFERROR(
IF(OR(R$9="",$I108=""),"",
SUMIFS(収穫記録!$P:$P,収穫記録!$D:$D,$J$1,収穫記録!$I:$I,$J$2,収穫記録!$J:$J,R$9,収穫記録!$F:$F,$I108,収穫記録!$B:$B,"&gt;="&amp;$J$5,収穫記録!$B:$B,"&lt;="&amp;$J$6)
/_xlfn.UNIQUE(_xlfn._xlws.FILTER($E:$E,$D:$D=$J$3))
/IF($J$4="総計",1,IF($J$4="割合",$H108,$K108/10))
),0)</f>
        <v/>
      </c>
      <c r="S108" s="48" t="str" cm="1">
        <f t="array" ref="S108">IFERROR(
IF(OR(S$9="",$I108=""),"",
SUMIFS(収穫記録!$P:$P,収穫記録!$D:$D,$J$1,収穫記録!$I:$I,$J$2,収穫記録!$J:$J,S$9,収穫記録!$F:$F,$I108,収穫記録!$B:$B,"&gt;="&amp;$J$5,収穫記録!$B:$B,"&lt;="&amp;$J$6)
/_xlfn.UNIQUE(_xlfn._xlws.FILTER($E:$E,$D:$D=$J$3))
/IF($J$4="総計",1,IF($J$4="割合",$H108,$K108/10))
),0)</f>
        <v/>
      </c>
      <c r="T108" s="48" t="str" cm="1">
        <f t="array" ref="T108">IFERROR(
IF(OR(T$9="",$I108=""),"",
SUMIFS(収穫記録!$P:$P,収穫記録!$D:$D,$J$1,収穫記録!$I:$I,$J$2,収穫記録!$J:$J,T$9,収穫記録!$F:$F,$I108,収穫記録!$B:$B,"&gt;="&amp;$J$5,収穫記録!$B:$B,"&lt;="&amp;$J$6)
/_xlfn.UNIQUE(_xlfn._xlws.FILTER($E:$E,$D:$D=$J$3))
/IF($J$4="総計",1,IF($J$4="割合",$H108,$K108/10))
),0)</f>
        <v/>
      </c>
      <c r="U108" s="48" t="str" cm="1">
        <f t="array" ref="U108">IFERROR(
IF(OR(U$9="",$I108=""),"",
SUMIFS(収穫記録!$P:$P,収穫記録!$D:$D,$J$1,収穫記録!$I:$I,$J$2,収穫記録!$J:$J,U$9,収穫記録!$F:$F,$I108,収穫記録!$B:$B,"&gt;="&amp;$J$5,収穫記録!$B:$B,"&lt;="&amp;$J$6)
/_xlfn.UNIQUE(_xlfn._xlws.FILTER($E:$E,$D:$D=$J$3))
/IF($J$4="総計",1,IF($J$4="割合",$H108,$K108/10))
),0)</f>
        <v/>
      </c>
      <c r="V108" s="48" t="str" cm="1">
        <f t="array" ref="V108">IFERROR(
IF(OR(V$9="",$I108=""),"",
SUMIFS(収穫記録!$P:$P,収穫記録!$D:$D,$J$1,収穫記録!$I:$I,$J$2,収穫記録!$J:$J,V$9,収穫記録!$F:$F,$I108,収穫記録!$B:$B,"&gt;="&amp;$J$5,収穫記録!$B:$B,"&lt;="&amp;$J$6)
/_xlfn.UNIQUE(_xlfn._xlws.FILTER($E:$E,$D:$D=$J$3))
/IF($J$4="総計",1,IF($J$4="割合",$H108,$K108/10))
),0)</f>
        <v/>
      </c>
      <c r="W108" s="48" t="str" cm="1">
        <f t="array" ref="W108">IFERROR(
IF(OR(W$9="",$I108=""),"",
SUMIFS(収穫記録!$P:$P,収穫記録!$D:$D,$J$1,収穫記録!$I:$I,$J$2,収穫記録!$J:$J,W$9,収穫記録!$F:$F,$I108,収穫記録!$B:$B,"&gt;="&amp;$J$5,収穫記録!$B:$B,"&lt;="&amp;$J$6)
/_xlfn.UNIQUE(_xlfn._xlws.FILTER($E:$E,$D:$D=$J$3))
/IF($J$4="総計",1,IF($J$4="割合",$H108,$K108/10))
),0)</f>
        <v/>
      </c>
      <c r="X108" s="48" t="str" cm="1">
        <f t="array" ref="X108">IFERROR(
IF(OR(X$9="",$I108=""),"",
SUMIFS(収穫記録!$P:$P,収穫記録!$D:$D,$J$1,収穫記録!$I:$I,$J$2,収穫記録!$J:$J,X$9,収穫記録!$F:$F,$I108,収穫記録!$B:$B,"&gt;="&amp;$J$5,収穫記録!$B:$B,"&lt;="&amp;$J$6)
/_xlfn.UNIQUE(_xlfn._xlws.FILTER($E:$E,$D:$D=$J$3))
/IF($J$4="総計",1,IF($J$4="割合",$H108,$K108/10))
),0)</f>
        <v/>
      </c>
    </row>
    <row r="109" spans="10:24">
      <c r="J109" s="13"/>
      <c r="K109" s="37"/>
      <c r="L109" s="46" t="str">
        <f t="shared" si="1"/>
        <v/>
      </c>
      <c r="M109" s="47" cm="1">
        <f t="array" ref="M109">IFERROR(
IF(OR(M$9="",$I109=""),"",
SUMIFS(収穫記録!$P:$P,収穫記録!$D:$D,$J$1,収穫記録!$I:$I,$J$2,収穫記録!$J:$J,M$9,収穫記録!$F:$F,$I109,収穫記録!$B:$B,"&gt;="&amp;$J$5,収穫記録!$B:$B,"&lt;="&amp;$J$6)
/_xlfn.UNIQUE(_xlfn._xlws.FILTER($E:$E,$D:$D=$J$3))
/IF($J$4="総計",1,IF($J$4="割合",$H109,$K109/10))
),0)</f>
        <v>0</v>
      </c>
      <c r="N109" s="48" t="str" cm="1">
        <f t="array" ref="N109">IFERROR(
IF(OR(N$9="",$I109=""),"",
SUMIFS(収穫記録!$P:$P,収穫記録!$D:$D,$J$1,収穫記録!$I:$I,$J$2,収穫記録!$J:$J,N$9,収穫記録!$F:$F,$I109,収穫記録!$B:$B,"&gt;="&amp;$J$5,収穫記録!$B:$B,"&lt;="&amp;$J$6)
/_xlfn.UNIQUE(_xlfn._xlws.FILTER($E:$E,$D:$D=$J$3))
/IF($J$4="総計",1,IF($J$4="割合",$H109,$K109/10))
),0)</f>
        <v/>
      </c>
      <c r="O109" s="48" t="str" cm="1">
        <f t="array" ref="O109">IFERROR(
IF(OR(O$9="",$I109=""),"",
SUMIFS(収穫記録!$P:$P,収穫記録!$D:$D,$J$1,収穫記録!$I:$I,$J$2,収穫記録!$J:$J,O$9,収穫記録!$F:$F,$I109,収穫記録!$B:$B,"&gt;="&amp;$J$5,収穫記録!$B:$B,"&lt;="&amp;$J$6)
/_xlfn.UNIQUE(_xlfn._xlws.FILTER($E:$E,$D:$D=$J$3))
/IF($J$4="総計",1,IF($J$4="割合",$H109,$K109/10))
),0)</f>
        <v/>
      </c>
      <c r="P109" s="48" t="str" cm="1">
        <f t="array" ref="P109">IFERROR(
IF(OR(P$9="",$I109=""),"",
SUMIFS(収穫記録!$P:$P,収穫記録!$D:$D,$J$1,収穫記録!$I:$I,$J$2,収穫記録!$J:$J,P$9,収穫記録!$F:$F,$I109,収穫記録!$B:$B,"&gt;="&amp;$J$5,収穫記録!$B:$B,"&lt;="&amp;$J$6)
/_xlfn.UNIQUE(_xlfn._xlws.FILTER($E:$E,$D:$D=$J$3))
/IF($J$4="総計",1,IF($J$4="割合",$H109,$K109/10))
),0)</f>
        <v/>
      </c>
      <c r="Q109" s="48" t="str" cm="1">
        <f t="array" ref="Q109">IFERROR(
IF(OR(Q$9="",$I109=""),"",
SUMIFS(収穫記録!$P:$P,収穫記録!$D:$D,$J$1,収穫記録!$I:$I,$J$2,収穫記録!$J:$J,Q$9,収穫記録!$F:$F,$I109,収穫記録!$B:$B,"&gt;="&amp;$J$5,収穫記録!$B:$B,"&lt;="&amp;$J$6)
/_xlfn.UNIQUE(_xlfn._xlws.FILTER($E:$E,$D:$D=$J$3))
/IF($J$4="総計",1,IF($J$4="割合",$H109,$K109/10))
),0)</f>
        <v/>
      </c>
      <c r="R109" s="48" t="str" cm="1">
        <f t="array" ref="R109">IFERROR(
IF(OR(R$9="",$I109=""),"",
SUMIFS(収穫記録!$P:$P,収穫記録!$D:$D,$J$1,収穫記録!$I:$I,$J$2,収穫記録!$J:$J,R$9,収穫記録!$F:$F,$I109,収穫記録!$B:$B,"&gt;="&amp;$J$5,収穫記録!$B:$B,"&lt;="&amp;$J$6)
/_xlfn.UNIQUE(_xlfn._xlws.FILTER($E:$E,$D:$D=$J$3))
/IF($J$4="総計",1,IF($J$4="割合",$H109,$K109/10))
),0)</f>
        <v/>
      </c>
      <c r="S109" s="48" t="str" cm="1">
        <f t="array" ref="S109">IFERROR(
IF(OR(S$9="",$I109=""),"",
SUMIFS(収穫記録!$P:$P,収穫記録!$D:$D,$J$1,収穫記録!$I:$I,$J$2,収穫記録!$J:$J,S$9,収穫記録!$F:$F,$I109,収穫記録!$B:$B,"&gt;="&amp;$J$5,収穫記録!$B:$B,"&lt;="&amp;$J$6)
/_xlfn.UNIQUE(_xlfn._xlws.FILTER($E:$E,$D:$D=$J$3))
/IF($J$4="総計",1,IF($J$4="割合",$H109,$K109/10))
),0)</f>
        <v/>
      </c>
      <c r="T109" s="48" t="str" cm="1">
        <f t="array" ref="T109">IFERROR(
IF(OR(T$9="",$I109=""),"",
SUMIFS(収穫記録!$P:$P,収穫記録!$D:$D,$J$1,収穫記録!$I:$I,$J$2,収穫記録!$J:$J,T$9,収穫記録!$F:$F,$I109,収穫記録!$B:$B,"&gt;="&amp;$J$5,収穫記録!$B:$B,"&lt;="&amp;$J$6)
/_xlfn.UNIQUE(_xlfn._xlws.FILTER($E:$E,$D:$D=$J$3))
/IF($J$4="総計",1,IF($J$4="割合",$H109,$K109/10))
),0)</f>
        <v/>
      </c>
      <c r="U109" s="48" t="str" cm="1">
        <f t="array" ref="U109">IFERROR(
IF(OR(U$9="",$I109=""),"",
SUMIFS(収穫記録!$P:$P,収穫記録!$D:$D,$J$1,収穫記録!$I:$I,$J$2,収穫記録!$J:$J,U$9,収穫記録!$F:$F,$I109,収穫記録!$B:$B,"&gt;="&amp;$J$5,収穫記録!$B:$B,"&lt;="&amp;$J$6)
/_xlfn.UNIQUE(_xlfn._xlws.FILTER($E:$E,$D:$D=$J$3))
/IF($J$4="総計",1,IF($J$4="割合",$H109,$K109/10))
),0)</f>
        <v/>
      </c>
      <c r="V109" s="48" t="str" cm="1">
        <f t="array" ref="V109">IFERROR(
IF(OR(V$9="",$I109=""),"",
SUMIFS(収穫記録!$P:$P,収穫記録!$D:$D,$J$1,収穫記録!$I:$I,$J$2,収穫記録!$J:$J,V$9,収穫記録!$F:$F,$I109,収穫記録!$B:$B,"&gt;="&amp;$J$5,収穫記録!$B:$B,"&lt;="&amp;$J$6)
/_xlfn.UNIQUE(_xlfn._xlws.FILTER($E:$E,$D:$D=$J$3))
/IF($J$4="総計",1,IF($J$4="割合",$H109,$K109/10))
),0)</f>
        <v/>
      </c>
      <c r="W109" s="48" t="str" cm="1">
        <f t="array" ref="W109">IFERROR(
IF(OR(W$9="",$I109=""),"",
SUMIFS(収穫記録!$P:$P,収穫記録!$D:$D,$J$1,収穫記録!$I:$I,$J$2,収穫記録!$J:$J,W$9,収穫記録!$F:$F,$I109,収穫記録!$B:$B,"&gt;="&amp;$J$5,収穫記録!$B:$B,"&lt;="&amp;$J$6)
/_xlfn.UNIQUE(_xlfn._xlws.FILTER($E:$E,$D:$D=$J$3))
/IF($J$4="総計",1,IF($J$4="割合",$H109,$K109/10))
),0)</f>
        <v/>
      </c>
      <c r="X109" s="48" t="str" cm="1">
        <f t="array" ref="X109">IFERROR(
IF(OR(X$9="",$I109=""),"",
SUMIFS(収穫記録!$P:$P,収穫記録!$D:$D,$J$1,収穫記録!$I:$I,$J$2,収穫記録!$J:$J,X$9,収穫記録!$F:$F,$I109,収穫記録!$B:$B,"&gt;="&amp;$J$5,収穫記録!$B:$B,"&lt;="&amp;$J$6)
/_xlfn.UNIQUE(_xlfn._xlws.FILTER($E:$E,$D:$D=$J$3))
/IF($J$4="総計",1,IF($J$4="割合",$H109,$K109/10))
),0)</f>
        <v/>
      </c>
    </row>
    <row r="110" spans="10:24">
      <c r="J110" s="13"/>
      <c r="K110" s="37"/>
      <c r="L110" s="46" t="str">
        <f t="shared" si="1"/>
        <v/>
      </c>
      <c r="M110" s="47" cm="1">
        <f t="array" ref="M110">IFERROR(
IF(OR(M$9="",$I110=""),"",
SUMIFS(収穫記録!$P:$P,収穫記録!$D:$D,$J$1,収穫記録!$I:$I,$J$2,収穫記録!$J:$J,M$9,収穫記録!$F:$F,$I110,収穫記録!$B:$B,"&gt;="&amp;$J$5,収穫記録!$B:$B,"&lt;="&amp;$J$6)
/_xlfn.UNIQUE(_xlfn._xlws.FILTER($E:$E,$D:$D=$J$3))
/IF($J$4="総計",1,IF($J$4="割合",$H110,$K110/10))
),0)</f>
        <v>0</v>
      </c>
      <c r="N110" s="48" t="str" cm="1">
        <f t="array" ref="N110">IFERROR(
IF(OR(N$9="",$I110=""),"",
SUMIFS(収穫記録!$P:$P,収穫記録!$D:$D,$J$1,収穫記録!$I:$I,$J$2,収穫記録!$J:$J,N$9,収穫記録!$F:$F,$I110,収穫記録!$B:$B,"&gt;="&amp;$J$5,収穫記録!$B:$B,"&lt;="&amp;$J$6)
/_xlfn.UNIQUE(_xlfn._xlws.FILTER($E:$E,$D:$D=$J$3))
/IF($J$4="総計",1,IF($J$4="割合",$H110,$K110/10))
),0)</f>
        <v/>
      </c>
      <c r="O110" s="48" t="str" cm="1">
        <f t="array" ref="O110">IFERROR(
IF(OR(O$9="",$I110=""),"",
SUMIFS(収穫記録!$P:$P,収穫記録!$D:$D,$J$1,収穫記録!$I:$I,$J$2,収穫記録!$J:$J,O$9,収穫記録!$F:$F,$I110,収穫記録!$B:$B,"&gt;="&amp;$J$5,収穫記録!$B:$B,"&lt;="&amp;$J$6)
/_xlfn.UNIQUE(_xlfn._xlws.FILTER($E:$E,$D:$D=$J$3))
/IF($J$4="総計",1,IF($J$4="割合",$H110,$K110/10))
),0)</f>
        <v/>
      </c>
      <c r="P110" s="48" t="str" cm="1">
        <f t="array" ref="P110">IFERROR(
IF(OR(P$9="",$I110=""),"",
SUMIFS(収穫記録!$P:$P,収穫記録!$D:$D,$J$1,収穫記録!$I:$I,$J$2,収穫記録!$J:$J,P$9,収穫記録!$F:$F,$I110,収穫記録!$B:$B,"&gt;="&amp;$J$5,収穫記録!$B:$B,"&lt;="&amp;$J$6)
/_xlfn.UNIQUE(_xlfn._xlws.FILTER($E:$E,$D:$D=$J$3))
/IF($J$4="総計",1,IF($J$4="割合",$H110,$K110/10))
),0)</f>
        <v/>
      </c>
      <c r="Q110" s="48" t="str" cm="1">
        <f t="array" ref="Q110">IFERROR(
IF(OR(Q$9="",$I110=""),"",
SUMIFS(収穫記録!$P:$P,収穫記録!$D:$D,$J$1,収穫記録!$I:$I,$J$2,収穫記録!$J:$J,Q$9,収穫記録!$F:$F,$I110,収穫記録!$B:$B,"&gt;="&amp;$J$5,収穫記録!$B:$B,"&lt;="&amp;$J$6)
/_xlfn.UNIQUE(_xlfn._xlws.FILTER($E:$E,$D:$D=$J$3))
/IF($J$4="総計",1,IF($J$4="割合",$H110,$K110/10))
),0)</f>
        <v/>
      </c>
      <c r="R110" s="48" t="str" cm="1">
        <f t="array" ref="R110">IFERROR(
IF(OR(R$9="",$I110=""),"",
SUMIFS(収穫記録!$P:$P,収穫記録!$D:$D,$J$1,収穫記録!$I:$I,$J$2,収穫記録!$J:$J,R$9,収穫記録!$F:$F,$I110,収穫記録!$B:$B,"&gt;="&amp;$J$5,収穫記録!$B:$B,"&lt;="&amp;$J$6)
/_xlfn.UNIQUE(_xlfn._xlws.FILTER($E:$E,$D:$D=$J$3))
/IF($J$4="総計",1,IF($J$4="割合",$H110,$K110/10))
),0)</f>
        <v/>
      </c>
      <c r="S110" s="48" t="str" cm="1">
        <f t="array" ref="S110">IFERROR(
IF(OR(S$9="",$I110=""),"",
SUMIFS(収穫記録!$P:$P,収穫記録!$D:$D,$J$1,収穫記録!$I:$I,$J$2,収穫記録!$J:$J,S$9,収穫記録!$F:$F,$I110,収穫記録!$B:$B,"&gt;="&amp;$J$5,収穫記録!$B:$B,"&lt;="&amp;$J$6)
/_xlfn.UNIQUE(_xlfn._xlws.FILTER($E:$E,$D:$D=$J$3))
/IF($J$4="総計",1,IF($J$4="割合",$H110,$K110/10))
),0)</f>
        <v/>
      </c>
      <c r="T110" s="48" t="str" cm="1">
        <f t="array" ref="T110">IFERROR(
IF(OR(T$9="",$I110=""),"",
SUMIFS(収穫記録!$P:$P,収穫記録!$D:$D,$J$1,収穫記録!$I:$I,$J$2,収穫記録!$J:$J,T$9,収穫記録!$F:$F,$I110,収穫記録!$B:$B,"&gt;="&amp;$J$5,収穫記録!$B:$B,"&lt;="&amp;$J$6)
/_xlfn.UNIQUE(_xlfn._xlws.FILTER($E:$E,$D:$D=$J$3))
/IF($J$4="総計",1,IF($J$4="割合",$H110,$K110/10))
),0)</f>
        <v/>
      </c>
      <c r="U110" s="48" t="str" cm="1">
        <f t="array" ref="U110">IFERROR(
IF(OR(U$9="",$I110=""),"",
SUMIFS(収穫記録!$P:$P,収穫記録!$D:$D,$J$1,収穫記録!$I:$I,$J$2,収穫記録!$J:$J,U$9,収穫記録!$F:$F,$I110,収穫記録!$B:$B,"&gt;="&amp;$J$5,収穫記録!$B:$B,"&lt;="&amp;$J$6)
/_xlfn.UNIQUE(_xlfn._xlws.FILTER($E:$E,$D:$D=$J$3))
/IF($J$4="総計",1,IF($J$4="割合",$H110,$K110/10))
),0)</f>
        <v/>
      </c>
      <c r="V110" s="48" t="str" cm="1">
        <f t="array" ref="V110">IFERROR(
IF(OR(V$9="",$I110=""),"",
SUMIFS(収穫記録!$P:$P,収穫記録!$D:$D,$J$1,収穫記録!$I:$I,$J$2,収穫記録!$J:$J,V$9,収穫記録!$F:$F,$I110,収穫記録!$B:$B,"&gt;="&amp;$J$5,収穫記録!$B:$B,"&lt;="&amp;$J$6)
/_xlfn.UNIQUE(_xlfn._xlws.FILTER($E:$E,$D:$D=$J$3))
/IF($J$4="総計",1,IF($J$4="割合",$H110,$K110/10))
),0)</f>
        <v/>
      </c>
      <c r="W110" s="48" t="str" cm="1">
        <f t="array" ref="W110">IFERROR(
IF(OR(W$9="",$I110=""),"",
SUMIFS(収穫記録!$P:$P,収穫記録!$D:$D,$J$1,収穫記録!$I:$I,$J$2,収穫記録!$J:$J,W$9,収穫記録!$F:$F,$I110,収穫記録!$B:$B,"&gt;="&amp;$J$5,収穫記録!$B:$B,"&lt;="&amp;$J$6)
/_xlfn.UNIQUE(_xlfn._xlws.FILTER($E:$E,$D:$D=$J$3))
/IF($J$4="総計",1,IF($J$4="割合",$H110,$K110/10))
),0)</f>
        <v/>
      </c>
      <c r="X110" s="48" t="str" cm="1">
        <f t="array" ref="X110">IFERROR(
IF(OR(X$9="",$I110=""),"",
SUMIFS(収穫記録!$P:$P,収穫記録!$D:$D,$J$1,収穫記録!$I:$I,$J$2,収穫記録!$J:$J,X$9,収穫記録!$F:$F,$I110,収穫記録!$B:$B,"&gt;="&amp;$J$5,収穫記録!$B:$B,"&lt;="&amp;$J$6)
/_xlfn.UNIQUE(_xlfn._xlws.FILTER($E:$E,$D:$D=$J$3))
/IF($J$4="総計",1,IF($J$4="割合",$H110,$K110/10))
),0)</f>
        <v/>
      </c>
    </row>
    <row r="111" spans="10:24">
      <c r="J111" s="13"/>
      <c r="K111" s="37"/>
      <c r="L111" s="46" t="str">
        <f t="shared" si="1"/>
        <v/>
      </c>
      <c r="M111" s="47" cm="1">
        <f t="array" ref="M111">IFERROR(
IF(OR(M$9="",$I111=""),"",
SUMIFS(収穫記録!$P:$P,収穫記録!$D:$D,$J$1,収穫記録!$I:$I,$J$2,収穫記録!$J:$J,M$9,収穫記録!$F:$F,$I111,収穫記録!$B:$B,"&gt;="&amp;$J$5,収穫記録!$B:$B,"&lt;="&amp;$J$6)
/_xlfn.UNIQUE(_xlfn._xlws.FILTER($E:$E,$D:$D=$J$3))
/IF($J$4="総計",1,IF($J$4="割合",$H111,$K111/10))
),0)</f>
        <v>0</v>
      </c>
      <c r="N111" s="48" t="str" cm="1">
        <f t="array" ref="N111">IFERROR(
IF(OR(N$9="",$I111=""),"",
SUMIFS(収穫記録!$P:$P,収穫記録!$D:$D,$J$1,収穫記録!$I:$I,$J$2,収穫記録!$J:$J,N$9,収穫記録!$F:$F,$I111,収穫記録!$B:$B,"&gt;="&amp;$J$5,収穫記録!$B:$B,"&lt;="&amp;$J$6)
/_xlfn.UNIQUE(_xlfn._xlws.FILTER($E:$E,$D:$D=$J$3))
/IF($J$4="総計",1,IF($J$4="割合",$H111,$K111/10))
),0)</f>
        <v/>
      </c>
      <c r="O111" s="48" t="str" cm="1">
        <f t="array" ref="O111">IFERROR(
IF(OR(O$9="",$I111=""),"",
SUMIFS(収穫記録!$P:$P,収穫記録!$D:$D,$J$1,収穫記録!$I:$I,$J$2,収穫記録!$J:$J,O$9,収穫記録!$F:$F,$I111,収穫記録!$B:$B,"&gt;="&amp;$J$5,収穫記録!$B:$B,"&lt;="&amp;$J$6)
/_xlfn.UNIQUE(_xlfn._xlws.FILTER($E:$E,$D:$D=$J$3))
/IF($J$4="総計",1,IF($J$4="割合",$H111,$K111/10))
),0)</f>
        <v/>
      </c>
      <c r="P111" s="48" t="str" cm="1">
        <f t="array" ref="P111">IFERROR(
IF(OR(P$9="",$I111=""),"",
SUMIFS(収穫記録!$P:$P,収穫記録!$D:$D,$J$1,収穫記録!$I:$I,$J$2,収穫記録!$J:$J,P$9,収穫記録!$F:$F,$I111,収穫記録!$B:$B,"&gt;="&amp;$J$5,収穫記録!$B:$B,"&lt;="&amp;$J$6)
/_xlfn.UNIQUE(_xlfn._xlws.FILTER($E:$E,$D:$D=$J$3))
/IF($J$4="総計",1,IF($J$4="割合",$H111,$K111/10))
),0)</f>
        <v/>
      </c>
      <c r="Q111" s="48" t="str" cm="1">
        <f t="array" ref="Q111">IFERROR(
IF(OR(Q$9="",$I111=""),"",
SUMIFS(収穫記録!$P:$P,収穫記録!$D:$D,$J$1,収穫記録!$I:$I,$J$2,収穫記録!$J:$J,Q$9,収穫記録!$F:$F,$I111,収穫記録!$B:$B,"&gt;="&amp;$J$5,収穫記録!$B:$B,"&lt;="&amp;$J$6)
/_xlfn.UNIQUE(_xlfn._xlws.FILTER($E:$E,$D:$D=$J$3))
/IF($J$4="総計",1,IF($J$4="割合",$H111,$K111/10))
),0)</f>
        <v/>
      </c>
      <c r="R111" s="48" t="str" cm="1">
        <f t="array" ref="R111">IFERROR(
IF(OR(R$9="",$I111=""),"",
SUMIFS(収穫記録!$P:$P,収穫記録!$D:$D,$J$1,収穫記録!$I:$I,$J$2,収穫記録!$J:$J,R$9,収穫記録!$F:$F,$I111,収穫記録!$B:$B,"&gt;="&amp;$J$5,収穫記録!$B:$B,"&lt;="&amp;$J$6)
/_xlfn.UNIQUE(_xlfn._xlws.FILTER($E:$E,$D:$D=$J$3))
/IF($J$4="総計",1,IF($J$4="割合",$H111,$K111/10))
),0)</f>
        <v/>
      </c>
      <c r="S111" s="48" t="str" cm="1">
        <f t="array" ref="S111">IFERROR(
IF(OR(S$9="",$I111=""),"",
SUMIFS(収穫記録!$P:$P,収穫記録!$D:$D,$J$1,収穫記録!$I:$I,$J$2,収穫記録!$J:$J,S$9,収穫記録!$F:$F,$I111,収穫記録!$B:$B,"&gt;="&amp;$J$5,収穫記録!$B:$B,"&lt;="&amp;$J$6)
/_xlfn.UNIQUE(_xlfn._xlws.FILTER($E:$E,$D:$D=$J$3))
/IF($J$4="総計",1,IF($J$4="割合",$H111,$K111/10))
),0)</f>
        <v/>
      </c>
      <c r="T111" s="48" t="str" cm="1">
        <f t="array" ref="T111">IFERROR(
IF(OR(T$9="",$I111=""),"",
SUMIFS(収穫記録!$P:$P,収穫記録!$D:$D,$J$1,収穫記録!$I:$I,$J$2,収穫記録!$J:$J,T$9,収穫記録!$F:$F,$I111,収穫記録!$B:$B,"&gt;="&amp;$J$5,収穫記録!$B:$B,"&lt;="&amp;$J$6)
/_xlfn.UNIQUE(_xlfn._xlws.FILTER($E:$E,$D:$D=$J$3))
/IF($J$4="総計",1,IF($J$4="割合",$H111,$K111/10))
),0)</f>
        <v/>
      </c>
      <c r="U111" s="48" t="str" cm="1">
        <f t="array" ref="U111">IFERROR(
IF(OR(U$9="",$I111=""),"",
SUMIFS(収穫記録!$P:$P,収穫記録!$D:$D,$J$1,収穫記録!$I:$I,$J$2,収穫記録!$J:$J,U$9,収穫記録!$F:$F,$I111,収穫記録!$B:$B,"&gt;="&amp;$J$5,収穫記録!$B:$B,"&lt;="&amp;$J$6)
/_xlfn.UNIQUE(_xlfn._xlws.FILTER($E:$E,$D:$D=$J$3))
/IF($J$4="総計",1,IF($J$4="割合",$H111,$K111/10))
),0)</f>
        <v/>
      </c>
      <c r="V111" s="48" t="str" cm="1">
        <f t="array" ref="V111">IFERROR(
IF(OR(V$9="",$I111=""),"",
SUMIFS(収穫記録!$P:$P,収穫記録!$D:$D,$J$1,収穫記録!$I:$I,$J$2,収穫記録!$J:$J,V$9,収穫記録!$F:$F,$I111,収穫記録!$B:$B,"&gt;="&amp;$J$5,収穫記録!$B:$B,"&lt;="&amp;$J$6)
/_xlfn.UNIQUE(_xlfn._xlws.FILTER($E:$E,$D:$D=$J$3))
/IF($J$4="総計",1,IF($J$4="割合",$H111,$K111/10))
),0)</f>
        <v/>
      </c>
      <c r="W111" s="48" t="str" cm="1">
        <f t="array" ref="W111">IFERROR(
IF(OR(W$9="",$I111=""),"",
SUMIFS(収穫記録!$P:$P,収穫記録!$D:$D,$J$1,収穫記録!$I:$I,$J$2,収穫記録!$J:$J,W$9,収穫記録!$F:$F,$I111,収穫記録!$B:$B,"&gt;="&amp;$J$5,収穫記録!$B:$B,"&lt;="&amp;$J$6)
/_xlfn.UNIQUE(_xlfn._xlws.FILTER($E:$E,$D:$D=$J$3))
/IF($J$4="総計",1,IF($J$4="割合",$H111,$K111/10))
),0)</f>
        <v/>
      </c>
      <c r="X111" s="48" t="str" cm="1">
        <f t="array" ref="X111">IFERROR(
IF(OR(X$9="",$I111=""),"",
SUMIFS(収穫記録!$P:$P,収穫記録!$D:$D,$J$1,収穫記録!$I:$I,$J$2,収穫記録!$J:$J,X$9,収穫記録!$F:$F,$I111,収穫記録!$B:$B,"&gt;="&amp;$J$5,収穫記録!$B:$B,"&lt;="&amp;$J$6)
/_xlfn.UNIQUE(_xlfn._xlws.FILTER($E:$E,$D:$D=$J$3))
/IF($J$4="総計",1,IF($J$4="割合",$H111,$K111/10))
),0)</f>
        <v/>
      </c>
    </row>
    <row r="112" spans="10:24">
      <c r="J112" s="13"/>
      <c r="K112" s="37"/>
      <c r="L112" s="46" t="str">
        <f t="shared" si="1"/>
        <v/>
      </c>
      <c r="M112" s="47" cm="1">
        <f t="array" ref="M112">IFERROR(
IF(OR(M$9="",$I112=""),"",
SUMIFS(収穫記録!$P:$P,収穫記録!$D:$D,$J$1,収穫記録!$I:$I,$J$2,収穫記録!$J:$J,M$9,収穫記録!$F:$F,$I112,収穫記録!$B:$B,"&gt;="&amp;$J$5,収穫記録!$B:$B,"&lt;="&amp;$J$6)
/_xlfn.UNIQUE(_xlfn._xlws.FILTER($E:$E,$D:$D=$J$3))
/IF($J$4="総計",1,IF($J$4="割合",$H112,$K112/10))
),0)</f>
        <v>0</v>
      </c>
      <c r="N112" s="48" t="str" cm="1">
        <f t="array" ref="N112">IFERROR(
IF(OR(N$9="",$I112=""),"",
SUMIFS(収穫記録!$P:$P,収穫記録!$D:$D,$J$1,収穫記録!$I:$I,$J$2,収穫記録!$J:$J,N$9,収穫記録!$F:$F,$I112,収穫記録!$B:$B,"&gt;="&amp;$J$5,収穫記録!$B:$B,"&lt;="&amp;$J$6)
/_xlfn.UNIQUE(_xlfn._xlws.FILTER($E:$E,$D:$D=$J$3))
/IF($J$4="総計",1,IF($J$4="割合",$H112,$K112/10))
),0)</f>
        <v/>
      </c>
      <c r="O112" s="48" t="str" cm="1">
        <f t="array" ref="O112">IFERROR(
IF(OR(O$9="",$I112=""),"",
SUMIFS(収穫記録!$P:$P,収穫記録!$D:$D,$J$1,収穫記録!$I:$I,$J$2,収穫記録!$J:$J,O$9,収穫記録!$F:$F,$I112,収穫記録!$B:$B,"&gt;="&amp;$J$5,収穫記録!$B:$B,"&lt;="&amp;$J$6)
/_xlfn.UNIQUE(_xlfn._xlws.FILTER($E:$E,$D:$D=$J$3))
/IF($J$4="総計",1,IF($J$4="割合",$H112,$K112/10))
),0)</f>
        <v/>
      </c>
      <c r="P112" s="48" t="str" cm="1">
        <f t="array" ref="P112">IFERROR(
IF(OR(P$9="",$I112=""),"",
SUMIFS(収穫記録!$P:$P,収穫記録!$D:$D,$J$1,収穫記録!$I:$I,$J$2,収穫記録!$J:$J,P$9,収穫記録!$F:$F,$I112,収穫記録!$B:$B,"&gt;="&amp;$J$5,収穫記録!$B:$B,"&lt;="&amp;$J$6)
/_xlfn.UNIQUE(_xlfn._xlws.FILTER($E:$E,$D:$D=$J$3))
/IF($J$4="総計",1,IF($J$4="割合",$H112,$K112/10))
),0)</f>
        <v/>
      </c>
      <c r="Q112" s="48" t="str" cm="1">
        <f t="array" ref="Q112">IFERROR(
IF(OR(Q$9="",$I112=""),"",
SUMIFS(収穫記録!$P:$P,収穫記録!$D:$D,$J$1,収穫記録!$I:$I,$J$2,収穫記録!$J:$J,Q$9,収穫記録!$F:$F,$I112,収穫記録!$B:$B,"&gt;="&amp;$J$5,収穫記録!$B:$B,"&lt;="&amp;$J$6)
/_xlfn.UNIQUE(_xlfn._xlws.FILTER($E:$E,$D:$D=$J$3))
/IF($J$4="総計",1,IF($J$4="割合",$H112,$K112/10))
),0)</f>
        <v/>
      </c>
      <c r="R112" s="48" t="str" cm="1">
        <f t="array" ref="R112">IFERROR(
IF(OR(R$9="",$I112=""),"",
SUMIFS(収穫記録!$P:$P,収穫記録!$D:$D,$J$1,収穫記録!$I:$I,$J$2,収穫記録!$J:$J,R$9,収穫記録!$F:$F,$I112,収穫記録!$B:$B,"&gt;="&amp;$J$5,収穫記録!$B:$B,"&lt;="&amp;$J$6)
/_xlfn.UNIQUE(_xlfn._xlws.FILTER($E:$E,$D:$D=$J$3))
/IF($J$4="総計",1,IF($J$4="割合",$H112,$K112/10))
),0)</f>
        <v/>
      </c>
      <c r="S112" s="48" t="str" cm="1">
        <f t="array" ref="S112">IFERROR(
IF(OR(S$9="",$I112=""),"",
SUMIFS(収穫記録!$P:$P,収穫記録!$D:$D,$J$1,収穫記録!$I:$I,$J$2,収穫記録!$J:$J,S$9,収穫記録!$F:$F,$I112,収穫記録!$B:$B,"&gt;="&amp;$J$5,収穫記録!$B:$B,"&lt;="&amp;$J$6)
/_xlfn.UNIQUE(_xlfn._xlws.FILTER($E:$E,$D:$D=$J$3))
/IF($J$4="総計",1,IF($J$4="割合",$H112,$K112/10))
),0)</f>
        <v/>
      </c>
      <c r="T112" s="48" t="str" cm="1">
        <f t="array" ref="T112">IFERROR(
IF(OR(T$9="",$I112=""),"",
SUMIFS(収穫記録!$P:$P,収穫記録!$D:$D,$J$1,収穫記録!$I:$I,$J$2,収穫記録!$J:$J,T$9,収穫記録!$F:$F,$I112,収穫記録!$B:$B,"&gt;="&amp;$J$5,収穫記録!$B:$B,"&lt;="&amp;$J$6)
/_xlfn.UNIQUE(_xlfn._xlws.FILTER($E:$E,$D:$D=$J$3))
/IF($J$4="総計",1,IF($J$4="割合",$H112,$K112/10))
),0)</f>
        <v/>
      </c>
      <c r="U112" s="48" t="str" cm="1">
        <f t="array" ref="U112">IFERROR(
IF(OR(U$9="",$I112=""),"",
SUMIFS(収穫記録!$P:$P,収穫記録!$D:$D,$J$1,収穫記録!$I:$I,$J$2,収穫記録!$J:$J,U$9,収穫記録!$F:$F,$I112,収穫記録!$B:$B,"&gt;="&amp;$J$5,収穫記録!$B:$B,"&lt;="&amp;$J$6)
/_xlfn.UNIQUE(_xlfn._xlws.FILTER($E:$E,$D:$D=$J$3))
/IF($J$4="総計",1,IF($J$4="割合",$H112,$K112/10))
),0)</f>
        <v/>
      </c>
      <c r="V112" s="48" t="str" cm="1">
        <f t="array" ref="V112">IFERROR(
IF(OR(V$9="",$I112=""),"",
SUMIFS(収穫記録!$P:$P,収穫記録!$D:$D,$J$1,収穫記録!$I:$I,$J$2,収穫記録!$J:$J,V$9,収穫記録!$F:$F,$I112,収穫記録!$B:$B,"&gt;="&amp;$J$5,収穫記録!$B:$B,"&lt;="&amp;$J$6)
/_xlfn.UNIQUE(_xlfn._xlws.FILTER($E:$E,$D:$D=$J$3))
/IF($J$4="総計",1,IF($J$4="割合",$H112,$K112/10))
),0)</f>
        <v/>
      </c>
      <c r="W112" s="48" t="str" cm="1">
        <f t="array" ref="W112">IFERROR(
IF(OR(W$9="",$I112=""),"",
SUMIFS(収穫記録!$P:$P,収穫記録!$D:$D,$J$1,収穫記録!$I:$I,$J$2,収穫記録!$J:$J,W$9,収穫記録!$F:$F,$I112,収穫記録!$B:$B,"&gt;="&amp;$J$5,収穫記録!$B:$B,"&lt;="&amp;$J$6)
/_xlfn.UNIQUE(_xlfn._xlws.FILTER($E:$E,$D:$D=$J$3))
/IF($J$4="総計",1,IF($J$4="割合",$H112,$K112/10))
),0)</f>
        <v/>
      </c>
      <c r="X112" s="48" t="str" cm="1">
        <f t="array" ref="X112">IFERROR(
IF(OR(X$9="",$I112=""),"",
SUMIFS(収穫記録!$P:$P,収穫記録!$D:$D,$J$1,収穫記録!$I:$I,$J$2,収穫記録!$J:$J,X$9,収穫記録!$F:$F,$I112,収穫記録!$B:$B,"&gt;="&amp;$J$5,収穫記録!$B:$B,"&lt;="&amp;$J$6)
/_xlfn.UNIQUE(_xlfn._xlws.FILTER($E:$E,$D:$D=$J$3))
/IF($J$4="総計",1,IF($J$4="割合",$H112,$K112/10))
),0)</f>
        <v/>
      </c>
    </row>
    <row r="113" spans="10:24">
      <c r="J113" s="13"/>
      <c r="K113" s="37"/>
      <c r="L113" s="46" t="str">
        <f t="shared" si="1"/>
        <v/>
      </c>
      <c r="M113" s="47" cm="1">
        <f t="array" ref="M113">IFERROR(
IF(OR(M$9="",$I113=""),"",
SUMIFS(収穫記録!$P:$P,収穫記録!$D:$D,$J$1,収穫記録!$I:$I,$J$2,収穫記録!$J:$J,M$9,収穫記録!$F:$F,$I113,収穫記録!$B:$B,"&gt;="&amp;$J$5,収穫記録!$B:$B,"&lt;="&amp;$J$6)
/_xlfn.UNIQUE(_xlfn._xlws.FILTER($E:$E,$D:$D=$J$3))
/IF($J$4="総計",1,IF($J$4="割合",$H113,$K113/10))
),0)</f>
        <v>0</v>
      </c>
      <c r="N113" s="48" t="str" cm="1">
        <f t="array" ref="N113">IFERROR(
IF(OR(N$9="",$I113=""),"",
SUMIFS(収穫記録!$P:$P,収穫記録!$D:$D,$J$1,収穫記録!$I:$I,$J$2,収穫記録!$J:$J,N$9,収穫記録!$F:$F,$I113,収穫記録!$B:$B,"&gt;="&amp;$J$5,収穫記録!$B:$B,"&lt;="&amp;$J$6)
/_xlfn.UNIQUE(_xlfn._xlws.FILTER($E:$E,$D:$D=$J$3))
/IF($J$4="総計",1,IF($J$4="割合",$H113,$K113/10))
),0)</f>
        <v/>
      </c>
      <c r="O113" s="48" t="str" cm="1">
        <f t="array" ref="O113">IFERROR(
IF(OR(O$9="",$I113=""),"",
SUMIFS(収穫記録!$P:$P,収穫記録!$D:$D,$J$1,収穫記録!$I:$I,$J$2,収穫記録!$J:$J,O$9,収穫記録!$F:$F,$I113,収穫記録!$B:$B,"&gt;="&amp;$J$5,収穫記録!$B:$B,"&lt;="&amp;$J$6)
/_xlfn.UNIQUE(_xlfn._xlws.FILTER($E:$E,$D:$D=$J$3))
/IF($J$4="総計",1,IF($J$4="割合",$H113,$K113/10))
),0)</f>
        <v/>
      </c>
      <c r="P113" s="48" t="str" cm="1">
        <f t="array" ref="P113">IFERROR(
IF(OR(P$9="",$I113=""),"",
SUMIFS(収穫記録!$P:$P,収穫記録!$D:$D,$J$1,収穫記録!$I:$I,$J$2,収穫記録!$J:$J,P$9,収穫記録!$F:$F,$I113,収穫記録!$B:$B,"&gt;="&amp;$J$5,収穫記録!$B:$B,"&lt;="&amp;$J$6)
/_xlfn.UNIQUE(_xlfn._xlws.FILTER($E:$E,$D:$D=$J$3))
/IF($J$4="総計",1,IF($J$4="割合",$H113,$K113/10))
),0)</f>
        <v/>
      </c>
      <c r="Q113" s="48" t="str" cm="1">
        <f t="array" ref="Q113">IFERROR(
IF(OR(Q$9="",$I113=""),"",
SUMIFS(収穫記録!$P:$P,収穫記録!$D:$D,$J$1,収穫記録!$I:$I,$J$2,収穫記録!$J:$J,Q$9,収穫記録!$F:$F,$I113,収穫記録!$B:$B,"&gt;="&amp;$J$5,収穫記録!$B:$B,"&lt;="&amp;$J$6)
/_xlfn.UNIQUE(_xlfn._xlws.FILTER($E:$E,$D:$D=$J$3))
/IF($J$4="総計",1,IF($J$4="割合",$H113,$K113/10))
),0)</f>
        <v/>
      </c>
      <c r="R113" s="48" t="str" cm="1">
        <f t="array" ref="R113">IFERROR(
IF(OR(R$9="",$I113=""),"",
SUMIFS(収穫記録!$P:$P,収穫記録!$D:$D,$J$1,収穫記録!$I:$I,$J$2,収穫記録!$J:$J,R$9,収穫記録!$F:$F,$I113,収穫記録!$B:$B,"&gt;="&amp;$J$5,収穫記録!$B:$B,"&lt;="&amp;$J$6)
/_xlfn.UNIQUE(_xlfn._xlws.FILTER($E:$E,$D:$D=$J$3))
/IF($J$4="総計",1,IF($J$4="割合",$H113,$K113/10))
),0)</f>
        <v/>
      </c>
      <c r="S113" s="48" t="str" cm="1">
        <f t="array" ref="S113">IFERROR(
IF(OR(S$9="",$I113=""),"",
SUMIFS(収穫記録!$P:$P,収穫記録!$D:$D,$J$1,収穫記録!$I:$I,$J$2,収穫記録!$J:$J,S$9,収穫記録!$F:$F,$I113,収穫記録!$B:$B,"&gt;="&amp;$J$5,収穫記録!$B:$B,"&lt;="&amp;$J$6)
/_xlfn.UNIQUE(_xlfn._xlws.FILTER($E:$E,$D:$D=$J$3))
/IF($J$4="総計",1,IF($J$4="割合",$H113,$K113/10))
),0)</f>
        <v/>
      </c>
      <c r="T113" s="48" t="str" cm="1">
        <f t="array" ref="T113">IFERROR(
IF(OR(T$9="",$I113=""),"",
SUMIFS(収穫記録!$P:$P,収穫記録!$D:$D,$J$1,収穫記録!$I:$I,$J$2,収穫記録!$J:$J,T$9,収穫記録!$F:$F,$I113,収穫記録!$B:$B,"&gt;="&amp;$J$5,収穫記録!$B:$B,"&lt;="&amp;$J$6)
/_xlfn.UNIQUE(_xlfn._xlws.FILTER($E:$E,$D:$D=$J$3))
/IF($J$4="総計",1,IF($J$4="割合",$H113,$K113/10))
),0)</f>
        <v/>
      </c>
      <c r="U113" s="48" t="str" cm="1">
        <f t="array" ref="U113">IFERROR(
IF(OR(U$9="",$I113=""),"",
SUMIFS(収穫記録!$P:$P,収穫記録!$D:$D,$J$1,収穫記録!$I:$I,$J$2,収穫記録!$J:$J,U$9,収穫記録!$F:$F,$I113,収穫記録!$B:$B,"&gt;="&amp;$J$5,収穫記録!$B:$B,"&lt;="&amp;$J$6)
/_xlfn.UNIQUE(_xlfn._xlws.FILTER($E:$E,$D:$D=$J$3))
/IF($J$4="総計",1,IF($J$4="割合",$H113,$K113/10))
),0)</f>
        <v/>
      </c>
      <c r="V113" s="48" t="str" cm="1">
        <f t="array" ref="V113">IFERROR(
IF(OR(V$9="",$I113=""),"",
SUMIFS(収穫記録!$P:$P,収穫記録!$D:$D,$J$1,収穫記録!$I:$I,$J$2,収穫記録!$J:$J,V$9,収穫記録!$F:$F,$I113,収穫記録!$B:$B,"&gt;="&amp;$J$5,収穫記録!$B:$B,"&lt;="&amp;$J$6)
/_xlfn.UNIQUE(_xlfn._xlws.FILTER($E:$E,$D:$D=$J$3))
/IF($J$4="総計",1,IF($J$4="割合",$H113,$K113/10))
),0)</f>
        <v/>
      </c>
      <c r="W113" s="48" t="str" cm="1">
        <f t="array" ref="W113">IFERROR(
IF(OR(W$9="",$I113=""),"",
SUMIFS(収穫記録!$P:$P,収穫記録!$D:$D,$J$1,収穫記録!$I:$I,$J$2,収穫記録!$J:$J,W$9,収穫記録!$F:$F,$I113,収穫記録!$B:$B,"&gt;="&amp;$J$5,収穫記録!$B:$B,"&lt;="&amp;$J$6)
/_xlfn.UNIQUE(_xlfn._xlws.FILTER($E:$E,$D:$D=$J$3))
/IF($J$4="総計",1,IF($J$4="割合",$H113,$K113/10))
),0)</f>
        <v/>
      </c>
      <c r="X113" s="48" t="str" cm="1">
        <f t="array" ref="X113">IFERROR(
IF(OR(X$9="",$I113=""),"",
SUMIFS(収穫記録!$P:$P,収穫記録!$D:$D,$J$1,収穫記録!$I:$I,$J$2,収穫記録!$J:$J,X$9,収穫記録!$F:$F,$I113,収穫記録!$B:$B,"&gt;="&amp;$J$5,収穫記録!$B:$B,"&lt;="&amp;$J$6)
/_xlfn.UNIQUE(_xlfn._xlws.FILTER($E:$E,$D:$D=$J$3))
/IF($J$4="総計",1,IF($J$4="割合",$H113,$K113/10))
),0)</f>
        <v/>
      </c>
    </row>
    <row r="114" spans="10:24">
      <c r="J114" s="13"/>
      <c r="K114" s="37"/>
      <c r="L114" s="46" t="str">
        <f t="shared" si="1"/>
        <v/>
      </c>
      <c r="M114" s="47" cm="1">
        <f t="array" ref="M114">IFERROR(
IF(OR(M$9="",$I114=""),"",
SUMIFS(収穫記録!$P:$P,収穫記録!$D:$D,$J$1,収穫記録!$I:$I,$J$2,収穫記録!$J:$J,M$9,収穫記録!$F:$F,$I114,収穫記録!$B:$B,"&gt;="&amp;$J$5,収穫記録!$B:$B,"&lt;="&amp;$J$6)
/_xlfn.UNIQUE(_xlfn._xlws.FILTER($E:$E,$D:$D=$J$3))
/IF($J$4="総計",1,IF($J$4="割合",$H114,$K114/10))
),0)</f>
        <v>0</v>
      </c>
      <c r="N114" s="48" t="str" cm="1">
        <f t="array" ref="N114">IFERROR(
IF(OR(N$9="",$I114=""),"",
SUMIFS(収穫記録!$P:$P,収穫記録!$D:$D,$J$1,収穫記録!$I:$I,$J$2,収穫記録!$J:$J,N$9,収穫記録!$F:$F,$I114,収穫記録!$B:$B,"&gt;="&amp;$J$5,収穫記録!$B:$B,"&lt;="&amp;$J$6)
/_xlfn.UNIQUE(_xlfn._xlws.FILTER($E:$E,$D:$D=$J$3))
/IF($J$4="総計",1,IF($J$4="割合",$H114,$K114/10))
),0)</f>
        <v/>
      </c>
      <c r="O114" s="48" t="str" cm="1">
        <f t="array" ref="O114">IFERROR(
IF(OR(O$9="",$I114=""),"",
SUMIFS(収穫記録!$P:$P,収穫記録!$D:$D,$J$1,収穫記録!$I:$I,$J$2,収穫記録!$J:$J,O$9,収穫記録!$F:$F,$I114,収穫記録!$B:$B,"&gt;="&amp;$J$5,収穫記録!$B:$B,"&lt;="&amp;$J$6)
/_xlfn.UNIQUE(_xlfn._xlws.FILTER($E:$E,$D:$D=$J$3))
/IF($J$4="総計",1,IF($J$4="割合",$H114,$K114/10))
),0)</f>
        <v/>
      </c>
      <c r="P114" s="48" t="str" cm="1">
        <f t="array" ref="P114">IFERROR(
IF(OR(P$9="",$I114=""),"",
SUMIFS(収穫記録!$P:$P,収穫記録!$D:$D,$J$1,収穫記録!$I:$I,$J$2,収穫記録!$J:$J,P$9,収穫記録!$F:$F,$I114,収穫記録!$B:$B,"&gt;="&amp;$J$5,収穫記録!$B:$B,"&lt;="&amp;$J$6)
/_xlfn.UNIQUE(_xlfn._xlws.FILTER($E:$E,$D:$D=$J$3))
/IF($J$4="総計",1,IF($J$4="割合",$H114,$K114/10))
),0)</f>
        <v/>
      </c>
      <c r="Q114" s="48" t="str" cm="1">
        <f t="array" ref="Q114">IFERROR(
IF(OR(Q$9="",$I114=""),"",
SUMIFS(収穫記録!$P:$P,収穫記録!$D:$D,$J$1,収穫記録!$I:$I,$J$2,収穫記録!$J:$J,Q$9,収穫記録!$F:$F,$I114,収穫記録!$B:$B,"&gt;="&amp;$J$5,収穫記録!$B:$B,"&lt;="&amp;$J$6)
/_xlfn.UNIQUE(_xlfn._xlws.FILTER($E:$E,$D:$D=$J$3))
/IF($J$4="総計",1,IF($J$4="割合",$H114,$K114/10))
),0)</f>
        <v/>
      </c>
      <c r="R114" s="48" t="str" cm="1">
        <f t="array" ref="R114">IFERROR(
IF(OR(R$9="",$I114=""),"",
SUMIFS(収穫記録!$P:$P,収穫記録!$D:$D,$J$1,収穫記録!$I:$I,$J$2,収穫記録!$J:$J,R$9,収穫記録!$F:$F,$I114,収穫記録!$B:$B,"&gt;="&amp;$J$5,収穫記録!$B:$B,"&lt;="&amp;$J$6)
/_xlfn.UNIQUE(_xlfn._xlws.FILTER($E:$E,$D:$D=$J$3))
/IF($J$4="総計",1,IF($J$4="割合",$H114,$K114/10))
),0)</f>
        <v/>
      </c>
      <c r="S114" s="48" t="str" cm="1">
        <f t="array" ref="S114">IFERROR(
IF(OR(S$9="",$I114=""),"",
SUMIFS(収穫記録!$P:$P,収穫記録!$D:$D,$J$1,収穫記録!$I:$I,$J$2,収穫記録!$J:$J,S$9,収穫記録!$F:$F,$I114,収穫記録!$B:$B,"&gt;="&amp;$J$5,収穫記録!$B:$B,"&lt;="&amp;$J$6)
/_xlfn.UNIQUE(_xlfn._xlws.FILTER($E:$E,$D:$D=$J$3))
/IF($J$4="総計",1,IF($J$4="割合",$H114,$K114/10))
),0)</f>
        <v/>
      </c>
      <c r="T114" s="48" t="str" cm="1">
        <f t="array" ref="T114">IFERROR(
IF(OR(T$9="",$I114=""),"",
SUMIFS(収穫記録!$P:$P,収穫記録!$D:$D,$J$1,収穫記録!$I:$I,$J$2,収穫記録!$J:$J,T$9,収穫記録!$F:$F,$I114,収穫記録!$B:$B,"&gt;="&amp;$J$5,収穫記録!$B:$B,"&lt;="&amp;$J$6)
/_xlfn.UNIQUE(_xlfn._xlws.FILTER($E:$E,$D:$D=$J$3))
/IF($J$4="総計",1,IF($J$4="割合",$H114,$K114/10))
),0)</f>
        <v/>
      </c>
      <c r="U114" s="48" t="str" cm="1">
        <f t="array" ref="U114">IFERROR(
IF(OR(U$9="",$I114=""),"",
SUMIFS(収穫記録!$P:$P,収穫記録!$D:$D,$J$1,収穫記録!$I:$I,$J$2,収穫記録!$J:$J,U$9,収穫記録!$F:$F,$I114,収穫記録!$B:$B,"&gt;="&amp;$J$5,収穫記録!$B:$B,"&lt;="&amp;$J$6)
/_xlfn.UNIQUE(_xlfn._xlws.FILTER($E:$E,$D:$D=$J$3))
/IF($J$4="総計",1,IF($J$4="割合",$H114,$K114/10))
),0)</f>
        <v/>
      </c>
      <c r="V114" s="48" t="str" cm="1">
        <f t="array" ref="V114">IFERROR(
IF(OR(V$9="",$I114=""),"",
SUMIFS(収穫記録!$P:$P,収穫記録!$D:$D,$J$1,収穫記録!$I:$I,$J$2,収穫記録!$J:$J,V$9,収穫記録!$F:$F,$I114,収穫記録!$B:$B,"&gt;="&amp;$J$5,収穫記録!$B:$B,"&lt;="&amp;$J$6)
/_xlfn.UNIQUE(_xlfn._xlws.FILTER($E:$E,$D:$D=$J$3))
/IF($J$4="総計",1,IF($J$4="割合",$H114,$K114/10))
),0)</f>
        <v/>
      </c>
      <c r="W114" s="48" t="str" cm="1">
        <f t="array" ref="W114">IFERROR(
IF(OR(W$9="",$I114=""),"",
SUMIFS(収穫記録!$P:$P,収穫記録!$D:$D,$J$1,収穫記録!$I:$I,$J$2,収穫記録!$J:$J,W$9,収穫記録!$F:$F,$I114,収穫記録!$B:$B,"&gt;="&amp;$J$5,収穫記録!$B:$B,"&lt;="&amp;$J$6)
/_xlfn.UNIQUE(_xlfn._xlws.FILTER($E:$E,$D:$D=$J$3))
/IF($J$4="総計",1,IF($J$4="割合",$H114,$K114/10))
),0)</f>
        <v/>
      </c>
      <c r="X114" s="48" t="str" cm="1">
        <f t="array" ref="X114">IFERROR(
IF(OR(X$9="",$I114=""),"",
SUMIFS(収穫記録!$P:$P,収穫記録!$D:$D,$J$1,収穫記録!$I:$I,$J$2,収穫記録!$J:$J,X$9,収穫記録!$F:$F,$I114,収穫記録!$B:$B,"&gt;="&amp;$J$5,収穫記録!$B:$B,"&lt;="&amp;$J$6)
/_xlfn.UNIQUE(_xlfn._xlws.FILTER($E:$E,$D:$D=$J$3))
/IF($J$4="総計",1,IF($J$4="割合",$H114,$K114/10))
),0)</f>
        <v/>
      </c>
    </row>
    <row r="115" spans="10:24">
      <c r="J115" s="13"/>
      <c r="K115" s="37"/>
      <c r="L115" s="46" t="str">
        <f t="shared" si="1"/>
        <v/>
      </c>
      <c r="M115" s="47" cm="1">
        <f t="array" ref="M115">IFERROR(
IF(OR(M$9="",$I115=""),"",
SUMIFS(収穫記録!$P:$P,収穫記録!$D:$D,$J$1,収穫記録!$I:$I,$J$2,収穫記録!$J:$J,M$9,収穫記録!$F:$F,$I115,収穫記録!$B:$B,"&gt;="&amp;$J$5,収穫記録!$B:$B,"&lt;="&amp;$J$6)
/_xlfn.UNIQUE(_xlfn._xlws.FILTER($E:$E,$D:$D=$J$3))
/IF($J$4="総計",1,IF($J$4="割合",$H115,$K115/10))
),0)</f>
        <v>0</v>
      </c>
      <c r="N115" s="48" t="str" cm="1">
        <f t="array" ref="N115">IFERROR(
IF(OR(N$9="",$I115=""),"",
SUMIFS(収穫記録!$P:$P,収穫記録!$D:$D,$J$1,収穫記録!$I:$I,$J$2,収穫記録!$J:$J,N$9,収穫記録!$F:$F,$I115,収穫記録!$B:$B,"&gt;="&amp;$J$5,収穫記録!$B:$B,"&lt;="&amp;$J$6)
/_xlfn.UNIQUE(_xlfn._xlws.FILTER($E:$E,$D:$D=$J$3))
/IF($J$4="総計",1,IF($J$4="割合",$H115,$K115/10))
),0)</f>
        <v/>
      </c>
      <c r="O115" s="48" t="str" cm="1">
        <f t="array" ref="O115">IFERROR(
IF(OR(O$9="",$I115=""),"",
SUMIFS(収穫記録!$P:$P,収穫記録!$D:$D,$J$1,収穫記録!$I:$I,$J$2,収穫記録!$J:$J,O$9,収穫記録!$F:$F,$I115,収穫記録!$B:$B,"&gt;="&amp;$J$5,収穫記録!$B:$B,"&lt;="&amp;$J$6)
/_xlfn.UNIQUE(_xlfn._xlws.FILTER($E:$E,$D:$D=$J$3))
/IF($J$4="総計",1,IF($J$4="割合",$H115,$K115/10))
),0)</f>
        <v/>
      </c>
      <c r="P115" s="48" t="str" cm="1">
        <f t="array" ref="P115">IFERROR(
IF(OR(P$9="",$I115=""),"",
SUMIFS(収穫記録!$P:$P,収穫記録!$D:$D,$J$1,収穫記録!$I:$I,$J$2,収穫記録!$J:$J,P$9,収穫記録!$F:$F,$I115,収穫記録!$B:$B,"&gt;="&amp;$J$5,収穫記録!$B:$B,"&lt;="&amp;$J$6)
/_xlfn.UNIQUE(_xlfn._xlws.FILTER($E:$E,$D:$D=$J$3))
/IF($J$4="総計",1,IF($J$4="割合",$H115,$K115/10))
),0)</f>
        <v/>
      </c>
      <c r="Q115" s="48" t="str" cm="1">
        <f t="array" ref="Q115">IFERROR(
IF(OR(Q$9="",$I115=""),"",
SUMIFS(収穫記録!$P:$P,収穫記録!$D:$D,$J$1,収穫記録!$I:$I,$J$2,収穫記録!$J:$J,Q$9,収穫記録!$F:$F,$I115,収穫記録!$B:$B,"&gt;="&amp;$J$5,収穫記録!$B:$B,"&lt;="&amp;$J$6)
/_xlfn.UNIQUE(_xlfn._xlws.FILTER($E:$E,$D:$D=$J$3))
/IF($J$4="総計",1,IF($J$4="割合",$H115,$K115/10))
),0)</f>
        <v/>
      </c>
      <c r="R115" s="48" t="str" cm="1">
        <f t="array" ref="R115">IFERROR(
IF(OR(R$9="",$I115=""),"",
SUMIFS(収穫記録!$P:$P,収穫記録!$D:$D,$J$1,収穫記録!$I:$I,$J$2,収穫記録!$J:$J,R$9,収穫記録!$F:$F,$I115,収穫記録!$B:$B,"&gt;="&amp;$J$5,収穫記録!$B:$B,"&lt;="&amp;$J$6)
/_xlfn.UNIQUE(_xlfn._xlws.FILTER($E:$E,$D:$D=$J$3))
/IF($J$4="総計",1,IF($J$4="割合",$H115,$K115/10))
),0)</f>
        <v/>
      </c>
      <c r="S115" s="48" t="str" cm="1">
        <f t="array" ref="S115">IFERROR(
IF(OR(S$9="",$I115=""),"",
SUMIFS(収穫記録!$P:$P,収穫記録!$D:$D,$J$1,収穫記録!$I:$I,$J$2,収穫記録!$J:$J,S$9,収穫記録!$F:$F,$I115,収穫記録!$B:$B,"&gt;="&amp;$J$5,収穫記録!$B:$B,"&lt;="&amp;$J$6)
/_xlfn.UNIQUE(_xlfn._xlws.FILTER($E:$E,$D:$D=$J$3))
/IF($J$4="総計",1,IF($J$4="割合",$H115,$K115/10))
),0)</f>
        <v/>
      </c>
      <c r="T115" s="48" t="str" cm="1">
        <f t="array" ref="T115">IFERROR(
IF(OR(T$9="",$I115=""),"",
SUMIFS(収穫記録!$P:$P,収穫記録!$D:$D,$J$1,収穫記録!$I:$I,$J$2,収穫記録!$J:$J,T$9,収穫記録!$F:$F,$I115,収穫記録!$B:$B,"&gt;="&amp;$J$5,収穫記録!$B:$B,"&lt;="&amp;$J$6)
/_xlfn.UNIQUE(_xlfn._xlws.FILTER($E:$E,$D:$D=$J$3))
/IF($J$4="総計",1,IF($J$4="割合",$H115,$K115/10))
),0)</f>
        <v/>
      </c>
      <c r="U115" s="48" t="str" cm="1">
        <f t="array" ref="U115">IFERROR(
IF(OR(U$9="",$I115=""),"",
SUMIFS(収穫記録!$P:$P,収穫記録!$D:$D,$J$1,収穫記録!$I:$I,$J$2,収穫記録!$J:$J,U$9,収穫記録!$F:$F,$I115,収穫記録!$B:$B,"&gt;="&amp;$J$5,収穫記録!$B:$B,"&lt;="&amp;$J$6)
/_xlfn.UNIQUE(_xlfn._xlws.FILTER($E:$E,$D:$D=$J$3))
/IF($J$4="総計",1,IF($J$4="割合",$H115,$K115/10))
),0)</f>
        <v/>
      </c>
      <c r="V115" s="48" t="str" cm="1">
        <f t="array" ref="V115">IFERROR(
IF(OR(V$9="",$I115=""),"",
SUMIFS(収穫記録!$P:$P,収穫記録!$D:$D,$J$1,収穫記録!$I:$I,$J$2,収穫記録!$J:$J,V$9,収穫記録!$F:$F,$I115,収穫記録!$B:$B,"&gt;="&amp;$J$5,収穫記録!$B:$B,"&lt;="&amp;$J$6)
/_xlfn.UNIQUE(_xlfn._xlws.FILTER($E:$E,$D:$D=$J$3))
/IF($J$4="総計",1,IF($J$4="割合",$H115,$K115/10))
),0)</f>
        <v/>
      </c>
      <c r="W115" s="48" t="str" cm="1">
        <f t="array" ref="W115">IFERROR(
IF(OR(W$9="",$I115=""),"",
SUMIFS(収穫記録!$P:$P,収穫記録!$D:$D,$J$1,収穫記録!$I:$I,$J$2,収穫記録!$J:$J,W$9,収穫記録!$F:$F,$I115,収穫記録!$B:$B,"&gt;="&amp;$J$5,収穫記録!$B:$B,"&lt;="&amp;$J$6)
/_xlfn.UNIQUE(_xlfn._xlws.FILTER($E:$E,$D:$D=$J$3))
/IF($J$4="総計",1,IF($J$4="割合",$H115,$K115/10))
),0)</f>
        <v/>
      </c>
      <c r="X115" s="48" t="str" cm="1">
        <f t="array" ref="X115">IFERROR(
IF(OR(X$9="",$I115=""),"",
SUMIFS(収穫記録!$P:$P,収穫記録!$D:$D,$J$1,収穫記録!$I:$I,$J$2,収穫記録!$J:$J,X$9,収穫記録!$F:$F,$I115,収穫記録!$B:$B,"&gt;="&amp;$J$5,収穫記録!$B:$B,"&lt;="&amp;$J$6)
/_xlfn.UNIQUE(_xlfn._xlws.FILTER($E:$E,$D:$D=$J$3))
/IF($J$4="総計",1,IF($J$4="割合",$H115,$K115/10))
),0)</f>
        <v/>
      </c>
    </row>
    <row r="116" spans="10:24">
      <c r="J116" s="13"/>
      <c r="K116" s="37"/>
      <c r="L116" s="46" t="str">
        <f t="shared" si="1"/>
        <v/>
      </c>
      <c r="M116" s="47" cm="1">
        <f t="array" ref="M116">IFERROR(
IF(OR(M$9="",$I116=""),"",
SUMIFS(収穫記録!$P:$P,収穫記録!$D:$D,$J$1,収穫記録!$I:$I,$J$2,収穫記録!$J:$J,M$9,収穫記録!$F:$F,$I116,収穫記録!$B:$B,"&gt;="&amp;$J$5,収穫記録!$B:$B,"&lt;="&amp;$J$6)
/_xlfn.UNIQUE(_xlfn._xlws.FILTER($E:$E,$D:$D=$J$3))
/IF($J$4="総計",1,IF($J$4="割合",$H116,$K116/10))
),0)</f>
        <v>0</v>
      </c>
      <c r="N116" s="48" t="str" cm="1">
        <f t="array" ref="N116">IFERROR(
IF(OR(N$9="",$I116=""),"",
SUMIFS(収穫記録!$P:$P,収穫記録!$D:$D,$J$1,収穫記録!$I:$I,$J$2,収穫記録!$J:$J,N$9,収穫記録!$F:$F,$I116,収穫記録!$B:$B,"&gt;="&amp;$J$5,収穫記録!$B:$B,"&lt;="&amp;$J$6)
/_xlfn.UNIQUE(_xlfn._xlws.FILTER($E:$E,$D:$D=$J$3))
/IF($J$4="総計",1,IF($J$4="割合",$H116,$K116/10))
),0)</f>
        <v/>
      </c>
      <c r="O116" s="48" t="str" cm="1">
        <f t="array" ref="O116">IFERROR(
IF(OR(O$9="",$I116=""),"",
SUMIFS(収穫記録!$P:$P,収穫記録!$D:$D,$J$1,収穫記録!$I:$I,$J$2,収穫記録!$J:$J,O$9,収穫記録!$F:$F,$I116,収穫記録!$B:$B,"&gt;="&amp;$J$5,収穫記録!$B:$B,"&lt;="&amp;$J$6)
/_xlfn.UNIQUE(_xlfn._xlws.FILTER($E:$E,$D:$D=$J$3))
/IF($J$4="総計",1,IF($J$4="割合",$H116,$K116/10))
),0)</f>
        <v/>
      </c>
      <c r="P116" s="48" t="str" cm="1">
        <f t="array" ref="P116">IFERROR(
IF(OR(P$9="",$I116=""),"",
SUMIFS(収穫記録!$P:$P,収穫記録!$D:$D,$J$1,収穫記録!$I:$I,$J$2,収穫記録!$J:$J,P$9,収穫記録!$F:$F,$I116,収穫記録!$B:$B,"&gt;="&amp;$J$5,収穫記録!$B:$B,"&lt;="&amp;$J$6)
/_xlfn.UNIQUE(_xlfn._xlws.FILTER($E:$E,$D:$D=$J$3))
/IF($J$4="総計",1,IF($J$4="割合",$H116,$K116/10))
),0)</f>
        <v/>
      </c>
      <c r="Q116" s="48" t="str" cm="1">
        <f t="array" ref="Q116">IFERROR(
IF(OR(Q$9="",$I116=""),"",
SUMIFS(収穫記録!$P:$P,収穫記録!$D:$D,$J$1,収穫記録!$I:$I,$J$2,収穫記録!$J:$J,Q$9,収穫記録!$F:$F,$I116,収穫記録!$B:$B,"&gt;="&amp;$J$5,収穫記録!$B:$B,"&lt;="&amp;$J$6)
/_xlfn.UNIQUE(_xlfn._xlws.FILTER($E:$E,$D:$D=$J$3))
/IF($J$4="総計",1,IF($J$4="割合",$H116,$K116/10))
),0)</f>
        <v/>
      </c>
      <c r="R116" s="48" t="str" cm="1">
        <f t="array" ref="R116">IFERROR(
IF(OR(R$9="",$I116=""),"",
SUMIFS(収穫記録!$P:$P,収穫記録!$D:$D,$J$1,収穫記録!$I:$I,$J$2,収穫記録!$J:$J,R$9,収穫記録!$F:$F,$I116,収穫記録!$B:$B,"&gt;="&amp;$J$5,収穫記録!$B:$B,"&lt;="&amp;$J$6)
/_xlfn.UNIQUE(_xlfn._xlws.FILTER($E:$E,$D:$D=$J$3))
/IF($J$4="総計",1,IF($J$4="割合",$H116,$K116/10))
),0)</f>
        <v/>
      </c>
      <c r="S116" s="48" t="str" cm="1">
        <f t="array" ref="S116">IFERROR(
IF(OR(S$9="",$I116=""),"",
SUMIFS(収穫記録!$P:$P,収穫記録!$D:$D,$J$1,収穫記録!$I:$I,$J$2,収穫記録!$J:$J,S$9,収穫記録!$F:$F,$I116,収穫記録!$B:$B,"&gt;="&amp;$J$5,収穫記録!$B:$B,"&lt;="&amp;$J$6)
/_xlfn.UNIQUE(_xlfn._xlws.FILTER($E:$E,$D:$D=$J$3))
/IF($J$4="総計",1,IF($J$4="割合",$H116,$K116/10))
),0)</f>
        <v/>
      </c>
      <c r="T116" s="48" t="str" cm="1">
        <f t="array" ref="T116">IFERROR(
IF(OR(T$9="",$I116=""),"",
SUMIFS(収穫記録!$P:$P,収穫記録!$D:$D,$J$1,収穫記録!$I:$I,$J$2,収穫記録!$J:$J,T$9,収穫記録!$F:$F,$I116,収穫記録!$B:$B,"&gt;="&amp;$J$5,収穫記録!$B:$B,"&lt;="&amp;$J$6)
/_xlfn.UNIQUE(_xlfn._xlws.FILTER($E:$E,$D:$D=$J$3))
/IF($J$4="総計",1,IF($J$4="割合",$H116,$K116/10))
),0)</f>
        <v/>
      </c>
      <c r="U116" s="48" t="str" cm="1">
        <f t="array" ref="U116">IFERROR(
IF(OR(U$9="",$I116=""),"",
SUMIFS(収穫記録!$P:$P,収穫記録!$D:$D,$J$1,収穫記録!$I:$I,$J$2,収穫記録!$J:$J,U$9,収穫記録!$F:$F,$I116,収穫記録!$B:$B,"&gt;="&amp;$J$5,収穫記録!$B:$B,"&lt;="&amp;$J$6)
/_xlfn.UNIQUE(_xlfn._xlws.FILTER($E:$E,$D:$D=$J$3))
/IF($J$4="総計",1,IF($J$4="割合",$H116,$K116/10))
),0)</f>
        <v/>
      </c>
      <c r="V116" s="48" t="str" cm="1">
        <f t="array" ref="V116">IFERROR(
IF(OR(V$9="",$I116=""),"",
SUMIFS(収穫記録!$P:$P,収穫記録!$D:$D,$J$1,収穫記録!$I:$I,$J$2,収穫記録!$J:$J,V$9,収穫記録!$F:$F,$I116,収穫記録!$B:$B,"&gt;="&amp;$J$5,収穫記録!$B:$B,"&lt;="&amp;$J$6)
/_xlfn.UNIQUE(_xlfn._xlws.FILTER($E:$E,$D:$D=$J$3))
/IF($J$4="総計",1,IF($J$4="割合",$H116,$K116/10))
),0)</f>
        <v/>
      </c>
      <c r="W116" s="48" t="str" cm="1">
        <f t="array" ref="W116">IFERROR(
IF(OR(W$9="",$I116=""),"",
SUMIFS(収穫記録!$P:$P,収穫記録!$D:$D,$J$1,収穫記録!$I:$I,$J$2,収穫記録!$J:$J,W$9,収穫記録!$F:$F,$I116,収穫記録!$B:$B,"&gt;="&amp;$J$5,収穫記録!$B:$B,"&lt;="&amp;$J$6)
/_xlfn.UNIQUE(_xlfn._xlws.FILTER($E:$E,$D:$D=$J$3))
/IF($J$4="総計",1,IF($J$4="割合",$H116,$K116/10))
),0)</f>
        <v/>
      </c>
      <c r="X116" s="48" t="str" cm="1">
        <f t="array" ref="X116">IFERROR(
IF(OR(X$9="",$I116=""),"",
SUMIFS(収穫記録!$P:$P,収穫記録!$D:$D,$J$1,収穫記録!$I:$I,$J$2,収穫記録!$J:$J,X$9,収穫記録!$F:$F,$I116,収穫記録!$B:$B,"&gt;="&amp;$J$5,収穫記録!$B:$B,"&lt;="&amp;$J$6)
/_xlfn.UNIQUE(_xlfn._xlws.FILTER($E:$E,$D:$D=$J$3))
/IF($J$4="総計",1,IF($J$4="割合",$H116,$K116/10))
),0)</f>
        <v/>
      </c>
    </row>
    <row r="117" spans="10:24">
      <c r="J117" s="13"/>
      <c r="K117" s="37"/>
      <c r="L117" s="46" t="str">
        <f t="shared" si="1"/>
        <v/>
      </c>
      <c r="M117" s="47" cm="1">
        <f t="array" ref="M117">IFERROR(
IF(OR(M$9="",$I117=""),"",
SUMIFS(収穫記録!$P:$P,収穫記録!$D:$D,$J$1,収穫記録!$I:$I,$J$2,収穫記録!$J:$J,M$9,収穫記録!$F:$F,$I117,収穫記録!$B:$B,"&gt;="&amp;$J$5,収穫記録!$B:$B,"&lt;="&amp;$J$6)
/_xlfn.UNIQUE(_xlfn._xlws.FILTER($E:$E,$D:$D=$J$3))
/IF($J$4="総計",1,IF($J$4="割合",$H117,$K117/10))
),0)</f>
        <v>0</v>
      </c>
      <c r="N117" s="48" t="str" cm="1">
        <f t="array" ref="N117">IFERROR(
IF(OR(N$9="",$I117=""),"",
SUMIFS(収穫記録!$P:$P,収穫記録!$D:$D,$J$1,収穫記録!$I:$I,$J$2,収穫記録!$J:$J,N$9,収穫記録!$F:$F,$I117,収穫記録!$B:$B,"&gt;="&amp;$J$5,収穫記録!$B:$B,"&lt;="&amp;$J$6)
/_xlfn.UNIQUE(_xlfn._xlws.FILTER($E:$E,$D:$D=$J$3))
/IF($J$4="総計",1,IF($J$4="割合",$H117,$K117/10))
),0)</f>
        <v/>
      </c>
      <c r="O117" s="48" t="str" cm="1">
        <f t="array" ref="O117">IFERROR(
IF(OR(O$9="",$I117=""),"",
SUMIFS(収穫記録!$P:$P,収穫記録!$D:$D,$J$1,収穫記録!$I:$I,$J$2,収穫記録!$J:$J,O$9,収穫記録!$F:$F,$I117,収穫記録!$B:$B,"&gt;="&amp;$J$5,収穫記録!$B:$B,"&lt;="&amp;$J$6)
/_xlfn.UNIQUE(_xlfn._xlws.FILTER($E:$E,$D:$D=$J$3))
/IF($J$4="総計",1,IF($J$4="割合",$H117,$K117/10))
),0)</f>
        <v/>
      </c>
      <c r="P117" s="48" t="str" cm="1">
        <f t="array" ref="P117">IFERROR(
IF(OR(P$9="",$I117=""),"",
SUMIFS(収穫記録!$P:$P,収穫記録!$D:$D,$J$1,収穫記録!$I:$I,$J$2,収穫記録!$J:$J,P$9,収穫記録!$F:$F,$I117,収穫記録!$B:$B,"&gt;="&amp;$J$5,収穫記録!$B:$B,"&lt;="&amp;$J$6)
/_xlfn.UNIQUE(_xlfn._xlws.FILTER($E:$E,$D:$D=$J$3))
/IF($J$4="総計",1,IF($J$4="割合",$H117,$K117/10))
),0)</f>
        <v/>
      </c>
      <c r="Q117" s="48" t="str" cm="1">
        <f t="array" ref="Q117">IFERROR(
IF(OR(Q$9="",$I117=""),"",
SUMIFS(収穫記録!$P:$P,収穫記録!$D:$D,$J$1,収穫記録!$I:$I,$J$2,収穫記録!$J:$J,Q$9,収穫記録!$F:$F,$I117,収穫記録!$B:$B,"&gt;="&amp;$J$5,収穫記録!$B:$B,"&lt;="&amp;$J$6)
/_xlfn.UNIQUE(_xlfn._xlws.FILTER($E:$E,$D:$D=$J$3))
/IF($J$4="総計",1,IF($J$4="割合",$H117,$K117/10))
),0)</f>
        <v/>
      </c>
      <c r="R117" s="48" t="str" cm="1">
        <f t="array" ref="R117">IFERROR(
IF(OR(R$9="",$I117=""),"",
SUMIFS(収穫記録!$P:$P,収穫記録!$D:$D,$J$1,収穫記録!$I:$I,$J$2,収穫記録!$J:$J,R$9,収穫記録!$F:$F,$I117,収穫記録!$B:$B,"&gt;="&amp;$J$5,収穫記録!$B:$B,"&lt;="&amp;$J$6)
/_xlfn.UNIQUE(_xlfn._xlws.FILTER($E:$E,$D:$D=$J$3))
/IF($J$4="総計",1,IF($J$4="割合",$H117,$K117/10))
),0)</f>
        <v/>
      </c>
      <c r="S117" s="48" t="str" cm="1">
        <f t="array" ref="S117">IFERROR(
IF(OR(S$9="",$I117=""),"",
SUMIFS(収穫記録!$P:$P,収穫記録!$D:$D,$J$1,収穫記録!$I:$I,$J$2,収穫記録!$J:$J,S$9,収穫記録!$F:$F,$I117,収穫記録!$B:$B,"&gt;="&amp;$J$5,収穫記録!$B:$B,"&lt;="&amp;$J$6)
/_xlfn.UNIQUE(_xlfn._xlws.FILTER($E:$E,$D:$D=$J$3))
/IF($J$4="総計",1,IF($J$4="割合",$H117,$K117/10))
),0)</f>
        <v/>
      </c>
      <c r="T117" s="48" t="str" cm="1">
        <f t="array" ref="T117">IFERROR(
IF(OR(T$9="",$I117=""),"",
SUMIFS(収穫記録!$P:$P,収穫記録!$D:$D,$J$1,収穫記録!$I:$I,$J$2,収穫記録!$J:$J,T$9,収穫記録!$F:$F,$I117,収穫記録!$B:$B,"&gt;="&amp;$J$5,収穫記録!$B:$B,"&lt;="&amp;$J$6)
/_xlfn.UNIQUE(_xlfn._xlws.FILTER($E:$E,$D:$D=$J$3))
/IF($J$4="総計",1,IF($J$4="割合",$H117,$K117/10))
),0)</f>
        <v/>
      </c>
      <c r="U117" s="48" t="str" cm="1">
        <f t="array" ref="U117">IFERROR(
IF(OR(U$9="",$I117=""),"",
SUMIFS(収穫記録!$P:$P,収穫記録!$D:$D,$J$1,収穫記録!$I:$I,$J$2,収穫記録!$J:$J,U$9,収穫記録!$F:$F,$I117,収穫記録!$B:$B,"&gt;="&amp;$J$5,収穫記録!$B:$B,"&lt;="&amp;$J$6)
/_xlfn.UNIQUE(_xlfn._xlws.FILTER($E:$E,$D:$D=$J$3))
/IF($J$4="総計",1,IF($J$4="割合",$H117,$K117/10))
),0)</f>
        <v/>
      </c>
      <c r="V117" s="48" t="str" cm="1">
        <f t="array" ref="V117">IFERROR(
IF(OR(V$9="",$I117=""),"",
SUMIFS(収穫記録!$P:$P,収穫記録!$D:$D,$J$1,収穫記録!$I:$I,$J$2,収穫記録!$J:$J,V$9,収穫記録!$F:$F,$I117,収穫記録!$B:$B,"&gt;="&amp;$J$5,収穫記録!$B:$B,"&lt;="&amp;$J$6)
/_xlfn.UNIQUE(_xlfn._xlws.FILTER($E:$E,$D:$D=$J$3))
/IF($J$4="総計",1,IF($J$4="割合",$H117,$K117/10))
),0)</f>
        <v/>
      </c>
      <c r="W117" s="48" t="str" cm="1">
        <f t="array" ref="W117">IFERROR(
IF(OR(W$9="",$I117=""),"",
SUMIFS(収穫記録!$P:$P,収穫記録!$D:$D,$J$1,収穫記録!$I:$I,$J$2,収穫記録!$J:$J,W$9,収穫記録!$F:$F,$I117,収穫記録!$B:$B,"&gt;="&amp;$J$5,収穫記録!$B:$B,"&lt;="&amp;$J$6)
/_xlfn.UNIQUE(_xlfn._xlws.FILTER($E:$E,$D:$D=$J$3))
/IF($J$4="総計",1,IF($J$4="割合",$H117,$K117/10))
),0)</f>
        <v/>
      </c>
      <c r="X117" s="48" t="str" cm="1">
        <f t="array" ref="X117">IFERROR(
IF(OR(X$9="",$I117=""),"",
SUMIFS(収穫記録!$P:$P,収穫記録!$D:$D,$J$1,収穫記録!$I:$I,$J$2,収穫記録!$J:$J,X$9,収穫記録!$F:$F,$I117,収穫記録!$B:$B,"&gt;="&amp;$J$5,収穫記録!$B:$B,"&lt;="&amp;$J$6)
/_xlfn.UNIQUE(_xlfn._xlws.FILTER($E:$E,$D:$D=$J$3))
/IF($J$4="総計",1,IF($J$4="割合",$H117,$K117/10))
),0)</f>
        <v/>
      </c>
    </row>
    <row r="118" spans="10:24">
      <c r="J118" s="13"/>
      <c r="K118" s="37"/>
      <c r="L118" s="46" t="str">
        <f t="shared" si="1"/>
        <v/>
      </c>
      <c r="M118" s="47" cm="1">
        <f t="array" ref="M118">IFERROR(
IF(OR(M$9="",$I118=""),"",
SUMIFS(収穫記録!$P:$P,収穫記録!$D:$D,$J$1,収穫記録!$I:$I,$J$2,収穫記録!$J:$J,M$9,収穫記録!$F:$F,$I118,収穫記録!$B:$B,"&gt;="&amp;$J$5,収穫記録!$B:$B,"&lt;="&amp;$J$6)
/_xlfn.UNIQUE(_xlfn._xlws.FILTER($E:$E,$D:$D=$J$3))
/IF($J$4="総計",1,IF($J$4="割合",$H118,$K118/10))
),0)</f>
        <v>0</v>
      </c>
      <c r="N118" s="48" t="str" cm="1">
        <f t="array" ref="N118">IFERROR(
IF(OR(N$9="",$I118=""),"",
SUMIFS(収穫記録!$P:$P,収穫記録!$D:$D,$J$1,収穫記録!$I:$I,$J$2,収穫記録!$J:$J,N$9,収穫記録!$F:$F,$I118,収穫記録!$B:$B,"&gt;="&amp;$J$5,収穫記録!$B:$B,"&lt;="&amp;$J$6)
/_xlfn.UNIQUE(_xlfn._xlws.FILTER($E:$E,$D:$D=$J$3))
/IF($J$4="総計",1,IF($J$4="割合",$H118,$K118/10))
),0)</f>
        <v/>
      </c>
      <c r="O118" s="48" t="str" cm="1">
        <f t="array" ref="O118">IFERROR(
IF(OR(O$9="",$I118=""),"",
SUMIFS(収穫記録!$P:$P,収穫記録!$D:$D,$J$1,収穫記録!$I:$I,$J$2,収穫記録!$J:$J,O$9,収穫記録!$F:$F,$I118,収穫記録!$B:$B,"&gt;="&amp;$J$5,収穫記録!$B:$B,"&lt;="&amp;$J$6)
/_xlfn.UNIQUE(_xlfn._xlws.FILTER($E:$E,$D:$D=$J$3))
/IF($J$4="総計",1,IF($J$4="割合",$H118,$K118/10))
),0)</f>
        <v/>
      </c>
      <c r="P118" s="48" t="str" cm="1">
        <f t="array" ref="P118">IFERROR(
IF(OR(P$9="",$I118=""),"",
SUMIFS(収穫記録!$P:$P,収穫記録!$D:$D,$J$1,収穫記録!$I:$I,$J$2,収穫記録!$J:$J,P$9,収穫記録!$F:$F,$I118,収穫記録!$B:$B,"&gt;="&amp;$J$5,収穫記録!$B:$B,"&lt;="&amp;$J$6)
/_xlfn.UNIQUE(_xlfn._xlws.FILTER($E:$E,$D:$D=$J$3))
/IF($J$4="総計",1,IF($J$4="割合",$H118,$K118/10))
),0)</f>
        <v/>
      </c>
      <c r="Q118" s="48" t="str" cm="1">
        <f t="array" ref="Q118">IFERROR(
IF(OR(Q$9="",$I118=""),"",
SUMIFS(収穫記録!$P:$P,収穫記録!$D:$D,$J$1,収穫記録!$I:$I,$J$2,収穫記録!$J:$J,Q$9,収穫記録!$F:$F,$I118,収穫記録!$B:$B,"&gt;="&amp;$J$5,収穫記録!$B:$B,"&lt;="&amp;$J$6)
/_xlfn.UNIQUE(_xlfn._xlws.FILTER($E:$E,$D:$D=$J$3))
/IF($J$4="総計",1,IF($J$4="割合",$H118,$K118/10))
),0)</f>
        <v/>
      </c>
      <c r="R118" s="48" t="str" cm="1">
        <f t="array" ref="R118">IFERROR(
IF(OR(R$9="",$I118=""),"",
SUMIFS(収穫記録!$P:$P,収穫記録!$D:$D,$J$1,収穫記録!$I:$I,$J$2,収穫記録!$J:$J,R$9,収穫記録!$F:$F,$I118,収穫記録!$B:$B,"&gt;="&amp;$J$5,収穫記録!$B:$B,"&lt;="&amp;$J$6)
/_xlfn.UNIQUE(_xlfn._xlws.FILTER($E:$E,$D:$D=$J$3))
/IF($J$4="総計",1,IF($J$4="割合",$H118,$K118/10))
),0)</f>
        <v/>
      </c>
      <c r="S118" s="48" t="str" cm="1">
        <f t="array" ref="S118">IFERROR(
IF(OR(S$9="",$I118=""),"",
SUMIFS(収穫記録!$P:$P,収穫記録!$D:$D,$J$1,収穫記録!$I:$I,$J$2,収穫記録!$J:$J,S$9,収穫記録!$F:$F,$I118,収穫記録!$B:$B,"&gt;="&amp;$J$5,収穫記録!$B:$B,"&lt;="&amp;$J$6)
/_xlfn.UNIQUE(_xlfn._xlws.FILTER($E:$E,$D:$D=$J$3))
/IF($J$4="総計",1,IF($J$4="割合",$H118,$K118/10))
),0)</f>
        <v/>
      </c>
      <c r="T118" s="48" t="str" cm="1">
        <f t="array" ref="T118">IFERROR(
IF(OR(T$9="",$I118=""),"",
SUMIFS(収穫記録!$P:$P,収穫記録!$D:$D,$J$1,収穫記録!$I:$I,$J$2,収穫記録!$J:$J,T$9,収穫記録!$F:$F,$I118,収穫記録!$B:$B,"&gt;="&amp;$J$5,収穫記録!$B:$B,"&lt;="&amp;$J$6)
/_xlfn.UNIQUE(_xlfn._xlws.FILTER($E:$E,$D:$D=$J$3))
/IF($J$4="総計",1,IF($J$4="割合",$H118,$K118/10))
),0)</f>
        <v/>
      </c>
      <c r="U118" s="48" t="str" cm="1">
        <f t="array" ref="U118">IFERROR(
IF(OR(U$9="",$I118=""),"",
SUMIFS(収穫記録!$P:$P,収穫記録!$D:$D,$J$1,収穫記録!$I:$I,$J$2,収穫記録!$J:$J,U$9,収穫記録!$F:$F,$I118,収穫記録!$B:$B,"&gt;="&amp;$J$5,収穫記録!$B:$B,"&lt;="&amp;$J$6)
/_xlfn.UNIQUE(_xlfn._xlws.FILTER($E:$E,$D:$D=$J$3))
/IF($J$4="総計",1,IF($J$4="割合",$H118,$K118/10))
),0)</f>
        <v/>
      </c>
      <c r="V118" s="48" t="str" cm="1">
        <f t="array" ref="V118">IFERROR(
IF(OR(V$9="",$I118=""),"",
SUMIFS(収穫記録!$P:$P,収穫記録!$D:$D,$J$1,収穫記録!$I:$I,$J$2,収穫記録!$J:$J,V$9,収穫記録!$F:$F,$I118,収穫記録!$B:$B,"&gt;="&amp;$J$5,収穫記録!$B:$B,"&lt;="&amp;$J$6)
/_xlfn.UNIQUE(_xlfn._xlws.FILTER($E:$E,$D:$D=$J$3))
/IF($J$4="総計",1,IF($J$4="割合",$H118,$K118/10))
),0)</f>
        <v/>
      </c>
      <c r="W118" s="48" t="str" cm="1">
        <f t="array" ref="W118">IFERROR(
IF(OR(W$9="",$I118=""),"",
SUMIFS(収穫記録!$P:$P,収穫記録!$D:$D,$J$1,収穫記録!$I:$I,$J$2,収穫記録!$J:$J,W$9,収穫記録!$F:$F,$I118,収穫記録!$B:$B,"&gt;="&amp;$J$5,収穫記録!$B:$B,"&lt;="&amp;$J$6)
/_xlfn.UNIQUE(_xlfn._xlws.FILTER($E:$E,$D:$D=$J$3))
/IF($J$4="総計",1,IF($J$4="割合",$H118,$K118/10))
),0)</f>
        <v/>
      </c>
      <c r="X118" s="48" t="str" cm="1">
        <f t="array" ref="X118">IFERROR(
IF(OR(X$9="",$I118=""),"",
SUMIFS(収穫記録!$P:$P,収穫記録!$D:$D,$J$1,収穫記録!$I:$I,$J$2,収穫記録!$J:$J,X$9,収穫記録!$F:$F,$I118,収穫記録!$B:$B,"&gt;="&amp;$J$5,収穫記録!$B:$B,"&lt;="&amp;$J$6)
/_xlfn.UNIQUE(_xlfn._xlws.FILTER($E:$E,$D:$D=$J$3))
/IF($J$4="総計",1,IF($J$4="割合",$H118,$K118/10))
),0)</f>
        <v/>
      </c>
    </row>
    <row r="119" spans="10:24">
      <c r="J119" s="13"/>
      <c r="K119" s="37"/>
      <c r="L119" s="46" t="str">
        <f t="shared" si="1"/>
        <v/>
      </c>
      <c r="M119" s="47" cm="1">
        <f t="array" ref="M119">IFERROR(
IF(OR(M$9="",$I119=""),"",
SUMIFS(収穫記録!$P:$P,収穫記録!$D:$D,$J$1,収穫記録!$I:$I,$J$2,収穫記録!$J:$J,M$9,収穫記録!$F:$F,$I119,収穫記録!$B:$B,"&gt;="&amp;$J$5,収穫記録!$B:$B,"&lt;="&amp;$J$6)
/_xlfn.UNIQUE(_xlfn._xlws.FILTER($E:$E,$D:$D=$J$3))
/IF($J$4="総計",1,IF($J$4="割合",$H119,$K119/10))
),0)</f>
        <v>0</v>
      </c>
      <c r="N119" s="48" t="str" cm="1">
        <f t="array" ref="N119">IFERROR(
IF(OR(N$9="",$I119=""),"",
SUMIFS(収穫記録!$P:$P,収穫記録!$D:$D,$J$1,収穫記録!$I:$I,$J$2,収穫記録!$J:$J,N$9,収穫記録!$F:$F,$I119,収穫記録!$B:$B,"&gt;="&amp;$J$5,収穫記録!$B:$B,"&lt;="&amp;$J$6)
/_xlfn.UNIQUE(_xlfn._xlws.FILTER($E:$E,$D:$D=$J$3))
/IF($J$4="総計",1,IF($J$4="割合",$H119,$K119/10))
),0)</f>
        <v/>
      </c>
      <c r="O119" s="48" t="str" cm="1">
        <f t="array" ref="O119">IFERROR(
IF(OR(O$9="",$I119=""),"",
SUMIFS(収穫記録!$P:$P,収穫記録!$D:$D,$J$1,収穫記録!$I:$I,$J$2,収穫記録!$J:$J,O$9,収穫記録!$F:$F,$I119,収穫記録!$B:$B,"&gt;="&amp;$J$5,収穫記録!$B:$B,"&lt;="&amp;$J$6)
/_xlfn.UNIQUE(_xlfn._xlws.FILTER($E:$E,$D:$D=$J$3))
/IF($J$4="総計",1,IF($J$4="割合",$H119,$K119/10))
),0)</f>
        <v/>
      </c>
      <c r="P119" s="48" t="str" cm="1">
        <f t="array" ref="P119">IFERROR(
IF(OR(P$9="",$I119=""),"",
SUMIFS(収穫記録!$P:$P,収穫記録!$D:$D,$J$1,収穫記録!$I:$I,$J$2,収穫記録!$J:$J,P$9,収穫記録!$F:$F,$I119,収穫記録!$B:$B,"&gt;="&amp;$J$5,収穫記録!$B:$B,"&lt;="&amp;$J$6)
/_xlfn.UNIQUE(_xlfn._xlws.FILTER($E:$E,$D:$D=$J$3))
/IF($J$4="総計",1,IF($J$4="割合",$H119,$K119/10))
),0)</f>
        <v/>
      </c>
      <c r="Q119" s="48" t="str" cm="1">
        <f t="array" ref="Q119">IFERROR(
IF(OR(Q$9="",$I119=""),"",
SUMIFS(収穫記録!$P:$P,収穫記録!$D:$D,$J$1,収穫記録!$I:$I,$J$2,収穫記録!$J:$J,Q$9,収穫記録!$F:$F,$I119,収穫記録!$B:$B,"&gt;="&amp;$J$5,収穫記録!$B:$B,"&lt;="&amp;$J$6)
/_xlfn.UNIQUE(_xlfn._xlws.FILTER($E:$E,$D:$D=$J$3))
/IF($J$4="総計",1,IF($J$4="割合",$H119,$K119/10))
),0)</f>
        <v/>
      </c>
      <c r="R119" s="48" t="str" cm="1">
        <f t="array" ref="R119">IFERROR(
IF(OR(R$9="",$I119=""),"",
SUMIFS(収穫記録!$P:$P,収穫記録!$D:$D,$J$1,収穫記録!$I:$I,$J$2,収穫記録!$J:$J,R$9,収穫記録!$F:$F,$I119,収穫記録!$B:$B,"&gt;="&amp;$J$5,収穫記録!$B:$B,"&lt;="&amp;$J$6)
/_xlfn.UNIQUE(_xlfn._xlws.FILTER($E:$E,$D:$D=$J$3))
/IF($J$4="総計",1,IF($J$4="割合",$H119,$K119/10))
),0)</f>
        <v/>
      </c>
      <c r="S119" s="48" t="str" cm="1">
        <f t="array" ref="S119">IFERROR(
IF(OR(S$9="",$I119=""),"",
SUMIFS(収穫記録!$P:$P,収穫記録!$D:$D,$J$1,収穫記録!$I:$I,$J$2,収穫記録!$J:$J,S$9,収穫記録!$F:$F,$I119,収穫記録!$B:$B,"&gt;="&amp;$J$5,収穫記録!$B:$B,"&lt;="&amp;$J$6)
/_xlfn.UNIQUE(_xlfn._xlws.FILTER($E:$E,$D:$D=$J$3))
/IF($J$4="総計",1,IF($J$4="割合",$H119,$K119/10))
),0)</f>
        <v/>
      </c>
      <c r="T119" s="48" t="str" cm="1">
        <f t="array" ref="T119">IFERROR(
IF(OR(T$9="",$I119=""),"",
SUMIFS(収穫記録!$P:$P,収穫記録!$D:$D,$J$1,収穫記録!$I:$I,$J$2,収穫記録!$J:$J,T$9,収穫記録!$F:$F,$I119,収穫記録!$B:$B,"&gt;="&amp;$J$5,収穫記録!$B:$B,"&lt;="&amp;$J$6)
/_xlfn.UNIQUE(_xlfn._xlws.FILTER($E:$E,$D:$D=$J$3))
/IF($J$4="総計",1,IF($J$4="割合",$H119,$K119/10))
),0)</f>
        <v/>
      </c>
      <c r="U119" s="48" t="str" cm="1">
        <f t="array" ref="U119">IFERROR(
IF(OR(U$9="",$I119=""),"",
SUMIFS(収穫記録!$P:$P,収穫記録!$D:$D,$J$1,収穫記録!$I:$I,$J$2,収穫記録!$J:$J,U$9,収穫記録!$F:$F,$I119,収穫記録!$B:$B,"&gt;="&amp;$J$5,収穫記録!$B:$B,"&lt;="&amp;$J$6)
/_xlfn.UNIQUE(_xlfn._xlws.FILTER($E:$E,$D:$D=$J$3))
/IF($J$4="総計",1,IF($J$4="割合",$H119,$K119/10))
),0)</f>
        <v/>
      </c>
      <c r="V119" s="48" t="str" cm="1">
        <f t="array" ref="V119">IFERROR(
IF(OR(V$9="",$I119=""),"",
SUMIFS(収穫記録!$P:$P,収穫記録!$D:$D,$J$1,収穫記録!$I:$I,$J$2,収穫記録!$J:$J,V$9,収穫記録!$F:$F,$I119,収穫記録!$B:$B,"&gt;="&amp;$J$5,収穫記録!$B:$B,"&lt;="&amp;$J$6)
/_xlfn.UNIQUE(_xlfn._xlws.FILTER($E:$E,$D:$D=$J$3))
/IF($J$4="総計",1,IF($J$4="割合",$H119,$K119/10))
),0)</f>
        <v/>
      </c>
      <c r="W119" s="48" t="str" cm="1">
        <f t="array" ref="W119">IFERROR(
IF(OR(W$9="",$I119=""),"",
SUMIFS(収穫記録!$P:$P,収穫記録!$D:$D,$J$1,収穫記録!$I:$I,$J$2,収穫記録!$J:$J,W$9,収穫記録!$F:$F,$I119,収穫記録!$B:$B,"&gt;="&amp;$J$5,収穫記録!$B:$B,"&lt;="&amp;$J$6)
/_xlfn.UNIQUE(_xlfn._xlws.FILTER($E:$E,$D:$D=$J$3))
/IF($J$4="総計",1,IF($J$4="割合",$H119,$K119/10))
),0)</f>
        <v/>
      </c>
      <c r="X119" s="48" t="str" cm="1">
        <f t="array" ref="X119">IFERROR(
IF(OR(X$9="",$I119=""),"",
SUMIFS(収穫記録!$P:$P,収穫記録!$D:$D,$J$1,収穫記録!$I:$I,$J$2,収穫記録!$J:$J,X$9,収穫記録!$F:$F,$I119,収穫記録!$B:$B,"&gt;="&amp;$J$5,収穫記録!$B:$B,"&lt;="&amp;$J$6)
/_xlfn.UNIQUE(_xlfn._xlws.FILTER($E:$E,$D:$D=$J$3))
/IF($J$4="総計",1,IF($J$4="割合",$H119,$K119/10))
),0)</f>
        <v/>
      </c>
    </row>
    <row r="120" spans="10:24">
      <c r="J120" s="13"/>
      <c r="K120" s="37"/>
      <c r="L120" s="46" t="str">
        <f t="shared" si="1"/>
        <v/>
      </c>
      <c r="M120" s="47" cm="1">
        <f t="array" ref="M120">IFERROR(
IF(OR(M$9="",$I120=""),"",
SUMIFS(収穫記録!$P:$P,収穫記録!$D:$D,$J$1,収穫記録!$I:$I,$J$2,収穫記録!$J:$J,M$9,収穫記録!$F:$F,$I120,収穫記録!$B:$B,"&gt;="&amp;$J$5,収穫記録!$B:$B,"&lt;="&amp;$J$6)
/_xlfn.UNIQUE(_xlfn._xlws.FILTER($E:$E,$D:$D=$J$3))
/IF($J$4="総計",1,IF($J$4="割合",$H120,$K120/10))
),0)</f>
        <v>0</v>
      </c>
      <c r="N120" s="48" t="str" cm="1">
        <f t="array" ref="N120">IFERROR(
IF(OR(N$9="",$I120=""),"",
SUMIFS(収穫記録!$P:$P,収穫記録!$D:$D,$J$1,収穫記録!$I:$I,$J$2,収穫記録!$J:$J,N$9,収穫記録!$F:$F,$I120,収穫記録!$B:$B,"&gt;="&amp;$J$5,収穫記録!$B:$B,"&lt;="&amp;$J$6)
/_xlfn.UNIQUE(_xlfn._xlws.FILTER($E:$E,$D:$D=$J$3))
/IF($J$4="総計",1,IF($J$4="割合",$H120,$K120/10))
),0)</f>
        <v/>
      </c>
      <c r="O120" s="48" t="str" cm="1">
        <f t="array" ref="O120">IFERROR(
IF(OR(O$9="",$I120=""),"",
SUMIFS(収穫記録!$P:$P,収穫記録!$D:$D,$J$1,収穫記録!$I:$I,$J$2,収穫記録!$J:$J,O$9,収穫記録!$F:$F,$I120,収穫記録!$B:$B,"&gt;="&amp;$J$5,収穫記録!$B:$B,"&lt;="&amp;$J$6)
/_xlfn.UNIQUE(_xlfn._xlws.FILTER($E:$E,$D:$D=$J$3))
/IF($J$4="総計",1,IF($J$4="割合",$H120,$K120/10))
),0)</f>
        <v/>
      </c>
      <c r="P120" s="48" t="str" cm="1">
        <f t="array" ref="P120">IFERROR(
IF(OR(P$9="",$I120=""),"",
SUMIFS(収穫記録!$P:$P,収穫記録!$D:$D,$J$1,収穫記録!$I:$I,$J$2,収穫記録!$J:$J,P$9,収穫記録!$F:$F,$I120,収穫記録!$B:$B,"&gt;="&amp;$J$5,収穫記録!$B:$B,"&lt;="&amp;$J$6)
/_xlfn.UNIQUE(_xlfn._xlws.FILTER($E:$E,$D:$D=$J$3))
/IF($J$4="総計",1,IF($J$4="割合",$H120,$K120/10))
),0)</f>
        <v/>
      </c>
      <c r="Q120" s="48" t="str" cm="1">
        <f t="array" ref="Q120">IFERROR(
IF(OR(Q$9="",$I120=""),"",
SUMIFS(収穫記録!$P:$P,収穫記録!$D:$D,$J$1,収穫記録!$I:$I,$J$2,収穫記録!$J:$J,Q$9,収穫記録!$F:$F,$I120,収穫記録!$B:$B,"&gt;="&amp;$J$5,収穫記録!$B:$B,"&lt;="&amp;$J$6)
/_xlfn.UNIQUE(_xlfn._xlws.FILTER($E:$E,$D:$D=$J$3))
/IF($J$4="総計",1,IF($J$4="割合",$H120,$K120/10))
),0)</f>
        <v/>
      </c>
      <c r="R120" s="48" t="str" cm="1">
        <f t="array" ref="R120">IFERROR(
IF(OR(R$9="",$I120=""),"",
SUMIFS(収穫記録!$P:$P,収穫記録!$D:$D,$J$1,収穫記録!$I:$I,$J$2,収穫記録!$J:$J,R$9,収穫記録!$F:$F,$I120,収穫記録!$B:$B,"&gt;="&amp;$J$5,収穫記録!$B:$B,"&lt;="&amp;$J$6)
/_xlfn.UNIQUE(_xlfn._xlws.FILTER($E:$E,$D:$D=$J$3))
/IF($J$4="総計",1,IF($J$4="割合",$H120,$K120/10))
),0)</f>
        <v/>
      </c>
      <c r="S120" s="48" t="str" cm="1">
        <f t="array" ref="S120">IFERROR(
IF(OR(S$9="",$I120=""),"",
SUMIFS(収穫記録!$P:$P,収穫記録!$D:$D,$J$1,収穫記録!$I:$I,$J$2,収穫記録!$J:$J,S$9,収穫記録!$F:$F,$I120,収穫記録!$B:$B,"&gt;="&amp;$J$5,収穫記録!$B:$B,"&lt;="&amp;$J$6)
/_xlfn.UNIQUE(_xlfn._xlws.FILTER($E:$E,$D:$D=$J$3))
/IF($J$4="総計",1,IF($J$4="割合",$H120,$K120/10))
),0)</f>
        <v/>
      </c>
      <c r="T120" s="48" t="str" cm="1">
        <f t="array" ref="T120">IFERROR(
IF(OR(T$9="",$I120=""),"",
SUMIFS(収穫記録!$P:$P,収穫記録!$D:$D,$J$1,収穫記録!$I:$I,$J$2,収穫記録!$J:$J,T$9,収穫記録!$F:$F,$I120,収穫記録!$B:$B,"&gt;="&amp;$J$5,収穫記録!$B:$B,"&lt;="&amp;$J$6)
/_xlfn.UNIQUE(_xlfn._xlws.FILTER($E:$E,$D:$D=$J$3))
/IF($J$4="総計",1,IF($J$4="割合",$H120,$K120/10))
),0)</f>
        <v/>
      </c>
      <c r="U120" s="48" t="str" cm="1">
        <f t="array" ref="U120">IFERROR(
IF(OR(U$9="",$I120=""),"",
SUMIFS(収穫記録!$P:$P,収穫記録!$D:$D,$J$1,収穫記録!$I:$I,$J$2,収穫記録!$J:$J,U$9,収穫記録!$F:$F,$I120,収穫記録!$B:$B,"&gt;="&amp;$J$5,収穫記録!$B:$B,"&lt;="&amp;$J$6)
/_xlfn.UNIQUE(_xlfn._xlws.FILTER($E:$E,$D:$D=$J$3))
/IF($J$4="総計",1,IF($J$4="割合",$H120,$K120/10))
),0)</f>
        <v/>
      </c>
      <c r="V120" s="48" t="str" cm="1">
        <f t="array" ref="V120">IFERROR(
IF(OR(V$9="",$I120=""),"",
SUMIFS(収穫記録!$P:$P,収穫記録!$D:$D,$J$1,収穫記録!$I:$I,$J$2,収穫記録!$J:$J,V$9,収穫記録!$F:$F,$I120,収穫記録!$B:$B,"&gt;="&amp;$J$5,収穫記録!$B:$B,"&lt;="&amp;$J$6)
/_xlfn.UNIQUE(_xlfn._xlws.FILTER($E:$E,$D:$D=$J$3))
/IF($J$4="総計",1,IF($J$4="割合",$H120,$K120/10))
),0)</f>
        <v/>
      </c>
      <c r="W120" s="48" t="str" cm="1">
        <f t="array" ref="W120">IFERROR(
IF(OR(W$9="",$I120=""),"",
SUMIFS(収穫記録!$P:$P,収穫記録!$D:$D,$J$1,収穫記録!$I:$I,$J$2,収穫記録!$J:$J,W$9,収穫記録!$F:$F,$I120,収穫記録!$B:$B,"&gt;="&amp;$J$5,収穫記録!$B:$B,"&lt;="&amp;$J$6)
/_xlfn.UNIQUE(_xlfn._xlws.FILTER($E:$E,$D:$D=$J$3))
/IF($J$4="総計",1,IF($J$4="割合",$H120,$K120/10))
),0)</f>
        <v/>
      </c>
      <c r="X120" s="48" t="str" cm="1">
        <f t="array" ref="X120">IFERROR(
IF(OR(X$9="",$I120=""),"",
SUMIFS(収穫記録!$P:$P,収穫記録!$D:$D,$J$1,収穫記録!$I:$I,$J$2,収穫記録!$J:$J,X$9,収穫記録!$F:$F,$I120,収穫記録!$B:$B,"&gt;="&amp;$J$5,収穫記録!$B:$B,"&lt;="&amp;$J$6)
/_xlfn.UNIQUE(_xlfn._xlws.FILTER($E:$E,$D:$D=$J$3))
/IF($J$4="総計",1,IF($J$4="割合",$H120,$K120/10))
),0)</f>
        <v/>
      </c>
    </row>
    <row r="121" spans="10:24">
      <c r="J121" s="13"/>
      <c r="K121" s="37"/>
      <c r="L121" s="46" t="str">
        <f t="shared" si="1"/>
        <v/>
      </c>
      <c r="M121" s="47" cm="1">
        <f t="array" ref="M121">IFERROR(
IF(OR(M$9="",$I121=""),"",
SUMIFS(収穫記録!$P:$P,収穫記録!$D:$D,$J$1,収穫記録!$I:$I,$J$2,収穫記録!$J:$J,M$9,収穫記録!$F:$F,$I121,収穫記録!$B:$B,"&gt;="&amp;$J$5,収穫記録!$B:$B,"&lt;="&amp;$J$6)
/_xlfn.UNIQUE(_xlfn._xlws.FILTER($E:$E,$D:$D=$J$3))
/IF($J$4="総計",1,IF($J$4="割合",$H121,$K121/10))
),0)</f>
        <v>0</v>
      </c>
      <c r="N121" s="48" t="str" cm="1">
        <f t="array" ref="N121">IFERROR(
IF(OR(N$9="",$I121=""),"",
SUMIFS(収穫記録!$P:$P,収穫記録!$D:$D,$J$1,収穫記録!$I:$I,$J$2,収穫記録!$J:$J,N$9,収穫記録!$F:$F,$I121,収穫記録!$B:$B,"&gt;="&amp;$J$5,収穫記録!$B:$B,"&lt;="&amp;$J$6)
/_xlfn.UNIQUE(_xlfn._xlws.FILTER($E:$E,$D:$D=$J$3))
/IF($J$4="総計",1,IF($J$4="割合",$H121,$K121/10))
),0)</f>
        <v/>
      </c>
      <c r="O121" s="48" t="str" cm="1">
        <f t="array" ref="O121">IFERROR(
IF(OR(O$9="",$I121=""),"",
SUMIFS(収穫記録!$P:$P,収穫記録!$D:$D,$J$1,収穫記録!$I:$I,$J$2,収穫記録!$J:$J,O$9,収穫記録!$F:$F,$I121,収穫記録!$B:$B,"&gt;="&amp;$J$5,収穫記録!$B:$B,"&lt;="&amp;$J$6)
/_xlfn.UNIQUE(_xlfn._xlws.FILTER($E:$E,$D:$D=$J$3))
/IF($J$4="総計",1,IF($J$4="割合",$H121,$K121/10))
),0)</f>
        <v/>
      </c>
      <c r="P121" s="48" t="str" cm="1">
        <f t="array" ref="P121">IFERROR(
IF(OR(P$9="",$I121=""),"",
SUMIFS(収穫記録!$P:$P,収穫記録!$D:$D,$J$1,収穫記録!$I:$I,$J$2,収穫記録!$J:$J,P$9,収穫記録!$F:$F,$I121,収穫記録!$B:$B,"&gt;="&amp;$J$5,収穫記録!$B:$B,"&lt;="&amp;$J$6)
/_xlfn.UNIQUE(_xlfn._xlws.FILTER($E:$E,$D:$D=$J$3))
/IF($J$4="総計",1,IF($J$4="割合",$H121,$K121/10))
),0)</f>
        <v/>
      </c>
      <c r="Q121" s="48" t="str" cm="1">
        <f t="array" ref="Q121">IFERROR(
IF(OR(Q$9="",$I121=""),"",
SUMIFS(収穫記録!$P:$P,収穫記録!$D:$D,$J$1,収穫記録!$I:$I,$J$2,収穫記録!$J:$J,Q$9,収穫記録!$F:$F,$I121,収穫記録!$B:$B,"&gt;="&amp;$J$5,収穫記録!$B:$B,"&lt;="&amp;$J$6)
/_xlfn.UNIQUE(_xlfn._xlws.FILTER($E:$E,$D:$D=$J$3))
/IF($J$4="総計",1,IF($J$4="割合",$H121,$K121/10))
),0)</f>
        <v/>
      </c>
      <c r="R121" s="48" t="str" cm="1">
        <f t="array" ref="R121">IFERROR(
IF(OR(R$9="",$I121=""),"",
SUMIFS(収穫記録!$P:$P,収穫記録!$D:$D,$J$1,収穫記録!$I:$I,$J$2,収穫記録!$J:$J,R$9,収穫記録!$F:$F,$I121,収穫記録!$B:$B,"&gt;="&amp;$J$5,収穫記録!$B:$B,"&lt;="&amp;$J$6)
/_xlfn.UNIQUE(_xlfn._xlws.FILTER($E:$E,$D:$D=$J$3))
/IF($J$4="総計",1,IF($J$4="割合",$H121,$K121/10))
),0)</f>
        <v/>
      </c>
      <c r="S121" s="48" t="str" cm="1">
        <f t="array" ref="S121">IFERROR(
IF(OR(S$9="",$I121=""),"",
SUMIFS(収穫記録!$P:$P,収穫記録!$D:$D,$J$1,収穫記録!$I:$I,$J$2,収穫記録!$J:$J,S$9,収穫記録!$F:$F,$I121,収穫記録!$B:$B,"&gt;="&amp;$J$5,収穫記録!$B:$B,"&lt;="&amp;$J$6)
/_xlfn.UNIQUE(_xlfn._xlws.FILTER($E:$E,$D:$D=$J$3))
/IF($J$4="総計",1,IF($J$4="割合",$H121,$K121/10))
),0)</f>
        <v/>
      </c>
      <c r="T121" s="48" t="str" cm="1">
        <f t="array" ref="T121">IFERROR(
IF(OR(T$9="",$I121=""),"",
SUMIFS(収穫記録!$P:$P,収穫記録!$D:$D,$J$1,収穫記録!$I:$I,$J$2,収穫記録!$J:$J,T$9,収穫記録!$F:$F,$I121,収穫記録!$B:$B,"&gt;="&amp;$J$5,収穫記録!$B:$B,"&lt;="&amp;$J$6)
/_xlfn.UNIQUE(_xlfn._xlws.FILTER($E:$E,$D:$D=$J$3))
/IF($J$4="総計",1,IF($J$4="割合",$H121,$K121/10))
),0)</f>
        <v/>
      </c>
      <c r="U121" s="48" t="str" cm="1">
        <f t="array" ref="U121">IFERROR(
IF(OR(U$9="",$I121=""),"",
SUMIFS(収穫記録!$P:$P,収穫記録!$D:$D,$J$1,収穫記録!$I:$I,$J$2,収穫記録!$J:$J,U$9,収穫記録!$F:$F,$I121,収穫記録!$B:$B,"&gt;="&amp;$J$5,収穫記録!$B:$B,"&lt;="&amp;$J$6)
/_xlfn.UNIQUE(_xlfn._xlws.FILTER($E:$E,$D:$D=$J$3))
/IF($J$4="総計",1,IF($J$4="割合",$H121,$K121/10))
),0)</f>
        <v/>
      </c>
      <c r="V121" s="48" t="str" cm="1">
        <f t="array" ref="V121">IFERROR(
IF(OR(V$9="",$I121=""),"",
SUMIFS(収穫記録!$P:$P,収穫記録!$D:$D,$J$1,収穫記録!$I:$I,$J$2,収穫記録!$J:$J,V$9,収穫記録!$F:$F,$I121,収穫記録!$B:$B,"&gt;="&amp;$J$5,収穫記録!$B:$B,"&lt;="&amp;$J$6)
/_xlfn.UNIQUE(_xlfn._xlws.FILTER($E:$E,$D:$D=$J$3))
/IF($J$4="総計",1,IF($J$4="割合",$H121,$K121/10))
),0)</f>
        <v/>
      </c>
      <c r="W121" s="48" t="str" cm="1">
        <f t="array" ref="W121">IFERROR(
IF(OR(W$9="",$I121=""),"",
SUMIFS(収穫記録!$P:$P,収穫記録!$D:$D,$J$1,収穫記録!$I:$I,$J$2,収穫記録!$J:$J,W$9,収穫記録!$F:$F,$I121,収穫記録!$B:$B,"&gt;="&amp;$J$5,収穫記録!$B:$B,"&lt;="&amp;$J$6)
/_xlfn.UNIQUE(_xlfn._xlws.FILTER($E:$E,$D:$D=$J$3))
/IF($J$4="総計",1,IF($J$4="割合",$H121,$K121/10))
),0)</f>
        <v/>
      </c>
      <c r="X121" s="48" t="str" cm="1">
        <f t="array" ref="X121">IFERROR(
IF(OR(X$9="",$I121=""),"",
SUMIFS(収穫記録!$P:$P,収穫記録!$D:$D,$J$1,収穫記録!$I:$I,$J$2,収穫記録!$J:$J,X$9,収穫記録!$F:$F,$I121,収穫記録!$B:$B,"&gt;="&amp;$J$5,収穫記録!$B:$B,"&lt;="&amp;$J$6)
/_xlfn.UNIQUE(_xlfn._xlws.FILTER($E:$E,$D:$D=$J$3))
/IF($J$4="総計",1,IF($J$4="割合",$H121,$K121/10))
),0)</f>
        <v/>
      </c>
    </row>
    <row r="122" spans="10:24">
      <c r="J122" s="13"/>
      <c r="K122" s="37"/>
      <c r="L122" s="46" t="str">
        <f t="shared" si="1"/>
        <v/>
      </c>
      <c r="M122" s="47" cm="1">
        <f t="array" ref="M122">IFERROR(
IF(OR(M$9="",$I122=""),"",
SUMIFS(収穫記録!$P:$P,収穫記録!$D:$D,$J$1,収穫記録!$I:$I,$J$2,収穫記録!$J:$J,M$9,収穫記録!$F:$F,$I122,収穫記録!$B:$B,"&gt;="&amp;$J$5,収穫記録!$B:$B,"&lt;="&amp;$J$6)
/_xlfn.UNIQUE(_xlfn._xlws.FILTER($E:$E,$D:$D=$J$3))
/IF($J$4="総計",1,IF($J$4="割合",$H122,$K122/10))
),0)</f>
        <v>0</v>
      </c>
      <c r="N122" s="48" t="str" cm="1">
        <f t="array" ref="N122">IFERROR(
IF(OR(N$9="",$I122=""),"",
SUMIFS(収穫記録!$P:$P,収穫記録!$D:$D,$J$1,収穫記録!$I:$I,$J$2,収穫記録!$J:$J,N$9,収穫記録!$F:$F,$I122,収穫記録!$B:$B,"&gt;="&amp;$J$5,収穫記録!$B:$B,"&lt;="&amp;$J$6)
/_xlfn.UNIQUE(_xlfn._xlws.FILTER($E:$E,$D:$D=$J$3))
/IF($J$4="総計",1,IF($J$4="割合",$H122,$K122/10))
),0)</f>
        <v/>
      </c>
      <c r="O122" s="48" t="str" cm="1">
        <f t="array" ref="O122">IFERROR(
IF(OR(O$9="",$I122=""),"",
SUMIFS(収穫記録!$P:$P,収穫記録!$D:$D,$J$1,収穫記録!$I:$I,$J$2,収穫記録!$J:$J,O$9,収穫記録!$F:$F,$I122,収穫記録!$B:$B,"&gt;="&amp;$J$5,収穫記録!$B:$B,"&lt;="&amp;$J$6)
/_xlfn.UNIQUE(_xlfn._xlws.FILTER($E:$E,$D:$D=$J$3))
/IF($J$4="総計",1,IF($J$4="割合",$H122,$K122/10))
),0)</f>
        <v/>
      </c>
      <c r="P122" s="48" t="str" cm="1">
        <f t="array" ref="P122">IFERROR(
IF(OR(P$9="",$I122=""),"",
SUMIFS(収穫記録!$P:$P,収穫記録!$D:$D,$J$1,収穫記録!$I:$I,$J$2,収穫記録!$J:$J,P$9,収穫記録!$F:$F,$I122,収穫記録!$B:$B,"&gt;="&amp;$J$5,収穫記録!$B:$B,"&lt;="&amp;$J$6)
/_xlfn.UNIQUE(_xlfn._xlws.FILTER($E:$E,$D:$D=$J$3))
/IF($J$4="総計",1,IF($J$4="割合",$H122,$K122/10))
),0)</f>
        <v/>
      </c>
      <c r="Q122" s="48" t="str" cm="1">
        <f t="array" ref="Q122">IFERROR(
IF(OR(Q$9="",$I122=""),"",
SUMIFS(収穫記録!$P:$P,収穫記録!$D:$D,$J$1,収穫記録!$I:$I,$J$2,収穫記録!$J:$J,Q$9,収穫記録!$F:$F,$I122,収穫記録!$B:$B,"&gt;="&amp;$J$5,収穫記録!$B:$B,"&lt;="&amp;$J$6)
/_xlfn.UNIQUE(_xlfn._xlws.FILTER($E:$E,$D:$D=$J$3))
/IF($J$4="総計",1,IF($J$4="割合",$H122,$K122/10))
),0)</f>
        <v/>
      </c>
      <c r="R122" s="48" t="str" cm="1">
        <f t="array" ref="R122">IFERROR(
IF(OR(R$9="",$I122=""),"",
SUMIFS(収穫記録!$P:$P,収穫記録!$D:$D,$J$1,収穫記録!$I:$I,$J$2,収穫記録!$J:$J,R$9,収穫記録!$F:$F,$I122,収穫記録!$B:$B,"&gt;="&amp;$J$5,収穫記録!$B:$B,"&lt;="&amp;$J$6)
/_xlfn.UNIQUE(_xlfn._xlws.FILTER($E:$E,$D:$D=$J$3))
/IF($J$4="総計",1,IF($J$4="割合",$H122,$K122/10))
),0)</f>
        <v/>
      </c>
      <c r="S122" s="48" t="str" cm="1">
        <f t="array" ref="S122">IFERROR(
IF(OR(S$9="",$I122=""),"",
SUMIFS(収穫記録!$P:$P,収穫記録!$D:$D,$J$1,収穫記録!$I:$I,$J$2,収穫記録!$J:$J,S$9,収穫記録!$F:$F,$I122,収穫記録!$B:$B,"&gt;="&amp;$J$5,収穫記録!$B:$B,"&lt;="&amp;$J$6)
/_xlfn.UNIQUE(_xlfn._xlws.FILTER($E:$E,$D:$D=$J$3))
/IF($J$4="総計",1,IF($J$4="割合",$H122,$K122/10))
),0)</f>
        <v/>
      </c>
      <c r="T122" s="48" t="str" cm="1">
        <f t="array" ref="T122">IFERROR(
IF(OR(T$9="",$I122=""),"",
SUMIFS(収穫記録!$P:$P,収穫記録!$D:$D,$J$1,収穫記録!$I:$I,$J$2,収穫記録!$J:$J,T$9,収穫記録!$F:$F,$I122,収穫記録!$B:$B,"&gt;="&amp;$J$5,収穫記録!$B:$B,"&lt;="&amp;$J$6)
/_xlfn.UNIQUE(_xlfn._xlws.FILTER($E:$E,$D:$D=$J$3))
/IF($J$4="総計",1,IF($J$4="割合",$H122,$K122/10))
),0)</f>
        <v/>
      </c>
      <c r="U122" s="48" t="str" cm="1">
        <f t="array" ref="U122">IFERROR(
IF(OR(U$9="",$I122=""),"",
SUMIFS(収穫記録!$P:$P,収穫記録!$D:$D,$J$1,収穫記録!$I:$I,$J$2,収穫記録!$J:$J,U$9,収穫記録!$F:$F,$I122,収穫記録!$B:$B,"&gt;="&amp;$J$5,収穫記録!$B:$B,"&lt;="&amp;$J$6)
/_xlfn.UNIQUE(_xlfn._xlws.FILTER($E:$E,$D:$D=$J$3))
/IF($J$4="総計",1,IF($J$4="割合",$H122,$K122/10))
),0)</f>
        <v/>
      </c>
      <c r="V122" s="48" t="str" cm="1">
        <f t="array" ref="V122">IFERROR(
IF(OR(V$9="",$I122=""),"",
SUMIFS(収穫記録!$P:$P,収穫記録!$D:$D,$J$1,収穫記録!$I:$I,$J$2,収穫記録!$J:$J,V$9,収穫記録!$F:$F,$I122,収穫記録!$B:$B,"&gt;="&amp;$J$5,収穫記録!$B:$B,"&lt;="&amp;$J$6)
/_xlfn.UNIQUE(_xlfn._xlws.FILTER($E:$E,$D:$D=$J$3))
/IF($J$4="総計",1,IF($J$4="割合",$H122,$K122/10))
),0)</f>
        <v/>
      </c>
      <c r="W122" s="48" t="str" cm="1">
        <f t="array" ref="W122">IFERROR(
IF(OR(W$9="",$I122=""),"",
SUMIFS(収穫記録!$P:$P,収穫記録!$D:$D,$J$1,収穫記録!$I:$I,$J$2,収穫記録!$J:$J,W$9,収穫記録!$F:$F,$I122,収穫記録!$B:$B,"&gt;="&amp;$J$5,収穫記録!$B:$B,"&lt;="&amp;$J$6)
/_xlfn.UNIQUE(_xlfn._xlws.FILTER($E:$E,$D:$D=$J$3))
/IF($J$4="総計",1,IF($J$4="割合",$H122,$K122/10))
),0)</f>
        <v/>
      </c>
      <c r="X122" s="48" t="str" cm="1">
        <f t="array" ref="X122">IFERROR(
IF(OR(X$9="",$I122=""),"",
SUMIFS(収穫記録!$P:$P,収穫記録!$D:$D,$J$1,収穫記録!$I:$I,$J$2,収穫記録!$J:$J,X$9,収穫記録!$F:$F,$I122,収穫記録!$B:$B,"&gt;="&amp;$J$5,収穫記録!$B:$B,"&lt;="&amp;$J$6)
/_xlfn.UNIQUE(_xlfn._xlws.FILTER($E:$E,$D:$D=$J$3))
/IF($J$4="総計",1,IF($J$4="割合",$H122,$K122/10))
),0)</f>
        <v/>
      </c>
    </row>
    <row r="123" spans="10:24">
      <c r="J123" s="13"/>
      <c r="K123" s="37"/>
      <c r="L123" s="46" t="str">
        <f t="shared" si="1"/>
        <v/>
      </c>
      <c r="M123" s="47" cm="1">
        <f t="array" ref="M123">IFERROR(
IF(OR(M$9="",$I123=""),"",
SUMIFS(収穫記録!$P:$P,収穫記録!$D:$D,$J$1,収穫記録!$I:$I,$J$2,収穫記録!$J:$J,M$9,収穫記録!$F:$F,$I123,収穫記録!$B:$B,"&gt;="&amp;$J$5,収穫記録!$B:$B,"&lt;="&amp;$J$6)
/_xlfn.UNIQUE(_xlfn._xlws.FILTER($E:$E,$D:$D=$J$3))
/IF($J$4="総計",1,IF($J$4="割合",$H123,$K123/10))
),0)</f>
        <v>0</v>
      </c>
      <c r="N123" s="48" t="str" cm="1">
        <f t="array" ref="N123">IFERROR(
IF(OR(N$9="",$I123=""),"",
SUMIFS(収穫記録!$P:$P,収穫記録!$D:$D,$J$1,収穫記録!$I:$I,$J$2,収穫記録!$J:$J,N$9,収穫記録!$F:$F,$I123,収穫記録!$B:$B,"&gt;="&amp;$J$5,収穫記録!$B:$B,"&lt;="&amp;$J$6)
/_xlfn.UNIQUE(_xlfn._xlws.FILTER($E:$E,$D:$D=$J$3))
/IF($J$4="総計",1,IF($J$4="割合",$H123,$K123/10))
),0)</f>
        <v/>
      </c>
      <c r="O123" s="48" t="str" cm="1">
        <f t="array" ref="O123">IFERROR(
IF(OR(O$9="",$I123=""),"",
SUMIFS(収穫記録!$P:$P,収穫記録!$D:$D,$J$1,収穫記録!$I:$I,$J$2,収穫記録!$J:$J,O$9,収穫記録!$F:$F,$I123,収穫記録!$B:$B,"&gt;="&amp;$J$5,収穫記録!$B:$B,"&lt;="&amp;$J$6)
/_xlfn.UNIQUE(_xlfn._xlws.FILTER($E:$E,$D:$D=$J$3))
/IF($J$4="総計",1,IF($J$4="割合",$H123,$K123/10))
),0)</f>
        <v/>
      </c>
      <c r="P123" s="48" t="str" cm="1">
        <f t="array" ref="P123">IFERROR(
IF(OR(P$9="",$I123=""),"",
SUMIFS(収穫記録!$P:$P,収穫記録!$D:$D,$J$1,収穫記録!$I:$I,$J$2,収穫記録!$J:$J,P$9,収穫記録!$F:$F,$I123,収穫記録!$B:$B,"&gt;="&amp;$J$5,収穫記録!$B:$B,"&lt;="&amp;$J$6)
/_xlfn.UNIQUE(_xlfn._xlws.FILTER($E:$E,$D:$D=$J$3))
/IF($J$4="総計",1,IF($J$4="割合",$H123,$K123/10))
),0)</f>
        <v/>
      </c>
      <c r="Q123" s="48" t="str" cm="1">
        <f t="array" ref="Q123">IFERROR(
IF(OR(Q$9="",$I123=""),"",
SUMIFS(収穫記録!$P:$P,収穫記録!$D:$D,$J$1,収穫記録!$I:$I,$J$2,収穫記録!$J:$J,Q$9,収穫記録!$F:$F,$I123,収穫記録!$B:$B,"&gt;="&amp;$J$5,収穫記録!$B:$B,"&lt;="&amp;$J$6)
/_xlfn.UNIQUE(_xlfn._xlws.FILTER($E:$E,$D:$D=$J$3))
/IF($J$4="総計",1,IF($J$4="割合",$H123,$K123/10))
),0)</f>
        <v/>
      </c>
      <c r="R123" s="48" t="str" cm="1">
        <f t="array" ref="R123">IFERROR(
IF(OR(R$9="",$I123=""),"",
SUMIFS(収穫記録!$P:$P,収穫記録!$D:$D,$J$1,収穫記録!$I:$I,$J$2,収穫記録!$J:$J,R$9,収穫記録!$F:$F,$I123,収穫記録!$B:$B,"&gt;="&amp;$J$5,収穫記録!$B:$B,"&lt;="&amp;$J$6)
/_xlfn.UNIQUE(_xlfn._xlws.FILTER($E:$E,$D:$D=$J$3))
/IF($J$4="総計",1,IF($J$4="割合",$H123,$K123/10))
),0)</f>
        <v/>
      </c>
      <c r="S123" s="48" t="str" cm="1">
        <f t="array" ref="S123">IFERROR(
IF(OR(S$9="",$I123=""),"",
SUMIFS(収穫記録!$P:$P,収穫記録!$D:$D,$J$1,収穫記録!$I:$I,$J$2,収穫記録!$J:$J,S$9,収穫記録!$F:$F,$I123,収穫記録!$B:$B,"&gt;="&amp;$J$5,収穫記録!$B:$B,"&lt;="&amp;$J$6)
/_xlfn.UNIQUE(_xlfn._xlws.FILTER($E:$E,$D:$D=$J$3))
/IF($J$4="総計",1,IF($J$4="割合",$H123,$K123/10))
),0)</f>
        <v/>
      </c>
      <c r="T123" s="48" t="str" cm="1">
        <f t="array" ref="T123">IFERROR(
IF(OR(T$9="",$I123=""),"",
SUMIFS(収穫記録!$P:$P,収穫記録!$D:$D,$J$1,収穫記録!$I:$I,$J$2,収穫記録!$J:$J,T$9,収穫記録!$F:$F,$I123,収穫記録!$B:$B,"&gt;="&amp;$J$5,収穫記録!$B:$B,"&lt;="&amp;$J$6)
/_xlfn.UNIQUE(_xlfn._xlws.FILTER($E:$E,$D:$D=$J$3))
/IF($J$4="総計",1,IF($J$4="割合",$H123,$K123/10))
),0)</f>
        <v/>
      </c>
      <c r="U123" s="48" t="str" cm="1">
        <f t="array" ref="U123">IFERROR(
IF(OR(U$9="",$I123=""),"",
SUMIFS(収穫記録!$P:$P,収穫記録!$D:$D,$J$1,収穫記録!$I:$I,$J$2,収穫記録!$J:$J,U$9,収穫記録!$F:$F,$I123,収穫記録!$B:$B,"&gt;="&amp;$J$5,収穫記録!$B:$B,"&lt;="&amp;$J$6)
/_xlfn.UNIQUE(_xlfn._xlws.FILTER($E:$E,$D:$D=$J$3))
/IF($J$4="総計",1,IF($J$4="割合",$H123,$K123/10))
),0)</f>
        <v/>
      </c>
      <c r="V123" s="48" t="str" cm="1">
        <f t="array" ref="V123">IFERROR(
IF(OR(V$9="",$I123=""),"",
SUMIFS(収穫記録!$P:$P,収穫記録!$D:$D,$J$1,収穫記録!$I:$I,$J$2,収穫記録!$J:$J,V$9,収穫記録!$F:$F,$I123,収穫記録!$B:$B,"&gt;="&amp;$J$5,収穫記録!$B:$B,"&lt;="&amp;$J$6)
/_xlfn.UNIQUE(_xlfn._xlws.FILTER($E:$E,$D:$D=$J$3))
/IF($J$4="総計",1,IF($J$4="割合",$H123,$K123/10))
),0)</f>
        <v/>
      </c>
      <c r="W123" s="48" t="str" cm="1">
        <f t="array" ref="W123">IFERROR(
IF(OR(W$9="",$I123=""),"",
SUMIFS(収穫記録!$P:$P,収穫記録!$D:$D,$J$1,収穫記録!$I:$I,$J$2,収穫記録!$J:$J,W$9,収穫記録!$F:$F,$I123,収穫記録!$B:$B,"&gt;="&amp;$J$5,収穫記録!$B:$B,"&lt;="&amp;$J$6)
/_xlfn.UNIQUE(_xlfn._xlws.FILTER($E:$E,$D:$D=$J$3))
/IF($J$4="総計",1,IF($J$4="割合",$H123,$K123/10))
),0)</f>
        <v/>
      </c>
      <c r="X123" s="48" t="str" cm="1">
        <f t="array" ref="X123">IFERROR(
IF(OR(X$9="",$I123=""),"",
SUMIFS(収穫記録!$P:$P,収穫記録!$D:$D,$J$1,収穫記録!$I:$I,$J$2,収穫記録!$J:$J,X$9,収穫記録!$F:$F,$I123,収穫記録!$B:$B,"&gt;="&amp;$J$5,収穫記録!$B:$B,"&lt;="&amp;$J$6)
/_xlfn.UNIQUE(_xlfn._xlws.FILTER($E:$E,$D:$D=$J$3))
/IF($J$4="総計",1,IF($J$4="割合",$H123,$K123/10))
),0)</f>
        <v/>
      </c>
    </row>
    <row r="124" spans="10:24">
      <c r="J124" s="13"/>
      <c r="K124" s="37"/>
      <c r="L124" s="46" t="str">
        <f t="shared" si="1"/>
        <v/>
      </c>
      <c r="M124" s="47" cm="1">
        <f t="array" ref="M124">IFERROR(
IF(OR(M$9="",$I124=""),"",
SUMIFS(収穫記録!$P:$P,収穫記録!$D:$D,$J$1,収穫記録!$I:$I,$J$2,収穫記録!$J:$J,M$9,収穫記録!$F:$F,$I124,収穫記録!$B:$B,"&gt;="&amp;$J$5,収穫記録!$B:$B,"&lt;="&amp;$J$6)
/_xlfn.UNIQUE(_xlfn._xlws.FILTER($E:$E,$D:$D=$J$3))
/IF($J$4="総計",1,IF($J$4="割合",$H124,$K124/10))
),0)</f>
        <v>0</v>
      </c>
      <c r="N124" s="48" t="str" cm="1">
        <f t="array" ref="N124">IFERROR(
IF(OR(N$9="",$I124=""),"",
SUMIFS(収穫記録!$P:$P,収穫記録!$D:$D,$J$1,収穫記録!$I:$I,$J$2,収穫記録!$J:$J,N$9,収穫記録!$F:$F,$I124,収穫記録!$B:$B,"&gt;="&amp;$J$5,収穫記録!$B:$B,"&lt;="&amp;$J$6)
/_xlfn.UNIQUE(_xlfn._xlws.FILTER($E:$E,$D:$D=$J$3))
/IF($J$4="総計",1,IF($J$4="割合",$H124,$K124/10))
),0)</f>
        <v/>
      </c>
      <c r="O124" s="48" t="str" cm="1">
        <f t="array" ref="O124">IFERROR(
IF(OR(O$9="",$I124=""),"",
SUMIFS(収穫記録!$P:$P,収穫記録!$D:$D,$J$1,収穫記録!$I:$I,$J$2,収穫記録!$J:$J,O$9,収穫記録!$F:$F,$I124,収穫記録!$B:$B,"&gt;="&amp;$J$5,収穫記録!$B:$B,"&lt;="&amp;$J$6)
/_xlfn.UNIQUE(_xlfn._xlws.FILTER($E:$E,$D:$D=$J$3))
/IF($J$4="総計",1,IF($J$4="割合",$H124,$K124/10))
),0)</f>
        <v/>
      </c>
      <c r="P124" s="48" t="str" cm="1">
        <f t="array" ref="P124">IFERROR(
IF(OR(P$9="",$I124=""),"",
SUMIFS(収穫記録!$P:$P,収穫記録!$D:$D,$J$1,収穫記録!$I:$I,$J$2,収穫記録!$J:$J,P$9,収穫記録!$F:$F,$I124,収穫記録!$B:$B,"&gt;="&amp;$J$5,収穫記録!$B:$B,"&lt;="&amp;$J$6)
/_xlfn.UNIQUE(_xlfn._xlws.FILTER($E:$E,$D:$D=$J$3))
/IF($J$4="総計",1,IF($J$4="割合",$H124,$K124/10))
),0)</f>
        <v/>
      </c>
      <c r="Q124" s="48" t="str" cm="1">
        <f t="array" ref="Q124">IFERROR(
IF(OR(Q$9="",$I124=""),"",
SUMIFS(収穫記録!$P:$P,収穫記録!$D:$D,$J$1,収穫記録!$I:$I,$J$2,収穫記録!$J:$J,Q$9,収穫記録!$F:$F,$I124,収穫記録!$B:$B,"&gt;="&amp;$J$5,収穫記録!$B:$B,"&lt;="&amp;$J$6)
/_xlfn.UNIQUE(_xlfn._xlws.FILTER($E:$E,$D:$D=$J$3))
/IF($J$4="総計",1,IF($J$4="割合",$H124,$K124/10))
),0)</f>
        <v/>
      </c>
      <c r="R124" s="48" t="str" cm="1">
        <f t="array" ref="R124">IFERROR(
IF(OR(R$9="",$I124=""),"",
SUMIFS(収穫記録!$P:$P,収穫記録!$D:$D,$J$1,収穫記録!$I:$I,$J$2,収穫記録!$J:$J,R$9,収穫記録!$F:$F,$I124,収穫記録!$B:$B,"&gt;="&amp;$J$5,収穫記録!$B:$B,"&lt;="&amp;$J$6)
/_xlfn.UNIQUE(_xlfn._xlws.FILTER($E:$E,$D:$D=$J$3))
/IF($J$4="総計",1,IF($J$4="割合",$H124,$K124/10))
),0)</f>
        <v/>
      </c>
      <c r="S124" s="48" t="str" cm="1">
        <f t="array" ref="S124">IFERROR(
IF(OR(S$9="",$I124=""),"",
SUMIFS(収穫記録!$P:$P,収穫記録!$D:$D,$J$1,収穫記録!$I:$I,$J$2,収穫記録!$J:$J,S$9,収穫記録!$F:$F,$I124,収穫記録!$B:$B,"&gt;="&amp;$J$5,収穫記録!$B:$B,"&lt;="&amp;$J$6)
/_xlfn.UNIQUE(_xlfn._xlws.FILTER($E:$E,$D:$D=$J$3))
/IF($J$4="総計",1,IF($J$4="割合",$H124,$K124/10))
),0)</f>
        <v/>
      </c>
      <c r="T124" s="48" t="str" cm="1">
        <f t="array" ref="T124">IFERROR(
IF(OR(T$9="",$I124=""),"",
SUMIFS(収穫記録!$P:$P,収穫記録!$D:$D,$J$1,収穫記録!$I:$I,$J$2,収穫記録!$J:$J,T$9,収穫記録!$F:$F,$I124,収穫記録!$B:$B,"&gt;="&amp;$J$5,収穫記録!$B:$B,"&lt;="&amp;$J$6)
/_xlfn.UNIQUE(_xlfn._xlws.FILTER($E:$E,$D:$D=$J$3))
/IF($J$4="総計",1,IF($J$4="割合",$H124,$K124/10))
),0)</f>
        <v/>
      </c>
      <c r="U124" s="48" t="str" cm="1">
        <f t="array" ref="U124">IFERROR(
IF(OR(U$9="",$I124=""),"",
SUMIFS(収穫記録!$P:$P,収穫記録!$D:$D,$J$1,収穫記録!$I:$I,$J$2,収穫記録!$J:$J,U$9,収穫記録!$F:$F,$I124,収穫記録!$B:$B,"&gt;="&amp;$J$5,収穫記録!$B:$B,"&lt;="&amp;$J$6)
/_xlfn.UNIQUE(_xlfn._xlws.FILTER($E:$E,$D:$D=$J$3))
/IF($J$4="総計",1,IF($J$4="割合",$H124,$K124/10))
),0)</f>
        <v/>
      </c>
      <c r="V124" s="48" t="str" cm="1">
        <f t="array" ref="V124">IFERROR(
IF(OR(V$9="",$I124=""),"",
SUMIFS(収穫記録!$P:$P,収穫記録!$D:$D,$J$1,収穫記録!$I:$I,$J$2,収穫記録!$J:$J,V$9,収穫記録!$F:$F,$I124,収穫記録!$B:$B,"&gt;="&amp;$J$5,収穫記録!$B:$B,"&lt;="&amp;$J$6)
/_xlfn.UNIQUE(_xlfn._xlws.FILTER($E:$E,$D:$D=$J$3))
/IF($J$4="総計",1,IF($J$4="割合",$H124,$K124/10))
),0)</f>
        <v/>
      </c>
      <c r="W124" s="48" t="str" cm="1">
        <f t="array" ref="W124">IFERROR(
IF(OR(W$9="",$I124=""),"",
SUMIFS(収穫記録!$P:$P,収穫記録!$D:$D,$J$1,収穫記録!$I:$I,$J$2,収穫記録!$J:$J,W$9,収穫記録!$F:$F,$I124,収穫記録!$B:$B,"&gt;="&amp;$J$5,収穫記録!$B:$B,"&lt;="&amp;$J$6)
/_xlfn.UNIQUE(_xlfn._xlws.FILTER($E:$E,$D:$D=$J$3))
/IF($J$4="総計",1,IF($J$4="割合",$H124,$K124/10))
),0)</f>
        <v/>
      </c>
      <c r="X124" s="48" t="str" cm="1">
        <f t="array" ref="X124">IFERROR(
IF(OR(X$9="",$I124=""),"",
SUMIFS(収穫記録!$P:$P,収穫記録!$D:$D,$J$1,収穫記録!$I:$I,$J$2,収穫記録!$J:$J,X$9,収穫記録!$F:$F,$I124,収穫記録!$B:$B,"&gt;="&amp;$J$5,収穫記録!$B:$B,"&lt;="&amp;$J$6)
/_xlfn.UNIQUE(_xlfn._xlws.FILTER($E:$E,$D:$D=$J$3))
/IF($J$4="総計",1,IF($J$4="割合",$H124,$K124/10))
),0)</f>
        <v/>
      </c>
    </row>
    <row r="125" spans="10:24">
      <c r="J125" s="13"/>
      <c r="K125" s="37"/>
      <c r="L125" s="46" t="str">
        <f t="shared" si="1"/>
        <v/>
      </c>
      <c r="M125" s="47" cm="1">
        <f t="array" ref="M125">IFERROR(
IF(OR(M$9="",$I125=""),"",
SUMIFS(収穫記録!$P:$P,収穫記録!$D:$D,$J$1,収穫記録!$I:$I,$J$2,収穫記録!$J:$J,M$9,収穫記録!$F:$F,$I125,収穫記録!$B:$B,"&gt;="&amp;$J$5,収穫記録!$B:$B,"&lt;="&amp;$J$6)
/_xlfn.UNIQUE(_xlfn._xlws.FILTER($E:$E,$D:$D=$J$3))
/IF($J$4="総計",1,IF($J$4="割合",$H125,$K125/10))
),0)</f>
        <v>0</v>
      </c>
      <c r="N125" s="48" t="str" cm="1">
        <f t="array" ref="N125">IFERROR(
IF(OR(N$9="",$I125=""),"",
SUMIFS(収穫記録!$P:$P,収穫記録!$D:$D,$J$1,収穫記録!$I:$I,$J$2,収穫記録!$J:$J,N$9,収穫記録!$F:$F,$I125,収穫記録!$B:$B,"&gt;="&amp;$J$5,収穫記録!$B:$B,"&lt;="&amp;$J$6)
/_xlfn.UNIQUE(_xlfn._xlws.FILTER($E:$E,$D:$D=$J$3))
/IF($J$4="総計",1,IF($J$4="割合",$H125,$K125/10))
),0)</f>
        <v/>
      </c>
      <c r="O125" s="48" t="str" cm="1">
        <f t="array" ref="O125">IFERROR(
IF(OR(O$9="",$I125=""),"",
SUMIFS(収穫記録!$P:$P,収穫記録!$D:$D,$J$1,収穫記録!$I:$I,$J$2,収穫記録!$J:$J,O$9,収穫記録!$F:$F,$I125,収穫記録!$B:$B,"&gt;="&amp;$J$5,収穫記録!$B:$B,"&lt;="&amp;$J$6)
/_xlfn.UNIQUE(_xlfn._xlws.FILTER($E:$E,$D:$D=$J$3))
/IF($J$4="総計",1,IF($J$4="割合",$H125,$K125/10))
),0)</f>
        <v/>
      </c>
      <c r="P125" s="48" t="str" cm="1">
        <f t="array" ref="P125">IFERROR(
IF(OR(P$9="",$I125=""),"",
SUMIFS(収穫記録!$P:$P,収穫記録!$D:$D,$J$1,収穫記録!$I:$I,$J$2,収穫記録!$J:$J,P$9,収穫記録!$F:$F,$I125,収穫記録!$B:$B,"&gt;="&amp;$J$5,収穫記録!$B:$B,"&lt;="&amp;$J$6)
/_xlfn.UNIQUE(_xlfn._xlws.FILTER($E:$E,$D:$D=$J$3))
/IF($J$4="総計",1,IF($J$4="割合",$H125,$K125/10))
),0)</f>
        <v/>
      </c>
      <c r="Q125" s="48" t="str" cm="1">
        <f t="array" ref="Q125">IFERROR(
IF(OR(Q$9="",$I125=""),"",
SUMIFS(収穫記録!$P:$P,収穫記録!$D:$D,$J$1,収穫記録!$I:$I,$J$2,収穫記録!$J:$J,Q$9,収穫記録!$F:$F,$I125,収穫記録!$B:$B,"&gt;="&amp;$J$5,収穫記録!$B:$B,"&lt;="&amp;$J$6)
/_xlfn.UNIQUE(_xlfn._xlws.FILTER($E:$E,$D:$D=$J$3))
/IF($J$4="総計",1,IF($J$4="割合",$H125,$K125/10))
),0)</f>
        <v/>
      </c>
      <c r="R125" s="48" t="str" cm="1">
        <f t="array" ref="R125">IFERROR(
IF(OR(R$9="",$I125=""),"",
SUMIFS(収穫記録!$P:$P,収穫記録!$D:$D,$J$1,収穫記録!$I:$I,$J$2,収穫記録!$J:$J,R$9,収穫記録!$F:$F,$I125,収穫記録!$B:$B,"&gt;="&amp;$J$5,収穫記録!$B:$B,"&lt;="&amp;$J$6)
/_xlfn.UNIQUE(_xlfn._xlws.FILTER($E:$E,$D:$D=$J$3))
/IF($J$4="総計",1,IF($J$4="割合",$H125,$K125/10))
),0)</f>
        <v/>
      </c>
      <c r="S125" s="48" t="str" cm="1">
        <f t="array" ref="S125">IFERROR(
IF(OR(S$9="",$I125=""),"",
SUMIFS(収穫記録!$P:$P,収穫記録!$D:$D,$J$1,収穫記録!$I:$I,$J$2,収穫記録!$J:$J,S$9,収穫記録!$F:$F,$I125,収穫記録!$B:$B,"&gt;="&amp;$J$5,収穫記録!$B:$B,"&lt;="&amp;$J$6)
/_xlfn.UNIQUE(_xlfn._xlws.FILTER($E:$E,$D:$D=$J$3))
/IF($J$4="総計",1,IF($J$4="割合",$H125,$K125/10))
),0)</f>
        <v/>
      </c>
      <c r="T125" s="48" t="str" cm="1">
        <f t="array" ref="T125">IFERROR(
IF(OR(T$9="",$I125=""),"",
SUMIFS(収穫記録!$P:$P,収穫記録!$D:$D,$J$1,収穫記録!$I:$I,$J$2,収穫記録!$J:$J,T$9,収穫記録!$F:$F,$I125,収穫記録!$B:$B,"&gt;="&amp;$J$5,収穫記録!$B:$B,"&lt;="&amp;$J$6)
/_xlfn.UNIQUE(_xlfn._xlws.FILTER($E:$E,$D:$D=$J$3))
/IF($J$4="総計",1,IF($J$4="割合",$H125,$K125/10))
),0)</f>
        <v/>
      </c>
      <c r="U125" s="48" t="str" cm="1">
        <f t="array" ref="U125">IFERROR(
IF(OR(U$9="",$I125=""),"",
SUMIFS(収穫記録!$P:$P,収穫記録!$D:$D,$J$1,収穫記録!$I:$I,$J$2,収穫記録!$J:$J,U$9,収穫記録!$F:$F,$I125,収穫記録!$B:$B,"&gt;="&amp;$J$5,収穫記録!$B:$B,"&lt;="&amp;$J$6)
/_xlfn.UNIQUE(_xlfn._xlws.FILTER($E:$E,$D:$D=$J$3))
/IF($J$4="総計",1,IF($J$4="割合",$H125,$K125/10))
),0)</f>
        <v/>
      </c>
      <c r="V125" s="48" t="str" cm="1">
        <f t="array" ref="V125">IFERROR(
IF(OR(V$9="",$I125=""),"",
SUMIFS(収穫記録!$P:$P,収穫記録!$D:$D,$J$1,収穫記録!$I:$I,$J$2,収穫記録!$J:$J,V$9,収穫記録!$F:$F,$I125,収穫記録!$B:$B,"&gt;="&amp;$J$5,収穫記録!$B:$B,"&lt;="&amp;$J$6)
/_xlfn.UNIQUE(_xlfn._xlws.FILTER($E:$E,$D:$D=$J$3))
/IF($J$4="総計",1,IF($J$4="割合",$H125,$K125/10))
),0)</f>
        <v/>
      </c>
      <c r="W125" s="48" t="str" cm="1">
        <f t="array" ref="W125">IFERROR(
IF(OR(W$9="",$I125=""),"",
SUMIFS(収穫記録!$P:$P,収穫記録!$D:$D,$J$1,収穫記録!$I:$I,$J$2,収穫記録!$J:$J,W$9,収穫記録!$F:$F,$I125,収穫記録!$B:$B,"&gt;="&amp;$J$5,収穫記録!$B:$B,"&lt;="&amp;$J$6)
/_xlfn.UNIQUE(_xlfn._xlws.FILTER($E:$E,$D:$D=$J$3))
/IF($J$4="総計",1,IF($J$4="割合",$H125,$K125/10))
),0)</f>
        <v/>
      </c>
      <c r="X125" s="48" t="str" cm="1">
        <f t="array" ref="X125">IFERROR(
IF(OR(X$9="",$I125=""),"",
SUMIFS(収穫記録!$P:$P,収穫記録!$D:$D,$J$1,収穫記録!$I:$I,$J$2,収穫記録!$J:$J,X$9,収穫記録!$F:$F,$I125,収穫記録!$B:$B,"&gt;="&amp;$J$5,収穫記録!$B:$B,"&lt;="&amp;$J$6)
/_xlfn.UNIQUE(_xlfn._xlws.FILTER($E:$E,$D:$D=$J$3))
/IF($J$4="総計",1,IF($J$4="割合",$H125,$K125/10))
),0)</f>
        <v/>
      </c>
    </row>
    <row r="126" spans="10:24">
      <c r="J126" s="13"/>
      <c r="K126" s="37"/>
      <c r="L126" s="46" t="str">
        <f t="shared" si="1"/>
        <v/>
      </c>
      <c r="M126" s="47" cm="1">
        <f t="array" ref="M126">IFERROR(
IF(OR(M$9="",$I126=""),"",
SUMIFS(収穫記録!$P:$P,収穫記録!$D:$D,$J$1,収穫記録!$I:$I,$J$2,収穫記録!$J:$J,M$9,収穫記録!$F:$F,$I126,収穫記録!$B:$B,"&gt;="&amp;$J$5,収穫記録!$B:$B,"&lt;="&amp;$J$6)
/_xlfn.UNIQUE(_xlfn._xlws.FILTER($E:$E,$D:$D=$J$3))
/IF($J$4="総計",1,IF($J$4="割合",$H126,$K126/10))
),0)</f>
        <v>0</v>
      </c>
      <c r="N126" s="48" t="str" cm="1">
        <f t="array" ref="N126">IFERROR(
IF(OR(N$9="",$I126=""),"",
SUMIFS(収穫記録!$P:$P,収穫記録!$D:$D,$J$1,収穫記録!$I:$I,$J$2,収穫記録!$J:$J,N$9,収穫記録!$F:$F,$I126,収穫記録!$B:$B,"&gt;="&amp;$J$5,収穫記録!$B:$B,"&lt;="&amp;$J$6)
/_xlfn.UNIQUE(_xlfn._xlws.FILTER($E:$E,$D:$D=$J$3))
/IF($J$4="総計",1,IF($J$4="割合",$H126,$K126/10))
),0)</f>
        <v/>
      </c>
      <c r="O126" s="48" t="str" cm="1">
        <f t="array" ref="O126">IFERROR(
IF(OR(O$9="",$I126=""),"",
SUMIFS(収穫記録!$P:$P,収穫記録!$D:$D,$J$1,収穫記録!$I:$I,$J$2,収穫記録!$J:$J,O$9,収穫記録!$F:$F,$I126,収穫記録!$B:$B,"&gt;="&amp;$J$5,収穫記録!$B:$B,"&lt;="&amp;$J$6)
/_xlfn.UNIQUE(_xlfn._xlws.FILTER($E:$E,$D:$D=$J$3))
/IF($J$4="総計",1,IF($J$4="割合",$H126,$K126/10))
),0)</f>
        <v/>
      </c>
      <c r="P126" s="48" t="str" cm="1">
        <f t="array" ref="P126">IFERROR(
IF(OR(P$9="",$I126=""),"",
SUMIFS(収穫記録!$P:$P,収穫記録!$D:$D,$J$1,収穫記録!$I:$I,$J$2,収穫記録!$J:$J,P$9,収穫記録!$F:$F,$I126,収穫記録!$B:$B,"&gt;="&amp;$J$5,収穫記録!$B:$B,"&lt;="&amp;$J$6)
/_xlfn.UNIQUE(_xlfn._xlws.FILTER($E:$E,$D:$D=$J$3))
/IF($J$4="総計",1,IF($J$4="割合",$H126,$K126/10))
),0)</f>
        <v/>
      </c>
      <c r="Q126" s="48" t="str" cm="1">
        <f t="array" ref="Q126">IFERROR(
IF(OR(Q$9="",$I126=""),"",
SUMIFS(収穫記録!$P:$P,収穫記録!$D:$D,$J$1,収穫記録!$I:$I,$J$2,収穫記録!$J:$J,Q$9,収穫記録!$F:$F,$I126,収穫記録!$B:$B,"&gt;="&amp;$J$5,収穫記録!$B:$B,"&lt;="&amp;$J$6)
/_xlfn.UNIQUE(_xlfn._xlws.FILTER($E:$E,$D:$D=$J$3))
/IF($J$4="総計",1,IF($J$4="割合",$H126,$K126/10))
),0)</f>
        <v/>
      </c>
      <c r="R126" s="48" t="str" cm="1">
        <f t="array" ref="R126">IFERROR(
IF(OR(R$9="",$I126=""),"",
SUMIFS(収穫記録!$P:$P,収穫記録!$D:$D,$J$1,収穫記録!$I:$I,$J$2,収穫記録!$J:$J,R$9,収穫記録!$F:$F,$I126,収穫記録!$B:$B,"&gt;="&amp;$J$5,収穫記録!$B:$B,"&lt;="&amp;$J$6)
/_xlfn.UNIQUE(_xlfn._xlws.FILTER($E:$E,$D:$D=$J$3))
/IF($J$4="総計",1,IF($J$4="割合",$H126,$K126/10))
),0)</f>
        <v/>
      </c>
      <c r="S126" s="48" t="str" cm="1">
        <f t="array" ref="S126">IFERROR(
IF(OR(S$9="",$I126=""),"",
SUMIFS(収穫記録!$P:$P,収穫記録!$D:$D,$J$1,収穫記録!$I:$I,$J$2,収穫記録!$J:$J,S$9,収穫記録!$F:$F,$I126,収穫記録!$B:$B,"&gt;="&amp;$J$5,収穫記録!$B:$B,"&lt;="&amp;$J$6)
/_xlfn.UNIQUE(_xlfn._xlws.FILTER($E:$E,$D:$D=$J$3))
/IF($J$4="総計",1,IF($J$4="割合",$H126,$K126/10))
),0)</f>
        <v/>
      </c>
      <c r="T126" s="48" t="str" cm="1">
        <f t="array" ref="T126">IFERROR(
IF(OR(T$9="",$I126=""),"",
SUMIFS(収穫記録!$P:$P,収穫記録!$D:$D,$J$1,収穫記録!$I:$I,$J$2,収穫記録!$J:$J,T$9,収穫記録!$F:$F,$I126,収穫記録!$B:$B,"&gt;="&amp;$J$5,収穫記録!$B:$B,"&lt;="&amp;$J$6)
/_xlfn.UNIQUE(_xlfn._xlws.FILTER($E:$E,$D:$D=$J$3))
/IF($J$4="総計",1,IF($J$4="割合",$H126,$K126/10))
),0)</f>
        <v/>
      </c>
      <c r="U126" s="48" t="str" cm="1">
        <f t="array" ref="U126">IFERROR(
IF(OR(U$9="",$I126=""),"",
SUMIFS(収穫記録!$P:$P,収穫記録!$D:$D,$J$1,収穫記録!$I:$I,$J$2,収穫記録!$J:$J,U$9,収穫記録!$F:$F,$I126,収穫記録!$B:$B,"&gt;="&amp;$J$5,収穫記録!$B:$B,"&lt;="&amp;$J$6)
/_xlfn.UNIQUE(_xlfn._xlws.FILTER($E:$E,$D:$D=$J$3))
/IF($J$4="総計",1,IF($J$4="割合",$H126,$K126/10))
),0)</f>
        <v/>
      </c>
      <c r="V126" s="48" t="str" cm="1">
        <f t="array" ref="V126">IFERROR(
IF(OR(V$9="",$I126=""),"",
SUMIFS(収穫記録!$P:$P,収穫記録!$D:$D,$J$1,収穫記録!$I:$I,$J$2,収穫記録!$J:$J,V$9,収穫記録!$F:$F,$I126,収穫記録!$B:$B,"&gt;="&amp;$J$5,収穫記録!$B:$B,"&lt;="&amp;$J$6)
/_xlfn.UNIQUE(_xlfn._xlws.FILTER($E:$E,$D:$D=$J$3))
/IF($J$4="総計",1,IF($J$4="割合",$H126,$K126/10))
),0)</f>
        <v/>
      </c>
      <c r="W126" s="48" t="str" cm="1">
        <f t="array" ref="W126">IFERROR(
IF(OR(W$9="",$I126=""),"",
SUMIFS(収穫記録!$P:$P,収穫記録!$D:$D,$J$1,収穫記録!$I:$I,$J$2,収穫記録!$J:$J,W$9,収穫記録!$F:$F,$I126,収穫記録!$B:$B,"&gt;="&amp;$J$5,収穫記録!$B:$B,"&lt;="&amp;$J$6)
/_xlfn.UNIQUE(_xlfn._xlws.FILTER($E:$E,$D:$D=$J$3))
/IF($J$4="総計",1,IF($J$4="割合",$H126,$K126/10))
),0)</f>
        <v/>
      </c>
      <c r="X126" s="48" t="str" cm="1">
        <f t="array" ref="X126">IFERROR(
IF(OR(X$9="",$I126=""),"",
SUMIFS(収穫記録!$P:$P,収穫記録!$D:$D,$J$1,収穫記録!$I:$I,$J$2,収穫記録!$J:$J,X$9,収穫記録!$F:$F,$I126,収穫記録!$B:$B,"&gt;="&amp;$J$5,収穫記録!$B:$B,"&lt;="&amp;$J$6)
/_xlfn.UNIQUE(_xlfn._xlws.FILTER($E:$E,$D:$D=$J$3))
/IF($J$4="総計",1,IF($J$4="割合",$H126,$K126/10))
),0)</f>
        <v/>
      </c>
    </row>
    <row r="127" spans="10:24">
      <c r="J127" s="13"/>
      <c r="K127" s="37"/>
      <c r="L127" s="46" t="str">
        <f t="shared" si="1"/>
        <v/>
      </c>
      <c r="M127" s="47" cm="1">
        <f t="array" ref="M127">IFERROR(
IF(OR(M$9="",$I127=""),"",
SUMIFS(収穫記録!$P:$P,収穫記録!$D:$D,$J$1,収穫記録!$I:$I,$J$2,収穫記録!$J:$J,M$9,収穫記録!$F:$F,$I127,収穫記録!$B:$B,"&gt;="&amp;$J$5,収穫記録!$B:$B,"&lt;="&amp;$J$6)
/_xlfn.UNIQUE(_xlfn._xlws.FILTER($E:$E,$D:$D=$J$3))
/IF($J$4="総計",1,IF($J$4="割合",$H127,$K127/10))
),0)</f>
        <v>0</v>
      </c>
      <c r="N127" s="48" t="str" cm="1">
        <f t="array" ref="N127">IFERROR(
IF(OR(N$9="",$I127=""),"",
SUMIFS(収穫記録!$P:$P,収穫記録!$D:$D,$J$1,収穫記録!$I:$I,$J$2,収穫記録!$J:$J,N$9,収穫記録!$F:$F,$I127,収穫記録!$B:$B,"&gt;="&amp;$J$5,収穫記録!$B:$B,"&lt;="&amp;$J$6)
/_xlfn.UNIQUE(_xlfn._xlws.FILTER($E:$E,$D:$D=$J$3))
/IF($J$4="総計",1,IF($J$4="割合",$H127,$K127/10))
),0)</f>
        <v/>
      </c>
      <c r="O127" s="48" t="str" cm="1">
        <f t="array" ref="O127">IFERROR(
IF(OR(O$9="",$I127=""),"",
SUMIFS(収穫記録!$P:$P,収穫記録!$D:$D,$J$1,収穫記録!$I:$I,$J$2,収穫記録!$J:$J,O$9,収穫記録!$F:$F,$I127,収穫記録!$B:$B,"&gt;="&amp;$J$5,収穫記録!$B:$B,"&lt;="&amp;$J$6)
/_xlfn.UNIQUE(_xlfn._xlws.FILTER($E:$E,$D:$D=$J$3))
/IF($J$4="総計",1,IF($J$4="割合",$H127,$K127/10))
),0)</f>
        <v/>
      </c>
      <c r="P127" s="48" t="str" cm="1">
        <f t="array" ref="P127">IFERROR(
IF(OR(P$9="",$I127=""),"",
SUMIFS(収穫記録!$P:$P,収穫記録!$D:$D,$J$1,収穫記録!$I:$I,$J$2,収穫記録!$J:$J,P$9,収穫記録!$F:$F,$I127,収穫記録!$B:$B,"&gt;="&amp;$J$5,収穫記録!$B:$B,"&lt;="&amp;$J$6)
/_xlfn.UNIQUE(_xlfn._xlws.FILTER($E:$E,$D:$D=$J$3))
/IF($J$4="総計",1,IF($J$4="割合",$H127,$K127/10))
),0)</f>
        <v/>
      </c>
      <c r="Q127" s="48" t="str" cm="1">
        <f t="array" ref="Q127">IFERROR(
IF(OR(Q$9="",$I127=""),"",
SUMIFS(収穫記録!$P:$P,収穫記録!$D:$D,$J$1,収穫記録!$I:$I,$J$2,収穫記録!$J:$J,Q$9,収穫記録!$F:$F,$I127,収穫記録!$B:$B,"&gt;="&amp;$J$5,収穫記録!$B:$B,"&lt;="&amp;$J$6)
/_xlfn.UNIQUE(_xlfn._xlws.FILTER($E:$E,$D:$D=$J$3))
/IF($J$4="総計",1,IF($J$4="割合",$H127,$K127/10))
),0)</f>
        <v/>
      </c>
      <c r="R127" s="48" t="str" cm="1">
        <f t="array" ref="R127">IFERROR(
IF(OR(R$9="",$I127=""),"",
SUMIFS(収穫記録!$P:$P,収穫記録!$D:$D,$J$1,収穫記録!$I:$I,$J$2,収穫記録!$J:$J,R$9,収穫記録!$F:$F,$I127,収穫記録!$B:$B,"&gt;="&amp;$J$5,収穫記録!$B:$B,"&lt;="&amp;$J$6)
/_xlfn.UNIQUE(_xlfn._xlws.FILTER($E:$E,$D:$D=$J$3))
/IF($J$4="総計",1,IF($J$4="割合",$H127,$K127/10))
),0)</f>
        <v/>
      </c>
      <c r="S127" s="48" t="str" cm="1">
        <f t="array" ref="S127">IFERROR(
IF(OR(S$9="",$I127=""),"",
SUMIFS(収穫記録!$P:$P,収穫記録!$D:$D,$J$1,収穫記録!$I:$I,$J$2,収穫記録!$J:$J,S$9,収穫記録!$F:$F,$I127,収穫記録!$B:$B,"&gt;="&amp;$J$5,収穫記録!$B:$B,"&lt;="&amp;$J$6)
/_xlfn.UNIQUE(_xlfn._xlws.FILTER($E:$E,$D:$D=$J$3))
/IF($J$4="総計",1,IF($J$4="割合",$H127,$K127/10))
),0)</f>
        <v/>
      </c>
      <c r="T127" s="48" t="str" cm="1">
        <f t="array" ref="T127">IFERROR(
IF(OR(T$9="",$I127=""),"",
SUMIFS(収穫記録!$P:$P,収穫記録!$D:$D,$J$1,収穫記録!$I:$I,$J$2,収穫記録!$J:$J,T$9,収穫記録!$F:$F,$I127,収穫記録!$B:$B,"&gt;="&amp;$J$5,収穫記録!$B:$B,"&lt;="&amp;$J$6)
/_xlfn.UNIQUE(_xlfn._xlws.FILTER($E:$E,$D:$D=$J$3))
/IF($J$4="総計",1,IF($J$4="割合",$H127,$K127/10))
),0)</f>
        <v/>
      </c>
      <c r="U127" s="48" t="str" cm="1">
        <f t="array" ref="U127">IFERROR(
IF(OR(U$9="",$I127=""),"",
SUMIFS(収穫記録!$P:$P,収穫記録!$D:$D,$J$1,収穫記録!$I:$I,$J$2,収穫記録!$J:$J,U$9,収穫記録!$F:$F,$I127,収穫記録!$B:$B,"&gt;="&amp;$J$5,収穫記録!$B:$B,"&lt;="&amp;$J$6)
/_xlfn.UNIQUE(_xlfn._xlws.FILTER($E:$E,$D:$D=$J$3))
/IF($J$4="総計",1,IF($J$4="割合",$H127,$K127/10))
),0)</f>
        <v/>
      </c>
      <c r="V127" s="48" t="str" cm="1">
        <f t="array" ref="V127">IFERROR(
IF(OR(V$9="",$I127=""),"",
SUMIFS(収穫記録!$P:$P,収穫記録!$D:$D,$J$1,収穫記録!$I:$I,$J$2,収穫記録!$J:$J,V$9,収穫記録!$F:$F,$I127,収穫記録!$B:$B,"&gt;="&amp;$J$5,収穫記録!$B:$B,"&lt;="&amp;$J$6)
/_xlfn.UNIQUE(_xlfn._xlws.FILTER($E:$E,$D:$D=$J$3))
/IF($J$4="総計",1,IF($J$4="割合",$H127,$K127/10))
),0)</f>
        <v/>
      </c>
      <c r="W127" s="48" t="str" cm="1">
        <f t="array" ref="W127">IFERROR(
IF(OR(W$9="",$I127=""),"",
SUMIFS(収穫記録!$P:$P,収穫記録!$D:$D,$J$1,収穫記録!$I:$I,$J$2,収穫記録!$J:$J,W$9,収穫記録!$F:$F,$I127,収穫記録!$B:$B,"&gt;="&amp;$J$5,収穫記録!$B:$B,"&lt;="&amp;$J$6)
/_xlfn.UNIQUE(_xlfn._xlws.FILTER($E:$E,$D:$D=$J$3))
/IF($J$4="総計",1,IF($J$4="割合",$H127,$K127/10))
),0)</f>
        <v/>
      </c>
      <c r="X127" s="48" t="str" cm="1">
        <f t="array" ref="X127">IFERROR(
IF(OR(X$9="",$I127=""),"",
SUMIFS(収穫記録!$P:$P,収穫記録!$D:$D,$J$1,収穫記録!$I:$I,$J$2,収穫記録!$J:$J,X$9,収穫記録!$F:$F,$I127,収穫記録!$B:$B,"&gt;="&amp;$J$5,収穫記録!$B:$B,"&lt;="&amp;$J$6)
/_xlfn.UNIQUE(_xlfn._xlws.FILTER($E:$E,$D:$D=$J$3))
/IF($J$4="総計",1,IF($J$4="割合",$H127,$K127/10))
),0)</f>
        <v/>
      </c>
    </row>
    <row r="128" spans="10:24">
      <c r="J128" s="13"/>
      <c r="K128" s="37"/>
      <c r="L128" s="46" t="str">
        <f t="shared" si="1"/>
        <v/>
      </c>
      <c r="M128" s="47" cm="1">
        <f t="array" ref="M128">IFERROR(
IF(OR(M$9="",$I128=""),"",
SUMIFS(収穫記録!$P:$P,収穫記録!$D:$D,$J$1,収穫記録!$I:$I,$J$2,収穫記録!$J:$J,M$9,収穫記録!$F:$F,$I128,収穫記録!$B:$B,"&gt;="&amp;$J$5,収穫記録!$B:$B,"&lt;="&amp;$J$6)
/_xlfn.UNIQUE(_xlfn._xlws.FILTER($E:$E,$D:$D=$J$3))
/IF($J$4="総計",1,IF($J$4="割合",$H128,$K128/10))
),0)</f>
        <v>0</v>
      </c>
      <c r="N128" s="48" t="str" cm="1">
        <f t="array" ref="N128">IFERROR(
IF(OR(N$9="",$I128=""),"",
SUMIFS(収穫記録!$P:$P,収穫記録!$D:$D,$J$1,収穫記録!$I:$I,$J$2,収穫記録!$J:$J,N$9,収穫記録!$F:$F,$I128,収穫記録!$B:$B,"&gt;="&amp;$J$5,収穫記録!$B:$B,"&lt;="&amp;$J$6)
/_xlfn.UNIQUE(_xlfn._xlws.FILTER($E:$E,$D:$D=$J$3))
/IF($J$4="総計",1,IF($J$4="割合",$H128,$K128/10))
),0)</f>
        <v/>
      </c>
      <c r="O128" s="48" t="str" cm="1">
        <f t="array" ref="O128">IFERROR(
IF(OR(O$9="",$I128=""),"",
SUMIFS(収穫記録!$P:$P,収穫記録!$D:$D,$J$1,収穫記録!$I:$I,$J$2,収穫記録!$J:$J,O$9,収穫記録!$F:$F,$I128,収穫記録!$B:$B,"&gt;="&amp;$J$5,収穫記録!$B:$B,"&lt;="&amp;$J$6)
/_xlfn.UNIQUE(_xlfn._xlws.FILTER($E:$E,$D:$D=$J$3))
/IF($J$4="総計",1,IF($J$4="割合",$H128,$K128/10))
),0)</f>
        <v/>
      </c>
      <c r="P128" s="48" t="str" cm="1">
        <f t="array" ref="P128">IFERROR(
IF(OR(P$9="",$I128=""),"",
SUMIFS(収穫記録!$P:$P,収穫記録!$D:$D,$J$1,収穫記録!$I:$I,$J$2,収穫記録!$J:$J,P$9,収穫記録!$F:$F,$I128,収穫記録!$B:$B,"&gt;="&amp;$J$5,収穫記録!$B:$B,"&lt;="&amp;$J$6)
/_xlfn.UNIQUE(_xlfn._xlws.FILTER($E:$E,$D:$D=$J$3))
/IF($J$4="総計",1,IF($J$4="割合",$H128,$K128/10))
),0)</f>
        <v/>
      </c>
      <c r="Q128" s="48" t="str" cm="1">
        <f t="array" ref="Q128">IFERROR(
IF(OR(Q$9="",$I128=""),"",
SUMIFS(収穫記録!$P:$P,収穫記録!$D:$D,$J$1,収穫記録!$I:$I,$J$2,収穫記録!$J:$J,Q$9,収穫記録!$F:$F,$I128,収穫記録!$B:$B,"&gt;="&amp;$J$5,収穫記録!$B:$B,"&lt;="&amp;$J$6)
/_xlfn.UNIQUE(_xlfn._xlws.FILTER($E:$E,$D:$D=$J$3))
/IF($J$4="総計",1,IF($J$4="割合",$H128,$K128/10))
),0)</f>
        <v/>
      </c>
      <c r="R128" s="48" t="str" cm="1">
        <f t="array" ref="R128">IFERROR(
IF(OR(R$9="",$I128=""),"",
SUMIFS(収穫記録!$P:$P,収穫記録!$D:$D,$J$1,収穫記録!$I:$I,$J$2,収穫記録!$J:$J,R$9,収穫記録!$F:$F,$I128,収穫記録!$B:$B,"&gt;="&amp;$J$5,収穫記録!$B:$B,"&lt;="&amp;$J$6)
/_xlfn.UNIQUE(_xlfn._xlws.FILTER($E:$E,$D:$D=$J$3))
/IF($J$4="総計",1,IF($J$4="割合",$H128,$K128/10))
),0)</f>
        <v/>
      </c>
      <c r="S128" s="48" t="str" cm="1">
        <f t="array" ref="S128">IFERROR(
IF(OR(S$9="",$I128=""),"",
SUMIFS(収穫記録!$P:$P,収穫記録!$D:$D,$J$1,収穫記録!$I:$I,$J$2,収穫記録!$J:$J,S$9,収穫記録!$F:$F,$I128,収穫記録!$B:$B,"&gt;="&amp;$J$5,収穫記録!$B:$B,"&lt;="&amp;$J$6)
/_xlfn.UNIQUE(_xlfn._xlws.FILTER($E:$E,$D:$D=$J$3))
/IF($J$4="総計",1,IF($J$4="割合",$H128,$K128/10))
),0)</f>
        <v/>
      </c>
      <c r="T128" s="48" t="str" cm="1">
        <f t="array" ref="T128">IFERROR(
IF(OR(T$9="",$I128=""),"",
SUMIFS(収穫記録!$P:$P,収穫記録!$D:$D,$J$1,収穫記録!$I:$I,$J$2,収穫記録!$J:$J,T$9,収穫記録!$F:$F,$I128,収穫記録!$B:$B,"&gt;="&amp;$J$5,収穫記録!$B:$B,"&lt;="&amp;$J$6)
/_xlfn.UNIQUE(_xlfn._xlws.FILTER($E:$E,$D:$D=$J$3))
/IF($J$4="総計",1,IF($J$4="割合",$H128,$K128/10))
),0)</f>
        <v/>
      </c>
      <c r="U128" s="48" t="str" cm="1">
        <f t="array" ref="U128">IFERROR(
IF(OR(U$9="",$I128=""),"",
SUMIFS(収穫記録!$P:$P,収穫記録!$D:$D,$J$1,収穫記録!$I:$I,$J$2,収穫記録!$J:$J,U$9,収穫記録!$F:$F,$I128,収穫記録!$B:$B,"&gt;="&amp;$J$5,収穫記録!$B:$B,"&lt;="&amp;$J$6)
/_xlfn.UNIQUE(_xlfn._xlws.FILTER($E:$E,$D:$D=$J$3))
/IF($J$4="総計",1,IF($J$4="割合",$H128,$K128/10))
),0)</f>
        <v/>
      </c>
      <c r="V128" s="48" t="str" cm="1">
        <f t="array" ref="V128">IFERROR(
IF(OR(V$9="",$I128=""),"",
SUMIFS(収穫記録!$P:$P,収穫記録!$D:$D,$J$1,収穫記録!$I:$I,$J$2,収穫記録!$J:$J,V$9,収穫記録!$F:$F,$I128,収穫記録!$B:$B,"&gt;="&amp;$J$5,収穫記録!$B:$B,"&lt;="&amp;$J$6)
/_xlfn.UNIQUE(_xlfn._xlws.FILTER($E:$E,$D:$D=$J$3))
/IF($J$4="総計",1,IF($J$4="割合",$H128,$K128/10))
),0)</f>
        <v/>
      </c>
      <c r="W128" s="48" t="str" cm="1">
        <f t="array" ref="W128">IFERROR(
IF(OR(W$9="",$I128=""),"",
SUMIFS(収穫記録!$P:$P,収穫記録!$D:$D,$J$1,収穫記録!$I:$I,$J$2,収穫記録!$J:$J,W$9,収穫記録!$F:$F,$I128,収穫記録!$B:$B,"&gt;="&amp;$J$5,収穫記録!$B:$B,"&lt;="&amp;$J$6)
/_xlfn.UNIQUE(_xlfn._xlws.FILTER($E:$E,$D:$D=$J$3))
/IF($J$4="総計",1,IF($J$4="割合",$H128,$K128/10))
),0)</f>
        <v/>
      </c>
      <c r="X128" s="48" t="str" cm="1">
        <f t="array" ref="X128">IFERROR(
IF(OR(X$9="",$I128=""),"",
SUMIFS(収穫記録!$P:$P,収穫記録!$D:$D,$J$1,収穫記録!$I:$I,$J$2,収穫記録!$J:$J,X$9,収穫記録!$F:$F,$I128,収穫記録!$B:$B,"&gt;="&amp;$J$5,収穫記録!$B:$B,"&lt;="&amp;$J$6)
/_xlfn.UNIQUE(_xlfn._xlws.FILTER($E:$E,$D:$D=$J$3))
/IF($J$4="総計",1,IF($J$4="割合",$H128,$K128/10))
),0)</f>
        <v/>
      </c>
    </row>
    <row r="129" spans="10:24">
      <c r="J129" s="13"/>
      <c r="K129" s="37"/>
      <c r="L129" s="46" t="str">
        <f t="shared" si="1"/>
        <v/>
      </c>
      <c r="M129" s="47" cm="1">
        <f t="array" ref="M129">IFERROR(
IF(OR(M$9="",$I129=""),"",
SUMIFS(収穫記録!$P:$P,収穫記録!$D:$D,$J$1,収穫記録!$I:$I,$J$2,収穫記録!$J:$J,M$9,収穫記録!$F:$F,$I129,収穫記録!$B:$B,"&gt;="&amp;$J$5,収穫記録!$B:$B,"&lt;="&amp;$J$6)
/_xlfn.UNIQUE(_xlfn._xlws.FILTER($E:$E,$D:$D=$J$3))
/IF($J$4="総計",1,IF($J$4="割合",$H129,$K129/10))
),0)</f>
        <v>0</v>
      </c>
      <c r="N129" s="48" t="str" cm="1">
        <f t="array" ref="N129">IFERROR(
IF(OR(N$9="",$I129=""),"",
SUMIFS(収穫記録!$P:$P,収穫記録!$D:$D,$J$1,収穫記録!$I:$I,$J$2,収穫記録!$J:$J,N$9,収穫記録!$F:$F,$I129,収穫記録!$B:$B,"&gt;="&amp;$J$5,収穫記録!$B:$B,"&lt;="&amp;$J$6)
/_xlfn.UNIQUE(_xlfn._xlws.FILTER($E:$E,$D:$D=$J$3))
/IF($J$4="総計",1,IF($J$4="割合",$H129,$K129/10))
),0)</f>
        <v/>
      </c>
      <c r="O129" s="48" t="str" cm="1">
        <f t="array" ref="O129">IFERROR(
IF(OR(O$9="",$I129=""),"",
SUMIFS(収穫記録!$P:$P,収穫記録!$D:$D,$J$1,収穫記録!$I:$I,$J$2,収穫記録!$J:$J,O$9,収穫記録!$F:$F,$I129,収穫記録!$B:$B,"&gt;="&amp;$J$5,収穫記録!$B:$B,"&lt;="&amp;$J$6)
/_xlfn.UNIQUE(_xlfn._xlws.FILTER($E:$E,$D:$D=$J$3))
/IF($J$4="総計",1,IF($J$4="割合",$H129,$K129/10))
),0)</f>
        <v/>
      </c>
      <c r="P129" s="48" t="str" cm="1">
        <f t="array" ref="P129">IFERROR(
IF(OR(P$9="",$I129=""),"",
SUMIFS(収穫記録!$P:$P,収穫記録!$D:$D,$J$1,収穫記録!$I:$I,$J$2,収穫記録!$J:$J,P$9,収穫記録!$F:$F,$I129,収穫記録!$B:$B,"&gt;="&amp;$J$5,収穫記録!$B:$B,"&lt;="&amp;$J$6)
/_xlfn.UNIQUE(_xlfn._xlws.FILTER($E:$E,$D:$D=$J$3))
/IF($J$4="総計",1,IF($J$4="割合",$H129,$K129/10))
),0)</f>
        <v/>
      </c>
      <c r="Q129" s="48" t="str" cm="1">
        <f t="array" ref="Q129">IFERROR(
IF(OR(Q$9="",$I129=""),"",
SUMIFS(収穫記録!$P:$P,収穫記録!$D:$D,$J$1,収穫記録!$I:$I,$J$2,収穫記録!$J:$J,Q$9,収穫記録!$F:$F,$I129,収穫記録!$B:$B,"&gt;="&amp;$J$5,収穫記録!$B:$B,"&lt;="&amp;$J$6)
/_xlfn.UNIQUE(_xlfn._xlws.FILTER($E:$E,$D:$D=$J$3))
/IF($J$4="総計",1,IF($J$4="割合",$H129,$K129/10))
),0)</f>
        <v/>
      </c>
      <c r="R129" s="48" t="str" cm="1">
        <f t="array" ref="R129">IFERROR(
IF(OR(R$9="",$I129=""),"",
SUMIFS(収穫記録!$P:$P,収穫記録!$D:$D,$J$1,収穫記録!$I:$I,$J$2,収穫記録!$J:$J,R$9,収穫記録!$F:$F,$I129,収穫記録!$B:$B,"&gt;="&amp;$J$5,収穫記録!$B:$B,"&lt;="&amp;$J$6)
/_xlfn.UNIQUE(_xlfn._xlws.FILTER($E:$E,$D:$D=$J$3))
/IF($J$4="総計",1,IF($J$4="割合",$H129,$K129/10))
),0)</f>
        <v/>
      </c>
      <c r="S129" s="48" t="str" cm="1">
        <f t="array" ref="S129">IFERROR(
IF(OR(S$9="",$I129=""),"",
SUMIFS(収穫記録!$P:$P,収穫記録!$D:$D,$J$1,収穫記録!$I:$I,$J$2,収穫記録!$J:$J,S$9,収穫記録!$F:$F,$I129,収穫記録!$B:$B,"&gt;="&amp;$J$5,収穫記録!$B:$B,"&lt;="&amp;$J$6)
/_xlfn.UNIQUE(_xlfn._xlws.FILTER($E:$E,$D:$D=$J$3))
/IF($J$4="総計",1,IF($J$4="割合",$H129,$K129/10))
),0)</f>
        <v/>
      </c>
      <c r="T129" s="48" t="str" cm="1">
        <f t="array" ref="T129">IFERROR(
IF(OR(T$9="",$I129=""),"",
SUMIFS(収穫記録!$P:$P,収穫記録!$D:$D,$J$1,収穫記録!$I:$I,$J$2,収穫記録!$J:$J,T$9,収穫記録!$F:$F,$I129,収穫記録!$B:$B,"&gt;="&amp;$J$5,収穫記録!$B:$B,"&lt;="&amp;$J$6)
/_xlfn.UNIQUE(_xlfn._xlws.FILTER($E:$E,$D:$D=$J$3))
/IF($J$4="総計",1,IF($J$4="割合",$H129,$K129/10))
),0)</f>
        <v/>
      </c>
      <c r="U129" s="48" t="str" cm="1">
        <f t="array" ref="U129">IFERROR(
IF(OR(U$9="",$I129=""),"",
SUMIFS(収穫記録!$P:$P,収穫記録!$D:$D,$J$1,収穫記録!$I:$I,$J$2,収穫記録!$J:$J,U$9,収穫記録!$F:$F,$I129,収穫記録!$B:$B,"&gt;="&amp;$J$5,収穫記録!$B:$B,"&lt;="&amp;$J$6)
/_xlfn.UNIQUE(_xlfn._xlws.FILTER($E:$E,$D:$D=$J$3))
/IF($J$4="総計",1,IF($J$4="割合",$H129,$K129/10))
),0)</f>
        <v/>
      </c>
      <c r="V129" s="48" t="str" cm="1">
        <f t="array" ref="V129">IFERROR(
IF(OR(V$9="",$I129=""),"",
SUMIFS(収穫記録!$P:$P,収穫記録!$D:$D,$J$1,収穫記録!$I:$I,$J$2,収穫記録!$J:$J,V$9,収穫記録!$F:$F,$I129,収穫記録!$B:$B,"&gt;="&amp;$J$5,収穫記録!$B:$B,"&lt;="&amp;$J$6)
/_xlfn.UNIQUE(_xlfn._xlws.FILTER($E:$E,$D:$D=$J$3))
/IF($J$4="総計",1,IF($J$4="割合",$H129,$K129/10))
),0)</f>
        <v/>
      </c>
      <c r="W129" s="48" t="str" cm="1">
        <f t="array" ref="W129">IFERROR(
IF(OR(W$9="",$I129=""),"",
SUMIFS(収穫記録!$P:$P,収穫記録!$D:$D,$J$1,収穫記録!$I:$I,$J$2,収穫記録!$J:$J,W$9,収穫記録!$F:$F,$I129,収穫記録!$B:$B,"&gt;="&amp;$J$5,収穫記録!$B:$B,"&lt;="&amp;$J$6)
/_xlfn.UNIQUE(_xlfn._xlws.FILTER($E:$E,$D:$D=$J$3))
/IF($J$4="総計",1,IF($J$4="割合",$H129,$K129/10))
),0)</f>
        <v/>
      </c>
      <c r="X129" s="48" t="str" cm="1">
        <f t="array" ref="X129">IFERROR(
IF(OR(X$9="",$I129=""),"",
SUMIFS(収穫記録!$P:$P,収穫記録!$D:$D,$J$1,収穫記録!$I:$I,$J$2,収穫記録!$J:$J,X$9,収穫記録!$F:$F,$I129,収穫記録!$B:$B,"&gt;="&amp;$J$5,収穫記録!$B:$B,"&lt;="&amp;$J$6)
/_xlfn.UNIQUE(_xlfn._xlws.FILTER($E:$E,$D:$D=$J$3))
/IF($J$4="総計",1,IF($J$4="割合",$H129,$K129/10))
),0)</f>
        <v/>
      </c>
    </row>
    <row r="130" spans="10:24">
      <c r="J130" s="13"/>
      <c r="K130" s="37"/>
      <c r="L130" s="46" t="str">
        <f t="shared" si="1"/>
        <v/>
      </c>
      <c r="M130" s="47" cm="1">
        <f t="array" ref="M130">IFERROR(
IF(OR(M$9="",$I130=""),"",
SUMIFS(収穫記録!$P:$P,収穫記録!$D:$D,$J$1,収穫記録!$I:$I,$J$2,収穫記録!$J:$J,M$9,収穫記録!$F:$F,$I130,収穫記録!$B:$B,"&gt;="&amp;$J$5,収穫記録!$B:$B,"&lt;="&amp;$J$6)
/_xlfn.UNIQUE(_xlfn._xlws.FILTER($E:$E,$D:$D=$J$3))
/IF($J$4="総計",1,IF($J$4="割合",$H130,$K130/10))
),0)</f>
        <v>0</v>
      </c>
      <c r="N130" s="48" t="str" cm="1">
        <f t="array" ref="N130">IFERROR(
IF(OR(N$9="",$I130=""),"",
SUMIFS(収穫記録!$P:$P,収穫記録!$D:$D,$J$1,収穫記録!$I:$I,$J$2,収穫記録!$J:$J,N$9,収穫記録!$F:$F,$I130,収穫記録!$B:$B,"&gt;="&amp;$J$5,収穫記録!$B:$B,"&lt;="&amp;$J$6)
/_xlfn.UNIQUE(_xlfn._xlws.FILTER($E:$E,$D:$D=$J$3))
/IF($J$4="総計",1,IF($J$4="割合",$H130,$K130/10))
),0)</f>
        <v/>
      </c>
      <c r="O130" s="48" t="str" cm="1">
        <f t="array" ref="O130">IFERROR(
IF(OR(O$9="",$I130=""),"",
SUMIFS(収穫記録!$P:$P,収穫記録!$D:$D,$J$1,収穫記録!$I:$I,$J$2,収穫記録!$J:$J,O$9,収穫記録!$F:$F,$I130,収穫記録!$B:$B,"&gt;="&amp;$J$5,収穫記録!$B:$B,"&lt;="&amp;$J$6)
/_xlfn.UNIQUE(_xlfn._xlws.FILTER($E:$E,$D:$D=$J$3))
/IF($J$4="総計",1,IF($J$4="割合",$H130,$K130/10))
),0)</f>
        <v/>
      </c>
      <c r="P130" s="48" t="str" cm="1">
        <f t="array" ref="P130">IFERROR(
IF(OR(P$9="",$I130=""),"",
SUMIFS(収穫記録!$P:$P,収穫記録!$D:$D,$J$1,収穫記録!$I:$I,$J$2,収穫記録!$J:$J,P$9,収穫記録!$F:$F,$I130,収穫記録!$B:$B,"&gt;="&amp;$J$5,収穫記録!$B:$B,"&lt;="&amp;$J$6)
/_xlfn.UNIQUE(_xlfn._xlws.FILTER($E:$E,$D:$D=$J$3))
/IF($J$4="総計",1,IF($J$4="割合",$H130,$K130/10))
),0)</f>
        <v/>
      </c>
      <c r="Q130" s="48" t="str" cm="1">
        <f t="array" ref="Q130">IFERROR(
IF(OR(Q$9="",$I130=""),"",
SUMIFS(収穫記録!$P:$P,収穫記録!$D:$D,$J$1,収穫記録!$I:$I,$J$2,収穫記録!$J:$J,Q$9,収穫記録!$F:$F,$I130,収穫記録!$B:$B,"&gt;="&amp;$J$5,収穫記録!$B:$B,"&lt;="&amp;$J$6)
/_xlfn.UNIQUE(_xlfn._xlws.FILTER($E:$E,$D:$D=$J$3))
/IF($J$4="総計",1,IF($J$4="割合",$H130,$K130/10))
),0)</f>
        <v/>
      </c>
      <c r="R130" s="48" t="str" cm="1">
        <f t="array" ref="R130">IFERROR(
IF(OR(R$9="",$I130=""),"",
SUMIFS(収穫記録!$P:$P,収穫記録!$D:$D,$J$1,収穫記録!$I:$I,$J$2,収穫記録!$J:$J,R$9,収穫記録!$F:$F,$I130,収穫記録!$B:$B,"&gt;="&amp;$J$5,収穫記録!$B:$B,"&lt;="&amp;$J$6)
/_xlfn.UNIQUE(_xlfn._xlws.FILTER($E:$E,$D:$D=$J$3))
/IF($J$4="総計",1,IF($J$4="割合",$H130,$K130/10))
),0)</f>
        <v/>
      </c>
      <c r="S130" s="48" t="str" cm="1">
        <f t="array" ref="S130">IFERROR(
IF(OR(S$9="",$I130=""),"",
SUMIFS(収穫記録!$P:$P,収穫記録!$D:$D,$J$1,収穫記録!$I:$I,$J$2,収穫記録!$J:$J,S$9,収穫記録!$F:$F,$I130,収穫記録!$B:$B,"&gt;="&amp;$J$5,収穫記録!$B:$B,"&lt;="&amp;$J$6)
/_xlfn.UNIQUE(_xlfn._xlws.FILTER($E:$E,$D:$D=$J$3))
/IF($J$4="総計",1,IF($J$4="割合",$H130,$K130/10))
),0)</f>
        <v/>
      </c>
      <c r="T130" s="48" t="str" cm="1">
        <f t="array" ref="T130">IFERROR(
IF(OR(T$9="",$I130=""),"",
SUMIFS(収穫記録!$P:$P,収穫記録!$D:$D,$J$1,収穫記録!$I:$I,$J$2,収穫記録!$J:$J,T$9,収穫記録!$F:$F,$I130,収穫記録!$B:$B,"&gt;="&amp;$J$5,収穫記録!$B:$B,"&lt;="&amp;$J$6)
/_xlfn.UNIQUE(_xlfn._xlws.FILTER($E:$E,$D:$D=$J$3))
/IF($J$4="総計",1,IF($J$4="割合",$H130,$K130/10))
),0)</f>
        <v/>
      </c>
      <c r="U130" s="48" t="str" cm="1">
        <f t="array" ref="U130">IFERROR(
IF(OR(U$9="",$I130=""),"",
SUMIFS(収穫記録!$P:$P,収穫記録!$D:$D,$J$1,収穫記録!$I:$I,$J$2,収穫記録!$J:$J,U$9,収穫記録!$F:$F,$I130,収穫記録!$B:$B,"&gt;="&amp;$J$5,収穫記録!$B:$B,"&lt;="&amp;$J$6)
/_xlfn.UNIQUE(_xlfn._xlws.FILTER($E:$E,$D:$D=$J$3))
/IF($J$4="総計",1,IF($J$4="割合",$H130,$K130/10))
),0)</f>
        <v/>
      </c>
      <c r="V130" s="48" t="str" cm="1">
        <f t="array" ref="V130">IFERROR(
IF(OR(V$9="",$I130=""),"",
SUMIFS(収穫記録!$P:$P,収穫記録!$D:$D,$J$1,収穫記録!$I:$I,$J$2,収穫記録!$J:$J,V$9,収穫記録!$F:$F,$I130,収穫記録!$B:$B,"&gt;="&amp;$J$5,収穫記録!$B:$B,"&lt;="&amp;$J$6)
/_xlfn.UNIQUE(_xlfn._xlws.FILTER($E:$E,$D:$D=$J$3))
/IF($J$4="総計",1,IF($J$4="割合",$H130,$K130/10))
),0)</f>
        <v/>
      </c>
      <c r="W130" s="48" t="str" cm="1">
        <f t="array" ref="W130">IFERROR(
IF(OR(W$9="",$I130=""),"",
SUMIFS(収穫記録!$P:$P,収穫記録!$D:$D,$J$1,収穫記録!$I:$I,$J$2,収穫記録!$J:$J,W$9,収穫記録!$F:$F,$I130,収穫記録!$B:$B,"&gt;="&amp;$J$5,収穫記録!$B:$B,"&lt;="&amp;$J$6)
/_xlfn.UNIQUE(_xlfn._xlws.FILTER($E:$E,$D:$D=$J$3))
/IF($J$4="総計",1,IF($J$4="割合",$H130,$K130/10))
),0)</f>
        <v/>
      </c>
      <c r="X130" s="48" t="str" cm="1">
        <f t="array" ref="X130">IFERROR(
IF(OR(X$9="",$I130=""),"",
SUMIFS(収穫記録!$P:$P,収穫記録!$D:$D,$J$1,収穫記録!$I:$I,$J$2,収穫記録!$J:$J,X$9,収穫記録!$F:$F,$I130,収穫記録!$B:$B,"&gt;="&amp;$J$5,収穫記録!$B:$B,"&lt;="&amp;$J$6)
/_xlfn.UNIQUE(_xlfn._xlws.FILTER($E:$E,$D:$D=$J$3))
/IF($J$4="総計",1,IF($J$4="割合",$H130,$K130/10))
),0)</f>
        <v/>
      </c>
    </row>
    <row r="131" spans="10:24">
      <c r="J131" s="13"/>
      <c r="K131" s="37"/>
      <c r="L131" s="46" t="str">
        <f t="shared" si="1"/>
        <v/>
      </c>
      <c r="M131" s="47" cm="1">
        <f t="array" ref="M131">IFERROR(
IF(OR(M$9="",$I131=""),"",
SUMIFS(収穫記録!$P:$P,収穫記録!$D:$D,$J$1,収穫記録!$I:$I,$J$2,収穫記録!$J:$J,M$9,収穫記録!$F:$F,$I131,収穫記録!$B:$B,"&gt;="&amp;$J$5,収穫記録!$B:$B,"&lt;="&amp;$J$6)
/_xlfn.UNIQUE(_xlfn._xlws.FILTER($E:$E,$D:$D=$J$3))
/IF($J$4="総計",1,IF($J$4="割合",$H131,$K131/10))
),0)</f>
        <v>0</v>
      </c>
      <c r="N131" s="48" t="str" cm="1">
        <f t="array" ref="N131">IFERROR(
IF(OR(N$9="",$I131=""),"",
SUMIFS(収穫記録!$P:$P,収穫記録!$D:$D,$J$1,収穫記録!$I:$I,$J$2,収穫記録!$J:$J,N$9,収穫記録!$F:$F,$I131,収穫記録!$B:$B,"&gt;="&amp;$J$5,収穫記録!$B:$B,"&lt;="&amp;$J$6)
/_xlfn.UNIQUE(_xlfn._xlws.FILTER($E:$E,$D:$D=$J$3))
/IF($J$4="総計",1,IF($J$4="割合",$H131,$K131/10))
),0)</f>
        <v/>
      </c>
      <c r="O131" s="48" t="str" cm="1">
        <f t="array" ref="O131">IFERROR(
IF(OR(O$9="",$I131=""),"",
SUMIFS(収穫記録!$P:$P,収穫記録!$D:$D,$J$1,収穫記録!$I:$I,$J$2,収穫記録!$J:$J,O$9,収穫記録!$F:$F,$I131,収穫記録!$B:$B,"&gt;="&amp;$J$5,収穫記録!$B:$B,"&lt;="&amp;$J$6)
/_xlfn.UNIQUE(_xlfn._xlws.FILTER($E:$E,$D:$D=$J$3))
/IF($J$4="総計",1,IF($J$4="割合",$H131,$K131/10))
),0)</f>
        <v/>
      </c>
      <c r="P131" s="48" t="str" cm="1">
        <f t="array" ref="P131">IFERROR(
IF(OR(P$9="",$I131=""),"",
SUMIFS(収穫記録!$P:$P,収穫記録!$D:$D,$J$1,収穫記録!$I:$I,$J$2,収穫記録!$J:$J,P$9,収穫記録!$F:$F,$I131,収穫記録!$B:$B,"&gt;="&amp;$J$5,収穫記録!$B:$B,"&lt;="&amp;$J$6)
/_xlfn.UNIQUE(_xlfn._xlws.FILTER($E:$E,$D:$D=$J$3))
/IF($J$4="総計",1,IF($J$4="割合",$H131,$K131/10))
),0)</f>
        <v/>
      </c>
      <c r="Q131" s="48" t="str" cm="1">
        <f t="array" ref="Q131">IFERROR(
IF(OR(Q$9="",$I131=""),"",
SUMIFS(収穫記録!$P:$P,収穫記録!$D:$D,$J$1,収穫記録!$I:$I,$J$2,収穫記録!$J:$J,Q$9,収穫記録!$F:$F,$I131,収穫記録!$B:$B,"&gt;="&amp;$J$5,収穫記録!$B:$B,"&lt;="&amp;$J$6)
/_xlfn.UNIQUE(_xlfn._xlws.FILTER($E:$E,$D:$D=$J$3))
/IF($J$4="総計",1,IF($J$4="割合",$H131,$K131/10))
),0)</f>
        <v/>
      </c>
      <c r="R131" s="48" t="str" cm="1">
        <f t="array" ref="R131">IFERROR(
IF(OR(R$9="",$I131=""),"",
SUMIFS(収穫記録!$P:$P,収穫記録!$D:$D,$J$1,収穫記録!$I:$I,$J$2,収穫記録!$J:$J,R$9,収穫記録!$F:$F,$I131,収穫記録!$B:$B,"&gt;="&amp;$J$5,収穫記録!$B:$B,"&lt;="&amp;$J$6)
/_xlfn.UNIQUE(_xlfn._xlws.FILTER($E:$E,$D:$D=$J$3))
/IF($J$4="総計",1,IF($J$4="割合",$H131,$K131/10))
),0)</f>
        <v/>
      </c>
      <c r="S131" s="48" t="str" cm="1">
        <f t="array" ref="S131">IFERROR(
IF(OR(S$9="",$I131=""),"",
SUMIFS(収穫記録!$P:$P,収穫記録!$D:$D,$J$1,収穫記録!$I:$I,$J$2,収穫記録!$J:$J,S$9,収穫記録!$F:$F,$I131,収穫記録!$B:$B,"&gt;="&amp;$J$5,収穫記録!$B:$B,"&lt;="&amp;$J$6)
/_xlfn.UNIQUE(_xlfn._xlws.FILTER($E:$E,$D:$D=$J$3))
/IF($J$4="総計",1,IF($J$4="割合",$H131,$K131/10))
),0)</f>
        <v/>
      </c>
      <c r="T131" s="48" t="str" cm="1">
        <f t="array" ref="T131">IFERROR(
IF(OR(T$9="",$I131=""),"",
SUMIFS(収穫記録!$P:$P,収穫記録!$D:$D,$J$1,収穫記録!$I:$I,$J$2,収穫記録!$J:$J,T$9,収穫記録!$F:$F,$I131,収穫記録!$B:$B,"&gt;="&amp;$J$5,収穫記録!$B:$B,"&lt;="&amp;$J$6)
/_xlfn.UNIQUE(_xlfn._xlws.FILTER($E:$E,$D:$D=$J$3))
/IF($J$4="総計",1,IF($J$4="割合",$H131,$K131/10))
),0)</f>
        <v/>
      </c>
      <c r="U131" s="48" t="str" cm="1">
        <f t="array" ref="U131">IFERROR(
IF(OR(U$9="",$I131=""),"",
SUMIFS(収穫記録!$P:$P,収穫記録!$D:$D,$J$1,収穫記録!$I:$I,$J$2,収穫記録!$J:$J,U$9,収穫記録!$F:$F,$I131,収穫記録!$B:$B,"&gt;="&amp;$J$5,収穫記録!$B:$B,"&lt;="&amp;$J$6)
/_xlfn.UNIQUE(_xlfn._xlws.FILTER($E:$E,$D:$D=$J$3))
/IF($J$4="総計",1,IF($J$4="割合",$H131,$K131/10))
),0)</f>
        <v/>
      </c>
      <c r="V131" s="48" t="str" cm="1">
        <f t="array" ref="V131">IFERROR(
IF(OR(V$9="",$I131=""),"",
SUMIFS(収穫記録!$P:$P,収穫記録!$D:$D,$J$1,収穫記録!$I:$I,$J$2,収穫記録!$J:$J,V$9,収穫記録!$F:$F,$I131,収穫記録!$B:$B,"&gt;="&amp;$J$5,収穫記録!$B:$B,"&lt;="&amp;$J$6)
/_xlfn.UNIQUE(_xlfn._xlws.FILTER($E:$E,$D:$D=$J$3))
/IF($J$4="総計",1,IF($J$4="割合",$H131,$K131/10))
),0)</f>
        <v/>
      </c>
      <c r="W131" s="48" t="str" cm="1">
        <f t="array" ref="W131">IFERROR(
IF(OR(W$9="",$I131=""),"",
SUMIFS(収穫記録!$P:$P,収穫記録!$D:$D,$J$1,収穫記録!$I:$I,$J$2,収穫記録!$J:$J,W$9,収穫記録!$F:$F,$I131,収穫記録!$B:$B,"&gt;="&amp;$J$5,収穫記録!$B:$B,"&lt;="&amp;$J$6)
/_xlfn.UNIQUE(_xlfn._xlws.FILTER($E:$E,$D:$D=$J$3))
/IF($J$4="総計",1,IF($J$4="割合",$H131,$K131/10))
),0)</f>
        <v/>
      </c>
      <c r="X131" s="48" t="str" cm="1">
        <f t="array" ref="X131">IFERROR(
IF(OR(X$9="",$I131=""),"",
SUMIFS(収穫記録!$P:$P,収穫記録!$D:$D,$J$1,収穫記録!$I:$I,$J$2,収穫記録!$J:$J,X$9,収穫記録!$F:$F,$I131,収穫記録!$B:$B,"&gt;="&amp;$J$5,収穫記録!$B:$B,"&lt;="&amp;$J$6)
/_xlfn.UNIQUE(_xlfn._xlws.FILTER($E:$E,$D:$D=$J$3))
/IF($J$4="総計",1,IF($J$4="割合",$H131,$K131/10))
),0)</f>
        <v/>
      </c>
    </row>
    <row r="132" spans="10:24">
      <c r="J132" s="13"/>
      <c r="K132" s="37"/>
      <c r="L132" s="46" t="str">
        <f t="shared" si="1"/>
        <v/>
      </c>
      <c r="M132" s="47" cm="1">
        <f t="array" ref="M132">IFERROR(
IF(OR(M$9="",$I132=""),"",
SUMIFS(収穫記録!$P:$P,収穫記録!$D:$D,$J$1,収穫記録!$I:$I,$J$2,収穫記録!$J:$J,M$9,収穫記録!$F:$F,$I132,収穫記録!$B:$B,"&gt;="&amp;$J$5,収穫記録!$B:$B,"&lt;="&amp;$J$6)
/_xlfn.UNIQUE(_xlfn._xlws.FILTER($E:$E,$D:$D=$J$3))
/IF($J$4="総計",1,IF($J$4="割合",$H132,$K132/10))
),0)</f>
        <v>0</v>
      </c>
      <c r="N132" s="48" t="str" cm="1">
        <f t="array" ref="N132">IFERROR(
IF(OR(N$9="",$I132=""),"",
SUMIFS(収穫記録!$P:$P,収穫記録!$D:$D,$J$1,収穫記録!$I:$I,$J$2,収穫記録!$J:$J,N$9,収穫記録!$F:$F,$I132,収穫記録!$B:$B,"&gt;="&amp;$J$5,収穫記録!$B:$B,"&lt;="&amp;$J$6)
/_xlfn.UNIQUE(_xlfn._xlws.FILTER($E:$E,$D:$D=$J$3))
/IF($J$4="総計",1,IF($J$4="割合",$H132,$K132/10))
),0)</f>
        <v/>
      </c>
      <c r="O132" s="48" t="str" cm="1">
        <f t="array" ref="O132">IFERROR(
IF(OR(O$9="",$I132=""),"",
SUMIFS(収穫記録!$P:$P,収穫記録!$D:$D,$J$1,収穫記録!$I:$I,$J$2,収穫記録!$J:$J,O$9,収穫記録!$F:$F,$I132,収穫記録!$B:$B,"&gt;="&amp;$J$5,収穫記録!$B:$B,"&lt;="&amp;$J$6)
/_xlfn.UNIQUE(_xlfn._xlws.FILTER($E:$E,$D:$D=$J$3))
/IF($J$4="総計",1,IF($J$4="割合",$H132,$K132/10))
),0)</f>
        <v/>
      </c>
      <c r="P132" s="48" t="str" cm="1">
        <f t="array" ref="P132">IFERROR(
IF(OR(P$9="",$I132=""),"",
SUMIFS(収穫記録!$P:$P,収穫記録!$D:$D,$J$1,収穫記録!$I:$I,$J$2,収穫記録!$J:$J,P$9,収穫記録!$F:$F,$I132,収穫記録!$B:$B,"&gt;="&amp;$J$5,収穫記録!$B:$B,"&lt;="&amp;$J$6)
/_xlfn.UNIQUE(_xlfn._xlws.FILTER($E:$E,$D:$D=$J$3))
/IF($J$4="総計",1,IF($J$4="割合",$H132,$K132/10))
),0)</f>
        <v/>
      </c>
      <c r="Q132" s="48" t="str" cm="1">
        <f t="array" ref="Q132">IFERROR(
IF(OR(Q$9="",$I132=""),"",
SUMIFS(収穫記録!$P:$P,収穫記録!$D:$D,$J$1,収穫記録!$I:$I,$J$2,収穫記録!$J:$J,Q$9,収穫記録!$F:$F,$I132,収穫記録!$B:$B,"&gt;="&amp;$J$5,収穫記録!$B:$B,"&lt;="&amp;$J$6)
/_xlfn.UNIQUE(_xlfn._xlws.FILTER($E:$E,$D:$D=$J$3))
/IF($J$4="総計",1,IF($J$4="割合",$H132,$K132/10))
),0)</f>
        <v/>
      </c>
      <c r="R132" s="48" t="str" cm="1">
        <f t="array" ref="R132">IFERROR(
IF(OR(R$9="",$I132=""),"",
SUMIFS(収穫記録!$P:$P,収穫記録!$D:$D,$J$1,収穫記録!$I:$I,$J$2,収穫記録!$J:$J,R$9,収穫記録!$F:$F,$I132,収穫記録!$B:$B,"&gt;="&amp;$J$5,収穫記録!$B:$B,"&lt;="&amp;$J$6)
/_xlfn.UNIQUE(_xlfn._xlws.FILTER($E:$E,$D:$D=$J$3))
/IF($J$4="総計",1,IF($J$4="割合",$H132,$K132/10))
),0)</f>
        <v/>
      </c>
      <c r="S132" s="48" t="str" cm="1">
        <f t="array" ref="S132">IFERROR(
IF(OR(S$9="",$I132=""),"",
SUMIFS(収穫記録!$P:$P,収穫記録!$D:$D,$J$1,収穫記録!$I:$I,$J$2,収穫記録!$J:$J,S$9,収穫記録!$F:$F,$I132,収穫記録!$B:$B,"&gt;="&amp;$J$5,収穫記録!$B:$B,"&lt;="&amp;$J$6)
/_xlfn.UNIQUE(_xlfn._xlws.FILTER($E:$E,$D:$D=$J$3))
/IF($J$4="総計",1,IF($J$4="割合",$H132,$K132/10))
),0)</f>
        <v/>
      </c>
      <c r="T132" s="48" t="str" cm="1">
        <f t="array" ref="T132">IFERROR(
IF(OR(T$9="",$I132=""),"",
SUMIFS(収穫記録!$P:$P,収穫記録!$D:$D,$J$1,収穫記録!$I:$I,$J$2,収穫記録!$J:$J,T$9,収穫記録!$F:$F,$I132,収穫記録!$B:$B,"&gt;="&amp;$J$5,収穫記録!$B:$B,"&lt;="&amp;$J$6)
/_xlfn.UNIQUE(_xlfn._xlws.FILTER($E:$E,$D:$D=$J$3))
/IF($J$4="総計",1,IF($J$4="割合",$H132,$K132/10))
),0)</f>
        <v/>
      </c>
      <c r="U132" s="48" t="str" cm="1">
        <f t="array" ref="U132">IFERROR(
IF(OR(U$9="",$I132=""),"",
SUMIFS(収穫記録!$P:$P,収穫記録!$D:$D,$J$1,収穫記録!$I:$I,$J$2,収穫記録!$J:$J,U$9,収穫記録!$F:$F,$I132,収穫記録!$B:$B,"&gt;="&amp;$J$5,収穫記録!$B:$B,"&lt;="&amp;$J$6)
/_xlfn.UNIQUE(_xlfn._xlws.FILTER($E:$E,$D:$D=$J$3))
/IF($J$4="総計",1,IF($J$4="割合",$H132,$K132/10))
),0)</f>
        <v/>
      </c>
      <c r="V132" s="48" t="str" cm="1">
        <f t="array" ref="V132">IFERROR(
IF(OR(V$9="",$I132=""),"",
SUMIFS(収穫記録!$P:$P,収穫記録!$D:$D,$J$1,収穫記録!$I:$I,$J$2,収穫記録!$J:$J,V$9,収穫記録!$F:$F,$I132,収穫記録!$B:$B,"&gt;="&amp;$J$5,収穫記録!$B:$B,"&lt;="&amp;$J$6)
/_xlfn.UNIQUE(_xlfn._xlws.FILTER($E:$E,$D:$D=$J$3))
/IF($J$4="総計",1,IF($J$4="割合",$H132,$K132/10))
),0)</f>
        <v/>
      </c>
      <c r="W132" s="48" t="str" cm="1">
        <f t="array" ref="W132">IFERROR(
IF(OR(W$9="",$I132=""),"",
SUMIFS(収穫記録!$P:$P,収穫記録!$D:$D,$J$1,収穫記録!$I:$I,$J$2,収穫記録!$J:$J,W$9,収穫記録!$F:$F,$I132,収穫記録!$B:$B,"&gt;="&amp;$J$5,収穫記録!$B:$B,"&lt;="&amp;$J$6)
/_xlfn.UNIQUE(_xlfn._xlws.FILTER($E:$E,$D:$D=$J$3))
/IF($J$4="総計",1,IF($J$4="割合",$H132,$K132/10))
),0)</f>
        <v/>
      </c>
      <c r="X132" s="48" t="str" cm="1">
        <f t="array" ref="X132">IFERROR(
IF(OR(X$9="",$I132=""),"",
SUMIFS(収穫記録!$P:$P,収穫記録!$D:$D,$J$1,収穫記録!$I:$I,$J$2,収穫記録!$J:$J,X$9,収穫記録!$F:$F,$I132,収穫記録!$B:$B,"&gt;="&amp;$J$5,収穫記録!$B:$B,"&lt;="&amp;$J$6)
/_xlfn.UNIQUE(_xlfn._xlws.FILTER($E:$E,$D:$D=$J$3))
/IF($J$4="総計",1,IF($J$4="割合",$H132,$K132/10))
),0)</f>
        <v/>
      </c>
    </row>
    <row r="133" spans="10:24">
      <c r="J133" s="13"/>
      <c r="K133" s="37"/>
      <c r="L133" s="46" t="str">
        <f t="shared" si="1"/>
        <v/>
      </c>
      <c r="M133" s="47" cm="1">
        <f t="array" ref="M133">IFERROR(
IF(OR(M$9="",$I133=""),"",
SUMIFS(収穫記録!$P:$P,収穫記録!$D:$D,$J$1,収穫記録!$I:$I,$J$2,収穫記録!$J:$J,M$9,収穫記録!$F:$F,$I133,収穫記録!$B:$B,"&gt;="&amp;$J$5,収穫記録!$B:$B,"&lt;="&amp;$J$6)
/_xlfn.UNIQUE(_xlfn._xlws.FILTER($E:$E,$D:$D=$J$3))
/IF($J$4="総計",1,IF($J$4="割合",$H133,$K133/10))
),0)</f>
        <v>0</v>
      </c>
      <c r="N133" s="48" t="str" cm="1">
        <f t="array" ref="N133">IFERROR(
IF(OR(N$9="",$I133=""),"",
SUMIFS(収穫記録!$P:$P,収穫記録!$D:$D,$J$1,収穫記録!$I:$I,$J$2,収穫記録!$J:$J,N$9,収穫記録!$F:$F,$I133,収穫記録!$B:$B,"&gt;="&amp;$J$5,収穫記録!$B:$B,"&lt;="&amp;$J$6)
/_xlfn.UNIQUE(_xlfn._xlws.FILTER($E:$E,$D:$D=$J$3))
/IF($J$4="総計",1,IF($J$4="割合",$H133,$K133/10))
),0)</f>
        <v/>
      </c>
      <c r="O133" s="48" t="str" cm="1">
        <f t="array" ref="O133">IFERROR(
IF(OR(O$9="",$I133=""),"",
SUMIFS(収穫記録!$P:$P,収穫記録!$D:$D,$J$1,収穫記録!$I:$I,$J$2,収穫記録!$J:$J,O$9,収穫記録!$F:$F,$I133,収穫記録!$B:$B,"&gt;="&amp;$J$5,収穫記録!$B:$B,"&lt;="&amp;$J$6)
/_xlfn.UNIQUE(_xlfn._xlws.FILTER($E:$E,$D:$D=$J$3))
/IF($J$4="総計",1,IF($J$4="割合",$H133,$K133/10))
),0)</f>
        <v/>
      </c>
      <c r="P133" s="48" t="str" cm="1">
        <f t="array" ref="P133">IFERROR(
IF(OR(P$9="",$I133=""),"",
SUMIFS(収穫記録!$P:$P,収穫記録!$D:$D,$J$1,収穫記録!$I:$I,$J$2,収穫記録!$J:$J,P$9,収穫記録!$F:$F,$I133,収穫記録!$B:$B,"&gt;="&amp;$J$5,収穫記録!$B:$B,"&lt;="&amp;$J$6)
/_xlfn.UNIQUE(_xlfn._xlws.FILTER($E:$E,$D:$D=$J$3))
/IF($J$4="総計",1,IF($J$4="割合",$H133,$K133/10))
),0)</f>
        <v/>
      </c>
      <c r="Q133" s="48" t="str" cm="1">
        <f t="array" ref="Q133">IFERROR(
IF(OR(Q$9="",$I133=""),"",
SUMIFS(収穫記録!$P:$P,収穫記録!$D:$D,$J$1,収穫記録!$I:$I,$J$2,収穫記録!$J:$J,Q$9,収穫記録!$F:$F,$I133,収穫記録!$B:$B,"&gt;="&amp;$J$5,収穫記録!$B:$B,"&lt;="&amp;$J$6)
/_xlfn.UNIQUE(_xlfn._xlws.FILTER($E:$E,$D:$D=$J$3))
/IF($J$4="総計",1,IF($J$4="割合",$H133,$K133/10))
),0)</f>
        <v/>
      </c>
      <c r="R133" s="48" t="str" cm="1">
        <f t="array" ref="R133">IFERROR(
IF(OR(R$9="",$I133=""),"",
SUMIFS(収穫記録!$P:$P,収穫記録!$D:$D,$J$1,収穫記録!$I:$I,$J$2,収穫記録!$J:$J,R$9,収穫記録!$F:$F,$I133,収穫記録!$B:$B,"&gt;="&amp;$J$5,収穫記録!$B:$B,"&lt;="&amp;$J$6)
/_xlfn.UNIQUE(_xlfn._xlws.FILTER($E:$E,$D:$D=$J$3))
/IF($J$4="総計",1,IF($J$4="割合",$H133,$K133/10))
),0)</f>
        <v/>
      </c>
      <c r="S133" s="48" t="str" cm="1">
        <f t="array" ref="S133">IFERROR(
IF(OR(S$9="",$I133=""),"",
SUMIFS(収穫記録!$P:$P,収穫記録!$D:$D,$J$1,収穫記録!$I:$I,$J$2,収穫記録!$J:$J,S$9,収穫記録!$F:$F,$I133,収穫記録!$B:$B,"&gt;="&amp;$J$5,収穫記録!$B:$B,"&lt;="&amp;$J$6)
/_xlfn.UNIQUE(_xlfn._xlws.FILTER($E:$E,$D:$D=$J$3))
/IF($J$4="総計",1,IF($J$4="割合",$H133,$K133/10))
),0)</f>
        <v/>
      </c>
      <c r="T133" s="48" t="str" cm="1">
        <f t="array" ref="T133">IFERROR(
IF(OR(T$9="",$I133=""),"",
SUMIFS(収穫記録!$P:$P,収穫記録!$D:$D,$J$1,収穫記録!$I:$I,$J$2,収穫記録!$J:$J,T$9,収穫記録!$F:$F,$I133,収穫記録!$B:$B,"&gt;="&amp;$J$5,収穫記録!$B:$B,"&lt;="&amp;$J$6)
/_xlfn.UNIQUE(_xlfn._xlws.FILTER($E:$E,$D:$D=$J$3))
/IF($J$4="総計",1,IF($J$4="割合",$H133,$K133/10))
),0)</f>
        <v/>
      </c>
      <c r="U133" s="48" t="str" cm="1">
        <f t="array" ref="U133">IFERROR(
IF(OR(U$9="",$I133=""),"",
SUMIFS(収穫記録!$P:$P,収穫記録!$D:$D,$J$1,収穫記録!$I:$I,$J$2,収穫記録!$J:$J,U$9,収穫記録!$F:$F,$I133,収穫記録!$B:$B,"&gt;="&amp;$J$5,収穫記録!$B:$B,"&lt;="&amp;$J$6)
/_xlfn.UNIQUE(_xlfn._xlws.FILTER($E:$E,$D:$D=$J$3))
/IF($J$4="総計",1,IF($J$4="割合",$H133,$K133/10))
),0)</f>
        <v/>
      </c>
      <c r="V133" s="48" t="str" cm="1">
        <f t="array" ref="V133">IFERROR(
IF(OR(V$9="",$I133=""),"",
SUMIFS(収穫記録!$P:$P,収穫記録!$D:$D,$J$1,収穫記録!$I:$I,$J$2,収穫記録!$J:$J,V$9,収穫記録!$F:$F,$I133,収穫記録!$B:$B,"&gt;="&amp;$J$5,収穫記録!$B:$B,"&lt;="&amp;$J$6)
/_xlfn.UNIQUE(_xlfn._xlws.FILTER($E:$E,$D:$D=$J$3))
/IF($J$4="総計",1,IF($J$4="割合",$H133,$K133/10))
),0)</f>
        <v/>
      </c>
      <c r="W133" s="48" t="str" cm="1">
        <f t="array" ref="W133">IFERROR(
IF(OR(W$9="",$I133=""),"",
SUMIFS(収穫記録!$P:$P,収穫記録!$D:$D,$J$1,収穫記録!$I:$I,$J$2,収穫記録!$J:$J,W$9,収穫記録!$F:$F,$I133,収穫記録!$B:$B,"&gt;="&amp;$J$5,収穫記録!$B:$B,"&lt;="&amp;$J$6)
/_xlfn.UNIQUE(_xlfn._xlws.FILTER($E:$E,$D:$D=$J$3))
/IF($J$4="総計",1,IF($J$4="割合",$H133,$K133/10))
),0)</f>
        <v/>
      </c>
      <c r="X133" s="48" t="str" cm="1">
        <f t="array" ref="X133">IFERROR(
IF(OR(X$9="",$I133=""),"",
SUMIFS(収穫記録!$P:$P,収穫記録!$D:$D,$J$1,収穫記録!$I:$I,$J$2,収穫記録!$J:$J,X$9,収穫記録!$F:$F,$I133,収穫記録!$B:$B,"&gt;="&amp;$J$5,収穫記録!$B:$B,"&lt;="&amp;$J$6)
/_xlfn.UNIQUE(_xlfn._xlws.FILTER($E:$E,$D:$D=$J$3))
/IF($J$4="総計",1,IF($J$4="割合",$H133,$K133/10))
),0)</f>
        <v/>
      </c>
    </row>
    <row r="134" spans="10:24">
      <c r="J134" s="13"/>
      <c r="K134" s="37"/>
      <c r="L134" s="46" t="str">
        <f t="shared" si="1"/>
        <v/>
      </c>
      <c r="M134" s="47" cm="1">
        <f t="array" ref="M134">IFERROR(
IF(OR(M$9="",$I134=""),"",
SUMIFS(収穫記録!$P:$P,収穫記録!$D:$D,$J$1,収穫記録!$I:$I,$J$2,収穫記録!$J:$J,M$9,収穫記録!$F:$F,$I134,収穫記録!$B:$B,"&gt;="&amp;$J$5,収穫記録!$B:$B,"&lt;="&amp;$J$6)
/_xlfn.UNIQUE(_xlfn._xlws.FILTER($E:$E,$D:$D=$J$3))
/IF($J$4="総計",1,IF($J$4="割合",$H134,$K134/10))
),0)</f>
        <v>0</v>
      </c>
      <c r="N134" s="48" t="str" cm="1">
        <f t="array" ref="N134">IFERROR(
IF(OR(N$9="",$I134=""),"",
SUMIFS(収穫記録!$P:$P,収穫記録!$D:$D,$J$1,収穫記録!$I:$I,$J$2,収穫記録!$J:$J,N$9,収穫記録!$F:$F,$I134,収穫記録!$B:$B,"&gt;="&amp;$J$5,収穫記録!$B:$B,"&lt;="&amp;$J$6)
/_xlfn.UNIQUE(_xlfn._xlws.FILTER($E:$E,$D:$D=$J$3))
/IF($J$4="総計",1,IF($J$4="割合",$H134,$K134/10))
),0)</f>
        <v/>
      </c>
      <c r="O134" s="48" t="str" cm="1">
        <f t="array" ref="O134">IFERROR(
IF(OR(O$9="",$I134=""),"",
SUMIFS(収穫記録!$P:$P,収穫記録!$D:$D,$J$1,収穫記録!$I:$I,$J$2,収穫記録!$J:$J,O$9,収穫記録!$F:$F,$I134,収穫記録!$B:$B,"&gt;="&amp;$J$5,収穫記録!$B:$B,"&lt;="&amp;$J$6)
/_xlfn.UNIQUE(_xlfn._xlws.FILTER($E:$E,$D:$D=$J$3))
/IF($J$4="総計",1,IF($J$4="割合",$H134,$K134/10))
),0)</f>
        <v/>
      </c>
      <c r="P134" s="48" t="str" cm="1">
        <f t="array" ref="P134">IFERROR(
IF(OR(P$9="",$I134=""),"",
SUMIFS(収穫記録!$P:$P,収穫記録!$D:$D,$J$1,収穫記録!$I:$I,$J$2,収穫記録!$J:$J,P$9,収穫記録!$F:$F,$I134,収穫記録!$B:$B,"&gt;="&amp;$J$5,収穫記録!$B:$B,"&lt;="&amp;$J$6)
/_xlfn.UNIQUE(_xlfn._xlws.FILTER($E:$E,$D:$D=$J$3))
/IF($J$4="総計",1,IF($J$4="割合",$H134,$K134/10))
),0)</f>
        <v/>
      </c>
      <c r="Q134" s="48" t="str" cm="1">
        <f t="array" ref="Q134">IFERROR(
IF(OR(Q$9="",$I134=""),"",
SUMIFS(収穫記録!$P:$P,収穫記録!$D:$D,$J$1,収穫記録!$I:$I,$J$2,収穫記録!$J:$J,Q$9,収穫記録!$F:$F,$I134,収穫記録!$B:$B,"&gt;="&amp;$J$5,収穫記録!$B:$B,"&lt;="&amp;$J$6)
/_xlfn.UNIQUE(_xlfn._xlws.FILTER($E:$E,$D:$D=$J$3))
/IF($J$4="総計",1,IF($J$4="割合",$H134,$K134/10))
),0)</f>
        <v/>
      </c>
      <c r="R134" s="48" t="str" cm="1">
        <f t="array" ref="R134">IFERROR(
IF(OR(R$9="",$I134=""),"",
SUMIFS(収穫記録!$P:$P,収穫記録!$D:$D,$J$1,収穫記録!$I:$I,$J$2,収穫記録!$J:$J,R$9,収穫記録!$F:$F,$I134,収穫記録!$B:$B,"&gt;="&amp;$J$5,収穫記録!$B:$B,"&lt;="&amp;$J$6)
/_xlfn.UNIQUE(_xlfn._xlws.FILTER($E:$E,$D:$D=$J$3))
/IF($J$4="総計",1,IF($J$4="割合",$H134,$K134/10))
),0)</f>
        <v/>
      </c>
      <c r="S134" s="48" t="str" cm="1">
        <f t="array" ref="S134">IFERROR(
IF(OR(S$9="",$I134=""),"",
SUMIFS(収穫記録!$P:$P,収穫記録!$D:$D,$J$1,収穫記録!$I:$I,$J$2,収穫記録!$J:$J,S$9,収穫記録!$F:$F,$I134,収穫記録!$B:$B,"&gt;="&amp;$J$5,収穫記録!$B:$B,"&lt;="&amp;$J$6)
/_xlfn.UNIQUE(_xlfn._xlws.FILTER($E:$E,$D:$D=$J$3))
/IF($J$4="総計",1,IF($J$4="割合",$H134,$K134/10))
),0)</f>
        <v/>
      </c>
      <c r="T134" s="48" t="str" cm="1">
        <f t="array" ref="T134">IFERROR(
IF(OR(T$9="",$I134=""),"",
SUMIFS(収穫記録!$P:$P,収穫記録!$D:$D,$J$1,収穫記録!$I:$I,$J$2,収穫記録!$J:$J,T$9,収穫記録!$F:$F,$I134,収穫記録!$B:$B,"&gt;="&amp;$J$5,収穫記録!$B:$B,"&lt;="&amp;$J$6)
/_xlfn.UNIQUE(_xlfn._xlws.FILTER($E:$E,$D:$D=$J$3))
/IF($J$4="総計",1,IF($J$4="割合",$H134,$K134/10))
),0)</f>
        <v/>
      </c>
      <c r="U134" s="48" t="str" cm="1">
        <f t="array" ref="U134">IFERROR(
IF(OR(U$9="",$I134=""),"",
SUMIFS(収穫記録!$P:$P,収穫記録!$D:$D,$J$1,収穫記録!$I:$I,$J$2,収穫記録!$J:$J,U$9,収穫記録!$F:$F,$I134,収穫記録!$B:$B,"&gt;="&amp;$J$5,収穫記録!$B:$B,"&lt;="&amp;$J$6)
/_xlfn.UNIQUE(_xlfn._xlws.FILTER($E:$E,$D:$D=$J$3))
/IF($J$4="総計",1,IF($J$4="割合",$H134,$K134/10))
),0)</f>
        <v/>
      </c>
      <c r="V134" s="48" t="str" cm="1">
        <f t="array" ref="V134">IFERROR(
IF(OR(V$9="",$I134=""),"",
SUMIFS(収穫記録!$P:$P,収穫記録!$D:$D,$J$1,収穫記録!$I:$I,$J$2,収穫記録!$J:$J,V$9,収穫記録!$F:$F,$I134,収穫記録!$B:$B,"&gt;="&amp;$J$5,収穫記録!$B:$B,"&lt;="&amp;$J$6)
/_xlfn.UNIQUE(_xlfn._xlws.FILTER($E:$E,$D:$D=$J$3))
/IF($J$4="総計",1,IF($J$4="割合",$H134,$K134/10))
),0)</f>
        <v/>
      </c>
      <c r="W134" s="48" t="str" cm="1">
        <f t="array" ref="W134">IFERROR(
IF(OR(W$9="",$I134=""),"",
SUMIFS(収穫記録!$P:$P,収穫記録!$D:$D,$J$1,収穫記録!$I:$I,$J$2,収穫記録!$J:$J,W$9,収穫記録!$F:$F,$I134,収穫記録!$B:$B,"&gt;="&amp;$J$5,収穫記録!$B:$B,"&lt;="&amp;$J$6)
/_xlfn.UNIQUE(_xlfn._xlws.FILTER($E:$E,$D:$D=$J$3))
/IF($J$4="総計",1,IF($J$4="割合",$H134,$K134/10))
),0)</f>
        <v/>
      </c>
      <c r="X134" s="48" t="str" cm="1">
        <f t="array" ref="X134">IFERROR(
IF(OR(X$9="",$I134=""),"",
SUMIFS(収穫記録!$P:$P,収穫記録!$D:$D,$J$1,収穫記録!$I:$I,$J$2,収穫記録!$J:$J,X$9,収穫記録!$F:$F,$I134,収穫記録!$B:$B,"&gt;="&amp;$J$5,収穫記録!$B:$B,"&lt;="&amp;$J$6)
/_xlfn.UNIQUE(_xlfn._xlws.FILTER($E:$E,$D:$D=$J$3))
/IF($J$4="総計",1,IF($J$4="割合",$H134,$K134/10))
),0)</f>
        <v/>
      </c>
    </row>
    <row r="135" spans="10:24">
      <c r="J135" s="13"/>
      <c r="K135" s="37"/>
      <c r="L135" s="46" t="str">
        <f t="shared" si="1"/>
        <v/>
      </c>
      <c r="M135" s="47" cm="1">
        <f t="array" ref="M135">IFERROR(
IF(OR(M$9="",$I135=""),"",
SUMIFS(収穫記録!$P:$P,収穫記録!$D:$D,$J$1,収穫記録!$I:$I,$J$2,収穫記録!$J:$J,M$9,収穫記録!$F:$F,$I135,収穫記録!$B:$B,"&gt;="&amp;$J$5,収穫記録!$B:$B,"&lt;="&amp;$J$6)
/_xlfn.UNIQUE(_xlfn._xlws.FILTER($E:$E,$D:$D=$J$3))
/IF($J$4="総計",1,IF($J$4="割合",$H135,$K135/10))
),0)</f>
        <v>0</v>
      </c>
      <c r="N135" s="48" t="str" cm="1">
        <f t="array" ref="N135">IFERROR(
IF(OR(N$9="",$I135=""),"",
SUMIFS(収穫記録!$P:$P,収穫記録!$D:$D,$J$1,収穫記録!$I:$I,$J$2,収穫記録!$J:$J,N$9,収穫記録!$F:$F,$I135,収穫記録!$B:$B,"&gt;="&amp;$J$5,収穫記録!$B:$B,"&lt;="&amp;$J$6)
/_xlfn.UNIQUE(_xlfn._xlws.FILTER($E:$E,$D:$D=$J$3))
/IF($J$4="総計",1,IF($J$4="割合",$H135,$K135/10))
),0)</f>
        <v/>
      </c>
      <c r="O135" s="48" t="str" cm="1">
        <f t="array" ref="O135">IFERROR(
IF(OR(O$9="",$I135=""),"",
SUMIFS(収穫記録!$P:$P,収穫記録!$D:$D,$J$1,収穫記録!$I:$I,$J$2,収穫記録!$J:$J,O$9,収穫記録!$F:$F,$I135,収穫記録!$B:$B,"&gt;="&amp;$J$5,収穫記録!$B:$B,"&lt;="&amp;$J$6)
/_xlfn.UNIQUE(_xlfn._xlws.FILTER($E:$E,$D:$D=$J$3))
/IF($J$4="総計",1,IF($J$4="割合",$H135,$K135/10))
),0)</f>
        <v/>
      </c>
      <c r="P135" s="48" t="str" cm="1">
        <f t="array" ref="P135">IFERROR(
IF(OR(P$9="",$I135=""),"",
SUMIFS(収穫記録!$P:$P,収穫記録!$D:$D,$J$1,収穫記録!$I:$I,$J$2,収穫記録!$J:$J,P$9,収穫記録!$F:$F,$I135,収穫記録!$B:$B,"&gt;="&amp;$J$5,収穫記録!$B:$B,"&lt;="&amp;$J$6)
/_xlfn.UNIQUE(_xlfn._xlws.FILTER($E:$E,$D:$D=$J$3))
/IF($J$4="総計",1,IF($J$4="割合",$H135,$K135/10))
),0)</f>
        <v/>
      </c>
      <c r="Q135" s="48" t="str" cm="1">
        <f t="array" ref="Q135">IFERROR(
IF(OR(Q$9="",$I135=""),"",
SUMIFS(収穫記録!$P:$P,収穫記録!$D:$D,$J$1,収穫記録!$I:$I,$J$2,収穫記録!$J:$J,Q$9,収穫記録!$F:$F,$I135,収穫記録!$B:$B,"&gt;="&amp;$J$5,収穫記録!$B:$B,"&lt;="&amp;$J$6)
/_xlfn.UNIQUE(_xlfn._xlws.FILTER($E:$E,$D:$D=$J$3))
/IF($J$4="総計",1,IF($J$4="割合",$H135,$K135/10))
),0)</f>
        <v/>
      </c>
      <c r="R135" s="48" t="str" cm="1">
        <f t="array" ref="R135">IFERROR(
IF(OR(R$9="",$I135=""),"",
SUMIFS(収穫記録!$P:$P,収穫記録!$D:$D,$J$1,収穫記録!$I:$I,$J$2,収穫記録!$J:$J,R$9,収穫記録!$F:$F,$I135,収穫記録!$B:$B,"&gt;="&amp;$J$5,収穫記録!$B:$B,"&lt;="&amp;$J$6)
/_xlfn.UNIQUE(_xlfn._xlws.FILTER($E:$E,$D:$D=$J$3))
/IF($J$4="総計",1,IF($J$4="割合",$H135,$K135/10))
),0)</f>
        <v/>
      </c>
      <c r="S135" s="48" t="str" cm="1">
        <f t="array" ref="S135">IFERROR(
IF(OR(S$9="",$I135=""),"",
SUMIFS(収穫記録!$P:$P,収穫記録!$D:$D,$J$1,収穫記録!$I:$I,$J$2,収穫記録!$J:$J,S$9,収穫記録!$F:$F,$I135,収穫記録!$B:$B,"&gt;="&amp;$J$5,収穫記録!$B:$B,"&lt;="&amp;$J$6)
/_xlfn.UNIQUE(_xlfn._xlws.FILTER($E:$E,$D:$D=$J$3))
/IF($J$4="総計",1,IF($J$4="割合",$H135,$K135/10))
),0)</f>
        <v/>
      </c>
      <c r="T135" s="48" t="str" cm="1">
        <f t="array" ref="T135">IFERROR(
IF(OR(T$9="",$I135=""),"",
SUMIFS(収穫記録!$P:$P,収穫記録!$D:$D,$J$1,収穫記録!$I:$I,$J$2,収穫記録!$J:$J,T$9,収穫記録!$F:$F,$I135,収穫記録!$B:$B,"&gt;="&amp;$J$5,収穫記録!$B:$B,"&lt;="&amp;$J$6)
/_xlfn.UNIQUE(_xlfn._xlws.FILTER($E:$E,$D:$D=$J$3))
/IF($J$4="総計",1,IF($J$4="割合",$H135,$K135/10))
),0)</f>
        <v/>
      </c>
      <c r="U135" s="48" t="str" cm="1">
        <f t="array" ref="U135">IFERROR(
IF(OR(U$9="",$I135=""),"",
SUMIFS(収穫記録!$P:$P,収穫記録!$D:$D,$J$1,収穫記録!$I:$I,$J$2,収穫記録!$J:$J,U$9,収穫記録!$F:$F,$I135,収穫記録!$B:$B,"&gt;="&amp;$J$5,収穫記録!$B:$B,"&lt;="&amp;$J$6)
/_xlfn.UNIQUE(_xlfn._xlws.FILTER($E:$E,$D:$D=$J$3))
/IF($J$4="総計",1,IF($J$4="割合",$H135,$K135/10))
),0)</f>
        <v/>
      </c>
      <c r="V135" s="48" t="str" cm="1">
        <f t="array" ref="V135">IFERROR(
IF(OR(V$9="",$I135=""),"",
SUMIFS(収穫記録!$P:$P,収穫記録!$D:$D,$J$1,収穫記録!$I:$I,$J$2,収穫記録!$J:$J,V$9,収穫記録!$F:$F,$I135,収穫記録!$B:$B,"&gt;="&amp;$J$5,収穫記録!$B:$B,"&lt;="&amp;$J$6)
/_xlfn.UNIQUE(_xlfn._xlws.FILTER($E:$E,$D:$D=$J$3))
/IF($J$4="総計",1,IF($J$4="割合",$H135,$K135/10))
),0)</f>
        <v/>
      </c>
      <c r="W135" s="48" t="str" cm="1">
        <f t="array" ref="W135">IFERROR(
IF(OR(W$9="",$I135=""),"",
SUMIFS(収穫記録!$P:$P,収穫記録!$D:$D,$J$1,収穫記録!$I:$I,$J$2,収穫記録!$J:$J,W$9,収穫記録!$F:$F,$I135,収穫記録!$B:$B,"&gt;="&amp;$J$5,収穫記録!$B:$B,"&lt;="&amp;$J$6)
/_xlfn.UNIQUE(_xlfn._xlws.FILTER($E:$E,$D:$D=$J$3))
/IF($J$4="総計",1,IF($J$4="割合",$H135,$K135/10))
),0)</f>
        <v/>
      </c>
      <c r="X135" s="48" t="str" cm="1">
        <f t="array" ref="X135">IFERROR(
IF(OR(X$9="",$I135=""),"",
SUMIFS(収穫記録!$P:$P,収穫記録!$D:$D,$J$1,収穫記録!$I:$I,$J$2,収穫記録!$J:$J,X$9,収穫記録!$F:$F,$I135,収穫記録!$B:$B,"&gt;="&amp;$J$5,収穫記録!$B:$B,"&lt;="&amp;$J$6)
/_xlfn.UNIQUE(_xlfn._xlws.FILTER($E:$E,$D:$D=$J$3))
/IF($J$4="総計",1,IF($J$4="割合",$H135,$K135/10))
),0)</f>
        <v/>
      </c>
    </row>
    <row r="136" spans="10:24">
      <c r="J136" s="13"/>
      <c r="K136" s="37"/>
      <c r="L136" s="46" t="str">
        <f t="shared" si="1"/>
        <v/>
      </c>
      <c r="M136" s="47" cm="1">
        <f t="array" ref="M136">IFERROR(
IF(OR(M$9="",$I136=""),"",
SUMIFS(収穫記録!$P:$P,収穫記録!$D:$D,$J$1,収穫記録!$I:$I,$J$2,収穫記録!$J:$J,M$9,収穫記録!$F:$F,$I136,収穫記録!$B:$B,"&gt;="&amp;$J$5,収穫記録!$B:$B,"&lt;="&amp;$J$6)
/_xlfn.UNIQUE(_xlfn._xlws.FILTER($E:$E,$D:$D=$J$3))
/IF($J$4="総計",1,IF($J$4="割合",$H136,$K136/10))
),0)</f>
        <v>0</v>
      </c>
      <c r="N136" s="48" t="str" cm="1">
        <f t="array" ref="N136">IFERROR(
IF(OR(N$9="",$I136=""),"",
SUMIFS(収穫記録!$P:$P,収穫記録!$D:$D,$J$1,収穫記録!$I:$I,$J$2,収穫記録!$J:$J,N$9,収穫記録!$F:$F,$I136,収穫記録!$B:$B,"&gt;="&amp;$J$5,収穫記録!$B:$B,"&lt;="&amp;$J$6)
/_xlfn.UNIQUE(_xlfn._xlws.FILTER($E:$E,$D:$D=$J$3))
/IF($J$4="総計",1,IF($J$4="割合",$H136,$K136/10))
),0)</f>
        <v/>
      </c>
      <c r="O136" s="48" t="str" cm="1">
        <f t="array" ref="O136">IFERROR(
IF(OR(O$9="",$I136=""),"",
SUMIFS(収穫記録!$P:$P,収穫記録!$D:$D,$J$1,収穫記録!$I:$I,$J$2,収穫記録!$J:$J,O$9,収穫記録!$F:$F,$I136,収穫記録!$B:$B,"&gt;="&amp;$J$5,収穫記録!$B:$B,"&lt;="&amp;$J$6)
/_xlfn.UNIQUE(_xlfn._xlws.FILTER($E:$E,$D:$D=$J$3))
/IF($J$4="総計",1,IF($J$4="割合",$H136,$K136/10))
),0)</f>
        <v/>
      </c>
      <c r="P136" s="48" t="str" cm="1">
        <f t="array" ref="P136">IFERROR(
IF(OR(P$9="",$I136=""),"",
SUMIFS(収穫記録!$P:$P,収穫記録!$D:$D,$J$1,収穫記録!$I:$I,$J$2,収穫記録!$J:$J,P$9,収穫記録!$F:$F,$I136,収穫記録!$B:$B,"&gt;="&amp;$J$5,収穫記録!$B:$B,"&lt;="&amp;$J$6)
/_xlfn.UNIQUE(_xlfn._xlws.FILTER($E:$E,$D:$D=$J$3))
/IF($J$4="総計",1,IF($J$4="割合",$H136,$K136/10))
),0)</f>
        <v/>
      </c>
      <c r="Q136" s="48" t="str" cm="1">
        <f t="array" ref="Q136">IFERROR(
IF(OR(Q$9="",$I136=""),"",
SUMIFS(収穫記録!$P:$P,収穫記録!$D:$D,$J$1,収穫記録!$I:$I,$J$2,収穫記録!$J:$J,Q$9,収穫記録!$F:$F,$I136,収穫記録!$B:$B,"&gt;="&amp;$J$5,収穫記録!$B:$B,"&lt;="&amp;$J$6)
/_xlfn.UNIQUE(_xlfn._xlws.FILTER($E:$E,$D:$D=$J$3))
/IF($J$4="総計",1,IF($J$4="割合",$H136,$K136/10))
),0)</f>
        <v/>
      </c>
      <c r="R136" s="48" t="str" cm="1">
        <f t="array" ref="R136">IFERROR(
IF(OR(R$9="",$I136=""),"",
SUMIFS(収穫記録!$P:$P,収穫記録!$D:$D,$J$1,収穫記録!$I:$I,$J$2,収穫記録!$J:$J,R$9,収穫記録!$F:$F,$I136,収穫記録!$B:$B,"&gt;="&amp;$J$5,収穫記録!$B:$B,"&lt;="&amp;$J$6)
/_xlfn.UNIQUE(_xlfn._xlws.FILTER($E:$E,$D:$D=$J$3))
/IF($J$4="総計",1,IF($J$4="割合",$H136,$K136/10))
),0)</f>
        <v/>
      </c>
      <c r="S136" s="48" t="str" cm="1">
        <f t="array" ref="S136">IFERROR(
IF(OR(S$9="",$I136=""),"",
SUMIFS(収穫記録!$P:$P,収穫記録!$D:$D,$J$1,収穫記録!$I:$I,$J$2,収穫記録!$J:$J,S$9,収穫記録!$F:$F,$I136,収穫記録!$B:$B,"&gt;="&amp;$J$5,収穫記録!$B:$B,"&lt;="&amp;$J$6)
/_xlfn.UNIQUE(_xlfn._xlws.FILTER($E:$E,$D:$D=$J$3))
/IF($J$4="総計",1,IF($J$4="割合",$H136,$K136/10))
),0)</f>
        <v/>
      </c>
      <c r="T136" s="48" t="str" cm="1">
        <f t="array" ref="T136">IFERROR(
IF(OR(T$9="",$I136=""),"",
SUMIFS(収穫記録!$P:$P,収穫記録!$D:$D,$J$1,収穫記録!$I:$I,$J$2,収穫記録!$J:$J,T$9,収穫記録!$F:$F,$I136,収穫記録!$B:$B,"&gt;="&amp;$J$5,収穫記録!$B:$B,"&lt;="&amp;$J$6)
/_xlfn.UNIQUE(_xlfn._xlws.FILTER($E:$E,$D:$D=$J$3))
/IF($J$4="総計",1,IF($J$4="割合",$H136,$K136/10))
),0)</f>
        <v/>
      </c>
      <c r="U136" s="48" t="str" cm="1">
        <f t="array" ref="U136">IFERROR(
IF(OR(U$9="",$I136=""),"",
SUMIFS(収穫記録!$P:$P,収穫記録!$D:$D,$J$1,収穫記録!$I:$I,$J$2,収穫記録!$J:$J,U$9,収穫記録!$F:$F,$I136,収穫記録!$B:$B,"&gt;="&amp;$J$5,収穫記録!$B:$B,"&lt;="&amp;$J$6)
/_xlfn.UNIQUE(_xlfn._xlws.FILTER($E:$E,$D:$D=$J$3))
/IF($J$4="総計",1,IF($J$4="割合",$H136,$K136/10))
),0)</f>
        <v/>
      </c>
      <c r="V136" s="48" t="str" cm="1">
        <f t="array" ref="V136">IFERROR(
IF(OR(V$9="",$I136=""),"",
SUMIFS(収穫記録!$P:$P,収穫記録!$D:$D,$J$1,収穫記録!$I:$I,$J$2,収穫記録!$J:$J,V$9,収穫記録!$F:$F,$I136,収穫記録!$B:$B,"&gt;="&amp;$J$5,収穫記録!$B:$B,"&lt;="&amp;$J$6)
/_xlfn.UNIQUE(_xlfn._xlws.FILTER($E:$E,$D:$D=$J$3))
/IF($J$4="総計",1,IF($J$4="割合",$H136,$K136/10))
),0)</f>
        <v/>
      </c>
      <c r="W136" s="48" t="str" cm="1">
        <f t="array" ref="W136">IFERROR(
IF(OR(W$9="",$I136=""),"",
SUMIFS(収穫記録!$P:$P,収穫記録!$D:$D,$J$1,収穫記録!$I:$I,$J$2,収穫記録!$J:$J,W$9,収穫記録!$F:$F,$I136,収穫記録!$B:$B,"&gt;="&amp;$J$5,収穫記録!$B:$B,"&lt;="&amp;$J$6)
/_xlfn.UNIQUE(_xlfn._xlws.FILTER($E:$E,$D:$D=$J$3))
/IF($J$4="総計",1,IF($J$4="割合",$H136,$K136/10))
),0)</f>
        <v/>
      </c>
      <c r="X136" s="48" t="str" cm="1">
        <f t="array" ref="X136">IFERROR(
IF(OR(X$9="",$I136=""),"",
SUMIFS(収穫記録!$P:$P,収穫記録!$D:$D,$J$1,収穫記録!$I:$I,$J$2,収穫記録!$J:$J,X$9,収穫記録!$F:$F,$I136,収穫記録!$B:$B,"&gt;="&amp;$J$5,収穫記録!$B:$B,"&lt;="&amp;$J$6)
/_xlfn.UNIQUE(_xlfn._xlws.FILTER($E:$E,$D:$D=$J$3))
/IF($J$4="総計",1,IF($J$4="割合",$H136,$K136/10))
),0)</f>
        <v/>
      </c>
    </row>
    <row r="137" spans="10:24">
      <c r="J137" s="13"/>
      <c r="K137" s="37"/>
      <c r="L137" s="46" t="str">
        <f t="shared" si="1"/>
        <v/>
      </c>
      <c r="M137" s="47" cm="1">
        <f t="array" ref="M137">IFERROR(
IF(OR(M$9="",$I137=""),"",
SUMIFS(収穫記録!$P:$P,収穫記録!$D:$D,$J$1,収穫記録!$I:$I,$J$2,収穫記録!$J:$J,M$9,収穫記録!$F:$F,$I137,収穫記録!$B:$B,"&gt;="&amp;$J$5,収穫記録!$B:$B,"&lt;="&amp;$J$6)
/_xlfn.UNIQUE(_xlfn._xlws.FILTER($E:$E,$D:$D=$J$3))
/IF($J$4="総計",1,IF($J$4="割合",$H137,$K137/10))
),0)</f>
        <v>0</v>
      </c>
      <c r="N137" s="48" t="str" cm="1">
        <f t="array" ref="N137">IFERROR(
IF(OR(N$9="",$I137=""),"",
SUMIFS(収穫記録!$P:$P,収穫記録!$D:$D,$J$1,収穫記録!$I:$I,$J$2,収穫記録!$J:$J,N$9,収穫記録!$F:$F,$I137,収穫記録!$B:$B,"&gt;="&amp;$J$5,収穫記録!$B:$B,"&lt;="&amp;$J$6)
/_xlfn.UNIQUE(_xlfn._xlws.FILTER($E:$E,$D:$D=$J$3))
/IF($J$4="総計",1,IF($J$4="割合",$H137,$K137/10))
),0)</f>
        <v/>
      </c>
      <c r="O137" s="48" t="str" cm="1">
        <f t="array" ref="O137">IFERROR(
IF(OR(O$9="",$I137=""),"",
SUMIFS(収穫記録!$P:$P,収穫記録!$D:$D,$J$1,収穫記録!$I:$I,$J$2,収穫記録!$J:$J,O$9,収穫記録!$F:$F,$I137,収穫記録!$B:$B,"&gt;="&amp;$J$5,収穫記録!$B:$B,"&lt;="&amp;$J$6)
/_xlfn.UNIQUE(_xlfn._xlws.FILTER($E:$E,$D:$D=$J$3))
/IF($J$4="総計",1,IF($J$4="割合",$H137,$K137/10))
),0)</f>
        <v/>
      </c>
      <c r="P137" s="48" t="str" cm="1">
        <f t="array" ref="P137">IFERROR(
IF(OR(P$9="",$I137=""),"",
SUMIFS(収穫記録!$P:$P,収穫記録!$D:$D,$J$1,収穫記録!$I:$I,$J$2,収穫記録!$J:$J,P$9,収穫記録!$F:$F,$I137,収穫記録!$B:$B,"&gt;="&amp;$J$5,収穫記録!$B:$B,"&lt;="&amp;$J$6)
/_xlfn.UNIQUE(_xlfn._xlws.FILTER($E:$E,$D:$D=$J$3))
/IF($J$4="総計",1,IF($J$4="割合",$H137,$K137/10))
),0)</f>
        <v/>
      </c>
      <c r="Q137" s="48" t="str" cm="1">
        <f t="array" ref="Q137">IFERROR(
IF(OR(Q$9="",$I137=""),"",
SUMIFS(収穫記録!$P:$P,収穫記録!$D:$D,$J$1,収穫記録!$I:$I,$J$2,収穫記録!$J:$J,Q$9,収穫記録!$F:$F,$I137,収穫記録!$B:$B,"&gt;="&amp;$J$5,収穫記録!$B:$B,"&lt;="&amp;$J$6)
/_xlfn.UNIQUE(_xlfn._xlws.FILTER($E:$E,$D:$D=$J$3))
/IF($J$4="総計",1,IF($J$4="割合",$H137,$K137/10))
),0)</f>
        <v/>
      </c>
      <c r="R137" s="48" t="str" cm="1">
        <f t="array" ref="R137">IFERROR(
IF(OR(R$9="",$I137=""),"",
SUMIFS(収穫記録!$P:$P,収穫記録!$D:$D,$J$1,収穫記録!$I:$I,$J$2,収穫記録!$J:$J,R$9,収穫記録!$F:$F,$I137,収穫記録!$B:$B,"&gt;="&amp;$J$5,収穫記録!$B:$B,"&lt;="&amp;$J$6)
/_xlfn.UNIQUE(_xlfn._xlws.FILTER($E:$E,$D:$D=$J$3))
/IF($J$4="総計",1,IF($J$4="割合",$H137,$K137/10))
),0)</f>
        <v/>
      </c>
      <c r="S137" s="48" t="str" cm="1">
        <f t="array" ref="S137">IFERROR(
IF(OR(S$9="",$I137=""),"",
SUMIFS(収穫記録!$P:$P,収穫記録!$D:$D,$J$1,収穫記録!$I:$I,$J$2,収穫記録!$J:$J,S$9,収穫記録!$F:$F,$I137,収穫記録!$B:$B,"&gt;="&amp;$J$5,収穫記録!$B:$B,"&lt;="&amp;$J$6)
/_xlfn.UNIQUE(_xlfn._xlws.FILTER($E:$E,$D:$D=$J$3))
/IF($J$4="総計",1,IF($J$4="割合",$H137,$K137/10))
),0)</f>
        <v/>
      </c>
      <c r="T137" s="48" t="str" cm="1">
        <f t="array" ref="T137">IFERROR(
IF(OR(T$9="",$I137=""),"",
SUMIFS(収穫記録!$P:$P,収穫記録!$D:$D,$J$1,収穫記録!$I:$I,$J$2,収穫記録!$J:$J,T$9,収穫記録!$F:$F,$I137,収穫記録!$B:$B,"&gt;="&amp;$J$5,収穫記録!$B:$B,"&lt;="&amp;$J$6)
/_xlfn.UNIQUE(_xlfn._xlws.FILTER($E:$E,$D:$D=$J$3))
/IF($J$4="総計",1,IF($J$4="割合",$H137,$K137/10))
),0)</f>
        <v/>
      </c>
      <c r="U137" s="48" t="str" cm="1">
        <f t="array" ref="U137">IFERROR(
IF(OR(U$9="",$I137=""),"",
SUMIFS(収穫記録!$P:$P,収穫記録!$D:$D,$J$1,収穫記録!$I:$I,$J$2,収穫記録!$J:$J,U$9,収穫記録!$F:$F,$I137,収穫記録!$B:$B,"&gt;="&amp;$J$5,収穫記録!$B:$B,"&lt;="&amp;$J$6)
/_xlfn.UNIQUE(_xlfn._xlws.FILTER($E:$E,$D:$D=$J$3))
/IF($J$4="総計",1,IF($J$4="割合",$H137,$K137/10))
),0)</f>
        <v/>
      </c>
      <c r="V137" s="48" t="str" cm="1">
        <f t="array" ref="V137">IFERROR(
IF(OR(V$9="",$I137=""),"",
SUMIFS(収穫記録!$P:$P,収穫記録!$D:$D,$J$1,収穫記録!$I:$I,$J$2,収穫記録!$J:$J,V$9,収穫記録!$F:$F,$I137,収穫記録!$B:$B,"&gt;="&amp;$J$5,収穫記録!$B:$B,"&lt;="&amp;$J$6)
/_xlfn.UNIQUE(_xlfn._xlws.FILTER($E:$E,$D:$D=$J$3))
/IF($J$4="総計",1,IF($J$4="割合",$H137,$K137/10))
),0)</f>
        <v/>
      </c>
      <c r="W137" s="48" t="str" cm="1">
        <f t="array" ref="W137">IFERROR(
IF(OR(W$9="",$I137=""),"",
SUMIFS(収穫記録!$P:$P,収穫記録!$D:$D,$J$1,収穫記録!$I:$I,$J$2,収穫記録!$J:$J,W$9,収穫記録!$F:$F,$I137,収穫記録!$B:$B,"&gt;="&amp;$J$5,収穫記録!$B:$B,"&lt;="&amp;$J$6)
/_xlfn.UNIQUE(_xlfn._xlws.FILTER($E:$E,$D:$D=$J$3))
/IF($J$4="総計",1,IF($J$4="割合",$H137,$K137/10))
),0)</f>
        <v/>
      </c>
      <c r="X137" s="48" t="str" cm="1">
        <f t="array" ref="X137">IFERROR(
IF(OR(X$9="",$I137=""),"",
SUMIFS(収穫記録!$P:$P,収穫記録!$D:$D,$J$1,収穫記録!$I:$I,$J$2,収穫記録!$J:$J,X$9,収穫記録!$F:$F,$I137,収穫記録!$B:$B,"&gt;="&amp;$J$5,収穫記録!$B:$B,"&lt;="&amp;$J$6)
/_xlfn.UNIQUE(_xlfn._xlws.FILTER($E:$E,$D:$D=$J$3))
/IF($J$4="総計",1,IF($J$4="割合",$H137,$K137/10))
),0)</f>
        <v/>
      </c>
    </row>
    <row r="138" spans="10:24">
      <c r="J138" s="13"/>
      <c r="K138" s="37"/>
      <c r="L138" s="46" t="str">
        <f t="shared" si="1"/>
        <v/>
      </c>
      <c r="M138" s="47" cm="1">
        <f t="array" ref="M138">IFERROR(
IF(OR(M$9="",$I138=""),"",
SUMIFS(収穫記録!$P:$P,収穫記録!$D:$D,$J$1,収穫記録!$I:$I,$J$2,収穫記録!$J:$J,M$9,収穫記録!$F:$F,$I138,収穫記録!$B:$B,"&gt;="&amp;$J$5,収穫記録!$B:$B,"&lt;="&amp;$J$6)
/_xlfn.UNIQUE(_xlfn._xlws.FILTER($E:$E,$D:$D=$J$3))
/IF($J$4="総計",1,IF($J$4="割合",$H138,$K138/10))
),0)</f>
        <v>0</v>
      </c>
      <c r="N138" s="48" t="str" cm="1">
        <f t="array" ref="N138">IFERROR(
IF(OR(N$9="",$I138=""),"",
SUMIFS(収穫記録!$P:$P,収穫記録!$D:$D,$J$1,収穫記録!$I:$I,$J$2,収穫記録!$J:$J,N$9,収穫記録!$F:$F,$I138,収穫記録!$B:$B,"&gt;="&amp;$J$5,収穫記録!$B:$B,"&lt;="&amp;$J$6)
/_xlfn.UNIQUE(_xlfn._xlws.FILTER($E:$E,$D:$D=$J$3))
/IF($J$4="総計",1,IF($J$4="割合",$H138,$K138/10))
),0)</f>
        <v/>
      </c>
      <c r="O138" s="48" t="str" cm="1">
        <f t="array" ref="O138">IFERROR(
IF(OR(O$9="",$I138=""),"",
SUMIFS(収穫記録!$P:$P,収穫記録!$D:$D,$J$1,収穫記録!$I:$I,$J$2,収穫記録!$J:$J,O$9,収穫記録!$F:$F,$I138,収穫記録!$B:$B,"&gt;="&amp;$J$5,収穫記録!$B:$B,"&lt;="&amp;$J$6)
/_xlfn.UNIQUE(_xlfn._xlws.FILTER($E:$E,$D:$D=$J$3))
/IF($J$4="総計",1,IF($J$4="割合",$H138,$K138/10))
),0)</f>
        <v/>
      </c>
      <c r="P138" s="48" t="str" cm="1">
        <f t="array" ref="P138">IFERROR(
IF(OR(P$9="",$I138=""),"",
SUMIFS(収穫記録!$P:$P,収穫記録!$D:$D,$J$1,収穫記録!$I:$I,$J$2,収穫記録!$J:$J,P$9,収穫記録!$F:$F,$I138,収穫記録!$B:$B,"&gt;="&amp;$J$5,収穫記録!$B:$B,"&lt;="&amp;$J$6)
/_xlfn.UNIQUE(_xlfn._xlws.FILTER($E:$E,$D:$D=$J$3))
/IF($J$4="総計",1,IF($J$4="割合",$H138,$K138/10))
),0)</f>
        <v/>
      </c>
      <c r="Q138" s="48" t="str" cm="1">
        <f t="array" ref="Q138">IFERROR(
IF(OR(Q$9="",$I138=""),"",
SUMIFS(収穫記録!$P:$P,収穫記録!$D:$D,$J$1,収穫記録!$I:$I,$J$2,収穫記録!$J:$J,Q$9,収穫記録!$F:$F,$I138,収穫記録!$B:$B,"&gt;="&amp;$J$5,収穫記録!$B:$B,"&lt;="&amp;$J$6)
/_xlfn.UNIQUE(_xlfn._xlws.FILTER($E:$E,$D:$D=$J$3))
/IF($J$4="総計",1,IF($J$4="割合",$H138,$K138/10))
),0)</f>
        <v/>
      </c>
      <c r="R138" s="48" t="str" cm="1">
        <f t="array" ref="R138">IFERROR(
IF(OR(R$9="",$I138=""),"",
SUMIFS(収穫記録!$P:$P,収穫記録!$D:$D,$J$1,収穫記録!$I:$I,$J$2,収穫記録!$J:$J,R$9,収穫記録!$F:$F,$I138,収穫記録!$B:$B,"&gt;="&amp;$J$5,収穫記録!$B:$B,"&lt;="&amp;$J$6)
/_xlfn.UNIQUE(_xlfn._xlws.FILTER($E:$E,$D:$D=$J$3))
/IF($J$4="総計",1,IF($J$4="割合",$H138,$K138/10))
),0)</f>
        <v/>
      </c>
      <c r="S138" s="48" t="str" cm="1">
        <f t="array" ref="S138">IFERROR(
IF(OR(S$9="",$I138=""),"",
SUMIFS(収穫記録!$P:$P,収穫記録!$D:$D,$J$1,収穫記録!$I:$I,$J$2,収穫記録!$J:$J,S$9,収穫記録!$F:$F,$I138,収穫記録!$B:$B,"&gt;="&amp;$J$5,収穫記録!$B:$B,"&lt;="&amp;$J$6)
/_xlfn.UNIQUE(_xlfn._xlws.FILTER($E:$E,$D:$D=$J$3))
/IF($J$4="総計",1,IF($J$4="割合",$H138,$K138/10))
),0)</f>
        <v/>
      </c>
      <c r="T138" s="48" t="str" cm="1">
        <f t="array" ref="T138">IFERROR(
IF(OR(T$9="",$I138=""),"",
SUMIFS(収穫記録!$P:$P,収穫記録!$D:$D,$J$1,収穫記録!$I:$I,$J$2,収穫記録!$J:$J,T$9,収穫記録!$F:$F,$I138,収穫記録!$B:$B,"&gt;="&amp;$J$5,収穫記録!$B:$B,"&lt;="&amp;$J$6)
/_xlfn.UNIQUE(_xlfn._xlws.FILTER($E:$E,$D:$D=$J$3))
/IF($J$4="総計",1,IF($J$4="割合",$H138,$K138/10))
),0)</f>
        <v/>
      </c>
      <c r="U138" s="48" t="str" cm="1">
        <f t="array" ref="U138">IFERROR(
IF(OR(U$9="",$I138=""),"",
SUMIFS(収穫記録!$P:$P,収穫記録!$D:$D,$J$1,収穫記録!$I:$I,$J$2,収穫記録!$J:$J,U$9,収穫記録!$F:$F,$I138,収穫記録!$B:$B,"&gt;="&amp;$J$5,収穫記録!$B:$B,"&lt;="&amp;$J$6)
/_xlfn.UNIQUE(_xlfn._xlws.FILTER($E:$E,$D:$D=$J$3))
/IF($J$4="総計",1,IF($J$4="割合",$H138,$K138/10))
),0)</f>
        <v/>
      </c>
      <c r="V138" s="48" t="str" cm="1">
        <f t="array" ref="V138">IFERROR(
IF(OR(V$9="",$I138=""),"",
SUMIFS(収穫記録!$P:$P,収穫記録!$D:$D,$J$1,収穫記録!$I:$I,$J$2,収穫記録!$J:$J,V$9,収穫記録!$F:$F,$I138,収穫記録!$B:$B,"&gt;="&amp;$J$5,収穫記録!$B:$B,"&lt;="&amp;$J$6)
/_xlfn.UNIQUE(_xlfn._xlws.FILTER($E:$E,$D:$D=$J$3))
/IF($J$4="総計",1,IF($J$4="割合",$H138,$K138/10))
),0)</f>
        <v/>
      </c>
      <c r="W138" s="48" t="str" cm="1">
        <f t="array" ref="W138">IFERROR(
IF(OR(W$9="",$I138=""),"",
SUMIFS(収穫記録!$P:$P,収穫記録!$D:$D,$J$1,収穫記録!$I:$I,$J$2,収穫記録!$J:$J,W$9,収穫記録!$F:$F,$I138,収穫記録!$B:$B,"&gt;="&amp;$J$5,収穫記録!$B:$B,"&lt;="&amp;$J$6)
/_xlfn.UNIQUE(_xlfn._xlws.FILTER($E:$E,$D:$D=$J$3))
/IF($J$4="総計",1,IF($J$4="割合",$H138,$K138/10))
),0)</f>
        <v/>
      </c>
      <c r="X138" s="48" t="str" cm="1">
        <f t="array" ref="X138">IFERROR(
IF(OR(X$9="",$I138=""),"",
SUMIFS(収穫記録!$P:$P,収穫記録!$D:$D,$J$1,収穫記録!$I:$I,$J$2,収穫記録!$J:$J,X$9,収穫記録!$F:$F,$I138,収穫記録!$B:$B,"&gt;="&amp;$J$5,収穫記録!$B:$B,"&lt;="&amp;$J$6)
/_xlfn.UNIQUE(_xlfn._xlws.FILTER($E:$E,$D:$D=$J$3))
/IF($J$4="総計",1,IF($J$4="割合",$H138,$K138/10))
),0)</f>
        <v/>
      </c>
    </row>
    <row r="139" spans="10:24">
      <c r="J139" s="13"/>
      <c r="K139" s="37"/>
      <c r="L139" s="46" t="str">
        <f t="shared" si="1"/>
        <v/>
      </c>
      <c r="M139" s="47" cm="1">
        <f t="array" ref="M139">IFERROR(
IF(OR(M$9="",$I139=""),"",
SUMIFS(収穫記録!$P:$P,収穫記録!$D:$D,$J$1,収穫記録!$I:$I,$J$2,収穫記録!$J:$J,M$9,収穫記録!$F:$F,$I139,収穫記録!$B:$B,"&gt;="&amp;$J$5,収穫記録!$B:$B,"&lt;="&amp;$J$6)
/_xlfn.UNIQUE(_xlfn._xlws.FILTER($E:$E,$D:$D=$J$3))
/IF($J$4="総計",1,IF($J$4="割合",$H139,$K139/10))
),0)</f>
        <v>0</v>
      </c>
      <c r="N139" s="48" t="str" cm="1">
        <f t="array" ref="N139">IFERROR(
IF(OR(N$9="",$I139=""),"",
SUMIFS(収穫記録!$P:$P,収穫記録!$D:$D,$J$1,収穫記録!$I:$I,$J$2,収穫記録!$J:$J,N$9,収穫記録!$F:$F,$I139,収穫記録!$B:$B,"&gt;="&amp;$J$5,収穫記録!$B:$B,"&lt;="&amp;$J$6)
/_xlfn.UNIQUE(_xlfn._xlws.FILTER($E:$E,$D:$D=$J$3))
/IF($J$4="総計",1,IF($J$4="割合",$H139,$K139/10))
),0)</f>
        <v/>
      </c>
      <c r="O139" s="48" t="str" cm="1">
        <f t="array" ref="O139">IFERROR(
IF(OR(O$9="",$I139=""),"",
SUMIFS(収穫記録!$P:$P,収穫記録!$D:$D,$J$1,収穫記録!$I:$I,$J$2,収穫記録!$J:$J,O$9,収穫記録!$F:$F,$I139,収穫記録!$B:$B,"&gt;="&amp;$J$5,収穫記録!$B:$B,"&lt;="&amp;$J$6)
/_xlfn.UNIQUE(_xlfn._xlws.FILTER($E:$E,$D:$D=$J$3))
/IF($J$4="総計",1,IF($J$4="割合",$H139,$K139/10))
),0)</f>
        <v/>
      </c>
      <c r="P139" s="48" t="str" cm="1">
        <f t="array" ref="P139">IFERROR(
IF(OR(P$9="",$I139=""),"",
SUMIFS(収穫記録!$P:$P,収穫記録!$D:$D,$J$1,収穫記録!$I:$I,$J$2,収穫記録!$J:$J,P$9,収穫記録!$F:$F,$I139,収穫記録!$B:$B,"&gt;="&amp;$J$5,収穫記録!$B:$B,"&lt;="&amp;$J$6)
/_xlfn.UNIQUE(_xlfn._xlws.FILTER($E:$E,$D:$D=$J$3))
/IF($J$4="総計",1,IF($J$4="割合",$H139,$K139/10))
),0)</f>
        <v/>
      </c>
      <c r="Q139" s="48" t="str" cm="1">
        <f t="array" ref="Q139">IFERROR(
IF(OR(Q$9="",$I139=""),"",
SUMIFS(収穫記録!$P:$P,収穫記録!$D:$D,$J$1,収穫記録!$I:$I,$J$2,収穫記録!$J:$J,Q$9,収穫記録!$F:$F,$I139,収穫記録!$B:$B,"&gt;="&amp;$J$5,収穫記録!$B:$B,"&lt;="&amp;$J$6)
/_xlfn.UNIQUE(_xlfn._xlws.FILTER($E:$E,$D:$D=$J$3))
/IF($J$4="総計",1,IF($J$4="割合",$H139,$K139/10))
),0)</f>
        <v/>
      </c>
      <c r="R139" s="48" t="str" cm="1">
        <f t="array" ref="R139">IFERROR(
IF(OR(R$9="",$I139=""),"",
SUMIFS(収穫記録!$P:$P,収穫記録!$D:$D,$J$1,収穫記録!$I:$I,$J$2,収穫記録!$J:$J,R$9,収穫記録!$F:$F,$I139,収穫記録!$B:$B,"&gt;="&amp;$J$5,収穫記録!$B:$B,"&lt;="&amp;$J$6)
/_xlfn.UNIQUE(_xlfn._xlws.FILTER($E:$E,$D:$D=$J$3))
/IF($J$4="総計",1,IF($J$4="割合",$H139,$K139/10))
),0)</f>
        <v/>
      </c>
      <c r="S139" s="48" t="str" cm="1">
        <f t="array" ref="S139">IFERROR(
IF(OR(S$9="",$I139=""),"",
SUMIFS(収穫記録!$P:$P,収穫記録!$D:$D,$J$1,収穫記録!$I:$I,$J$2,収穫記録!$J:$J,S$9,収穫記録!$F:$F,$I139,収穫記録!$B:$B,"&gt;="&amp;$J$5,収穫記録!$B:$B,"&lt;="&amp;$J$6)
/_xlfn.UNIQUE(_xlfn._xlws.FILTER($E:$E,$D:$D=$J$3))
/IF($J$4="総計",1,IF($J$4="割合",$H139,$K139/10))
),0)</f>
        <v/>
      </c>
      <c r="T139" s="48" t="str" cm="1">
        <f t="array" ref="T139">IFERROR(
IF(OR(T$9="",$I139=""),"",
SUMIFS(収穫記録!$P:$P,収穫記録!$D:$D,$J$1,収穫記録!$I:$I,$J$2,収穫記録!$J:$J,T$9,収穫記録!$F:$F,$I139,収穫記録!$B:$B,"&gt;="&amp;$J$5,収穫記録!$B:$B,"&lt;="&amp;$J$6)
/_xlfn.UNIQUE(_xlfn._xlws.FILTER($E:$E,$D:$D=$J$3))
/IF($J$4="総計",1,IF($J$4="割合",$H139,$K139/10))
),0)</f>
        <v/>
      </c>
      <c r="U139" s="48" t="str" cm="1">
        <f t="array" ref="U139">IFERROR(
IF(OR(U$9="",$I139=""),"",
SUMIFS(収穫記録!$P:$P,収穫記録!$D:$D,$J$1,収穫記録!$I:$I,$J$2,収穫記録!$J:$J,U$9,収穫記録!$F:$F,$I139,収穫記録!$B:$B,"&gt;="&amp;$J$5,収穫記録!$B:$B,"&lt;="&amp;$J$6)
/_xlfn.UNIQUE(_xlfn._xlws.FILTER($E:$E,$D:$D=$J$3))
/IF($J$4="総計",1,IF($J$4="割合",$H139,$K139/10))
),0)</f>
        <v/>
      </c>
      <c r="V139" s="48" t="str" cm="1">
        <f t="array" ref="V139">IFERROR(
IF(OR(V$9="",$I139=""),"",
SUMIFS(収穫記録!$P:$P,収穫記録!$D:$D,$J$1,収穫記録!$I:$I,$J$2,収穫記録!$J:$J,V$9,収穫記録!$F:$F,$I139,収穫記録!$B:$B,"&gt;="&amp;$J$5,収穫記録!$B:$B,"&lt;="&amp;$J$6)
/_xlfn.UNIQUE(_xlfn._xlws.FILTER($E:$E,$D:$D=$J$3))
/IF($J$4="総計",1,IF($J$4="割合",$H139,$K139/10))
),0)</f>
        <v/>
      </c>
      <c r="W139" s="48" t="str" cm="1">
        <f t="array" ref="W139">IFERROR(
IF(OR(W$9="",$I139=""),"",
SUMIFS(収穫記録!$P:$P,収穫記録!$D:$D,$J$1,収穫記録!$I:$I,$J$2,収穫記録!$J:$J,W$9,収穫記録!$F:$F,$I139,収穫記録!$B:$B,"&gt;="&amp;$J$5,収穫記録!$B:$B,"&lt;="&amp;$J$6)
/_xlfn.UNIQUE(_xlfn._xlws.FILTER($E:$E,$D:$D=$J$3))
/IF($J$4="総計",1,IF($J$4="割合",$H139,$K139/10))
),0)</f>
        <v/>
      </c>
      <c r="X139" s="48" t="str" cm="1">
        <f t="array" ref="X139">IFERROR(
IF(OR(X$9="",$I139=""),"",
SUMIFS(収穫記録!$P:$P,収穫記録!$D:$D,$J$1,収穫記録!$I:$I,$J$2,収穫記録!$J:$J,X$9,収穫記録!$F:$F,$I139,収穫記録!$B:$B,"&gt;="&amp;$J$5,収穫記録!$B:$B,"&lt;="&amp;$J$6)
/_xlfn.UNIQUE(_xlfn._xlws.FILTER($E:$E,$D:$D=$J$3))
/IF($J$4="総計",1,IF($J$4="割合",$H139,$K139/10))
),0)</f>
        <v/>
      </c>
    </row>
    <row r="140" spans="10:24">
      <c r="J140" s="13"/>
      <c r="K140" s="37"/>
      <c r="L140" s="46" t="str">
        <f t="shared" si="1"/>
        <v/>
      </c>
      <c r="M140" s="47" cm="1">
        <f t="array" ref="M140">IFERROR(
IF(OR(M$9="",$I140=""),"",
SUMIFS(収穫記録!$P:$P,収穫記録!$D:$D,$J$1,収穫記録!$I:$I,$J$2,収穫記録!$J:$J,M$9,収穫記録!$F:$F,$I140,収穫記録!$B:$B,"&gt;="&amp;$J$5,収穫記録!$B:$B,"&lt;="&amp;$J$6)
/_xlfn.UNIQUE(_xlfn._xlws.FILTER($E:$E,$D:$D=$J$3))
/IF($J$4="総計",1,IF($J$4="割合",$H140,$K140/10))
),0)</f>
        <v>0</v>
      </c>
      <c r="N140" s="48" t="str" cm="1">
        <f t="array" ref="N140">IFERROR(
IF(OR(N$9="",$I140=""),"",
SUMIFS(収穫記録!$P:$P,収穫記録!$D:$D,$J$1,収穫記録!$I:$I,$J$2,収穫記録!$J:$J,N$9,収穫記録!$F:$F,$I140,収穫記録!$B:$B,"&gt;="&amp;$J$5,収穫記録!$B:$B,"&lt;="&amp;$J$6)
/_xlfn.UNIQUE(_xlfn._xlws.FILTER($E:$E,$D:$D=$J$3))
/IF($J$4="総計",1,IF($J$4="割合",$H140,$K140/10))
),0)</f>
        <v/>
      </c>
      <c r="O140" s="48" t="str" cm="1">
        <f t="array" ref="O140">IFERROR(
IF(OR(O$9="",$I140=""),"",
SUMIFS(収穫記録!$P:$P,収穫記録!$D:$D,$J$1,収穫記録!$I:$I,$J$2,収穫記録!$J:$J,O$9,収穫記録!$F:$F,$I140,収穫記録!$B:$B,"&gt;="&amp;$J$5,収穫記録!$B:$B,"&lt;="&amp;$J$6)
/_xlfn.UNIQUE(_xlfn._xlws.FILTER($E:$E,$D:$D=$J$3))
/IF($J$4="総計",1,IF($J$4="割合",$H140,$K140/10))
),0)</f>
        <v/>
      </c>
      <c r="P140" s="48" t="str" cm="1">
        <f t="array" ref="P140">IFERROR(
IF(OR(P$9="",$I140=""),"",
SUMIFS(収穫記録!$P:$P,収穫記録!$D:$D,$J$1,収穫記録!$I:$I,$J$2,収穫記録!$J:$J,P$9,収穫記録!$F:$F,$I140,収穫記録!$B:$B,"&gt;="&amp;$J$5,収穫記録!$B:$B,"&lt;="&amp;$J$6)
/_xlfn.UNIQUE(_xlfn._xlws.FILTER($E:$E,$D:$D=$J$3))
/IF($J$4="総計",1,IF($J$4="割合",$H140,$K140/10))
),0)</f>
        <v/>
      </c>
      <c r="Q140" s="48" t="str" cm="1">
        <f t="array" ref="Q140">IFERROR(
IF(OR(Q$9="",$I140=""),"",
SUMIFS(収穫記録!$P:$P,収穫記録!$D:$D,$J$1,収穫記録!$I:$I,$J$2,収穫記録!$J:$J,Q$9,収穫記録!$F:$F,$I140,収穫記録!$B:$B,"&gt;="&amp;$J$5,収穫記録!$B:$B,"&lt;="&amp;$J$6)
/_xlfn.UNIQUE(_xlfn._xlws.FILTER($E:$E,$D:$D=$J$3))
/IF($J$4="総計",1,IF($J$4="割合",$H140,$K140/10))
),0)</f>
        <v/>
      </c>
      <c r="R140" s="48" t="str" cm="1">
        <f t="array" ref="R140">IFERROR(
IF(OR(R$9="",$I140=""),"",
SUMIFS(収穫記録!$P:$P,収穫記録!$D:$D,$J$1,収穫記録!$I:$I,$J$2,収穫記録!$J:$J,R$9,収穫記録!$F:$F,$I140,収穫記録!$B:$B,"&gt;="&amp;$J$5,収穫記録!$B:$B,"&lt;="&amp;$J$6)
/_xlfn.UNIQUE(_xlfn._xlws.FILTER($E:$E,$D:$D=$J$3))
/IF($J$4="総計",1,IF($J$4="割合",$H140,$K140/10))
),0)</f>
        <v/>
      </c>
      <c r="S140" s="48" t="str" cm="1">
        <f t="array" ref="S140">IFERROR(
IF(OR(S$9="",$I140=""),"",
SUMIFS(収穫記録!$P:$P,収穫記録!$D:$D,$J$1,収穫記録!$I:$I,$J$2,収穫記録!$J:$J,S$9,収穫記録!$F:$F,$I140,収穫記録!$B:$B,"&gt;="&amp;$J$5,収穫記録!$B:$B,"&lt;="&amp;$J$6)
/_xlfn.UNIQUE(_xlfn._xlws.FILTER($E:$E,$D:$D=$J$3))
/IF($J$4="総計",1,IF($J$4="割合",$H140,$K140/10))
),0)</f>
        <v/>
      </c>
      <c r="T140" s="48" t="str" cm="1">
        <f t="array" ref="T140">IFERROR(
IF(OR(T$9="",$I140=""),"",
SUMIFS(収穫記録!$P:$P,収穫記録!$D:$D,$J$1,収穫記録!$I:$I,$J$2,収穫記録!$J:$J,T$9,収穫記録!$F:$F,$I140,収穫記録!$B:$B,"&gt;="&amp;$J$5,収穫記録!$B:$B,"&lt;="&amp;$J$6)
/_xlfn.UNIQUE(_xlfn._xlws.FILTER($E:$E,$D:$D=$J$3))
/IF($J$4="総計",1,IF($J$4="割合",$H140,$K140/10))
),0)</f>
        <v/>
      </c>
      <c r="U140" s="48" t="str" cm="1">
        <f t="array" ref="U140">IFERROR(
IF(OR(U$9="",$I140=""),"",
SUMIFS(収穫記録!$P:$P,収穫記録!$D:$D,$J$1,収穫記録!$I:$I,$J$2,収穫記録!$J:$J,U$9,収穫記録!$F:$F,$I140,収穫記録!$B:$B,"&gt;="&amp;$J$5,収穫記録!$B:$B,"&lt;="&amp;$J$6)
/_xlfn.UNIQUE(_xlfn._xlws.FILTER($E:$E,$D:$D=$J$3))
/IF($J$4="総計",1,IF($J$4="割合",$H140,$K140/10))
),0)</f>
        <v/>
      </c>
      <c r="V140" s="48" t="str" cm="1">
        <f t="array" ref="V140">IFERROR(
IF(OR(V$9="",$I140=""),"",
SUMIFS(収穫記録!$P:$P,収穫記録!$D:$D,$J$1,収穫記録!$I:$I,$J$2,収穫記録!$J:$J,V$9,収穫記録!$F:$F,$I140,収穫記録!$B:$B,"&gt;="&amp;$J$5,収穫記録!$B:$B,"&lt;="&amp;$J$6)
/_xlfn.UNIQUE(_xlfn._xlws.FILTER($E:$E,$D:$D=$J$3))
/IF($J$4="総計",1,IF($J$4="割合",$H140,$K140/10))
),0)</f>
        <v/>
      </c>
      <c r="W140" s="48" t="str" cm="1">
        <f t="array" ref="W140">IFERROR(
IF(OR(W$9="",$I140=""),"",
SUMIFS(収穫記録!$P:$P,収穫記録!$D:$D,$J$1,収穫記録!$I:$I,$J$2,収穫記録!$J:$J,W$9,収穫記録!$F:$F,$I140,収穫記録!$B:$B,"&gt;="&amp;$J$5,収穫記録!$B:$B,"&lt;="&amp;$J$6)
/_xlfn.UNIQUE(_xlfn._xlws.FILTER($E:$E,$D:$D=$J$3))
/IF($J$4="総計",1,IF($J$4="割合",$H140,$K140/10))
),0)</f>
        <v/>
      </c>
      <c r="X140" s="48" t="str" cm="1">
        <f t="array" ref="X140">IFERROR(
IF(OR(X$9="",$I140=""),"",
SUMIFS(収穫記録!$P:$P,収穫記録!$D:$D,$J$1,収穫記録!$I:$I,$J$2,収穫記録!$J:$J,X$9,収穫記録!$F:$F,$I140,収穫記録!$B:$B,"&gt;="&amp;$J$5,収穫記録!$B:$B,"&lt;="&amp;$J$6)
/_xlfn.UNIQUE(_xlfn._xlws.FILTER($E:$E,$D:$D=$J$3))
/IF($J$4="総計",1,IF($J$4="割合",$H140,$K140/10))
),0)</f>
        <v/>
      </c>
    </row>
    <row r="141" spans="10:24">
      <c r="J141" s="13"/>
      <c r="K141" s="37"/>
      <c r="L141" s="46" t="str">
        <f t="shared" ref="L141:L204" si="2">IF(I141="","",
IF($J$4="割合",1,
SUM(M141:X141)
)
)</f>
        <v/>
      </c>
      <c r="M141" s="47" cm="1">
        <f t="array" ref="M141">IFERROR(
IF(OR(M$9="",$I141=""),"",
SUMIFS(収穫記録!$P:$P,収穫記録!$D:$D,$J$1,収穫記録!$I:$I,$J$2,収穫記録!$J:$J,M$9,収穫記録!$F:$F,$I141,収穫記録!$B:$B,"&gt;="&amp;$J$5,収穫記録!$B:$B,"&lt;="&amp;$J$6)
/_xlfn.UNIQUE(_xlfn._xlws.FILTER($E:$E,$D:$D=$J$3))
/IF($J$4="総計",1,IF($J$4="割合",$H141,$K141/10))
),0)</f>
        <v>0</v>
      </c>
      <c r="N141" s="48" t="str" cm="1">
        <f t="array" ref="N141">IFERROR(
IF(OR(N$9="",$I141=""),"",
SUMIFS(収穫記録!$P:$P,収穫記録!$D:$D,$J$1,収穫記録!$I:$I,$J$2,収穫記録!$J:$J,N$9,収穫記録!$F:$F,$I141,収穫記録!$B:$B,"&gt;="&amp;$J$5,収穫記録!$B:$B,"&lt;="&amp;$J$6)
/_xlfn.UNIQUE(_xlfn._xlws.FILTER($E:$E,$D:$D=$J$3))
/IF($J$4="総計",1,IF($J$4="割合",$H141,$K141/10))
),0)</f>
        <v/>
      </c>
      <c r="O141" s="48" t="str" cm="1">
        <f t="array" ref="O141">IFERROR(
IF(OR(O$9="",$I141=""),"",
SUMIFS(収穫記録!$P:$P,収穫記録!$D:$D,$J$1,収穫記録!$I:$I,$J$2,収穫記録!$J:$J,O$9,収穫記録!$F:$F,$I141,収穫記録!$B:$B,"&gt;="&amp;$J$5,収穫記録!$B:$B,"&lt;="&amp;$J$6)
/_xlfn.UNIQUE(_xlfn._xlws.FILTER($E:$E,$D:$D=$J$3))
/IF($J$4="総計",1,IF($J$4="割合",$H141,$K141/10))
),0)</f>
        <v/>
      </c>
      <c r="P141" s="48" t="str" cm="1">
        <f t="array" ref="P141">IFERROR(
IF(OR(P$9="",$I141=""),"",
SUMIFS(収穫記録!$P:$P,収穫記録!$D:$D,$J$1,収穫記録!$I:$I,$J$2,収穫記録!$J:$J,P$9,収穫記録!$F:$F,$I141,収穫記録!$B:$B,"&gt;="&amp;$J$5,収穫記録!$B:$B,"&lt;="&amp;$J$6)
/_xlfn.UNIQUE(_xlfn._xlws.FILTER($E:$E,$D:$D=$J$3))
/IF($J$4="総計",1,IF($J$4="割合",$H141,$K141/10))
),0)</f>
        <v/>
      </c>
      <c r="Q141" s="48" t="str" cm="1">
        <f t="array" ref="Q141">IFERROR(
IF(OR(Q$9="",$I141=""),"",
SUMIFS(収穫記録!$P:$P,収穫記録!$D:$D,$J$1,収穫記録!$I:$I,$J$2,収穫記録!$J:$J,Q$9,収穫記録!$F:$F,$I141,収穫記録!$B:$B,"&gt;="&amp;$J$5,収穫記録!$B:$B,"&lt;="&amp;$J$6)
/_xlfn.UNIQUE(_xlfn._xlws.FILTER($E:$E,$D:$D=$J$3))
/IF($J$4="総計",1,IF($J$4="割合",$H141,$K141/10))
),0)</f>
        <v/>
      </c>
      <c r="R141" s="48" t="str" cm="1">
        <f t="array" ref="R141">IFERROR(
IF(OR(R$9="",$I141=""),"",
SUMIFS(収穫記録!$P:$P,収穫記録!$D:$D,$J$1,収穫記録!$I:$I,$J$2,収穫記録!$J:$J,R$9,収穫記録!$F:$F,$I141,収穫記録!$B:$B,"&gt;="&amp;$J$5,収穫記録!$B:$B,"&lt;="&amp;$J$6)
/_xlfn.UNIQUE(_xlfn._xlws.FILTER($E:$E,$D:$D=$J$3))
/IF($J$4="総計",1,IF($J$4="割合",$H141,$K141/10))
),0)</f>
        <v/>
      </c>
      <c r="S141" s="48" t="str" cm="1">
        <f t="array" ref="S141">IFERROR(
IF(OR(S$9="",$I141=""),"",
SUMIFS(収穫記録!$P:$P,収穫記録!$D:$D,$J$1,収穫記録!$I:$I,$J$2,収穫記録!$J:$J,S$9,収穫記録!$F:$F,$I141,収穫記録!$B:$B,"&gt;="&amp;$J$5,収穫記録!$B:$B,"&lt;="&amp;$J$6)
/_xlfn.UNIQUE(_xlfn._xlws.FILTER($E:$E,$D:$D=$J$3))
/IF($J$4="総計",1,IF($J$4="割合",$H141,$K141/10))
),0)</f>
        <v/>
      </c>
      <c r="T141" s="48" t="str" cm="1">
        <f t="array" ref="T141">IFERROR(
IF(OR(T$9="",$I141=""),"",
SUMIFS(収穫記録!$P:$P,収穫記録!$D:$D,$J$1,収穫記録!$I:$I,$J$2,収穫記録!$J:$J,T$9,収穫記録!$F:$F,$I141,収穫記録!$B:$B,"&gt;="&amp;$J$5,収穫記録!$B:$B,"&lt;="&amp;$J$6)
/_xlfn.UNIQUE(_xlfn._xlws.FILTER($E:$E,$D:$D=$J$3))
/IF($J$4="総計",1,IF($J$4="割合",$H141,$K141/10))
),0)</f>
        <v/>
      </c>
      <c r="U141" s="48" t="str" cm="1">
        <f t="array" ref="U141">IFERROR(
IF(OR(U$9="",$I141=""),"",
SUMIFS(収穫記録!$P:$P,収穫記録!$D:$D,$J$1,収穫記録!$I:$I,$J$2,収穫記録!$J:$J,U$9,収穫記録!$F:$F,$I141,収穫記録!$B:$B,"&gt;="&amp;$J$5,収穫記録!$B:$B,"&lt;="&amp;$J$6)
/_xlfn.UNIQUE(_xlfn._xlws.FILTER($E:$E,$D:$D=$J$3))
/IF($J$4="総計",1,IF($J$4="割合",$H141,$K141/10))
),0)</f>
        <v/>
      </c>
      <c r="V141" s="48" t="str" cm="1">
        <f t="array" ref="V141">IFERROR(
IF(OR(V$9="",$I141=""),"",
SUMIFS(収穫記録!$P:$P,収穫記録!$D:$D,$J$1,収穫記録!$I:$I,$J$2,収穫記録!$J:$J,V$9,収穫記録!$F:$F,$I141,収穫記録!$B:$B,"&gt;="&amp;$J$5,収穫記録!$B:$B,"&lt;="&amp;$J$6)
/_xlfn.UNIQUE(_xlfn._xlws.FILTER($E:$E,$D:$D=$J$3))
/IF($J$4="総計",1,IF($J$4="割合",$H141,$K141/10))
),0)</f>
        <v/>
      </c>
      <c r="W141" s="48" t="str" cm="1">
        <f t="array" ref="W141">IFERROR(
IF(OR(W$9="",$I141=""),"",
SUMIFS(収穫記録!$P:$P,収穫記録!$D:$D,$J$1,収穫記録!$I:$I,$J$2,収穫記録!$J:$J,W$9,収穫記録!$F:$F,$I141,収穫記録!$B:$B,"&gt;="&amp;$J$5,収穫記録!$B:$B,"&lt;="&amp;$J$6)
/_xlfn.UNIQUE(_xlfn._xlws.FILTER($E:$E,$D:$D=$J$3))
/IF($J$4="総計",1,IF($J$4="割合",$H141,$K141/10))
),0)</f>
        <v/>
      </c>
      <c r="X141" s="48" t="str" cm="1">
        <f t="array" ref="X141">IFERROR(
IF(OR(X$9="",$I141=""),"",
SUMIFS(収穫記録!$P:$P,収穫記録!$D:$D,$J$1,収穫記録!$I:$I,$J$2,収穫記録!$J:$J,X$9,収穫記録!$F:$F,$I141,収穫記録!$B:$B,"&gt;="&amp;$J$5,収穫記録!$B:$B,"&lt;="&amp;$J$6)
/_xlfn.UNIQUE(_xlfn._xlws.FILTER($E:$E,$D:$D=$J$3))
/IF($J$4="総計",1,IF($J$4="割合",$H141,$K141/10))
),0)</f>
        <v/>
      </c>
    </row>
    <row r="142" spans="10:24">
      <c r="J142" s="13"/>
      <c r="K142" s="37"/>
      <c r="L142" s="46" t="str">
        <f t="shared" si="2"/>
        <v/>
      </c>
      <c r="M142" s="47" cm="1">
        <f t="array" ref="M142">IFERROR(
IF(OR(M$9="",$I142=""),"",
SUMIFS(収穫記録!$P:$P,収穫記録!$D:$D,$J$1,収穫記録!$I:$I,$J$2,収穫記録!$J:$J,M$9,収穫記録!$F:$F,$I142,収穫記録!$B:$B,"&gt;="&amp;$J$5,収穫記録!$B:$B,"&lt;="&amp;$J$6)
/_xlfn.UNIQUE(_xlfn._xlws.FILTER($E:$E,$D:$D=$J$3))
/IF($J$4="総計",1,IF($J$4="割合",$H142,$K142/10))
),0)</f>
        <v>0</v>
      </c>
      <c r="N142" s="48" t="str" cm="1">
        <f t="array" ref="N142">IFERROR(
IF(OR(N$9="",$I142=""),"",
SUMIFS(収穫記録!$P:$P,収穫記録!$D:$D,$J$1,収穫記録!$I:$I,$J$2,収穫記録!$J:$J,N$9,収穫記録!$F:$F,$I142,収穫記録!$B:$B,"&gt;="&amp;$J$5,収穫記録!$B:$B,"&lt;="&amp;$J$6)
/_xlfn.UNIQUE(_xlfn._xlws.FILTER($E:$E,$D:$D=$J$3))
/IF($J$4="総計",1,IF($J$4="割合",$H142,$K142/10))
),0)</f>
        <v/>
      </c>
      <c r="O142" s="48" t="str" cm="1">
        <f t="array" ref="O142">IFERROR(
IF(OR(O$9="",$I142=""),"",
SUMIFS(収穫記録!$P:$P,収穫記録!$D:$D,$J$1,収穫記録!$I:$I,$J$2,収穫記録!$J:$J,O$9,収穫記録!$F:$F,$I142,収穫記録!$B:$B,"&gt;="&amp;$J$5,収穫記録!$B:$B,"&lt;="&amp;$J$6)
/_xlfn.UNIQUE(_xlfn._xlws.FILTER($E:$E,$D:$D=$J$3))
/IF($J$4="総計",1,IF($J$4="割合",$H142,$K142/10))
),0)</f>
        <v/>
      </c>
      <c r="P142" s="48" t="str" cm="1">
        <f t="array" ref="P142">IFERROR(
IF(OR(P$9="",$I142=""),"",
SUMIFS(収穫記録!$P:$P,収穫記録!$D:$D,$J$1,収穫記録!$I:$I,$J$2,収穫記録!$J:$J,P$9,収穫記録!$F:$F,$I142,収穫記録!$B:$B,"&gt;="&amp;$J$5,収穫記録!$B:$B,"&lt;="&amp;$J$6)
/_xlfn.UNIQUE(_xlfn._xlws.FILTER($E:$E,$D:$D=$J$3))
/IF($J$4="総計",1,IF($J$4="割合",$H142,$K142/10))
),0)</f>
        <v/>
      </c>
      <c r="Q142" s="48" t="str" cm="1">
        <f t="array" ref="Q142">IFERROR(
IF(OR(Q$9="",$I142=""),"",
SUMIFS(収穫記録!$P:$P,収穫記録!$D:$D,$J$1,収穫記録!$I:$I,$J$2,収穫記録!$J:$J,Q$9,収穫記録!$F:$F,$I142,収穫記録!$B:$B,"&gt;="&amp;$J$5,収穫記録!$B:$B,"&lt;="&amp;$J$6)
/_xlfn.UNIQUE(_xlfn._xlws.FILTER($E:$E,$D:$D=$J$3))
/IF($J$4="総計",1,IF($J$4="割合",$H142,$K142/10))
),0)</f>
        <v/>
      </c>
      <c r="R142" s="48" t="str" cm="1">
        <f t="array" ref="R142">IFERROR(
IF(OR(R$9="",$I142=""),"",
SUMIFS(収穫記録!$P:$P,収穫記録!$D:$D,$J$1,収穫記録!$I:$I,$J$2,収穫記録!$J:$J,R$9,収穫記録!$F:$F,$I142,収穫記録!$B:$B,"&gt;="&amp;$J$5,収穫記録!$B:$B,"&lt;="&amp;$J$6)
/_xlfn.UNIQUE(_xlfn._xlws.FILTER($E:$E,$D:$D=$J$3))
/IF($J$4="総計",1,IF($J$4="割合",$H142,$K142/10))
),0)</f>
        <v/>
      </c>
      <c r="S142" s="48" t="str" cm="1">
        <f t="array" ref="S142">IFERROR(
IF(OR(S$9="",$I142=""),"",
SUMIFS(収穫記録!$P:$P,収穫記録!$D:$D,$J$1,収穫記録!$I:$I,$J$2,収穫記録!$J:$J,S$9,収穫記録!$F:$F,$I142,収穫記録!$B:$B,"&gt;="&amp;$J$5,収穫記録!$B:$B,"&lt;="&amp;$J$6)
/_xlfn.UNIQUE(_xlfn._xlws.FILTER($E:$E,$D:$D=$J$3))
/IF($J$4="総計",1,IF($J$4="割合",$H142,$K142/10))
),0)</f>
        <v/>
      </c>
      <c r="T142" s="48" t="str" cm="1">
        <f t="array" ref="T142">IFERROR(
IF(OR(T$9="",$I142=""),"",
SUMIFS(収穫記録!$P:$P,収穫記録!$D:$D,$J$1,収穫記録!$I:$I,$J$2,収穫記録!$J:$J,T$9,収穫記録!$F:$F,$I142,収穫記録!$B:$B,"&gt;="&amp;$J$5,収穫記録!$B:$B,"&lt;="&amp;$J$6)
/_xlfn.UNIQUE(_xlfn._xlws.FILTER($E:$E,$D:$D=$J$3))
/IF($J$4="総計",1,IF($J$4="割合",$H142,$K142/10))
),0)</f>
        <v/>
      </c>
      <c r="U142" s="48" t="str" cm="1">
        <f t="array" ref="U142">IFERROR(
IF(OR(U$9="",$I142=""),"",
SUMIFS(収穫記録!$P:$P,収穫記録!$D:$D,$J$1,収穫記録!$I:$I,$J$2,収穫記録!$J:$J,U$9,収穫記録!$F:$F,$I142,収穫記録!$B:$B,"&gt;="&amp;$J$5,収穫記録!$B:$B,"&lt;="&amp;$J$6)
/_xlfn.UNIQUE(_xlfn._xlws.FILTER($E:$E,$D:$D=$J$3))
/IF($J$4="総計",1,IF($J$4="割合",$H142,$K142/10))
),0)</f>
        <v/>
      </c>
      <c r="V142" s="48" t="str" cm="1">
        <f t="array" ref="V142">IFERROR(
IF(OR(V$9="",$I142=""),"",
SUMIFS(収穫記録!$P:$P,収穫記録!$D:$D,$J$1,収穫記録!$I:$I,$J$2,収穫記録!$J:$J,V$9,収穫記録!$F:$F,$I142,収穫記録!$B:$B,"&gt;="&amp;$J$5,収穫記録!$B:$B,"&lt;="&amp;$J$6)
/_xlfn.UNIQUE(_xlfn._xlws.FILTER($E:$E,$D:$D=$J$3))
/IF($J$4="総計",1,IF($J$4="割合",$H142,$K142/10))
),0)</f>
        <v/>
      </c>
      <c r="W142" s="48" t="str" cm="1">
        <f t="array" ref="W142">IFERROR(
IF(OR(W$9="",$I142=""),"",
SUMIFS(収穫記録!$P:$P,収穫記録!$D:$D,$J$1,収穫記録!$I:$I,$J$2,収穫記録!$J:$J,W$9,収穫記録!$F:$F,$I142,収穫記録!$B:$B,"&gt;="&amp;$J$5,収穫記録!$B:$B,"&lt;="&amp;$J$6)
/_xlfn.UNIQUE(_xlfn._xlws.FILTER($E:$E,$D:$D=$J$3))
/IF($J$4="総計",1,IF($J$4="割合",$H142,$K142/10))
),0)</f>
        <v/>
      </c>
      <c r="X142" s="48" t="str" cm="1">
        <f t="array" ref="X142">IFERROR(
IF(OR(X$9="",$I142=""),"",
SUMIFS(収穫記録!$P:$P,収穫記録!$D:$D,$J$1,収穫記録!$I:$I,$J$2,収穫記録!$J:$J,X$9,収穫記録!$F:$F,$I142,収穫記録!$B:$B,"&gt;="&amp;$J$5,収穫記録!$B:$B,"&lt;="&amp;$J$6)
/_xlfn.UNIQUE(_xlfn._xlws.FILTER($E:$E,$D:$D=$J$3))
/IF($J$4="総計",1,IF($J$4="割合",$H142,$K142/10))
),0)</f>
        <v/>
      </c>
    </row>
    <row r="143" spans="10:24">
      <c r="J143" s="13"/>
      <c r="K143" s="37"/>
      <c r="L143" s="46" t="str">
        <f t="shared" si="2"/>
        <v/>
      </c>
      <c r="M143" s="47" cm="1">
        <f t="array" ref="M143">IFERROR(
IF(OR(M$9="",$I143=""),"",
SUMIFS(収穫記録!$P:$P,収穫記録!$D:$D,$J$1,収穫記録!$I:$I,$J$2,収穫記録!$J:$J,M$9,収穫記録!$F:$F,$I143,収穫記録!$B:$B,"&gt;="&amp;$J$5,収穫記録!$B:$B,"&lt;="&amp;$J$6)
/_xlfn.UNIQUE(_xlfn._xlws.FILTER($E:$E,$D:$D=$J$3))
/IF($J$4="総計",1,IF($J$4="割合",$H143,$K143/10))
),0)</f>
        <v>0</v>
      </c>
      <c r="N143" s="48" t="str" cm="1">
        <f t="array" ref="N143">IFERROR(
IF(OR(N$9="",$I143=""),"",
SUMIFS(収穫記録!$P:$P,収穫記録!$D:$D,$J$1,収穫記録!$I:$I,$J$2,収穫記録!$J:$J,N$9,収穫記録!$F:$F,$I143,収穫記録!$B:$B,"&gt;="&amp;$J$5,収穫記録!$B:$B,"&lt;="&amp;$J$6)
/_xlfn.UNIQUE(_xlfn._xlws.FILTER($E:$E,$D:$D=$J$3))
/IF($J$4="総計",1,IF($J$4="割合",$H143,$K143/10))
),0)</f>
        <v/>
      </c>
      <c r="O143" s="48" t="str" cm="1">
        <f t="array" ref="O143">IFERROR(
IF(OR(O$9="",$I143=""),"",
SUMIFS(収穫記録!$P:$P,収穫記録!$D:$D,$J$1,収穫記録!$I:$I,$J$2,収穫記録!$J:$J,O$9,収穫記録!$F:$F,$I143,収穫記録!$B:$B,"&gt;="&amp;$J$5,収穫記録!$B:$B,"&lt;="&amp;$J$6)
/_xlfn.UNIQUE(_xlfn._xlws.FILTER($E:$E,$D:$D=$J$3))
/IF($J$4="総計",1,IF($J$4="割合",$H143,$K143/10))
),0)</f>
        <v/>
      </c>
      <c r="P143" s="48" t="str" cm="1">
        <f t="array" ref="P143">IFERROR(
IF(OR(P$9="",$I143=""),"",
SUMIFS(収穫記録!$P:$P,収穫記録!$D:$D,$J$1,収穫記録!$I:$I,$J$2,収穫記録!$J:$J,P$9,収穫記録!$F:$F,$I143,収穫記録!$B:$B,"&gt;="&amp;$J$5,収穫記録!$B:$B,"&lt;="&amp;$J$6)
/_xlfn.UNIQUE(_xlfn._xlws.FILTER($E:$E,$D:$D=$J$3))
/IF($J$4="総計",1,IF($J$4="割合",$H143,$K143/10))
),0)</f>
        <v/>
      </c>
      <c r="Q143" s="48" t="str" cm="1">
        <f t="array" ref="Q143">IFERROR(
IF(OR(Q$9="",$I143=""),"",
SUMIFS(収穫記録!$P:$P,収穫記録!$D:$D,$J$1,収穫記録!$I:$I,$J$2,収穫記録!$J:$J,Q$9,収穫記録!$F:$F,$I143,収穫記録!$B:$B,"&gt;="&amp;$J$5,収穫記録!$B:$B,"&lt;="&amp;$J$6)
/_xlfn.UNIQUE(_xlfn._xlws.FILTER($E:$E,$D:$D=$J$3))
/IF($J$4="総計",1,IF($J$4="割合",$H143,$K143/10))
),0)</f>
        <v/>
      </c>
      <c r="R143" s="48" t="str" cm="1">
        <f t="array" ref="R143">IFERROR(
IF(OR(R$9="",$I143=""),"",
SUMIFS(収穫記録!$P:$P,収穫記録!$D:$D,$J$1,収穫記録!$I:$I,$J$2,収穫記録!$J:$J,R$9,収穫記録!$F:$F,$I143,収穫記録!$B:$B,"&gt;="&amp;$J$5,収穫記録!$B:$B,"&lt;="&amp;$J$6)
/_xlfn.UNIQUE(_xlfn._xlws.FILTER($E:$E,$D:$D=$J$3))
/IF($J$4="総計",1,IF($J$4="割合",$H143,$K143/10))
),0)</f>
        <v/>
      </c>
      <c r="S143" s="48" t="str" cm="1">
        <f t="array" ref="S143">IFERROR(
IF(OR(S$9="",$I143=""),"",
SUMIFS(収穫記録!$P:$P,収穫記録!$D:$D,$J$1,収穫記録!$I:$I,$J$2,収穫記録!$J:$J,S$9,収穫記録!$F:$F,$I143,収穫記録!$B:$B,"&gt;="&amp;$J$5,収穫記録!$B:$B,"&lt;="&amp;$J$6)
/_xlfn.UNIQUE(_xlfn._xlws.FILTER($E:$E,$D:$D=$J$3))
/IF($J$4="総計",1,IF($J$4="割合",$H143,$K143/10))
),0)</f>
        <v/>
      </c>
      <c r="T143" s="48" t="str" cm="1">
        <f t="array" ref="T143">IFERROR(
IF(OR(T$9="",$I143=""),"",
SUMIFS(収穫記録!$P:$P,収穫記録!$D:$D,$J$1,収穫記録!$I:$I,$J$2,収穫記録!$J:$J,T$9,収穫記録!$F:$F,$I143,収穫記録!$B:$B,"&gt;="&amp;$J$5,収穫記録!$B:$B,"&lt;="&amp;$J$6)
/_xlfn.UNIQUE(_xlfn._xlws.FILTER($E:$E,$D:$D=$J$3))
/IF($J$4="総計",1,IF($J$4="割合",$H143,$K143/10))
),0)</f>
        <v/>
      </c>
      <c r="U143" s="48" t="str" cm="1">
        <f t="array" ref="U143">IFERROR(
IF(OR(U$9="",$I143=""),"",
SUMIFS(収穫記録!$P:$P,収穫記録!$D:$D,$J$1,収穫記録!$I:$I,$J$2,収穫記録!$J:$J,U$9,収穫記録!$F:$F,$I143,収穫記録!$B:$B,"&gt;="&amp;$J$5,収穫記録!$B:$B,"&lt;="&amp;$J$6)
/_xlfn.UNIQUE(_xlfn._xlws.FILTER($E:$E,$D:$D=$J$3))
/IF($J$4="総計",1,IF($J$4="割合",$H143,$K143/10))
),0)</f>
        <v/>
      </c>
      <c r="V143" s="48" t="str" cm="1">
        <f t="array" ref="V143">IFERROR(
IF(OR(V$9="",$I143=""),"",
SUMIFS(収穫記録!$P:$P,収穫記録!$D:$D,$J$1,収穫記録!$I:$I,$J$2,収穫記録!$J:$J,V$9,収穫記録!$F:$F,$I143,収穫記録!$B:$B,"&gt;="&amp;$J$5,収穫記録!$B:$B,"&lt;="&amp;$J$6)
/_xlfn.UNIQUE(_xlfn._xlws.FILTER($E:$E,$D:$D=$J$3))
/IF($J$4="総計",1,IF($J$4="割合",$H143,$K143/10))
),0)</f>
        <v/>
      </c>
      <c r="W143" s="48" t="str" cm="1">
        <f t="array" ref="W143">IFERROR(
IF(OR(W$9="",$I143=""),"",
SUMIFS(収穫記録!$P:$P,収穫記録!$D:$D,$J$1,収穫記録!$I:$I,$J$2,収穫記録!$J:$J,W$9,収穫記録!$F:$F,$I143,収穫記録!$B:$B,"&gt;="&amp;$J$5,収穫記録!$B:$B,"&lt;="&amp;$J$6)
/_xlfn.UNIQUE(_xlfn._xlws.FILTER($E:$E,$D:$D=$J$3))
/IF($J$4="総計",1,IF($J$4="割合",$H143,$K143/10))
),0)</f>
        <v/>
      </c>
      <c r="X143" s="48" t="str" cm="1">
        <f t="array" ref="X143">IFERROR(
IF(OR(X$9="",$I143=""),"",
SUMIFS(収穫記録!$P:$P,収穫記録!$D:$D,$J$1,収穫記録!$I:$I,$J$2,収穫記録!$J:$J,X$9,収穫記録!$F:$F,$I143,収穫記録!$B:$B,"&gt;="&amp;$J$5,収穫記録!$B:$B,"&lt;="&amp;$J$6)
/_xlfn.UNIQUE(_xlfn._xlws.FILTER($E:$E,$D:$D=$J$3))
/IF($J$4="総計",1,IF($J$4="割合",$H143,$K143/10))
),0)</f>
        <v/>
      </c>
    </row>
    <row r="144" spans="10:24">
      <c r="J144" s="13"/>
      <c r="K144" s="37"/>
      <c r="L144" s="46" t="str">
        <f t="shared" si="2"/>
        <v/>
      </c>
      <c r="M144" s="47" cm="1">
        <f t="array" ref="M144">IFERROR(
IF(OR(M$9="",$I144=""),"",
SUMIFS(収穫記録!$P:$P,収穫記録!$D:$D,$J$1,収穫記録!$I:$I,$J$2,収穫記録!$J:$J,M$9,収穫記録!$F:$F,$I144,収穫記録!$B:$B,"&gt;="&amp;$J$5,収穫記録!$B:$B,"&lt;="&amp;$J$6)
/_xlfn.UNIQUE(_xlfn._xlws.FILTER($E:$E,$D:$D=$J$3))
/IF($J$4="総計",1,IF($J$4="割合",$H144,$K144/10))
),0)</f>
        <v>0</v>
      </c>
      <c r="N144" s="48" t="str" cm="1">
        <f t="array" ref="N144">IFERROR(
IF(OR(N$9="",$I144=""),"",
SUMIFS(収穫記録!$P:$P,収穫記録!$D:$D,$J$1,収穫記録!$I:$I,$J$2,収穫記録!$J:$J,N$9,収穫記録!$F:$F,$I144,収穫記録!$B:$B,"&gt;="&amp;$J$5,収穫記録!$B:$B,"&lt;="&amp;$J$6)
/_xlfn.UNIQUE(_xlfn._xlws.FILTER($E:$E,$D:$D=$J$3))
/IF($J$4="総計",1,IF($J$4="割合",$H144,$K144/10))
),0)</f>
        <v/>
      </c>
      <c r="O144" s="48" t="str" cm="1">
        <f t="array" ref="O144">IFERROR(
IF(OR(O$9="",$I144=""),"",
SUMIFS(収穫記録!$P:$P,収穫記録!$D:$D,$J$1,収穫記録!$I:$I,$J$2,収穫記録!$J:$J,O$9,収穫記録!$F:$F,$I144,収穫記録!$B:$B,"&gt;="&amp;$J$5,収穫記録!$B:$B,"&lt;="&amp;$J$6)
/_xlfn.UNIQUE(_xlfn._xlws.FILTER($E:$E,$D:$D=$J$3))
/IF($J$4="総計",1,IF($J$4="割合",$H144,$K144/10))
),0)</f>
        <v/>
      </c>
      <c r="P144" s="48" t="str" cm="1">
        <f t="array" ref="P144">IFERROR(
IF(OR(P$9="",$I144=""),"",
SUMIFS(収穫記録!$P:$P,収穫記録!$D:$D,$J$1,収穫記録!$I:$I,$J$2,収穫記録!$J:$J,P$9,収穫記録!$F:$F,$I144,収穫記録!$B:$B,"&gt;="&amp;$J$5,収穫記録!$B:$B,"&lt;="&amp;$J$6)
/_xlfn.UNIQUE(_xlfn._xlws.FILTER($E:$E,$D:$D=$J$3))
/IF($J$4="総計",1,IF($J$4="割合",$H144,$K144/10))
),0)</f>
        <v/>
      </c>
      <c r="Q144" s="48" t="str" cm="1">
        <f t="array" ref="Q144">IFERROR(
IF(OR(Q$9="",$I144=""),"",
SUMIFS(収穫記録!$P:$P,収穫記録!$D:$D,$J$1,収穫記録!$I:$I,$J$2,収穫記録!$J:$J,Q$9,収穫記録!$F:$F,$I144,収穫記録!$B:$B,"&gt;="&amp;$J$5,収穫記録!$B:$B,"&lt;="&amp;$J$6)
/_xlfn.UNIQUE(_xlfn._xlws.FILTER($E:$E,$D:$D=$J$3))
/IF($J$4="総計",1,IF($J$4="割合",$H144,$K144/10))
),0)</f>
        <v/>
      </c>
      <c r="R144" s="48" t="str" cm="1">
        <f t="array" ref="R144">IFERROR(
IF(OR(R$9="",$I144=""),"",
SUMIFS(収穫記録!$P:$P,収穫記録!$D:$D,$J$1,収穫記録!$I:$I,$J$2,収穫記録!$J:$J,R$9,収穫記録!$F:$F,$I144,収穫記録!$B:$B,"&gt;="&amp;$J$5,収穫記録!$B:$B,"&lt;="&amp;$J$6)
/_xlfn.UNIQUE(_xlfn._xlws.FILTER($E:$E,$D:$D=$J$3))
/IF($J$4="総計",1,IF($J$4="割合",$H144,$K144/10))
),0)</f>
        <v/>
      </c>
      <c r="S144" s="48" t="str" cm="1">
        <f t="array" ref="S144">IFERROR(
IF(OR(S$9="",$I144=""),"",
SUMIFS(収穫記録!$P:$P,収穫記録!$D:$D,$J$1,収穫記録!$I:$I,$J$2,収穫記録!$J:$J,S$9,収穫記録!$F:$F,$I144,収穫記録!$B:$B,"&gt;="&amp;$J$5,収穫記録!$B:$B,"&lt;="&amp;$J$6)
/_xlfn.UNIQUE(_xlfn._xlws.FILTER($E:$E,$D:$D=$J$3))
/IF($J$4="総計",1,IF($J$4="割合",$H144,$K144/10))
),0)</f>
        <v/>
      </c>
      <c r="T144" s="48" t="str" cm="1">
        <f t="array" ref="T144">IFERROR(
IF(OR(T$9="",$I144=""),"",
SUMIFS(収穫記録!$P:$P,収穫記録!$D:$D,$J$1,収穫記録!$I:$I,$J$2,収穫記録!$J:$J,T$9,収穫記録!$F:$F,$I144,収穫記録!$B:$B,"&gt;="&amp;$J$5,収穫記録!$B:$B,"&lt;="&amp;$J$6)
/_xlfn.UNIQUE(_xlfn._xlws.FILTER($E:$E,$D:$D=$J$3))
/IF($J$4="総計",1,IF($J$4="割合",$H144,$K144/10))
),0)</f>
        <v/>
      </c>
      <c r="U144" s="48" t="str" cm="1">
        <f t="array" ref="U144">IFERROR(
IF(OR(U$9="",$I144=""),"",
SUMIFS(収穫記録!$P:$P,収穫記録!$D:$D,$J$1,収穫記録!$I:$I,$J$2,収穫記録!$J:$J,U$9,収穫記録!$F:$F,$I144,収穫記録!$B:$B,"&gt;="&amp;$J$5,収穫記録!$B:$B,"&lt;="&amp;$J$6)
/_xlfn.UNIQUE(_xlfn._xlws.FILTER($E:$E,$D:$D=$J$3))
/IF($J$4="総計",1,IF($J$4="割合",$H144,$K144/10))
),0)</f>
        <v/>
      </c>
      <c r="V144" s="48" t="str" cm="1">
        <f t="array" ref="V144">IFERROR(
IF(OR(V$9="",$I144=""),"",
SUMIFS(収穫記録!$P:$P,収穫記録!$D:$D,$J$1,収穫記録!$I:$I,$J$2,収穫記録!$J:$J,V$9,収穫記録!$F:$F,$I144,収穫記録!$B:$B,"&gt;="&amp;$J$5,収穫記録!$B:$B,"&lt;="&amp;$J$6)
/_xlfn.UNIQUE(_xlfn._xlws.FILTER($E:$E,$D:$D=$J$3))
/IF($J$4="総計",1,IF($J$4="割合",$H144,$K144/10))
),0)</f>
        <v/>
      </c>
      <c r="W144" s="48" t="str" cm="1">
        <f t="array" ref="W144">IFERROR(
IF(OR(W$9="",$I144=""),"",
SUMIFS(収穫記録!$P:$P,収穫記録!$D:$D,$J$1,収穫記録!$I:$I,$J$2,収穫記録!$J:$J,W$9,収穫記録!$F:$F,$I144,収穫記録!$B:$B,"&gt;="&amp;$J$5,収穫記録!$B:$B,"&lt;="&amp;$J$6)
/_xlfn.UNIQUE(_xlfn._xlws.FILTER($E:$E,$D:$D=$J$3))
/IF($J$4="総計",1,IF($J$4="割合",$H144,$K144/10))
),0)</f>
        <v/>
      </c>
      <c r="X144" s="48" t="str" cm="1">
        <f t="array" ref="X144">IFERROR(
IF(OR(X$9="",$I144=""),"",
SUMIFS(収穫記録!$P:$P,収穫記録!$D:$D,$J$1,収穫記録!$I:$I,$J$2,収穫記録!$J:$J,X$9,収穫記録!$F:$F,$I144,収穫記録!$B:$B,"&gt;="&amp;$J$5,収穫記録!$B:$B,"&lt;="&amp;$J$6)
/_xlfn.UNIQUE(_xlfn._xlws.FILTER($E:$E,$D:$D=$J$3))
/IF($J$4="総計",1,IF($J$4="割合",$H144,$K144/10))
),0)</f>
        <v/>
      </c>
    </row>
    <row r="145" spans="10:24">
      <c r="J145" s="13"/>
      <c r="K145" s="37"/>
      <c r="L145" s="46" t="str">
        <f t="shared" si="2"/>
        <v/>
      </c>
      <c r="M145" s="47" cm="1">
        <f t="array" ref="M145">IFERROR(
IF(OR(M$9="",$I145=""),"",
SUMIFS(収穫記録!$P:$P,収穫記録!$D:$D,$J$1,収穫記録!$I:$I,$J$2,収穫記録!$J:$J,M$9,収穫記録!$F:$F,$I145,収穫記録!$B:$B,"&gt;="&amp;$J$5,収穫記録!$B:$B,"&lt;="&amp;$J$6)
/_xlfn.UNIQUE(_xlfn._xlws.FILTER($E:$E,$D:$D=$J$3))
/IF($J$4="総計",1,IF($J$4="割合",$H145,$K145/10))
),0)</f>
        <v>0</v>
      </c>
      <c r="N145" s="48" t="str" cm="1">
        <f t="array" ref="N145">IFERROR(
IF(OR(N$9="",$I145=""),"",
SUMIFS(収穫記録!$P:$P,収穫記録!$D:$D,$J$1,収穫記録!$I:$I,$J$2,収穫記録!$J:$J,N$9,収穫記録!$F:$F,$I145,収穫記録!$B:$B,"&gt;="&amp;$J$5,収穫記録!$B:$B,"&lt;="&amp;$J$6)
/_xlfn.UNIQUE(_xlfn._xlws.FILTER($E:$E,$D:$D=$J$3))
/IF($J$4="総計",1,IF($J$4="割合",$H145,$K145/10))
),0)</f>
        <v/>
      </c>
      <c r="O145" s="48" t="str" cm="1">
        <f t="array" ref="O145">IFERROR(
IF(OR(O$9="",$I145=""),"",
SUMIFS(収穫記録!$P:$P,収穫記録!$D:$D,$J$1,収穫記録!$I:$I,$J$2,収穫記録!$J:$J,O$9,収穫記録!$F:$F,$I145,収穫記録!$B:$B,"&gt;="&amp;$J$5,収穫記録!$B:$B,"&lt;="&amp;$J$6)
/_xlfn.UNIQUE(_xlfn._xlws.FILTER($E:$E,$D:$D=$J$3))
/IF($J$4="総計",1,IF($J$4="割合",$H145,$K145/10))
),0)</f>
        <v/>
      </c>
      <c r="P145" s="48" t="str" cm="1">
        <f t="array" ref="P145">IFERROR(
IF(OR(P$9="",$I145=""),"",
SUMIFS(収穫記録!$P:$P,収穫記録!$D:$D,$J$1,収穫記録!$I:$I,$J$2,収穫記録!$J:$J,P$9,収穫記録!$F:$F,$I145,収穫記録!$B:$B,"&gt;="&amp;$J$5,収穫記録!$B:$B,"&lt;="&amp;$J$6)
/_xlfn.UNIQUE(_xlfn._xlws.FILTER($E:$E,$D:$D=$J$3))
/IF($J$4="総計",1,IF($J$4="割合",$H145,$K145/10))
),0)</f>
        <v/>
      </c>
      <c r="Q145" s="48" t="str" cm="1">
        <f t="array" ref="Q145">IFERROR(
IF(OR(Q$9="",$I145=""),"",
SUMIFS(収穫記録!$P:$P,収穫記録!$D:$D,$J$1,収穫記録!$I:$I,$J$2,収穫記録!$J:$J,Q$9,収穫記録!$F:$F,$I145,収穫記録!$B:$B,"&gt;="&amp;$J$5,収穫記録!$B:$B,"&lt;="&amp;$J$6)
/_xlfn.UNIQUE(_xlfn._xlws.FILTER($E:$E,$D:$D=$J$3))
/IF($J$4="総計",1,IF($J$4="割合",$H145,$K145/10))
),0)</f>
        <v/>
      </c>
      <c r="R145" s="48" t="str" cm="1">
        <f t="array" ref="R145">IFERROR(
IF(OR(R$9="",$I145=""),"",
SUMIFS(収穫記録!$P:$P,収穫記録!$D:$D,$J$1,収穫記録!$I:$I,$J$2,収穫記録!$J:$J,R$9,収穫記録!$F:$F,$I145,収穫記録!$B:$B,"&gt;="&amp;$J$5,収穫記録!$B:$B,"&lt;="&amp;$J$6)
/_xlfn.UNIQUE(_xlfn._xlws.FILTER($E:$E,$D:$D=$J$3))
/IF($J$4="総計",1,IF($J$4="割合",$H145,$K145/10))
),0)</f>
        <v/>
      </c>
      <c r="S145" s="48" t="str" cm="1">
        <f t="array" ref="S145">IFERROR(
IF(OR(S$9="",$I145=""),"",
SUMIFS(収穫記録!$P:$P,収穫記録!$D:$D,$J$1,収穫記録!$I:$I,$J$2,収穫記録!$J:$J,S$9,収穫記録!$F:$F,$I145,収穫記録!$B:$B,"&gt;="&amp;$J$5,収穫記録!$B:$B,"&lt;="&amp;$J$6)
/_xlfn.UNIQUE(_xlfn._xlws.FILTER($E:$E,$D:$D=$J$3))
/IF($J$4="総計",1,IF($J$4="割合",$H145,$K145/10))
),0)</f>
        <v/>
      </c>
      <c r="T145" s="48" t="str" cm="1">
        <f t="array" ref="T145">IFERROR(
IF(OR(T$9="",$I145=""),"",
SUMIFS(収穫記録!$P:$P,収穫記録!$D:$D,$J$1,収穫記録!$I:$I,$J$2,収穫記録!$J:$J,T$9,収穫記録!$F:$F,$I145,収穫記録!$B:$B,"&gt;="&amp;$J$5,収穫記録!$B:$B,"&lt;="&amp;$J$6)
/_xlfn.UNIQUE(_xlfn._xlws.FILTER($E:$E,$D:$D=$J$3))
/IF($J$4="総計",1,IF($J$4="割合",$H145,$K145/10))
),0)</f>
        <v/>
      </c>
      <c r="U145" s="48" t="str" cm="1">
        <f t="array" ref="U145">IFERROR(
IF(OR(U$9="",$I145=""),"",
SUMIFS(収穫記録!$P:$P,収穫記録!$D:$D,$J$1,収穫記録!$I:$I,$J$2,収穫記録!$J:$J,U$9,収穫記録!$F:$F,$I145,収穫記録!$B:$B,"&gt;="&amp;$J$5,収穫記録!$B:$B,"&lt;="&amp;$J$6)
/_xlfn.UNIQUE(_xlfn._xlws.FILTER($E:$E,$D:$D=$J$3))
/IF($J$4="総計",1,IF($J$4="割合",$H145,$K145/10))
),0)</f>
        <v/>
      </c>
      <c r="V145" s="48" t="str" cm="1">
        <f t="array" ref="V145">IFERROR(
IF(OR(V$9="",$I145=""),"",
SUMIFS(収穫記録!$P:$P,収穫記録!$D:$D,$J$1,収穫記録!$I:$I,$J$2,収穫記録!$J:$J,V$9,収穫記録!$F:$F,$I145,収穫記録!$B:$B,"&gt;="&amp;$J$5,収穫記録!$B:$B,"&lt;="&amp;$J$6)
/_xlfn.UNIQUE(_xlfn._xlws.FILTER($E:$E,$D:$D=$J$3))
/IF($J$4="総計",1,IF($J$4="割合",$H145,$K145/10))
),0)</f>
        <v/>
      </c>
      <c r="W145" s="48" t="str" cm="1">
        <f t="array" ref="W145">IFERROR(
IF(OR(W$9="",$I145=""),"",
SUMIFS(収穫記録!$P:$P,収穫記録!$D:$D,$J$1,収穫記録!$I:$I,$J$2,収穫記録!$J:$J,W$9,収穫記録!$F:$F,$I145,収穫記録!$B:$B,"&gt;="&amp;$J$5,収穫記録!$B:$B,"&lt;="&amp;$J$6)
/_xlfn.UNIQUE(_xlfn._xlws.FILTER($E:$E,$D:$D=$J$3))
/IF($J$4="総計",1,IF($J$4="割合",$H145,$K145/10))
),0)</f>
        <v/>
      </c>
      <c r="X145" s="48" t="str" cm="1">
        <f t="array" ref="X145">IFERROR(
IF(OR(X$9="",$I145=""),"",
SUMIFS(収穫記録!$P:$P,収穫記録!$D:$D,$J$1,収穫記録!$I:$I,$J$2,収穫記録!$J:$J,X$9,収穫記録!$F:$F,$I145,収穫記録!$B:$B,"&gt;="&amp;$J$5,収穫記録!$B:$B,"&lt;="&amp;$J$6)
/_xlfn.UNIQUE(_xlfn._xlws.FILTER($E:$E,$D:$D=$J$3))
/IF($J$4="総計",1,IF($J$4="割合",$H145,$K145/10))
),0)</f>
        <v/>
      </c>
    </row>
    <row r="146" spans="10:24">
      <c r="J146" s="13"/>
      <c r="K146" s="37"/>
      <c r="L146" s="46" t="str">
        <f t="shared" si="2"/>
        <v/>
      </c>
      <c r="M146" s="47" cm="1">
        <f t="array" ref="M146">IFERROR(
IF(OR(M$9="",$I146=""),"",
SUMIFS(収穫記録!$P:$P,収穫記録!$D:$D,$J$1,収穫記録!$I:$I,$J$2,収穫記録!$J:$J,M$9,収穫記録!$F:$F,$I146,収穫記録!$B:$B,"&gt;="&amp;$J$5,収穫記録!$B:$B,"&lt;="&amp;$J$6)
/_xlfn.UNIQUE(_xlfn._xlws.FILTER($E:$E,$D:$D=$J$3))
/IF($J$4="総計",1,IF($J$4="割合",$H146,$K146/10))
),0)</f>
        <v>0</v>
      </c>
      <c r="N146" s="48" t="str" cm="1">
        <f t="array" ref="N146">IFERROR(
IF(OR(N$9="",$I146=""),"",
SUMIFS(収穫記録!$P:$P,収穫記録!$D:$D,$J$1,収穫記録!$I:$I,$J$2,収穫記録!$J:$J,N$9,収穫記録!$F:$F,$I146,収穫記録!$B:$B,"&gt;="&amp;$J$5,収穫記録!$B:$B,"&lt;="&amp;$J$6)
/_xlfn.UNIQUE(_xlfn._xlws.FILTER($E:$E,$D:$D=$J$3))
/IF($J$4="総計",1,IF($J$4="割合",$H146,$K146/10))
),0)</f>
        <v/>
      </c>
      <c r="O146" s="48" t="str" cm="1">
        <f t="array" ref="O146">IFERROR(
IF(OR(O$9="",$I146=""),"",
SUMIFS(収穫記録!$P:$P,収穫記録!$D:$D,$J$1,収穫記録!$I:$I,$J$2,収穫記録!$J:$J,O$9,収穫記録!$F:$F,$I146,収穫記録!$B:$B,"&gt;="&amp;$J$5,収穫記録!$B:$B,"&lt;="&amp;$J$6)
/_xlfn.UNIQUE(_xlfn._xlws.FILTER($E:$E,$D:$D=$J$3))
/IF($J$4="総計",1,IF($J$4="割合",$H146,$K146/10))
),0)</f>
        <v/>
      </c>
      <c r="P146" s="48" t="str" cm="1">
        <f t="array" ref="P146">IFERROR(
IF(OR(P$9="",$I146=""),"",
SUMIFS(収穫記録!$P:$P,収穫記録!$D:$D,$J$1,収穫記録!$I:$I,$J$2,収穫記録!$J:$J,P$9,収穫記録!$F:$F,$I146,収穫記録!$B:$B,"&gt;="&amp;$J$5,収穫記録!$B:$B,"&lt;="&amp;$J$6)
/_xlfn.UNIQUE(_xlfn._xlws.FILTER($E:$E,$D:$D=$J$3))
/IF($J$4="総計",1,IF($J$4="割合",$H146,$K146/10))
),0)</f>
        <v/>
      </c>
      <c r="Q146" s="48" t="str" cm="1">
        <f t="array" ref="Q146">IFERROR(
IF(OR(Q$9="",$I146=""),"",
SUMIFS(収穫記録!$P:$P,収穫記録!$D:$D,$J$1,収穫記録!$I:$I,$J$2,収穫記録!$J:$J,Q$9,収穫記録!$F:$F,$I146,収穫記録!$B:$B,"&gt;="&amp;$J$5,収穫記録!$B:$B,"&lt;="&amp;$J$6)
/_xlfn.UNIQUE(_xlfn._xlws.FILTER($E:$E,$D:$D=$J$3))
/IF($J$4="総計",1,IF($J$4="割合",$H146,$K146/10))
),0)</f>
        <v/>
      </c>
      <c r="R146" s="48" t="str" cm="1">
        <f t="array" ref="R146">IFERROR(
IF(OR(R$9="",$I146=""),"",
SUMIFS(収穫記録!$P:$P,収穫記録!$D:$D,$J$1,収穫記録!$I:$I,$J$2,収穫記録!$J:$J,R$9,収穫記録!$F:$F,$I146,収穫記録!$B:$B,"&gt;="&amp;$J$5,収穫記録!$B:$B,"&lt;="&amp;$J$6)
/_xlfn.UNIQUE(_xlfn._xlws.FILTER($E:$E,$D:$D=$J$3))
/IF($J$4="総計",1,IF($J$4="割合",$H146,$K146/10))
),0)</f>
        <v/>
      </c>
      <c r="S146" s="48" t="str" cm="1">
        <f t="array" ref="S146">IFERROR(
IF(OR(S$9="",$I146=""),"",
SUMIFS(収穫記録!$P:$P,収穫記録!$D:$D,$J$1,収穫記録!$I:$I,$J$2,収穫記録!$J:$J,S$9,収穫記録!$F:$F,$I146,収穫記録!$B:$B,"&gt;="&amp;$J$5,収穫記録!$B:$B,"&lt;="&amp;$J$6)
/_xlfn.UNIQUE(_xlfn._xlws.FILTER($E:$E,$D:$D=$J$3))
/IF($J$4="総計",1,IF($J$4="割合",$H146,$K146/10))
),0)</f>
        <v/>
      </c>
      <c r="T146" s="48" t="str" cm="1">
        <f t="array" ref="T146">IFERROR(
IF(OR(T$9="",$I146=""),"",
SUMIFS(収穫記録!$P:$P,収穫記録!$D:$D,$J$1,収穫記録!$I:$I,$J$2,収穫記録!$J:$J,T$9,収穫記録!$F:$F,$I146,収穫記録!$B:$B,"&gt;="&amp;$J$5,収穫記録!$B:$B,"&lt;="&amp;$J$6)
/_xlfn.UNIQUE(_xlfn._xlws.FILTER($E:$E,$D:$D=$J$3))
/IF($J$4="総計",1,IF($J$4="割合",$H146,$K146/10))
),0)</f>
        <v/>
      </c>
      <c r="U146" s="48" t="str" cm="1">
        <f t="array" ref="U146">IFERROR(
IF(OR(U$9="",$I146=""),"",
SUMIFS(収穫記録!$P:$P,収穫記録!$D:$D,$J$1,収穫記録!$I:$I,$J$2,収穫記録!$J:$J,U$9,収穫記録!$F:$F,$I146,収穫記録!$B:$B,"&gt;="&amp;$J$5,収穫記録!$B:$B,"&lt;="&amp;$J$6)
/_xlfn.UNIQUE(_xlfn._xlws.FILTER($E:$E,$D:$D=$J$3))
/IF($J$4="総計",1,IF($J$4="割合",$H146,$K146/10))
),0)</f>
        <v/>
      </c>
      <c r="V146" s="48" t="str" cm="1">
        <f t="array" ref="V146">IFERROR(
IF(OR(V$9="",$I146=""),"",
SUMIFS(収穫記録!$P:$P,収穫記録!$D:$D,$J$1,収穫記録!$I:$I,$J$2,収穫記録!$J:$J,V$9,収穫記録!$F:$F,$I146,収穫記録!$B:$B,"&gt;="&amp;$J$5,収穫記録!$B:$B,"&lt;="&amp;$J$6)
/_xlfn.UNIQUE(_xlfn._xlws.FILTER($E:$E,$D:$D=$J$3))
/IF($J$4="総計",1,IF($J$4="割合",$H146,$K146/10))
),0)</f>
        <v/>
      </c>
      <c r="W146" s="48" t="str" cm="1">
        <f t="array" ref="W146">IFERROR(
IF(OR(W$9="",$I146=""),"",
SUMIFS(収穫記録!$P:$P,収穫記録!$D:$D,$J$1,収穫記録!$I:$I,$J$2,収穫記録!$J:$J,W$9,収穫記録!$F:$F,$I146,収穫記録!$B:$B,"&gt;="&amp;$J$5,収穫記録!$B:$B,"&lt;="&amp;$J$6)
/_xlfn.UNIQUE(_xlfn._xlws.FILTER($E:$E,$D:$D=$J$3))
/IF($J$4="総計",1,IF($J$4="割合",$H146,$K146/10))
),0)</f>
        <v/>
      </c>
      <c r="X146" s="48" t="str" cm="1">
        <f t="array" ref="X146">IFERROR(
IF(OR(X$9="",$I146=""),"",
SUMIFS(収穫記録!$P:$P,収穫記録!$D:$D,$J$1,収穫記録!$I:$I,$J$2,収穫記録!$J:$J,X$9,収穫記録!$F:$F,$I146,収穫記録!$B:$B,"&gt;="&amp;$J$5,収穫記録!$B:$B,"&lt;="&amp;$J$6)
/_xlfn.UNIQUE(_xlfn._xlws.FILTER($E:$E,$D:$D=$J$3))
/IF($J$4="総計",1,IF($J$4="割合",$H146,$K146/10))
),0)</f>
        <v/>
      </c>
    </row>
    <row r="147" spans="10:24">
      <c r="J147" s="13"/>
      <c r="K147" s="37"/>
      <c r="L147" s="46" t="str">
        <f t="shared" si="2"/>
        <v/>
      </c>
      <c r="M147" s="47" cm="1">
        <f t="array" ref="M147">IFERROR(
IF(OR(M$9="",$I147=""),"",
SUMIFS(収穫記録!$P:$P,収穫記録!$D:$D,$J$1,収穫記録!$I:$I,$J$2,収穫記録!$J:$J,M$9,収穫記録!$F:$F,$I147,収穫記録!$B:$B,"&gt;="&amp;$J$5,収穫記録!$B:$B,"&lt;="&amp;$J$6)
/_xlfn.UNIQUE(_xlfn._xlws.FILTER($E:$E,$D:$D=$J$3))
/IF($J$4="総計",1,IF($J$4="割合",$H147,$K147/10))
),0)</f>
        <v>0</v>
      </c>
      <c r="N147" s="48" t="str" cm="1">
        <f t="array" ref="N147">IFERROR(
IF(OR(N$9="",$I147=""),"",
SUMIFS(収穫記録!$P:$P,収穫記録!$D:$D,$J$1,収穫記録!$I:$I,$J$2,収穫記録!$J:$J,N$9,収穫記録!$F:$F,$I147,収穫記録!$B:$B,"&gt;="&amp;$J$5,収穫記録!$B:$B,"&lt;="&amp;$J$6)
/_xlfn.UNIQUE(_xlfn._xlws.FILTER($E:$E,$D:$D=$J$3))
/IF($J$4="総計",1,IF($J$4="割合",$H147,$K147/10))
),0)</f>
        <v/>
      </c>
      <c r="O147" s="48" t="str" cm="1">
        <f t="array" ref="O147">IFERROR(
IF(OR(O$9="",$I147=""),"",
SUMIFS(収穫記録!$P:$P,収穫記録!$D:$D,$J$1,収穫記録!$I:$I,$J$2,収穫記録!$J:$J,O$9,収穫記録!$F:$F,$I147,収穫記録!$B:$B,"&gt;="&amp;$J$5,収穫記録!$B:$B,"&lt;="&amp;$J$6)
/_xlfn.UNIQUE(_xlfn._xlws.FILTER($E:$E,$D:$D=$J$3))
/IF($J$4="総計",1,IF($J$4="割合",$H147,$K147/10))
),0)</f>
        <v/>
      </c>
      <c r="P147" s="48" t="str" cm="1">
        <f t="array" ref="P147">IFERROR(
IF(OR(P$9="",$I147=""),"",
SUMIFS(収穫記録!$P:$P,収穫記録!$D:$D,$J$1,収穫記録!$I:$I,$J$2,収穫記録!$J:$J,P$9,収穫記録!$F:$F,$I147,収穫記録!$B:$B,"&gt;="&amp;$J$5,収穫記録!$B:$B,"&lt;="&amp;$J$6)
/_xlfn.UNIQUE(_xlfn._xlws.FILTER($E:$E,$D:$D=$J$3))
/IF($J$4="総計",1,IF($J$4="割合",$H147,$K147/10))
),0)</f>
        <v/>
      </c>
      <c r="Q147" s="48" t="str" cm="1">
        <f t="array" ref="Q147">IFERROR(
IF(OR(Q$9="",$I147=""),"",
SUMIFS(収穫記録!$P:$P,収穫記録!$D:$D,$J$1,収穫記録!$I:$I,$J$2,収穫記録!$J:$J,Q$9,収穫記録!$F:$F,$I147,収穫記録!$B:$B,"&gt;="&amp;$J$5,収穫記録!$B:$B,"&lt;="&amp;$J$6)
/_xlfn.UNIQUE(_xlfn._xlws.FILTER($E:$E,$D:$D=$J$3))
/IF($J$4="総計",1,IF($J$4="割合",$H147,$K147/10))
),0)</f>
        <v/>
      </c>
      <c r="R147" s="48" t="str" cm="1">
        <f t="array" ref="R147">IFERROR(
IF(OR(R$9="",$I147=""),"",
SUMIFS(収穫記録!$P:$P,収穫記録!$D:$D,$J$1,収穫記録!$I:$I,$J$2,収穫記録!$J:$J,R$9,収穫記録!$F:$F,$I147,収穫記録!$B:$B,"&gt;="&amp;$J$5,収穫記録!$B:$B,"&lt;="&amp;$J$6)
/_xlfn.UNIQUE(_xlfn._xlws.FILTER($E:$E,$D:$D=$J$3))
/IF($J$4="総計",1,IF($J$4="割合",$H147,$K147/10))
),0)</f>
        <v/>
      </c>
      <c r="S147" s="48" t="str" cm="1">
        <f t="array" ref="S147">IFERROR(
IF(OR(S$9="",$I147=""),"",
SUMIFS(収穫記録!$P:$P,収穫記録!$D:$D,$J$1,収穫記録!$I:$I,$J$2,収穫記録!$J:$J,S$9,収穫記録!$F:$F,$I147,収穫記録!$B:$B,"&gt;="&amp;$J$5,収穫記録!$B:$B,"&lt;="&amp;$J$6)
/_xlfn.UNIQUE(_xlfn._xlws.FILTER($E:$E,$D:$D=$J$3))
/IF($J$4="総計",1,IF($J$4="割合",$H147,$K147/10))
),0)</f>
        <v/>
      </c>
      <c r="T147" s="48" t="str" cm="1">
        <f t="array" ref="T147">IFERROR(
IF(OR(T$9="",$I147=""),"",
SUMIFS(収穫記録!$P:$P,収穫記録!$D:$D,$J$1,収穫記録!$I:$I,$J$2,収穫記録!$J:$J,T$9,収穫記録!$F:$F,$I147,収穫記録!$B:$B,"&gt;="&amp;$J$5,収穫記録!$B:$B,"&lt;="&amp;$J$6)
/_xlfn.UNIQUE(_xlfn._xlws.FILTER($E:$E,$D:$D=$J$3))
/IF($J$4="総計",1,IF($J$4="割合",$H147,$K147/10))
),0)</f>
        <v/>
      </c>
      <c r="U147" s="48" t="str" cm="1">
        <f t="array" ref="U147">IFERROR(
IF(OR(U$9="",$I147=""),"",
SUMIFS(収穫記録!$P:$P,収穫記録!$D:$D,$J$1,収穫記録!$I:$I,$J$2,収穫記録!$J:$J,U$9,収穫記録!$F:$F,$I147,収穫記録!$B:$B,"&gt;="&amp;$J$5,収穫記録!$B:$B,"&lt;="&amp;$J$6)
/_xlfn.UNIQUE(_xlfn._xlws.FILTER($E:$E,$D:$D=$J$3))
/IF($J$4="総計",1,IF($J$4="割合",$H147,$K147/10))
),0)</f>
        <v/>
      </c>
      <c r="V147" s="48" t="str" cm="1">
        <f t="array" ref="V147">IFERROR(
IF(OR(V$9="",$I147=""),"",
SUMIFS(収穫記録!$P:$P,収穫記録!$D:$D,$J$1,収穫記録!$I:$I,$J$2,収穫記録!$J:$J,V$9,収穫記録!$F:$F,$I147,収穫記録!$B:$B,"&gt;="&amp;$J$5,収穫記録!$B:$B,"&lt;="&amp;$J$6)
/_xlfn.UNIQUE(_xlfn._xlws.FILTER($E:$E,$D:$D=$J$3))
/IF($J$4="総計",1,IF($J$4="割合",$H147,$K147/10))
),0)</f>
        <v/>
      </c>
      <c r="W147" s="48" t="str" cm="1">
        <f t="array" ref="W147">IFERROR(
IF(OR(W$9="",$I147=""),"",
SUMIFS(収穫記録!$P:$P,収穫記録!$D:$D,$J$1,収穫記録!$I:$I,$J$2,収穫記録!$J:$J,W$9,収穫記録!$F:$F,$I147,収穫記録!$B:$B,"&gt;="&amp;$J$5,収穫記録!$B:$B,"&lt;="&amp;$J$6)
/_xlfn.UNIQUE(_xlfn._xlws.FILTER($E:$E,$D:$D=$J$3))
/IF($J$4="総計",1,IF($J$4="割合",$H147,$K147/10))
),0)</f>
        <v/>
      </c>
      <c r="X147" s="48" t="str" cm="1">
        <f t="array" ref="X147">IFERROR(
IF(OR(X$9="",$I147=""),"",
SUMIFS(収穫記録!$P:$P,収穫記録!$D:$D,$J$1,収穫記録!$I:$I,$J$2,収穫記録!$J:$J,X$9,収穫記録!$F:$F,$I147,収穫記録!$B:$B,"&gt;="&amp;$J$5,収穫記録!$B:$B,"&lt;="&amp;$J$6)
/_xlfn.UNIQUE(_xlfn._xlws.FILTER($E:$E,$D:$D=$J$3))
/IF($J$4="総計",1,IF($J$4="割合",$H147,$K147/10))
),0)</f>
        <v/>
      </c>
    </row>
    <row r="148" spans="10:24">
      <c r="J148" s="13"/>
      <c r="K148" s="37"/>
      <c r="L148" s="46" t="str">
        <f t="shared" si="2"/>
        <v/>
      </c>
      <c r="M148" s="47" cm="1">
        <f t="array" ref="M148">IFERROR(
IF(OR(M$9="",$I148=""),"",
SUMIFS(収穫記録!$P:$P,収穫記録!$D:$D,$J$1,収穫記録!$I:$I,$J$2,収穫記録!$J:$J,M$9,収穫記録!$F:$F,$I148,収穫記録!$B:$B,"&gt;="&amp;$J$5,収穫記録!$B:$B,"&lt;="&amp;$J$6)
/_xlfn.UNIQUE(_xlfn._xlws.FILTER($E:$E,$D:$D=$J$3))
/IF($J$4="総計",1,IF($J$4="割合",$H148,$K148/10))
),0)</f>
        <v>0</v>
      </c>
      <c r="N148" s="48" t="str" cm="1">
        <f t="array" ref="N148">IFERROR(
IF(OR(N$9="",$I148=""),"",
SUMIFS(収穫記録!$P:$P,収穫記録!$D:$D,$J$1,収穫記録!$I:$I,$J$2,収穫記録!$J:$J,N$9,収穫記録!$F:$F,$I148,収穫記録!$B:$B,"&gt;="&amp;$J$5,収穫記録!$B:$B,"&lt;="&amp;$J$6)
/_xlfn.UNIQUE(_xlfn._xlws.FILTER($E:$E,$D:$D=$J$3))
/IF($J$4="総計",1,IF($J$4="割合",$H148,$K148/10))
),0)</f>
        <v/>
      </c>
      <c r="O148" s="48" t="str" cm="1">
        <f t="array" ref="O148">IFERROR(
IF(OR(O$9="",$I148=""),"",
SUMIFS(収穫記録!$P:$P,収穫記録!$D:$D,$J$1,収穫記録!$I:$I,$J$2,収穫記録!$J:$J,O$9,収穫記録!$F:$F,$I148,収穫記録!$B:$B,"&gt;="&amp;$J$5,収穫記録!$B:$B,"&lt;="&amp;$J$6)
/_xlfn.UNIQUE(_xlfn._xlws.FILTER($E:$E,$D:$D=$J$3))
/IF($J$4="総計",1,IF($J$4="割合",$H148,$K148/10))
),0)</f>
        <v/>
      </c>
      <c r="P148" s="48" t="str" cm="1">
        <f t="array" ref="P148">IFERROR(
IF(OR(P$9="",$I148=""),"",
SUMIFS(収穫記録!$P:$P,収穫記録!$D:$D,$J$1,収穫記録!$I:$I,$J$2,収穫記録!$J:$J,P$9,収穫記録!$F:$F,$I148,収穫記録!$B:$B,"&gt;="&amp;$J$5,収穫記録!$B:$B,"&lt;="&amp;$J$6)
/_xlfn.UNIQUE(_xlfn._xlws.FILTER($E:$E,$D:$D=$J$3))
/IF($J$4="総計",1,IF($J$4="割合",$H148,$K148/10))
),0)</f>
        <v/>
      </c>
      <c r="Q148" s="48" t="str" cm="1">
        <f t="array" ref="Q148">IFERROR(
IF(OR(Q$9="",$I148=""),"",
SUMIFS(収穫記録!$P:$P,収穫記録!$D:$D,$J$1,収穫記録!$I:$I,$J$2,収穫記録!$J:$J,Q$9,収穫記録!$F:$F,$I148,収穫記録!$B:$B,"&gt;="&amp;$J$5,収穫記録!$B:$B,"&lt;="&amp;$J$6)
/_xlfn.UNIQUE(_xlfn._xlws.FILTER($E:$E,$D:$D=$J$3))
/IF($J$4="総計",1,IF($J$4="割合",$H148,$K148/10))
),0)</f>
        <v/>
      </c>
      <c r="R148" s="48" t="str" cm="1">
        <f t="array" ref="R148">IFERROR(
IF(OR(R$9="",$I148=""),"",
SUMIFS(収穫記録!$P:$P,収穫記録!$D:$D,$J$1,収穫記録!$I:$I,$J$2,収穫記録!$J:$J,R$9,収穫記録!$F:$F,$I148,収穫記録!$B:$B,"&gt;="&amp;$J$5,収穫記録!$B:$B,"&lt;="&amp;$J$6)
/_xlfn.UNIQUE(_xlfn._xlws.FILTER($E:$E,$D:$D=$J$3))
/IF($J$4="総計",1,IF($J$4="割合",$H148,$K148/10))
),0)</f>
        <v/>
      </c>
      <c r="S148" s="48" t="str" cm="1">
        <f t="array" ref="S148">IFERROR(
IF(OR(S$9="",$I148=""),"",
SUMIFS(収穫記録!$P:$P,収穫記録!$D:$D,$J$1,収穫記録!$I:$I,$J$2,収穫記録!$J:$J,S$9,収穫記録!$F:$F,$I148,収穫記録!$B:$B,"&gt;="&amp;$J$5,収穫記録!$B:$B,"&lt;="&amp;$J$6)
/_xlfn.UNIQUE(_xlfn._xlws.FILTER($E:$E,$D:$D=$J$3))
/IF($J$4="総計",1,IF($J$4="割合",$H148,$K148/10))
),0)</f>
        <v/>
      </c>
      <c r="T148" s="48" t="str" cm="1">
        <f t="array" ref="T148">IFERROR(
IF(OR(T$9="",$I148=""),"",
SUMIFS(収穫記録!$P:$P,収穫記録!$D:$D,$J$1,収穫記録!$I:$I,$J$2,収穫記録!$J:$J,T$9,収穫記録!$F:$F,$I148,収穫記録!$B:$B,"&gt;="&amp;$J$5,収穫記録!$B:$B,"&lt;="&amp;$J$6)
/_xlfn.UNIQUE(_xlfn._xlws.FILTER($E:$E,$D:$D=$J$3))
/IF($J$4="総計",1,IF($J$4="割合",$H148,$K148/10))
),0)</f>
        <v/>
      </c>
      <c r="U148" s="48" t="str" cm="1">
        <f t="array" ref="U148">IFERROR(
IF(OR(U$9="",$I148=""),"",
SUMIFS(収穫記録!$P:$P,収穫記録!$D:$D,$J$1,収穫記録!$I:$I,$J$2,収穫記録!$J:$J,U$9,収穫記録!$F:$F,$I148,収穫記録!$B:$B,"&gt;="&amp;$J$5,収穫記録!$B:$B,"&lt;="&amp;$J$6)
/_xlfn.UNIQUE(_xlfn._xlws.FILTER($E:$E,$D:$D=$J$3))
/IF($J$4="総計",1,IF($J$4="割合",$H148,$K148/10))
),0)</f>
        <v/>
      </c>
      <c r="V148" s="48" t="str" cm="1">
        <f t="array" ref="V148">IFERROR(
IF(OR(V$9="",$I148=""),"",
SUMIFS(収穫記録!$P:$P,収穫記録!$D:$D,$J$1,収穫記録!$I:$I,$J$2,収穫記録!$J:$J,V$9,収穫記録!$F:$F,$I148,収穫記録!$B:$B,"&gt;="&amp;$J$5,収穫記録!$B:$B,"&lt;="&amp;$J$6)
/_xlfn.UNIQUE(_xlfn._xlws.FILTER($E:$E,$D:$D=$J$3))
/IF($J$4="総計",1,IF($J$4="割合",$H148,$K148/10))
),0)</f>
        <v/>
      </c>
      <c r="W148" s="48" t="str" cm="1">
        <f t="array" ref="W148">IFERROR(
IF(OR(W$9="",$I148=""),"",
SUMIFS(収穫記録!$P:$P,収穫記録!$D:$D,$J$1,収穫記録!$I:$I,$J$2,収穫記録!$J:$J,W$9,収穫記録!$F:$F,$I148,収穫記録!$B:$B,"&gt;="&amp;$J$5,収穫記録!$B:$B,"&lt;="&amp;$J$6)
/_xlfn.UNIQUE(_xlfn._xlws.FILTER($E:$E,$D:$D=$J$3))
/IF($J$4="総計",1,IF($J$4="割合",$H148,$K148/10))
),0)</f>
        <v/>
      </c>
      <c r="X148" s="48" t="str" cm="1">
        <f t="array" ref="X148">IFERROR(
IF(OR(X$9="",$I148=""),"",
SUMIFS(収穫記録!$P:$P,収穫記録!$D:$D,$J$1,収穫記録!$I:$I,$J$2,収穫記録!$J:$J,X$9,収穫記録!$F:$F,$I148,収穫記録!$B:$B,"&gt;="&amp;$J$5,収穫記録!$B:$B,"&lt;="&amp;$J$6)
/_xlfn.UNIQUE(_xlfn._xlws.FILTER($E:$E,$D:$D=$J$3))
/IF($J$4="総計",1,IF($J$4="割合",$H148,$K148/10))
),0)</f>
        <v/>
      </c>
    </row>
    <row r="149" spans="10:24">
      <c r="J149" s="13"/>
      <c r="K149" s="37"/>
      <c r="L149" s="46" t="str">
        <f t="shared" si="2"/>
        <v/>
      </c>
      <c r="M149" s="47" cm="1">
        <f t="array" ref="M149">IFERROR(
IF(OR(M$9="",$I149=""),"",
SUMIFS(収穫記録!$P:$P,収穫記録!$D:$D,$J$1,収穫記録!$I:$I,$J$2,収穫記録!$J:$J,M$9,収穫記録!$F:$F,$I149,収穫記録!$B:$B,"&gt;="&amp;$J$5,収穫記録!$B:$B,"&lt;="&amp;$J$6)
/_xlfn.UNIQUE(_xlfn._xlws.FILTER($E:$E,$D:$D=$J$3))
/IF($J$4="総計",1,IF($J$4="割合",$H149,$K149/10))
),0)</f>
        <v>0</v>
      </c>
      <c r="N149" s="48" t="str" cm="1">
        <f t="array" ref="N149">IFERROR(
IF(OR(N$9="",$I149=""),"",
SUMIFS(収穫記録!$P:$P,収穫記録!$D:$D,$J$1,収穫記録!$I:$I,$J$2,収穫記録!$J:$J,N$9,収穫記録!$F:$F,$I149,収穫記録!$B:$B,"&gt;="&amp;$J$5,収穫記録!$B:$B,"&lt;="&amp;$J$6)
/_xlfn.UNIQUE(_xlfn._xlws.FILTER($E:$E,$D:$D=$J$3))
/IF($J$4="総計",1,IF($J$4="割合",$H149,$K149/10))
),0)</f>
        <v/>
      </c>
      <c r="O149" s="48" t="str" cm="1">
        <f t="array" ref="O149">IFERROR(
IF(OR(O$9="",$I149=""),"",
SUMIFS(収穫記録!$P:$P,収穫記録!$D:$D,$J$1,収穫記録!$I:$I,$J$2,収穫記録!$J:$J,O$9,収穫記録!$F:$F,$I149,収穫記録!$B:$B,"&gt;="&amp;$J$5,収穫記録!$B:$B,"&lt;="&amp;$J$6)
/_xlfn.UNIQUE(_xlfn._xlws.FILTER($E:$E,$D:$D=$J$3))
/IF($J$4="総計",1,IF($J$4="割合",$H149,$K149/10))
),0)</f>
        <v/>
      </c>
      <c r="P149" s="48" t="str" cm="1">
        <f t="array" ref="P149">IFERROR(
IF(OR(P$9="",$I149=""),"",
SUMIFS(収穫記録!$P:$P,収穫記録!$D:$D,$J$1,収穫記録!$I:$I,$J$2,収穫記録!$J:$J,P$9,収穫記録!$F:$F,$I149,収穫記録!$B:$B,"&gt;="&amp;$J$5,収穫記録!$B:$B,"&lt;="&amp;$J$6)
/_xlfn.UNIQUE(_xlfn._xlws.FILTER($E:$E,$D:$D=$J$3))
/IF($J$4="総計",1,IF($J$4="割合",$H149,$K149/10))
),0)</f>
        <v/>
      </c>
      <c r="Q149" s="48" t="str" cm="1">
        <f t="array" ref="Q149">IFERROR(
IF(OR(Q$9="",$I149=""),"",
SUMIFS(収穫記録!$P:$P,収穫記録!$D:$D,$J$1,収穫記録!$I:$I,$J$2,収穫記録!$J:$J,Q$9,収穫記録!$F:$F,$I149,収穫記録!$B:$B,"&gt;="&amp;$J$5,収穫記録!$B:$B,"&lt;="&amp;$J$6)
/_xlfn.UNIQUE(_xlfn._xlws.FILTER($E:$E,$D:$D=$J$3))
/IF($J$4="総計",1,IF($J$4="割合",$H149,$K149/10))
),0)</f>
        <v/>
      </c>
      <c r="R149" s="48" t="str" cm="1">
        <f t="array" ref="R149">IFERROR(
IF(OR(R$9="",$I149=""),"",
SUMIFS(収穫記録!$P:$P,収穫記録!$D:$D,$J$1,収穫記録!$I:$I,$J$2,収穫記録!$J:$J,R$9,収穫記録!$F:$F,$I149,収穫記録!$B:$B,"&gt;="&amp;$J$5,収穫記録!$B:$B,"&lt;="&amp;$J$6)
/_xlfn.UNIQUE(_xlfn._xlws.FILTER($E:$E,$D:$D=$J$3))
/IF($J$4="総計",1,IF($J$4="割合",$H149,$K149/10))
),0)</f>
        <v/>
      </c>
      <c r="S149" s="48" t="str" cm="1">
        <f t="array" ref="S149">IFERROR(
IF(OR(S$9="",$I149=""),"",
SUMIFS(収穫記録!$P:$P,収穫記録!$D:$D,$J$1,収穫記録!$I:$I,$J$2,収穫記録!$J:$J,S$9,収穫記録!$F:$F,$I149,収穫記録!$B:$B,"&gt;="&amp;$J$5,収穫記録!$B:$B,"&lt;="&amp;$J$6)
/_xlfn.UNIQUE(_xlfn._xlws.FILTER($E:$E,$D:$D=$J$3))
/IF($J$4="総計",1,IF($J$4="割合",$H149,$K149/10))
),0)</f>
        <v/>
      </c>
      <c r="T149" s="48" t="str" cm="1">
        <f t="array" ref="T149">IFERROR(
IF(OR(T$9="",$I149=""),"",
SUMIFS(収穫記録!$P:$P,収穫記録!$D:$D,$J$1,収穫記録!$I:$I,$J$2,収穫記録!$J:$J,T$9,収穫記録!$F:$F,$I149,収穫記録!$B:$B,"&gt;="&amp;$J$5,収穫記録!$B:$B,"&lt;="&amp;$J$6)
/_xlfn.UNIQUE(_xlfn._xlws.FILTER($E:$E,$D:$D=$J$3))
/IF($J$4="総計",1,IF($J$4="割合",$H149,$K149/10))
),0)</f>
        <v/>
      </c>
      <c r="U149" s="48" t="str" cm="1">
        <f t="array" ref="U149">IFERROR(
IF(OR(U$9="",$I149=""),"",
SUMIFS(収穫記録!$P:$P,収穫記録!$D:$D,$J$1,収穫記録!$I:$I,$J$2,収穫記録!$J:$J,U$9,収穫記録!$F:$F,$I149,収穫記録!$B:$B,"&gt;="&amp;$J$5,収穫記録!$B:$B,"&lt;="&amp;$J$6)
/_xlfn.UNIQUE(_xlfn._xlws.FILTER($E:$E,$D:$D=$J$3))
/IF($J$4="総計",1,IF($J$4="割合",$H149,$K149/10))
),0)</f>
        <v/>
      </c>
      <c r="V149" s="48" t="str" cm="1">
        <f t="array" ref="V149">IFERROR(
IF(OR(V$9="",$I149=""),"",
SUMIFS(収穫記録!$P:$P,収穫記録!$D:$D,$J$1,収穫記録!$I:$I,$J$2,収穫記録!$J:$J,V$9,収穫記録!$F:$F,$I149,収穫記録!$B:$B,"&gt;="&amp;$J$5,収穫記録!$B:$B,"&lt;="&amp;$J$6)
/_xlfn.UNIQUE(_xlfn._xlws.FILTER($E:$E,$D:$D=$J$3))
/IF($J$4="総計",1,IF($J$4="割合",$H149,$K149/10))
),0)</f>
        <v/>
      </c>
      <c r="W149" s="48" t="str" cm="1">
        <f t="array" ref="W149">IFERROR(
IF(OR(W$9="",$I149=""),"",
SUMIFS(収穫記録!$P:$P,収穫記録!$D:$D,$J$1,収穫記録!$I:$I,$J$2,収穫記録!$J:$J,W$9,収穫記録!$F:$F,$I149,収穫記録!$B:$B,"&gt;="&amp;$J$5,収穫記録!$B:$B,"&lt;="&amp;$J$6)
/_xlfn.UNIQUE(_xlfn._xlws.FILTER($E:$E,$D:$D=$J$3))
/IF($J$4="総計",1,IF($J$4="割合",$H149,$K149/10))
),0)</f>
        <v/>
      </c>
      <c r="X149" s="48" t="str" cm="1">
        <f t="array" ref="X149">IFERROR(
IF(OR(X$9="",$I149=""),"",
SUMIFS(収穫記録!$P:$P,収穫記録!$D:$D,$J$1,収穫記録!$I:$I,$J$2,収穫記録!$J:$J,X$9,収穫記録!$F:$F,$I149,収穫記録!$B:$B,"&gt;="&amp;$J$5,収穫記録!$B:$B,"&lt;="&amp;$J$6)
/_xlfn.UNIQUE(_xlfn._xlws.FILTER($E:$E,$D:$D=$J$3))
/IF($J$4="総計",1,IF($J$4="割合",$H149,$K149/10))
),0)</f>
        <v/>
      </c>
    </row>
    <row r="150" spans="10:24">
      <c r="J150" s="13"/>
      <c r="K150" s="37"/>
      <c r="L150" s="46" t="str">
        <f t="shared" si="2"/>
        <v/>
      </c>
      <c r="M150" s="47" cm="1">
        <f t="array" ref="M150">IFERROR(
IF(OR(M$9="",$I150=""),"",
SUMIFS(収穫記録!$P:$P,収穫記録!$D:$D,$J$1,収穫記録!$I:$I,$J$2,収穫記録!$J:$J,M$9,収穫記録!$F:$F,$I150,収穫記録!$B:$B,"&gt;="&amp;$J$5,収穫記録!$B:$B,"&lt;="&amp;$J$6)
/_xlfn.UNIQUE(_xlfn._xlws.FILTER($E:$E,$D:$D=$J$3))
/IF($J$4="総計",1,IF($J$4="割合",$H150,$K150/10))
),0)</f>
        <v>0</v>
      </c>
      <c r="N150" s="48" t="str" cm="1">
        <f t="array" ref="N150">IFERROR(
IF(OR(N$9="",$I150=""),"",
SUMIFS(収穫記録!$P:$P,収穫記録!$D:$D,$J$1,収穫記録!$I:$I,$J$2,収穫記録!$J:$J,N$9,収穫記録!$F:$F,$I150,収穫記録!$B:$B,"&gt;="&amp;$J$5,収穫記録!$B:$B,"&lt;="&amp;$J$6)
/_xlfn.UNIQUE(_xlfn._xlws.FILTER($E:$E,$D:$D=$J$3))
/IF($J$4="総計",1,IF($J$4="割合",$H150,$K150/10))
),0)</f>
        <v/>
      </c>
      <c r="O150" s="48" t="str" cm="1">
        <f t="array" ref="O150">IFERROR(
IF(OR(O$9="",$I150=""),"",
SUMIFS(収穫記録!$P:$P,収穫記録!$D:$D,$J$1,収穫記録!$I:$I,$J$2,収穫記録!$J:$J,O$9,収穫記録!$F:$F,$I150,収穫記録!$B:$B,"&gt;="&amp;$J$5,収穫記録!$B:$B,"&lt;="&amp;$J$6)
/_xlfn.UNIQUE(_xlfn._xlws.FILTER($E:$E,$D:$D=$J$3))
/IF($J$4="総計",1,IF($J$4="割合",$H150,$K150/10))
),0)</f>
        <v/>
      </c>
      <c r="P150" s="48" t="str" cm="1">
        <f t="array" ref="P150">IFERROR(
IF(OR(P$9="",$I150=""),"",
SUMIFS(収穫記録!$P:$P,収穫記録!$D:$D,$J$1,収穫記録!$I:$I,$J$2,収穫記録!$J:$J,P$9,収穫記録!$F:$F,$I150,収穫記録!$B:$B,"&gt;="&amp;$J$5,収穫記録!$B:$B,"&lt;="&amp;$J$6)
/_xlfn.UNIQUE(_xlfn._xlws.FILTER($E:$E,$D:$D=$J$3))
/IF($J$4="総計",1,IF($J$4="割合",$H150,$K150/10))
),0)</f>
        <v/>
      </c>
      <c r="Q150" s="48" t="str" cm="1">
        <f t="array" ref="Q150">IFERROR(
IF(OR(Q$9="",$I150=""),"",
SUMIFS(収穫記録!$P:$P,収穫記録!$D:$D,$J$1,収穫記録!$I:$I,$J$2,収穫記録!$J:$J,Q$9,収穫記録!$F:$F,$I150,収穫記録!$B:$B,"&gt;="&amp;$J$5,収穫記録!$B:$B,"&lt;="&amp;$J$6)
/_xlfn.UNIQUE(_xlfn._xlws.FILTER($E:$E,$D:$D=$J$3))
/IF($J$4="総計",1,IF($J$4="割合",$H150,$K150/10))
),0)</f>
        <v/>
      </c>
      <c r="R150" s="48" t="str" cm="1">
        <f t="array" ref="R150">IFERROR(
IF(OR(R$9="",$I150=""),"",
SUMIFS(収穫記録!$P:$P,収穫記録!$D:$D,$J$1,収穫記録!$I:$I,$J$2,収穫記録!$J:$J,R$9,収穫記録!$F:$F,$I150,収穫記録!$B:$B,"&gt;="&amp;$J$5,収穫記録!$B:$B,"&lt;="&amp;$J$6)
/_xlfn.UNIQUE(_xlfn._xlws.FILTER($E:$E,$D:$D=$J$3))
/IF($J$4="総計",1,IF($J$4="割合",$H150,$K150/10))
),0)</f>
        <v/>
      </c>
      <c r="S150" s="48" t="str" cm="1">
        <f t="array" ref="S150">IFERROR(
IF(OR(S$9="",$I150=""),"",
SUMIFS(収穫記録!$P:$P,収穫記録!$D:$D,$J$1,収穫記録!$I:$I,$J$2,収穫記録!$J:$J,S$9,収穫記録!$F:$F,$I150,収穫記録!$B:$B,"&gt;="&amp;$J$5,収穫記録!$B:$B,"&lt;="&amp;$J$6)
/_xlfn.UNIQUE(_xlfn._xlws.FILTER($E:$E,$D:$D=$J$3))
/IF($J$4="総計",1,IF($J$4="割合",$H150,$K150/10))
),0)</f>
        <v/>
      </c>
      <c r="T150" s="48" t="str" cm="1">
        <f t="array" ref="T150">IFERROR(
IF(OR(T$9="",$I150=""),"",
SUMIFS(収穫記録!$P:$P,収穫記録!$D:$D,$J$1,収穫記録!$I:$I,$J$2,収穫記録!$J:$J,T$9,収穫記録!$F:$F,$I150,収穫記録!$B:$B,"&gt;="&amp;$J$5,収穫記録!$B:$B,"&lt;="&amp;$J$6)
/_xlfn.UNIQUE(_xlfn._xlws.FILTER($E:$E,$D:$D=$J$3))
/IF($J$4="総計",1,IF($J$4="割合",$H150,$K150/10))
),0)</f>
        <v/>
      </c>
      <c r="U150" s="48" t="str" cm="1">
        <f t="array" ref="U150">IFERROR(
IF(OR(U$9="",$I150=""),"",
SUMIFS(収穫記録!$P:$P,収穫記録!$D:$D,$J$1,収穫記録!$I:$I,$J$2,収穫記録!$J:$J,U$9,収穫記録!$F:$F,$I150,収穫記録!$B:$B,"&gt;="&amp;$J$5,収穫記録!$B:$B,"&lt;="&amp;$J$6)
/_xlfn.UNIQUE(_xlfn._xlws.FILTER($E:$E,$D:$D=$J$3))
/IF($J$4="総計",1,IF($J$4="割合",$H150,$K150/10))
),0)</f>
        <v/>
      </c>
      <c r="V150" s="48" t="str" cm="1">
        <f t="array" ref="V150">IFERROR(
IF(OR(V$9="",$I150=""),"",
SUMIFS(収穫記録!$P:$P,収穫記録!$D:$D,$J$1,収穫記録!$I:$I,$J$2,収穫記録!$J:$J,V$9,収穫記録!$F:$F,$I150,収穫記録!$B:$B,"&gt;="&amp;$J$5,収穫記録!$B:$B,"&lt;="&amp;$J$6)
/_xlfn.UNIQUE(_xlfn._xlws.FILTER($E:$E,$D:$D=$J$3))
/IF($J$4="総計",1,IF($J$4="割合",$H150,$K150/10))
),0)</f>
        <v/>
      </c>
      <c r="W150" s="48" t="str" cm="1">
        <f t="array" ref="W150">IFERROR(
IF(OR(W$9="",$I150=""),"",
SUMIFS(収穫記録!$P:$P,収穫記録!$D:$D,$J$1,収穫記録!$I:$I,$J$2,収穫記録!$J:$J,W$9,収穫記録!$F:$F,$I150,収穫記録!$B:$B,"&gt;="&amp;$J$5,収穫記録!$B:$B,"&lt;="&amp;$J$6)
/_xlfn.UNIQUE(_xlfn._xlws.FILTER($E:$E,$D:$D=$J$3))
/IF($J$4="総計",1,IF($J$4="割合",$H150,$K150/10))
),0)</f>
        <v/>
      </c>
      <c r="X150" s="48" t="str" cm="1">
        <f t="array" ref="X150">IFERROR(
IF(OR(X$9="",$I150=""),"",
SUMIFS(収穫記録!$P:$P,収穫記録!$D:$D,$J$1,収穫記録!$I:$I,$J$2,収穫記録!$J:$J,X$9,収穫記録!$F:$F,$I150,収穫記録!$B:$B,"&gt;="&amp;$J$5,収穫記録!$B:$B,"&lt;="&amp;$J$6)
/_xlfn.UNIQUE(_xlfn._xlws.FILTER($E:$E,$D:$D=$J$3))
/IF($J$4="総計",1,IF($J$4="割合",$H150,$K150/10))
),0)</f>
        <v/>
      </c>
    </row>
    <row r="151" spans="10:24">
      <c r="J151" s="13"/>
      <c r="K151" s="37"/>
      <c r="L151" s="46" t="str">
        <f t="shared" si="2"/>
        <v/>
      </c>
      <c r="M151" s="47" cm="1">
        <f t="array" ref="M151">IFERROR(
IF(OR(M$9="",$I151=""),"",
SUMIFS(収穫記録!$P:$P,収穫記録!$D:$D,$J$1,収穫記録!$I:$I,$J$2,収穫記録!$J:$J,M$9,収穫記録!$F:$F,$I151,収穫記録!$B:$B,"&gt;="&amp;$J$5,収穫記録!$B:$B,"&lt;="&amp;$J$6)
/_xlfn.UNIQUE(_xlfn._xlws.FILTER($E:$E,$D:$D=$J$3))
/IF($J$4="総計",1,IF($J$4="割合",$H151,$K151/10))
),0)</f>
        <v>0</v>
      </c>
      <c r="N151" s="48" t="str" cm="1">
        <f t="array" ref="N151">IFERROR(
IF(OR(N$9="",$I151=""),"",
SUMIFS(収穫記録!$P:$P,収穫記録!$D:$D,$J$1,収穫記録!$I:$I,$J$2,収穫記録!$J:$J,N$9,収穫記録!$F:$F,$I151,収穫記録!$B:$B,"&gt;="&amp;$J$5,収穫記録!$B:$B,"&lt;="&amp;$J$6)
/_xlfn.UNIQUE(_xlfn._xlws.FILTER($E:$E,$D:$D=$J$3))
/IF($J$4="総計",1,IF($J$4="割合",$H151,$K151/10))
),0)</f>
        <v/>
      </c>
      <c r="O151" s="48" t="str" cm="1">
        <f t="array" ref="O151">IFERROR(
IF(OR(O$9="",$I151=""),"",
SUMIFS(収穫記録!$P:$P,収穫記録!$D:$D,$J$1,収穫記録!$I:$I,$J$2,収穫記録!$J:$J,O$9,収穫記録!$F:$F,$I151,収穫記録!$B:$B,"&gt;="&amp;$J$5,収穫記録!$B:$B,"&lt;="&amp;$J$6)
/_xlfn.UNIQUE(_xlfn._xlws.FILTER($E:$E,$D:$D=$J$3))
/IF($J$4="総計",1,IF($J$4="割合",$H151,$K151/10))
),0)</f>
        <v/>
      </c>
      <c r="P151" s="48" t="str" cm="1">
        <f t="array" ref="P151">IFERROR(
IF(OR(P$9="",$I151=""),"",
SUMIFS(収穫記録!$P:$P,収穫記録!$D:$D,$J$1,収穫記録!$I:$I,$J$2,収穫記録!$J:$J,P$9,収穫記録!$F:$F,$I151,収穫記録!$B:$B,"&gt;="&amp;$J$5,収穫記録!$B:$B,"&lt;="&amp;$J$6)
/_xlfn.UNIQUE(_xlfn._xlws.FILTER($E:$E,$D:$D=$J$3))
/IF($J$4="総計",1,IF($J$4="割合",$H151,$K151/10))
),0)</f>
        <v/>
      </c>
      <c r="Q151" s="48" t="str" cm="1">
        <f t="array" ref="Q151">IFERROR(
IF(OR(Q$9="",$I151=""),"",
SUMIFS(収穫記録!$P:$P,収穫記録!$D:$D,$J$1,収穫記録!$I:$I,$J$2,収穫記録!$J:$J,Q$9,収穫記録!$F:$F,$I151,収穫記録!$B:$B,"&gt;="&amp;$J$5,収穫記録!$B:$B,"&lt;="&amp;$J$6)
/_xlfn.UNIQUE(_xlfn._xlws.FILTER($E:$E,$D:$D=$J$3))
/IF($J$4="総計",1,IF($J$4="割合",$H151,$K151/10))
),0)</f>
        <v/>
      </c>
      <c r="R151" s="48" t="str" cm="1">
        <f t="array" ref="R151">IFERROR(
IF(OR(R$9="",$I151=""),"",
SUMIFS(収穫記録!$P:$P,収穫記録!$D:$D,$J$1,収穫記録!$I:$I,$J$2,収穫記録!$J:$J,R$9,収穫記録!$F:$F,$I151,収穫記録!$B:$B,"&gt;="&amp;$J$5,収穫記録!$B:$B,"&lt;="&amp;$J$6)
/_xlfn.UNIQUE(_xlfn._xlws.FILTER($E:$E,$D:$D=$J$3))
/IF($J$4="総計",1,IF($J$4="割合",$H151,$K151/10))
),0)</f>
        <v/>
      </c>
      <c r="S151" s="48" t="str" cm="1">
        <f t="array" ref="S151">IFERROR(
IF(OR(S$9="",$I151=""),"",
SUMIFS(収穫記録!$P:$P,収穫記録!$D:$D,$J$1,収穫記録!$I:$I,$J$2,収穫記録!$J:$J,S$9,収穫記録!$F:$F,$I151,収穫記録!$B:$B,"&gt;="&amp;$J$5,収穫記録!$B:$B,"&lt;="&amp;$J$6)
/_xlfn.UNIQUE(_xlfn._xlws.FILTER($E:$E,$D:$D=$J$3))
/IF($J$4="総計",1,IF($J$4="割合",$H151,$K151/10))
),0)</f>
        <v/>
      </c>
      <c r="T151" s="48" t="str" cm="1">
        <f t="array" ref="T151">IFERROR(
IF(OR(T$9="",$I151=""),"",
SUMIFS(収穫記録!$P:$P,収穫記録!$D:$D,$J$1,収穫記録!$I:$I,$J$2,収穫記録!$J:$J,T$9,収穫記録!$F:$F,$I151,収穫記録!$B:$B,"&gt;="&amp;$J$5,収穫記録!$B:$B,"&lt;="&amp;$J$6)
/_xlfn.UNIQUE(_xlfn._xlws.FILTER($E:$E,$D:$D=$J$3))
/IF($J$4="総計",1,IF($J$4="割合",$H151,$K151/10))
),0)</f>
        <v/>
      </c>
      <c r="U151" s="48" t="str" cm="1">
        <f t="array" ref="U151">IFERROR(
IF(OR(U$9="",$I151=""),"",
SUMIFS(収穫記録!$P:$P,収穫記録!$D:$D,$J$1,収穫記録!$I:$I,$J$2,収穫記録!$J:$J,U$9,収穫記録!$F:$F,$I151,収穫記録!$B:$B,"&gt;="&amp;$J$5,収穫記録!$B:$B,"&lt;="&amp;$J$6)
/_xlfn.UNIQUE(_xlfn._xlws.FILTER($E:$E,$D:$D=$J$3))
/IF($J$4="総計",1,IF($J$4="割合",$H151,$K151/10))
),0)</f>
        <v/>
      </c>
      <c r="V151" s="48" t="str" cm="1">
        <f t="array" ref="V151">IFERROR(
IF(OR(V$9="",$I151=""),"",
SUMIFS(収穫記録!$P:$P,収穫記録!$D:$D,$J$1,収穫記録!$I:$I,$J$2,収穫記録!$J:$J,V$9,収穫記録!$F:$F,$I151,収穫記録!$B:$B,"&gt;="&amp;$J$5,収穫記録!$B:$B,"&lt;="&amp;$J$6)
/_xlfn.UNIQUE(_xlfn._xlws.FILTER($E:$E,$D:$D=$J$3))
/IF($J$4="総計",1,IF($J$4="割合",$H151,$K151/10))
),0)</f>
        <v/>
      </c>
      <c r="W151" s="48" t="str" cm="1">
        <f t="array" ref="W151">IFERROR(
IF(OR(W$9="",$I151=""),"",
SUMIFS(収穫記録!$P:$P,収穫記録!$D:$D,$J$1,収穫記録!$I:$I,$J$2,収穫記録!$J:$J,W$9,収穫記録!$F:$F,$I151,収穫記録!$B:$B,"&gt;="&amp;$J$5,収穫記録!$B:$B,"&lt;="&amp;$J$6)
/_xlfn.UNIQUE(_xlfn._xlws.FILTER($E:$E,$D:$D=$J$3))
/IF($J$4="総計",1,IF($J$4="割合",$H151,$K151/10))
),0)</f>
        <v/>
      </c>
      <c r="X151" s="48" t="str" cm="1">
        <f t="array" ref="X151">IFERROR(
IF(OR(X$9="",$I151=""),"",
SUMIFS(収穫記録!$P:$P,収穫記録!$D:$D,$J$1,収穫記録!$I:$I,$J$2,収穫記録!$J:$J,X$9,収穫記録!$F:$F,$I151,収穫記録!$B:$B,"&gt;="&amp;$J$5,収穫記録!$B:$B,"&lt;="&amp;$J$6)
/_xlfn.UNIQUE(_xlfn._xlws.FILTER($E:$E,$D:$D=$J$3))
/IF($J$4="総計",1,IF($J$4="割合",$H151,$K151/10))
),0)</f>
        <v/>
      </c>
    </row>
    <row r="152" spans="10:24">
      <c r="J152" s="13"/>
      <c r="K152" s="37"/>
      <c r="L152" s="46" t="str">
        <f t="shared" si="2"/>
        <v/>
      </c>
      <c r="M152" s="47" cm="1">
        <f t="array" ref="M152">IFERROR(
IF(OR(M$9="",$I152=""),"",
SUMIFS(収穫記録!$P:$P,収穫記録!$D:$D,$J$1,収穫記録!$I:$I,$J$2,収穫記録!$J:$J,M$9,収穫記録!$F:$F,$I152,収穫記録!$B:$B,"&gt;="&amp;$J$5,収穫記録!$B:$B,"&lt;="&amp;$J$6)
/_xlfn.UNIQUE(_xlfn._xlws.FILTER($E:$E,$D:$D=$J$3))
/IF($J$4="総計",1,IF($J$4="割合",$H152,$K152/10))
),0)</f>
        <v>0</v>
      </c>
      <c r="N152" s="48" t="str" cm="1">
        <f t="array" ref="N152">IFERROR(
IF(OR(N$9="",$I152=""),"",
SUMIFS(収穫記録!$P:$P,収穫記録!$D:$D,$J$1,収穫記録!$I:$I,$J$2,収穫記録!$J:$J,N$9,収穫記録!$F:$F,$I152,収穫記録!$B:$B,"&gt;="&amp;$J$5,収穫記録!$B:$B,"&lt;="&amp;$J$6)
/_xlfn.UNIQUE(_xlfn._xlws.FILTER($E:$E,$D:$D=$J$3))
/IF($J$4="総計",1,IF($J$4="割合",$H152,$K152/10))
),0)</f>
        <v/>
      </c>
      <c r="O152" s="48" t="str" cm="1">
        <f t="array" ref="O152">IFERROR(
IF(OR(O$9="",$I152=""),"",
SUMIFS(収穫記録!$P:$P,収穫記録!$D:$D,$J$1,収穫記録!$I:$I,$J$2,収穫記録!$J:$J,O$9,収穫記録!$F:$F,$I152,収穫記録!$B:$B,"&gt;="&amp;$J$5,収穫記録!$B:$B,"&lt;="&amp;$J$6)
/_xlfn.UNIQUE(_xlfn._xlws.FILTER($E:$E,$D:$D=$J$3))
/IF($J$4="総計",1,IF($J$4="割合",$H152,$K152/10))
),0)</f>
        <v/>
      </c>
      <c r="P152" s="48" t="str" cm="1">
        <f t="array" ref="P152">IFERROR(
IF(OR(P$9="",$I152=""),"",
SUMIFS(収穫記録!$P:$P,収穫記録!$D:$D,$J$1,収穫記録!$I:$I,$J$2,収穫記録!$J:$J,P$9,収穫記録!$F:$F,$I152,収穫記録!$B:$B,"&gt;="&amp;$J$5,収穫記録!$B:$B,"&lt;="&amp;$J$6)
/_xlfn.UNIQUE(_xlfn._xlws.FILTER($E:$E,$D:$D=$J$3))
/IF($J$4="総計",1,IF($J$4="割合",$H152,$K152/10))
),0)</f>
        <v/>
      </c>
      <c r="Q152" s="48" t="str" cm="1">
        <f t="array" ref="Q152">IFERROR(
IF(OR(Q$9="",$I152=""),"",
SUMIFS(収穫記録!$P:$P,収穫記録!$D:$D,$J$1,収穫記録!$I:$I,$J$2,収穫記録!$J:$J,Q$9,収穫記録!$F:$F,$I152,収穫記録!$B:$B,"&gt;="&amp;$J$5,収穫記録!$B:$B,"&lt;="&amp;$J$6)
/_xlfn.UNIQUE(_xlfn._xlws.FILTER($E:$E,$D:$D=$J$3))
/IF($J$4="総計",1,IF($J$4="割合",$H152,$K152/10))
),0)</f>
        <v/>
      </c>
      <c r="R152" s="48" t="str" cm="1">
        <f t="array" ref="R152">IFERROR(
IF(OR(R$9="",$I152=""),"",
SUMIFS(収穫記録!$P:$P,収穫記録!$D:$D,$J$1,収穫記録!$I:$I,$J$2,収穫記録!$J:$J,R$9,収穫記録!$F:$F,$I152,収穫記録!$B:$B,"&gt;="&amp;$J$5,収穫記録!$B:$B,"&lt;="&amp;$J$6)
/_xlfn.UNIQUE(_xlfn._xlws.FILTER($E:$E,$D:$D=$J$3))
/IF($J$4="総計",1,IF($J$4="割合",$H152,$K152/10))
),0)</f>
        <v/>
      </c>
      <c r="S152" s="48" t="str" cm="1">
        <f t="array" ref="S152">IFERROR(
IF(OR(S$9="",$I152=""),"",
SUMIFS(収穫記録!$P:$P,収穫記録!$D:$D,$J$1,収穫記録!$I:$I,$J$2,収穫記録!$J:$J,S$9,収穫記録!$F:$F,$I152,収穫記録!$B:$B,"&gt;="&amp;$J$5,収穫記録!$B:$B,"&lt;="&amp;$J$6)
/_xlfn.UNIQUE(_xlfn._xlws.FILTER($E:$E,$D:$D=$J$3))
/IF($J$4="総計",1,IF($J$4="割合",$H152,$K152/10))
),0)</f>
        <v/>
      </c>
      <c r="T152" s="48" t="str" cm="1">
        <f t="array" ref="T152">IFERROR(
IF(OR(T$9="",$I152=""),"",
SUMIFS(収穫記録!$P:$P,収穫記録!$D:$D,$J$1,収穫記録!$I:$I,$J$2,収穫記録!$J:$J,T$9,収穫記録!$F:$F,$I152,収穫記録!$B:$B,"&gt;="&amp;$J$5,収穫記録!$B:$B,"&lt;="&amp;$J$6)
/_xlfn.UNIQUE(_xlfn._xlws.FILTER($E:$E,$D:$D=$J$3))
/IF($J$4="総計",1,IF($J$4="割合",$H152,$K152/10))
),0)</f>
        <v/>
      </c>
      <c r="U152" s="48" t="str" cm="1">
        <f t="array" ref="U152">IFERROR(
IF(OR(U$9="",$I152=""),"",
SUMIFS(収穫記録!$P:$P,収穫記録!$D:$D,$J$1,収穫記録!$I:$I,$J$2,収穫記録!$J:$J,U$9,収穫記録!$F:$F,$I152,収穫記録!$B:$B,"&gt;="&amp;$J$5,収穫記録!$B:$B,"&lt;="&amp;$J$6)
/_xlfn.UNIQUE(_xlfn._xlws.FILTER($E:$E,$D:$D=$J$3))
/IF($J$4="総計",1,IF($J$4="割合",$H152,$K152/10))
),0)</f>
        <v/>
      </c>
      <c r="V152" s="48" t="str" cm="1">
        <f t="array" ref="V152">IFERROR(
IF(OR(V$9="",$I152=""),"",
SUMIFS(収穫記録!$P:$P,収穫記録!$D:$D,$J$1,収穫記録!$I:$I,$J$2,収穫記録!$J:$J,V$9,収穫記録!$F:$F,$I152,収穫記録!$B:$B,"&gt;="&amp;$J$5,収穫記録!$B:$B,"&lt;="&amp;$J$6)
/_xlfn.UNIQUE(_xlfn._xlws.FILTER($E:$E,$D:$D=$J$3))
/IF($J$4="総計",1,IF($J$4="割合",$H152,$K152/10))
),0)</f>
        <v/>
      </c>
      <c r="W152" s="48" t="str" cm="1">
        <f t="array" ref="W152">IFERROR(
IF(OR(W$9="",$I152=""),"",
SUMIFS(収穫記録!$P:$P,収穫記録!$D:$D,$J$1,収穫記録!$I:$I,$J$2,収穫記録!$J:$J,W$9,収穫記録!$F:$F,$I152,収穫記録!$B:$B,"&gt;="&amp;$J$5,収穫記録!$B:$B,"&lt;="&amp;$J$6)
/_xlfn.UNIQUE(_xlfn._xlws.FILTER($E:$E,$D:$D=$J$3))
/IF($J$4="総計",1,IF($J$4="割合",$H152,$K152/10))
),0)</f>
        <v/>
      </c>
      <c r="X152" s="48" t="str" cm="1">
        <f t="array" ref="X152">IFERROR(
IF(OR(X$9="",$I152=""),"",
SUMIFS(収穫記録!$P:$P,収穫記録!$D:$D,$J$1,収穫記録!$I:$I,$J$2,収穫記録!$J:$J,X$9,収穫記録!$F:$F,$I152,収穫記録!$B:$B,"&gt;="&amp;$J$5,収穫記録!$B:$B,"&lt;="&amp;$J$6)
/_xlfn.UNIQUE(_xlfn._xlws.FILTER($E:$E,$D:$D=$J$3))
/IF($J$4="総計",1,IF($J$4="割合",$H152,$K152/10))
),0)</f>
        <v/>
      </c>
    </row>
    <row r="153" spans="10:24">
      <c r="J153" s="13"/>
      <c r="K153" s="37"/>
      <c r="L153" s="46" t="str">
        <f t="shared" si="2"/>
        <v/>
      </c>
      <c r="M153" s="47" cm="1">
        <f t="array" ref="M153">IFERROR(
IF(OR(M$9="",$I153=""),"",
SUMIFS(収穫記録!$P:$P,収穫記録!$D:$D,$J$1,収穫記録!$I:$I,$J$2,収穫記録!$J:$J,M$9,収穫記録!$F:$F,$I153,収穫記録!$B:$B,"&gt;="&amp;$J$5,収穫記録!$B:$B,"&lt;="&amp;$J$6)
/_xlfn.UNIQUE(_xlfn._xlws.FILTER($E:$E,$D:$D=$J$3))
/IF($J$4="総計",1,IF($J$4="割合",$H153,$K153/10))
),0)</f>
        <v>0</v>
      </c>
      <c r="N153" s="48" t="str" cm="1">
        <f t="array" ref="N153">IFERROR(
IF(OR(N$9="",$I153=""),"",
SUMIFS(収穫記録!$P:$P,収穫記録!$D:$D,$J$1,収穫記録!$I:$I,$J$2,収穫記録!$J:$J,N$9,収穫記録!$F:$F,$I153,収穫記録!$B:$B,"&gt;="&amp;$J$5,収穫記録!$B:$B,"&lt;="&amp;$J$6)
/_xlfn.UNIQUE(_xlfn._xlws.FILTER($E:$E,$D:$D=$J$3))
/IF($J$4="総計",1,IF($J$4="割合",$H153,$K153/10))
),0)</f>
        <v/>
      </c>
      <c r="O153" s="48" t="str" cm="1">
        <f t="array" ref="O153">IFERROR(
IF(OR(O$9="",$I153=""),"",
SUMIFS(収穫記録!$P:$P,収穫記録!$D:$D,$J$1,収穫記録!$I:$I,$J$2,収穫記録!$J:$J,O$9,収穫記録!$F:$F,$I153,収穫記録!$B:$B,"&gt;="&amp;$J$5,収穫記録!$B:$B,"&lt;="&amp;$J$6)
/_xlfn.UNIQUE(_xlfn._xlws.FILTER($E:$E,$D:$D=$J$3))
/IF($J$4="総計",1,IF($J$4="割合",$H153,$K153/10))
),0)</f>
        <v/>
      </c>
      <c r="P153" s="48" t="str" cm="1">
        <f t="array" ref="P153">IFERROR(
IF(OR(P$9="",$I153=""),"",
SUMIFS(収穫記録!$P:$P,収穫記録!$D:$D,$J$1,収穫記録!$I:$I,$J$2,収穫記録!$J:$J,P$9,収穫記録!$F:$F,$I153,収穫記録!$B:$B,"&gt;="&amp;$J$5,収穫記録!$B:$B,"&lt;="&amp;$J$6)
/_xlfn.UNIQUE(_xlfn._xlws.FILTER($E:$E,$D:$D=$J$3))
/IF($J$4="総計",1,IF($J$4="割合",$H153,$K153/10))
),0)</f>
        <v/>
      </c>
      <c r="Q153" s="48" t="str" cm="1">
        <f t="array" ref="Q153">IFERROR(
IF(OR(Q$9="",$I153=""),"",
SUMIFS(収穫記録!$P:$P,収穫記録!$D:$D,$J$1,収穫記録!$I:$I,$J$2,収穫記録!$J:$J,Q$9,収穫記録!$F:$F,$I153,収穫記録!$B:$B,"&gt;="&amp;$J$5,収穫記録!$B:$B,"&lt;="&amp;$J$6)
/_xlfn.UNIQUE(_xlfn._xlws.FILTER($E:$E,$D:$D=$J$3))
/IF($J$4="総計",1,IF($J$4="割合",$H153,$K153/10))
),0)</f>
        <v/>
      </c>
      <c r="R153" s="48" t="str" cm="1">
        <f t="array" ref="R153">IFERROR(
IF(OR(R$9="",$I153=""),"",
SUMIFS(収穫記録!$P:$P,収穫記録!$D:$D,$J$1,収穫記録!$I:$I,$J$2,収穫記録!$J:$J,R$9,収穫記録!$F:$F,$I153,収穫記録!$B:$B,"&gt;="&amp;$J$5,収穫記録!$B:$B,"&lt;="&amp;$J$6)
/_xlfn.UNIQUE(_xlfn._xlws.FILTER($E:$E,$D:$D=$J$3))
/IF($J$4="総計",1,IF($J$4="割合",$H153,$K153/10))
),0)</f>
        <v/>
      </c>
      <c r="S153" s="48" t="str" cm="1">
        <f t="array" ref="S153">IFERROR(
IF(OR(S$9="",$I153=""),"",
SUMIFS(収穫記録!$P:$P,収穫記録!$D:$D,$J$1,収穫記録!$I:$I,$J$2,収穫記録!$J:$J,S$9,収穫記録!$F:$F,$I153,収穫記録!$B:$B,"&gt;="&amp;$J$5,収穫記録!$B:$B,"&lt;="&amp;$J$6)
/_xlfn.UNIQUE(_xlfn._xlws.FILTER($E:$E,$D:$D=$J$3))
/IF($J$4="総計",1,IF($J$4="割合",$H153,$K153/10))
),0)</f>
        <v/>
      </c>
      <c r="T153" s="48" t="str" cm="1">
        <f t="array" ref="T153">IFERROR(
IF(OR(T$9="",$I153=""),"",
SUMIFS(収穫記録!$P:$P,収穫記録!$D:$D,$J$1,収穫記録!$I:$I,$J$2,収穫記録!$J:$J,T$9,収穫記録!$F:$F,$I153,収穫記録!$B:$B,"&gt;="&amp;$J$5,収穫記録!$B:$B,"&lt;="&amp;$J$6)
/_xlfn.UNIQUE(_xlfn._xlws.FILTER($E:$E,$D:$D=$J$3))
/IF($J$4="総計",1,IF($J$4="割合",$H153,$K153/10))
),0)</f>
        <v/>
      </c>
      <c r="U153" s="48" t="str" cm="1">
        <f t="array" ref="U153">IFERROR(
IF(OR(U$9="",$I153=""),"",
SUMIFS(収穫記録!$P:$P,収穫記録!$D:$D,$J$1,収穫記録!$I:$I,$J$2,収穫記録!$J:$J,U$9,収穫記録!$F:$F,$I153,収穫記録!$B:$B,"&gt;="&amp;$J$5,収穫記録!$B:$B,"&lt;="&amp;$J$6)
/_xlfn.UNIQUE(_xlfn._xlws.FILTER($E:$E,$D:$D=$J$3))
/IF($J$4="総計",1,IF($J$4="割合",$H153,$K153/10))
),0)</f>
        <v/>
      </c>
      <c r="V153" s="48" t="str" cm="1">
        <f t="array" ref="V153">IFERROR(
IF(OR(V$9="",$I153=""),"",
SUMIFS(収穫記録!$P:$P,収穫記録!$D:$D,$J$1,収穫記録!$I:$I,$J$2,収穫記録!$J:$J,V$9,収穫記録!$F:$F,$I153,収穫記録!$B:$B,"&gt;="&amp;$J$5,収穫記録!$B:$B,"&lt;="&amp;$J$6)
/_xlfn.UNIQUE(_xlfn._xlws.FILTER($E:$E,$D:$D=$J$3))
/IF($J$4="総計",1,IF($J$4="割合",$H153,$K153/10))
),0)</f>
        <v/>
      </c>
      <c r="W153" s="48" t="str" cm="1">
        <f t="array" ref="W153">IFERROR(
IF(OR(W$9="",$I153=""),"",
SUMIFS(収穫記録!$P:$P,収穫記録!$D:$D,$J$1,収穫記録!$I:$I,$J$2,収穫記録!$J:$J,W$9,収穫記録!$F:$F,$I153,収穫記録!$B:$B,"&gt;="&amp;$J$5,収穫記録!$B:$B,"&lt;="&amp;$J$6)
/_xlfn.UNIQUE(_xlfn._xlws.FILTER($E:$E,$D:$D=$J$3))
/IF($J$4="総計",1,IF($J$4="割合",$H153,$K153/10))
),0)</f>
        <v/>
      </c>
      <c r="X153" s="48" t="str" cm="1">
        <f t="array" ref="X153">IFERROR(
IF(OR(X$9="",$I153=""),"",
SUMIFS(収穫記録!$P:$P,収穫記録!$D:$D,$J$1,収穫記録!$I:$I,$J$2,収穫記録!$J:$J,X$9,収穫記録!$F:$F,$I153,収穫記録!$B:$B,"&gt;="&amp;$J$5,収穫記録!$B:$B,"&lt;="&amp;$J$6)
/_xlfn.UNIQUE(_xlfn._xlws.FILTER($E:$E,$D:$D=$J$3))
/IF($J$4="総計",1,IF($J$4="割合",$H153,$K153/10))
),0)</f>
        <v/>
      </c>
    </row>
    <row r="154" spans="10:24">
      <c r="J154" s="13"/>
      <c r="K154" s="37"/>
      <c r="L154" s="46" t="str">
        <f t="shared" si="2"/>
        <v/>
      </c>
      <c r="M154" s="47" cm="1">
        <f t="array" ref="M154">IFERROR(
IF(OR(M$9="",$I154=""),"",
SUMIFS(収穫記録!$P:$P,収穫記録!$D:$D,$J$1,収穫記録!$I:$I,$J$2,収穫記録!$J:$J,M$9,収穫記録!$F:$F,$I154,収穫記録!$B:$B,"&gt;="&amp;$J$5,収穫記録!$B:$B,"&lt;="&amp;$J$6)
/_xlfn.UNIQUE(_xlfn._xlws.FILTER($E:$E,$D:$D=$J$3))
/IF($J$4="総計",1,IF($J$4="割合",$H154,$K154/10))
),0)</f>
        <v>0</v>
      </c>
      <c r="N154" s="48" t="str" cm="1">
        <f t="array" ref="N154">IFERROR(
IF(OR(N$9="",$I154=""),"",
SUMIFS(収穫記録!$P:$P,収穫記録!$D:$D,$J$1,収穫記録!$I:$I,$J$2,収穫記録!$J:$J,N$9,収穫記録!$F:$F,$I154,収穫記録!$B:$B,"&gt;="&amp;$J$5,収穫記録!$B:$B,"&lt;="&amp;$J$6)
/_xlfn.UNIQUE(_xlfn._xlws.FILTER($E:$E,$D:$D=$J$3))
/IF($J$4="総計",1,IF($J$4="割合",$H154,$K154/10))
),0)</f>
        <v/>
      </c>
      <c r="O154" s="48" t="str" cm="1">
        <f t="array" ref="O154">IFERROR(
IF(OR(O$9="",$I154=""),"",
SUMIFS(収穫記録!$P:$P,収穫記録!$D:$D,$J$1,収穫記録!$I:$I,$J$2,収穫記録!$J:$J,O$9,収穫記録!$F:$F,$I154,収穫記録!$B:$B,"&gt;="&amp;$J$5,収穫記録!$B:$B,"&lt;="&amp;$J$6)
/_xlfn.UNIQUE(_xlfn._xlws.FILTER($E:$E,$D:$D=$J$3))
/IF($J$4="総計",1,IF($J$4="割合",$H154,$K154/10))
),0)</f>
        <v/>
      </c>
      <c r="P154" s="48" t="str" cm="1">
        <f t="array" ref="P154">IFERROR(
IF(OR(P$9="",$I154=""),"",
SUMIFS(収穫記録!$P:$P,収穫記録!$D:$D,$J$1,収穫記録!$I:$I,$J$2,収穫記録!$J:$J,P$9,収穫記録!$F:$F,$I154,収穫記録!$B:$B,"&gt;="&amp;$J$5,収穫記録!$B:$B,"&lt;="&amp;$J$6)
/_xlfn.UNIQUE(_xlfn._xlws.FILTER($E:$E,$D:$D=$J$3))
/IF($J$4="総計",1,IF($J$4="割合",$H154,$K154/10))
),0)</f>
        <v/>
      </c>
      <c r="Q154" s="48" t="str" cm="1">
        <f t="array" ref="Q154">IFERROR(
IF(OR(Q$9="",$I154=""),"",
SUMIFS(収穫記録!$P:$P,収穫記録!$D:$D,$J$1,収穫記録!$I:$I,$J$2,収穫記録!$J:$J,Q$9,収穫記録!$F:$F,$I154,収穫記録!$B:$B,"&gt;="&amp;$J$5,収穫記録!$B:$B,"&lt;="&amp;$J$6)
/_xlfn.UNIQUE(_xlfn._xlws.FILTER($E:$E,$D:$D=$J$3))
/IF($J$4="総計",1,IF($J$4="割合",$H154,$K154/10))
),0)</f>
        <v/>
      </c>
      <c r="R154" s="48" t="str" cm="1">
        <f t="array" ref="R154">IFERROR(
IF(OR(R$9="",$I154=""),"",
SUMIFS(収穫記録!$P:$P,収穫記録!$D:$D,$J$1,収穫記録!$I:$I,$J$2,収穫記録!$J:$J,R$9,収穫記録!$F:$F,$I154,収穫記録!$B:$B,"&gt;="&amp;$J$5,収穫記録!$B:$B,"&lt;="&amp;$J$6)
/_xlfn.UNIQUE(_xlfn._xlws.FILTER($E:$E,$D:$D=$J$3))
/IF($J$4="総計",1,IF($J$4="割合",$H154,$K154/10))
),0)</f>
        <v/>
      </c>
      <c r="S154" s="48" t="str" cm="1">
        <f t="array" ref="S154">IFERROR(
IF(OR(S$9="",$I154=""),"",
SUMIFS(収穫記録!$P:$P,収穫記録!$D:$D,$J$1,収穫記録!$I:$I,$J$2,収穫記録!$J:$J,S$9,収穫記録!$F:$F,$I154,収穫記録!$B:$B,"&gt;="&amp;$J$5,収穫記録!$B:$B,"&lt;="&amp;$J$6)
/_xlfn.UNIQUE(_xlfn._xlws.FILTER($E:$E,$D:$D=$J$3))
/IF($J$4="総計",1,IF($J$4="割合",$H154,$K154/10))
),0)</f>
        <v/>
      </c>
      <c r="T154" s="48" t="str" cm="1">
        <f t="array" ref="T154">IFERROR(
IF(OR(T$9="",$I154=""),"",
SUMIFS(収穫記録!$P:$P,収穫記録!$D:$D,$J$1,収穫記録!$I:$I,$J$2,収穫記録!$J:$J,T$9,収穫記録!$F:$F,$I154,収穫記録!$B:$B,"&gt;="&amp;$J$5,収穫記録!$B:$B,"&lt;="&amp;$J$6)
/_xlfn.UNIQUE(_xlfn._xlws.FILTER($E:$E,$D:$D=$J$3))
/IF($J$4="総計",1,IF($J$4="割合",$H154,$K154/10))
),0)</f>
        <v/>
      </c>
      <c r="U154" s="48" t="str" cm="1">
        <f t="array" ref="U154">IFERROR(
IF(OR(U$9="",$I154=""),"",
SUMIFS(収穫記録!$P:$P,収穫記録!$D:$D,$J$1,収穫記録!$I:$I,$J$2,収穫記録!$J:$J,U$9,収穫記録!$F:$F,$I154,収穫記録!$B:$B,"&gt;="&amp;$J$5,収穫記録!$B:$B,"&lt;="&amp;$J$6)
/_xlfn.UNIQUE(_xlfn._xlws.FILTER($E:$E,$D:$D=$J$3))
/IF($J$4="総計",1,IF($J$4="割合",$H154,$K154/10))
),0)</f>
        <v/>
      </c>
      <c r="V154" s="48" t="str" cm="1">
        <f t="array" ref="V154">IFERROR(
IF(OR(V$9="",$I154=""),"",
SUMIFS(収穫記録!$P:$P,収穫記録!$D:$D,$J$1,収穫記録!$I:$I,$J$2,収穫記録!$J:$J,V$9,収穫記録!$F:$F,$I154,収穫記録!$B:$B,"&gt;="&amp;$J$5,収穫記録!$B:$B,"&lt;="&amp;$J$6)
/_xlfn.UNIQUE(_xlfn._xlws.FILTER($E:$E,$D:$D=$J$3))
/IF($J$4="総計",1,IF($J$4="割合",$H154,$K154/10))
),0)</f>
        <v/>
      </c>
      <c r="W154" s="48" t="str" cm="1">
        <f t="array" ref="W154">IFERROR(
IF(OR(W$9="",$I154=""),"",
SUMIFS(収穫記録!$P:$P,収穫記録!$D:$D,$J$1,収穫記録!$I:$I,$J$2,収穫記録!$J:$J,W$9,収穫記録!$F:$F,$I154,収穫記録!$B:$B,"&gt;="&amp;$J$5,収穫記録!$B:$B,"&lt;="&amp;$J$6)
/_xlfn.UNIQUE(_xlfn._xlws.FILTER($E:$E,$D:$D=$J$3))
/IF($J$4="総計",1,IF($J$4="割合",$H154,$K154/10))
),0)</f>
        <v/>
      </c>
      <c r="X154" s="48" t="str" cm="1">
        <f t="array" ref="X154">IFERROR(
IF(OR(X$9="",$I154=""),"",
SUMIFS(収穫記録!$P:$P,収穫記録!$D:$D,$J$1,収穫記録!$I:$I,$J$2,収穫記録!$J:$J,X$9,収穫記録!$F:$F,$I154,収穫記録!$B:$B,"&gt;="&amp;$J$5,収穫記録!$B:$B,"&lt;="&amp;$J$6)
/_xlfn.UNIQUE(_xlfn._xlws.FILTER($E:$E,$D:$D=$J$3))
/IF($J$4="総計",1,IF($J$4="割合",$H154,$K154/10))
),0)</f>
        <v/>
      </c>
    </row>
    <row r="155" spans="10:24">
      <c r="J155" s="13"/>
      <c r="K155" s="37"/>
      <c r="L155" s="46" t="str">
        <f t="shared" si="2"/>
        <v/>
      </c>
      <c r="M155" s="47" cm="1">
        <f t="array" ref="M155">IFERROR(
IF(OR(M$9="",$I155=""),"",
SUMIFS(収穫記録!$P:$P,収穫記録!$D:$D,$J$1,収穫記録!$I:$I,$J$2,収穫記録!$J:$J,M$9,収穫記録!$F:$F,$I155,収穫記録!$B:$B,"&gt;="&amp;$J$5,収穫記録!$B:$B,"&lt;="&amp;$J$6)
/_xlfn.UNIQUE(_xlfn._xlws.FILTER($E:$E,$D:$D=$J$3))
/IF($J$4="総計",1,IF($J$4="割合",$H155,$K155/10))
),0)</f>
        <v>0</v>
      </c>
      <c r="N155" s="48" t="str" cm="1">
        <f t="array" ref="N155">IFERROR(
IF(OR(N$9="",$I155=""),"",
SUMIFS(収穫記録!$P:$P,収穫記録!$D:$D,$J$1,収穫記録!$I:$I,$J$2,収穫記録!$J:$J,N$9,収穫記録!$F:$F,$I155,収穫記録!$B:$B,"&gt;="&amp;$J$5,収穫記録!$B:$B,"&lt;="&amp;$J$6)
/_xlfn.UNIQUE(_xlfn._xlws.FILTER($E:$E,$D:$D=$J$3))
/IF($J$4="総計",1,IF($J$4="割合",$H155,$K155/10))
),0)</f>
        <v/>
      </c>
      <c r="O155" s="48" t="str" cm="1">
        <f t="array" ref="O155">IFERROR(
IF(OR(O$9="",$I155=""),"",
SUMIFS(収穫記録!$P:$P,収穫記録!$D:$D,$J$1,収穫記録!$I:$I,$J$2,収穫記録!$J:$J,O$9,収穫記録!$F:$F,$I155,収穫記録!$B:$B,"&gt;="&amp;$J$5,収穫記録!$B:$B,"&lt;="&amp;$J$6)
/_xlfn.UNIQUE(_xlfn._xlws.FILTER($E:$E,$D:$D=$J$3))
/IF($J$4="総計",1,IF($J$4="割合",$H155,$K155/10))
),0)</f>
        <v/>
      </c>
      <c r="P155" s="48" t="str" cm="1">
        <f t="array" ref="P155">IFERROR(
IF(OR(P$9="",$I155=""),"",
SUMIFS(収穫記録!$P:$P,収穫記録!$D:$D,$J$1,収穫記録!$I:$I,$J$2,収穫記録!$J:$J,P$9,収穫記録!$F:$F,$I155,収穫記録!$B:$B,"&gt;="&amp;$J$5,収穫記録!$B:$B,"&lt;="&amp;$J$6)
/_xlfn.UNIQUE(_xlfn._xlws.FILTER($E:$E,$D:$D=$J$3))
/IF($J$4="総計",1,IF($J$4="割合",$H155,$K155/10))
),0)</f>
        <v/>
      </c>
      <c r="Q155" s="48" t="str" cm="1">
        <f t="array" ref="Q155">IFERROR(
IF(OR(Q$9="",$I155=""),"",
SUMIFS(収穫記録!$P:$P,収穫記録!$D:$D,$J$1,収穫記録!$I:$I,$J$2,収穫記録!$J:$J,Q$9,収穫記録!$F:$F,$I155,収穫記録!$B:$B,"&gt;="&amp;$J$5,収穫記録!$B:$B,"&lt;="&amp;$J$6)
/_xlfn.UNIQUE(_xlfn._xlws.FILTER($E:$E,$D:$D=$J$3))
/IF($J$4="総計",1,IF($J$4="割合",$H155,$K155/10))
),0)</f>
        <v/>
      </c>
      <c r="R155" s="48" t="str" cm="1">
        <f t="array" ref="R155">IFERROR(
IF(OR(R$9="",$I155=""),"",
SUMIFS(収穫記録!$P:$P,収穫記録!$D:$D,$J$1,収穫記録!$I:$I,$J$2,収穫記録!$J:$J,R$9,収穫記録!$F:$F,$I155,収穫記録!$B:$B,"&gt;="&amp;$J$5,収穫記録!$B:$B,"&lt;="&amp;$J$6)
/_xlfn.UNIQUE(_xlfn._xlws.FILTER($E:$E,$D:$D=$J$3))
/IF($J$4="総計",1,IF($J$4="割合",$H155,$K155/10))
),0)</f>
        <v/>
      </c>
      <c r="S155" s="48" t="str" cm="1">
        <f t="array" ref="S155">IFERROR(
IF(OR(S$9="",$I155=""),"",
SUMIFS(収穫記録!$P:$P,収穫記録!$D:$D,$J$1,収穫記録!$I:$I,$J$2,収穫記録!$J:$J,S$9,収穫記録!$F:$F,$I155,収穫記録!$B:$B,"&gt;="&amp;$J$5,収穫記録!$B:$B,"&lt;="&amp;$J$6)
/_xlfn.UNIQUE(_xlfn._xlws.FILTER($E:$E,$D:$D=$J$3))
/IF($J$4="総計",1,IF($J$4="割合",$H155,$K155/10))
),0)</f>
        <v/>
      </c>
      <c r="T155" s="48" t="str" cm="1">
        <f t="array" ref="T155">IFERROR(
IF(OR(T$9="",$I155=""),"",
SUMIFS(収穫記録!$P:$P,収穫記録!$D:$D,$J$1,収穫記録!$I:$I,$J$2,収穫記録!$J:$J,T$9,収穫記録!$F:$F,$I155,収穫記録!$B:$B,"&gt;="&amp;$J$5,収穫記録!$B:$B,"&lt;="&amp;$J$6)
/_xlfn.UNIQUE(_xlfn._xlws.FILTER($E:$E,$D:$D=$J$3))
/IF($J$4="総計",1,IF($J$4="割合",$H155,$K155/10))
),0)</f>
        <v/>
      </c>
      <c r="U155" s="48" t="str" cm="1">
        <f t="array" ref="U155">IFERROR(
IF(OR(U$9="",$I155=""),"",
SUMIFS(収穫記録!$P:$P,収穫記録!$D:$D,$J$1,収穫記録!$I:$I,$J$2,収穫記録!$J:$J,U$9,収穫記録!$F:$F,$I155,収穫記録!$B:$B,"&gt;="&amp;$J$5,収穫記録!$B:$B,"&lt;="&amp;$J$6)
/_xlfn.UNIQUE(_xlfn._xlws.FILTER($E:$E,$D:$D=$J$3))
/IF($J$4="総計",1,IF($J$4="割合",$H155,$K155/10))
),0)</f>
        <v/>
      </c>
      <c r="V155" s="48" t="str" cm="1">
        <f t="array" ref="V155">IFERROR(
IF(OR(V$9="",$I155=""),"",
SUMIFS(収穫記録!$P:$P,収穫記録!$D:$D,$J$1,収穫記録!$I:$I,$J$2,収穫記録!$J:$J,V$9,収穫記録!$F:$F,$I155,収穫記録!$B:$B,"&gt;="&amp;$J$5,収穫記録!$B:$B,"&lt;="&amp;$J$6)
/_xlfn.UNIQUE(_xlfn._xlws.FILTER($E:$E,$D:$D=$J$3))
/IF($J$4="総計",1,IF($J$4="割合",$H155,$K155/10))
),0)</f>
        <v/>
      </c>
      <c r="W155" s="48" t="str" cm="1">
        <f t="array" ref="W155">IFERROR(
IF(OR(W$9="",$I155=""),"",
SUMIFS(収穫記録!$P:$P,収穫記録!$D:$D,$J$1,収穫記録!$I:$I,$J$2,収穫記録!$J:$J,W$9,収穫記録!$F:$F,$I155,収穫記録!$B:$B,"&gt;="&amp;$J$5,収穫記録!$B:$B,"&lt;="&amp;$J$6)
/_xlfn.UNIQUE(_xlfn._xlws.FILTER($E:$E,$D:$D=$J$3))
/IF($J$4="総計",1,IF($J$4="割合",$H155,$K155/10))
),0)</f>
        <v/>
      </c>
      <c r="X155" s="48" t="str" cm="1">
        <f t="array" ref="X155">IFERROR(
IF(OR(X$9="",$I155=""),"",
SUMIFS(収穫記録!$P:$P,収穫記録!$D:$D,$J$1,収穫記録!$I:$I,$J$2,収穫記録!$J:$J,X$9,収穫記録!$F:$F,$I155,収穫記録!$B:$B,"&gt;="&amp;$J$5,収穫記録!$B:$B,"&lt;="&amp;$J$6)
/_xlfn.UNIQUE(_xlfn._xlws.FILTER($E:$E,$D:$D=$J$3))
/IF($J$4="総計",1,IF($J$4="割合",$H155,$K155/10))
),0)</f>
        <v/>
      </c>
    </row>
    <row r="156" spans="10:24">
      <c r="J156" s="13"/>
      <c r="K156" s="37"/>
      <c r="L156" s="46" t="str">
        <f t="shared" si="2"/>
        <v/>
      </c>
      <c r="M156" s="47" cm="1">
        <f t="array" ref="M156">IFERROR(
IF(OR(M$9="",$I156=""),"",
SUMIFS(収穫記録!$P:$P,収穫記録!$D:$D,$J$1,収穫記録!$I:$I,$J$2,収穫記録!$J:$J,M$9,収穫記録!$F:$F,$I156,収穫記録!$B:$B,"&gt;="&amp;$J$5,収穫記録!$B:$B,"&lt;="&amp;$J$6)
/_xlfn.UNIQUE(_xlfn._xlws.FILTER($E:$E,$D:$D=$J$3))
/IF($J$4="総計",1,IF($J$4="割合",$H156,$K156/10))
),0)</f>
        <v>0</v>
      </c>
      <c r="N156" s="48" t="str" cm="1">
        <f t="array" ref="N156">IFERROR(
IF(OR(N$9="",$I156=""),"",
SUMIFS(収穫記録!$P:$P,収穫記録!$D:$D,$J$1,収穫記録!$I:$I,$J$2,収穫記録!$J:$J,N$9,収穫記録!$F:$F,$I156,収穫記録!$B:$B,"&gt;="&amp;$J$5,収穫記録!$B:$B,"&lt;="&amp;$J$6)
/_xlfn.UNIQUE(_xlfn._xlws.FILTER($E:$E,$D:$D=$J$3))
/IF($J$4="総計",1,IF($J$4="割合",$H156,$K156/10))
),0)</f>
        <v/>
      </c>
      <c r="O156" s="48" t="str" cm="1">
        <f t="array" ref="O156">IFERROR(
IF(OR(O$9="",$I156=""),"",
SUMIFS(収穫記録!$P:$P,収穫記録!$D:$D,$J$1,収穫記録!$I:$I,$J$2,収穫記録!$J:$J,O$9,収穫記録!$F:$F,$I156,収穫記録!$B:$B,"&gt;="&amp;$J$5,収穫記録!$B:$B,"&lt;="&amp;$J$6)
/_xlfn.UNIQUE(_xlfn._xlws.FILTER($E:$E,$D:$D=$J$3))
/IF($J$4="総計",1,IF($J$4="割合",$H156,$K156/10))
),0)</f>
        <v/>
      </c>
      <c r="P156" s="48" t="str" cm="1">
        <f t="array" ref="P156">IFERROR(
IF(OR(P$9="",$I156=""),"",
SUMIFS(収穫記録!$P:$P,収穫記録!$D:$D,$J$1,収穫記録!$I:$I,$J$2,収穫記録!$J:$J,P$9,収穫記録!$F:$F,$I156,収穫記録!$B:$B,"&gt;="&amp;$J$5,収穫記録!$B:$B,"&lt;="&amp;$J$6)
/_xlfn.UNIQUE(_xlfn._xlws.FILTER($E:$E,$D:$D=$J$3))
/IF($J$4="総計",1,IF($J$4="割合",$H156,$K156/10))
),0)</f>
        <v/>
      </c>
      <c r="Q156" s="48" t="str" cm="1">
        <f t="array" ref="Q156">IFERROR(
IF(OR(Q$9="",$I156=""),"",
SUMIFS(収穫記録!$P:$P,収穫記録!$D:$D,$J$1,収穫記録!$I:$I,$J$2,収穫記録!$J:$J,Q$9,収穫記録!$F:$F,$I156,収穫記録!$B:$B,"&gt;="&amp;$J$5,収穫記録!$B:$B,"&lt;="&amp;$J$6)
/_xlfn.UNIQUE(_xlfn._xlws.FILTER($E:$E,$D:$D=$J$3))
/IF($J$4="総計",1,IF($J$4="割合",$H156,$K156/10))
),0)</f>
        <v/>
      </c>
      <c r="R156" s="48" t="str" cm="1">
        <f t="array" ref="R156">IFERROR(
IF(OR(R$9="",$I156=""),"",
SUMIFS(収穫記録!$P:$P,収穫記録!$D:$D,$J$1,収穫記録!$I:$I,$J$2,収穫記録!$J:$J,R$9,収穫記録!$F:$F,$I156,収穫記録!$B:$B,"&gt;="&amp;$J$5,収穫記録!$B:$B,"&lt;="&amp;$J$6)
/_xlfn.UNIQUE(_xlfn._xlws.FILTER($E:$E,$D:$D=$J$3))
/IF($J$4="総計",1,IF($J$4="割合",$H156,$K156/10))
),0)</f>
        <v/>
      </c>
      <c r="S156" s="48" t="str" cm="1">
        <f t="array" ref="S156">IFERROR(
IF(OR(S$9="",$I156=""),"",
SUMIFS(収穫記録!$P:$P,収穫記録!$D:$D,$J$1,収穫記録!$I:$I,$J$2,収穫記録!$J:$J,S$9,収穫記録!$F:$F,$I156,収穫記録!$B:$B,"&gt;="&amp;$J$5,収穫記録!$B:$B,"&lt;="&amp;$J$6)
/_xlfn.UNIQUE(_xlfn._xlws.FILTER($E:$E,$D:$D=$J$3))
/IF($J$4="総計",1,IF($J$4="割合",$H156,$K156/10))
),0)</f>
        <v/>
      </c>
      <c r="T156" s="48" t="str" cm="1">
        <f t="array" ref="T156">IFERROR(
IF(OR(T$9="",$I156=""),"",
SUMIFS(収穫記録!$P:$P,収穫記録!$D:$D,$J$1,収穫記録!$I:$I,$J$2,収穫記録!$J:$J,T$9,収穫記録!$F:$F,$I156,収穫記録!$B:$B,"&gt;="&amp;$J$5,収穫記録!$B:$B,"&lt;="&amp;$J$6)
/_xlfn.UNIQUE(_xlfn._xlws.FILTER($E:$E,$D:$D=$J$3))
/IF($J$4="総計",1,IF($J$4="割合",$H156,$K156/10))
),0)</f>
        <v/>
      </c>
      <c r="U156" s="48" t="str" cm="1">
        <f t="array" ref="U156">IFERROR(
IF(OR(U$9="",$I156=""),"",
SUMIFS(収穫記録!$P:$P,収穫記録!$D:$D,$J$1,収穫記録!$I:$I,$J$2,収穫記録!$J:$J,U$9,収穫記録!$F:$F,$I156,収穫記録!$B:$B,"&gt;="&amp;$J$5,収穫記録!$B:$B,"&lt;="&amp;$J$6)
/_xlfn.UNIQUE(_xlfn._xlws.FILTER($E:$E,$D:$D=$J$3))
/IF($J$4="総計",1,IF($J$4="割合",$H156,$K156/10))
),0)</f>
        <v/>
      </c>
      <c r="V156" s="48" t="str" cm="1">
        <f t="array" ref="V156">IFERROR(
IF(OR(V$9="",$I156=""),"",
SUMIFS(収穫記録!$P:$P,収穫記録!$D:$D,$J$1,収穫記録!$I:$I,$J$2,収穫記録!$J:$J,V$9,収穫記録!$F:$F,$I156,収穫記録!$B:$B,"&gt;="&amp;$J$5,収穫記録!$B:$B,"&lt;="&amp;$J$6)
/_xlfn.UNIQUE(_xlfn._xlws.FILTER($E:$E,$D:$D=$J$3))
/IF($J$4="総計",1,IF($J$4="割合",$H156,$K156/10))
),0)</f>
        <v/>
      </c>
      <c r="W156" s="48" t="str" cm="1">
        <f t="array" ref="W156">IFERROR(
IF(OR(W$9="",$I156=""),"",
SUMIFS(収穫記録!$P:$P,収穫記録!$D:$D,$J$1,収穫記録!$I:$I,$J$2,収穫記録!$J:$J,W$9,収穫記録!$F:$F,$I156,収穫記録!$B:$B,"&gt;="&amp;$J$5,収穫記録!$B:$B,"&lt;="&amp;$J$6)
/_xlfn.UNIQUE(_xlfn._xlws.FILTER($E:$E,$D:$D=$J$3))
/IF($J$4="総計",1,IF($J$4="割合",$H156,$K156/10))
),0)</f>
        <v/>
      </c>
      <c r="X156" s="48" t="str" cm="1">
        <f t="array" ref="X156">IFERROR(
IF(OR(X$9="",$I156=""),"",
SUMIFS(収穫記録!$P:$P,収穫記録!$D:$D,$J$1,収穫記録!$I:$I,$J$2,収穫記録!$J:$J,X$9,収穫記録!$F:$F,$I156,収穫記録!$B:$B,"&gt;="&amp;$J$5,収穫記録!$B:$B,"&lt;="&amp;$J$6)
/_xlfn.UNIQUE(_xlfn._xlws.FILTER($E:$E,$D:$D=$J$3))
/IF($J$4="総計",1,IF($J$4="割合",$H156,$K156/10))
),0)</f>
        <v/>
      </c>
    </row>
    <row r="157" spans="10:24">
      <c r="J157" s="13"/>
      <c r="K157" s="37"/>
      <c r="L157" s="46" t="str">
        <f t="shared" si="2"/>
        <v/>
      </c>
      <c r="M157" s="47" cm="1">
        <f t="array" ref="M157">IFERROR(
IF(OR(M$9="",$I157=""),"",
SUMIFS(収穫記録!$P:$P,収穫記録!$D:$D,$J$1,収穫記録!$I:$I,$J$2,収穫記録!$J:$J,M$9,収穫記録!$F:$F,$I157,収穫記録!$B:$B,"&gt;="&amp;$J$5,収穫記録!$B:$B,"&lt;="&amp;$J$6)
/_xlfn.UNIQUE(_xlfn._xlws.FILTER($E:$E,$D:$D=$J$3))
/IF($J$4="総計",1,IF($J$4="割合",$H157,$K157/10))
),0)</f>
        <v>0</v>
      </c>
      <c r="N157" s="48" t="str" cm="1">
        <f t="array" ref="N157">IFERROR(
IF(OR(N$9="",$I157=""),"",
SUMIFS(収穫記録!$P:$P,収穫記録!$D:$D,$J$1,収穫記録!$I:$I,$J$2,収穫記録!$J:$J,N$9,収穫記録!$F:$F,$I157,収穫記録!$B:$B,"&gt;="&amp;$J$5,収穫記録!$B:$B,"&lt;="&amp;$J$6)
/_xlfn.UNIQUE(_xlfn._xlws.FILTER($E:$E,$D:$D=$J$3))
/IF($J$4="総計",1,IF($J$4="割合",$H157,$K157/10))
),0)</f>
        <v/>
      </c>
      <c r="O157" s="48" t="str" cm="1">
        <f t="array" ref="O157">IFERROR(
IF(OR(O$9="",$I157=""),"",
SUMIFS(収穫記録!$P:$P,収穫記録!$D:$D,$J$1,収穫記録!$I:$I,$J$2,収穫記録!$J:$J,O$9,収穫記録!$F:$F,$I157,収穫記録!$B:$B,"&gt;="&amp;$J$5,収穫記録!$B:$B,"&lt;="&amp;$J$6)
/_xlfn.UNIQUE(_xlfn._xlws.FILTER($E:$E,$D:$D=$J$3))
/IF($J$4="総計",1,IF($J$4="割合",$H157,$K157/10))
),0)</f>
        <v/>
      </c>
      <c r="P157" s="48" t="str" cm="1">
        <f t="array" ref="P157">IFERROR(
IF(OR(P$9="",$I157=""),"",
SUMIFS(収穫記録!$P:$P,収穫記録!$D:$D,$J$1,収穫記録!$I:$I,$J$2,収穫記録!$J:$J,P$9,収穫記録!$F:$F,$I157,収穫記録!$B:$B,"&gt;="&amp;$J$5,収穫記録!$B:$B,"&lt;="&amp;$J$6)
/_xlfn.UNIQUE(_xlfn._xlws.FILTER($E:$E,$D:$D=$J$3))
/IF($J$4="総計",1,IF($J$4="割合",$H157,$K157/10))
),0)</f>
        <v/>
      </c>
      <c r="Q157" s="48" t="str" cm="1">
        <f t="array" ref="Q157">IFERROR(
IF(OR(Q$9="",$I157=""),"",
SUMIFS(収穫記録!$P:$P,収穫記録!$D:$D,$J$1,収穫記録!$I:$I,$J$2,収穫記録!$J:$J,Q$9,収穫記録!$F:$F,$I157,収穫記録!$B:$B,"&gt;="&amp;$J$5,収穫記録!$B:$B,"&lt;="&amp;$J$6)
/_xlfn.UNIQUE(_xlfn._xlws.FILTER($E:$E,$D:$D=$J$3))
/IF($J$4="総計",1,IF($J$4="割合",$H157,$K157/10))
),0)</f>
        <v/>
      </c>
      <c r="R157" s="48" t="str" cm="1">
        <f t="array" ref="R157">IFERROR(
IF(OR(R$9="",$I157=""),"",
SUMIFS(収穫記録!$P:$P,収穫記録!$D:$D,$J$1,収穫記録!$I:$I,$J$2,収穫記録!$J:$J,R$9,収穫記録!$F:$F,$I157,収穫記録!$B:$B,"&gt;="&amp;$J$5,収穫記録!$B:$B,"&lt;="&amp;$J$6)
/_xlfn.UNIQUE(_xlfn._xlws.FILTER($E:$E,$D:$D=$J$3))
/IF($J$4="総計",1,IF($J$4="割合",$H157,$K157/10))
),0)</f>
        <v/>
      </c>
      <c r="S157" s="48" t="str" cm="1">
        <f t="array" ref="S157">IFERROR(
IF(OR(S$9="",$I157=""),"",
SUMIFS(収穫記録!$P:$P,収穫記録!$D:$D,$J$1,収穫記録!$I:$I,$J$2,収穫記録!$J:$J,S$9,収穫記録!$F:$F,$I157,収穫記録!$B:$B,"&gt;="&amp;$J$5,収穫記録!$B:$B,"&lt;="&amp;$J$6)
/_xlfn.UNIQUE(_xlfn._xlws.FILTER($E:$E,$D:$D=$J$3))
/IF($J$4="総計",1,IF($J$4="割合",$H157,$K157/10))
),0)</f>
        <v/>
      </c>
      <c r="T157" s="48" t="str" cm="1">
        <f t="array" ref="T157">IFERROR(
IF(OR(T$9="",$I157=""),"",
SUMIFS(収穫記録!$P:$P,収穫記録!$D:$D,$J$1,収穫記録!$I:$I,$J$2,収穫記録!$J:$J,T$9,収穫記録!$F:$F,$I157,収穫記録!$B:$B,"&gt;="&amp;$J$5,収穫記録!$B:$B,"&lt;="&amp;$J$6)
/_xlfn.UNIQUE(_xlfn._xlws.FILTER($E:$E,$D:$D=$J$3))
/IF($J$4="総計",1,IF($J$4="割合",$H157,$K157/10))
),0)</f>
        <v/>
      </c>
      <c r="U157" s="48" t="str" cm="1">
        <f t="array" ref="U157">IFERROR(
IF(OR(U$9="",$I157=""),"",
SUMIFS(収穫記録!$P:$P,収穫記録!$D:$D,$J$1,収穫記録!$I:$I,$J$2,収穫記録!$J:$J,U$9,収穫記録!$F:$F,$I157,収穫記録!$B:$B,"&gt;="&amp;$J$5,収穫記録!$B:$B,"&lt;="&amp;$J$6)
/_xlfn.UNIQUE(_xlfn._xlws.FILTER($E:$E,$D:$D=$J$3))
/IF($J$4="総計",1,IF($J$4="割合",$H157,$K157/10))
),0)</f>
        <v/>
      </c>
      <c r="V157" s="48" t="str" cm="1">
        <f t="array" ref="V157">IFERROR(
IF(OR(V$9="",$I157=""),"",
SUMIFS(収穫記録!$P:$P,収穫記録!$D:$D,$J$1,収穫記録!$I:$I,$J$2,収穫記録!$J:$J,V$9,収穫記録!$F:$F,$I157,収穫記録!$B:$B,"&gt;="&amp;$J$5,収穫記録!$B:$B,"&lt;="&amp;$J$6)
/_xlfn.UNIQUE(_xlfn._xlws.FILTER($E:$E,$D:$D=$J$3))
/IF($J$4="総計",1,IF($J$4="割合",$H157,$K157/10))
),0)</f>
        <v/>
      </c>
      <c r="W157" s="48" t="str" cm="1">
        <f t="array" ref="W157">IFERROR(
IF(OR(W$9="",$I157=""),"",
SUMIFS(収穫記録!$P:$P,収穫記録!$D:$D,$J$1,収穫記録!$I:$I,$J$2,収穫記録!$J:$J,W$9,収穫記録!$F:$F,$I157,収穫記録!$B:$B,"&gt;="&amp;$J$5,収穫記録!$B:$B,"&lt;="&amp;$J$6)
/_xlfn.UNIQUE(_xlfn._xlws.FILTER($E:$E,$D:$D=$J$3))
/IF($J$4="総計",1,IF($J$4="割合",$H157,$K157/10))
),0)</f>
        <v/>
      </c>
      <c r="X157" s="48" t="str" cm="1">
        <f t="array" ref="X157">IFERROR(
IF(OR(X$9="",$I157=""),"",
SUMIFS(収穫記録!$P:$P,収穫記録!$D:$D,$J$1,収穫記録!$I:$I,$J$2,収穫記録!$J:$J,X$9,収穫記録!$F:$F,$I157,収穫記録!$B:$B,"&gt;="&amp;$J$5,収穫記録!$B:$B,"&lt;="&amp;$J$6)
/_xlfn.UNIQUE(_xlfn._xlws.FILTER($E:$E,$D:$D=$J$3))
/IF($J$4="総計",1,IF($J$4="割合",$H157,$K157/10))
),0)</f>
        <v/>
      </c>
    </row>
    <row r="158" spans="10:24">
      <c r="J158" s="13"/>
      <c r="K158" s="37"/>
      <c r="L158" s="46" t="str">
        <f t="shared" si="2"/>
        <v/>
      </c>
      <c r="M158" s="47" cm="1">
        <f t="array" ref="M158">IFERROR(
IF(OR(M$9="",$I158=""),"",
SUMIFS(収穫記録!$P:$P,収穫記録!$D:$D,$J$1,収穫記録!$I:$I,$J$2,収穫記録!$J:$J,M$9,収穫記録!$F:$F,$I158,収穫記録!$B:$B,"&gt;="&amp;$J$5,収穫記録!$B:$B,"&lt;="&amp;$J$6)
/_xlfn.UNIQUE(_xlfn._xlws.FILTER($E:$E,$D:$D=$J$3))
/IF($J$4="総計",1,IF($J$4="割合",$H158,$K158/10))
),0)</f>
        <v>0</v>
      </c>
      <c r="N158" s="48" t="str" cm="1">
        <f t="array" ref="N158">IFERROR(
IF(OR(N$9="",$I158=""),"",
SUMIFS(収穫記録!$P:$P,収穫記録!$D:$D,$J$1,収穫記録!$I:$I,$J$2,収穫記録!$J:$J,N$9,収穫記録!$F:$F,$I158,収穫記録!$B:$B,"&gt;="&amp;$J$5,収穫記録!$B:$B,"&lt;="&amp;$J$6)
/_xlfn.UNIQUE(_xlfn._xlws.FILTER($E:$E,$D:$D=$J$3))
/IF($J$4="総計",1,IF($J$4="割合",$H158,$K158/10))
),0)</f>
        <v/>
      </c>
      <c r="O158" s="48" t="str" cm="1">
        <f t="array" ref="O158">IFERROR(
IF(OR(O$9="",$I158=""),"",
SUMIFS(収穫記録!$P:$P,収穫記録!$D:$D,$J$1,収穫記録!$I:$I,$J$2,収穫記録!$J:$J,O$9,収穫記録!$F:$F,$I158,収穫記録!$B:$B,"&gt;="&amp;$J$5,収穫記録!$B:$B,"&lt;="&amp;$J$6)
/_xlfn.UNIQUE(_xlfn._xlws.FILTER($E:$E,$D:$D=$J$3))
/IF($J$4="総計",1,IF($J$4="割合",$H158,$K158/10))
),0)</f>
        <v/>
      </c>
      <c r="P158" s="48" t="str" cm="1">
        <f t="array" ref="P158">IFERROR(
IF(OR(P$9="",$I158=""),"",
SUMIFS(収穫記録!$P:$P,収穫記録!$D:$D,$J$1,収穫記録!$I:$I,$J$2,収穫記録!$J:$J,P$9,収穫記録!$F:$F,$I158,収穫記録!$B:$B,"&gt;="&amp;$J$5,収穫記録!$B:$B,"&lt;="&amp;$J$6)
/_xlfn.UNIQUE(_xlfn._xlws.FILTER($E:$E,$D:$D=$J$3))
/IF($J$4="総計",1,IF($J$4="割合",$H158,$K158/10))
),0)</f>
        <v/>
      </c>
      <c r="Q158" s="48" t="str" cm="1">
        <f t="array" ref="Q158">IFERROR(
IF(OR(Q$9="",$I158=""),"",
SUMIFS(収穫記録!$P:$P,収穫記録!$D:$D,$J$1,収穫記録!$I:$I,$J$2,収穫記録!$J:$J,Q$9,収穫記録!$F:$F,$I158,収穫記録!$B:$B,"&gt;="&amp;$J$5,収穫記録!$B:$B,"&lt;="&amp;$J$6)
/_xlfn.UNIQUE(_xlfn._xlws.FILTER($E:$E,$D:$D=$J$3))
/IF($J$4="総計",1,IF($J$4="割合",$H158,$K158/10))
),0)</f>
        <v/>
      </c>
      <c r="R158" s="48" t="str" cm="1">
        <f t="array" ref="R158">IFERROR(
IF(OR(R$9="",$I158=""),"",
SUMIFS(収穫記録!$P:$P,収穫記録!$D:$D,$J$1,収穫記録!$I:$I,$J$2,収穫記録!$J:$J,R$9,収穫記録!$F:$F,$I158,収穫記録!$B:$B,"&gt;="&amp;$J$5,収穫記録!$B:$B,"&lt;="&amp;$J$6)
/_xlfn.UNIQUE(_xlfn._xlws.FILTER($E:$E,$D:$D=$J$3))
/IF($J$4="総計",1,IF($J$4="割合",$H158,$K158/10))
),0)</f>
        <v/>
      </c>
      <c r="S158" s="48" t="str" cm="1">
        <f t="array" ref="S158">IFERROR(
IF(OR(S$9="",$I158=""),"",
SUMIFS(収穫記録!$P:$P,収穫記録!$D:$D,$J$1,収穫記録!$I:$I,$J$2,収穫記録!$J:$J,S$9,収穫記録!$F:$F,$I158,収穫記録!$B:$B,"&gt;="&amp;$J$5,収穫記録!$B:$B,"&lt;="&amp;$J$6)
/_xlfn.UNIQUE(_xlfn._xlws.FILTER($E:$E,$D:$D=$J$3))
/IF($J$4="総計",1,IF($J$4="割合",$H158,$K158/10))
),0)</f>
        <v/>
      </c>
      <c r="T158" s="48" t="str" cm="1">
        <f t="array" ref="T158">IFERROR(
IF(OR(T$9="",$I158=""),"",
SUMIFS(収穫記録!$P:$P,収穫記録!$D:$D,$J$1,収穫記録!$I:$I,$J$2,収穫記録!$J:$J,T$9,収穫記録!$F:$F,$I158,収穫記録!$B:$B,"&gt;="&amp;$J$5,収穫記録!$B:$B,"&lt;="&amp;$J$6)
/_xlfn.UNIQUE(_xlfn._xlws.FILTER($E:$E,$D:$D=$J$3))
/IF($J$4="総計",1,IF($J$4="割合",$H158,$K158/10))
),0)</f>
        <v/>
      </c>
      <c r="U158" s="48" t="str" cm="1">
        <f t="array" ref="U158">IFERROR(
IF(OR(U$9="",$I158=""),"",
SUMIFS(収穫記録!$P:$P,収穫記録!$D:$D,$J$1,収穫記録!$I:$I,$J$2,収穫記録!$J:$J,U$9,収穫記録!$F:$F,$I158,収穫記録!$B:$B,"&gt;="&amp;$J$5,収穫記録!$B:$B,"&lt;="&amp;$J$6)
/_xlfn.UNIQUE(_xlfn._xlws.FILTER($E:$E,$D:$D=$J$3))
/IF($J$4="総計",1,IF($J$4="割合",$H158,$K158/10))
),0)</f>
        <v/>
      </c>
      <c r="V158" s="48" t="str" cm="1">
        <f t="array" ref="V158">IFERROR(
IF(OR(V$9="",$I158=""),"",
SUMIFS(収穫記録!$P:$P,収穫記録!$D:$D,$J$1,収穫記録!$I:$I,$J$2,収穫記録!$J:$J,V$9,収穫記録!$F:$F,$I158,収穫記録!$B:$B,"&gt;="&amp;$J$5,収穫記録!$B:$B,"&lt;="&amp;$J$6)
/_xlfn.UNIQUE(_xlfn._xlws.FILTER($E:$E,$D:$D=$J$3))
/IF($J$4="総計",1,IF($J$4="割合",$H158,$K158/10))
),0)</f>
        <v/>
      </c>
      <c r="W158" s="48" t="str" cm="1">
        <f t="array" ref="W158">IFERROR(
IF(OR(W$9="",$I158=""),"",
SUMIFS(収穫記録!$P:$P,収穫記録!$D:$D,$J$1,収穫記録!$I:$I,$J$2,収穫記録!$J:$J,W$9,収穫記録!$F:$F,$I158,収穫記録!$B:$B,"&gt;="&amp;$J$5,収穫記録!$B:$B,"&lt;="&amp;$J$6)
/_xlfn.UNIQUE(_xlfn._xlws.FILTER($E:$E,$D:$D=$J$3))
/IF($J$4="総計",1,IF($J$4="割合",$H158,$K158/10))
),0)</f>
        <v/>
      </c>
      <c r="X158" s="48" t="str" cm="1">
        <f t="array" ref="X158">IFERROR(
IF(OR(X$9="",$I158=""),"",
SUMIFS(収穫記録!$P:$P,収穫記録!$D:$D,$J$1,収穫記録!$I:$I,$J$2,収穫記録!$J:$J,X$9,収穫記録!$F:$F,$I158,収穫記録!$B:$B,"&gt;="&amp;$J$5,収穫記録!$B:$B,"&lt;="&amp;$J$6)
/_xlfn.UNIQUE(_xlfn._xlws.FILTER($E:$E,$D:$D=$J$3))
/IF($J$4="総計",1,IF($J$4="割合",$H158,$K158/10))
),0)</f>
        <v/>
      </c>
    </row>
    <row r="159" spans="10:24">
      <c r="J159" s="13"/>
      <c r="K159" s="37"/>
      <c r="L159" s="46" t="str">
        <f t="shared" si="2"/>
        <v/>
      </c>
      <c r="M159" s="47" cm="1">
        <f t="array" ref="M159">IFERROR(
IF(OR(M$9="",$I159=""),"",
SUMIFS(収穫記録!$P:$P,収穫記録!$D:$D,$J$1,収穫記録!$I:$I,$J$2,収穫記録!$J:$J,M$9,収穫記録!$F:$F,$I159,収穫記録!$B:$B,"&gt;="&amp;$J$5,収穫記録!$B:$B,"&lt;="&amp;$J$6)
/_xlfn.UNIQUE(_xlfn._xlws.FILTER($E:$E,$D:$D=$J$3))
/IF($J$4="総計",1,IF($J$4="割合",$H159,$K159/10))
),0)</f>
        <v>0</v>
      </c>
      <c r="N159" s="48" t="str" cm="1">
        <f t="array" ref="N159">IFERROR(
IF(OR(N$9="",$I159=""),"",
SUMIFS(収穫記録!$P:$P,収穫記録!$D:$D,$J$1,収穫記録!$I:$I,$J$2,収穫記録!$J:$J,N$9,収穫記録!$F:$F,$I159,収穫記録!$B:$B,"&gt;="&amp;$J$5,収穫記録!$B:$B,"&lt;="&amp;$J$6)
/_xlfn.UNIQUE(_xlfn._xlws.FILTER($E:$E,$D:$D=$J$3))
/IF($J$4="総計",1,IF($J$4="割合",$H159,$K159/10))
),0)</f>
        <v/>
      </c>
      <c r="O159" s="48" t="str" cm="1">
        <f t="array" ref="O159">IFERROR(
IF(OR(O$9="",$I159=""),"",
SUMIFS(収穫記録!$P:$P,収穫記録!$D:$D,$J$1,収穫記録!$I:$I,$J$2,収穫記録!$J:$J,O$9,収穫記録!$F:$F,$I159,収穫記録!$B:$B,"&gt;="&amp;$J$5,収穫記録!$B:$B,"&lt;="&amp;$J$6)
/_xlfn.UNIQUE(_xlfn._xlws.FILTER($E:$E,$D:$D=$J$3))
/IF($J$4="総計",1,IF($J$4="割合",$H159,$K159/10))
),0)</f>
        <v/>
      </c>
      <c r="P159" s="48" t="str" cm="1">
        <f t="array" ref="P159">IFERROR(
IF(OR(P$9="",$I159=""),"",
SUMIFS(収穫記録!$P:$P,収穫記録!$D:$D,$J$1,収穫記録!$I:$I,$J$2,収穫記録!$J:$J,P$9,収穫記録!$F:$F,$I159,収穫記録!$B:$B,"&gt;="&amp;$J$5,収穫記録!$B:$B,"&lt;="&amp;$J$6)
/_xlfn.UNIQUE(_xlfn._xlws.FILTER($E:$E,$D:$D=$J$3))
/IF($J$4="総計",1,IF($J$4="割合",$H159,$K159/10))
),0)</f>
        <v/>
      </c>
      <c r="Q159" s="48" t="str" cm="1">
        <f t="array" ref="Q159">IFERROR(
IF(OR(Q$9="",$I159=""),"",
SUMIFS(収穫記録!$P:$P,収穫記録!$D:$D,$J$1,収穫記録!$I:$I,$J$2,収穫記録!$J:$J,Q$9,収穫記録!$F:$F,$I159,収穫記録!$B:$B,"&gt;="&amp;$J$5,収穫記録!$B:$B,"&lt;="&amp;$J$6)
/_xlfn.UNIQUE(_xlfn._xlws.FILTER($E:$E,$D:$D=$J$3))
/IF($J$4="総計",1,IF($J$4="割合",$H159,$K159/10))
),0)</f>
        <v/>
      </c>
      <c r="R159" s="48" t="str" cm="1">
        <f t="array" ref="R159">IFERROR(
IF(OR(R$9="",$I159=""),"",
SUMIFS(収穫記録!$P:$P,収穫記録!$D:$D,$J$1,収穫記録!$I:$I,$J$2,収穫記録!$J:$J,R$9,収穫記録!$F:$F,$I159,収穫記録!$B:$B,"&gt;="&amp;$J$5,収穫記録!$B:$B,"&lt;="&amp;$J$6)
/_xlfn.UNIQUE(_xlfn._xlws.FILTER($E:$E,$D:$D=$J$3))
/IF($J$4="総計",1,IF($J$4="割合",$H159,$K159/10))
),0)</f>
        <v/>
      </c>
      <c r="S159" s="48" t="str" cm="1">
        <f t="array" ref="S159">IFERROR(
IF(OR(S$9="",$I159=""),"",
SUMIFS(収穫記録!$P:$P,収穫記録!$D:$D,$J$1,収穫記録!$I:$I,$J$2,収穫記録!$J:$J,S$9,収穫記録!$F:$F,$I159,収穫記録!$B:$B,"&gt;="&amp;$J$5,収穫記録!$B:$B,"&lt;="&amp;$J$6)
/_xlfn.UNIQUE(_xlfn._xlws.FILTER($E:$E,$D:$D=$J$3))
/IF($J$4="総計",1,IF($J$4="割合",$H159,$K159/10))
),0)</f>
        <v/>
      </c>
      <c r="T159" s="48" t="str" cm="1">
        <f t="array" ref="T159">IFERROR(
IF(OR(T$9="",$I159=""),"",
SUMIFS(収穫記録!$P:$P,収穫記録!$D:$D,$J$1,収穫記録!$I:$I,$J$2,収穫記録!$J:$J,T$9,収穫記録!$F:$F,$I159,収穫記録!$B:$B,"&gt;="&amp;$J$5,収穫記録!$B:$B,"&lt;="&amp;$J$6)
/_xlfn.UNIQUE(_xlfn._xlws.FILTER($E:$E,$D:$D=$J$3))
/IF($J$4="総計",1,IF($J$4="割合",$H159,$K159/10))
),0)</f>
        <v/>
      </c>
      <c r="U159" s="48" t="str" cm="1">
        <f t="array" ref="U159">IFERROR(
IF(OR(U$9="",$I159=""),"",
SUMIFS(収穫記録!$P:$P,収穫記録!$D:$D,$J$1,収穫記録!$I:$I,$J$2,収穫記録!$J:$J,U$9,収穫記録!$F:$F,$I159,収穫記録!$B:$B,"&gt;="&amp;$J$5,収穫記録!$B:$B,"&lt;="&amp;$J$6)
/_xlfn.UNIQUE(_xlfn._xlws.FILTER($E:$E,$D:$D=$J$3))
/IF($J$4="総計",1,IF($J$4="割合",$H159,$K159/10))
),0)</f>
        <v/>
      </c>
      <c r="V159" s="48" t="str" cm="1">
        <f t="array" ref="V159">IFERROR(
IF(OR(V$9="",$I159=""),"",
SUMIFS(収穫記録!$P:$P,収穫記録!$D:$D,$J$1,収穫記録!$I:$I,$J$2,収穫記録!$J:$J,V$9,収穫記録!$F:$F,$I159,収穫記録!$B:$B,"&gt;="&amp;$J$5,収穫記録!$B:$B,"&lt;="&amp;$J$6)
/_xlfn.UNIQUE(_xlfn._xlws.FILTER($E:$E,$D:$D=$J$3))
/IF($J$4="総計",1,IF($J$4="割合",$H159,$K159/10))
),0)</f>
        <v/>
      </c>
      <c r="W159" s="48" t="str" cm="1">
        <f t="array" ref="W159">IFERROR(
IF(OR(W$9="",$I159=""),"",
SUMIFS(収穫記録!$P:$P,収穫記録!$D:$D,$J$1,収穫記録!$I:$I,$J$2,収穫記録!$J:$J,W$9,収穫記録!$F:$F,$I159,収穫記録!$B:$B,"&gt;="&amp;$J$5,収穫記録!$B:$B,"&lt;="&amp;$J$6)
/_xlfn.UNIQUE(_xlfn._xlws.FILTER($E:$E,$D:$D=$J$3))
/IF($J$4="総計",1,IF($J$4="割合",$H159,$K159/10))
),0)</f>
        <v/>
      </c>
      <c r="X159" s="48" t="str" cm="1">
        <f t="array" ref="X159">IFERROR(
IF(OR(X$9="",$I159=""),"",
SUMIFS(収穫記録!$P:$P,収穫記録!$D:$D,$J$1,収穫記録!$I:$I,$J$2,収穫記録!$J:$J,X$9,収穫記録!$F:$F,$I159,収穫記録!$B:$B,"&gt;="&amp;$J$5,収穫記録!$B:$B,"&lt;="&amp;$J$6)
/_xlfn.UNIQUE(_xlfn._xlws.FILTER($E:$E,$D:$D=$J$3))
/IF($J$4="総計",1,IF($J$4="割合",$H159,$K159/10))
),0)</f>
        <v/>
      </c>
    </row>
    <row r="160" spans="10:24">
      <c r="J160" s="13"/>
      <c r="K160" s="37"/>
      <c r="L160" s="46" t="str">
        <f t="shared" si="2"/>
        <v/>
      </c>
      <c r="M160" s="47" cm="1">
        <f t="array" ref="M160">IFERROR(
IF(OR(M$9="",$I160=""),"",
SUMIFS(収穫記録!$P:$P,収穫記録!$D:$D,$J$1,収穫記録!$I:$I,$J$2,収穫記録!$J:$J,M$9,収穫記録!$F:$F,$I160,収穫記録!$B:$B,"&gt;="&amp;$J$5,収穫記録!$B:$B,"&lt;="&amp;$J$6)
/_xlfn.UNIQUE(_xlfn._xlws.FILTER($E:$E,$D:$D=$J$3))
/IF($J$4="総計",1,IF($J$4="割合",$H160,$K160/10))
),0)</f>
        <v>0</v>
      </c>
      <c r="N160" s="48" t="str" cm="1">
        <f t="array" ref="N160">IFERROR(
IF(OR(N$9="",$I160=""),"",
SUMIFS(収穫記録!$P:$P,収穫記録!$D:$D,$J$1,収穫記録!$I:$I,$J$2,収穫記録!$J:$J,N$9,収穫記録!$F:$F,$I160,収穫記録!$B:$B,"&gt;="&amp;$J$5,収穫記録!$B:$B,"&lt;="&amp;$J$6)
/_xlfn.UNIQUE(_xlfn._xlws.FILTER($E:$E,$D:$D=$J$3))
/IF($J$4="総計",1,IF($J$4="割合",$H160,$K160/10))
),0)</f>
        <v/>
      </c>
      <c r="O160" s="48" t="str" cm="1">
        <f t="array" ref="O160">IFERROR(
IF(OR(O$9="",$I160=""),"",
SUMIFS(収穫記録!$P:$P,収穫記録!$D:$D,$J$1,収穫記録!$I:$I,$J$2,収穫記録!$J:$J,O$9,収穫記録!$F:$F,$I160,収穫記録!$B:$B,"&gt;="&amp;$J$5,収穫記録!$B:$B,"&lt;="&amp;$J$6)
/_xlfn.UNIQUE(_xlfn._xlws.FILTER($E:$E,$D:$D=$J$3))
/IF($J$4="総計",1,IF($J$4="割合",$H160,$K160/10))
),0)</f>
        <v/>
      </c>
      <c r="P160" s="48" t="str" cm="1">
        <f t="array" ref="P160">IFERROR(
IF(OR(P$9="",$I160=""),"",
SUMIFS(収穫記録!$P:$P,収穫記録!$D:$D,$J$1,収穫記録!$I:$I,$J$2,収穫記録!$J:$J,P$9,収穫記録!$F:$F,$I160,収穫記録!$B:$B,"&gt;="&amp;$J$5,収穫記録!$B:$B,"&lt;="&amp;$J$6)
/_xlfn.UNIQUE(_xlfn._xlws.FILTER($E:$E,$D:$D=$J$3))
/IF($J$4="総計",1,IF($J$4="割合",$H160,$K160/10))
),0)</f>
        <v/>
      </c>
      <c r="Q160" s="48" t="str" cm="1">
        <f t="array" ref="Q160">IFERROR(
IF(OR(Q$9="",$I160=""),"",
SUMIFS(収穫記録!$P:$P,収穫記録!$D:$D,$J$1,収穫記録!$I:$I,$J$2,収穫記録!$J:$J,Q$9,収穫記録!$F:$F,$I160,収穫記録!$B:$B,"&gt;="&amp;$J$5,収穫記録!$B:$B,"&lt;="&amp;$J$6)
/_xlfn.UNIQUE(_xlfn._xlws.FILTER($E:$E,$D:$D=$J$3))
/IF($J$4="総計",1,IF($J$4="割合",$H160,$K160/10))
),0)</f>
        <v/>
      </c>
      <c r="R160" s="48" t="str" cm="1">
        <f t="array" ref="R160">IFERROR(
IF(OR(R$9="",$I160=""),"",
SUMIFS(収穫記録!$P:$P,収穫記録!$D:$D,$J$1,収穫記録!$I:$I,$J$2,収穫記録!$J:$J,R$9,収穫記録!$F:$F,$I160,収穫記録!$B:$B,"&gt;="&amp;$J$5,収穫記録!$B:$B,"&lt;="&amp;$J$6)
/_xlfn.UNIQUE(_xlfn._xlws.FILTER($E:$E,$D:$D=$J$3))
/IF($J$4="総計",1,IF($J$4="割合",$H160,$K160/10))
),0)</f>
        <v/>
      </c>
      <c r="S160" s="48" t="str" cm="1">
        <f t="array" ref="S160">IFERROR(
IF(OR(S$9="",$I160=""),"",
SUMIFS(収穫記録!$P:$P,収穫記録!$D:$D,$J$1,収穫記録!$I:$I,$J$2,収穫記録!$J:$J,S$9,収穫記録!$F:$F,$I160,収穫記録!$B:$B,"&gt;="&amp;$J$5,収穫記録!$B:$B,"&lt;="&amp;$J$6)
/_xlfn.UNIQUE(_xlfn._xlws.FILTER($E:$E,$D:$D=$J$3))
/IF($J$4="総計",1,IF($J$4="割合",$H160,$K160/10))
),0)</f>
        <v/>
      </c>
      <c r="T160" s="48" t="str" cm="1">
        <f t="array" ref="T160">IFERROR(
IF(OR(T$9="",$I160=""),"",
SUMIFS(収穫記録!$P:$P,収穫記録!$D:$D,$J$1,収穫記録!$I:$I,$J$2,収穫記録!$J:$J,T$9,収穫記録!$F:$F,$I160,収穫記録!$B:$B,"&gt;="&amp;$J$5,収穫記録!$B:$B,"&lt;="&amp;$J$6)
/_xlfn.UNIQUE(_xlfn._xlws.FILTER($E:$E,$D:$D=$J$3))
/IF($J$4="総計",1,IF($J$4="割合",$H160,$K160/10))
),0)</f>
        <v/>
      </c>
      <c r="U160" s="48" t="str" cm="1">
        <f t="array" ref="U160">IFERROR(
IF(OR(U$9="",$I160=""),"",
SUMIFS(収穫記録!$P:$P,収穫記録!$D:$D,$J$1,収穫記録!$I:$I,$J$2,収穫記録!$J:$J,U$9,収穫記録!$F:$F,$I160,収穫記録!$B:$B,"&gt;="&amp;$J$5,収穫記録!$B:$B,"&lt;="&amp;$J$6)
/_xlfn.UNIQUE(_xlfn._xlws.FILTER($E:$E,$D:$D=$J$3))
/IF($J$4="総計",1,IF($J$4="割合",$H160,$K160/10))
),0)</f>
        <v/>
      </c>
      <c r="V160" s="48" t="str" cm="1">
        <f t="array" ref="V160">IFERROR(
IF(OR(V$9="",$I160=""),"",
SUMIFS(収穫記録!$P:$P,収穫記録!$D:$D,$J$1,収穫記録!$I:$I,$J$2,収穫記録!$J:$J,V$9,収穫記録!$F:$F,$I160,収穫記録!$B:$B,"&gt;="&amp;$J$5,収穫記録!$B:$B,"&lt;="&amp;$J$6)
/_xlfn.UNIQUE(_xlfn._xlws.FILTER($E:$E,$D:$D=$J$3))
/IF($J$4="総計",1,IF($J$4="割合",$H160,$K160/10))
),0)</f>
        <v/>
      </c>
      <c r="W160" s="48" t="str" cm="1">
        <f t="array" ref="W160">IFERROR(
IF(OR(W$9="",$I160=""),"",
SUMIFS(収穫記録!$P:$P,収穫記録!$D:$D,$J$1,収穫記録!$I:$I,$J$2,収穫記録!$J:$J,W$9,収穫記録!$F:$F,$I160,収穫記録!$B:$B,"&gt;="&amp;$J$5,収穫記録!$B:$B,"&lt;="&amp;$J$6)
/_xlfn.UNIQUE(_xlfn._xlws.FILTER($E:$E,$D:$D=$J$3))
/IF($J$4="総計",1,IF($J$4="割合",$H160,$K160/10))
),0)</f>
        <v/>
      </c>
      <c r="X160" s="48" t="str" cm="1">
        <f t="array" ref="X160">IFERROR(
IF(OR(X$9="",$I160=""),"",
SUMIFS(収穫記録!$P:$P,収穫記録!$D:$D,$J$1,収穫記録!$I:$I,$J$2,収穫記録!$J:$J,X$9,収穫記録!$F:$F,$I160,収穫記録!$B:$B,"&gt;="&amp;$J$5,収穫記録!$B:$B,"&lt;="&amp;$J$6)
/_xlfn.UNIQUE(_xlfn._xlws.FILTER($E:$E,$D:$D=$J$3))
/IF($J$4="総計",1,IF($J$4="割合",$H160,$K160/10))
),0)</f>
        <v/>
      </c>
    </row>
    <row r="161" spans="10:24">
      <c r="J161" s="13"/>
      <c r="K161" s="37"/>
      <c r="L161" s="46" t="str">
        <f t="shared" si="2"/>
        <v/>
      </c>
      <c r="M161" s="47" cm="1">
        <f t="array" ref="M161">IFERROR(
IF(OR(M$9="",$I161=""),"",
SUMIFS(収穫記録!$P:$P,収穫記録!$D:$D,$J$1,収穫記録!$I:$I,$J$2,収穫記録!$J:$J,M$9,収穫記録!$F:$F,$I161,収穫記録!$B:$B,"&gt;="&amp;$J$5,収穫記録!$B:$B,"&lt;="&amp;$J$6)
/_xlfn.UNIQUE(_xlfn._xlws.FILTER($E:$E,$D:$D=$J$3))
/IF($J$4="総計",1,IF($J$4="割合",$H161,$K161/10))
),0)</f>
        <v>0</v>
      </c>
      <c r="N161" s="48" t="str" cm="1">
        <f t="array" ref="N161">IFERROR(
IF(OR(N$9="",$I161=""),"",
SUMIFS(収穫記録!$P:$P,収穫記録!$D:$D,$J$1,収穫記録!$I:$I,$J$2,収穫記録!$J:$J,N$9,収穫記録!$F:$F,$I161,収穫記録!$B:$B,"&gt;="&amp;$J$5,収穫記録!$B:$B,"&lt;="&amp;$J$6)
/_xlfn.UNIQUE(_xlfn._xlws.FILTER($E:$E,$D:$D=$J$3))
/IF($J$4="総計",1,IF($J$4="割合",$H161,$K161/10))
),0)</f>
        <v/>
      </c>
      <c r="O161" s="48" t="str" cm="1">
        <f t="array" ref="O161">IFERROR(
IF(OR(O$9="",$I161=""),"",
SUMIFS(収穫記録!$P:$P,収穫記録!$D:$D,$J$1,収穫記録!$I:$I,$J$2,収穫記録!$J:$J,O$9,収穫記録!$F:$F,$I161,収穫記録!$B:$B,"&gt;="&amp;$J$5,収穫記録!$B:$B,"&lt;="&amp;$J$6)
/_xlfn.UNIQUE(_xlfn._xlws.FILTER($E:$E,$D:$D=$J$3))
/IF($J$4="総計",1,IF($J$4="割合",$H161,$K161/10))
),0)</f>
        <v/>
      </c>
      <c r="P161" s="48" t="str" cm="1">
        <f t="array" ref="P161">IFERROR(
IF(OR(P$9="",$I161=""),"",
SUMIFS(収穫記録!$P:$P,収穫記録!$D:$D,$J$1,収穫記録!$I:$I,$J$2,収穫記録!$J:$J,P$9,収穫記録!$F:$F,$I161,収穫記録!$B:$B,"&gt;="&amp;$J$5,収穫記録!$B:$B,"&lt;="&amp;$J$6)
/_xlfn.UNIQUE(_xlfn._xlws.FILTER($E:$E,$D:$D=$J$3))
/IF($J$4="総計",1,IF($J$4="割合",$H161,$K161/10))
),0)</f>
        <v/>
      </c>
      <c r="Q161" s="48" t="str" cm="1">
        <f t="array" ref="Q161">IFERROR(
IF(OR(Q$9="",$I161=""),"",
SUMIFS(収穫記録!$P:$P,収穫記録!$D:$D,$J$1,収穫記録!$I:$I,$J$2,収穫記録!$J:$J,Q$9,収穫記録!$F:$F,$I161,収穫記録!$B:$B,"&gt;="&amp;$J$5,収穫記録!$B:$B,"&lt;="&amp;$J$6)
/_xlfn.UNIQUE(_xlfn._xlws.FILTER($E:$E,$D:$D=$J$3))
/IF($J$4="総計",1,IF($J$4="割合",$H161,$K161/10))
),0)</f>
        <v/>
      </c>
      <c r="R161" s="48" t="str" cm="1">
        <f t="array" ref="R161">IFERROR(
IF(OR(R$9="",$I161=""),"",
SUMIFS(収穫記録!$P:$P,収穫記録!$D:$D,$J$1,収穫記録!$I:$I,$J$2,収穫記録!$J:$J,R$9,収穫記録!$F:$F,$I161,収穫記録!$B:$B,"&gt;="&amp;$J$5,収穫記録!$B:$B,"&lt;="&amp;$J$6)
/_xlfn.UNIQUE(_xlfn._xlws.FILTER($E:$E,$D:$D=$J$3))
/IF($J$4="総計",1,IF($J$4="割合",$H161,$K161/10))
),0)</f>
        <v/>
      </c>
      <c r="S161" s="48" t="str" cm="1">
        <f t="array" ref="S161">IFERROR(
IF(OR(S$9="",$I161=""),"",
SUMIFS(収穫記録!$P:$P,収穫記録!$D:$D,$J$1,収穫記録!$I:$I,$J$2,収穫記録!$J:$J,S$9,収穫記録!$F:$F,$I161,収穫記録!$B:$B,"&gt;="&amp;$J$5,収穫記録!$B:$B,"&lt;="&amp;$J$6)
/_xlfn.UNIQUE(_xlfn._xlws.FILTER($E:$E,$D:$D=$J$3))
/IF($J$4="総計",1,IF($J$4="割合",$H161,$K161/10))
),0)</f>
        <v/>
      </c>
      <c r="T161" s="48" t="str" cm="1">
        <f t="array" ref="T161">IFERROR(
IF(OR(T$9="",$I161=""),"",
SUMIFS(収穫記録!$P:$P,収穫記録!$D:$D,$J$1,収穫記録!$I:$I,$J$2,収穫記録!$J:$J,T$9,収穫記録!$F:$F,$I161,収穫記録!$B:$B,"&gt;="&amp;$J$5,収穫記録!$B:$B,"&lt;="&amp;$J$6)
/_xlfn.UNIQUE(_xlfn._xlws.FILTER($E:$E,$D:$D=$J$3))
/IF($J$4="総計",1,IF($J$4="割合",$H161,$K161/10))
),0)</f>
        <v/>
      </c>
      <c r="U161" s="48" t="str" cm="1">
        <f t="array" ref="U161">IFERROR(
IF(OR(U$9="",$I161=""),"",
SUMIFS(収穫記録!$P:$P,収穫記録!$D:$D,$J$1,収穫記録!$I:$I,$J$2,収穫記録!$J:$J,U$9,収穫記録!$F:$F,$I161,収穫記録!$B:$B,"&gt;="&amp;$J$5,収穫記録!$B:$B,"&lt;="&amp;$J$6)
/_xlfn.UNIQUE(_xlfn._xlws.FILTER($E:$E,$D:$D=$J$3))
/IF($J$4="総計",1,IF($J$4="割合",$H161,$K161/10))
),0)</f>
        <v/>
      </c>
      <c r="V161" s="48" t="str" cm="1">
        <f t="array" ref="V161">IFERROR(
IF(OR(V$9="",$I161=""),"",
SUMIFS(収穫記録!$P:$P,収穫記録!$D:$D,$J$1,収穫記録!$I:$I,$J$2,収穫記録!$J:$J,V$9,収穫記録!$F:$F,$I161,収穫記録!$B:$B,"&gt;="&amp;$J$5,収穫記録!$B:$B,"&lt;="&amp;$J$6)
/_xlfn.UNIQUE(_xlfn._xlws.FILTER($E:$E,$D:$D=$J$3))
/IF($J$4="総計",1,IF($J$4="割合",$H161,$K161/10))
),0)</f>
        <v/>
      </c>
      <c r="W161" s="48" t="str" cm="1">
        <f t="array" ref="W161">IFERROR(
IF(OR(W$9="",$I161=""),"",
SUMIFS(収穫記録!$P:$P,収穫記録!$D:$D,$J$1,収穫記録!$I:$I,$J$2,収穫記録!$J:$J,W$9,収穫記録!$F:$F,$I161,収穫記録!$B:$B,"&gt;="&amp;$J$5,収穫記録!$B:$B,"&lt;="&amp;$J$6)
/_xlfn.UNIQUE(_xlfn._xlws.FILTER($E:$E,$D:$D=$J$3))
/IF($J$4="総計",1,IF($J$4="割合",$H161,$K161/10))
),0)</f>
        <v/>
      </c>
      <c r="X161" s="48" t="str" cm="1">
        <f t="array" ref="X161">IFERROR(
IF(OR(X$9="",$I161=""),"",
SUMIFS(収穫記録!$P:$P,収穫記録!$D:$D,$J$1,収穫記録!$I:$I,$J$2,収穫記録!$J:$J,X$9,収穫記録!$F:$F,$I161,収穫記録!$B:$B,"&gt;="&amp;$J$5,収穫記録!$B:$B,"&lt;="&amp;$J$6)
/_xlfn.UNIQUE(_xlfn._xlws.FILTER($E:$E,$D:$D=$J$3))
/IF($J$4="総計",1,IF($J$4="割合",$H161,$K161/10))
),0)</f>
        <v/>
      </c>
    </row>
    <row r="162" spans="10:24">
      <c r="J162" s="13"/>
      <c r="K162" s="37"/>
      <c r="L162" s="46" t="str">
        <f t="shared" si="2"/>
        <v/>
      </c>
      <c r="M162" s="47" cm="1">
        <f t="array" ref="M162">IFERROR(
IF(OR(M$9="",$I162=""),"",
SUMIFS(収穫記録!$P:$P,収穫記録!$D:$D,$J$1,収穫記録!$I:$I,$J$2,収穫記録!$J:$J,M$9,収穫記録!$F:$F,$I162,収穫記録!$B:$B,"&gt;="&amp;$J$5,収穫記録!$B:$B,"&lt;="&amp;$J$6)
/_xlfn.UNIQUE(_xlfn._xlws.FILTER($E:$E,$D:$D=$J$3))
/IF($J$4="総計",1,IF($J$4="割合",$H162,$K162/10))
),0)</f>
        <v>0</v>
      </c>
      <c r="N162" s="48" t="str" cm="1">
        <f t="array" ref="N162">IFERROR(
IF(OR(N$9="",$I162=""),"",
SUMIFS(収穫記録!$P:$P,収穫記録!$D:$D,$J$1,収穫記録!$I:$I,$J$2,収穫記録!$J:$J,N$9,収穫記録!$F:$F,$I162,収穫記録!$B:$B,"&gt;="&amp;$J$5,収穫記録!$B:$B,"&lt;="&amp;$J$6)
/_xlfn.UNIQUE(_xlfn._xlws.FILTER($E:$E,$D:$D=$J$3))
/IF($J$4="総計",1,IF($J$4="割合",$H162,$K162/10))
),0)</f>
        <v/>
      </c>
      <c r="O162" s="48" t="str" cm="1">
        <f t="array" ref="O162">IFERROR(
IF(OR(O$9="",$I162=""),"",
SUMIFS(収穫記録!$P:$P,収穫記録!$D:$D,$J$1,収穫記録!$I:$I,$J$2,収穫記録!$J:$J,O$9,収穫記録!$F:$F,$I162,収穫記録!$B:$B,"&gt;="&amp;$J$5,収穫記録!$B:$B,"&lt;="&amp;$J$6)
/_xlfn.UNIQUE(_xlfn._xlws.FILTER($E:$E,$D:$D=$J$3))
/IF($J$4="総計",1,IF($J$4="割合",$H162,$K162/10))
),0)</f>
        <v/>
      </c>
      <c r="P162" s="48" t="str" cm="1">
        <f t="array" ref="P162">IFERROR(
IF(OR(P$9="",$I162=""),"",
SUMIFS(収穫記録!$P:$P,収穫記録!$D:$D,$J$1,収穫記録!$I:$I,$J$2,収穫記録!$J:$J,P$9,収穫記録!$F:$F,$I162,収穫記録!$B:$B,"&gt;="&amp;$J$5,収穫記録!$B:$B,"&lt;="&amp;$J$6)
/_xlfn.UNIQUE(_xlfn._xlws.FILTER($E:$E,$D:$D=$J$3))
/IF($J$4="総計",1,IF($J$4="割合",$H162,$K162/10))
),0)</f>
        <v/>
      </c>
      <c r="Q162" s="48" t="str" cm="1">
        <f t="array" ref="Q162">IFERROR(
IF(OR(Q$9="",$I162=""),"",
SUMIFS(収穫記録!$P:$P,収穫記録!$D:$D,$J$1,収穫記録!$I:$I,$J$2,収穫記録!$J:$J,Q$9,収穫記録!$F:$F,$I162,収穫記録!$B:$B,"&gt;="&amp;$J$5,収穫記録!$B:$B,"&lt;="&amp;$J$6)
/_xlfn.UNIQUE(_xlfn._xlws.FILTER($E:$E,$D:$D=$J$3))
/IF($J$4="総計",1,IF($J$4="割合",$H162,$K162/10))
),0)</f>
        <v/>
      </c>
      <c r="R162" s="48" t="str" cm="1">
        <f t="array" ref="R162">IFERROR(
IF(OR(R$9="",$I162=""),"",
SUMIFS(収穫記録!$P:$P,収穫記録!$D:$D,$J$1,収穫記録!$I:$I,$J$2,収穫記録!$J:$J,R$9,収穫記録!$F:$F,$I162,収穫記録!$B:$B,"&gt;="&amp;$J$5,収穫記録!$B:$B,"&lt;="&amp;$J$6)
/_xlfn.UNIQUE(_xlfn._xlws.FILTER($E:$E,$D:$D=$J$3))
/IF($J$4="総計",1,IF($J$4="割合",$H162,$K162/10))
),0)</f>
        <v/>
      </c>
      <c r="S162" s="48" t="str" cm="1">
        <f t="array" ref="S162">IFERROR(
IF(OR(S$9="",$I162=""),"",
SUMIFS(収穫記録!$P:$P,収穫記録!$D:$D,$J$1,収穫記録!$I:$I,$J$2,収穫記録!$J:$J,S$9,収穫記録!$F:$F,$I162,収穫記録!$B:$B,"&gt;="&amp;$J$5,収穫記録!$B:$B,"&lt;="&amp;$J$6)
/_xlfn.UNIQUE(_xlfn._xlws.FILTER($E:$E,$D:$D=$J$3))
/IF($J$4="総計",1,IF($J$4="割合",$H162,$K162/10))
),0)</f>
        <v/>
      </c>
      <c r="T162" s="48" t="str" cm="1">
        <f t="array" ref="T162">IFERROR(
IF(OR(T$9="",$I162=""),"",
SUMIFS(収穫記録!$P:$P,収穫記録!$D:$D,$J$1,収穫記録!$I:$I,$J$2,収穫記録!$J:$J,T$9,収穫記録!$F:$F,$I162,収穫記録!$B:$B,"&gt;="&amp;$J$5,収穫記録!$B:$B,"&lt;="&amp;$J$6)
/_xlfn.UNIQUE(_xlfn._xlws.FILTER($E:$E,$D:$D=$J$3))
/IF($J$4="総計",1,IF($J$4="割合",$H162,$K162/10))
),0)</f>
        <v/>
      </c>
      <c r="U162" s="48" t="str" cm="1">
        <f t="array" ref="U162">IFERROR(
IF(OR(U$9="",$I162=""),"",
SUMIFS(収穫記録!$P:$P,収穫記録!$D:$D,$J$1,収穫記録!$I:$I,$J$2,収穫記録!$J:$J,U$9,収穫記録!$F:$F,$I162,収穫記録!$B:$B,"&gt;="&amp;$J$5,収穫記録!$B:$B,"&lt;="&amp;$J$6)
/_xlfn.UNIQUE(_xlfn._xlws.FILTER($E:$E,$D:$D=$J$3))
/IF($J$4="総計",1,IF($J$4="割合",$H162,$K162/10))
),0)</f>
        <v/>
      </c>
      <c r="V162" s="48" t="str" cm="1">
        <f t="array" ref="V162">IFERROR(
IF(OR(V$9="",$I162=""),"",
SUMIFS(収穫記録!$P:$P,収穫記録!$D:$D,$J$1,収穫記録!$I:$I,$J$2,収穫記録!$J:$J,V$9,収穫記録!$F:$F,$I162,収穫記録!$B:$B,"&gt;="&amp;$J$5,収穫記録!$B:$B,"&lt;="&amp;$J$6)
/_xlfn.UNIQUE(_xlfn._xlws.FILTER($E:$E,$D:$D=$J$3))
/IF($J$4="総計",1,IF($J$4="割合",$H162,$K162/10))
),0)</f>
        <v/>
      </c>
      <c r="W162" s="48" t="str" cm="1">
        <f t="array" ref="W162">IFERROR(
IF(OR(W$9="",$I162=""),"",
SUMIFS(収穫記録!$P:$P,収穫記録!$D:$D,$J$1,収穫記録!$I:$I,$J$2,収穫記録!$J:$J,W$9,収穫記録!$F:$F,$I162,収穫記録!$B:$B,"&gt;="&amp;$J$5,収穫記録!$B:$B,"&lt;="&amp;$J$6)
/_xlfn.UNIQUE(_xlfn._xlws.FILTER($E:$E,$D:$D=$J$3))
/IF($J$4="総計",1,IF($J$4="割合",$H162,$K162/10))
),0)</f>
        <v/>
      </c>
      <c r="X162" s="48" t="str" cm="1">
        <f t="array" ref="X162">IFERROR(
IF(OR(X$9="",$I162=""),"",
SUMIFS(収穫記録!$P:$P,収穫記録!$D:$D,$J$1,収穫記録!$I:$I,$J$2,収穫記録!$J:$J,X$9,収穫記録!$F:$F,$I162,収穫記録!$B:$B,"&gt;="&amp;$J$5,収穫記録!$B:$B,"&lt;="&amp;$J$6)
/_xlfn.UNIQUE(_xlfn._xlws.FILTER($E:$E,$D:$D=$J$3))
/IF($J$4="総計",1,IF($J$4="割合",$H162,$K162/10))
),0)</f>
        <v/>
      </c>
    </row>
    <row r="163" spans="10:24">
      <c r="J163" s="13"/>
      <c r="K163" s="37"/>
      <c r="L163" s="46" t="str">
        <f t="shared" si="2"/>
        <v/>
      </c>
      <c r="M163" s="47" cm="1">
        <f t="array" ref="M163">IFERROR(
IF(OR(M$9="",$I163=""),"",
SUMIFS(収穫記録!$P:$P,収穫記録!$D:$D,$J$1,収穫記録!$I:$I,$J$2,収穫記録!$J:$J,M$9,収穫記録!$F:$F,$I163,収穫記録!$B:$B,"&gt;="&amp;$J$5,収穫記録!$B:$B,"&lt;="&amp;$J$6)
/_xlfn.UNIQUE(_xlfn._xlws.FILTER($E:$E,$D:$D=$J$3))
/IF($J$4="総計",1,IF($J$4="割合",$H163,$K163/10))
),0)</f>
        <v>0</v>
      </c>
      <c r="N163" s="48" t="str" cm="1">
        <f t="array" ref="N163">IFERROR(
IF(OR(N$9="",$I163=""),"",
SUMIFS(収穫記録!$P:$P,収穫記録!$D:$D,$J$1,収穫記録!$I:$I,$J$2,収穫記録!$J:$J,N$9,収穫記録!$F:$F,$I163,収穫記録!$B:$B,"&gt;="&amp;$J$5,収穫記録!$B:$B,"&lt;="&amp;$J$6)
/_xlfn.UNIQUE(_xlfn._xlws.FILTER($E:$E,$D:$D=$J$3))
/IF($J$4="総計",1,IF($J$4="割合",$H163,$K163/10))
),0)</f>
        <v/>
      </c>
      <c r="O163" s="48" t="str" cm="1">
        <f t="array" ref="O163">IFERROR(
IF(OR(O$9="",$I163=""),"",
SUMIFS(収穫記録!$P:$P,収穫記録!$D:$D,$J$1,収穫記録!$I:$I,$J$2,収穫記録!$J:$J,O$9,収穫記録!$F:$F,$I163,収穫記録!$B:$B,"&gt;="&amp;$J$5,収穫記録!$B:$B,"&lt;="&amp;$J$6)
/_xlfn.UNIQUE(_xlfn._xlws.FILTER($E:$E,$D:$D=$J$3))
/IF($J$4="総計",1,IF($J$4="割合",$H163,$K163/10))
),0)</f>
        <v/>
      </c>
      <c r="P163" s="48" t="str" cm="1">
        <f t="array" ref="P163">IFERROR(
IF(OR(P$9="",$I163=""),"",
SUMIFS(収穫記録!$P:$P,収穫記録!$D:$D,$J$1,収穫記録!$I:$I,$J$2,収穫記録!$J:$J,P$9,収穫記録!$F:$F,$I163,収穫記録!$B:$B,"&gt;="&amp;$J$5,収穫記録!$B:$B,"&lt;="&amp;$J$6)
/_xlfn.UNIQUE(_xlfn._xlws.FILTER($E:$E,$D:$D=$J$3))
/IF($J$4="総計",1,IF($J$4="割合",$H163,$K163/10))
),0)</f>
        <v/>
      </c>
      <c r="Q163" s="48" t="str" cm="1">
        <f t="array" ref="Q163">IFERROR(
IF(OR(Q$9="",$I163=""),"",
SUMIFS(収穫記録!$P:$P,収穫記録!$D:$D,$J$1,収穫記録!$I:$I,$J$2,収穫記録!$J:$J,Q$9,収穫記録!$F:$F,$I163,収穫記録!$B:$B,"&gt;="&amp;$J$5,収穫記録!$B:$B,"&lt;="&amp;$J$6)
/_xlfn.UNIQUE(_xlfn._xlws.FILTER($E:$E,$D:$D=$J$3))
/IF($J$4="総計",1,IF($J$4="割合",$H163,$K163/10))
),0)</f>
        <v/>
      </c>
      <c r="R163" s="48" t="str" cm="1">
        <f t="array" ref="R163">IFERROR(
IF(OR(R$9="",$I163=""),"",
SUMIFS(収穫記録!$P:$P,収穫記録!$D:$D,$J$1,収穫記録!$I:$I,$J$2,収穫記録!$J:$J,R$9,収穫記録!$F:$F,$I163,収穫記録!$B:$B,"&gt;="&amp;$J$5,収穫記録!$B:$B,"&lt;="&amp;$J$6)
/_xlfn.UNIQUE(_xlfn._xlws.FILTER($E:$E,$D:$D=$J$3))
/IF($J$4="総計",1,IF($J$4="割合",$H163,$K163/10))
),0)</f>
        <v/>
      </c>
      <c r="S163" s="48" t="str" cm="1">
        <f t="array" ref="S163">IFERROR(
IF(OR(S$9="",$I163=""),"",
SUMIFS(収穫記録!$P:$P,収穫記録!$D:$D,$J$1,収穫記録!$I:$I,$J$2,収穫記録!$J:$J,S$9,収穫記録!$F:$F,$I163,収穫記録!$B:$B,"&gt;="&amp;$J$5,収穫記録!$B:$B,"&lt;="&amp;$J$6)
/_xlfn.UNIQUE(_xlfn._xlws.FILTER($E:$E,$D:$D=$J$3))
/IF($J$4="総計",1,IF($J$4="割合",$H163,$K163/10))
),0)</f>
        <v/>
      </c>
      <c r="T163" s="48" t="str" cm="1">
        <f t="array" ref="T163">IFERROR(
IF(OR(T$9="",$I163=""),"",
SUMIFS(収穫記録!$P:$P,収穫記録!$D:$D,$J$1,収穫記録!$I:$I,$J$2,収穫記録!$J:$J,T$9,収穫記録!$F:$F,$I163,収穫記録!$B:$B,"&gt;="&amp;$J$5,収穫記録!$B:$B,"&lt;="&amp;$J$6)
/_xlfn.UNIQUE(_xlfn._xlws.FILTER($E:$E,$D:$D=$J$3))
/IF($J$4="総計",1,IF($J$4="割合",$H163,$K163/10))
),0)</f>
        <v/>
      </c>
      <c r="U163" s="48" t="str" cm="1">
        <f t="array" ref="U163">IFERROR(
IF(OR(U$9="",$I163=""),"",
SUMIFS(収穫記録!$P:$P,収穫記録!$D:$D,$J$1,収穫記録!$I:$I,$J$2,収穫記録!$J:$J,U$9,収穫記録!$F:$F,$I163,収穫記録!$B:$B,"&gt;="&amp;$J$5,収穫記録!$B:$B,"&lt;="&amp;$J$6)
/_xlfn.UNIQUE(_xlfn._xlws.FILTER($E:$E,$D:$D=$J$3))
/IF($J$4="総計",1,IF($J$4="割合",$H163,$K163/10))
),0)</f>
        <v/>
      </c>
      <c r="V163" s="48" t="str" cm="1">
        <f t="array" ref="V163">IFERROR(
IF(OR(V$9="",$I163=""),"",
SUMIFS(収穫記録!$P:$P,収穫記録!$D:$D,$J$1,収穫記録!$I:$I,$J$2,収穫記録!$J:$J,V$9,収穫記録!$F:$F,$I163,収穫記録!$B:$B,"&gt;="&amp;$J$5,収穫記録!$B:$B,"&lt;="&amp;$J$6)
/_xlfn.UNIQUE(_xlfn._xlws.FILTER($E:$E,$D:$D=$J$3))
/IF($J$4="総計",1,IF($J$4="割合",$H163,$K163/10))
),0)</f>
        <v/>
      </c>
      <c r="W163" s="48" t="str" cm="1">
        <f t="array" ref="W163">IFERROR(
IF(OR(W$9="",$I163=""),"",
SUMIFS(収穫記録!$P:$P,収穫記録!$D:$D,$J$1,収穫記録!$I:$I,$J$2,収穫記録!$J:$J,W$9,収穫記録!$F:$F,$I163,収穫記録!$B:$B,"&gt;="&amp;$J$5,収穫記録!$B:$B,"&lt;="&amp;$J$6)
/_xlfn.UNIQUE(_xlfn._xlws.FILTER($E:$E,$D:$D=$J$3))
/IF($J$4="総計",1,IF($J$4="割合",$H163,$K163/10))
),0)</f>
        <v/>
      </c>
      <c r="X163" s="48" t="str" cm="1">
        <f t="array" ref="X163">IFERROR(
IF(OR(X$9="",$I163=""),"",
SUMIFS(収穫記録!$P:$P,収穫記録!$D:$D,$J$1,収穫記録!$I:$I,$J$2,収穫記録!$J:$J,X$9,収穫記録!$F:$F,$I163,収穫記録!$B:$B,"&gt;="&amp;$J$5,収穫記録!$B:$B,"&lt;="&amp;$J$6)
/_xlfn.UNIQUE(_xlfn._xlws.FILTER($E:$E,$D:$D=$J$3))
/IF($J$4="総計",1,IF($J$4="割合",$H163,$K163/10))
),0)</f>
        <v/>
      </c>
    </row>
    <row r="164" spans="10:24">
      <c r="J164" s="13"/>
      <c r="K164" s="37"/>
      <c r="L164" s="46" t="str">
        <f t="shared" si="2"/>
        <v/>
      </c>
      <c r="M164" s="47" cm="1">
        <f t="array" ref="M164">IFERROR(
IF(OR(M$9="",$I164=""),"",
SUMIFS(収穫記録!$P:$P,収穫記録!$D:$D,$J$1,収穫記録!$I:$I,$J$2,収穫記録!$J:$J,M$9,収穫記録!$F:$F,$I164,収穫記録!$B:$B,"&gt;="&amp;$J$5,収穫記録!$B:$B,"&lt;="&amp;$J$6)
/_xlfn.UNIQUE(_xlfn._xlws.FILTER($E:$E,$D:$D=$J$3))
/IF($J$4="総計",1,IF($J$4="割合",$H164,$K164/10))
),0)</f>
        <v>0</v>
      </c>
      <c r="N164" s="48" t="str" cm="1">
        <f t="array" ref="N164">IFERROR(
IF(OR(N$9="",$I164=""),"",
SUMIFS(収穫記録!$P:$P,収穫記録!$D:$D,$J$1,収穫記録!$I:$I,$J$2,収穫記録!$J:$J,N$9,収穫記録!$F:$F,$I164,収穫記録!$B:$B,"&gt;="&amp;$J$5,収穫記録!$B:$B,"&lt;="&amp;$J$6)
/_xlfn.UNIQUE(_xlfn._xlws.FILTER($E:$E,$D:$D=$J$3))
/IF($J$4="総計",1,IF($J$4="割合",$H164,$K164/10))
),0)</f>
        <v/>
      </c>
      <c r="O164" s="48" t="str" cm="1">
        <f t="array" ref="O164">IFERROR(
IF(OR(O$9="",$I164=""),"",
SUMIFS(収穫記録!$P:$P,収穫記録!$D:$D,$J$1,収穫記録!$I:$I,$J$2,収穫記録!$J:$J,O$9,収穫記録!$F:$F,$I164,収穫記録!$B:$B,"&gt;="&amp;$J$5,収穫記録!$B:$B,"&lt;="&amp;$J$6)
/_xlfn.UNIQUE(_xlfn._xlws.FILTER($E:$E,$D:$D=$J$3))
/IF($J$4="総計",1,IF($J$4="割合",$H164,$K164/10))
),0)</f>
        <v/>
      </c>
      <c r="P164" s="48" t="str" cm="1">
        <f t="array" ref="P164">IFERROR(
IF(OR(P$9="",$I164=""),"",
SUMIFS(収穫記録!$P:$P,収穫記録!$D:$D,$J$1,収穫記録!$I:$I,$J$2,収穫記録!$J:$J,P$9,収穫記録!$F:$F,$I164,収穫記録!$B:$B,"&gt;="&amp;$J$5,収穫記録!$B:$B,"&lt;="&amp;$J$6)
/_xlfn.UNIQUE(_xlfn._xlws.FILTER($E:$E,$D:$D=$J$3))
/IF($J$4="総計",1,IF($J$4="割合",$H164,$K164/10))
),0)</f>
        <v/>
      </c>
      <c r="Q164" s="48" t="str" cm="1">
        <f t="array" ref="Q164">IFERROR(
IF(OR(Q$9="",$I164=""),"",
SUMIFS(収穫記録!$P:$P,収穫記録!$D:$D,$J$1,収穫記録!$I:$I,$J$2,収穫記録!$J:$J,Q$9,収穫記録!$F:$F,$I164,収穫記録!$B:$B,"&gt;="&amp;$J$5,収穫記録!$B:$B,"&lt;="&amp;$J$6)
/_xlfn.UNIQUE(_xlfn._xlws.FILTER($E:$E,$D:$D=$J$3))
/IF($J$4="総計",1,IF($J$4="割合",$H164,$K164/10))
),0)</f>
        <v/>
      </c>
      <c r="R164" s="48" t="str" cm="1">
        <f t="array" ref="R164">IFERROR(
IF(OR(R$9="",$I164=""),"",
SUMIFS(収穫記録!$P:$P,収穫記録!$D:$D,$J$1,収穫記録!$I:$I,$J$2,収穫記録!$J:$J,R$9,収穫記録!$F:$F,$I164,収穫記録!$B:$B,"&gt;="&amp;$J$5,収穫記録!$B:$B,"&lt;="&amp;$J$6)
/_xlfn.UNIQUE(_xlfn._xlws.FILTER($E:$E,$D:$D=$J$3))
/IF($J$4="総計",1,IF($J$4="割合",$H164,$K164/10))
),0)</f>
        <v/>
      </c>
      <c r="S164" s="48" t="str" cm="1">
        <f t="array" ref="S164">IFERROR(
IF(OR(S$9="",$I164=""),"",
SUMIFS(収穫記録!$P:$P,収穫記録!$D:$D,$J$1,収穫記録!$I:$I,$J$2,収穫記録!$J:$J,S$9,収穫記録!$F:$F,$I164,収穫記録!$B:$B,"&gt;="&amp;$J$5,収穫記録!$B:$B,"&lt;="&amp;$J$6)
/_xlfn.UNIQUE(_xlfn._xlws.FILTER($E:$E,$D:$D=$J$3))
/IF($J$4="総計",1,IF($J$4="割合",$H164,$K164/10))
),0)</f>
        <v/>
      </c>
      <c r="T164" s="48" t="str" cm="1">
        <f t="array" ref="T164">IFERROR(
IF(OR(T$9="",$I164=""),"",
SUMIFS(収穫記録!$P:$P,収穫記録!$D:$D,$J$1,収穫記録!$I:$I,$J$2,収穫記録!$J:$J,T$9,収穫記録!$F:$F,$I164,収穫記録!$B:$B,"&gt;="&amp;$J$5,収穫記録!$B:$B,"&lt;="&amp;$J$6)
/_xlfn.UNIQUE(_xlfn._xlws.FILTER($E:$E,$D:$D=$J$3))
/IF($J$4="総計",1,IF($J$4="割合",$H164,$K164/10))
),0)</f>
        <v/>
      </c>
      <c r="U164" s="48" t="str" cm="1">
        <f t="array" ref="U164">IFERROR(
IF(OR(U$9="",$I164=""),"",
SUMIFS(収穫記録!$P:$P,収穫記録!$D:$D,$J$1,収穫記録!$I:$I,$J$2,収穫記録!$J:$J,U$9,収穫記録!$F:$F,$I164,収穫記録!$B:$B,"&gt;="&amp;$J$5,収穫記録!$B:$B,"&lt;="&amp;$J$6)
/_xlfn.UNIQUE(_xlfn._xlws.FILTER($E:$E,$D:$D=$J$3))
/IF($J$4="総計",1,IF($J$4="割合",$H164,$K164/10))
),0)</f>
        <v/>
      </c>
      <c r="V164" s="48" t="str" cm="1">
        <f t="array" ref="V164">IFERROR(
IF(OR(V$9="",$I164=""),"",
SUMIFS(収穫記録!$P:$P,収穫記録!$D:$D,$J$1,収穫記録!$I:$I,$J$2,収穫記録!$J:$J,V$9,収穫記録!$F:$F,$I164,収穫記録!$B:$B,"&gt;="&amp;$J$5,収穫記録!$B:$B,"&lt;="&amp;$J$6)
/_xlfn.UNIQUE(_xlfn._xlws.FILTER($E:$E,$D:$D=$J$3))
/IF($J$4="総計",1,IF($J$4="割合",$H164,$K164/10))
),0)</f>
        <v/>
      </c>
      <c r="W164" s="48" t="str" cm="1">
        <f t="array" ref="W164">IFERROR(
IF(OR(W$9="",$I164=""),"",
SUMIFS(収穫記録!$P:$P,収穫記録!$D:$D,$J$1,収穫記録!$I:$I,$J$2,収穫記録!$J:$J,W$9,収穫記録!$F:$F,$I164,収穫記録!$B:$B,"&gt;="&amp;$J$5,収穫記録!$B:$B,"&lt;="&amp;$J$6)
/_xlfn.UNIQUE(_xlfn._xlws.FILTER($E:$E,$D:$D=$J$3))
/IF($J$4="総計",1,IF($J$4="割合",$H164,$K164/10))
),0)</f>
        <v/>
      </c>
      <c r="X164" s="48" t="str" cm="1">
        <f t="array" ref="X164">IFERROR(
IF(OR(X$9="",$I164=""),"",
SUMIFS(収穫記録!$P:$P,収穫記録!$D:$D,$J$1,収穫記録!$I:$I,$J$2,収穫記録!$J:$J,X$9,収穫記録!$F:$F,$I164,収穫記録!$B:$B,"&gt;="&amp;$J$5,収穫記録!$B:$B,"&lt;="&amp;$J$6)
/_xlfn.UNIQUE(_xlfn._xlws.FILTER($E:$E,$D:$D=$J$3))
/IF($J$4="総計",1,IF($J$4="割合",$H164,$K164/10))
),0)</f>
        <v/>
      </c>
    </row>
    <row r="165" spans="10:24">
      <c r="J165" s="13"/>
      <c r="K165" s="37"/>
      <c r="L165" s="46" t="str">
        <f t="shared" si="2"/>
        <v/>
      </c>
      <c r="M165" s="47" cm="1">
        <f t="array" ref="M165">IFERROR(
IF(OR(M$9="",$I165=""),"",
SUMIFS(収穫記録!$P:$P,収穫記録!$D:$D,$J$1,収穫記録!$I:$I,$J$2,収穫記録!$J:$J,M$9,収穫記録!$F:$F,$I165,収穫記録!$B:$B,"&gt;="&amp;$J$5,収穫記録!$B:$B,"&lt;="&amp;$J$6)
/_xlfn.UNIQUE(_xlfn._xlws.FILTER($E:$E,$D:$D=$J$3))
/IF($J$4="総計",1,IF($J$4="割合",$H165,$K165/10))
),0)</f>
        <v>0</v>
      </c>
      <c r="N165" s="48" t="str" cm="1">
        <f t="array" ref="N165">IFERROR(
IF(OR(N$9="",$I165=""),"",
SUMIFS(収穫記録!$P:$P,収穫記録!$D:$D,$J$1,収穫記録!$I:$I,$J$2,収穫記録!$J:$J,N$9,収穫記録!$F:$F,$I165,収穫記録!$B:$B,"&gt;="&amp;$J$5,収穫記録!$B:$B,"&lt;="&amp;$J$6)
/_xlfn.UNIQUE(_xlfn._xlws.FILTER($E:$E,$D:$D=$J$3))
/IF($J$4="総計",1,IF($J$4="割合",$H165,$K165/10))
),0)</f>
        <v/>
      </c>
      <c r="O165" s="48" t="str" cm="1">
        <f t="array" ref="O165">IFERROR(
IF(OR(O$9="",$I165=""),"",
SUMIFS(収穫記録!$P:$P,収穫記録!$D:$D,$J$1,収穫記録!$I:$I,$J$2,収穫記録!$J:$J,O$9,収穫記録!$F:$F,$I165,収穫記録!$B:$B,"&gt;="&amp;$J$5,収穫記録!$B:$B,"&lt;="&amp;$J$6)
/_xlfn.UNIQUE(_xlfn._xlws.FILTER($E:$E,$D:$D=$J$3))
/IF($J$4="総計",1,IF($J$4="割合",$H165,$K165/10))
),0)</f>
        <v/>
      </c>
      <c r="P165" s="48" t="str" cm="1">
        <f t="array" ref="P165">IFERROR(
IF(OR(P$9="",$I165=""),"",
SUMIFS(収穫記録!$P:$P,収穫記録!$D:$D,$J$1,収穫記録!$I:$I,$J$2,収穫記録!$J:$J,P$9,収穫記録!$F:$F,$I165,収穫記録!$B:$B,"&gt;="&amp;$J$5,収穫記録!$B:$B,"&lt;="&amp;$J$6)
/_xlfn.UNIQUE(_xlfn._xlws.FILTER($E:$E,$D:$D=$J$3))
/IF($J$4="総計",1,IF($J$4="割合",$H165,$K165/10))
),0)</f>
        <v/>
      </c>
      <c r="Q165" s="48" t="str" cm="1">
        <f t="array" ref="Q165">IFERROR(
IF(OR(Q$9="",$I165=""),"",
SUMIFS(収穫記録!$P:$P,収穫記録!$D:$D,$J$1,収穫記録!$I:$I,$J$2,収穫記録!$J:$J,Q$9,収穫記録!$F:$F,$I165,収穫記録!$B:$B,"&gt;="&amp;$J$5,収穫記録!$B:$B,"&lt;="&amp;$J$6)
/_xlfn.UNIQUE(_xlfn._xlws.FILTER($E:$E,$D:$D=$J$3))
/IF($J$4="総計",1,IF($J$4="割合",$H165,$K165/10))
),0)</f>
        <v/>
      </c>
      <c r="R165" s="48" t="str" cm="1">
        <f t="array" ref="R165">IFERROR(
IF(OR(R$9="",$I165=""),"",
SUMIFS(収穫記録!$P:$P,収穫記録!$D:$D,$J$1,収穫記録!$I:$I,$J$2,収穫記録!$J:$J,R$9,収穫記録!$F:$F,$I165,収穫記録!$B:$B,"&gt;="&amp;$J$5,収穫記録!$B:$B,"&lt;="&amp;$J$6)
/_xlfn.UNIQUE(_xlfn._xlws.FILTER($E:$E,$D:$D=$J$3))
/IF($J$4="総計",1,IF($J$4="割合",$H165,$K165/10))
),0)</f>
        <v/>
      </c>
      <c r="S165" s="48" t="str" cm="1">
        <f t="array" ref="S165">IFERROR(
IF(OR(S$9="",$I165=""),"",
SUMIFS(収穫記録!$P:$P,収穫記録!$D:$D,$J$1,収穫記録!$I:$I,$J$2,収穫記録!$J:$J,S$9,収穫記録!$F:$F,$I165,収穫記録!$B:$B,"&gt;="&amp;$J$5,収穫記録!$B:$B,"&lt;="&amp;$J$6)
/_xlfn.UNIQUE(_xlfn._xlws.FILTER($E:$E,$D:$D=$J$3))
/IF($J$4="総計",1,IF($J$4="割合",$H165,$K165/10))
),0)</f>
        <v/>
      </c>
      <c r="T165" s="48" t="str" cm="1">
        <f t="array" ref="T165">IFERROR(
IF(OR(T$9="",$I165=""),"",
SUMIFS(収穫記録!$P:$P,収穫記録!$D:$D,$J$1,収穫記録!$I:$I,$J$2,収穫記録!$J:$J,T$9,収穫記録!$F:$F,$I165,収穫記録!$B:$B,"&gt;="&amp;$J$5,収穫記録!$B:$B,"&lt;="&amp;$J$6)
/_xlfn.UNIQUE(_xlfn._xlws.FILTER($E:$E,$D:$D=$J$3))
/IF($J$4="総計",1,IF($J$4="割合",$H165,$K165/10))
),0)</f>
        <v/>
      </c>
      <c r="U165" s="48" t="str" cm="1">
        <f t="array" ref="U165">IFERROR(
IF(OR(U$9="",$I165=""),"",
SUMIFS(収穫記録!$P:$P,収穫記録!$D:$D,$J$1,収穫記録!$I:$I,$J$2,収穫記録!$J:$J,U$9,収穫記録!$F:$F,$I165,収穫記録!$B:$B,"&gt;="&amp;$J$5,収穫記録!$B:$B,"&lt;="&amp;$J$6)
/_xlfn.UNIQUE(_xlfn._xlws.FILTER($E:$E,$D:$D=$J$3))
/IF($J$4="総計",1,IF($J$4="割合",$H165,$K165/10))
),0)</f>
        <v/>
      </c>
      <c r="V165" s="48" t="str" cm="1">
        <f t="array" ref="V165">IFERROR(
IF(OR(V$9="",$I165=""),"",
SUMIFS(収穫記録!$P:$P,収穫記録!$D:$D,$J$1,収穫記録!$I:$I,$J$2,収穫記録!$J:$J,V$9,収穫記録!$F:$F,$I165,収穫記録!$B:$B,"&gt;="&amp;$J$5,収穫記録!$B:$B,"&lt;="&amp;$J$6)
/_xlfn.UNIQUE(_xlfn._xlws.FILTER($E:$E,$D:$D=$J$3))
/IF($J$4="総計",1,IF($J$4="割合",$H165,$K165/10))
),0)</f>
        <v/>
      </c>
      <c r="W165" s="48" t="str" cm="1">
        <f t="array" ref="W165">IFERROR(
IF(OR(W$9="",$I165=""),"",
SUMIFS(収穫記録!$P:$P,収穫記録!$D:$D,$J$1,収穫記録!$I:$I,$J$2,収穫記録!$J:$J,W$9,収穫記録!$F:$F,$I165,収穫記録!$B:$B,"&gt;="&amp;$J$5,収穫記録!$B:$B,"&lt;="&amp;$J$6)
/_xlfn.UNIQUE(_xlfn._xlws.FILTER($E:$E,$D:$D=$J$3))
/IF($J$4="総計",1,IF($J$4="割合",$H165,$K165/10))
),0)</f>
        <v/>
      </c>
      <c r="X165" s="48" t="str" cm="1">
        <f t="array" ref="X165">IFERROR(
IF(OR(X$9="",$I165=""),"",
SUMIFS(収穫記録!$P:$P,収穫記録!$D:$D,$J$1,収穫記録!$I:$I,$J$2,収穫記録!$J:$J,X$9,収穫記録!$F:$F,$I165,収穫記録!$B:$B,"&gt;="&amp;$J$5,収穫記録!$B:$B,"&lt;="&amp;$J$6)
/_xlfn.UNIQUE(_xlfn._xlws.FILTER($E:$E,$D:$D=$J$3))
/IF($J$4="総計",1,IF($J$4="割合",$H165,$K165/10))
),0)</f>
        <v/>
      </c>
    </row>
    <row r="166" spans="10:24">
      <c r="J166" s="13"/>
      <c r="K166" s="37"/>
      <c r="L166" s="46" t="str">
        <f t="shared" si="2"/>
        <v/>
      </c>
      <c r="M166" s="47" cm="1">
        <f t="array" ref="M166">IFERROR(
IF(OR(M$9="",$I166=""),"",
SUMIFS(収穫記録!$P:$P,収穫記録!$D:$D,$J$1,収穫記録!$I:$I,$J$2,収穫記録!$J:$J,M$9,収穫記録!$F:$F,$I166,収穫記録!$B:$B,"&gt;="&amp;$J$5,収穫記録!$B:$B,"&lt;="&amp;$J$6)
/_xlfn.UNIQUE(_xlfn._xlws.FILTER($E:$E,$D:$D=$J$3))
/IF($J$4="総計",1,IF($J$4="割合",$H166,$K166/10))
),0)</f>
        <v>0</v>
      </c>
      <c r="N166" s="48" t="str" cm="1">
        <f t="array" ref="N166">IFERROR(
IF(OR(N$9="",$I166=""),"",
SUMIFS(収穫記録!$P:$P,収穫記録!$D:$D,$J$1,収穫記録!$I:$I,$J$2,収穫記録!$J:$J,N$9,収穫記録!$F:$F,$I166,収穫記録!$B:$B,"&gt;="&amp;$J$5,収穫記録!$B:$B,"&lt;="&amp;$J$6)
/_xlfn.UNIQUE(_xlfn._xlws.FILTER($E:$E,$D:$D=$J$3))
/IF($J$4="総計",1,IF($J$4="割合",$H166,$K166/10))
),0)</f>
        <v/>
      </c>
      <c r="O166" s="48" t="str" cm="1">
        <f t="array" ref="O166">IFERROR(
IF(OR(O$9="",$I166=""),"",
SUMIFS(収穫記録!$P:$P,収穫記録!$D:$D,$J$1,収穫記録!$I:$I,$J$2,収穫記録!$J:$J,O$9,収穫記録!$F:$F,$I166,収穫記録!$B:$B,"&gt;="&amp;$J$5,収穫記録!$B:$B,"&lt;="&amp;$J$6)
/_xlfn.UNIQUE(_xlfn._xlws.FILTER($E:$E,$D:$D=$J$3))
/IF($J$4="総計",1,IF($J$4="割合",$H166,$K166/10))
),0)</f>
        <v/>
      </c>
      <c r="P166" s="48" t="str" cm="1">
        <f t="array" ref="P166">IFERROR(
IF(OR(P$9="",$I166=""),"",
SUMIFS(収穫記録!$P:$P,収穫記録!$D:$D,$J$1,収穫記録!$I:$I,$J$2,収穫記録!$J:$J,P$9,収穫記録!$F:$F,$I166,収穫記録!$B:$B,"&gt;="&amp;$J$5,収穫記録!$B:$B,"&lt;="&amp;$J$6)
/_xlfn.UNIQUE(_xlfn._xlws.FILTER($E:$E,$D:$D=$J$3))
/IF($J$4="総計",1,IF($J$4="割合",$H166,$K166/10))
),0)</f>
        <v/>
      </c>
      <c r="Q166" s="48" t="str" cm="1">
        <f t="array" ref="Q166">IFERROR(
IF(OR(Q$9="",$I166=""),"",
SUMIFS(収穫記録!$P:$P,収穫記録!$D:$D,$J$1,収穫記録!$I:$I,$J$2,収穫記録!$J:$J,Q$9,収穫記録!$F:$F,$I166,収穫記録!$B:$B,"&gt;="&amp;$J$5,収穫記録!$B:$B,"&lt;="&amp;$J$6)
/_xlfn.UNIQUE(_xlfn._xlws.FILTER($E:$E,$D:$D=$J$3))
/IF($J$4="総計",1,IF($J$4="割合",$H166,$K166/10))
),0)</f>
        <v/>
      </c>
      <c r="R166" s="48" t="str" cm="1">
        <f t="array" ref="R166">IFERROR(
IF(OR(R$9="",$I166=""),"",
SUMIFS(収穫記録!$P:$P,収穫記録!$D:$D,$J$1,収穫記録!$I:$I,$J$2,収穫記録!$J:$J,R$9,収穫記録!$F:$F,$I166,収穫記録!$B:$B,"&gt;="&amp;$J$5,収穫記録!$B:$B,"&lt;="&amp;$J$6)
/_xlfn.UNIQUE(_xlfn._xlws.FILTER($E:$E,$D:$D=$J$3))
/IF($J$4="総計",1,IF($J$4="割合",$H166,$K166/10))
),0)</f>
        <v/>
      </c>
      <c r="S166" s="48" t="str" cm="1">
        <f t="array" ref="S166">IFERROR(
IF(OR(S$9="",$I166=""),"",
SUMIFS(収穫記録!$P:$P,収穫記録!$D:$D,$J$1,収穫記録!$I:$I,$J$2,収穫記録!$J:$J,S$9,収穫記録!$F:$F,$I166,収穫記録!$B:$B,"&gt;="&amp;$J$5,収穫記録!$B:$B,"&lt;="&amp;$J$6)
/_xlfn.UNIQUE(_xlfn._xlws.FILTER($E:$E,$D:$D=$J$3))
/IF($J$4="総計",1,IF($J$4="割合",$H166,$K166/10))
),0)</f>
        <v/>
      </c>
      <c r="T166" s="48" t="str" cm="1">
        <f t="array" ref="T166">IFERROR(
IF(OR(T$9="",$I166=""),"",
SUMIFS(収穫記録!$P:$P,収穫記録!$D:$D,$J$1,収穫記録!$I:$I,$J$2,収穫記録!$J:$J,T$9,収穫記録!$F:$F,$I166,収穫記録!$B:$B,"&gt;="&amp;$J$5,収穫記録!$B:$B,"&lt;="&amp;$J$6)
/_xlfn.UNIQUE(_xlfn._xlws.FILTER($E:$E,$D:$D=$J$3))
/IF($J$4="総計",1,IF($J$4="割合",$H166,$K166/10))
),0)</f>
        <v/>
      </c>
      <c r="U166" s="48" t="str" cm="1">
        <f t="array" ref="U166">IFERROR(
IF(OR(U$9="",$I166=""),"",
SUMIFS(収穫記録!$P:$P,収穫記録!$D:$D,$J$1,収穫記録!$I:$I,$J$2,収穫記録!$J:$J,U$9,収穫記録!$F:$F,$I166,収穫記録!$B:$B,"&gt;="&amp;$J$5,収穫記録!$B:$B,"&lt;="&amp;$J$6)
/_xlfn.UNIQUE(_xlfn._xlws.FILTER($E:$E,$D:$D=$J$3))
/IF($J$4="総計",1,IF($J$4="割合",$H166,$K166/10))
),0)</f>
        <v/>
      </c>
      <c r="V166" s="48" t="str" cm="1">
        <f t="array" ref="V166">IFERROR(
IF(OR(V$9="",$I166=""),"",
SUMIFS(収穫記録!$P:$P,収穫記録!$D:$D,$J$1,収穫記録!$I:$I,$J$2,収穫記録!$J:$J,V$9,収穫記録!$F:$F,$I166,収穫記録!$B:$B,"&gt;="&amp;$J$5,収穫記録!$B:$B,"&lt;="&amp;$J$6)
/_xlfn.UNIQUE(_xlfn._xlws.FILTER($E:$E,$D:$D=$J$3))
/IF($J$4="総計",1,IF($J$4="割合",$H166,$K166/10))
),0)</f>
        <v/>
      </c>
      <c r="W166" s="48" t="str" cm="1">
        <f t="array" ref="W166">IFERROR(
IF(OR(W$9="",$I166=""),"",
SUMIFS(収穫記録!$P:$P,収穫記録!$D:$D,$J$1,収穫記録!$I:$I,$J$2,収穫記録!$J:$J,W$9,収穫記録!$F:$F,$I166,収穫記録!$B:$B,"&gt;="&amp;$J$5,収穫記録!$B:$B,"&lt;="&amp;$J$6)
/_xlfn.UNIQUE(_xlfn._xlws.FILTER($E:$E,$D:$D=$J$3))
/IF($J$4="総計",1,IF($J$4="割合",$H166,$K166/10))
),0)</f>
        <v/>
      </c>
      <c r="X166" s="48" t="str" cm="1">
        <f t="array" ref="X166">IFERROR(
IF(OR(X$9="",$I166=""),"",
SUMIFS(収穫記録!$P:$P,収穫記録!$D:$D,$J$1,収穫記録!$I:$I,$J$2,収穫記録!$J:$J,X$9,収穫記録!$F:$F,$I166,収穫記録!$B:$B,"&gt;="&amp;$J$5,収穫記録!$B:$B,"&lt;="&amp;$J$6)
/_xlfn.UNIQUE(_xlfn._xlws.FILTER($E:$E,$D:$D=$J$3))
/IF($J$4="総計",1,IF($J$4="割合",$H166,$K166/10))
),0)</f>
        <v/>
      </c>
    </row>
    <row r="167" spans="10:24">
      <c r="J167" s="13"/>
      <c r="K167" s="37"/>
      <c r="L167" s="46" t="str">
        <f t="shared" si="2"/>
        <v/>
      </c>
      <c r="M167" s="47" cm="1">
        <f t="array" ref="M167">IFERROR(
IF(OR(M$9="",$I167=""),"",
SUMIFS(収穫記録!$P:$P,収穫記録!$D:$D,$J$1,収穫記録!$I:$I,$J$2,収穫記録!$J:$J,M$9,収穫記録!$F:$F,$I167,収穫記録!$B:$B,"&gt;="&amp;$J$5,収穫記録!$B:$B,"&lt;="&amp;$J$6)
/_xlfn.UNIQUE(_xlfn._xlws.FILTER($E:$E,$D:$D=$J$3))
/IF($J$4="総計",1,IF($J$4="割合",$H167,$K167/10))
),0)</f>
        <v>0</v>
      </c>
      <c r="N167" s="48" t="str" cm="1">
        <f t="array" ref="N167">IFERROR(
IF(OR(N$9="",$I167=""),"",
SUMIFS(収穫記録!$P:$P,収穫記録!$D:$D,$J$1,収穫記録!$I:$I,$J$2,収穫記録!$J:$J,N$9,収穫記録!$F:$F,$I167,収穫記録!$B:$B,"&gt;="&amp;$J$5,収穫記録!$B:$B,"&lt;="&amp;$J$6)
/_xlfn.UNIQUE(_xlfn._xlws.FILTER($E:$E,$D:$D=$J$3))
/IF($J$4="総計",1,IF($J$4="割合",$H167,$K167/10))
),0)</f>
        <v/>
      </c>
      <c r="O167" s="48" t="str" cm="1">
        <f t="array" ref="O167">IFERROR(
IF(OR(O$9="",$I167=""),"",
SUMIFS(収穫記録!$P:$P,収穫記録!$D:$D,$J$1,収穫記録!$I:$I,$J$2,収穫記録!$J:$J,O$9,収穫記録!$F:$F,$I167,収穫記録!$B:$B,"&gt;="&amp;$J$5,収穫記録!$B:$B,"&lt;="&amp;$J$6)
/_xlfn.UNIQUE(_xlfn._xlws.FILTER($E:$E,$D:$D=$J$3))
/IF($J$4="総計",1,IF($J$4="割合",$H167,$K167/10))
),0)</f>
        <v/>
      </c>
      <c r="P167" s="48" t="str" cm="1">
        <f t="array" ref="P167">IFERROR(
IF(OR(P$9="",$I167=""),"",
SUMIFS(収穫記録!$P:$P,収穫記録!$D:$D,$J$1,収穫記録!$I:$I,$J$2,収穫記録!$J:$J,P$9,収穫記録!$F:$F,$I167,収穫記録!$B:$B,"&gt;="&amp;$J$5,収穫記録!$B:$B,"&lt;="&amp;$J$6)
/_xlfn.UNIQUE(_xlfn._xlws.FILTER($E:$E,$D:$D=$J$3))
/IF($J$4="総計",1,IF($J$4="割合",$H167,$K167/10))
),0)</f>
        <v/>
      </c>
      <c r="Q167" s="48" t="str" cm="1">
        <f t="array" ref="Q167">IFERROR(
IF(OR(Q$9="",$I167=""),"",
SUMIFS(収穫記録!$P:$P,収穫記録!$D:$D,$J$1,収穫記録!$I:$I,$J$2,収穫記録!$J:$J,Q$9,収穫記録!$F:$F,$I167,収穫記録!$B:$B,"&gt;="&amp;$J$5,収穫記録!$B:$B,"&lt;="&amp;$J$6)
/_xlfn.UNIQUE(_xlfn._xlws.FILTER($E:$E,$D:$D=$J$3))
/IF($J$4="総計",1,IF($J$4="割合",$H167,$K167/10))
),0)</f>
        <v/>
      </c>
      <c r="R167" s="48" t="str" cm="1">
        <f t="array" ref="R167">IFERROR(
IF(OR(R$9="",$I167=""),"",
SUMIFS(収穫記録!$P:$P,収穫記録!$D:$D,$J$1,収穫記録!$I:$I,$J$2,収穫記録!$J:$J,R$9,収穫記録!$F:$F,$I167,収穫記録!$B:$B,"&gt;="&amp;$J$5,収穫記録!$B:$B,"&lt;="&amp;$J$6)
/_xlfn.UNIQUE(_xlfn._xlws.FILTER($E:$E,$D:$D=$J$3))
/IF($J$4="総計",1,IF($J$4="割合",$H167,$K167/10))
),0)</f>
        <v/>
      </c>
      <c r="S167" s="48" t="str" cm="1">
        <f t="array" ref="S167">IFERROR(
IF(OR(S$9="",$I167=""),"",
SUMIFS(収穫記録!$P:$P,収穫記録!$D:$D,$J$1,収穫記録!$I:$I,$J$2,収穫記録!$J:$J,S$9,収穫記録!$F:$F,$I167,収穫記録!$B:$B,"&gt;="&amp;$J$5,収穫記録!$B:$B,"&lt;="&amp;$J$6)
/_xlfn.UNIQUE(_xlfn._xlws.FILTER($E:$E,$D:$D=$J$3))
/IF($J$4="総計",1,IF($J$4="割合",$H167,$K167/10))
),0)</f>
        <v/>
      </c>
      <c r="T167" s="48" t="str" cm="1">
        <f t="array" ref="T167">IFERROR(
IF(OR(T$9="",$I167=""),"",
SUMIFS(収穫記録!$P:$P,収穫記録!$D:$D,$J$1,収穫記録!$I:$I,$J$2,収穫記録!$J:$J,T$9,収穫記録!$F:$F,$I167,収穫記録!$B:$B,"&gt;="&amp;$J$5,収穫記録!$B:$B,"&lt;="&amp;$J$6)
/_xlfn.UNIQUE(_xlfn._xlws.FILTER($E:$E,$D:$D=$J$3))
/IF($J$4="総計",1,IF($J$4="割合",$H167,$K167/10))
),0)</f>
        <v/>
      </c>
      <c r="U167" s="48" t="str" cm="1">
        <f t="array" ref="U167">IFERROR(
IF(OR(U$9="",$I167=""),"",
SUMIFS(収穫記録!$P:$P,収穫記録!$D:$D,$J$1,収穫記録!$I:$I,$J$2,収穫記録!$J:$J,U$9,収穫記録!$F:$F,$I167,収穫記録!$B:$B,"&gt;="&amp;$J$5,収穫記録!$B:$B,"&lt;="&amp;$J$6)
/_xlfn.UNIQUE(_xlfn._xlws.FILTER($E:$E,$D:$D=$J$3))
/IF($J$4="総計",1,IF($J$4="割合",$H167,$K167/10))
),0)</f>
        <v/>
      </c>
      <c r="V167" s="48" t="str" cm="1">
        <f t="array" ref="V167">IFERROR(
IF(OR(V$9="",$I167=""),"",
SUMIFS(収穫記録!$P:$P,収穫記録!$D:$D,$J$1,収穫記録!$I:$I,$J$2,収穫記録!$J:$J,V$9,収穫記録!$F:$F,$I167,収穫記録!$B:$B,"&gt;="&amp;$J$5,収穫記録!$B:$B,"&lt;="&amp;$J$6)
/_xlfn.UNIQUE(_xlfn._xlws.FILTER($E:$E,$D:$D=$J$3))
/IF($J$4="総計",1,IF($J$4="割合",$H167,$K167/10))
),0)</f>
        <v/>
      </c>
      <c r="W167" s="48" t="str" cm="1">
        <f t="array" ref="W167">IFERROR(
IF(OR(W$9="",$I167=""),"",
SUMIFS(収穫記録!$P:$P,収穫記録!$D:$D,$J$1,収穫記録!$I:$I,$J$2,収穫記録!$J:$J,W$9,収穫記録!$F:$F,$I167,収穫記録!$B:$B,"&gt;="&amp;$J$5,収穫記録!$B:$B,"&lt;="&amp;$J$6)
/_xlfn.UNIQUE(_xlfn._xlws.FILTER($E:$E,$D:$D=$J$3))
/IF($J$4="総計",1,IF($J$4="割合",$H167,$K167/10))
),0)</f>
        <v/>
      </c>
      <c r="X167" s="48" t="str" cm="1">
        <f t="array" ref="X167">IFERROR(
IF(OR(X$9="",$I167=""),"",
SUMIFS(収穫記録!$P:$P,収穫記録!$D:$D,$J$1,収穫記録!$I:$I,$J$2,収穫記録!$J:$J,X$9,収穫記録!$F:$F,$I167,収穫記録!$B:$B,"&gt;="&amp;$J$5,収穫記録!$B:$B,"&lt;="&amp;$J$6)
/_xlfn.UNIQUE(_xlfn._xlws.FILTER($E:$E,$D:$D=$J$3))
/IF($J$4="総計",1,IF($J$4="割合",$H167,$K167/10))
),0)</f>
        <v/>
      </c>
    </row>
    <row r="168" spans="10:24">
      <c r="J168" s="13"/>
      <c r="K168" s="37"/>
      <c r="L168" s="46" t="str">
        <f t="shared" si="2"/>
        <v/>
      </c>
      <c r="M168" s="47" cm="1">
        <f t="array" ref="M168">IFERROR(
IF(OR(M$9="",$I168=""),"",
SUMIFS(収穫記録!$P:$P,収穫記録!$D:$D,$J$1,収穫記録!$I:$I,$J$2,収穫記録!$J:$J,M$9,収穫記録!$F:$F,$I168,収穫記録!$B:$B,"&gt;="&amp;$J$5,収穫記録!$B:$B,"&lt;="&amp;$J$6)
/_xlfn.UNIQUE(_xlfn._xlws.FILTER($E:$E,$D:$D=$J$3))
/IF($J$4="総計",1,IF($J$4="割合",$H168,$K168/10))
),0)</f>
        <v>0</v>
      </c>
      <c r="N168" s="48" t="str" cm="1">
        <f t="array" ref="N168">IFERROR(
IF(OR(N$9="",$I168=""),"",
SUMIFS(収穫記録!$P:$P,収穫記録!$D:$D,$J$1,収穫記録!$I:$I,$J$2,収穫記録!$J:$J,N$9,収穫記録!$F:$F,$I168,収穫記録!$B:$B,"&gt;="&amp;$J$5,収穫記録!$B:$B,"&lt;="&amp;$J$6)
/_xlfn.UNIQUE(_xlfn._xlws.FILTER($E:$E,$D:$D=$J$3))
/IF($J$4="総計",1,IF($J$4="割合",$H168,$K168/10))
),0)</f>
        <v/>
      </c>
      <c r="O168" s="48" t="str" cm="1">
        <f t="array" ref="O168">IFERROR(
IF(OR(O$9="",$I168=""),"",
SUMIFS(収穫記録!$P:$P,収穫記録!$D:$D,$J$1,収穫記録!$I:$I,$J$2,収穫記録!$J:$J,O$9,収穫記録!$F:$F,$I168,収穫記録!$B:$B,"&gt;="&amp;$J$5,収穫記録!$B:$B,"&lt;="&amp;$J$6)
/_xlfn.UNIQUE(_xlfn._xlws.FILTER($E:$E,$D:$D=$J$3))
/IF($J$4="総計",1,IF($J$4="割合",$H168,$K168/10))
),0)</f>
        <v/>
      </c>
      <c r="P168" s="48" t="str" cm="1">
        <f t="array" ref="P168">IFERROR(
IF(OR(P$9="",$I168=""),"",
SUMIFS(収穫記録!$P:$P,収穫記録!$D:$D,$J$1,収穫記録!$I:$I,$J$2,収穫記録!$J:$J,P$9,収穫記録!$F:$F,$I168,収穫記録!$B:$B,"&gt;="&amp;$J$5,収穫記録!$B:$B,"&lt;="&amp;$J$6)
/_xlfn.UNIQUE(_xlfn._xlws.FILTER($E:$E,$D:$D=$J$3))
/IF($J$4="総計",1,IF($J$4="割合",$H168,$K168/10))
),0)</f>
        <v/>
      </c>
      <c r="Q168" s="48" t="str" cm="1">
        <f t="array" ref="Q168">IFERROR(
IF(OR(Q$9="",$I168=""),"",
SUMIFS(収穫記録!$P:$P,収穫記録!$D:$D,$J$1,収穫記録!$I:$I,$J$2,収穫記録!$J:$J,Q$9,収穫記録!$F:$F,$I168,収穫記録!$B:$B,"&gt;="&amp;$J$5,収穫記録!$B:$B,"&lt;="&amp;$J$6)
/_xlfn.UNIQUE(_xlfn._xlws.FILTER($E:$E,$D:$D=$J$3))
/IF($J$4="総計",1,IF($J$4="割合",$H168,$K168/10))
),0)</f>
        <v/>
      </c>
      <c r="R168" s="48" t="str" cm="1">
        <f t="array" ref="R168">IFERROR(
IF(OR(R$9="",$I168=""),"",
SUMIFS(収穫記録!$P:$P,収穫記録!$D:$D,$J$1,収穫記録!$I:$I,$J$2,収穫記録!$J:$J,R$9,収穫記録!$F:$F,$I168,収穫記録!$B:$B,"&gt;="&amp;$J$5,収穫記録!$B:$B,"&lt;="&amp;$J$6)
/_xlfn.UNIQUE(_xlfn._xlws.FILTER($E:$E,$D:$D=$J$3))
/IF($J$4="総計",1,IF($J$4="割合",$H168,$K168/10))
),0)</f>
        <v/>
      </c>
      <c r="S168" s="48" t="str" cm="1">
        <f t="array" ref="S168">IFERROR(
IF(OR(S$9="",$I168=""),"",
SUMIFS(収穫記録!$P:$P,収穫記録!$D:$D,$J$1,収穫記録!$I:$I,$J$2,収穫記録!$J:$J,S$9,収穫記録!$F:$F,$I168,収穫記録!$B:$B,"&gt;="&amp;$J$5,収穫記録!$B:$B,"&lt;="&amp;$J$6)
/_xlfn.UNIQUE(_xlfn._xlws.FILTER($E:$E,$D:$D=$J$3))
/IF($J$4="総計",1,IF($J$4="割合",$H168,$K168/10))
),0)</f>
        <v/>
      </c>
      <c r="T168" s="48" t="str" cm="1">
        <f t="array" ref="T168">IFERROR(
IF(OR(T$9="",$I168=""),"",
SUMIFS(収穫記録!$P:$P,収穫記録!$D:$D,$J$1,収穫記録!$I:$I,$J$2,収穫記録!$J:$J,T$9,収穫記録!$F:$F,$I168,収穫記録!$B:$B,"&gt;="&amp;$J$5,収穫記録!$B:$B,"&lt;="&amp;$J$6)
/_xlfn.UNIQUE(_xlfn._xlws.FILTER($E:$E,$D:$D=$J$3))
/IF($J$4="総計",1,IF($J$4="割合",$H168,$K168/10))
),0)</f>
        <v/>
      </c>
      <c r="U168" s="48" t="str" cm="1">
        <f t="array" ref="U168">IFERROR(
IF(OR(U$9="",$I168=""),"",
SUMIFS(収穫記録!$P:$P,収穫記録!$D:$D,$J$1,収穫記録!$I:$I,$J$2,収穫記録!$J:$J,U$9,収穫記録!$F:$F,$I168,収穫記録!$B:$B,"&gt;="&amp;$J$5,収穫記録!$B:$B,"&lt;="&amp;$J$6)
/_xlfn.UNIQUE(_xlfn._xlws.FILTER($E:$E,$D:$D=$J$3))
/IF($J$4="総計",1,IF($J$4="割合",$H168,$K168/10))
),0)</f>
        <v/>
      </c>
      <c r="V168" s="48" t="str" cm="1">
        <f t="array" ref="V168">IFERROR(
IF(OR(V$9="",$I168=""),"",
SUMIFS(収穫記録!$P:$P,収穫記録!$D:$D,$J$1,収穫記録!$I:$I,$J$2,収穫記録!$J:$J,V$9,収穫記録!$F:$F,$I168,収穫記録!$B:$B,"&gt;="&amp;$J$5,収穫記録!$B:$B,"&lt;="&amp;$J$6)
/_xlfn.UNIQUE(_xlfn._xlws.FILTER($E:$E,$D:$D=$J$3))
/IF($J$4="総計",1,IF($J$4="割合",$H168,$K168/10))
),0)</f>
        <v/>
      </c>
      <c r="W168" s="48" t="str" cm="1">
        <f t="array" ref="W168">IFERROR(
IF(OR(W$9="",$I168=""),"",
SUMIFS(収穫記録!$P:$P,収穫記録!$D:$D,$J$1,収穫記録!$I:$I,$J$2,収穫記録!$J:$J,W$9,収穫記録!$F:$F,$I168,収穫記録!$B:$B,"&gt;="&amp;$J$5,収穫記録!$B:$B,"&lt;="&amp;$J$6)
/_xlfn.UNIQUE(_xlfn._xlws.FILTER($E:$E,$D:$D=$J$3))
/IF($J$4="総計",1,IF($J$4="割合",$H168,$K168/10))
),0)</f>
        <v/>
      </c>
      <c r="X168" s="48" t="str" cm="1">
        <f t="array" ref="X168">IFERROR(
IF(OR(X$9="",$I168=""),"",
SUMIFS(収穫記録!$P:$P,収穫記録!$D:$D,$J$1,収穫記録!$I:$I,$J$2,収穫記録!$J:$J,X$9,収穫記録!$F:$F,$I168,収穫記録!$B:$B,"&gt;="&amp;$J$5,収穫記録!$B:$B,"&lt;="&amp;$J$6)
/_xlfn.UNIQUE(_xlfn._xlws.FILTER($E:$E,$D:$D=$J$3))
/IF($J$4="総計",1,IF($J$4="割合",$H168,$K168/10))
),0)</f>
        <v/>
      </c>
    </row>
    <row r="169" spans="10:24">
      <c r="J169" s="13"/>
      <c r="K169" s="37"/>
      <c r="L169" s="46" t="str">
        <f t="shared" si="2"/>
        <v/>
      </c>
      <c r="M169" s="47" cm="1">
        <f t="array" ref="M169">IFERROR(
IF(OR(M$9="",$I169=""),"",
SUMIFS(収穫記録!$P:$P,収穫記録!$D:$D,$J$1,収穫記録!$I:$I,$J$2,収穫記録!$J:$J,M$9,収穫記録!$F:$F,$I169,収穫記録!$B:$B,"&gt;="&amp;$J$5,収穫記録!$B:$B,"&lt;="&amp;$J$6)
/_xlfn.UNIQUE(_xlfn._xlws.FILTER($E:$E,$D:$D=$J$3))
/IF($J$4="総計",1,IF($J$4="割合",$H169,$K169/10))
),0)</f>
        <v>0</v>
      </c>
      <c r="N169" s="48" t="str" cm="1">
        <f t="array" ref="N169">IFERROR(
IF(OR(N$9="",$I169=""),"",
SUMIFS(収穫記録!$P:$P,収穫記録!$D:$D,$J$1,収穫記録!$I:$I,$J$2,収穫記録!$J:$J,N$9,収穫記録!$F:$F,$I169,収穫記録!$B:$B,"&gt;="&amp;$J$5,収穫記録!$B:$B,"&lt;="&amp;$J$6)
/_xlfn.UNIQUE(_xlfn._xlws.FILTER($E:$E,$D:$D=$J$3))
/IF($J$4="総計",1,IF($J$4="割合",$H169,$K169/10))
),0)</f>
        <v/>
      </c>
      <c r="O169" s="48" t="str" cm="1">
        <f t="array" ref="O169">IFERROR(
IF(OR(O$9="",$I169=""),"",
SUMIFS(収穫記録!$P:$P,収穫記録!$D:$D,$J$1,収穫記録!$I:$I,$J$2,収穫記録!$J:$J,O$9,収穫記録!$F:$F,$I169,収穫記録!$B:$B,"&gt;="&amp;$J$5,収穫記録!$B:$B,"&lt;="&amp;$J$6)
/_xlfn.UNIQUE(_xlfn._xlws.FILTER($E:$E,$D:$D=$J$3))
/IF($J$4="総計",1,IF($J$4="割合",$H169,$K169/10))
),0)</f>
        <v/>
      </c>
      <c r="P169" s="48" t="str" cm="1">
        <f t="array" ref="P169">IFERROR(
IF(OR(P$9="",$I169=""),"",
SUMIFS(収穫記録!$P:$P,収穫記録!$D:$D,$J$1,収穫記録!$I:$I,$J$2,収穫記録!$J:$J,P$9,収穫記録!$F:$F,$I169,収穫記録!$B:$B,"&gt;="&amp;$J$5,収穫記録!$B:$B,"&lt;="&amp;$J$6)
/_xlfn.UNIQUE(_xlfn._xlws.FILTER($E:$E,$D:$D=$J$3))
/IF($J$4="総計",1,IF($J$4="割合",$H169,$K169/10))
),0)</f>
        <v/>
      </c>
      <c r="Q169" s="48" t="str" cm="1">
        <f t="array" ref="Q169">IFERROR(
IF(OR(Q$9="",$I169=""),"",
SUMIFS(収穫記録!$P:$P,収穫記録!$D:$D,$J$1,収穫記録!$I:$I,$J$2,収穫記録!$J:$J,Q$9,収穫記録!$F:$F,$I169,収穫記録!$B:$B,"&gt;="&amp;$J$5,収穫記録!$B:$B,"&lt;="&amp;$J$6)
/_xlfn.UNIQUE(_xlfn._xlws.FILTER($E:$E,$D:$D=$J$3))
/IF($J$4="総計",1,IF($J$4="割合",$H169,$K169/10))
),0)</f>
        <v/>
      </c>
      <c r="R169" s="48" t="str" cm="1">
        <f t="array" ref="R169">IFERROR(
IF(OR(R$9="",$I169=""),"",
SUMIFS(収穫記録!$P:$P,収穫記録!$D:$D,$J$1,収穫記録!$I:$I,$J$2,収穫記録!$J:$J,R$9,収穫記録!$F:$F,$I169,収穫記録!$B:$B,"&gt;="&amp;$J$5,収穫記録!$B:$B,"&lt;="&amp;$J$6)
/_xlfn.UNIQUE(_xlfn._xlws.FILTER($E:$E,$D:$D=$J$3))
/IF($J$4="総計",1,IF($J$4="割合",$H169,$K169/10))
),0)</f>
        <v/>
      </c>
      <c r="S169" s="48" t="str" cm="1">
        <f t="array" ref="S169">IFERROR(
IF(OR(S$9="",$I169=""),"",
SUMIFS(収穫記録!$P:$P,収穫記録!$D:$D,$J$1,収穫記録!$I:$I,$J$2,収穫記録!$J:$J,S$9,収穫記録!$F:$F,$I169,収穫記録!$B:$B,"&gt;="&amp;$J$5,収穫記録!$B:$B,"&lt;="&amp;$J$6)
/_xlfn.UNIQUE(_xlfn._xlws.FILTER($E:$E,$D:$D=$J$3))
/IF($J$4="総計",1,IF($J$4="割合",$H169,$K169/10))
),0)</f>
        <v/>
      </c>
      <c r="T169" s="48" t="str" cm="1">
        <f t="array" ref="T169">IFERROR(
IF(OR(T$9="",$I169=""),"",
SUMIFS(収穫記録!$P:$P,収穫記録!$D:$D,$J$1,収穫記録!$I:$I,$J$2,収穫記録!$J:$J,T$9,収穫記録!$F:$F,$I169,収穫記録!$B:$B,"&gt;="&amp;$J$5,収穫記録!$B:$B,"&lt;="&amp;$J$6)
/_xlfn.UNIQUE(_xlfn._xlws.FILTER($E:$E,$D:$D=$J$3))
/IF($J$4="総計",1,IF($J$4="割合",$H169,$K169/10))
),0)</f>
        <v/>
      </c>
      <c r="U169" s="48" t="str" cm="1">
        <f t="array" ref="U169">IFERROR(
IF(OR(U$9="",$I169=""),"",
SUMIFS(収穫記録!$P:$P,収穫記録!$D:$D,$J$1,収穫記録!$I:$I,$J$2,収穫記録!$J:$J,U$9,収穫記録!$F:$F,$I169,収穫記録!$B:$B,"&gt;="&amp;$J$5,収穫記録!$B:$B,"&lt;="&amp;$J$6)
/_xlfn.UNIQUE(_xlfn._xlws.FILTER($E:$E,$D:$D=$J$3))
/IF($J$4="総計",1,IF($J$4="割合",$H169,$K169/10))
),0)</f>
        <v/>
      </c>
      <c r="V169" s="48" t="str" cm="1">
        <f t="array" ref="V169">IFERROR(
IF(OR(V$9="",$I169=""),"",
SUMIFS(収穫記録!$P:$P,収穫記録!$D:$D,$J$1,収穫記録!$I:$I,$J$2,収穫記録!$J:$J,V$9,収穫記録!$F:$F,$I169,収穫記録!$B:$B,"&gt;="&amp;$J$5,収穫記録!$B:$B,"&lt;="&amp;$J$6)
/_xlfn.UNIQUE(_xlfn._xlws.FILTER($E:$E,$D:$D=$J$3))
/IF($J$4="総計",1,IF($J$4="割合",$H169,$K169/10))
),0)</f>
        <v/>
      </c>
      <c r="W169" s="48" t="str" cm="1">
        <f t="array" ref="W169">IFERROR(
IF(OR(W$9="",$I169=""),"",
SUMIFS(収穫記録!$P:$P,収穫記録!$D:$D,$J$1,収穫記録!$I:$I,$J$2,収穫記録!$J:$J,W$9,収穫記録!$F:$F,$I169,収穫記録!$B:$B,"&gt;="&amp;$J$5,収穫記録!$B:$B,"&lt;="&amp;$J$6)
/_xlfn.UNIQUE(_xlfn._xlws.FILTER($E:$E,$D:$D=$J$3))
/IF($J$4="総計",1,IF($J$4="割合",$H169,$K169/10))
),0)</f>
        <v/>
      </c>
      <c r="X169" s="48" t="str" cm="1">
        <f t="array" ref="X169">IFERROR(
IF(OR(X$9="",$I169=""),"",
SUMIFS(収穫記録!$P:$P,収穫記録!$D:$D,$J$1,収穫記録!$I:$I,$J$2,収穫記録!$J:$J,X$9,収穫記録!$F:$F,$I169,収穫記録!$B:$B,"&gt;="&amp;$J$5,収穫記録!$B:$B,"&lt;="&amp;$J$6)
/_xlfn.UNIQUE(_xlfn._xlws.FILTER($E:$E,$D:$D=$J$3))
/IF($J$4="総計",1,IF($J$4="割合",$H169,$K169/10))
),0)</f>
        <v/>
      </c>
    </row>
    <row r="170" spans="10:24">
      <c r="J170" s="13"/>
      <c r="K170" s="37"/>
      <c r="L170" s="46" t="str">
        <f t="shared" si="2"/>
        <v/>
      </c>
      <c r="M170" s="47" cm="1">
        <f t="array" ref="M170">IFERROR(
IF(OR(M$9="",$I170=""),"",
SUMIFS(収穫記録!$P:$P,収穫記録!$D:$D,$J$1,収穫記録!$I:$I,$J$2,収穫記録!$J:$J,M$9,収穫記録!$F:$F,$I170,収穫記録!$B:$B,"&gt;="&amp;$J$5,収穫記録!$B:$B,"&lt;="&amp;$J$6)
/_xlfn.UNIQUE(_xlfn._xlws.FILTER($E:$E,$D:$D=$J$3))
/IF($J$4="総計",1,IF($J$4="割合",$H170,$K170/10))
),0)</f>
        <v>0</v>
      </c>
      <c r="N170" s="48" t="str" cm="1">
        <f t="array" ref="N170">IFERROR(
IF(OR(N$9="",$I170=""),"",
SUMIFS(収穫記録!$P:$P,収穫記録!$D:$D,$J$1,収穫記録!$I:$I,$J$2,収穫記録!$J:$J,N$9,収穫記録!$F:$F,$I170,収穫記録!$B:$B,"&gt;="&amp;$J$5,収穫記録!$B:$B,"&lt;="&amp;$J$6)
/_xlfn.UNIQUE(_xlfn._xlws.FILTER($E:$E,$D:$D=$J$3))
/IF($J$4="総計",1,IF($J$4="割合",$H170,$K170/10))
),0)</f>
        <v/>
      </c>
      <c r="O170" s="48" t="str" cm="1">
        <f t="array" ref="O170">IFERROR(
IF(OR(O$9="",$I170=""),"",
SUMIFS(収穫記録!$P:$P,収穫記録!$D:$D,$J$1,収穫記録!$I:$I,$J$2,収穫記録!$J:$J,O$9,収穫記録!$F:$F,$I170,収穫記録!$B:$B,"&gt;="&amp;$J$5,収穫記録!$B:$B,"&lt;="&amp;$J$6)
/_xlfn.UNIQUE(_xlfn._xlws.FILTER($E:$E,$D:$D=$J$3))
/IF($J$4="総計",1,IF($J$4="割合",$H170,$K170/10))
),0)</f>
        <v/>
      </c>
      <c r="P170" s="48" t="str" cm="1">
        <f t="array" ref="P170">IFERROR(
IF(OR(P$9="",$I170=""),"",
SUMIFS(収穫記録!$P:$P,収穫記録!$D:$D,$J$1,収穫記録!$I:$I,$J$2,収穫記録!$J:$J,P$9,収穫記録!$F:$F,$I170,収穫記録!$B:$B,"&gt;="&amp;$J$5,収穫記録!$B:$B,"&lt;="&amp;$J$6)
/_xlfn.UNIQUE(_xlfn._xlws.FILTER($E:$E,$D:$D=$J$3))
/IF($J$4="総計",1,IF($J$4="割合",$H170,$K170/10))
),0)</f>
        <v/>
      </c>
      <c r="Q170" s="48" t="str" cm="1">
        <f t="array" ref="Q170">IFERROR(
IF(OR(Q$9="",$I170=""),"",
SUMIFS(収穫記録!$P:$P,収穫記録!$D:$D,$J$1,収穫記録!$I:$I,$J$2,収穫記録!$J:$J,Q$9,収穫記録!$F:$F,$I170,収穫記録!$B:$B,"&gt;="&amp;$J$5,収穫記録!$B:$B,"&lt;="&amp;$J$6)
/_xlfn.UNIQUE(_xlfn._xlws.FILTER($E:$E,$D:$D=$J$3))
/IF($J$4="総計",1,IF($J$4="割合",$H170,$K170/10))
),0)</f>
        <v/>
      </c>
      <c r="R170" s="48" t="str" cm="1">
        <f t="array" ref="R170">IFERROR(
IF(OR(R$9="",$I170=""),"",
SUMIFS(収穫記録!$P:$P,収穫記録!$D:$D,$J$1,収穫記録!$I:$I,$J$2,収穫記録!$J:$J,R$9,収穫記録!$F:$F,$I170,収穫記録!$B:$B,"&gt;="&amp;$J$5,収穫記録!$B:$B,"&lt;="&amp;$J$6)
/_xlfn.UNIQUE(_xlfn._xlws.FILTER($E:$E,$D:$D=$J$3))
/IF($J$4="総計",1,IF($J$4="割合",$H170,$K170/10))
),0)</f>
        <v/>
      </c>
      <c r="S170" s="48" t="str" cm="1">
        <f t="array" ref="S170">IFERROR(
IF(OR(S$9="",$I170=""),"",
SUMIFS(収穫記録!$P:$P,収穫記録!$D:$D,$J$1,収穫記録!$I:$I,$J$2,収穫記録!$J:$J,S$9,収穫記録!$F:$F,$I170,収穫記録!$B:$B,"&gt;="&amp;$J$5,収穫記録!$B:$B,"&lt;="&amp;$J$6)
/_xlfn.UNIQUE(_xlfn._xlws.FILTER($E:$E,$D:$D=$J$3))
/IF($J$4="総計",1,IF($J$4="割合",$H170,$K170/10))
),0)</f>
        <v/>
      </c>
      <c r="T170" s="48" t="str" cm="1">
        <f t="array" ref="T170">IFERROR(
IF(OR(T$9="",$I170=""),"",
SUMIFS(収穫記録!$P:$P,収穫記録!$D:$D,$J$1,収穫記録!$I:$I,$J$2,収穫記録!$J:$J,T$9,収穫記録!$F:$F,$I170,収穫記録!$B:$B,"&gt;="&amp;$J$5,収穫記録!$B:$B,"&lt;="&amp;$J$6)
/_xlfn.UNIQUE(_xlfn._xlws.FILTER($E:$E,$D:$D=$J$3))
/IF($J$4="総計",1,IF($J$4="割合",$H170,$K170/10))
),0)</f>
        <v/>
      </c>
      <c r="U170" s="48" t="str" cm="1">
        <f t="array" ref="U170">IFERROR(
IF(OR(U$9="",$I170=""),"",
SUMIFS(収穫記録!$P:$P,収穫記録!$D:$D,$J$1,収穫記録!$I:$I,$J$2,収穫記録!$J:$J,U$9,収穫記録!$F:$F,$I170,収穫記録!$B:$B,"&gt;="&amp;$J$5,収穫記録!$B:$B,"&lt;="&amp;$J$6)
/_xlfn.UNIQUE(_xlfn._xlws.FILTER($E:$E,$D:$D=$J$3))
/IF($J$4="総計",1,IF($J$4="割合",$H170,$K170/10))
),0)</f>
        <v/>
      </c>
      <c r="V170" s="48" t="str" cm="1">
        <f t="array" ref="V170">IFERROR(
IF(OR(V$9="",$I170=""),"",
SUMIFS(収穫記録!$P:$P,収穫記録!$D:$D,$J$1,収穫記録!$I:$I,$J$2,収穫記録!$J:$J,V$9,収穫記録!$F:$F,$I170,収穫記録!$B:$B,"&gt;="&amp;$J$5,収穫記録!$B:$B,"&lt;="&amp;$J$6)
/_xlfn.UNIQUE(_xlfn._xlws.FILTER($E:$E,$D:$D=$J$3))
/IF($J$4="総計",1,IF($J$4="割合",$H170,$K170/10))
),0)</f>
        <v/>
      </c>
      <c r="W170" s="48" t="str" cm="1">
        <f t="array" ref="W170">IFERROR(
IF(OR(W$9="",$I170=""),"",
SUMIFS(収穫記録!$P:$P,収穫記録!$D:$D,$J$1,収穫記録!$I:$I,$J$2,収穫記録!$J:$J,W$9,収穫記録!$F:$F,$I170,収穫記録!$B:$B,"&gt;="&amp;$J$5,収穫記録!$B:$B,"&lt;="&amp;$J$6)
/_xlfn.UNIQUE(_xlfn._xlws.FILTER($E:$E,$D:$D=$J$3))
/IF($J$4="総計",1,IF($J$4="割合",$H170,$K170/10))
),0)</f>
        <v/>
      </c>
      <c r="X170" s="48" t="str" cm="1">
        <f t="array" ref="X170">IFERROR(
IF(OR(X$9="",$I170=""),"",
SUMIFS(収穫記録!$P:$P,収穫記録!$D:$D,$J$1,収穫記録!$I:$I,$J$2,収穫記録!$J:$J,X$9,収穫記録!$F:$F,$I170,収穫記録!$B:$B,"&gt;="&amp;$J$5,収穫記録!$B:$B,"&lt;="&amp;$J$6)
/_xlfn.UNIQUE(_xlfn._xlws.FILTER($E:$E,$D:$D=$J$3))
/IF($J$4="総計",1,IF($J$4="割合",$H170,$K170/10))
),0)</f>
        <v/>
      </c>
    </row>
    <row r="171" spans="10:24">
      <c r="J171" s="13"/>
      <c r="K171" s="37"/>
      <c r="L171" s="46" t="str">
        <f t="shared" si="2"/>
        <v/>
      </c>
      <c r="M171" s="47" cm="1">
        <f t="array" ref="M171">IFERROR(
IF(OR(M$9="",$I171=""),"",
SUMIFS(収穫記録!$P:$P,収穫記録!$D:$D,$J$1,収穫記録!$I:$I,$J$2,収穫記録!$J:$J,M$9,収穫記録!$F:$F,$I171,収穫記録!$B:$B,"&gt;="&amp;$J$5,収穫記録!$B:$B,"&lt;="&amp;$J$6)
/_xlfn.UNIQUE(_xlfn._xlws.FILTER($E:$E,$D:$D=$J$3))
/IF($J$4="総計",1,IF($J$4="割合",$H171,$K171/10))
),0)</f>
        <v>0</v>
      </c>
      <c r="N171" s="48" t="str" cm="1">
        <f t="array" ref="N171">IFERROR(
IF(OR(N$9="",$I171=""),"",
SUMIFS(収穫記録!$P:$P,収穫記録!$D:$D,$J$1,収穫記録!$I:$I,$J$2,収穫記録!$J:$J,N$9,収穫記録!$F:$F,$I171,収穫記録!$B:$B,"&gt;="&amp;$J$5,収穫記録!$B:$B,"&lt;="&amp;$J$6)
/_xlfn.UNIQUE(_xlfn._xlws.FILTER($E:$E,$D:$D=$J$3))
/IF($J$4="総計",1,IF($J$4="割合",$H171,$K171/10))
),0)</f>
        <v/>
      </c>
      <c r="O171" s="48" t="str" cm="1">
        <f t="array" ref="O171">IFERROR(
IF(OR(O$9="",$I171=""),"",
SUMIFS(収穫記録!$P:$P,収穫記録!$D:$D,$J$1,収穫記録!$I:$I,$J$2,収穫記録!$J:$J,O$9,収穫記録!$F:$F,$I171,収穫記録!$B:$B,"&gt;="&amp;$J$5,収穫記録!$B:$B,"&lt;="&amp;$J$6)
/_xlfn.UNIQUE(_xlfn._xlws.FILTER($E:$E,$D:$D=$J$3))
/IF($J$4="総計",1,IF($J$4="割合",$H171,$K171/10))
),0)</f>
        <v/>
      </c>
      <c r="P171" s="48" t="str" cm="1">
        <f t="array" ref="P171">IFERROR(
IF(OR(P$9="",$I171=""),"",
SUMIFS(収穫記録!$P:$P,収穫記録!$D:$D,$J$1,収穫記録!$I:$I,$J$2,収穫記録!$J:$J,P$9,収穫記録!$F:$F,$I171,収穫記録!$B:$B,"&gt;="&amp;$J$5,収穫記録!$B:$B,"&lt;="&amp;$J$6)
/_xlfn.UNIQUE(_xlfn._xlws.FILTER($E:$E,$D:$D=$J$3))
/IF($J$4="総計",1,IF($J$4="割合",$H171,$K171/10))
),0)</f>
        <v/>
      </c>
      <c r="Q171" s="48" t="str" cm="1">
        <f t="array" ref="Q171">IFERROR(
IF(OR(Q$9="",$I171=""),"",
SUMIFS(収穫記録!$P:$P,収穫記録!$D:$D,$J$1,収穫記録!$I:$I,$J$2,収穫記録!$J:$J,Q$9,収穫記録!$F:$F,$I171,収穫記録!$B:$B,"&gt;="&amp;$J$5,収穫記録!$B:$B,"&lt;="&amp;$J$6)
/_xlfn.UNIQUE(_xlfn._xlws.FILTER($E:$E,$D:$D=$J$3))
/IF($J$4="総計",1,IF($J$4="割合",$H171,$K171/10))
),0)</f>
        <v/>
      </c>
      <c r="R171" s="48" t="str" cm="1">
        <f t="array" ref="R171">IFERROR(
IF(OR(R$9="",$I171=""),"",
SUMIFS(収穫記録!$P:$P,収穫記録!$D:$D,$J$1,収穫記録!$I:$I,$J$2,収穫記録!$J:$J,R$9,収穫記録!$F:$F,$I171,収穫記録!$B:$B,"&gt;="&amp;$J$5,収穫記録!$B:$B,"&lt;="&amp;$J$6)
/_xlfn.UNIQUE(_xlfn._xlws.FILTER($E:$E,$D:$D=$J$3))
/IF($J$4="総計",1,IF($J$4="割合",$H171,$K171/10))
),0)</f>
        <v/>
      </c>
      <c r="S171" s="48" t="str" cm="1">
        <f t="array" ref="S171">IFERROR(
IF(OR(S$9="",$I171=""),"",
SUMIFS(収穫記録!$P:$P,収穫記録!$D:$D,$J$1,収穫記録!$I:$I,$J$2,収穫記録!$J:$J,S$9,収穫記録!$F:$F,$I171,収穫記録!$B:$B,"&gt;="&amp;$J$5,収穫記録!$B:$B,"&lt;="&amp;$J$6)
/_xlfn.UNIQUE(_xlfn._xlws.FILTER($E:$E,$D:$D=$J$3))
/IF($J$4="総計",1,IF($J$4="割合",$H171,$K171/10))
),0)</f>
        <v/>
      </c>
      <c r="T171" s="48" t="str" cm="1">
        <f t="array" ref="T171">IFERROR(
IF(OR(T$9="",$I171=""),"",
SUMIFS(収穫記録!$P:$P,収穫記録!$D:$D,$J$1,収穫記録!$I:$I,$J$2,収穫記録!$J:$J,T$9,収穫記録!$F:$F,$I171,収穫記録!$B:$B,"&gt;="&amp;$J$5,収穫記録!$B:$B,"&lt;="&amp;$J$6)
/_xlfn.UNIQUE(_xlfn._xlws.FILTER($E:$E,$D:$D=$J$3))
/IF($J$4="総計",1,IF($J$4="割合",$H171,$K171/10))
),0)</f>
        <v/>
      </c>
      <c r="U171" s="48" t="str" cm="1">
        <f t="array" ref="U171">IFERROR(
IF(OR(U$9="",$I171=""),"",
SUMIFS(収穫記録!$P:$P,収穫記録!$D:$D,$J$1,収穫記録!$I:$I,$J$2,収穫記録!$J:$J,U$9,収穫記録!$F:$F,$I171,収穫記録!$B:$B,"&gt;="&amp;$J$5,収穫記録!$B:$B,"&lt;="&amp;$J$6)
/_xlfn.UNIQUE(_xlfn._xlws.FILTER($E:$E,$D:$D=$J$3))
/IF($J$4="総計",1,IF($J$4="割合",$H171,$K171/10))
),0)</f>
        <v/>
      </c>
      <c r="V171" s="48" t="str" cm="1">
        <f t="array" ref="V171">IFERROR(
IF(OR(V$9="",$I171=""),"",
SUMIFS(収穫記録!$P:$P,収穫記録!$D:$D,$J$1,収穫記録!$I:$I,$J$2,収穫記録!$J:$J,V$9,収穫記録!$F:$F,$I171,収穫記録!$B:$B,"&gt;="&amp;$J$5,収穫記録!$B:$B,"&lt;="&amp;$J$6)
/_xlfn.UNIQUE(_xlfn._xlws.FILTER($E:$E,$D:$D=$J$3))
/IF($J$4="総計",1,IF($J$4="割合",$H171,$K171/10))
),0)</f>
        <v/>
      </c>
      <c r="W171" s="48" t="str" cm="1">
        <f t="array" ref="W171">IFERROR(
IF(OR(W$9="",$I171=""),"",
SUMIFS(収穫記録!$P:$P,収穫記録!$D:$D,$J$1,収穫記録!$I:$I,$J$2,収穫記録!$J:$J,W$9,収穫記録!$F:$F,$I171,収穫記録!$B:$B,"&gt;="&amp;$J$5,収穫記録!$B:$B,"&lt;="&amp;$J$6)
/_xlfn.UNIQUE(_xlfn._xlws.FILTER($E:$E,$D:$D=$J$3))
/IF($J$4="総計",1,IF($J$4="割合",$H171,$K171/10))
),0)</f>
        <v/>
      </c>
      <c r="X171" s="48" t="str" cm="1">
        <f t="array" ref="X171">IFERROR(
IF(OR(X$9="",$I171=""),"",
SUMIFS(収穫記録!$P:$P,収穫記録!$D:$D,$J$1,収穫記録!$I:$I,$J$2,収穫記録!$J:$J,X$9,収穫記録!$F:$F,$I171,収穫記録!$B:$B,"&gt;="&amp;$J$5,収穫記録!$B:$B,"&lt;="&amp;$J$6)
/_xlfn.UNIQUE(_xlfn._xlws.FILTER($E:$E,$D:$D=$J$3))
/IF($J$4="総計",1,IF($J$4="割合",$H171,$K171/10))
),0)</f>
        <v/>
      </c>
    </row>
    <row r="172" spans="10:24">
      <c r="J172" s="13"/>
      <c r="K172" s="37"/>
      <c r="L172" s="46" t="str">
        <f t="shared" si="2"/>
        <v/>
      </c>
      <c r="M172" s="47" cm="1">
        <f t="array" ref="M172">IFERROR(
IF(OR(M$9="",$I172=""),"",
SUMIFS(収穫記録!$P:$P,収穫記録!$D:$D,$J$1,収穫記録!$I:$I,$J$2,収穫記録!$J:$J,M$9,収穫記録!$F:$F,$I172,収穫記録!$B:$B,"&gt;="&amp;$J$5,収穫記録!$B:$B,"&lt;="&amp;$J$6)
/_xlfn.UNIQUE(_xlfn._xlws.FILTER($E:$E,$D:$D=$J$3))
/IF($J$4="総計",1,IF($J$4="割合",$H172,$K172/10))
),0)</f>
        <v>0</v>
      </c>
      <c r="N172" s="48" t="str" cm="1">
        <f t="array" ref="N172">IFERROR(
IF(OR(N$9="",$I172=""),"",
SUMIFS(収穫記録!$P:$P,収穫記録!$D:$D,$J$1,収穫記録!$I:$I,$J$2,収穫記録!$J:$J,N$9,収穫記録!$F:$F,$I172,収穫記録!$B:$B,"&gt;="&amp;$J$5,収穫記録!$B:$B,"&lt;="&amp;$J$6)
/_xlfn.UNIQUE(_xlfn._xlws.FILTER($E:$E,$D:$D=$J$3))
/IF($J$4="総計",1,IF($J$4="割合",$H172,$K172/10))
),0)</f>
        <v/>
      </c>
      <c r="O172" s="48" t="str" cm="1">
        <f t="array" ref="O172">IFERROR(
IF(OR(O$9="",$I172=""),"",
SUMIFS(収穫記録!$P:$P,収穫記録!$D:$D,$J$1,収穫記録!$I:$I,$J$2,収穫記録!$J:$J,O$9,収穫記録!$F:$F,$I172,収穫記録!$B:$B,"&gt;="&amp;$J$5,収穫記録!$B:$B,"&lt;="&amp;$J$6)
/_xlfn.UNIQUE(_xlfn._xlws.FILTER($E:$E,$D:$D=$J$3))
/IF($J$4="総計",1,IF($J$4="割合",$H172,$K172/10))
),0)</f>
        <v/>
      </c>
      <c r="P172" s="48" t="str" cm="1">
        <f t="array" ref="P172">IFERROR(
IF(OR(P$9="",$I172=""),"",
SUMIFS(収穫記録!$P:$P,収穫記録!$D:$D,$J$1,収穫記録!$I:$I,$J$2,収穫記録!$J:$J,P$9,収穫記録!$F:$F,$I172,収穫記録!$B:$B,"&gt;="&amp;$J$5,収穫記録!$B:$B,"&lt;="&amp;$J$6)
/_xlfn.UNIQUE(_xlfn._xlws.FILTER($E:$E,$D:$D=$J$3))
/IF($J$4="総計",1,IF($J$4="割合",$H172,$K172/10))
),0)</f>
        <v/>
      </c>
      <c r="Q172" s="48" t="str" cm="1">
        <f t="array" ref="Q172">IFERROR(
IF(OR(Q$9="",$I172=""),"",
SUMIFS(収穫記録!$P:$P,収穫記録!$D:$D,$J$1,収穫記録!$I:$I,$J$2,収穫記録!$J:$J,Q$9,収穫記録!$F:$F,$I172,収穫記録!$B:$B,"&gt;="&amp;$J$5,収穫記録!$B:$B,"&lt;="&amp;$J$6)
/_xlfn.UNIQUE(_xlfn._xlws.FILTER($E:$E,$D:$D=$J$3))
/IF($J$4="総計",1,IF($J$4="割合",$H172,$K172/10))
),0)</f>
        <v/>
      </c>
      <c r="R172" s="48" t="str" cm="1">
        <f t="array" ref="R172">IFERROR(
IF(OR(R$9="",$I172=""),"",
SUMIFS(収穫記録!$P:$P,収穫記録!$D:$D,$J$1,収穫記録!$I:$I,$J$2,収穫記録!$J:$J,R$9,収穫記録!$F:$F,$I172,収穫記録!$B:$B,"&gt;="&amp;$J$5,収穫記録!$B:$B,"&lt;="&amp;$J$6)
/_xlfn.UNIQUE(_xlfn._xlws.FILTER($E:$E,$D:$D=$J$3))
/IF($J$4="総計",1,IF($J$4="割合",$H172,$K172/10))
),0)</f>
        <v/>
      </c>
      <c r="S172" s="48" t="str" cm="1">
        <f t="array" ref="S172">IFERROR(
IF(OR(S$9="",$I172=""),"",
SUMIFS(収穫記録!$P:$P,収穫記録!$D:$D,$J$1,収穫記録!$I:$I,$J$2,収穫記録!$J:$J,S$9,収穫記録!$F:$F,$I172,収穫記録!$B:$B,"&gt;="&amp;$J$5,収穫記録!$B:$B,"&lt;="&amp;$J$6)
/_xlfn.UNIQUE(_xlfn._xlws.FILTER($E:$E,$D:$D=$J$3))
/IF($J$4="総計",1,IF($J$4="割合",$H172,$K172/10))
),0)</f>
        <v/>
      </c>
      <c r="T172" s="48" t="str" cm="1">
        <f t="array" ref="T172">IFERROR(
IF(OR(T$9="",$I172=""),"",
SUMIFS(収穫記録!$P:$P,収穫記録!$D:$D,$J$1,収穫記録!$I:$I,$J$2,収穫記録!$J:$J,T$9,収穫記録!$F:$F,$I172,収穫記録!$B:$B,"&gt;="&amp;$J$5,収穫記録!$B:$B,"&lt;="&amp;$J$6)
/_xlfn.UNIQUE(_xlfn._xlws.FILTER($E:$E,$D:$D=$J$3))
/IF($J$4="総計",1,IF($J$4="割合",$H172,$K172/10))
),0)</f>
        <v/>
      </c>
      <c r="U172" s="48" t="str" cm="1">
        <f t="array" ref="U172">IFERROR(
IF(OR(U$9="",$I172=""),"",
SUMIFS(収穫記録!$P:$P,収穫記録!$D:$D,$J$1,収穫記録!$I:$I,$J$2,収穫記録!$J:$J,U$9,収穫記録!$F:$F,$I172,収穫記録!$B:$B,"&gt;="&amp;$J$5,収穫記録!$B:$B,"&lt;="&amp;$J$6)
/_xlfn.UNIQUE(_xlfn._xlws.FILTER($E:$E,$D:$D=$J$3))
/IF($J$4="総計",1,IF($J$4="割合",$H172,$K172/10))
),0)</f>
        <v/>
      </c>
      <c r="V172" s="48" t="str" cm="1">
        <f t="array" ref="V172">IFERROR(
IF(OR(V$9="",$I172=""),"",
SUMIFS(収穫記録!$P:$P,収穫記録!$D:$D,$J$1,収穫記録!$I:$I,$J$2,収穫記録!$J:$J,V$9,収穫記録!$F:$F,$I172,収穫記録!$B:$B,"&gt;="&amp;$J$5,収穫記録!$B:$B,"&lt;="&amp;$J$6)
/_xlfn.UNIQUE(_xlfn._xlws.FILTER($E:$E,$D:$D=$J$3))
/IF($J$4="総計",1,IF($J$4="割合",$H172,$K172/10))
),0)</f>
        <v/>
      </c>
      <c r="W172" s="48" t="str" cm="1">
        <f t="array" ref="W172">IFERROR(
IF(OR(W$9="",$I172=""),"",
SUMIFS(収穫記録!$P:$P,収穫記録!$D:$D,$J$1,収穫記録!$I:$I,$J$2,収穫記録!$J:$J,W$9,収穫記録!$F:$F,$I172,収穫記録!$B:$B,"&gt;="&amp;$J$5,収穫記録!$B:$B,"&lt;="&amp;$J$6)
/_xlfn.UNIQUE(_xlfn._xlws.FILTER($E:$E,$D:$D=$J$3))
/IF($J$4="総計",1,IF($J$4="割合",$H172,$K172/10))
),0)</f>
        <v/>
      </c>
      <c r="X172" s="48" t="str" cm="1">
        <f t="array" ref="X172">IFERROR(
IF(OR(X$9="",$I172=""),"",
SUMIFS(収穫記録!$P:$P,収穫記録!$D:$D,$J$1,収穫記録!$I:$I,$J$2,収穫記録!$J:$J,X$9,収穫記録!$F:$F,$I172,収穫記録!$B:$B,"&gt;="&amp;$J$5,収穫記録!$B:$B,"&lt;="&amp;$J$6)
/_xlfn.UNIQUE(_xlfn._xlws.FILTER($E:$E,$D:$D=$J$3))
/IF($J$4="総計",1,IF($J$4="割合",$H172,$K172/10))
),0)</f>
        <v/>
      </c>
    </row>
    <row r="173" spans="10:24">
      <c r="J173" s="13"/>
      <c r="K173" s="37"/>
      <c r="L173" s="46" t="str">
        <f t="shared" si="2"/>
        <v/>
      </c>
      <c r="M173" s="47" cm="1">
        <f t="array" ref="M173">IFERROR(
IF(OR(M$9="",$I173=""),"",
SUMIFS(収穫記録!$P:$P,収穫記録!$D:$D,$J$1,収穫記録!$I:$I,$J$2,収穫記録!$J:$J,M$9,収穫記録!$F:$F,$I173,収穫記録!$B:$B,"&gt;="&amp;$J$5,収穫記録!$B:$B,"&lt;="&amp;$J$6)
/_xlfn.UNIQUE(_xlfn._xlws.FILTER($E:$E,$D:$D=$J$3))
/IF($J$4="総計",1,IF($J$4="割合",$H173,$K173/10))
),0)</f>
        <v>0</v>
      </c>
      <c r="N173" s="48" t="str" cm="1">
        <f t="array" ref="N173">IFERROR(
IF(OR(N$9="",$I173=""),"",
SUMIFS(収穫記録!$P:$P,収穫記録!$D:$D,$J$1,収穫記録!$I:$I,$J$2,収穫記録!$J:$J,N$9,収穫記録!$F:$F,$I173,収穫記録!$B:$B,"&gt;="&amp;$J$5,収穫記録!$B:$B,"&lt;="&amp;$J$6)
/_xlfn.UNIQUE(_xlfn._xlws.FILTER($E:$E,$D:$D=$J$3))
/IF($J$4="総計",1,IF($J$4="割合",$H173,$K173/10))
),0)</f>
        <v/>
      </c>
      <c r="O173" s="48" t="str" cm="1">
        <f t="array" ref="O173">IFERROR(
IF(OR(O$9="",$I173=""),"",
SUMIFS(収穫記録!$P:$P,収穫記録!$D:$D,$J$1,収穫記録!$I:$I,$J$2,収穫記録!$J:$J,O$9,収穫記録!$F:$F,$I173,収穫記録!$B:$B,"&gt;="&amp;$J$5,収穫記録!$B:$B,"&lt;="&amp;$J$6)
/_xlfn.UNIQUE(_xlfn._xlws.FILTER($E:$E,$D:$D=$J$3))
/IF($J$4="総計",1,IF($J$4="割合",$H173,$K173/10))
),0)</f>
        <v/>
      </c>
      <c r="P173" s="48" t="str" cm="1">
        <f t="array" ref="P173">IFERROR(
IF(OR(P$9="",$I173=""),"",
SUMIFS(収穫記録!$P:$P,収穫記録!$D:$D,$J$1,収穫記録!$I:$I,$J$2,収穫記録!$J:$J,P$9,収穫記録!$F:$F,$I173,収穫記録!$B:$B,"&gt;="&amp;$J$5,収穫記録!$B:$B,"&lt;="&amp;$J$6)
/_xlfn.UNIQUE(_xlfn._xlws.FILTER($E:$E,$D:$D=$J$3))
/IF($J$4="総計",1,IF($J$4="割合",$H173,$K173/10))
),0)</f>
        <v/>
      </c>
      <c r="Q173" s="48" t="str" cm="1">
        <f t="array" ref="Q173">IFERROR(
IF(OR(Q$9="",$I173=""),"",
SUMIFS(収穫記録!$P:$P,収穫記録!$D:$D,$J$1,収穫記録!$I:$I,$J$2,収穫記録!$J:$J,Q$9,収穫記録!$F:$F,$I173,収穫記録!$B:$B,"&gt;="&amp;$J$5,収穫記録!$B:$B,"&lt;="&amp;$J$6)
/_xlfn.UNIQUE(_xlfn._xlws.FILTER($E:$E,$D:$D=$J$3))
/IF($J$4="総計",1,IF($J$4="割合",$H173,$K173/10))
),0)</f>
        <v/>
      </c>
      <c r="R173" s="48" t="str" cm="1">
        <f t="array" ref="R173">IFERROR(
IF(OR(R$9="",$I173=""),"",
SUMIFS(収穫記録!$P:$P,収穫記録!$D:$D,$J$1,収穫記録!$I:$I,$J$2,収穫記録!$J:$J,R$9,収穫記録!$F:$F,$I173,収穫記録!$B:$B,"&gt;="&amp;$J$5,収穫記録!$B:$B,"&lt;="&amp;$J$6)
/_xlfn.UNIQUE(_xlfn._xlws.FILTER($E:$E,$D:$D=$J$3))
/IF($J$4="総計",1,IF($J$4="割合",$H173,$K173/10))
),0)</f>
        <v/>
      </c>
      <c r="S173" s="48" t="str" cm="1">
        <f t="array" ref="S173">IFERROR(
IF(OR(S$9="",$I173=""),"",
SUMIFS(収穫記録!$P:$P,収穫記録!$D:$D,$J$1,収穫記録!$I:$I,$J$2,収穫記録!$J:$J,S$9,収穫記録!$F:$F,$I173,収穫記録!$B:$B,"&gt;="&amp;$J$5,収穫記録!$B:$B,"&lt;="&amp;$J$6)
/_xlfn.UNIQUE(_xlfn._xlws.FILTER($E:$E,$D:$D=$J$3))
/IF($J$4="総計",1,IF($J$4="割合",$H173,$K173/10))
),0)</f>
        <v/>
      </c>
      <c r="T173" s="48" t="str" cm="1">
        <f t="array" ref="T173">IFERROR(
IF(OR(T$9="",$I173=""),"",
SUMIFS(収穫記録!$P:$P,収穫記録!$D:$D,$J$1,収穫記録!$I:$I,$J$2,収穫記録!$J:$J,T$9,収穫記録!$F:$F,$I173,収穫記録!$B:$B,"&gt;="&amp;$J$5,収穫記録!$B:$B,"&lt;="&amp;$J$6)
/_xlfn.UNIQUE(_xlfn._xlws.FILTER($E:$E,$D:$D=$J$3))
/IF($J$4="総計",1,IF($J$4="割合",$H173,$K173/10))
),0)</f>
        <v/>
      </c>
      <c r="U173" s="48" t="str" cm="1">
        <f t="array" ref="U173">IFERROR(
IF(OR(U$9="",$I173=""),"",
SUMIFS(収穫記録!$P:$P,収穫記録!$D:$D,$J$1,収穫記録!$I:$I,$J$2,収穫記録!$J:$J,U$9,収穫記録!$F:$F,$I173,収穫記録!$B:$B,"&gt;="&amp;$J$5,収穫記録!$B:$B,"&lt;="&amp;$J$6)
/_xlfn.UNIQUE(_xlfn._xlws.FILTER($E:$E,$D:$D=$J$3))
/IF($J$4="総計",1,IF($J$4="割合",$H173,$K173/10))
),0)</f>
        <v/>
      </c>
      <c r="V173" s="48" t="str" cm="1">
        <f t="array" ref="V173">IFERROR(
IF(OR(V$9="",$I173=""),"",
SUMIFS(収穫記録!$P:$P,収穫記録!$D:$D,$J$1,収穫記録!$I:$I,$J$2,収穫記録!$J:$J,V$9,収穫記録!$F:$F,$I173,収穫記録!$B:$B,"&gt;="&amp;$J$5,収穫記録!$B:$B,"&lt;="&amp;$J$6)
/_xlfn.UNIQUE(_xlfn._xlws.FILTER($E:$E,$D:$D=$J$3))
/IF($J$4="総計",1,IF($J$4="割合",$H173,$K173/10))
),0)</f>
        <v/>
      </c>
      <c r="W173" s="48" t="str" cm="1">
        <f t="array" ref="W173">IFERROR(
IF(OR(W$9="",$I173=""),"",
SUMIFS(収穫記録!$P:$P,収穫記録!$D:$D,$J$1,収穫記録!$I:$I,$J$2,収穫記録!$J:$J,W$9,収穫記録!$F:$F,$I173,収穫記録!$B:$B,"&gt;="&amp;$J$5,収穫記録!$B:$B,"&lt;="&amp;$J$6)
/_xlfn.UNIQUE(_xlfn._xlws.FILTER($E:$E,$D:$D=$J$3))
/IF($J$4="総計",1,IF($J$4="割合",$H173,$K173/10))
),0)</f>
        <v/>
      </c>
      <c r="X173" s="48" t="str" cm="1">
        <f t="array" ref="X173">IFERROR(
IF(OR(X$9="",$I173=""),"",
SUMIFS(収穫記録!$P:$P,収穫記録!$D:$D,$J$1,収穫記録!$I:$I,$J$2,収穫記録!$J:$J,X$9,収穫記録!$F:$F,$I173,収穫記録!$B:$B,"&gt;="&amp;$J$5,収穫記録!$B:$B,"&lt;="&amp;$J$6)
/_xlfn.UNIQUE(_xlfn._xlws.FILTER($E:$E,$D:$D=$J$3))
/IF($J$4="総計",1,IF($J$4="割合",$H173,$K173/10))
),0)</f>
        <v/>
      </c>
    </row>
    <row r="174" spans="10:24">
      <c r="J174" s="13"/>
      <c r="K174" s="37"/>
      <c r="L174" s="46" t="str">
        <f t="shared" si="2"/>
        <v/>
      </c>
      <c r="M174" s="47" cm="1">
        <f t="array" ref="M174">IFERROR(
IF(OR(M$9="",$I174=""),"",
SUMIFS(収穫記録!$P:$P,収穫記録!$D:$D,$J$1,収穫記録!$I:$I,$J$2,収穫記録!$J:$J,M$9,収穫記録!$F:$F,$I174,収穫記録!$B:$B,"&gt;="&amp;$J$5,収穫記録!$B:$B,"&lt;="&amp;$J$6)
/_xlfn.UNIQUE(_xlfn._xlws.FILTER($E:$E,$D:$D=$J$3))
/IF($J$4="総計",1,IF($J$4="割合",$H174,$K174/10))
),0)</f>
        <v>0</v>
      </c>
      <c r="N174" s="48" t="str" cm="1">
        <f t="array" ref="N174">IFERROR(
IF(OR(N$9="",$I174=""),"",
SUMIFS(収穫記録!$P:$P,収穫記録!$D:$D,$J$1,収穫記録!$I:$I,$J$2,収穫記録!$J:$J,N$9,収穫記録!$F:$F,$I174,収穫記録!$B:$B,"&gt;="&amp;$J$5,収穫記録!$B:$B,"&lt;="&amp;$J$6)
/_xlfn.UNIQUE(_xlfn._xlws.FILTER($E:$E,$D:$D=$J$3))
/IF($J$4="総計",1,IF($J$4="割合",$H174,$K174/10))
),0)</f>
        <v/>
      </c>
      <c r="O174" s="48" t="str" cm="1">
        <f t="array" ref="O174">IFERROR(
IF(OR(O$9="",$I174=""),"",
SUMIFS(収穫記録!$P:$P,収穫記録!$D:$D,$J$1,収穫記録!$I:$I,$J$2,収穫記録!$J:$J,O$9,収穫記録!$F:$F,$I174,収穫記録!$B:$B,"&gt;="&amp;$J$5,収穫記録!$B:$B,"&lt;="&amp;$J$6)
/_xlfn.UNIQUE(_xlfn._xlws.FILTER($E:$E,$D:$D=$J$3))
/IF($J$4="総計",1,IF($J$4="割合",$H174,$K174/10))
),0)</f>
        <v/>
      </c>
      <c r="P174" s="48" t="str" cm="1">
        <f t="array" ref="P174">IFERROR(
IF(OR(P$9="",$I174=""),"",
SUMIFS(収穫記録!$P:$P,収穫記録!$D:$D,$J$1,収穫記録!$I:$I,$J$2,収穫記録!$J:$J,P$9,収穫記録!$F:$F,$I174,収穫記録!$B:$B,"&gt;="&amp;$J$5,収穫記録!$B:$B,"&lt;="&amp;$J$6)
/_xlfn.UNIQUE(_xlfn._xlws.FILTER($E:$E,$D:$D=$J$3))
/IF($J$4="総計",1,IF($J$4="割合",$H174,$K174/10))
),0)</f>
        <v/>
      </c>
      <c r="Q174" s="48" t="str" cm="1">
        <f t="array" ref="Q174">IFERROR(
IF(OR(Q$9="",$I174=""),"",
SUMIFS(収穫記録!$P:$P,収穫記録!$D:$D,$J$1,収穫記録!$I:$I,$J$2,収穫記録!$J:$J,Q$9,収穫記録!$F:$F,$I174,収穫記録!$B:$B,"&gt;="&amp;$J$5,収穫記録!$B:$B,"&lt;="&amp;$J$6)
/_xlfn.UNIQUE(_xlfn._xlws.FILTER($E:$E,$D:$D=$J$3))
/IF($J$4="総計",1,IF($J$4="割合",$H174,$K174/10))
),0)</f>
        <v/>
      </c>
      <c r="R174" s="48" t="str" cm="1">
        <f t="array" ref="R174">IFERROR(
IF(OR(R$9="",$I174=""),"",
SUMIFS(収穫記録!$P:$P,収穫記録!$D:$D,$J$1,収穫記録!$I:$I,$J$2,収穫記録!$J:$J,R$9,収穫記録!$F:$F,$I174,収穫記録!$B:$B,"&gt;="&amp;$J$5,収穫記録!$B:$B,"&lt;="&amp;$J$6)
/_xlfn.UNIQUE(_xlfn._xlws.FILTER($E:$E,$D:$D=$J$3))
/IF($J$4="総計",1,IF($J$4="割合",$H174,$K174/10))
),0)</f>
        <v/>
      </c>
      <c r="S174" s="48" t="str" cm="1">
        <f t="array" ref="S174">IFERROR(
IF(OR(S$9="",$I174=""),"",
SUMIFS(収穫記録!$P:$P,収穫記録!$D:$D,$J$1,収穫記録!$I:$I,$J$2,収穫記録!$J:$J,S$9,収穫記録!$F:$F,$I174,収穫記録!$B:$B,"&gt;="&amp;$J$5,収穫記録!$B:$B,"&lt;="&amp;$J$6)
/_xlfn.UNIQUE(_xlfn._xlws.FILTER($E:$E,$D:$D=$J$3))
/IF($J$4="総計",1,IF($J$4="割合",$H174,$K174/10))
),0)</f>
        <v/>
      </c>
      <c r="T174" s="48" t="str" cm="1">
        <f t="array" ref="T174">IFERROR(
IF(OR(T$9="",$I174=""),"",
SUMIFS(収穫記録!$P:$P,収穫記録!$D:$D,$J$1,収穫記録!$I:$I,$J$2,収穫記録!$J:$J,T$9,収穫記録!$F:$F,$I174,収穫記録!$B:$B,"&gt;="&amp;$J$5,収穫記録!$B:$B,"&lt;="&amp;$J$6)
/_xlfn.UNIQUE(_xlfn._xlws.FILTER($E:$E,$D:$D=$J$3))
/IF($J$4="総計",1,IF($J$4="割合",$H174,$K174/10))
),0)</f>
        <v/>
      </c>
      <c r="U174" s="48" t="str" cm="1">
        <f t="array" ref="U174">IFERROR(
IF(OR(U$9="",$I174=""),"",
SUMIFS(収穫記録!$P:$P,収穫記録!$D:$D,$J$1,収穫記録!$I:$I,$J$2,収穫記録!$J:$J,U$9,収穫記録!$F:$F,$I174,収穫記録!$B:$B,"&gt;="&amp;$J$5,収穫記録!$B:$B,"&lt;="&amp;$J$6)
/_xlfn.UNIQUE(_xlfn._xlws.FILTER($E:$E,$D:$D=$J$3))
/IF($J$4="総計",1,IF($J$4="割合",$H174,$K174/10))
),0)</f>
        <v/>
      </c>
      <c r="V174" s="48" t="str" cm="1">
        <f t="array" ref="V174">IFERROR(
IF(OR(V$9="",$I174=""),"",
SUMIFS(収穫記録!$P:$P,収穫記録!$D:$D,$J$1,収穫記録!$I:$I,$J$2,収穫記録!$J:$J,V$9,収穫記録!$F:$F,$I174,収穫記録!$B:$B,"&gt;="&amp;$J$5,収穫記録!$B:$B,"&lt;="&amp;$J$6)
/_xlfn.UNIQUE(_xlfn._xlws.FILTER($E:$E,$D:$D=$J$3))
/IF($J$4="総計",1,IF($J$4="割合",$H174,$K174/10))
),0)</f>
        <v/>
      </c>
      <c r="W174" s="48" t="str" cm="1">
        <f t="array" ref="W174">IFERROR(
IF(OR(W$9="",$I174=""),"",
SUMIFS(収穫記録!$P:$P,収穫記録!$D:$D,$J$1,収穫記録!$I:$I,$J$2,収穫記録!$J:$J,W$9,収穫記録!$F:$F,$I174,収穫記録!$B:$B,"&gt;="&amp;$J$5,収穫記録!$B:$B,"&lt;="&amp;$J$6)
/_xlfn.UNIQUE(_xlfn._xlws.FILTER($E:$E,$D:$D=$J$3))
/IF($J$4="総計",1,IF($J$4="割合",$H174,$K174/10))
),0)</f>
        <v/>
      </c>
      <c r="X174" s="48" t="str" cm="1">
        <f t="array" ref="X174">IFERROR(
IF(OR(X$9="",$I174=""),"",
SUMIFS(収穫記録!$P:$P,収穫記録!$D:$D,$J$1,収穫記録!$I:$I,$J$2,収穫記録!$J:$J,X$9,収穫記録!$F:$F,$I174,収穫記録!$B:$B,"&gt;="&amp;$J$5,収穫記録!$B:$B,"&lt;="&amp;$J$6)
/_xlfn.UNIQUE(_xlfn._xlws.FILTER($E:$E,$D:$D=$J$3))
/IF($J$4="総計",1,IF($J$4="割合",$H174,$K174/10))
),0)</f>
        <v/>
      </c>
    </row>
    <row r="175" spans="10:24">
      <c r="J175" s="13"/>
      <c r="K175" s="37"/>
      <c r="L175" s="46" t="str">
        <f t="shared" si="2"/>
        <v/>
      </c>
      <c r="M175" s="47" cm="1">
        <f t="array" ref="M175">IFERROR(
IF(OR(M$9="",$I175=""),"",
SUMIFS(収穫記録!$P:$P,収穫記録!$D:$D,$J$1,収穫記録!$I:$I,$J$2,収穫記録!$J:$J,M$9,収穫記録!$F:$F,$I175,収穫記録!$B:$B,"&gt;="&amp;$J$5,収穫記録!$B:$B,"&lt;="&amp;$J$6)
/_xlfn.UNIQUE(_xlfn._xlws.FILTER($E:$E,$D:$D=$J$3))
/IF($J$4="総計",1,IF($J$4="割合",$H175,$K175/10))
),0)</f>
        <v>0</v>
      </c>
      <c r="N175" s="48" t="str" cm="1">
        <f t="array" ref="N175">IFERROR(
IF(OR(N$9="",$I175=""),"",
SUMIFS(収穫記録!$P:$P,収穫記録!$D:$D,$J$1,収穫記録!$I:$I,$J$2,収穫記録!$J:$J,N$9,収穫記録!$F:$F,$I175,収穫記録!$B:$B,"&gt;="&amp;$J$5,収穫記録!$B:$B,"&lt;="&amp;$J$6)
/_xlfn.UNIQUE(_xlfn._xlws.FILTER($E:$E,$D:$D=$J$3))
/IF($J$4="総計",1,IF($J$4="割合",$H175,$K175/10))
),0)</f>
        <v/>
      </c>
      <c r="O175" s="48" t="str" cm="1">
        <f t="array" ref="O175">IFERROR(
IF(OR(O$9="",$I175=""),"",
SUMIFS(収穫記録!$P:$P,収穫記録!$D:$D,$J$1,収穫記録!$I:$I,$J$2,収穫記録!$J:$J,O$9,収穫記録!$F:$F,$I175,収穫記録!$B:$B,"&gt;="&amp;$J$5,収穫記録!$B:$B,"&lt;="&amp;$J$6)
/_xlfn.UNIQUE(_xlfn._xlws.FILTER($E:$E,$D:$D=$J$3))
/IF($J$4="総計",1,IF($J$4="割合",$H175,$K175/10))
),0)</f>
        <v/>
      </c>
      <c r="P175" s="48" t="str" cm="1">
        <f t="array" ref="P175">IFERROR(
IF(OR(P$9="",$I175=""),"",
SUMIFS(収穫記録!$P:$P,収穫記録!$D:$D,$J$1,収穫記録!$I:$I,$J$2,収穫記録!$J:$J,P$9,収穫記録!$F:$F,$I175,収穫記録!$B:$B,"&gt;="&amp;$J$5,収穫記録!$B:$B,"&lt;="&amp;$J$6)
/_xlfn.UNIQUE(_xlfn._xlws.FILTER($E:$E,$D:$D=$J$3))
/IF($J$4="総計",1,IF($J$4="割合",$H175,$K175/10))
),0)</f>
        <v/>
      </c>
      <c r="Q175" s="48" t="str" cm="1">
        <f t="array" ref="Q175">IFERROR(
IF(OR(Q$9="",$I175=""),"",
SUMIFS(収穫記録!$P:$P,収穫記録!$D:$D,$J$1,収穫記録!$I:$I,$J$2,収穫記録!$J:$J,Q$9,収穫記録!$F:$F,$I175,収穫記録!$B:$B,"&gt;="&amp;$J$5,収穫記録!$B:$B,"&lt;="&amp;$J$6)
/_xlfn.UNIQUE(_xlfn._xlws.FILTER($E:$E,$D:$D=$J$3))
/IF($J$4="総計",1,IF($J$4="割合",$H175,$K175/10))
),0)</f>
        <v/>
      </c>
      <c r="R175" s="48" t="str" cm="1">
        <f t="array" ref="R175">IFERROR(
IF(OR(R$9="",$I175=""),"",
SUMIFS(収穫記録!$P:$P,収穫記録!$D:$D,$J$1,収穫記録!$I:$I,$J$2,収穫記録!$J:$J,R$9,収穫記録!$F:$F,$I175,収穫記録!$B:$B,"&gt;="&amp;$J$5,収穫記録!$B:$B,"&lt;="&amp;$J$6)
/_xlfn.UNIQUE(_xlfn._xlws.FILTER($E:$E,$D:$D=$J$3))
/IF($J$4="総計",1,IF($J$4="割合",$H175,$K175/10))
),0)</f>
        <v/>
      </c>
      <c r="S175" s="48" t="str" cm="1">
        <f t="array" ref="S175">IFERROR(
IF(OR(S$9="",$I175=""),"",
SUMIFS(収穫記録!$P:$P,収穫記録!$D:$D,$J$1,収穫記録!$I:$I,$J$2,収穫記録!$J:$J,S$9,収穫記録!$F:$F,$I175,収穫記録!$B:$B,"&gt;="&amp;$J$5,収穫記録!$B:$B,"&lt;="&amp;$J$6)
/_xlfn.UNIQUE(_xlfn._xlws.FILTER($E:$E,$D:$D=$J$3))
/IF($J$4="総計",1,IF($J$4="割合",$H175,$K175/10))
),0)</f>
        <v/>
      </c>
      <c r="T175" s="48" t="str" cm="1">
        <f t="array" ref="T175">IFERROR(
IF(OR(T$9="",$I175=""),"",
SUMIFS(収穫記録!$P:$P,収穫記録!$D:$D,$J$1,収穫記録!$I:$I,$J$2,収穫記録!$J:$J,T$9,収穫記録!$F:$F,$I175,収穫記録!$B:$B,"&gt;="&amp;$J$5,収穫記録!$B:$B,"&lt;="&amp;$J$6)
/_xlfn.UNIQUE(_xlfn._xlws.FILTER($E:$E,$D:$D=$J$3))
/IF($J$4="総計",1,IF($J$4="割合",$H175,$K175/10))
),0)</f>
        <v/>
      </c>
      <c r="U175" s="48" t="str" cm="1">
        <f t="array" ref="U175">IFERROR(
IF(OR(U$9="",$I175=""),"",
SUMIFS(収穫記録!$P:$P,収穫記録!$D:$D,$J$1,収穫記録!$I:$I,$J$2,収穫記録!$J:$J,U$9,収穫記録!$F:$F,$I175,収穫記録!$B:$B,"&gt;="&amp;$J$5,収穫記録!$B:$B,"&lt;="&amp;$J$6)
/_xlfn.UNIQUE(_xlfn._xlws.FILTER($E:$E,$D:$D=$J$3))
/IF($J$4="総計",1,IF($J$4="割合",$H175,$K175/10))
),0)</f>
        <v/>
      </c>
      <c r="V175" s="48" t="str" cm="1">
        <f t="array" ref="V175">IFERROR(
IF(OR(V$9="",$I175=""),"",
SUMIFS(収穫記録!$P:$P,収穫記録!$D:$D,$J$1,収穫記録!$I:$I,$J$2,収穫記録!$J:$J,V$9,収穫記録!$F:$F,$I175,収穫記録!$B:$B,"&gt;="&amp;$J$5,収穫記録!$B:$B,"&lt;="&amp;$J$6)
/_xlfn.UNIQUE(_xlfn._xlws.FILTER($E:$E,$D:$D=$J$3))
/IF($J$4="総計",1,IF($J$4="割合",$H175,$K175/10))
),0)</f>
        <v/>
      </c>
      <c r="W175" s="48" t="str" cm="1">
        <f t="array" ref="W175">IFERROR(
IF(OR(W$9="",$I175=""),"",
SUMIFS(収穫記録!$P:$P,収穫記録!$D:$D,$J$1,収穫記録!$I:$I,$J$2,収穫記録!$J:$J,W$9,収穫記録!$F:$F,$I175,収穫記録!$B:$B,"&gt;="&amp;$J$5,収穫記録!$B:$B,"&lt;="&amp;$J$6)
/_xlfn.UNIQUE(_xlfn._xlws.FILTER($E:$E,$D:$D=$J$3))
/IF($J$4="総計",1,IF($J$4="割合",$H175,$K175/10))
),0)</f>
        <v/>
      </c>
      <c r="X175" s="48" t="str" cm="1">
        <f t="array" ref="X175">IFERROR(
IF(OR(X$9="",$I175=""),"",
SUMIFS(収穫記録!$P:$P,収穫記録!$D:$D,$J$1,収穫記録!$I:$I,$J$2,収穫記録!$J:$J,X$9,収穫記録!$F:$F,$I175,収穫記録!$B:$B,"&gt;="&amp;$J$5,収穫記録!$B:$B,"&lt;="&amp;$J$6)
/_xlfn.UNIQUE(_xlfn._xlws.FILTER($E:$E,$D:$D=$J$3))
/IF($J$4="総計",1,IF($J$4="割合",$H175,$K175/10))
),0)</f>
        <v/>
      </c>
    </row>
    <row r="176" spans="10:24">
      <c r="J176" s="13"/>
      <c r="K176" s="37"/>
      <c r="L176" s="46" t="str">
        <f t="shared" si="2"/>
        <v/>
      </c>
      <c r="M176" s="47" cm="1">
        <f t="array" ref="M176">IFERROR(
IF(OR(M$9="",$I176=""),"",
SUMIFS(収穫記録!$P:$P,収穫記録!$D:$D,$J$1,収穫記録!$I:$I,$J$2,収穫記録!$J:$J,M$9,収穫記録!$F:$F,$I176,収穫記録!$B:$B,"&gt;="&amp;$J$5,収穫記録!$B:$B,"&lt;="&amp;$J$6)
/_xlfn.UNIQUE(_xlfn._xlws.FILTER($E:$E,$D:$D=$J$3))
/IF($J$4="総計",1,IF($J$4="割合",$H176,$K176/10))
),0)</f>
        <v>0</v>
      </c>
      <c r="N176" s="48" t="str" cm="1">
        <f t="array" ref="N176">IFERROR(
IF(OR(N$9="",$I176=""),"",
SUMIFS(収穫記録!$P:$P,収穫記録!$D:$D,$J$1,収穫記録!$I:$I,$J$2,収穫記録!$J:$J,N$9,収穫記録!$F:$F,$I176,収穫記録!$B:$B,"&gt;="&amp;$J$5,収穫記録!$B:$B,"&lt;="&amp;$J$6)
/_xlfn.UNIQUE(_xlfn._xlws.FILTER($E:$E,$D:$D=$J$3))
/IF($J$4="総計",1,IF($J$4="割合",$H176,$K176/10))
),0)</f>
        <v/>
      </c>
      <c r="O176" s="48" t="str" cm="1">
        <f t="array" ref="O176">IFERROR(
IF(OR(O$9="",$I176=""),"",
SUMIFS(収穫記録!$P:$P,収穫記録!$D:$D,$J$1,収穫記録!$I:$I,$J$2,収穫記録!$J:$J,O$9,収穫記録!$F:$F,$I176,収穫記録!$B:$B,"&gt;="&amp;$J$5,収穫記録!$B:$B,"&lt;="&amp;$J$6)
/_xlfn.UNIQUE(_xlfn._xlws.FILTER($E:$E,$D:$D=$J$3))
/IF($J$4="総計",1,IF($J$4="割合",$H176,$K176/10))
),0)</f>
        <v/>
      </c>
      <c r="P176" s="48" t="str" cm="1">
        <f t="array" ref="P176">IFERROR(
IF(OR(P$9="",$I176=""),"",
SUMIFS(収穫記録!$P:$P,収穫記録!$D:$D,$J$1,収穫記録!$I:$I,$J$2,収穫記録!$J:$J,P$9,収穫記録!$F:$F,$I176,収穫記録!$B:$B,"&gt;="&amp;$J$5,収穫記録!$B:$B,"&lt;="&amp;$J$6)
/_xlfn.UNIQUE(_xlfn._xlws.FILTER($E:$E,$D:$D=$J$3))
/IF($J$4="総計",1,IF($J$4="割合",$H176,$K176/10))
),0)</f>
        <v/>
      </c>
      <c r="Q176" s="48" t="str" cm="1">
        <f t="array" ref="Q176">IFERROR(
IF(OR(Q$9="",$I176=""),"",
SUMIFS(収穫記録!$P:$P,収穫記録!$D:$D,$J$1,収穫記録!$I:$I,$J$2,収穫記録!$J:$J,Q$9,収穫記録!$F:$F,$I176,収穫記録!$B:$B,"&gt;="&amp;$J$5,収穫記録!$B:$B,"&lt;="&amp;$J$6)
/_xlfn.UNIQUE(_xlfn._xlws.FILTER($E:$E,$D:$D=$J$3))
/IF($J$4="総計",1,IF($J$4="割合",$H176,$K176/10))
),0)</f>
        <v/>
      </c>
      <c r="R176" s="48" t="str" cm="1">
        <f t="array" ref="R176">IFERROR(
IF(OR(R$9="",$I176=""),"",
SUMIFS(収穫記録!$P:$P,収穫記録!$D:$D,$J$1,収穫記録!$I:$I,$J$2,収穫記録!$J:$J,R$9,収穫記録!$F:$F,$I176,収穫記録!$B:$B,"&gt;="&amp;$J$5,収穫記録!$B:$B,"&lt;="&amp;$J$6)
/_xlfn.UNIQUE(_xlfn._xlws.FILTER($E:$E,$D:$D=$J$3))
/IF($J$4="総計",1,IF($J$4="割合",$H176,$K176/10))
),0)</f>
        <v/>
      </c>
      <c r="S176" s="48" t="str" cm="1">
        <f t="array" ref="S176">IFERROR(
IF(OR(S$9="",$I176=""),"",
SUMIFS(収穫記録!$P:$P,収穫記録!$D:$D,$J$1,収穫記録!$I:$I,$J$2,収穫記録!$J:$J,S$9,収穫記録!$F:$F,$I176,収穫記録!$B:$B,"&gt;="&amp;$J$5,収穫記録!$B:$B,"&lt;="&amp;$J$6)
/_xlfn.UNIQUE(_xlfn._xlws.FILTER($E:$E,$D:$D=$J$3))
/IF($J$4="総計",1,IF($J$4="割合",$H176,$K176/10))
),0)</f>
        <v/>
      </c>
      <c r="T176" s="48" t="str" cm="1">
        <f t="array" ref="T176">IFERROR(
IF(OR(T$9="",$I176=""),"",
SUMIFS(収穫記録!$P:$P,収穫記録!$D:$D,$J$1,収穫記録!$I:$I,$J$2,収穫記録!$J:$J,T$9,収穫記録!$F:$F,$I176,収穫記録!$B:$B,"&gt;="&amp;$J$5,収穫記録!$B:$B,"&lt;="&amp;$J$6)
/_xlfn.UNIQUE(_xlfn._xlws.FILTER($E:$E,$D:$D=$J$3))
/IF($J$4="総計",1,IF($J$4="割合",$H176,$K176/10))
),0)</f>
        <v/>
      </c>
      <c r="U176" s="48" t="str" cm="1">
        <f t="array" ref="U176">IFERROR(
IF(OR(U$9="",$I176=""),"",
SUMIFS(収穫記録!$P:$P,収穫記録!$D:$D,$J$1,収穫記録!$I:$I,$J$2,収穫記録!$J:$J,U$9,収穫記録!$F:$F,$I176,収穫記録!$B:$B,"&gt;="&amp;$J$5,収穫記録!$B:$B,"&lt;="&amp;$J$6)
/_xlfn.UNIQUE(_xlfn._xlws.FILTER($E:$E,$D:$D=$J$3))
/IF($J$4="総計",1,IF($J$4="割合",$H176,$K176/10))
),0)</f>
        <v/>
      </c>
      <c r="V176" s="48" t="str" cm="1">
        <f t="array" ref="V176">IFERROR(
IF(OR(V$9="",$I176=""),"",
SUMIFS(収穫記録!$P:$P,収穫記録!$D:$D,$J$1,収穫記録!$I:$I,$J$2,収穫記録!$J:$J,V$9,収穫記録!$F:$F,$I176,収穫記録!$B:$B,"&gt;="&amp;$J$5,収穫記録!$B:$B,"&lt;="&amp;$J$6)
/_xlfn.UNIQUE(_xlfn._xlws.FILTER($E:$E,$D:$D=$J$3))
/IF($J$4="総計",1,IF($J$4="割合",$H176,$K176/10))
),0)</f>
        <v/>
      </c>
      <c r="W176" s="48" t="str" cm="1">
        <f t="array" ref="W176">IFERROR(
IF(OR(W$9="",$I176=""),"",
SUMIFS(収穫記録!$P:$P,収穫記録!$D:$D,$J$1,収穫記録!$I:$I,$J$2,収穫記録!$J:$J,W$9,収穫記録!$F:$F,$I176,収穫記録!$B:$B,"&gt;="&amp;$J$5,収穫記録!$B:$B,"&lt;="&amp;$J$6)
/_xlfn.UNIQUE(_xlfn._xlws.FILTER($E:$E,$D:$D=$J$3))
/IF($J$4="総計",1,IF($J$4="割合",$H176,$K176/10))
),0)</f>
        <v/>
      </c>
      <c r="X176" s="48" t="str" cm="1">
        <f t="array" ref="X176">IFERROR(
IF(OR(X$9="",$I176=""),"",
SUMIFS(収穫記録!$P:$P,収穫記録!$D:$D,$J$1,収穫記録!$I:$I,$J$2,収穫記録!$J:$J,X$9,収穫記録!$F:$F,$I176,収穫記録!$B:$B,"&gt;="&amp;$J$5,収穫記録!$B:$B,"&lt;="&amp;$J$6)
/_xlfn.UNIQUE(_xlfn._xlws.FILTER($E:$E,$D:$D=$J$3))
/IF($J$4="総計",1,IF($J$4="割合",$H176,$K176/10))
),0)</f>
        <v/>
      </c>
    </row>
    <row r="177" spans="10:24">
      <c r="J177" s="13"/>
      <c r="K177" s="37"/>
      <c r="L177" s="46" t="str">
        <f t="shared" si="2"/>
        <v/>
      </c>
      <c r="M177" s="47" cm="1">
        <f t="array" ref="M177">IFERROR(
IF(OR(M$9="",$I177=""),"",
SUMIFS(収穫記録!$P:$P,収穫記録!$D:$D,$J$1,収穫記録!$I:$I,$J$2,収穫記録!$J:$J,M$9,収穫記録!$F:$F,$I177,収穫記録!$B:$B,"&gt;="&amp;$J$5,収穫記録!$B:$B,"&lt;="&amp;$J$6)
/_xlfn.UNIQUE(_xlfn._xlws.FILTER($E:$E,$D:$D=$J$3))
/IF($J$4="総計",1,IF($J$4="割合",$H177,$K177/10))
),0)</f>
        <v>0</v>
      </c>
      <c r="N177" s="48" t="str" cm="1">
        <f t="array" ref="N177">IFERROR(
IF(OR(N$9="",$I177=""),"",
SUMIFS(収穫記録!$P:$P,収穫記録!$D:$D,$J$1,収穫記録!$I:$I,$J$2,収穫記録!$J:$J,N$9,収穫記録!$F:$F,$I177,収穫記録!$B:$B,"&gt;="&amp;$J$5,収穫記録!$B:$B,"&lt;="&amp;$J$6)
/_xlfn.UNIQUE(_xlfn._xlws.FILTER($E:$E,$D:$D=$J$3))
/IF($J$4="総計",1,IF($J$4="割合",$H177,$K177/10))
),0)</f>
        <v/>
      </c>
      <c r="O177" s="48" t="str" cm="1">
        <f t="array" ref="O177">IFERROR(
IF(OR(O$9="",$I177=""),"",
SUMIFS(収穫記録!$P:$P,収穫記録!$D:$D,$J$1,収穫記録!$I:$I,$J$2,収穫記録!$J:$J,O$9,収穫記録!$F:$F,$I177,収穫記録!$B:$B,"&gt;="&amp;$J$5,収穫記録!$B:$B,"&lt;="&amp;$J$6)
/_xlfn.UNIQUE(_xlfn._xlws.FILTER($E:$E,$D:$D=$J$3))
/IF($J$4="総計",1,IF($J$4="割合",$H177,$K177/10))
),0)</f>
        <v/>
      </c>
      <c r="P177" s="48" t="str" cm="1">
        <f t="array" ref="P177">IFERROR(
IF(OR(P$9="",$I177=""),"",
SUMIFS(収穫記録!$P:$P,収穫記録!$D:$D,$J$1,収穫記録!$I:$I,$J$2,収穫記録!$J:$J,P$9,収穫記録!$F:$F,$I177,収穫記録!$B:$B,"&gt;="&amp;$J$5,収穫記録!$B:$B,"&lt;="&amp;$J$6)
/_xlfn.UNIQUE(_xlfn._xlws.FILTER($E:$E,$D:$D=$J$3))
/IF($J$4="総計",1,IF($J$4="割合",$H177,$K177/10))
),0)</f>
        <v/>
      </c>
      <c r="Q177" s="48" t="str" cm="1">
        <f t="array" ref="Q177">IFERROR(
IF(OR(Q$9="",$I177=""),"",
SUMIFS(収穫記録!$P:$P,収穫記録!$D:$D,$J$1,収穫記録!$I:$I,$J$2,収穫記録!$J:$J,Q$9,収穫記録!$F:$F,$I177,収穫記録!$B:$B,"&gt;="&amp;$J$5,収穫記録!$B:$B,"&lt;="&amp;$J$6)
/_xlfn.UNIQUE(_xlfn._xlws.FILTER($E:$E,$D:$D=$J$3))
/IF($J$4="総計",1,IF($J$4="割合",$H177,$K177/10))
),0)</f>
        <v/>
      </c>
      <c r="R177" s="48" t="str" cm="1">
        <f t="array" ref="R177">IFERROR(
IF(OR(R$9="",$I177=""),"",
SUMIFS(収穫記録!$P:$P,収穫記録!$D:$D,$J$1,収穫記録!$I:$I,$J$2,収穫記録!$J:$J,R$9,収穫記録!$F:$F,$I177,収穫記録!$B:$B,"&gt;="&amp;$J$5,収穫記録!$B:$B,"&lt;="&amp;$J$6)
/_xlfn.UNIQUE(_xlfn._xlws.FILTER($E:$E,$D:$D=$J$3))
/IF($J$4="総計",1,IF($J$4="割合",$H177,$K177/10))
),0)</f>
        <v/>
      </c>
      <c r="S177" s="48" t="str" cm="1">
        <f t="array" ref="S177">IFERROR(
IF(OR(S$9="",$I177=""),"",
SUMIFS(収穫記録!$P:$P,収穫記録!$D:$D,$J$1,収穫記録!$I:$I,$J$2,収穫記録!$J:$J,S$9,収穫記録!$F:$F,$I177,収穫記録!$B:$B,"&gt;="&amp;$J$5,収穫記録!$B:$B,"&lt;="&amp;$J$6)
/_xlfn.UNIQUE(_xlfn._xlws.FILTER($E:$E,$D:$D=$J$3))
/IF($J$4="総計",1,IF($J$4="割合",$H177,$K177/10))
),0)</f>
        <v/>
      </c>
      <c r="T177" s="48" t="str" cm="1">
        <f t="array" ref="T177">IFERROR(
IF(OR(T$9="",$I177=""),"",
SUMIFS(収穫記録!$P:$P,収穫記録!$D:$D,$J$1,収穫記録!$I:$I,$J$2,収穫記録!$J:$J,T$9,収穫記録!$F:$F,$I177,収穫記録!$B:$B,"&gt;="&amp;$J$5,収穫記録!$B:$B,"&lt;="&amp;$J$6)
/_xlfn.UNIQUE(_xlfn._xlws.FILTER($E:$E,$D:$D=$J$3))
/IF($J$4="総計",1,IF($J$4="割合",$H177,$K177/10))
),0)</f>
        <v/>
      </c>
      <c r="U177" s="48" t="str" cm="1">
        <f t="array" ref="U177">IFERROR(
IF(OR(U$9="",$I177=""),"",
SUMIFS(収穫記録!$P:$P,収穫記録!$D:$D,$J$1,収穫記録!$I:$I,$J$2,収穫記録!$J:$J,U$9,収穫記録!$F:$F,$I177,収穫記録!$B:$B,"&gt;="&amp;$J$5,収穫記録!$B:$B,"&lt;="&amp;$J$6)
/_xlfn.UNIQUE(_xlfn._xlws.FILTER($E:$E,$D:$D=$J$3))
/IF($J$4="総計",1,IF($J$4="割合",$H177,$K177/10))
),0)</f>
        <v/>
      </c>
      <c r="V177" s="48" t="str" cm="1">
        <f t="array" ref="V177">IFERROR(
IF(OR(V$9="",$I177=""),"",
SUMIFS(収穫記録!$P:$P,収穫記録!$D:$D,$J$1,収穫記録!$I:$I,$J$2,収穫記録!$J:$J,V$9,収穫記録!$F:$F,$I177,収穫記録!$B:$B,"&gt;="&amp;$J$5,収穫記録!$B:$B,"&lt;="&amp;$J$6)
/_xlfn.UNIQUE(_xlfn._xlws.FILTER($E:$E,$D:$D=$J$3))
/IF($J$4="総計",1,IF($J$4="割合",$H177,$K177/10))
),0)</f>
        <v/>
      </c>
      <c r="W177" s="48" t="str" cm="1">
        <f t="array" ref="W177">IFERROR(
IF(OR(W$9="",$I177=""),"",
SUMIFS(収穫記録!$P:$P,収穫記録!$D:$D,$J$1,収穫記録!$I:$I,$J$2,収穫記録!$J:$J,W$9,収穫記録!$F:$F,$I177,収穫記録!$B:$B,"&gt;="&amp;$J$5,収穫記録!$B:$B,"&lt;="&amp;$J$6)
/_xlfn.UNIQUE(_xlfn._xlws.FILTER($E:$E,$D:$D=$J$3))
/IF($J$4="総計",1,IF($J$4="割合",$H177,$K177/10))
),0)</f>
        <v/>
      </c>
      <c r="X177" s="48" t="str" cm="1">
        <f t="array" ref="X177">IFERROR(
IF(OR(X$9="",$I177=""),"",
SUMIFS(収穫記録!$P:$P,収穫記録!$D:$D,$J$1,収穫記録!$I:$I,$J$2,収穫記録!$J:$J,X$9,収穫記録!$F:$F,$I177,収穫記録!$B:$B,"&gt;="&amp;$J$5,収穫記録!$B:$B,"&lt;="&amp;$J$6)
/_xlfn.UNIQUE(_xlfn._xlws.FILTER($E:$E,$D:$D=$J$3))
/IF($J$4="総計",1,IF($J$4="割合",$H177,$K177/10))
),0)</f>
        <v/>
      </c>
    </row>
    <row r="178" spans="10:24">
      <c r="J178" s="13"/>
      <c r="K178" s="37"/>
      <c r="L178" s="46" t="str">
        <f t="shared" si="2"/>
        <v/>
      </c>
      <c r="M178" s="47" cm="1">
        <f t="array" ref="M178">IFERROR(
IF(OR(M$9="",$I178=""),"",
SUMIFS(収穫記録!$P:$P,収穫記録!$D:$D,$J$1,収穫記録!$I:$I,$J$2,収穫記録!$J:$J,M$9,収穫記録!$F:$F,$I178,収穫記録!$B:$B,"&gt;="&amp;$J$5,収穫記録!$B:$B,"&lt;="&amp;$J$6)
/_xlfn.UNIQUE(_xlfn._xlws.FILTER($E:$E,$D:$D=$J$3))
/IF($J$4="総計",1,IF($J$4="割合",$H178,$K178/10))
),0)</f>
        <v>0</v>
      </c>
      <c r="N178" s="48" t="str" cm="1">
        <f t="array" ref="N178">IFERROR(
IF(OR(N$9="",$I178=""),"",
SUMIFS(収穫記録!$P:$P,収穫記録!$D:$D,$J$1,収穫記録!$I:$I,$J$2,収穫記録!$J:$J,N$9,収穫記録!$F:$F,$I178,収穫記録!$B:$B,"&gt;="&amp;$J$5,収穫記録!$B:$B,"&lt;="&amp;$J$6)
/_xlfn.UNIQUE(_xlfn._xlws.FILTER($E:$E,$D:$D=$J$3))
/IF($J$4="総計",1,IF($J$4="割合",$H178,$K178/10))
),0)</f>
        <v/>
      </c>
      <c r="O178" s="48" t="str" cm="1">
        <f t="array" ref="O178">IFERROR(
IF(OR(O$9="",$I178=""),"",
SUMIFS(収穫記録!$P:$P,収穫記録!$D:$D,$J$1,収穫記録!$I:$I,$J$2,収穫記録!$J:$J,O$9,収穫記録!$F:$F,$I178,収穫記録!$B:$B,"&gt;="&amp;$J$5,収穫記録!$B:$B,"&lt;="&amp;$J$6)
/_xlfn.UNIQUE(_xlfn._xlws.FILTER($E:$E,$D:$D=$J$3))
/IF($J$4="総計",1,IF($J$4="割合",$H178,$K178/10))
),0)</f>
        <v/>
      </c>
      <c r="P178" s="48" t="str" cm="1">
        <f t="array" ref="P178">IFERROR(
IF(OR(P$9="",$I178=""),"",
SUMIFS(収穫記録!$P:$P,収穫記録!$D:$D,$J$1,収穫記録!$I:$I,$J$2,収穫記録!$J:$J,P$9,収穫記録!$F:$F,$I178,収穫記録!$B:$B,"&gt;="&amp;$J$5,収穫記録!$B:$B,"&lt;="&amp;$J$6)
/_xlfn.UNIQUE(_xlfn._xlws.FILTER($E:$E,$D:$D=$J$3))
/IF($J$4="総計",1,IF($J$4="割合",$H178,$K178/10))
),0)</f>
        <v/>
      </c>
      <c r="Q178" s="48" t="str" cm="1">
        <f t="array" ref="Q178">IFERROR(
IF(OR(Q$9="",$I178=""),"",
SUMIFS(収穫記録!$P:$P,収穫記録!$D:$D,$J$1,収穫記録!$I:$I,$J$2,収穫記録!$J:$J,Q$9,収穫記録!$F:$F,$I178,収穫記録!$B:$B,"&gt;="&amp;$J$5,収穫記録!$B:$B,"&lt;="&amp;$J$6)
/_xlfn.UNIQUE(_xlfn._xlws.FILTER($E:$E,$D:$D=$J$3))
/IF($J$4="総計",1,IF($J$4="割合",$H178,$K178/10))
),0)</f>
        <v/>
      </c>
      <c r="R178" s="48" t="str" cm="1">
        <f t="array" ref="R178">IFERROR(
IF(OR(R$9="",$I178=""),"",
SUMIFS(収穫記録!$P:$P,収穫記録!$D:$D,$J$1,収穫記録!$I:$I,$J$2,収穫記録!$J:$J,R$9,収穫記録!$F:$F,$I178,収穫記録!$B:$B,"&gt;="&amp;$J$5,収穫記録!$B:$B,"&lt;="&amp;$J$6)
/_xlfn.UNIQUE(_xlfn._xlws.FILTER($E:$E,$D:$D=$J$3))
/IF($J$4="総計",1,IF($J$4="割合",$H178,$K178/10))
),0)</f>
        <v/>
      </c>
      <c r="S178" s="48" t="str" cm="1">
        <f t="array" ref="S178">IFERROR(
IF(OR(S$9="",$I178=""),"",
SUMIFS(収穫記録!$P:$P,収穫記録!$D:$D,$J$1,収穫記録!$I:$I,$J$2,収穫記録!$J:$J,S$9,収穫記録!$F:$F,$I178,収穫記録!$B:$B,"&gt;="&amp;$J$5,収穫記録!$B:$B,"&lt;="&amp;$J$6)
/_xlfn.UNIQUE(_xlfn._xlws.FILTER($E:$E,$D:$D=$J$3))
/IF($J$4="総計",1,IF($J$4="割合",$H178,$K178/10))
),0)</f>
        <v/>
      </c>
      <c r="T178" s="48" t="str" cm="1">
        <f t="array" ref="T178">IFERROR(
IF(OR(T$9="",$I178=""),"",
SUMIFS(収穫記録!$P:$P,収穫記録!$D:$D,$J$1,収穫記録!$I:$I,$J$2,収穫記録!$J:$J,T$9,収穫記録!$F:$F,$I178,収穫記録!$B:$B,"&gt;="&amp;$J$5,収穫記録!$B:$B,"&lt;="&amp;$J$6)
/_xlfn.UNIQUE(_xlfn._xlws.FILTER($E:$E,$D:$D=$J$3))
/IF($J$4="総計",1,IF($J$4="割合",$H178,$K178/10))
),0)</f>
        <v/>
      </c>
      <c r="U178" s="48" t="str" cm="1">
        <f t="array" ref="U178">IFERROR(
IF(OR(U$9="",$I178=""),"",
SUMIFS(収穫記録!$P:$P,収穫記録!$D:$D,$J$1,収穫記録!$I:$I,$J$2,収穫記録!$J:$J,U$9,収穫記録!$F:$F,$I178,収穫記録!$B:$B,"&gt;="&amp;$J$5,収穫記録!$B:$B,"&lt;="&amp;$J$6)
/_xlfn.UNIQUE(_xlfn._xlws.FILTER($E:$E,$D:$D=$J$3))
/IF($J$4="総計",1,IF($J$4="割合",$H178,$K178/10))
),0)</f>
        <v/>
      </c>
      <c r="V178" s="48" t="str" cm="1">
        <f t="array" ref="V178">IFERROR(
IF(OR(V$9="",$I178=""),"",
SUMIFS(収穫記録!$P:$P,収穫記録!$D:$D,$J$1,収穫記録!$I:$I,$J$2,収穫記録!$J:$J,V$9,収穫記録!$F:$F,$I178,収穫記録!$B:$B,"&gt;="&amp;$J$5,収穫記録!$B:$B,"&lt;="&amp;$J$6)
/_xlfn.UNIQUE(_xlfn._xlws.FILTER($E:$E,$D:$D=$J$3))
/IF($J$4="総計",1,IF($J$4="割合",$H178,$K178/10))
),0)</f>
        <v/>
      </c>
      <c r="W178" s="48" t="str" cm="1">
        <f t="array" ref="W178">IFERROR(
IF(OR(W$9="",$I178=""),"",
SUMIFS(収穫記録!$P:$P,収穫記録!$D:$D,$J$1,収穫記録!$I:$I,$J$2,収穫記録!$J:$J,W$9,収穫記録!$F:$F,$I178,収穫記録!$B:$B,"&gt;="&amp;$J$5,収穫記録!$B:$B,"&lt;="&amp;$J$6)
/_xlfn.UNIQUE(_xlfn._xlws.FILTER($E:$E,$D:$D=$J$3))
/IF($J$4="総計",1,IF($J$4="割合",$H178,$K178/10))
),0)</f>
        <v/>
      </c>
      <c r="X178" s="48" t="str" cm="1">
        <f t="array" ref="X178">IFERROR(
IF(OR(X$9="",$I178=""),"",
SUMIFS(収穫記録!$P:$P,収穫記録!$D:$D,$J$1,収穫記録!$I:$I,$J$2,収穫記録!$J:$J,X$9,収穫記録!$F:$F,$I178,収穫記録!$B:$B,"&gt;="&amp;$J$5,収穫記録!$B:$B,"&lt;="&amp;$J$6)
/_xlfn.UNIQUE(_xlfn._xlws.FILTER($E:$E,$D:$D=$J$3))
/IF($J$4="総計",1,IF($J$4="割合",$H178,$K178/10))
),0)</f>
        <v/>
      </c>
    </row>
    <row r="179" spans="10:24">
      <c r="J179" s="13"/>
      <c r="K179" s="37"/>
      <c r="L179" s="46" t="str">
        <f t="shared" si="2"/>
        <v/>
      </c>
      <c r="M179" s="47" cm="1">
        <f t="array" ref="M179">IFERROR(
IF(OR(M$9="",$I179=""),"",
SUMIFS(収穫記録!$P:$P,収穫記録!$D:$D,$J$1,収穫記録!$I:$I,$J$2,収穫記録!$J:$J,M$9,収穫記録!$F:$F,$I179,収穫記録!$B:$B,"&gt;="&amp;$J$5,収穫記録!$B:$B,"&lt;="&amp;$J$6)
/_xlfn.UNIQUE(_xlfn._xlws.FILTER($E:$E,$D:$D=$J$3))
/IF($J$4="総計",1,IF($J$4="割合",$H179,$K179/10))
),0)</f>
        <v>0</v>
      </c>
      <c r="N179" s="48" t="str" cm="1">
        <f t="array" ref="N179">IFERROR(
IF(OR(N$9="",$I179=""),"",
SUMIFS(収穫記録!$P:$P,収穫記録!$D:$D,$J$1,収穫記録!$I:$I,$J$2,収穫記録!$J:$J,N$9,収穫記録!$F:$F,$I179,収穫記録!$B:$B,"&gt;="&amp;$J$5,収穫記録!$B:$B,"&lt;="&amp;$J$6)
/_xlfn.UNIQUE(_xlfn._xlws.FILTER($E:$E,$D:$D=$J$3))
/IF($J$4="総計",1,IF($J$4="割合",$H179,$K179/10))
),0)</f>
        <v/>
      </c>
      <c r="O179" s="48" t="str" cm="1">
        <f t="array" ref="O179">IFERROR(
IF(OR(O$9="",$I179=""),"",
SUMIFS(収穫記録!$P:$P,収穫記録!$D:$D,$J$1,収穫記録!$I:$I,$J$2,収穫記録!$J:$J,O$9,収穫記録!$F:$F,$I179,収穫記録!$B:$B,"&gt;="&amp;$J$5,収穫記録!$B:$B,"&lt;="&amp;$J$6)
/_xlfn.UNIQUE(_xlfn._xlws.FILTER($E:$E,$D:$D=$J$3))
/IF($J$4="総計",1,IF($J$4="割合",$H179,$K179/10))
),0)</f>
        <v/>
      </c>
      <c r="P179" s="48" t="str" cm="1">
        <f t="array" ref="P179">IFERROR(
IF(OR(P$9="",$I179=""),"",
SUMIFS(収穫記録!$P:$P,収穫記録!$D:$D,$J$1,収穫記録!$I:$I,$J$2,収穫記録!$J:$J,P$9,収穫記録!$F:$F,$I179,収穫記録!$B:$B,"&gt;="&amp;$J$5,収穫記録!$B:$B,"&lt;="&amp;$J$6)
/_xlfn.UNIQUE(_xlfn._xlws.FILTER($E:$E,$D:$D=$J$3))
/IF($J$4="総計",1,IF($J$4="割合",$H179,$K179/10))
),0)</f>
        <v/>
      </c>
      <c r="Q179" s="48" t="str" cm="1">
        <f t="array" ref="Q179">IFERROR(
IF(OR(Q$9="",$I179=""),"",
SUMIFS(収穫記録!$P:$P,収穫記録!$D:$D,$J$1,収穫記録!$I:$I,$J$2,収穫記録!$J:$J,Q$9,収穫記録!$F:$F,$I179,収穫記録!$B:$B,"&gt;="&amp;$J$5,収穫記録!$B:$B,"&lt;="&amp;$J$6)
/_xlfn.UNIQUE(_xlfn._xlws.FILTER($E:$E,$D:$D=$J$3))
/IF($J$4="総計",1,IF($J$4="割合",$H179,$K179/10))
),0)</f>
        <v/>
      </c>
      <c r="R179" s="48" t="str" cm="1">
        <f t="array" ref="R179">IFERROR(
IF(OR(R$9="",$I179=""),"",
SUMIFS(収穫記録!$P:$P,収穫記録!$D:$D,$J$1,収穫記録!$I:$I,$J$2,収穫記録!$J:$J,R$9,収穫記録!$F:$F,$I179,収穫記録!$B:$B,"&gt;="&amp;$J$5,収穫記録!$B:$B,"&lt;="&amp;$J$6)
/_xlfn.UNIQUE(_xlfn._xlws.FILTER($E:$E,$D:$D=$J$3))
/IF($J$4="総計",1,IF($J$4="割合",$H179,$K179/10))
),0)</f>
        <v/>
      </c>
      <c r="S179" s="48" t="str" cm="1">
        <f t="array" ref="S179">IFERROR(
IF(OR(S$9="",$I179=""),"",
SUMIFS(収穫記録!$P:$P,収穫記録!$D:$D,$J$1,収穫記録!$I:$I,$J$2,収穫記録!$J:$J,S$9,収穫記録!$F:$F,$I179,収穫記録!$B:$B,"&gt;="&amp;$J$5,収穫記録!$B:$B,"&lt;="&amp;$J$6)
/_xlfn.UNIQUE(_xlfn._xlws.FILTER($E:$E,$D:$D=$J$3))
/IF($J$4="総計",1,IF($J$4="割合",$H179,$K179/10))
),0)</f>
        <v/>
      </c>
      <c r="T179" s="48" t="str" cm="1">
        <f t="array" ref="T179">IFERROR(
IF(OR(T$9="",$I179=""),"",
SUMIFS(収穫記録!$P:$P,収穫記録!$D:$D,$J$1,収穫記録!$I:$I,$J$2,収穫記録!$J:$J,T$9,収穫記録!$F:$F,$I179,収穫記録!$B:$B,"&gt;="&amp;$J$5,収穫記録!$B:$B,"&lt;="&amp;$J$6)
/_xlfn.UNIQUE(_xlfn._xlws.FILTER($E:$E,$D:$D=$J$3))
/IF($J$4="総計",1,IF($J$4="割合",$H179,$K179/10))
),0)</f>
        <v/>
      </c>
      <c r="U179" s="48" t="str" cm="1">
        <f t="array" ref="U179">IFERROR(
IF(OR(U$9="",$I179=""),"",
SUMIFS(収穫記録!$P:$P,収穫記録!$D:$D,$J$1,収穫記録!$I:$I,$J$2,収穫記録!$J:$J,U$9,収穫記録!$F:$F,$I179,収穫記録!$B:$B,"&gt;="&amp;$J$5,収穫記録!$B:$B,"&lt;="&amp;$J$6)
/_xlfn.UNIQUE(_xlfn._xlws.FILTER($E:$E,$D:$D=$J$3))
/IF($J$4="総計",1,IF($J$4="割合",$H179,$K179/10))
),0)</f>
        <v/>
      </c>
      <c r="V179" s="48" t="str" cm="1">
        <f t="array" ref="V179">IFERROR(
IF(OR(V$9="",$I179=""),"",
SUMIFS(収穫記録!$P:$P,収穫記録!$D:$D,$J$1,収穫記録!$I:$I,$J$2,収穫記録!$J:$J,V$9,収穫記録!$F:$F,$I179,収穫記録!$B:$B,"&gt;="&amp;$J$5,収穫記録!$B:$B,"&lt;="&amp;$J$6)
/_xlfn.UNIQUE(_xlfn._xlws.FILTER($E:$E,$D:$D=$J$3))
/IF($J$4="総計",1,IF($J$4="割合",$H179,$K179/10))
),0)</f>
        <v/>
      </c>
      <c r="W179" s="48" t="str" cm="1">
        <f t="array" ref="W179">IFERROR(
IF(OR(W$9="",$I179=""),"",
SUMIFS(収穫記録!$P:$P,収穫記録!$D:$D,$J$1,収穫記録!$I:$I,$J$2,収穫記録!$J:$J,W$9,収穫記録!$F:$F,$I179,収穫記録!$B:$B,"&gt;="&amp;$J$5,収穫記録!$B:$B,"&lt;="&amp;$J$6)
/_xlfn.UNIQUE(_xlfn._xlws.FILTER($E:$E,$D:$D=$J$3))
/IF($J$4="総計",1,IF($J$4="割合",$H179,$K179/10))
),0)</f>
        <v/>
      </c>
      <c r="X179" s="48" t="str" cm="1">
        <f t="array" ref="X179">IFERROR(
IF(OR(X$9="",$I179=""),"",
SUMIFS(収穫記録!$P:$P,収穫記録!$D:$D,$J$1,収穫記録!$I:$I,$J$2,収穫記録!$J:$J,X$9,収穫記録!$F:$F,$I179,収穫記録!$B:$B,"&gt;="&amp;$J$5,収穫記録!$B:$B,"&lt;="&amp;$J$6)
/_xlfn.UNIQUE(_xlfn._xlws.FILTER($E:$E,$D:$D=$J$3))
/IF($J$4="総計",1,IF($J$4="割合",$H179,$K179/10))
),0)</f>
        <v/>
      </c>
    </row>
    <row r="180" spans="10:24">
      <c r="J180" s="13"/>
      <c r="K180" s="37"/>
      <c r="L180" s="46" t="str">
        <f t="shared" si="2"/>
        <v/>
      </c>
      <c r="M180" s="47" cm="1">
        <f t="array" ref="M180">IFERROR(
IF(OR(M$9="",$I180=""),"",
SUMIFS(収穫記録!$P:$P,収穫記録!$D:$D,$J$1,収穫記録!$I:$I,$J$2,収穫記録!$J:$J,M$9,収穫記録!$F:$F,$I180,収穫記録!$B:$B,"&gt;="&amp;$J$5,収穫記録!$B:$B,"&lt;="&amp;$J$6)
/_xlfn.UNIQUE(_xlfn._xlws.FILTER($E:$E,$D:$D=$J$3))
/IF($J$4="総計",1,IF($J$4="割合",$H180,$K180/10))
),0)</f>
        <v>0</v>
      </c>
      <c r="N180" s="48" t="str" cm="1">
        <f t="array" ref="N180">IFERROR(
IF(OR(N$9="",$I180=""),"",
SUMIFS(収穫記録!$P:$P,収穫記録!$D:$D,$J$1,収穫記録!$I:$I,$J$2,収穫記録!$J:$J,N$9,収穫記録!$F:$F,$I180,収穫記録!$B:$B,"&gt;="&amp;$J$5,収穫記録!$B:$B,"&lt;="&amp;$J$6)
/_xlfn.UNIQUE(_xlfn._xlws.FILTER($E:$E,$D:$D=$J$3))
/IF($J$4="総計",1,IF($J$4="割合",$H180,$K180/10))
),0)</f>
        <v/>
      </c>
      <c r="O180" s="48" t="str" cm="1">
        <f t="array" ref="O180">IFERROR(
IF(OR(O$9="",$I180=""),"",
SUMIFS(収穫記録!$P:$P,収穫記録!$D:$D,$J$1,収穫記録!$I:$I,$J$2,収穫記録!$J:$J,O$9,収穫記録!$F:$F,$I180,収穫記録!$B:$B,"&gt;="&amp;$J$5,収穫記録!$B:$B,"&lt;="&amp;$J$6)
/_xlfn.UNIQUE(_xlfn._xlws.FILTER($E:$E,$D:$D=$J$3))
/IF($J$4="総計",1,IF($J$4="割合",$H180,$K180/10))
),0)</f>
        <v/>
      </c>
      <c r="P180" s="48" t="str" cm="1">
        <f t="array" ref="P180">IFERROR(
IF(OR(P$9="",$I180=""),"",
SUMIFS(収穫記録!$P:$P,収穫記録!$D:$D,$J$1,収穫記録!$I:$I,$J$2,収穫記録!$J:$J,P$9,収穫記録!$F:$F,$I180,収穫記録!$B:$B,"&gt;="&amp;$J$5,収穫記録!$B:$B,"&lt;="&amp;$J$6)
/_xlfn.UNIQUE(_xlfn._xlws.FILTER($E:$E,$D:$D=$J$3))
/IF($J$4="総計",1,IF($J$4="割合",$H180,$K180/10))
),0)</f>
        <v/>
      </c>
      <c r="Q180" s="48" t="str" cm="1">
        <f t="array" ref="Q180">IFERROR(
IF(OR(Q$9="",$I180=""),"",
SUMIFS(収穫記録!$P:$P,収穫記録!$D:$D,$J$1,収穫記録!$I:$I,$J$2,収穫記録!$J:$J,Q$9,収穫記録!$F:$F,$I180,収穫記録!$B:$B,"&gt;="&amp;$J$5,収穫記録!$B:$B,"&lt;="&amp;$J$6)
/_xlfn.UNIQUE(_xlfn._xlws.FILTER($E:$E,$D:$D=$J$3))
/IF($J$4="総計",1,IF($J$4="割合",$H180,$K180/10))
),0)</f>
        <v/>
      </c>
      <c r="R180" s="48" t="str" cm="1">
        <f t="array" ref="R180">IFERROR(
IF(OR(R$9="",$I180=""),"",
SUMIFS(収穫記録!$P:$P,収穫記録!$D:$D,$J$1,収穫記録!$I:$I,$J$2,収穫記録!$J:$J,R$9,収穫記録!$F:$F,$I180,収穫記録!$B:$B,"&gt;="&amp;$J$5,収穫記録!$B:$B,"&lt;="&amp;$J$6)
/_xlfn.UNIQUE(_xlfn._xlws.FILTER($E:$E,$D:$D=$J$3))
/IF($J$4="総計",1,IF($J$4="割合",$H180,$K180/10))
),0)</f>
        <v/>
      </c>
      <c r="S180" s="48" t="str" cm="1">
        <f t="array" ref="S180">IFERROR(
IF(OR(S$9="",$I180=""),"",
SUMIFS(収穫記録!$P:$P,収穫記録!$D:$D,$J$1,収穫記録!$I:$I,$J$2,収穫記録!$J:$J,S$9,収穫記録!$F:$F,$I180,収穫記録!$B:$B,"&gt;="&amp;$J$5,収穫記録!$B:$B,"&lt;="&amp;$J$6)
/_xlfn.UNIQUE(_xlfn._xlws.FILTER($E:$E,$D:$D=$J$3))
/IF($J$4="総計",1,IF($J$4="割合",$H180,$K180/10))
),0)</f>
        <v/>
      </c>
      <c r="T180" s="48" t="str" cm="1">
        <f t="array" ref="T180">IFERROR(
IF(OR(T$9="",$I180=""),"",
SUMIFS(収穫記録!$P:$P,収穫記録!$D:$D,$J$1,収穫記録!$I:$I,$J$2,収穫記録!$J:$J,T$9,収穫記録!$F:$F,$I180,収穫記録!$B:$B,"&gt;="&amp;$J$5,収穫記録!$B:$B,"&lt;="&amp;$J$6)
/_xlfn.UNIQUE(_xlfn._xlws.FILTER($E:$E,$D:$D=$J$3))
/IF($J$4="総計",1,IF($J$4="割合",$H180,$K180/10))
),0)</f>
        <v/>
      </c>
      <c r="U180" s="48" t="str" cm="1">
        <f t="array" ref="U180">IFERROR(
IF(OR(U$9="",$I180=""),"",
SUMIFS(収穫記録!$P:$P,収穫記録!$D:$D,$J$1,収穫記録!$I:$I,$J$2,収穫記録!$J:$J,U$9,収穫記録!$F:$F,$I180,収穫記録!$B:$B,"&gt;="&amp;$J$5,収穫記録!$B:$B,"&lt;="&amp;$J$6)
/_xlfn.UNIQUE(_xlfn._xlws.FILTER($E:$E,$D:$D=$J$3))
/IF($J$4="総計",1,IF($J$4="割合",$H180,$K180/10))
),0)</f>
        <v/>
      </c>
      <c r="V180" s="48" t="str" cm="1">
        <f t="array" ref="V180">IFERROR(
IF(OR(V$9="",$I180=""),"",
SUMIFS(収穫記録!$P:$P,収穫記録!$D:$D,$J$1,収穫記録!$I:$I,$J$2,収穫記録!$J:$J,V$9,収穫記録!$F:$F,$I180,収穫記録!$B:$B,"&gt;="&amp;$J$5,収穫記録!$B:$B,"&lt;="&amp;$J$6)
/_xlfn.UNIQUE(_xlfn._xlws.FILTER($E:$E,$D:$D=$J$3))
/IF($J$4="総計",1,IF($J$4="割合",$H180,$K180/10))
),0)</f>
        <v/>
      </c>
      <c r="W180" s="48" t="str" cm="1">
        <f t="array" ref="W180">IFERROR(
IF(OR(W$9="",$I180=""),"",
SUMIFS(収穫記録!$P:$P,収穫記録!$D:$D,$J$1,収穫記録!$I:$I,$J$2,収穫記録!$J:$J,W$9,収穫記録!$F:$F,$I180,収穫記録!$B:$B,"&gt;="&amp;$J$5,収穫記録!$B:$B,"&lt;="&amp;$J$6)
/_xlfn.UNIQUE(_xlfn._xlws.FILTER($E:$E,$D:$D=$J$3))
/IF($J$4="総計",1,IF($J$4="割合",$H180,$K180/10))
),0)</f>
        <v/>
      </c>
      <c r="X180" s="48" t="str" cm="1">
        <f t="array" ref="X180">IFERROR(
IF(OR(X$9="",$I180=""),"",
SUMIFS(収穫記録!$P:$P,収穫記録!$D:$D,$J$1,収穫記録!$I:$I,$J$2,収穫記録!$J:$J,X$9,収穫記録!$F:$F,$I180,収穫記録!$B:$B,"&gt;="&amp;$J$5,収穫記録!$B:$B,"&lt;="&amp;$J$6)
/_xlfn.UNIQUE(_xlfn._xlws.FILTER($E:$E,$D:$D=$J$3))
/IF($J$4="総計",1,IF($J$4="割合",$H180,$K180/10))
),0)</f>
        <v/>
      </c>
    </row>
    <row r="181" spans="10:24">
      <c r="J181" s="13"/>
      <c r="K181" s="37"/>
      <c r="L181" s="46" t="str">
        <f t="shared" si="2"/>
        <v/>
      </c>
      <c r="M181" s="47" cm="1">
        <f t="array" ref="M181">IFERROR(
IF(OR(M$9="",$I181=""),"",
SUMIFS(収穫記録!$P:$P,収穫記録!$D:$D,$J$1,収穫記録!$I:$I,$J$2,収穫記録!$J:$J,M$9,収穫記録!$F:$F,$I181,収穫記録!$B:$B,"&gt;="&amp;$J$5,収穫記録!$B:$B,"&lt;="&amp;$J$6)
/_xlfn.UNIQUE(_xlfn._xlws.FILTER($E:$E,$D:$D=$J$3))
/IF($J$4="総計",1,IF($J$4="割合",$H181,$K181/10))
),0)</f>
        <v>0</v>
      </c>
      <c r="N181" s="48" t="str" cm="1">
        <f t="array" ref="N181">IFERROR(
IF(OR(N$9="",$I181=""),"",
SUMIFS(収穫記録!$P:$P,収穫記録!$D:$D,$J$1,収穫記録!$I:$I,$J$2,収穫記録!$J:$J,N$9,収穫記録!$F:$F,$I181,収穫記録!$B:$B,"&gt;="&amp;$J$5,収穫記録!$B:$B,"&lt;="&amp;$J$6)
/_xlfn.UNIQUE(_xlfn._xlws.FILTER($E:$E,$D:$D=$J$3))
/IF($J$4="総計",1,IF($J$4="割合",$H181,$K181/10))
),0)</f>
        <v/>
      </c>
      <c r="O181" s="48" t="str" cm="1">
        <f t="array" ref="O181">IFERROR(
IF(OR(O$9="",$I181=""),"",
SUMIFS(収穫記録!$P:$P,収穫記録!$D:$D,$J$1,収穫記録!$I:$I,$J$2,収穫記録!$J:$J,O$9,収穫記録!$F:$F,$I181,収穫記録!$B:$B,"&gt;="&amp;$J$5,収穫記録!$B:$B,"&lt;="&amp;$J$6)
/_xlfn.UNIQUE(_xlfn._xlws.FILTER($E:$E,$D:$D=$J$3))
/IF($J$4="総計",1,IF($J$4="割合",$H181,$K181/10))
),0)</f>
        <v/>
      </c>
      <c r="P181" s="48" t="str" cm="1">
        <f t="array" ref="P181">IFERROR(
IF(OR(P$9="",$I181=""),"",
SUMIFS(収穫記録!$P:$P,収穫記録!$D:$D,$J$1,収穫記録!$I:$I,$J$2,収穫記録!$J:$J,P$9,収穫記録!$F:$F,$I181,収穫記録!$B:$B,"&gt;="&amp;$J$5,収穫記録!$B:$B,"&lt;="&amp;$J$6)
/_xlfn.UNIQUE(_xlfn._xlws.FILTER($E:$E,$D:$D=$J$3))
/IF($J$4="総計",1,IF($J$4="割合",$H181,$K181/10))
),0)</f>
        <v/>
      </c>
      <c r="Q181" s="48" t="str" cm="1">
        <f t="array" ref="Q181">IFERROR(
IF(OR(Q$9="",$I181=""),"",
SUMIFS(収穫記録!$P:$P,収穫記録!$D:$D,$J$1,収穫記録!$I:$I,$J$2,収穫記録!$J:$J,Q$9,収穫記録!$F:$F,$I181,収穫記録!$B:$B,"&gt;="&amp;$J$5,収穫記録!$B:$B,"&lt;="&amp;$J$6)
/_xlfn.UNIQUE(_xlfn._xlws.FILTER($E:$E,$D:$D=$J$3))
/IF($J$4="総計",1,IF($J$4="割合",$H181,$K181/10))
),0)</f>
        <v/>
      </c>
      <c r="R181" s="48" t="str" cm="1">
        <f t="array" ref="R181">IFERROR(
IF(OR(R$9="",$I181=""),"",
SUMIFS(収穫記録!$P:$P,収穫記録!$D:$D,$J$1,収穫記録!$I:$I,$J$2,収穫記録!$J:$J,R$9,収穫記録!$F:$F,$I181,収穫記録!$B:$B,"&gt;="&amp;$J$5,収穫記録!$B:$B,"&lt;="&amp;$J$6)
/_xlfn.UNIQUE(_xlfn._xlws.FILTER($E:$E,$D:$D=$J$3))
/IF($J$4="総計",1,IF($J$4="割合",$H181,$K181/10))
),0)</f>
        <v/>
      </c>
      <c r="S181" s="48" t="str" cm="1">
        <f t="array" ref="S181">IFERROR(
IF(OR(S$9="",$I181=""),"",
SUMIFS(収穫記録!$P:$P,収穫記録!$D:$D,$J$1,収穫記録!$I:$I,$J$2,収穫記録!$J:$J,S$9,収穫記録!$F:$F,$I181,収穫記録!$B:$B,"&gt;="&amp;$J$5,収穫記録!$B:$B,"&lt;="&amp;$J$6)
/_xlfn.UNIQUE(_xlfn._xlws.FILTER($E:$E,$D:$D=$J$3))
/IF($J$4="総計",1,IF($J$4="割合",$H181,$K181/10))
),0)</f>
        <v/>
      </c>
      <c r="T181" s="48" t="str" cm="1">
        <f t="array" ref="T181">IFERROR(
IF(OR(T$9="",$I181=""),"",
SUMIFS(収穫記録!$P:$P,収穫記録!$D:$D,$J$1,収穫記録!$I:$I,$J$2,収穫記録!$J:$J,T$9,収穫記録!$F:$F,$I181,収穫記録!$B:$B,"&gt;="&amp;$J$5,収穫記録!$B:$B,"&lt;="&amp;$J$6)
/_xlfn.UNIQUE(_xlfn._xlws.FILTER($E:$E,$D:$D=$J$3))
/IF($J$4="総計",1,IF($J$4="割合",$H181,$K181/10))
),0)</f>
        <v/>
      </c>
      <c r="U181" s="48" t="str" cm="1">
        <f t="array" ref="U181">IFERROR(
IF(OR(U$9="",$I181=""),"",
SUMIFS(収穫記録!$P:$P,収穫記録!$D:$D,$J$1,収穫記録!$I:$I,$J$2,収穫記録!$J:$J,U$9,収穫記録!$F:$F,$I181,収穫記録!$B:$B,"&gt;="&amp;$J$5,収穫記録!$B:$B,"&lt;="&amp;$J$6)
/_xlfn.UNIQUE(_xlfn._xlws.FILTER($E:$E,$D:$D=$J$3))
/IF($J$4="総計",1,IF($J$4="割合",$H181,$K181/10))
),0)</f>
        <v/>
      </c>
      <c r="V181" s="48" t="str" cm="1">
        <f t="array" ref="V181">IFERROR(
IF(OR(V$9="",$I181=""),"",
SUMIFS(収穫記録!$P:$P,収穫記録!$D:$D,$J$1,収穫記録!$I:$I,$J$2,収穫記録!$J:$J,V$9,収穫記録!$F:$F,$I181,収穫記録!$B:$B,"&gt;="&amp;$J$5,収穫記録!$B:$B,"&lt;="&amp;$J$6)
/_xlfn.UNIQUE(_xlfn._xlws.FILTER($E:$E,$D:$D=$J$3))
/IF($J$4="総計",1,IF($J$4="割合",$H181,$K181/10))
),0)</f>
        <v/>
      </c>
      <c r="W181" s="48" t="str" cm="1">
        <f t="array" ref="W181">IFERROR(
IF(OR(W$9="",$I181=""),"",
SUMIFS(収穫記録!$P:$P,収穫記録!$D:$D,$J$1,収穫記録!$I:$I,$J$2,収穫記録!$J:$J,W$9,収穫記録!$F:$F,$I181,収穫記録!$B:$B,"&gt;="&amp;$J$5,収穫記録!$B:$B,"&lt;="&amp;$J$6)
/_xlfn.UNIQUE(_xlfn._xlws.FILTER($E:$E,$D:$D=$J$3))
/IF($J$4="総計",1,IF($J$4="割合",$H181,$K181/10))
),0)</f>
        <v/>
      </c>
      <c r="X181" s="48" t="str" cm="1">
        <f t="array" ref="X181">IFERROR(
IF(OR(X$9="",$I181=""),"",
SUMIFS(収穫記録!$P:$P,収穫記録!$D:$D,$J$1,収穫記録!$I:$I,$J$2,収穫記録!$J:$J,X$9,収穫記録!$F:$F,$I181,収穫記録!$B:$B,"&gt;="&amp;$J$5,収穫記録!$B:$B,"&lt;="&amp;$J$6)
/_xlfn.UNIQUE(_xlfn._xlws.FILTER($E:$E,$D:$D=$J$3))
/IF($J$4="総計",1,IF($J$4="割合",$H181,$K181/10))
),0)</f>
        <v/>
      </c>
    </row>
    <row r="182" spans="10:24">
      <c r="J182" s="13"/>
      <c r="K182" s="37"/>
      <c r="L182" s="46" t="str">
        <f t="shared" si="2"/>
        <v/>
      </c>
      <c r="M182" s="47" cm="1">
        <f t="array" ref="M182">IFERROR(
IF(OR(M$9="",$I182=""),"",
SUMIFS(収穫記録!$P:$P,収穫記録!$D:$D,$J$1,収穫記録!$I:$I,$J$2,収穫記録!$J:$J,M$9,収穫記録!$F:$F,$I182,収穫記録!$B:$B,"&gt;="&amp;$J$5,収穫記録!$B:$B,"&lt;="&amp;$J$6)
/_xlfn.UNIQUE(_xlfn._xlws.FILTER($E:$E,$D:$D=$J$3))
/IF($J$4="総計",1,IF($J$4="割合",$H182,$K182/10))
),0)</f>
        <v>0</v>
      </c>
      <c r="N182" s="48" t="str" cm="1">
        <f t="array" ref="N182">IFERROR(
IF(OR(N$9="",$I182=""),"",
SUMIFS(収穫記録!$P:$P,収穫記録!$D:$D,$J$1,収穫記録!$I:$I,$J$2,収穫記録!$J:$J,N$9,収穫記録!$F:$F,$I182,収穫記録!$B:$B,"&gt;="&amp;$J$5,収穫記録!$B:$B,"&lt;="&amp;$J$6)
/_xlfn.UNIQUE(_xlfn._xlws.FILTER($E:$E,$D:$D=$J$3))
/IF($J$4="総計",1,IF($J$4="割合",$H182,$K182/10))
),0)</f>
        <v/>
      </c>
      <c r="O182" s="48" t="str" cm="1">
        <f t="array" ref="O182">IFERROR(
IF(OR(O$9="",$I182=""),"",
SUMIFS(収穫記録!$P:$P,収穫記録!$D:$D,$J$1,収穫記録!$I:$I,$J$2,収穫記録!$J:$J,O$9,収穫記録!$F:$F,$I182,収穫記録!$B:$B,"&gt;="&amp;$J$5,収穫記録!$B:$B,"&lt;="&amp;$J$6)
/_xlfn.UNIQUE(_xlfn._xlws.FILTER($E:$E,$D:$D=$J$3))
/IF($J$4="総計",1,IF($J$4="割合",$H182,$K182/10))
),0)</f>
        <v/>
      </c>
      <c r="P182" s="48" t="str" cm="1">
        <f t="array" ref="P182">IFERROR(
IF(OR(P$9="",$I182=""),"",
SUMIFS(収穫記録!$P:$P,収穫記録!$D:$D,$J$1,収穫記録!$I:$I,$J$2,収穫記録!$J:$J,P$9,収穫記録!$F:$F,$I182,収穫記録!$B:$B,"&gt;="&amp;$J$5,収穫記録!$B:$B,"&lt;="&amp;$J$6)
/_xlfn.UNIQUE(_xlfn._xlws.FILTER($E:$E,$D:$D=$J$3))
/IF($J$4="総計",1,IF($J$4="割合",$H182,$K182/10))
),0)</f>
        <v/>
      </c>
      <c r="Q182" s="48" t="str" cm="1">
        <f t="array" ref="Q182">IFERROR(
IF(OR(Q$9="",$I182=""),"",
SUMIFS(収穫記録!$P:$P,収穫記録!$D:$D,$J$1,収穫記録!$I:$I,$J$2,収穫記録!$J:$J,Q$9,収穫記録!$F:$F,$I182,収穫記録!$B:$B,"&gt;="&amp;$J$5,収穫記録!$B:$B,"&lt;="&amp;$J$6)
/_xlfn.UNIQUE(_xlfn._xlws.FILTER($E:$E,$D:$D=$J$3))
/IF($J$4="総計",1,IF($J$4="割合",$H182,$K182/10))
),0)</f>
        <v/>
      </c>
      <c r="R182" s="48" t="str" cm="1">
        <f t="array" ref="R182">IFERROR(
IF(OR(R$9="",$I182=""),"",
SUMIFS(収穫記録!$P:$P,収穫記録!$D:$D,$J$1,収穫記録!$I:$I,$J$2,収穫記録!$J:$J,R$9,収穫記録!$F:$F,$I182,収穫記録!$B:$B,"&gt;="&amp;$J$5,収穫記録!$B:$B,"&lt;="&amp;$J$6)
/_xlfn.UNIQUE(_xlfn._xlws.FILTER($E:$E,$D:$D=$J$3))
/IF($J$4="総計",1,IF($J$4="割合",$H182,$K182/10))
),0)</f>
        <v/>
      </c>
      <c r="S182" s="48" t="str" cm="1">
        <f t="array" ref="S182">IFERROR(
IF(OR(S$9="",$I182=""),"",
SUMIFS(収穫記録!$P:$P,収穫記録!$D:$D,$J$1,収穫記録!$I:$I,$J$2,収穫記録!$J:$J,S$9,収穫記録!$F:$F,$I182,収穫記録!$B:$B,"&gt;="&amp;$J$5,収穫記録!$B:$B,"&lt;="&amp;$J$6)
/_xlfn.UNIQUE(_xlfn._xlws.FILTER($E:$E,$D:$D=$J$3))
/IF($J$4="総計",1,IF($J$4="割合",$H182,$K182/10))
),0)</f>
        <v/>
      </c>
      <c r="T182" s="48" t="str" cm="1">
        <f t="array" ref="T182">IFERROR(
IF(OR(T$9="",$I182=""),"",
SUMIFS(収穫記録!$P:$P,収穫記録!$D:$D,$J$1,収穫記録!$I:$I,$J$2,収穫記録!$J:$J,T$9,収穫記録!$F:$F,$I182,収穫記録!$B:$B,"&gt;="&amp;$J$5,収穫記録!$B:$B,"&lt;="&amp;$J$6)
/_xlfn.UNIQUE(_xlfn._xlws.FILTER($E:$E,$D:$D=$J$3))
/IF($J$4="総計",1,IF($J$4="割合",$H182,$K182/10))
),0)</f>
        <v/>
      </c>
      <c r="U182" s="48" t="str" cm="1">
        <f t="array" ref="U182">IFERROR(
IF(OR(U$9="",$I182=""),"",
SUMIFS(収穫記録!$P:$P,収穫記録!$D:$D,$J$1,収穫記録!$I:$I,$J$2,収穫記録!$J:$J,U$9,収穫記録!$F:$F,$I182,収穫記録!$B:$B,"&gt;="&amp;$J$5,収穫記録!$B:$B,"&lt;="&amp;$J$6)
/_xlfn.UNIQUE(_xlfn._xlws.FILTER($E:$E,$D:$D=$J$3))
/IF($J$4="総計",1,IF($J$4="割合",$H182,$K182/10))
),0)</f>
        <v/>
      </c>
      <c r="V182" s="48" t="str" cm="1">
        <f t="array" ref="V182">IFERROR(
IF(OR(V$9="",$I182=""),"",
SUMIFS(収穫記録!$P:$P,収穫記録!$D:$D,$J$1,収穫記録!$I:$I,$J$2,収穫記録!$J:$J,V$9,収穫記録!$F:$F,$I182,収穫記録!$B:$B,"&gt;="&amp;$J$5,収穫記録!$B:$B,"&lt;="&amp;$J$6)
/_xlfn.UNIQUE(_xlfn._xlws.FILTER($E:$E,$D:$D=$J$3))
/IF($J$4="総計",1,IF($J$4="割合",$H182,$K182/10))
),0)</f>
        <v/>
      </c>
      <c r="W182" s="48" t="str" cm="1">
        <f t="array" ref="W182">IFERROR(
IF(OR(W$9="",$I182=""),"",
SUMIFS(収穫記録!$P:$P,収穫記録!$D:$D,$J$1,収穫記録!$I:$I,$J$2,収穫記録!$J:$J,W$9,収穫記録!$F:$F,$I182,収穫記録!$B:$B,"&gt;="&amp;$J$5,収穫記録!$B:$B,"&lt;="&amp;$J$6)
/_xlfn.UNIQUE(_xlfn._xlws.FILTER($E:$E,$D:$D=$J$3))
/IF($J$4="総計",1,IF($J$4="割合",$H182,$K182/10))
),0)</f>
        <v/>
      </c>
      <c r="X182" s="48" t="str" cm="1">
        <f t="array" ref="X182">IFERROR(
IF(OR(X$9="",$I182=""),"",
SUMIFS(収穫記録!$P:$P,収穫記録!$D:$D,$J$1,収穫記録!$I:$I,$J$2,収穫記録!$J:$J,X$9,収穫記録!$F:$F,$I182,収穫記録!$B:$B,"&gt;="&amp;$J$5,収穫記録!$B:$B,"&lt;="&amp;$J$6)
/_xlfn.UNIQUE(_xlfn._xlws.FILTER($E:$E,$D:$D=$J$3))
/IF($J$4="総計",1,IF($J$4="割合",$H182,$K182/10))
),0)</f>
        <v/>
      </c>
    </row>
    <row r="183" spans="10:24">
      <c r="J183" s="13"/>
      <c r="K183" s="37"/>
      <c r="L183" s="46" t="str">
        <f t="shared" si="2"/>
        <v/>
      </c>
      <c r="M183" s="47" cm="1">
        <f t="array" ref="M183">IFERROR(
IF(OR(M$9="",$I183=""),"",
SUMIFS(収穫記録!$P:$P,収穫記録!$D:$D,$J$1,収穫記録!$I:$I,$J$2,収穫記録!$J:$J,M$9,収穫記録!$F:$F,$I183,収穫記録!$B:$B,"&gt;="&amp;$J$5,収穫記録!$B:$B,"&lt;="&amp;$J$6)
/_xlfn.UNIQUE(_xlfn._xlws.FILTER($E:$E,$D:$D=$J$3))
/IF($J$4="総計",1,IF($J$4="割合",$H183,$K183/10))
),0)</f>
        <v>0</v>
      </c>
      <c r="N183" s="48" t="str" cm="1">
        <f t="array" ref="N183">IFERROR(
IF(OR(N$9="",$I183=""),"",
SUMIFS(収穫記録!$P:$P,収穫記録!$D:$D,$J$1,収穫記録!$I:$I,$J$2,収穫記録!$J:$J,N$9,収穫記録!$F:$F,$I183,収穫記録!$B:$B,"&gt;="&amp;$J$5,収穫記録!$B:$B,"&lt;="&amp;$J$6)
/_xlfn.UNIQUE(_xlfn._xlws.FILTER($E:$E,$D:$D=$J$3))
/IF($J$4="総計",1,IF($J$4="割合",$H183,$K183/10))
),0)</f>
        <v/>
      </c>
      <c r="O183" s="48" t="str" cm="1">
        <f t="array" ref="O183">IFERROR(
IF(OR(O$9="",$I183=""),"",
SUMIFS(収穫記録!$P:$P,収穫記録!$D:$D,$J$1,収穫記録!$I:$I,$J$2,収穫記録!$J:$J,O$9,収穫記録!$F:$F,$I183,収穫記録!$B:$B,"&gt;="&amp;$J$5,収穫記録!$B:$B,"&lt;="&amp;$J$6)
/_xlfn.UNIQUE(_xlfn._xlws.FILTER($E:$E,$D:$D=$J$3))
/IF($J$4="総計",1,IF($J$4="割合",$H183,$K183/10))
),0)</f>
        <v/>
      </c>
      <c r="P183" s="48" t="str" cm="1">
        <f t="array" ref="P183">IFERROR(
IF(OR(P$9="",$I183=""),"",
SUMIFS(収穫記録!$P:$P,収穫記録!$D:$D,$J$1,収穫記録!$I:$I,$J$2,収穫記録!$J:$J,P$9,収穫記録!$F:$F,$I183,収穫記録!$B:$B,"&gt;="&amp;$J$5,収穫記録!$B:$B,"&lt;="&amp;$J$6)
/_xlfn.UNIQUE(_xlfn._xlws.FILTER($E:$E,$D:$D=$J$3))
/IF($J$4="総計",1,IF($J$4="割合",$H183,$K183/10))
),0)</f>
        <v/>
      </c>
      <c r="Q183" s="48" t="str" cm="1">
        <f t="array" ref="Q183">IFERROR(
IF(OR(Q$9="",$I183=""),"",
SUMIFS(収穫記録!$P:$P,収穫記録!$D:$D,$J$1,収穫記録!$I:$I,$J$2,収穫記録!$J:$J,Q$9,収穫記録!$F:$F,$I183,収穫記録!$B:$B,"&gt;="&amp;$J$5,収穫記録!$B:$B,"&lt;="&amp;$J$6)
/_xlfn.UNIQUE(_xlfn._xlws.FILTER($E:$E,$D:$D=$J$3))
/IF($J$4="総計",1,IF($J$4="割合",$H183,$K183/10))
),0)</f>
        <v/>
      </c>
      <c r="R183" s="48" t="str" cm="1">
        <f t="array" ref="R183">IFERROR(
IF(OR(R$9="",$I183=""),"",
SUMIFS(収穫記録!$P:$P,収穫記録!$D:$D,$J$1,収穫記録!$I:$I,$J$2,収穫記録!$J:$J,R$9,収穫記録!$F:$F,$I183,収穫記録!$B:$B,"&gt;="&amp;$J$5,収穫記録!$B:$B,"&lt;="&amp;$J$6)
/_xlfn.UNIQUE(_xlfn._xlws.FILTER($E:$E,$D:$D=$J$3))
/IF($J$4="総計",1,IF($J$4="割合",$H183,$K183/10))
),0)</f>
        <v/>
      </c>
      <c r="S183" s="48" t="str" cm="1">
        <f t="array" ref="S183">IFERROR(
IF(OR(S$9="",$I183=""),"",
SUMIFS(収穫記録!$P:$P,収穫記録!$D:$D,$J$1,収穫記録!$I:$I,$J$2,収穫記録!$J:$J,S$9,収穫記録!$F:$F,$I183,収穫記録!$B:$B,"&gt;="&amp;$J$5,収穫記録!$B:$B,"&lt;="&amp;$J$6)
/_xlfn.UNIQUE(_xlfn._xlws.FILTER($E:$E,$D:$D=$J$3))
/IF($J$4="総計",1,IF($J$4="割合",$H183,$K183/10))
),0)</f>
        <v/>
      </c>
      <c r="T183" s="48" t="str" cm="1">
        <f t="array" ref="T183">IFERROR(
IF(OR(T$9="",$I183=""),"",
SUMIFS(収穫記録!$P:$P,収穫記録!$D:$D,$J$1,収穫記録!$I:$I,$J$2,収穫記録!$J:$J,T$9,収穫記録!$F:$F,$I183,収穫記録!$B:$B,"&gt;="&amp;$J$5,収穫記録!$B:$B,"&lt;="&amp;$J$6)
/_xlfn.UNIQUE(_xlfn._xlws.FILTER($E:$E,$D:$D=$J$3))
/IF($J$4="総計",1,IF($J$4="割合",$H183,$K183/10))
),0)</f>
        <v/>
      </c>
      <c r="U183" s="48" t="str" cm="1">
        <f t="array" ref="U183">IFERROR(
IF(OR(U$9="",$I183=""),"",
SUMIFS(収穫記録!$P:$P,収穫記録!$D:$D,$J$1,収穫記録!$I:$I,$J$2,収穫記録!$J:$J,U$9,収穫記録!$F:$F,$I183,収穫記録!$B:$B,"&gt;="&amp;$J$5,収穫記録!$B:$B,"&lt;="&amp;$J$6)
/_xlfn.UNIQUE(_xlfn._xlws.FILTER($E:$E,$D:$D=$J$3))
/IF($J$4="総計",1,IF($J$4="割合",$H183,$K183/10))
),0)</f>
        <v/>
      </c>
      <c r="V183" s="48" t="str" cm="1">
        <f t="array" ref="V183">IFERROR(
IF(OR(V$9="",$I183=""),"",
SUMIFS(収穫記録!$P:$P,収穫記録!$D:$D,$J$1,収穫記録!$I:$I,$J$2,収穫記録!$J:$J,V$9,収穫記録!$F:$F,$I183,収穫記録!$B:$B,"&gt;="&amp;$J$5,収穫記録!$B:$B,"&lt;="&amp;$J$6)
/_xlfn.UNIQUE(_xlfn._xlws.FILTER($E:$E,$D:$D=$J$3))
/IF($J$4="総計",1,IF($J$4="割合",$H183,$K183/10))
),0)</f>
        <v/>
      </c>
      <c r="W183" s="48" t="str" cm="1">
        <f t="array" ref="W183">IFERROR(
IF(OR(W$9="",$I183=""),"",
SUMIFS(収穫記録!$P:$P,収穫記録!$D:$D,$J$1,収穫記録!$I:$I,$J$2,収穫記録!$J:$J,W$9,収穫記録!$F:$F,$I183,収穫記録!$B:$B,"&gt;="&amp;$J$5,収穫記録!$B:$B,"&lt;="&amp;$J$6)
/_xlfn.UNIQUE(_xlfn._xlws.FILTER($E:$E,$D:$D=$J$3))
/IF($J$4="総計",1,IF($J$4="割合",$H183,$K183/10))
),0)</f>
        <v/>
      </c>
      <c r="X183" s="48" t="str" cm="1">
        <f t="array" ref="X183">IFERROR(
IF(OR(X$9="",$I183=""),"",
SUMIFS(収穫記録!$P:$P,収穫記録!$D:$D,$J$1,収穫記録!$I:$I,$J$2,収穫記録!$J:$J,X$9,収穫記録!$F:$F,$I183,収穫記録!$B:$B,"&gt;="&amp;$J$5,収穫記録!$B:$B,"&lt;="&amp;$J$6)
/_xlfn.UNIQUE(_xlfn._xlws.FILTER($E:$E,$D:$D=$J$3))
/IF($J$4="総計",1,IF($J$4="割合",$H183,$K183/10))
),0)</f>
        <v/>
      </c>
    </row>
    <row r="184" spans="10:24">
      <c r="J184" s="13"/>
      <c r="K184" s="37"/>
      <c r="L184" s="46" t="str">
        <f t="shared" si="2"/>
        <v/>
      </c>
      <c r="M184" s="47" cm="1">
        <f t="array" ref="M184">IFERROR(
IF(OR(M$9="",$I184=""),"",
SUMIFS(収穫記録!$P:$P,収穫記録!$D:$D,$J$1,収穫記録!$I:$I,$J$2,収穫記録!$J:$J,M$9,収穫記録!$F:$F,$I184,収穫記録!$B:$B,"&gt;="&amp;$J$5,収穫記録!$B:$B,"&lt;="&amp;$J$6)
/_xlfn.UNIQUE(_xlfn._xlws.FILTER($E:$E,$D:$D=$J$3))
/IF($J$4="総計",1,IF($J$4="割合",$H184,$K184/10))
),0)</f>
        <v>0</v>
      </c>
      <c r="N184" s="48" t="str" cm="1">
        <f t="array" ref="N184">IFERROR(
IF(OR(N$9="",$I184=""),"",
SUMIFS(収穫記録!$P:$P,収穫記録!$D:$D,$J$1,収穫記録!$I:$I,$J$2,収穫記録!$J:$J,N$9,収穫記録!$F:$F,$I184,収穫記録!$B:$B,"&gt;="&amp;$J$5,収穫記録!$B:$B,"&lt;="&amp;$J$6)
/_xlfn.UNIQUE(_xlfn._xlws.FILTER($E:$E,$D:$D=$J$3))
/IF($J$4="総計",1,IF($J$4="割合",$H184,$K184/10))
),0)</f>
        <v/>
      </c>
      <c r="O184" s="48" t="str" cm="1">
        <f t="array" ref="O184">IFERROR(
IF(OR(O$9="",$I184=""),"",
SUMIFS(収穫記録!$P:$P,収穫記録!$D:$D,$J$1,収穫記録!$I:$I,$J$2,収穫記録!$J:$J,O$9,収穫記録!$F:$F,$I184,収穫記録!$B:$B,"&gt;="&amp;$J$5,収穫記録!$B:$B,"&lt;="&amp;$J$6)
/_xlfn.UNIQUE(_xlfn._xlws.FILTER($E:$E,$D:$D=$J$3))
/IF($J$4="総計",1,IF($J$4="割合",$H184,$K184/10))
),0)</f>
        <v/>
      </c>
      <c r="P184" s="48" t="str" cm="1">
        <f t="array" ref="P184">IFERROR(
IF(OR(P$9="",$I184=""),"",
SUMIFS(収穫記録!$P:$P,収穫記録!$D:$D,$J$1,収穫記録!$I:$I,$J$2,収穫記録!$J:$J,P$9,収穫記録!$F:$F,$I184,収穫記録!$B:$B,"&gt;="&amp;$J$5,収穫記録!$B:$B,"&lt;="&amp;$J$6)
/_xlfn.UNIQUE(_xlfn._xlws.FILTER($E:$E,$D:$D=$J$3))
/IF($J$4="総計",1,IF($J$4="割合",$H184,$K184/10))
),0)</f>
        <v/>
      </c>
      <c r="Q184" s="48" t="str" cm="1">
        <f t="array" ref="Q184">IFERROR(
IF(OR(Q$9="",$I184=""),"",
SUMIFS(収穫記録!$P:$P,収穫記録!$D:$D,$J$1,収穫記録!$I:$I,$J$2,収穫記録!$J:$J,Q$9,収穫記録!$F:$F,$I184,収穫記録!$B:$B,"&gt;="&amp;$J$5,収穫記録!$B:$B,"&lt;="&amp;$J$6)
/_xlfn.UNIQUE(_xlfn._xlws.FILTER($E:$E,$D:$D=$J$3))
/IF($J$4="総計",1,IF($J$4="割合",$H184,$K184/10))
),0)</f>
        <v/>
      </c>
      <c r="R184" s="48" t="str" cm="1">
        <f t="array" ref="R184">IFERROR(
IF(OR(R$9="",$I184=""),"",
SUMIFS(収穫記録!$P:$P,収穫記録!$D:$D,$J$1,収穫記録!$I:$I,$J$2,収穫記録!$J:$J,R$9,収穫記録!$F:$F,$I184,収穫記録!$B:$B,"&gt;="&amp;$J$5,収穫記録!$B:$B,"&lt;="&amp;$J$6)
/_xlfn.UNIQUE(_xlfn._xlws.FILTER($E:$E,$D:$D=$J$3))
/IF($J$4="総計",1,IF($J$4="割合",$H184,$K184/10))
),0)</f>
        <v/>
      </c>
      <c r="S184" s="48" t="str" cm="1">
        <f t="array" ref="S184">IFERROR(
IF(OR(S$9="",$I184=""),"",
SUMIFS(収穫記録!$P:$P,収穫記録!$D:$D,$J$1,収穫記録!$I:$I,$J$2,収穫記録!$J:$J,S$9,収穫記録!$F:$F,$I184,収穫記録!$B:$B,"&gt;="&amp;$J$5,収穫記録!$B:$B,"&lt;="&amp;$J$6)
/_xlfn.UNIQUE(_xlfn._xlws.FILTER($E:$E,$D:$D=$J$3))
/IF($J$4="総計",1,IF($J$4="割合",$H184,$K184/10))
),0)</f>
        <v/>
      </c>
      <c r="T184" s="48" t="str" cm="1">
        <f t="array" ref="T184">IFERROR(
IF(OR(T$9="",$I184=""),"",
SUMIFS(収穫記録!$P:$P,収穫記録!$D:$D,$J$1,収穫記録!$I:$I,$J$2,収穫記録!$J:$J,T$9,収穫記録!$F:$F,$I184,収穫記録!$B:$B,"&gt;="&amp;$J$5,収穫記録!$B:$B,"&lt;="&amp;$J$6)
/_xlfn.UNIQUE(_xlfn._xlws.FILTER($E:$E,$D:$D=$J$3))
/IF($J$4="総計",1,IF($J$4="割合",$H184,$K184/10))
),0)</f>
        <v/>
      </c>
      <c r="U184" s="48" t="str" cm="1">
        <f t="array" ref="U184">IFERROR(
IF(OR(U$9="",$I184=""),"",
SUMIFS(収穫記録!$P:$P,収穫記録!$D:$D,$J$1,収穫記録!$I:$I,$J$2,収穫記録!$J:$J,U$9,収穫記録!$F:$F,$I184,収穫記録!$B:$B,"&gt;="&amp;$J$5,収穫記録!$B:$B,"&lt;="&amp;$J$6)
/_xlfn.UNIQUE(_xlfn._xlws.FILTER($E:$E,$D:$D=$J$3))
/IF($J$4="総計",1,IF($J$4="割合",$H184,$K184/10))
),0)</f>
        <v/>
      </c>
      <c r="V184" s="48" t="str" cm="1">
        <f t="array" ref="V184">IFERROR(
IF(OR(V$9="",$I184=""),"",
SUMIFS(収穫記録!$P:$P,収穫記録!$D:$D,$J$1,収穫記録!$I:$I,$J$2,収穫記録!$J:$J,V$9,収穫記録!$F:$F,$I184,収穫記録!$B:$B,"&gt;="&amp;$J$5,収穫記録!$B:$B,"&lt;="&amp;$J$6)
/_xlfn.UNIQUE(_xlfn._xlws.FILTER($E:$E,$D:$D=$J$3))
/IF($J$4="総計",1,IF($J$4="割合",$H184,$K184/10))
),0)</f>
        <v/>
      </c>
      <c r="W184" s="48" t="str" cm="1">
        <f t="array" ref="W184">IFERROR(
IF(OR(W$9="",$I184=""),"",
SUMIFS(収穫記録!$P:$P,収穫記録!$D:$D,$J$1,収穫記録!$I:$I,$J$2,収穫記録!$J:$J,W$9,収穫記録!$F:$F,$I184,収穫記録!$B:$B,"&gt;="&amp;$J$5,収穫記録!$B:$B,"&lt;="&amp;$J$6)
/_xlfn.UNIQUE(_xlfn._xlws.FILTER($E:$E,$D:$D=$J$3))
/IF($J$4="総計",1,IF($J$4="割合",$H184,$K184/10))
),0)</f>
        <v/>
      </c>
      <c r="X184" s="48" t="str" cm="1">
        <f t="array" ref="X184">IFERROR(
IF(OR(X$9="",$I184=""),"",
SUMIFS(収穫記録!$P:$P,収穫記録!$D:$D,$J$1,収穫記録!$I:$I,$J$2,収穫記録!$J:$J,X$9,収穫記録!$F:$F,$I184,収穫記録!$B:$B,"&gt;="&amp;$J$5,収穫記録!$B:$B,"&lt;="&amp;$J$6)
/_xlfn.UNIQUE(_xlfn._xlws.FILTER($E:$E,$D:$D=$J$3))
/IF($J$4="総計",1,IF($J$4="割合",$H184,$K184/10))
),0)</f>
        <v/>
      </c>
    </row>
    <row r="185" spans="10:24">
      <c r="J185" s="13"/>
      <c r="K185" s="37"/>
      <c r="L185" s="46" t="str">
        <f t="shared" si="2"/>
        <v/>
      </c>
      <c r="M185" s="47" cm="1">
        <f t="array" ref="M185">IFERROR(
IF(OR(M$9="",$I185=""),"",
SUMIFS(収穫記録!$P:$P,収穫記録!$D:$D,$J$1,収穫記録!$I:$I,$J$2,収穫記録!$J:$J,M$9,収穫記録!$F:$F,$I185,収穫記録!$B:$B,"&gt;="&amp;$J$5,収穫記録!$B:$B,"&lt;="&amp;$J$6)
/_xlfn.UNIQUE(_xlfn._xlws.FILTER($E:$E,$D:$D=$J$3))
/IF($J$4="総計",1,IF($J$4="割合",$H185,$K185/10))
),0)</f>
        <v>0</v>
      </c>
      <c r="N185" s="48" t="str" cm="1">
        <f t="array" ref="N185">IFERROR(
IF(OR(N$9="",$I185=""),"",
SUMIFS(収穫記録!$P:$P,収穫記録!$D:$D,$J$1,収穫記録!$I:$I,$J$2,収穫記録!$J:$J,N$9,収穫記録!$F:$F,$I185,収穫記録!$B:$B,"&gt;="&amp;$J$5,収穫記録!$B:$B,"&lt;="&amp;$J$6)
/_xlfn.UNIQUE(_xlfn._xlws.FILTER($E:$E,$D:$D=$J$3))
/IF($J$4="総計",1,IF($J$4="割合",$H185,$K185/10))
),0)</f>
        <v/>
      </c>
      <c r="O185" s="48" t="str" cm="1">
        <f t="array" ref="O185">IFERROR(
IF(OR(O$9="",$I185=""),"",
SUMIFS(収穫記録!$P:$P,収穫記録!$D:$D,$J$1,収穫記録!$I:$I,$J$2,収穫記録!$J:$J,O$9,収穫記録!$F:$F,$I185,収穫記録!$B:$B,"&gt;="&amp;$J$5,収穫記録!$B:$B,"&lt;="&amp;$J$6)
/_xlfn.UNIQUE(_xlfn._xlws.FILTER($E:$E,$D:$D=$J$3))
/IF($J$4="総計",1,IF($J$4="割合",$H185,$K185/10))
),0)</f>
        <v/>
      </c>
      <c r="P185" s="48" t="str" cm="1">
        <f t="array" ref="P185">IFERROR(
IF(OR(P$9="",$I185=""),"",
SUMIFS(収穫記録!$P:$P,収穫記録!$D:$D,$J$1,収穫記録!$I:$I,$J$2,収穫記録!$J:$J,P$9,収穫記録!$F:$F,$I185,収穫記録!$B:$B,"&gt;="&amp;$J$5,収穫記録!$B:$B,"&lt;="&amp;$J$6)
/_xlfn.UNIQUE(_xlfn._xlws.FILTER($E:$E,$D:$D=$J$3))
/IF($J$4="総計",1,IF($J$4="割合",$H185,$K185/10))
),0)</f>
        <v/>
      </c>
      <c r="Q185" s="48" t="str" cm="1">
        <f t="array" ref="Q185">IFERROR(
IF(OR(Q$9="",$I185=""),"",
SUMIFS(収穫記録!$P:$P,収穫記録!$D:$D,$J$1,収穫記録!$I:$I,$J$2,収穫記録!$J:$J,Q$9,収穫記録!$F:$F,$I185,収穫記録!$B:$B,"&gt;="&amp;$J$5,収穫記録!$B:$B,"&lt;="&amp;$J$6)
/_xlfn.UNIQUE(_xlfn._xlws.FILTER($E:$E,$D:$D=$J$3))
/IF($J$4="総計",1,IF($J$4="割合",$H185,$K185/10))
),0)</f>
        <v/>
      </c>
      <c r="R185" s="48" t="str" cm="1">
        <f t="array" ref="R185">IFERROR(
IF(OR(R$9="",$I185=""),"",
SUMIFS(収穫記録!$P:$P,収穫記録!$D:$D,$J$1,収穫記録!$I:$I,$J$2,収穫記録!$J:$J,R$9,収穫記録!$F:$F,$I185,収穫記録!$B:$B,"&gt;="&amp;$J$5,収穫記録!$B:$B,"&lt;="&amp;$J$6)
/_xlfn.UNIQUE(_xlfn._xlws.FILTER($E:$E,$D:$D=$J$3))
/IF($J$4="総計",1,IF($J$4="割合",$H185,$K185/10))
),0)</f>
        <v/>
      </c>
      <c r="S185" s="48" t="str" cm="1">
        <f t="array" ref="S185">IFERROR(
IF(OR(S$9="",$I185=""),"",
SUMIFS(収穫記録!$P:$P,収穫記録!$D:$D,$J$1,収穫記録!$I:$I,$J$2,収穫記録!$J:$J,S$9,収穫記録!$F:$F,$I185,収穫記録!$B:$B,"&gt;="&amp;$J$5,収穫記録!$B:$B,"&lt;="&amp;$J$6)
/_xlfn.UNIQUE(_xlfn._xlws.FILTER($E:$E,$D:$D=$J$3))
/IF($J$4="総計",1,IF($J$4="割合",$H185,$K185/10))
),0)</f>
        <v/>
      </c>
      <c r="T185" s="48" t="str" cm="1">
        <f t="array" ref="T185">IFERROR(
IF(OR(T$9="",$I185=""),"",
SUMIFS(収穫記録!$P:$P,収穫記録!$D:$D,$J$1,収穫記録!$I:$I,$J$2,収穫記録!$J:$J,T$9,収穫記録!$F:$F,$I185,収穫記録!$B:$B,"&gt;="&amp;$J$5,収穫記録!$B:$B,"&lt;="&amp;$J$6)
/_xlfn.UNIQUE(_xlfn._xlws.FILTER($E:$E,$D:$D=$J$3))
/IF($J$4="総計",1,IF($J$4="割合",$H185,$K185/10))
),0)</f>
        <v/>
      </c>
      <c r="U185" s="48" t="str" cm="1">
        <f t="array" ref="U185">IFERROR(
IF(OR(U$9="",$I185=""),"",
SUMIFS(収穫記録!$P:$P,収穫記録!$D:$D,$J$1,収穫記録!$I:$I,$J$2,収穫記録!$J:$J,U$9,収穫記録!$F:$F,$I185,収穫記録!$B:$B,"&gt;="&amp;$J$5,収穫記録!$B:$B,"&lt;="&amp;$J$6)
/_xlfn.UNIQUE(_xlfn._xlws.FILTER($E:$E,$D:$D=$J$3))
/IF($J$4="総計",1,IF($J$4="割合",$H185,$K185/10))
),0)</f>
        <v/>
      </c>
      <c r="V185" s="48" t="str" cm="1">
        <f t="array" ref="V185">IFERROR(
IF(OR(V$9="",$I185=""),"",
SUMIFS(収穫記録!$P:$P,収穫記録!$D:$D,$J$1,収穫記録!$I:$I,$J$2,収穫記録!$J:$J,V$9,収穫記録!$F:$F,$I185,収穫記録!$B:$B,"&gt;="&amp;$J$5,収穫記録!$B:$B,"&lt;="&amp;$J$6)
/_xlfn.UNIQUE(_xlfn._xlws.FILTER($E:$E,$D:$D=$J$3))
/IF($J$4="総計",1,IF($J$4="割合",$H185,$K185/10))
),0)</f>
        <v/>
      </c>
      <c r="W185" s="48" t="str" cm="1">
        <f t="array" ref="W185">IFERROR(
IF(OR(W$9="",$I185=""),"",
SUMIFS(収穫記録!$P:$P,収穫記録!$D:$D,$J$1,収穫記録!$I:$I,$J$2,収穫記録!$J:$J,W$9,収穫記録!$F:$F,$I185,収穫記録!$B:$B,"&gt;="&amp;$J$5,収穫記録!$B:$B,"&lt;="&amp;$J$6)
/_xlfn.UNIQUE(_xlfn._xlws.FILTER($E:$E,$D:$D=$J$3))
/IF($J$4="総計",1,IF($J$4="割合",$H185,$K185/10))
),0)</f>
        <v/>
      </c>
      <c r="X185" s="48" t="str" cm="1">
        <f t="array" ref="X185">IFERROR(
IF(OR(X$9="",$I185=""),"",
SUMIFS(収穫記録!$P:$P,収穫記録!$D:$D,$J$1,収穫記録!$I:$I,$J$2,収穫記録!$J:$J,X$9,収穫記録!$F:$F,$I185,収穫記録!$B:$B,"&gt;="&amp;$J$5,収穫記録!$B:$B,"&lt;="&amp;$J$6)
/_xlfn.UNIQUE(_xlfn._xlws.FILTER($E:$E,$D:$D=$J$3))
/IF($J$4="総計",1,IF($J$4="割合",$H185,$K185/10))
),0)</f>
        <v/>
      </c>
    </row>
    <row r="186" spans="10:24">
      <c r="J186" s="13"/>
      <c r="K186" s="37"/>
      <c r="L186" s="46" t="str">
        <f t="shared" si="2"/>
        <v/>
      </c>
      <c r="M186" s="47" cm="1">
        <f t="array" ref="M186">IFERROR(
IF(OR(M$9="",$I186=""),"",
SUMIFS(収穫記録!$P:$P,収穫記録!$D:$D,$J$1,収穫記録!$I:$I,$J$2,収穫記録!$J:$J,M$9,収穫記録!$F:$F,$I186,収穫記録!$B:$B,"&gt;="&amp;$J$5,収穫記録!$B:$B,"&lt;="&amp;$J$6)
/_xlfn.UNIQUE(_xlfn._xlws.FILTER($E:$E,$D:$D=$J$3))
/IF($J$4="総計",1,IF($J$4="割合",$H186,$K186/10))
),0)</f>
        <v>0</v>
      </c>
      <c r="N186" s="48" t="str" cm="1">
        <f t="array" ref="N186">IFERROR(
IF(OR(N$9="",$I186=""),"",
SUMIFS(収穫記録!$P:$P,収穫記録!$D:$D,$J$1,収穫記録!$I:$I,$J$2,収穫記録!$J:$J,N$9,収穫記録!$F:$F,$I186,収穫記録!$B:$B,"&gt;="&amp;$J$5,収穫記録!$B:$B,"&lt;="&amp;$J$6)
/_xlfn.UNIQUE(_xlfn._xlws.FILTER($E:$E,$D:$D=$J$3))
/IF($J$4="総計",1,IF($J$4="割合",$H186,$K186/10))
),0)</f>
        <v/>
      </c>
      <c r="O186" s="48" t="str" cm="1">
        <f t="array" ref="O186">IFERROR(
IF(OR(O$9="",$I186=""),"",
SUMIFS(収穫記録!$P:$P,収穫記録!$D:$D,$J$1,収穫記録!$I:$I,$J$2,収穫記録!$J:$J,O$9,収穫記録!$F:$F,$I186,収穫記録!$B:$B,"&gt;="&amp;$J$5,収穫記録!$B:$B,"&lt;="&amp;$J$6)
/_xlfn.UNIQUE(_xlfn._xlws.FILTER($E:$E,$D:$D=$J$3))
/IF($J$4="総計",1,IF($J$4="割合",$H186,$K186/10))
),0)</f>
        <v/>
      </c>
      <c r="P186" s="48" t="str" cm="1">
        <f t="array" ref="P186">IFERROR(
IF(OR(P$9="",$I186=""),"",
SUMIFS(収穫記録!$P:$P,収穫記録!$D:$D,$J$1,収穫記録!$I:$I,$J$2,収穫記録!$J:$J,P$9,収穫記録!$F:$F,$I186,収穫記録!$B:$B,"&gt;="&amp;$J$5,収穫記録!$B:$B,"&lt;="&amp;$J$6)
/_xlfn.UNIQUE(_xlfn._xlws.FILTER($E:$E,$D:$D=$J$3))
/IF($J$4="総計",1,IF($J$4="割合",$H186,$K186/10))
),0)</f>
        <v/>
      </c>
      <c r="Q186" s="48" t="str" cm="1">
        <f t="array" ref="Q186">IFERROR(
IF(OR(Q$9="",$I186=""),"",
SUMIFS(収穫記録!$P:$P,収穫記録!$D:$D,$J$1,収穫記録!$I:$I,$J$2,収穫記録!$J:$J,Q$9,収穫記録!$F:$F,$I186,収穫記録!$B:$B,"&gt;="&amp;$J$5,収穫記録!$B:$B,"&lt;="&amp;$J$6)
/_xlfn.UNIQUE(_xlfn._xlws.FILTER($E:$E,$D:$D=$J$3))
/IF($J$4="総計",1,IF($J$4="割合",$H186,$K186/10))
),0)</f>
        <v/>
      </c>
      <c r="R186" s="48" t="str" cm="1">
        <f t="array" ref="R186">IFERROR(
IF(OR(R$9="",$I186=""),"",
SUMIFS(収穫記録!$P:$P,収穫記録!$D:$D,$J$1,収穫記録!$I:$I,$J$2,収穫記録!$J:$J,R$9,収穫記録!$F:$F,$I186,収穫記録!$B:$B,"&gt;="&amp;$J$5,収穫記録!$B:$B,"&lt;="&amp;$J$6)
/_xlfn.UNIQUE(_xlfn._xlws.FILTER($E:$E,$D:$D=$J$3))
/IF($J$4="総計",1,IF($J$4="割合",$H186,$K186/10))
),0)</f>
        <v/>
      </c>
      <c r="S186" s="48" t="str" cm="1">
        <f t="array" ref="S186">IFERROR(
IF(OR(S$9="",$I186=""),"",
SUMIFS(収穫記録!$P:$P,収穫記録!$D:$D,$J$1,収穫記録!$I:$I,$J$2,収穫記録!$J:$J,S$9,収穫記録!$F:$F,$I186,収穫記録!$B:$B,"&gt;="&amp;$J$5,収穫記録!$B:$B,"&lt;="&amp;$J$6)
/_xlfn.UNIQUE(_xlfn._xlws.FILTER($E:$E,$D:$D=$J$3))
/IF($J$4="総計",1,IF($J$4="割合",$H186,$K186/10))
),0)</f>
        <v/>
      </c>
      <c r="T186" s="48" t="str" cm="1">
        <f t="array" ref="T186">IFERROR(
IF(OR(T$9="",$I186=""),"",
SUMIFS(収穫記録!$P:$P,収穫記録!$D:$D,$J$1,収穫記録!$I:$I,$J$2,収穫記録!$J:$J,T$9,収穫記録!$F:$F,$I186,収穫記録!$B:$B,"&gt;="&amp;$J$5,収穫記録!$B:$B,"&lt;="&amp;$J$6)
/_xlfn.UNIQUE(_xlfn._xlws.FILTER($E:$E,$D:$D=$J$3))
/IF($J$4="総計",1,IF($J$4="割合",$H186,$K186/10))
),0)</f>
        <v/>
      </c>
      <c r="U186" s="48" t="str" cm="1">
        <f t="array" ref="U186">IFERROR(
IF(OR(U$9="",$I186=""),"",
SUMIFS(収穫記録!$P:$P,収穫記録!$D:$D,$J$1,収穫記録!$I:$I,$J$2,収穫記録!$J:$J,U$9,収穫記録!$F:$F,$I186,収穫記録!$B:$B,"&gt;="&amp;$J$5,収穫記録!$B:$B,"&lt;="&amp;$J$6)
/_xlfn.UNIQUE(_xlfn._xlws.FILTER($E:$E,$D:$D=$J$3))
/IF($J$4="総計",1,IF($J$4="割合",$H186,$K186/10))
),0)</f>
        <v/>
      </c>
      <c r="V186" s="48" t="str" cm="1">
        <f t="array" ref="V186">IFERROR(
IF(OR(V$9="",$I186=""),"",
SUMIFS(収穫記録!$P:$P,収穫記録!$D:$D,$J$1,収穫記録!$I:$I,$J$2,収穫記録!$J:$J,V$9,収穫記録!$F:$F,$I186,収穫記録!$B:$B,"&gt;="&amp;$J$5,収穫記録!$B:$B,"&lt;="&amp;$J$6)
/_xlfn.UNIQUE(_xlfn._xlws.FILTER($E:$E,$D:$D=$J$3))
/IF($J$4="総計",1,IF($J$4="割合",$H186,$K186/10))
),0)</f>
        <v/>
      </c>
      <c r="W186" s="48" t="str" cm="1">
        <f t="array" ref="W186">IFERROR(
IF(OR(W$9="",$I186=""),"",
SUMIFS(収穫記録!$P:$P,収穫記録!$D:$D,$J$1,収穫記録!$I:$I,$J$2,収穫記録!$J:$J,W$9,収穫記録!$F:$F,$I186,収穫記録!$B:$B,"&gt;="&amp;$J$5,収穫記録!$B:$B,"&lt;="&amp;$J$6)
/_xlfn.UNIQUE(_xlfn._xlws.FILTER($E:$E,$D:$D=$J$3))
/IF($J$4="総計",1,IF($J$4="割合",$H186,$K186/10))
),0)</f>
        <v/>
      </c>
      <c r="X186" s="48" t="str" cm="1">
        <f t="array" ref="X186">IFERROR(
IF(OR(X$9="",$I186=""),"",
SUMIFS(収穫記録!$P:$P,収穫記録!$D:$D,$J$1,収穫記録!$I:$I,$J$2,収穫記録!$J:$J,X$9,収穫記録!$F:$F,$I186,収穫記録!$B:$B,"&gt;="&amp;$J$5,収穫記録!$B:$B,"&lt;="&amp;$J$6)
/_xlfn.UNIQUE(_xlfn._xlws.FILTER($E:$E,$D:$D=$J$3))
/IF($J$4="総計",1,IF($J$4="割合",$H186,$K186/10))
),0)</f>
        <v/>
      </c>
    </row>
    <row r="187" spans="10:24">
      <c r="J187" s="13"/>
      <c r="K187" s="37"/>
      <c r="L187" s="46" t="str">
        <f t="shared" si="2"/>
        <v/>
      </c>
      <c r="M187" s="47" cm="1">
        <f t="array" ref="M187">IFERROR(
IF(OR(M$9="",$I187=""),"",
SUMIFS(収穫記録!$P:$P,収穫記録!$D:$D,$J$1,収穫記録!$I:$I,$J$2,収穫記録!$J:$J,M$9,収穫記録!$F:$F,$I187,収穫記録!$B:$B,"&gt;="&amp;$J$5,収穫記録!$B:$B,"&lt;="&amp;$J$6)
/_xlfn.UNIQUE(_xlfn._xlws.FILTER($E:$E,$D:$D=$J$3))
/IF($J$4="総計",1,IF($J$4="割合",$H187,$K187/10))
),0)</f>
        <v>0</v>
      </c>
      <c r="N187" s="48" t="str" cm="1">
        <f t="array" ref="N187">IFERROR(
IF(OR(N$9="",$I187=""),"",
SUMIFS(収穫記録!$P:$P,収穫記録!$D:$D,$J$1,収穫記録!$I:$I,$J$2,収穫記録!$J:$J,N$9,収穫記録!$F:$F,$I187,収穫記録!$B:$B,"&gt;="&amp;$J$5,収穫記録!$B:$B,"&lt;="&amp;$J$6)
/_xlfn.UNIQUE(_xlfn._xlws.FILTER($E:$E,$D:$D=$J$3))
/IF($J$4="総計",1,IF($J$4="割合",$H187,$K187/10))
),0)</f>
        <v/>
      </c>
      <c r="O187" s="48" t="str" cm="1">
        <f t="array" ref="O187">IFERROR(
IF(OR(O$9="",$I187=""),"",
SUMIFS(収穫記録!$P:$P,収穫記録!$D:$D,$J$1,収穫記録!$I:$I,$J$2,収穫記録!$J:$J,O$9,収穫記録!$F:$F,$I187,収穫記録!$B:$B,"&gt;="&amp;$J$5,収穫記録!$B:$B,"&lt;="&amp;$J$6)
/_xlfn.UNIQUE(_xlfn._xlws.FILTER($E:$E,$D:$D=$J$3))
/IF($J$4="総計",1,IF($J$4="割合",$H187,$K187/10))
),0)</f>
        <v/>
      </c>
      <c r="P187" s="48" t="str" cm="1">
        <f t="array" ref="P187">IFERROR(
IF(OR(P$9="",$I187=""),"",
SUMIFS(収穫記録!$P:$P,収穫記録!$D:$D,$J$1,収穫記録!$I:$I,$J$2,収穫記録!$J:$J,P$9,収穫記録!$F:$F,$I187,収穫記録!$B:$B,"&gt;="&amp;$J$5,収穫記録!$B:$B,"&lt;="&amp;$J$6)
/_xlfn.UNIQUE(_xlfn._xlws.FILTER($E:$E,$D:$D=$J$3))
/IF($J$4="総計",1,IF($J$4="割合",$H187,$K187/10))
),0)</f>
        <v/>
      </c>
      <c r="Q187" s="48" t="str" cm="1">
        <f t="array" ref="Q187">IFERROR(
IF(OR(Q$9="",$I187=""),"",
SUMIFS(収穫記録!$P:$P,収穫記録!$D:$D,$J$1,収穫記録!$I:$I,$J$2,収穫記録!$J:$J,Q$9,収穫記録!$F:$F,$I187,収穫記録!$B:$B,"&gt;="&amp;$J$5,収穫記録!$B:$B,"&lt;="&amp;$J$6)
/_xlfn.UNIQUE(_xlfn._xlws.FILTER($E:$E,$D:$D=$J$3))
/IF($J$4="総計",1,IF($J$4="割合",$H187,$K187/10))
),0)</f>
        <v/>
      </c>
      <c r="R187" s="48" t="str" cm="1">
        <f t="array" ref="R187">IFERROR(
IF(OR(R$9="",$I187=""),"",
SUMIFS(収穫記録!$P:$P,収穫記録!$D:$D,$J$1,収穫記録!$I:$I,$J$2,収穫記録!$J:$J,R$9,収穫記録!$F:$F,$I187,収穫記録!$B:$B,"&gt;="&amp;$J$5,収穫記録!$B:$B,"&lt;="&amp;$J$6)
/_xlfn.UNIQUE(_xlfn._xlws.FILTER($E:$E,$D:$D=$J$3))
/IF($J$4="総計",1,IF($J$4="割合",$H187,$K187/10))
),0)</f>
        <v/>
      </c>
      <c r="S187" s="48" t="str" cm="1">
        <f t="array" ref="S187">IFERROR(
IF(OR(S$9="",$I187=""),"",
SUMIFS(収穫記録!$P:$P,収穫記録!$D:$D,$J$1,収穫記録!$I:$I,$J$2,収穫記録!$J:$J,S$9,収穫記録!$F:$F,$I187,収穫記録!$B:$B,"&gt;="&amp;$J$5,収穫記録!$B:$B,"&lt;="&amp;$J$6)
/_xlfn.UNIQUE(_xlfn._xlws.FILTER($E:$E,$D:$D=$J$3))
/IF($J$4="総計",1,IF($J$4="割合",$H187,$K187/10))
),0)</f>
        <v/>
      </c>
      <c r="T187" s="48" t="str" cm="1">
        <f t="array" ref="T187">IFERROR(
IF(OR(T$9="",$I187=""),"",
SUMIFS(収穫記録!$P:$P,収穫記録!$D:$D,$J$1,収穫記録!$I:$I,$J$2,収穫記録!$J:$J,T$9,収穫記録!$F:$F,$I187,収穫記録!$B:$B,"&gt;="&amp;$J$5,収穫記録!$B:$B,"&lt;="&amp;$J$6)
/_xlfn.UNIQUE(_xlfn._xlws.FILTER($E:$E,$D:$D=$J$3))
/IF($J$4="総計",1,IF($J$4="割合",$H187,$K187/10))
),0)</f>
        <v/>
      </c>
      <c r="U187" s="48" t="str" cm="1">
        <f t="array" ref="U187">IFERROR(
IF(OR(U$9="",$I187=""),"",
SUMIFS(収穫記録!$P:$P,収穫記録!$D:$D,$J$1,収穫記録!$I:$I,$J$2,収穫記録!$J:$J,U$9,収穫記録!$F:$F,$I187,収穫記録!$B:$B,"&gt;="&amp;$J$5,収穫記録!$B:$B,"&lt;="&amp;$J$6)
/_xlfn.UNIQUE(_xlfn._xlws.FILTER($E:$E,$D:$D=$J$3))
/IF($J$4="総計",1,IF($J$4="割合",$H187,$K187/10))
),0)</f>
        <v/>
      </c>
      <c r="V187" s="48" t="str" cm="1">
        <f t="array" ref="V187">IFERROR(
IF(OR(V$9="",$I187=""),"",
SUMIFS(収穫記録!$P:$P,収穫記録!$D:$D,$J$1,収穫記録!$I:$I,$J$2,収穫記録!$J:$J,V$9,収穫記録!$F:$F,$I187,収穫記録!$B:$B,"&gt;="&amp;$J$5,収穫記録!$B:$B,"&lt;="&amp;$J$6)
/_xlfn.UNIQUE(_xlfn._xlws.FILTER($E:$E,$D:$D=$J$3))
/IF($J$4="総計",1,IF($J$4="割合",$H187,$K187/10))
),0)</f>
        <v/>
      </c>
      <c r="W187" s="48" t="str" cm="1">
        <f t="array" ref="W187">IFERROR(
IF(OR(W$9="",$I187=""),"",
SUMIFS(収穫記録!$P:$P,収穫記録!$D:$D,$J$1,収穫記録!$I:$I,$J$2,収穫記録!$J:$J,W$9,収穫記録!$F:$F,$I187,収穫記録!$B:$B,"&gt;="&amp;$J$5,収穫記録!$B:$B,"&lt;="&amp;$J$6)
/_xlfn.UNIQUE(_xlfn._xlws.FILTER($E:$E,$D:$D=$J$3))
/IF($J$4="総計",1,IF($J$4="割合",$H187,$K187/10))
),0)</f>
        <v/>
      </c>
      <c r="X187" s="48" t="str" cm="1">
        <f t="array" ref="X187">IFERROR(
IF(OR(X$9="",$I187=""),"",
SUMIFS(収穫記録!$P:$P,収穫記録!$D:$D,$J$1,収穫記録!$I:$I,$J$2,収穫記録!$J:$J,X$9,収穫記録!$F:$F,$I187,収穫記録!$B:$B,"&gt;="&amp;$J$5,収穫記録!$B:$B,"&lt;="&amp;$J$6)
/_xlfn.UNIQUE(_xlfn._xlws.FILTER($E:$E,$D:$D=$J$3))
/IF($J$4="総計",1,IF($J$4="割合",$H187,$K187/10))
),0)</f>
        <v/>
      </c>
    </row>
    <row r="188" spans="10:24">
      <c r="J188" s="13"/>
      <c r="K188" s="37"/>
      <c r="L188" s="46" t="str">
        <f t="shared" si="2"/>
        <v/>
      </c>
      <c r="M188" s="47" cm="1">
        <f t="array" ref="M188">IFERROR(
IF(OR(M$9="",$I188=""),"",
SUMIFS(収穫記録!$P:$P,収穫記録!$D:$D,$J$1,収穫記録!$I:$I,$J$2,収穫記録!$J:$J,M$9,収穫記録!$F:$F,$I188,収穫記録!$B:$B,"&gt;="&amp;$J$5,収穫記録!$B:$B,"&lt;="&amp;$J$6)
/_xlfn.UNIQUE(_xlfn._xlws.FILTER($E:$E,$D:$D=$J$3))
/IF($J$4="総計",1,IF($J$4="割合",$H188,$K188/10))
),0)</f>
        <v>0</v>
      </c>
      <c r="N188" s="48" t="str" cm="1">
        <f t="array" ref="N188">IFERROR(
IF(OR(N$9="",$I188=""),"",
SUMIFS(収穫記録!$P:$P,収穫記録!$D:$D,$J$1,収穫記録!$I:$I,$J$2,収穫記録!$J:$J,N$9,収穫記録!$F:$F,$I188,収穫記録!$B:$B,"&gt;="&amp;$J$5,収穫記録!$B:$B,"&lt;="&amp;$J$6)
/_xlfn.UNIQUE(_xlfn._xlws.FILTER($E:$E,$D:$D=$J$3))
/IF($J$4="総計",1,IF($J$4="割合",$H188,$K188/10))
),0)</f>
        <v/>
      </c>
      <c r="O188" s="48" t="str" cm="1">
        <f t="array" ref="O188">IFERROR(
IF(OR(O$9="",$I188=""),"",
SUMIFS(収穫記録!$P:$P,収穫記録!$D:$D,$J$1,収穫記録!$I:$I,$J$2,収穫記録!$J:$J,O$9,収穫記録!$F:$F,$I188,収穫記録!$B:$B,"&gt;="&amp;$J$5,収穫記録!$B:$B,"&lt;="&amp;$J$6)
/_xlfn.UNIQUE(_xlfn._xlws.FILTER($E:$E,$D:$D=$J$3))
/IF($J$4="総計",1,IF($J$4="割合",$H188,$K188/10))
),0)</f>
        <v/>
      </c>
      <c r="P188" s="48" t="str" cm="1">
        <f t="array" ref="P188">IFERROR(
IF(OR(P$9="",$I188=""),"",
SUMIFS(収穫記録!$P:$P,収穫記録!$D:$D,$J$1,収穫記録!$I:$I,$J$2,収穫記録!$J:$J,P$9,収穫記録!$F:$F,$I188,収穫記録!$B:$B,"&gt;="&amp;$J$5,収穫記録!$B:$B,"&lt;="&amp;$J$6)
/_xlfn.UNIQUE(_xlfn._xlws.FILTER($E:$E,$D:$D=$J$3))
/IF($J$4="総計",1,IF($J$4="割合",$H188,$K188/10))
),0)</f>
        <v/>
      </c>
      <c r="Q188" s="48" t="str" cm="1">
        <f t="array" ref="Q188">IFERROR(
IF(OR(Q$9="",$I188=""),"",
SUMIFS(収穫記録!$P:$P,収穫記録!$D:$D,$J$1,収穫記録!$I:$I,$J$2,収穫記録!$J:$J,Q$9,収穫記録!$F:$F,$I188,収穫記録!$B:$B,"&gt;="&amp;$J$5,収穫記録!$B:$B,"&lt;="&amp;$J$6)
/_xlfn.UNIQUE(_xlfn._xlws.FILTER($E:$E,$D:$D=$J$3))
/IF($J$4="総計",1,IF($J$4="割合",$H188,$K188/10))
),0)</f>
        <v/>
      </c>
      <c r="R188" s="48" t="str" cm="1">
        <f t="array" ref="R188">IFERROR(
IF(OR(R$9="",$I188=""),"",
SUMIFS(収穫記録!$P:$P,収穫記録!$D:$D,$J$1,収穫記録!$I:$I,$J$2,収穫記録!$J:$J,R$9,収穫記録!$F:$F,$I188,収穫記録!$B:$B,"&gt;="&amp;$J$5,収穫記録!$B:$B,"&lt;="&amp;$J$6)
/_xlfn.UNIQUE(_xlfn._xlws.FILTER($E:$E,$D:$D=$J$3))
/IF($J$4="総計",1,IF($J$4="割合",$H188,$K188/10))
),0)</f>
        <v/>
      </c>
      <c r="S188" s="48" t="str" cm="1">
        <f t="array" ref="S188">IFERROR(
IF(OR(S$9="",$I188=""),"",
SUMIFS(収穫記録!$P:$P,収穫記録!$D:$D,$J$1,収穫記録!$I:$I,$J$2,収穫記録!$J:$J,S$9,収穫記録!$F:$F,$I188,収穫記録!$B:$B,"&gt;="&amp;$J$5,収穫記録!$B:$B,"&lt;="&amp;$J$6)
/_xlfn.UNIQUE(_xlfn._xlws.FILTER($E:$E,$D:$D=$J$3))
/IF($J$4="総計",1,IF($J$4="割合",$H188,$K188/10))
),0)</f>
        <v/>
      </c>
      <c r="T188" s="48" t="str" cm="1">
        <f t="array" ref="T188">IFERROR(
IF(OR(T$9="",$I188=""),"",
SUMIFS(収穫記録!$P:$P,収穫記録!$D:$D,$J$1,収穫記録!$I:$I,$J$2,収穫記録!$J:$J,T$9,収穫記録!$F:$F,$I188,収穫記録!$B:$B,"&gt;="&amp;$J$5,収穫記録!$B:$B,"&lt;="&amp;$J$6)
/_xlfn.UNIQUE(_xlfn._xlws.FILTER($E:$E,$D:$D=$J$3))
/IF($J$4="総計",1,IF($J$4="割合",$H188,$K188/10))
),0)</f>
        <v/>
      </c>
      <c r="U188" s="48" t="str" cm="1">
        <f t="array" ref="U188">IFERROR(
IF(OR(U$9="",$I188=""),"",
SUMIFS(収穫記録!$P:$P,収穫記録!$D:$D,$J$1,収穫記録!$I:$I,$J$2,収穫記録!$J:$J,U$9,収穫記録!$F:$F,$I188,収穫記録!$B:$B,"&gt;="&amp;$J$5,収穫記録!$B:$B,"&lt;="&amp;$J$6)
/_xlfn.UNIQUE(_xlfn._xlws.FILTER($E:$E,$D:$D=$J$3))
/IF($J$4="総計",1,IF($J$4="割合",$H188,$K188/10))
),0)</f>
        <v/>
      </c>
      <c r="V188" s="48" t="str" cm="1">
        <f t="array" ref="V188">IFERROR(
IF(OR(V$9="",$I188=""),"",
SUMIFS(収穫記録!$P:$P,収穫記録!$D:$D,$J$1,収穫記録!$I:$I,$J$2,収穫記録!$J:$J,V$9,収穫記録!$F:$F,$I188,収穫記録!$B:$B,"&gt;="&amp;$J$5,収穫記録!$B:$B,"&lt;="&amp;$J$6)
/_xlfn.UNIQUE(_xlfn._xlws.FILTER($E:$E,$D:$D=$J$3))
/IF($J$4="総計",1,IF($J$4="割合",$H188,$K188/10))
),0)</f>
        <v/>
      </c>
      <c r="W188" s="48" t="str" cm="1">
        <f t="array" ref="W188">IFERROR(
IF(OR(W$9="",$I188=""),"",
SUMIFS(収穫記録!$P:$P,収穫記録!$D:$D,$J$1,収穫記録!$I:$I,$J$2,収穫記録!$J:$J,W$9,収穫記録!$F:$F,$I188,収穫記録!$B:$B,"&gt;="&amp;$J$5,収穫記録!$B:$B,"&lt;="&amp;$J$6)
/_xlfn.UNIQUE(_xlfn._xlws.FILTER($E:$E,$D:$D=$J$3))
/IF($J$4="総計",1,IF($J$4="割合",$H188,$K188/10))
),0)</f>
        <v/>
      </c>
      <c r="X188" s="48" t="str" cm="1">
        <f t="array" ref="X188">IFERROR(
IF(OR(X$9="",$I188=""),"",
SUMIFS(収穫記録!$P:$P,収穫記録!$D:$D,$J$1,収穫記録!$I:$I,$J$2,収穫記録!$J:$J,X$9,収穫記録!$F:$F,$I188,収穫記録!$B:$B,"&gt;="&amp;$J$5,収穫記録!$B:$B,"&lt;="&amp;$J$6)
/_xlfn.UNIQUE(_xlfn._xlws.FILTER($E:$E,$D:$D=$J$3))
/IF($J$4="総計",1,IF($J$4="割合",$H188,$K188/10))
),0)</f>
        <v/>
      </c>
    </row>
    <row r="189" spans="10:24">
      <c r="J189" s="13"/>
      <c r="K189" s="37"/>
      <c r="L189" s="46" t="str">
        <f t="shared" si="2"/>
        <v/>
      </c>
      <c r="M189" s="47" cm="1">
        <f t="array" ref="M189">IFERROR(
IF(OR(M$9="",$I189=""),"",
SUMIFS(収穫記録!$P:$P,収穫記録!$D:$D,$J$1,収穫記録!$I:$I,$J$2,収穫記録!$J:$J,M$9,収穫記録!$F:$F,$I189,収穫記録!$B:$B,"&gt;="&amp;$J$5,収穫記録!$B:$B,"&lt;="&amp;$J$6)
/_xlfn.UNIQUE(_xlfn._xlws.FILTER($E:$E,$D:$D=$J$3))
/IF($J$4="総計",1,IF($J$4="割合",$H189,$K189/10))
),0)</f>
        <v>0</v>
      </c>
      <c r="N189" s="48" t="str" cm="1">
        <f t="array" ref="N189">IFERROR(
IF(OR(N$9="",$I189=""),"",
SUMIFS(収穫記録!$P:$P,収穫記録!$D:$D,$J$1,収穫記録!$I:$I,$J$2,収穫記録!$J:$J,N$9,収穫記録!$F:$F,$I189,収穫記録!$B:$B,"&gt;="&amp;$J$5,収穫記録!$B:$B,"&lt;="&amp;$J$6)
/_xlfn.UNIQUE(_xlfn._xlws.FILTER($E:$E,$D:$D=$J$3))
/IF($J$4="総計",1,IF($J$4="割合",$H189,$K189/10))
),0)</f>
        <v/>
      </c>
      <c r="O189" s="48" t="str" cm="1">
        <f t="array" ref="O189">IFERROR(
IF(OR(O$9="",$I189=""),"",
SUMIFS(収穫記録!$P:$P,収穫記録!$D:$D,$J$1,収穫記録!$I:$I,$J$2,収穫記録!$J:$J,O$9,収穫記録!$F:$F,$I189,収穫記録!$B:$B,"&gt;="&amp;$J$5,収穫記録!$B:$B,"&lt;="&amp;$J$6)
/_xlfn.UNIQUE(_xlfn._xlws.FILTER($E:$E,$D:$D=$J$3))
/IF($J$4="総計",1,IF($J$4="割合",$H189,$K189/10))
),0)</f>
        <v/>
      </c>
      <c r="P189" s="48" t="str" cm="1">
        <f t="array" ref="P189">IFERROR(
IF(OR(P$9="",$I189=""),"",
SUMIFS(収穫記録!$P:$P,収穫記録!$D:$D,$J$1,収穫記録!$I:$I,$J$2,収穫記録!$J:$J,P$9,収穫記録!$F:$F,$I189,収穫記録!$B:$B,"&gt;="&amp;$J$5,収穫記録!$B:$B,"&lt;="&amp;$J$6)
/_xlfn.UNIQUE(_xlfn._xlws.FILTER($E:$E,$D:$D=$J$3))
/IF($J$4="総計",1,IF($J$4="割合",$H189,$K189/10))
),0)</f>
        <v/>
      </c>
      <c r="Q189" s="48" t="str" cm="1">
        <f t="array" ref="Q189">IFERROR(
IF(OR(Q$9="",$I189=""),"",
SUMIFS(収穫記録!$P:$P,収穫記録!$D:$D,$J$1,収穫記録!$I:$I,$J$2,収穫記録!$J:$J,Q$9,収穫記録!$F:$F,$I189,収穫記録!$B:$B,"&gt;="&amp;$J$5,収穫記録!$B:$B,"&lt;="&amp;$J$6)
/_xlfn.UNIQUE(_xlfn._xlws.FILTER($E:$E,$D:$D=$J$3))
/IF($J$4="総計",1,IF($J$4="割合",$H189,$K189/10))
),0)</f>
        <v/>
      </c>
      <c r="R189" s="48" t="str" cm="1">
        <f t="array" ref="R189">IFERROR(
IF(OR(R$9="",$I189=""),"",
SUMIFS(収穫記録!$P:$P,収穫記録!$D:$D,$J$1,収穫記録!$I:$I,$J$2,収穫記録!$J:$J,R$9,収穫記録!$F:$F,$I189,収穫記録!$B:$B,"&gt;="&amp;$J$5,収穫記録!$B:$B,"&lt;="&amp;$J$6)
/_xlfn.UNIQUE(_xlfn._xlws.FILTER($E:$E,$D:$D=$J$3))
/IF($J$4="総計",1,IF($J$4="割合",$H189,$K189/10))
),0)</f>
        <v/>
      </c>
      <c r="S189" s="48" t="str" cm="1">
        <f t="array" ref="S189">IFERROR(
IF(OR(S$9="",$I189=""),"",
SUMIFS(収穫記録!$P:$P,収穫記録!$D:$D,$J$1,収穫記録!$I:$I,$J$2,収穫記録!$J:$J,S$9,収穫記録!$F:$F,$I189,収穫記録!$B:$B,"&gt;="&amp;$J$5,収穫記録!$B:$B,"&lt;="&amp;$J$6)
/_xlfn.UNIQUE(_xlfn._xlws.FILTER($E:$E,$D:$D=$J$3))
/IF($J$4="総計",1,IF($J$4="割合",$H189,$K189/10))
),0)</f>
        <v/>
      </c>
      <c r="T189" s="48" t="str" cm="1">
        <f t="array" ref="T189">IFERROR(
IF(OR(T$9="",$I189=""),"",
SUMIFS(収穫記録!$P:$P,収穫記録!$D:$D,$J$1,収穫記録!$I:$I,$J$2,収穫記録!$J:$J,T$9,収穫記録!$F:$F,$I189,収穫記録!$B:$B,"&gt;="&amp;$J$5,収穫記録!$B:$B,"&lt;="&amp;$J$6)
/_xlfn.UNIQUE(_xlfn._xlws.FILTER($E:$E,$D:$D=$J$3))
/IF($J$4="総計",1,IF($J$4="割合",$H189,$K189/10))
),0)</f>
        <v/>
      </c>
      <c r="U189" s="48" t="str" cm="1">
        <f t="array" ref="U189">IFERROR(
IF(OR(U$9="",$I189=""),"",
SUMIFS(収穫記録!$P:$P,収穫記録!$D:$D,$J$1,収穫記録!$I:$I,$J$2,収穫記録!$J:$J,U$9,収穫記録!$F:$F,$I189,収穫記録!$B:$B,"&gt;="&amp;$J$5,収穫記録!$B:$B,"&lt;="&amp;$J$6)
/_xlfn.UNIQUE(_xlfn._xlws.FILTER($E:$E,$D:$D=$J$3))
/IF($J$4="総計",1,IF($J$4="割合",$H189,$K189/10))
),0)</f>
        <v/>
      </c>
      <c r="V189" s="48" t="str" cm="1">
        <f t="array" ref="V189">IFERROR(
IF(OR(V$9="",$I189=""),"",
SUMIFS(収穫記録!$P:$P,収穫記録!$D:$D,$J$1,収穫記録!$I:$I,$J$2,収穫記録!$J:$J,V$9,収穫記録!$F:$F,$I189,収穫記録!$B:$B,"&gt;="&amp;$J$5,収穫記録!$B:$B,"&lt;="&amp;$J$6)
/_xlfn.UNIQUE(_xlfn._xlws.FILTER($E:$E,$D:$D=$J$3))
/IF($J$4="総計",1,IF($J$4="割合",$H189,$K189/10))
),0)</f>
        <v/>
      </c>
      <c r="W189" s="48" t="str" cm="1">
        <f t="array" ref="W189">IFERROR(
IF(OR(W$9="",$I189=""),"",
SUMIFS(収穫記録!$P:$P,収穫記録!$D:$D,$J$1,収穫記録!$I:$I,$J$2,収穫記録!$J:$J,W$9,収穫記録!$F:$F,$I189,収穫記録!$B:$B,"&gt;="&amp;$J$5,収穫記録!$B:$B,"&lt;="&amp;$J$6)
/_xlfn.UNIQUE(_xlfn._xlws.FILTER($E:$E,$D:$D=$J$3))
/IF($J$4="総計",1,IF($J$4="割合",$H189,$K189/10))
),0)</f>
        <v/>
      </c>
      <c r="X189" s="48" t="str" cm="1">
        <f t="array" ref="X189">IFERROR(
IF(OR(X$9="",$I189=""),"",
SUMIFS(収穫記録!$P:$P,収穫記録!$D:$D,$J$1,収穫記録!$I:$I,$J$2,収穫記録!$J:$J,X$9,収穫記録!$F:$F,$I189,収穫記録!$B:$B,"&gt;="&amp;$J$5,収穫記録!$B:$B,"&lt;="&amp;$J$6)
/_xlfn.UNIQUE(_xlfn._xlws.FILTER($E:$E,$D:$D=$J$3))
/IF($J$4="総計",1,IF($J$4="割合",$H189,$K189/10))
),0)</f>
        <v/>
      </c>
    </row>
    <row r="190" spans="10:24">
      <c r="J190" s="13"/>
      <c r="K190" s="37"/>
      <c r="L190" s="46" t="str">
        <f t="shared" si="2"/>
        <v/>
      </c>
      <c r="M190" s="47" cm="1">
        <f t="array" ref="M190">IFERROR(
IF(OR(M$9="",$I190=""),"",
SUMIFS(収穫記録!$P:$P,収穫記録!$D:$D,$J$1,収穫記録!$I:$I,$J$2,収穫記録!$J:$J,M$9,収穫記録!$F:$F,$I190,収穫記録!$B:$B,"&gt;="&amp;$J$5,収穫記録!$B:$B,"&lt;="&amp;$J$6)
/_xlfn.UNIQUE(_xlfn._xlws.FILTER($E:$E,$D:$D=$J$3))
/IF($J$4="総計",1,IF($J$4="割合",$H190,$K190/10))
),0)</f>
        <v>0</v>
      </c>
      <c r="N190" s="48" t="str" cm="1">
        <f t="array" ref="N190">IFERROR(
IF(OR(N$9="",$I190=""),"",
SUMIFS(収穫記録!$P:$P,収穫記録!$D:$D,$J$1,収穫記録!$I:$I,$J$2,収穫記録!$J:$J,N$9,収穫記録!$F:$F,$I190,収穫記録!$B:$B,"&gt;="&amp;$J$5,収穫記録!$B:$B,"&lt;="&amp;$J$6)
/_xlfn.UNIQUE(_xlfn._xlws.FILTER($E:$E,$D:$D=$J$3))
/IF($J$4="総計",1,IF($J$4="割合",$H190,$K190/10))
),0)</f>
        <v/>
      </c>
      <c r="O190" s="48" t="str" cm="1">
        <f t="array" ref="O190">IFERROR(
IF(OR(O$9="",$I190=""),"",
SUMIFS(収穫記録!$P:$P,収穫記録!$D:$D,$J$1,収穫記録!$I:$I,$J$2,収穫記録!$J:$J,O$9,収穫記録!$F:$F,$I190,収穫記録!$B:$B,"&gt;="&amp;$J$5,収穫記録!$B:$B,"&lt;="&amp;$J$6)
/_xlfn.UNIQUE(_xlfn._xlws.FILTER($E:$E,$D:$D=$J$3))
/IF($J$4="総計",1,IF($J$4="割合",$H190,$K190/10))
),0)</f>
        <v/>
      </c>
      <c r="P190" s="48" t="str" cm="1">
        <f t="array" ref="P190">IFERROR(
IF(OR(P$9="",$I190=""),"",
SUMIFS(収穫記録!$P:$P,収穫記録!$D:$D,$J$1,収穫記録!$I:$I,$J$2,収穫記録!$J:$J,P$9,収穫記録!$F:$F,$I190,収穫記録!$B:$B,"&gt;="&amp;$J$5,収穫記録!$B:$B,"&lt;="&amp;$J$6)
/_xlfn.UNIQUE(_xlfn._xlws.FILTER($E:$E,$D:$D=$J$3))
/IF($J$4="総計",1,IF($J$4="割合",$H190,$K190/10))
),0)</f>
        <v/>
      </c>
      <c r="Q190" s="48" t="str" cm="1">
        <f t="array" ref="Q190">IFERROR(
IF(OR(Q$9="",$I190=""),"",
SUMIFS(収穫記録!$P:$P,収穫記録!$D:$D,$J$1,収穫記録!$I:$I,$J$2,収穫記録!$J:$J,Q$9,収穫記録!$F:$F,$I190,収穫記録!$B:$B,"&gt;="&amp;$J$5,収穫記録!$B:$B,"&lt;="&amp;$J$6)
/_xlfn.UNIQUE(_xlfn._xlws.FILTER($E:$E,$D:$D=$J$3))
/IF($J$4="総計",1,IF($J$4="割合",$H190,$K190/10))
),0)</f>
        <v/>
      </c>
      <c r="R190" s="48" t="str" cm="1">
        <f t="array" ref="R190">IFERROR(
IF(OR(R$9="",$I190=""),"",
SUMIFS(収穫記録!$P:$P,収穫記録!$D:$D,$J$1,収穫記録!$I:$I,$J$2,収穫記録!$J:$J,R$9,収穫記録!$F:$F,$I190,収穫記録!$B:$B,"&gt;="&amp;$J$5,収穫記録!$B:$B,"&lt;="&amp;$J$6)
/_xlfn.UNIQUE(_xlfn._xlws.FILTER($E:$E,$D:$D=$J$3))
/IF($J$4="総計",1,IF($J$4="割合",$H190,$K190/10))
),0)</f>
        <v/>
      </c>
      <c r="S190" s="48" t="str" cm="1">
        <f t="array" ref="S190">IFERROR(
IF(OR(S$9="",$I190=""),"",
SUMIFS(収穫記録!$P:$P,収穫記録!$D:$D,$J$1,収穫記録!$I:$I,$J$2,収穫記録!$J:$J,S$9,収穫記録!$F:$F,$I190,収穫記録!$B:$B,"&gt;="&amp;$J$5,収穫記録!$B:$B,"&lt;="&amp;$J$6)
/_xlfn.UNIQUE(_xlfn._xlws.FILTER($E:$E,$D:$D=$J$3))
/IF($J$4="総計",1,IF($J$4="割合",$H190,$K190/10))
),0)</f>
        <v/>
      </c>
      <c r="T190" s="48" t="str" cm="1">
        <f t="array" ref="T190">IFERROR(
IF(OR(T$9="",$I190=""),"",
SUMIFS(収穫記録!$P:$P,収穫記録!$D:$D,$J$1,収穫記録!$I:$I,$J$2,収穫記録!$J:$J,T$9,収穫記録!$F:$F,$I190,収穫記録!$B:$B,"&gt;="&amp;$J$5,収穫記録!$B:$B,"&lt;="&amp;$J$6)
/_xlfn.UNIQUE(_xlfn._xlws.FILTER($E:$E,$D:$D=$J$3))
/IF($J$4="総計",1,IF($J$4="割合",$H190,$K190/10))
),0)</f>
        <v/>
      </c>
      <c r="U190" s="48" t="str" cm="1">
        <f t="array" ref="U190">IFERROR(
IF(OR(U$9="",$I190=""),"",
SUMIFS(収穫記録!$P:$P,収穫記録!$D:$D,$J$1,収穫記録!$I:$I,$J$2,収穫記録!$J:$J,U$9,収穫記録!$F:$F,$I190,収穫記録!$B:$B,"&gt;="&amp;$J$5,収穫記録!$B:$B,"&lt;="&amp;$J$6)
/_xlfn.UNIQUE(_xlfn._xlws.FILTER($E:$E,$D:$D=$J$3))
/IF($J$4="総計",1,IF($J$4="割合",$H190,$K190/10))
),0)</f>
        <v/>
      </c>
      <c r="V190" s="48" t="str" cm="1">
        <f t="array" ref="V190">IFERROR(
IF(OR(V$9="",$I190=""),"",
SUMIFS(収穫記録!$P:$P,収穫記録!$D:$D,$J$1,収穫記録!$I:$I,$J$2,収穫記録!$J:$J,V$9,収穫記録!$F:$F,$I190,収穫記録!$B:$B,"&gt;="&amp;$J$5,収穫記録!$B:$B,"&lt;="&amp;$J$6)
/_xlfn.UNIQUE(_xlfn._xlws.FILTER($E:$E,$D:$D=$J$3))
/IF($J$4="総計",1,IF($J$4="割合",$H190,$K190/10))
),0)</f>
        <v/>
      </c>
      <c r="W190" s="48" t="str" cm="1">
        <f t="array" ref="W190">IFERROR(
IF(OR(W$9="",$I190=""),"",
SUMIFS(収穫記録!$P:$P,収穫記録!$D:$D,$J$1,収穫記録!$I:$I,$J$2,収穫記録!$J:$J,W$9,収穫記録!$F:$F,$I190,収穫記録!$B:$B,"&gt;="&amp;$J$5,収穫記録!$B:$B,"&lt;="&amp;$J$6)
/_xlfn.UNIQUE(_xlfn._xlws.FILTER($E:$E,$D:$D=$J$3))
/IF($J$4="総計",1,IF($J$4="割合",$H190,$K190/10))
),0)</f>
        <v/>
      </c>
      <c r="X190" s="48" t="str" cm="1">
        <f t="array" ref="X190">IFERROR(
IF(OR(X$9="",$I190=""),"",
SUMIFS(収穫記録!$P:$P,収穫記録!$D:$D,$J$1,収穫記録!$I:$I,$J$2,収穫記録!$J:$J,X$9,収穫記録!$F:$F,$I190,収穫記録!$B:$B,"&gt;="&amp;$J$5,収穫記録!$B:$B,"&lt;="&amp;$J$6)
/_xlfn.UNIQUE(_xlfn._xlws.FILTER($E:$E,$D:$D=$J$3))
/IF($J$4="総計",1,IF($J$4="割合",$H190,$K190/10))
),0)</f>
        <v/>
      </c>
    </row>
    <row r="191" spans="10:24">
      <c r="J191" s="13"/>
      <c r="K191" s="37"/>
      <c r="L191" s="46" t="str">
        <f t="shared" si="2"/>
        <v/>
      </c>
      <c r="M191" s="47" cm="1">
        <f t="array" ref="M191">IFERROR(
IF(OR(M$9="",$I191=""),"",
SUMIFS(収穫記録!$P:$P,収穫記録!$D:$D,$J$1,収穫記録!$I:$I,$J$2,収穫記録!$J:$J,M$9,収穫記録!$F:$F,$I191,収穫記録!$B:$B,"&gt;="&amp;$J$5,収穫記録!$B:$B,"&lt;="&amp;$J$6)
/_xlfn.UNIQUE(_xlfn._xlws.FILTER($E:$E,$D:$D=$J$3))
/IF($J$4="総計",1,IF($J$4="割合",$H191,$K191/10))
),0)</f>
        <v>0</v>
      </c>
      <c r="N191" s="48" t="str" cm="1">
        <f t="array" ref="N191">IFERROR(
IF(OR(N$9="",$I191=""),"",
SUMIFS(収穫記録!$P:$P,収穫記録!$D:$D,$J$1,収穫記録!$I:$I,$J$2,収穫記録!$J:$J,N$9,収穫記録!$F:$F,$I191,収穫記録!$B:$B,"&gt;="&amp;$J$5,収穫記録!$B:$B,"&lt;="&amp;$J$6)
/_xlfn.UNIQUE(_xlfn._xlws.FILTER($E:$E,$D:$D=$J$3))
/IF($J$4="総計",1,IF($J$4="割合",$H191,$K191/10))
),0)</f>
        <v/>
      </c>
      <c r="O191" s="48" t="str" cm="1">
        <f t="array" ref="O191">IFERROR(
IF(OR(O$9="",$I191=""),"",
SUMIFS(収穫記録!$P:$P,収穫記録!$D:$D,$J$1,収穫記録!$I:$I,$J$2,収穫記録!$J:$J,O$9,収穫記録!$F:$F,$I191,収穫記録!$B:$B,"&gt;="&amp;$J$5,収穫記録!$B:$B,"&lt;="&amp;$J$6)
/_xlfn.UNIQUE(_xlfn._xlws.FILTER($E:$E,$D:$D=$J$3))
/IF($J$4="総計",1,IF($J$4="割合",$H191,$K191/10))
),0)</f>
        <v/>
      </c>
      <c r="P191" s="48" t="str" cm="1">
        <f t="array" ref="P191">IFERROR(
IF(OR(P$9="",$I191=""),"",
SUMIFS(収穫記録!$P:$P,収穫記録!$D:$D,$J$1,収穫記録!$I:$I,$J$2,収穫記録!$J:$J,P$9,収穫記録!$F:$F,$I191,収穫記録!$B:$B,"&gt;="&amp;$J$5,収穫記録!$B:$B,"&lt;="&amp;$J$6)
/_xlfn.UNIQUE(_xlfn._xlws.FILTER($E:$E,$D:$D=$J$3))
/IF($J$4="総計",1,IF($J$4="割合",$H191,$K191/10))
),0)</f>
        <v/>
      </c>
      <c r="Q191" s="48" t="str" cm="1">
        <f t="array" ref="Q191">IFERROR(
IF(OR(Q$9="",$I191=""),"",
SUMIFS(収穫記録!$P:$P,収穫記録!$D:$D,$J$1,収穫記録!$I:$I,$J$2,収穫記録!$J:$J,Q$9,収穫記録!$F:$F,$I191,収穫記録!$B:$B,"&gt;="&amp;$J$5,収穫記録!$B:$B,"&lt;="&amp;$J$6)
/_xlfn.UNIQUE(_xlfn._xlws.FILTER($E:$E,$D:$D=$J$3))
/IF($J$4="総計",1,IF($J$4="割合",$H191,$K191/10))
),0)</f>
        <v/>
      </c>
      <c r="R191" s="48" t="str" cm="1">
        <f t="array" ref="R191">IFERROR(
IF(OR(R$9="",$I191=""),"",
SUMIFS(収穫記録!$P:$P,収穫記録!$D:$D,$J$1,収穫記録!$I:$I,$J$2,収穫記録!$J:$J,R$9,収穫記録!$F:$F,$I191,収穫記録!$B:$B,"&gt;="&amp;$J$5,収穫記録!$B:$B,"&lt;="&amp;$J$6)
/_xlfn.UNIQUE(_xlfn._xlws.FILTER($E:$E,$D:$D=$J$3))
/IF($J$4="総計",1,IF($J$4="割合",$H191,$K191/10))
),0)</f>
        <v/>
      </c>
      <c r="S191" s="48" t="str" cm="1">
        <f t="array" ref="S191">IFERROR(
IF(OR(S$9="",$I191=""),"",
SUMIFS(収穫記録!$P:$P,収穫記録!$D:$D,$J$1,収穫記録!$I:$I,$J$2,収穫記録!$J:$J,S$9,収穫記録!$F:$F,$I191,収穫記録!$B:$B,"&gt;="&amp;$J$5,収穫記録!$B:$B,"&lt;="&amp;$J$6)
/_xlfn.UNIQUE(_xlfn._xlws.FILTER($E:$E,$D:$D=$J$3))
/IF($J$4="総計",1,IF($J$4="割合",$H191,$K191/10))
),0)</f>
        <v/>
      </c>
      <c r="T191" s="48" t="str" cm="1">
        <f t="array" ref="T191">IFERROR(
IF(OR(T$9="",$I191=""),"",
SUMIFS(収穫記録!$P:$P,収穫記録!$D:$D,$J$1,収穫記録!$I:$I,$J$2,収穫記録!$J:$J,T$9,収穫記録!$F:$F,$I191,収穫記録!$B:$B,"&gt;="&amp;$J$5,収穫記録!$B:$B,"&lt;="&amp;$J$6)
/_xlfn.UNIQUE(_xlfn._xlws.FILTER($E:$E,$D:$D=$J$3))
/IF($J$4="総計",1,IF($J$4="割合",$H191,$K191/10))
),0)</f>
        <v/>
      </c>
      <c r="U191" s="48" t="str" cm="1">
        <f t="array" ref="U191">IFERROR(
IF(OR(U$9="",$I191=""),"",
SUMIFS(収穫記録!$P:$P,収穫記録!$D:$D,$J$1,収穫記録!$I:$I,$J$2,収穫記録!$J:$J,U$9,収穫記録!$F:$F,$I191,収穫記録!$B:$B,"&gt;="&amp;$J$5,収穫記録!$B:$B,"&lt;="&amp;$J$6)
/_xlfn.UNIQUE(_xlfn._xlws.FILTER($E:$E,$D:$D=$J$3))
/IF($J$4="総計",1,IF($J$4="割合",$H191,$K191/10))
),0)</f>
        <v/>
      </c>
      <c r="V191" s="48" t="str" cm="1">
        <f t="array" ref="V191">IFERROR(
IF(OR(V$9="",$I191=""),"",
SUMIFS(収穫記録!$P:$P,収穫記録!$D:$D,$J$1,収穫記録!$I:$I,$J$2,収穫記録!$J:$J,V$9,収穫記録!$F:$F,$I191,収穫記録!$B:$B,"&gt;="&amp;$J$5,収穫記録!$B:$B,"&lt;="&amp;$J$6)
/_xlfn.UNIQUE(_xlfn._xlws.FILTER($E:$E,$D:$D=$J$3))
/IF($J$4="総計",1,IF($J$4="割合",$H191,$K191/10))
),0)</f>
        <v/>
      </c>
      <c r="W191" s="48" t="str" cm="1">
        <f t="array" ref="W191">IFERROR(
IF(OR(W$9="",$I191=""),"",
SUMIFS(収穫記録!$P:$P,収穫記録!$D:$D,$J$1,収穫記録!$I:$I,$J$2,収穫記録!$J:$J,W$9,収穫記録!$F:$F,$I191,収穫記録!$B:$B,"&gt;="&amp;$J$5,収穫記録!$B:$B,"&lt;="&amp;$J$6)
/_xlfn.UNIQUE(_xlfn._xlws.FILTER($E:$E,$D:$D=$J$3))
/IF($J$4="総計",1,IF($J$4="割合",$H191,$K191/10))
),0)</f>
        <v/>
      </c>
      <c r="X191" s="48" t="str" cm="1">
        <f t="array" ref="X191">IFERROR(
IF(OR(X$9="",$I191=""),"",
SUMIFS(収穫記録!$P:$P,収穫記録!$D:$D,$J$1,収穫記録!$I:$I,$J$2,収穫記録!$J:$J,X$9,収穫記録!$F:$F,$I191,収穫記録!$B:$B,"&gt;="&amp;$J$5,収穫記録!$B:$B,"&lt;="&amp;$J$6)
/_xlfn.UNIQUE(_xlfn._xlws.FILTER($E:$E,$D:$D=$J$3))
/IF($J$4="総計",1,IF($J$4="割合",$H191,$K191/10))
),0)</f>
        <v/>
      </c>
    </row>
    <row r="192" spans="10:24">
      <c r="J192" s="13"/>
      <c r="K192" s="37"/>
      <c r="L192" s="46" t="str">
        <f t="shared" si="2"/>
        <v/>
      </c>
      <c r="M192" s="47" cm="1">
        <f t="array" ref="M192">IFERROR(
IF(OR(M$9="",$I192=""),"",
SUMIFS(収穫記録!$P:$P,収穫記録!$D:$D,$J$1,収穫記録!$I:$I,$J$2,収穫記録!$J:$J,M$9,収穫記録!$F:$F,$I192,収穫記録!$B:$B,"&gt;="&amp;$J$5,収穫記録!$B:$B,"&lt;="&amp;$J$6)
/_xlfn.UNIQUE(_xlfn._xlws.FILTER($E:$E,$D:$D=$J$3))
/IF($J$4="総計",1,IF($J$4="割合",$H192,$K192/10))
),0)</f>
        <v>0</v>
      </c>
      <c r="N192" s="48" t="str" cm="1">
        <f t="array" ref="N192">IFERROR(
IF(OR(N$9="",$I192=""),"",
SUMIFS(収穫記録!$P:$P,収穫記録!$D:$D,$J$1,収穫記録!$I:$I,$J$2,収穫記録!$J:$J,N$9,収穫記録!$F:$F,$I192,収穫記録!$B:$B,"&gt;="&amp;$J$5,収穫記録!$B:$B,"&lt;="&amp;$J$6)
/_xlfn.UNIQUE(_xlfn._xlws.FILTER($E:$E,$D:$D=$J$3))
/IF($J$4="総計",1,IF($J$4="割合",$H192,$K192/10))
),0)</f>
        <v/>
      </c>
      <c r="O192" s="48" t="str" cm="1">
        <f t="array" ref="O192">IFERROR(
IF(OR(O$9="",$I192=""),"",
SUMIFS(収穫記録!$P:$P,収穫記録!$D:$D,$J$1,収穫記録!$I:$I,$J$2,収穫記録!$J:$J,O$9,収穫記録!$F:$F,$I192,収穫記録!$B:$B,"&gt;="&amp;$J$5,収穫記録!$B:$B,"&lt;="&amp;$J$6)
/_xlfn.UNIQUE(_xlfn._xlws.FILTER($E:$E,$D:$D=$J$3))
/IF($J$4="総計",1,IF($J$4="割合",$H192,$K192/10))
),0)</f>
        <v/>
      </c>
      <c r="P192" s="48" t="str" cm="1">
        <f t="array" ref="P192">IFERROR(
IF(OR(P$9="",$I192=""),"",
SUMIFS(収穫記録!$P:$P,収穫記録!$D:$D,$J$1,収穫記録!$I:$I,$J$2,収穫記録!$J:$J,P$9,収穫記録!$F:$F,$I192,収穫記録!$B:$B,"&gt;="&amp;$J$5,収穫記録!$B:$B,"&lt;="&amp;$J$6)
/_xlfn.UNIQUE(_xlfn._xlws.FILTER($E:$E,$D:$D=$J$3))
/IF($J$4="総計",1,IF($J$4="割合",$H192,$K192/10))
),0)</f>
        <v/>
      </c>
      <c r="Q192" s="48" t="str" cm="1">
        <f t="array" ref="Q192">IFERROR(
IF(OR(Q$9="",$I192=""),"",
SUMIFS(収穫記録!$P:$P,収穫記録!$D:$D,$J$1,収穫記録!$I:$I,$J$2,収穫記録!$J:$J,Q$9,収穫記録!$F:$F,$I192,収穫記録!$B:$B,"&gt;="&amp;$J$5,収穫記録!$B:$B,"&lt;="&amp;$J$6)
/_xlfn.UNIQUE(_xlfn._xlws.FILTER($E:$E,$D:$D=$J$3))
/IF($J$4="総計",1,IF($J$4="割合",$H192,$K192/10))
),0)</f>
        <v/>
      </c>
      <c r="R192" s="48" t="str" cm="1">
        <f t="array" ref="R192">IFERROR(
IF(OR(R$9="",$I192=""),"",
SUMIFS(収穫記録!$P:$P,収穫記録!$D:$D,$J$1,収穫記録!$I:$I,$J$2,収穫記録!$J:$J,R$9,収穫記録!$F:$F,$I192,収穫記録!$B:$B,"&gt;="&amp;$J$5,収穫記録!$B:$B,"&lt;="&amp;$J$6)
/_xlfn.UNIQUE(_xlfn._xlws.FILTER($E:$E,$D:$D=$J$3))
/IF($J$4="総計",1,IF($J$4="割合",$H192,$K192/10))
),0)</f>
        <v/>
      </c>
      <c r="S192" s="48" t="str" cm="1">
        <f t="array" ref="S192">IFERROR(
IF(OR(S$9="",$I192=""),"",
SUMIFS(収穫記録!$P:$P,収穫記録!$D:$D,$J$1,収穫記録!$I:$I,$J$2,収穫記録!$J:$J,S$9,収穫記録!$F:$F,$I192,収穫記録!$B:$B,"&gt;="&amp;$J$5,収穫記録!$B:$B,"&lt;="&amp;$J$6)
/_xlfn.UNIQUE(_xlfn._xlws.FILTER($E:$E,$D:$D=$J$3))
/IF($J$4="総計",1,IF($J$4="割合",$H192,$K192/10))
),0)</f>
        <v/>
      </c>
      <c r="T192" s="48" t="str" cm="1">
        <f t="array" ref="T192">IFERROR(
IF(OR(T$9="",$I192=""),"",
SUMIFS(収穫記録!$P:$P,収穫記録!$D:$D,$J$1,収穫記録!$I:$I,$J$2,収穫記録!$J:$J,T$9,収穫記録!$F:$F,$I192,収穫記録!$B:$B,"&gt;="&amp;$J$5,収穫記録!$B:$B,"&lt;="&amp;$J$6)
/_xlfn.UNIQUE(_xlfn._xlws.FILTER($E:$E,$D:$D=$J$3))
/IF($J$4="総計",1,IF($J$4="割合",$H192,$K192/10))
),0)</f>
        <v/>
      </c>
      <c r="U192" s="48" t="str" cm="1">
        <f t="array" ref="U192">IFERROR(
IF(OR(U$9="",$I192=""),"",
SUMIFS(収穫記録!$P:$P,収穫記録!$D:$D,$J$1,収穫記録!$I:$I,$J$2,収穫記録!$J:$J,U$9,収穫記録!$F:$F,$I192,収穫記録!$B:$B,"&gt;="&amp;$J$5,収穫記録!$B:$B,"&lt;="&amp;$J$6)
/_xlfn.UNIQUE(_xlfn._xlws.FILTER($E:$E,$D:$D=$J$3))
/IF($J$4="総計",1,IF($J$4="割合",$H192,$K192/10))
),0)</f>
        <v/>
      </c>
      <c r="V192" s="48" t="str" cm="1">
        <f t="array" ref="V192">IFERROR(
IF(OR(V$9="",$I192=""),"",
SUMIFS(収穫記録!$P:$P,収穫記録!$D:$D,$J$1,収穫記録!$I:$I,$J$2,収穫記録!$J:$J,V$9,収穫記録!$F:$F,$I192,収穫記録!$B:$B,"&gt;="&amp;$J$5,収穫記録!$B:$B,"&lt;="&amp;$J$6)
/_xlfn.UNIQUE(_xlfn._xlws.FILTER($E:$E,$D:$D=$J$3))
/IF($J$4="総計",1,IF($J$4="割合",$H192,$K192/10))
),0)</f>
        <v/>
      </c>
      <c r="W192" s="48" t="str" cm="1">
        <f t="array" ref="W192">IFERROR(
IF(OR(W$9="",$I192=""),"",
SUMIFS(収穫記録!$P:$P,収穫記録!$D:$D,$J$1,収穫記録!$I:$I,$J$2,収穫記録!$J:$J,W$9,収穫記録!$F:$F,$I192,収穫記録!$B:$B,"&gt;="&amp;$J$5,収穫記録!$B:$B,"&lt;="&amp;$J$6)
/_xlfn.UNIQUE(_xlfn._xlws.FILTER($E:$E,$D:$D=$J$3))
/IF($J$4="総計",1,IF($J$4="割合",$H192,$K192/10))
),0)</f>
        <v/>
      </c>
      <c r="X192" s="48" t="str" cm="1">
        <f t="array" ref="X192">IFERROR(
IF(OR(X$9="",$I192=""),"",
SUMIFS(収穫記録!$P:$P,収穫記録!$D:$D,$J$1,収穫記録!$I:$I,$J$2,収穫記録!$J:$J,X$9,収穫記録!$F:$F,$I192,収穫記録!$B:$B,"&gt;="&amp;$J$5,収穫記録!$B:$B,"&lt;="&amp;$J$6)
/_xlfn.UNIQUE(_xlfn._xlws.FILTER($E:$E,$D:$D=$J$3))
/IF($J$4="総計",1,IF($J$4="割合",$H192,$K192/10))
),0)</f>
        <v/>
      </c>
    </row>
    <row r="193" spans="10:24">
      <c r="J193" s="13"/>
      <c r="K193" s="37"/>
      <c r="L193" s="46" t="str">
        <f t="shared" si="2"/>
        <v/>
      </c>
      <c r="M193" s="47" cm="1">
        <f t="array" ref="M193">IFERROR(
IF(OR(M$9="",$I193=""),"",
SUMIFS(収穫記録!$P:$P,収穫記録!$D:$D,$J$1,収穫記録!$I:$I,$J$2,収穫記録!$J:$J,M$9,収穫記録!$F:$F,$I193,収穫記録!$B:$B,"&gt;="&amp;$J$5,収穫記録!$B:$B,"&lt;="&amp;$J$6)
/_xlfn.UNIQUE(_xlfn._xlws.FILTER($E:$E,$D:$D=$J$3))
/IF($J$4="総計",1,IF($J$4="割合",$H193,$K193/10))
),0)</f>
        <v>0</v>
      </c>
      <c r="N193" s="48" t="str" cm="1">
        <f t="array" ref="N193">IFERROR(
IF(OR(N$9="",$I193=""),"",
SUMIFS(収穫記録!$P:$P,収穫記録!$D:$D,$J$1,収穫記録!$I:$I,$J$2,収穫記録!$J:$J,N$9,収穫記録!$F:$F,$I193,収穫記録!$B:$B,"&gt;="&amp;$J$5,収穫記録!$B:$B,"&lt;="&amp;$J$6)
/_xlfn.UNIQUE(_xlfn._xlws.FILTER($E:$E,$D:$D=$J$3))
/IF($J$4="総計",1,IF($J$4="割合",$H193,$K193/10))
),0)</f>
        <v/>
      </c>
      <c r="O193" s="48" t="str" cm="1">
        <f t="array" ref="O193">IFERROR(
IF(OR(O$9="",$I193=""),"",
SUMIFS(収穫記録!$P:$P,収穫記録!$D:$D,$J$1,収穫記録!$I:$I,$J$2,収穫記録!$J:$J,O$9,収穫記録!$F:$F,$I193,収穫記録!$B:$B,"&gt;="&amp;$J$5,収穫記録!$B:$B,"&lt;="&amp;$J$6)
/_xlfn.UNIQUE(_xlfn._xlws.FILTER($E:$E,$D:$D=$J$3))
/IF($J$4="総計",1,IF($J$4="割合",$H193,$K193/10))
),0)</f>
        <v/>
      </c>
      <c r="P193" s="48" t="str" cm="1">
        <f t="array" ref="P193">IFERROR(
IF(OR(P$9="",$I193=""),"",
SUMIFS(収穫記録!$P:$P,収穫記録!$D:$D,$J$1,収穫記録!$I:$I,$J$2,収穫記録!$J:$J,P$9,収穫記録!$F:$F,$I193,収穫記録!$B:$B,"&gt;="&amp;$J$5,収穫記録!$B:$B,"&lt;="&amp;$J$6)
/_xlfn.UNIQUE(_xlfn._xlws.FILTER($E:$E,$D:$D=$J$3))
/IF($J$4="総計",1,IF($J$4="割合",$H193,$K193/10))
),0)</f>
        <v/>
      </c>
      <c r="Q193" s="48" t="str" cm="1">
        <f t="array" ref="Q193">IFERROR(
IF(OR(Q$9="",$I193=""),"",
SUMIFS(収穫記録!$P:$P,収穫記録!$D:$D,$J$1,収穫記録!$I:$I,$J$2,収穫記録!$J:$J,Q$9,収穫記録!$F:$F,$I193,収穫記録!$B:$B,"&gt;="&amp;$J$5,収穫記録!$B:$B,"&lt;="&amp;$J$6)
/_xlfn.UNIQUE(_xlfn._xlws.FILTER($E:$E,$D:$D=$J$3))
/IF($J$4="総計",1,IF($J$4="割合",$H193,$K193/10))
),0)</f>
        <v/>
      </c>
      <c r="R193" s="48" t="str" cm="1">
        <f t="array" ref="R193">IFERROR(
IF(OR(R$9="",$I193=""),"",
SUMIFS(収穫記録!$P:$P,収穫記録!$D:$D,$J$1,収穫記録!$I:$I,$J$2,収穫記録!$J:$J,R$9,収穫記録!$F:$F,$I193,収穫記録!$B:$B,"&gt;="&amp;$J$5,収穫記録!$B:$B,"&lt;="&amp;$J$6)
/_xlfn.UNIQUE(_xlfn._xlws.FILTER($E:$E,$D:$D=$J$3))
/IF($J$4="総計",1,IF($J$4="割合",$H193,$K193/10))
),0)</f>
        <v/>
      </c>
      <c r="S193" s="48" t="str" cm="1">
        <f t="array" ref="S193">IFERROR(
IF(OR(S$9="",$I193=""),"",
SUMIFS(収穫記録!$P:$P,収穫記録!$D:$D,$J$1,収穫記録!$I:$I,$J$2,収穫記録!$J:$J,S$9,収穫記録!$F:$F,$I193,収穫記録!$B:$B,"&gt;="&amp;$J$5,収穫記録!$B:$B,"&lt;="&amp;$J$6)
/_xlfn.UNIQUE(_xlfn._xlws.FILTER($E:$E,$D:$D=$J$3))
/IF($J$4="総計",1,IF($J$4="割合",$H193,$K193/10))
),0)</f>
        <v/>
      </c>
      <c r="T193" s="48" t="str" cm="1">
        <f t="array" ref="T193">IFERROR(
IF(OR(T$9="",$I193=""),"",
SUMIFS(収穫記録!$P:$P,収穫記録!$D:$D,$J$1,収穫記録!$I:$I,$J$2,収穫記録!$J:$J,T$9,収穫記録!$F:$F,$I193,収穫記録!$B:$B,"&gt;="&amp;$J$5,収穫記録!$B:$B,"&lt;="&amp;$J$6)
/_xlfn.UNIQUE(_xlfn._xlws.FILTER($E:$E,$D:$D=$J$3))
/IF($J$4="総計",1,IF($J$4="割合",$H193,$K193/10))
),0)</f>
        <v/>
      </c>
      <c r="U193" s="48" t="str" cm="1">
        <f t="array" ref="U193">IFERROR(
IF(OR(U$9="",$I193=""),"",
SUMIFS(収穫記録!$P:$P,収穫記録!$D:$D,$J$1,収穫記録!$I:$I,$J$2,収穫記録!$J:$J,U$9,収穫記録!$F:$F,$I193,収穫記録!$B:$B,"&gt;="&amp;$J$5,収穫記録!$B:$B,"&lt;="&amp;$J$6)
/_xlfn.UNIQUE(_xlfn._xlws.FILTER($E:$E,$D:$D=$J$3))
/IF($J$4="総計",1,IF($J$4="割合",$H193,$K193/10))
),0)</f>
        <v/>
      </c>
      <c r="V193" s="48" t="str" cm="1">
        <f t="array" ref="V193">IFERROR(
IF(OR(V$9="",$I193=""),"",
SUMIFS(収穫記録!$P:$P,収穫記録!$D:$D,$J$1,収穫記録!$I:$I,$J$2,収穫記録!$J:$J,V$9,収穫記録!$F:$F,$I193,収穫記録!$B:$B,"&gt;="&amp;$J$5,収穫記録!$B:$B,"&lt;="&amp;$J$6)
/_xlfn.UNIQUE(_xlfn._xlws.FILTER($E:$E,$D:$D=$J$3))
/IF($J$4="総計",1,IF($J$4="割合",$H193,$K193/10))
),0)</f>
        <v/>
      </c>
      <c r="W193" s="48" t="str" cm="1">
        <f t="array" ref="W193">IFERROR(
IF(OR(W$9="",$I193=""),"",
SUMIFS(収穫記録!$P:$P,収穫記録!$D:$D,$J$1,収穫記録!$I:$I,$J$2,収穫記録!$J:$J,W$9,収穫記録!$F:$F,$I193,収穫記録!$B:$B,"&gt;="&amp;$J$5,収穫記録!$B:$B,"&lt;="&amp;$J$6)
/_xlfn.UNIQUE(_xlfn._xlws.FILTER($E:$E,$D:$D=$J$3))
/IF($J$4="総計",1,IF($J$4="割合",$H193,$K193/10))
),0)</f>
        <v/>
      </c>
      <c r="X193" s="48" t="str" cm="1">
        <f t="array" ref="X193">IFERROR(
IF(OR(X$9="",$I193=""),"",
SUMIFS(収穫記録!$P:$P,収穫記録!$D:$D,$J$1,収穫記録!$I:$I,$J$2,収穫記録!$J:$J,X$9,収穫記録!$F:$F,$I193,収穫記録!$B:$B,"&gt;="&amp;$J$5,収穫記録!$B:$B,"&lt;="&amp;$J$6)
/_xlfn.UNIQUE(_xlfn._xlws.FILTER($E:$E,$D:$D=$J$3))
/IF($J$4="総計",1,IF($J$4="割合",$H193,$K193/10))
),0)</f>
        <v/>
      </c>
    </row>
    <row r="194" spans="10:24">
      <c r="J194" s="13"/>
      <c r="K194" s="37"/>
      <c r="L194" s="46" t="str">
        <f t="shared" si="2"/>
        <v/>
      </c>
      <c r="M194" s="47" cm="1">
        <f t="array" ref="M194">IFERROR(
IF(OR(M$9="",$I194=""),"",
SUMIFS(収穫記録!$P:$P,収穫記録!$D:$D,$J$1,収穫記録!$I:$I,$J$2,収穫記録!$J:$J,M$9,収穫記録!$F:$F,$I194,収穫記録!$B:$B,"&gt;="&amp;$J$5,収穫記録!$B:$B,"&lt;="&amp;$J$6)
/_xlfn.UNIQUE(_xlfn._xlws.FILTER($E:$E,$D:$D=$J$3))
/IF($J$4="総計",1,IF($J$4="割合",$H194,$K194/10))
),0)</f>
        <v>0</v>
      </c>
      <c r="N194" s="48" t="str" cm="1">
        <f t="array" ref="N194">IFERROR(
IF(OR(N$9="",$I194=""),"",
SUMIFS(収穫記録!$P:$P,収穫記録!$D:$D,$J$1,収穫記録!$I:$I,$J$2,収穫記録!$J:$J,N$9,収穫記録!$F:$F,$I194,収穫記録!$B:$B,"&gt;="&amp;$J$5,収穫記録!$B:$B,"&lt;="&amp;$J$6)
/_xlfn.UNIQUE(_xlfn._xlws.FILTER($E:$E,$D:$D=$J$3))
/IF($J$4="総計",1,IF($J$4="割合",$H194,$K194/10))
),0)</f>
        <v/>
      </c>
      <c r="O194" s="48" t="str" cm="1">
        <f t="array" ref="O194">IFERROR(
IF(OR(O$9="",$I194=""),"",
SUMIFS(収穫記録!$P:$P,収穫記録!$D:$D,$J$1,収穫記録!$I:$I,$J$2,収穫記録!$J:$J,O$9,収穫記録!$F:$F,$I194,収穫記録!$B:$B,"&gt;="&amp;$J$5,収穫記録!$B:$B,"&lt;="&amp;$J$6)
/_xlfn.UNIQUE(_xlfn._xlws.FILTER($E:$E,$D:$D=$J$3))
/IF($J$4="総計",1,IF($J$4="割合",$H194,$K194/10))
),0)</f>
        <v/>
      </c>
      <c r="P194" s="48" t="str" cm="1">
        <f t="array" ref="P194">IFERROR(
IF(OR(P$9="",$I194=""),"",
SUMIFS(収穫記録!$P:$P,収穫記録!$D:$D,$J$1,収穫記録!$I:$I,$J$2,収穫記録!$J:$J,P$9,収穫記録!$F:$F,$I194,収穫記録!$B:$B,"&gt;="&amp;$J$5,収穫記録!$B:$B,"&lt;="&amp;$J$6)
/_xlfn.UNIQUE(_xlfn._xlws.FILTER($E:$E,$D:$D=$J$3))
/IF($J$4="総計",1,IF($J$4="割合",$H194,$K194/10))
),0)</f>
        <v/>
      </c>
      <c r="Q194" s="48" t="str" cm="1">
        <f t="array" ref="Q194">IFERROR(
IF(OR(Q$9="",$I194=""),"",
SUMIFS(収穫記録!$P:$P,収穫記録!$D:$D,$J$1,収穫記録!$I:$I,$J$2,収穫記録!$J:$J,Q$9,収穫記録!$F:$F,$I194,収穫記録!$B:$B,"&gt;="&amp;$J$5,収穫記録!$B:$B,"&lt;="&amp;$J$6)
/_xlfn.UNIQUE(_xlfn._xlws.FILTER($E:$E,$D:$D=$J$3))
/IF($J$4="総計",1,IF($J$4="割合",$H194,$K194/10))
),0)</f>
        <v/>
      </c>
      <c r="R194" s="48" t="str" cm="1">
        <f t="array" ref="R194">IFERROR(
IF(OR(R$9="",$I194=""),"",
SUMIFS(収穫記録!$P:$P,収穫記録!$D:$D,$J$1,収穫記録!$I:$I,$J$2,収穫記録!$J:$J,R$9,収穫記録!$F:$F,$I194,収穫記録!$B:$B,"&gt;="&amp;$J$5,収穫記録!$B:$B,"&lt;="&amp;$J$6)
/_xlfn.UNIQUE(_xlfn._xlws.FILTER($E:$E,$D:$D=$J$3))
/IF($J$4="総計",1,IF($J$4="割合",$H194,$K194/10))
),0)</f>
        <v/>
      </c>
      <c r="S194" s="48" t="str" cm="1">
        <f t="array" ref="S194">IFERROR(
IF(OR(S$9="",$I194=""),"",
SUMIFS(収穫記録!$P:$P,収穫記録!$D:$D,$J$1,収穫記録!$I:$I,$J$2,収穫記録!$J:$J,S$9,収穫記録!$F:$F,$I194,収穫記録!$B:$B,"&gt;="&amp;$J$5,収穫記録!$B:$B,"&lt;="&amp;$J$6)
/_xlfn.UNIQUE(_xlfn._xlws.FILTER($E:$E,$D:$D=$J$3))
/IF($J$4="総計",1,IF($J$4="割合",$H194,$K194/10))
),0)</f>
        <v/>
      </c>
      <c r="T194" s="48" t="str" cm="1">
        <f t="array" ref="T194">IFERROR(
IF(OR(T$9="",$I194=""),"",
SUMIFS(収穫記録!$P:$P,収穫記録!$D:$D,$J$1,収穫記録!$I:$I,$J$2,収穫記録!$J:$J,T$9,収穫記録!$F:$F,$I194,収穫記録!$B:$B,"&gt;="&amp;$J$5,収穫記録!$B:$B,"&lt;="&amp;$J$6)
/_xlfn.UNIQUE(_xlfn._xlws.FILTER($E:$E,$D:$D=$J$3))
/IF($J$4="総計",1,IF($J$4="割合",$H194,$K194/10))
),0)</f>
        <v/>
      </c>
      <c r="U194" s="48" t="str" cm="1">
        <f t="array" ref="U194">IFERROR(
IF(OR(U$9="",$I194=""),"",
SUMIFS(収穫記録!$P:$P,収穫記録!$D:$D,$J$1,収穫記録!$I:$I,$J$2,収穫記録!$J:$J,U$9,収穫記録!$F:$F,$I194,収穫記録!$B:$B,"&gt;="&amp;$J$5,収穫記録!$B:$B,"&lt;="&amp;$J$6)
/_xlfn.UNIQUE(_xlfn._xlws.FILTER($E:$E,$D:$D=$J$3))
/IF($J$4="総計",1,IF($J$4="割合",$H194,$K194/10))
),0)</f>
        <v/>
      </c>
      <c r="V194" s="48" t="str" cm="1">
        <f t="array" ref="V194">IFERROR(
IF(OR(V$9="",$I194=""),"",
SUMIFS(収穫記録!$P:$P,収穫記録!$D:$D,$J$1,収穫記録!$I:$I,$J$2,収穫記録!$J:$J,V$9,収穫記録!$F:$F,$I194,収穫記録!$B:$B,"&gt;="&amp;$J$5,収穫記録!$B:$B,"&lt;="&amp;$J$6)
/_xlfn.UNIQUE(_xlfn._xlws.FILTER($E:$E,$D:$D=$J$3))
/IF($J$4="総計",1,IF($J$4="割合",$H194,$K194/10))
),0)</f>
        <v/>
      </c>
      <c r="W194" s="48" t="str" cm="1">
        <f t="array" ref="W194">IFERROR(
IF(OR(W$9="",$I194=""),"",
SUMIFS(収穫記録!$P:$P,収穫記録!$D:$D,$J$1,収穫記録!$I:$I,$J$2,収穫記録!$J:$J,W$9,収穫記録!$F:$F,$I194,収穫記録!$B:$B,"&gt;="&amp;$J$5,収穫記録!$B:$B,"&lt;="&amp;$J$6)
/_xlfn.UNIQUE(_xlfn._xlws.FILTER($E:$E,$D:$D=$J$3))
/IF($J$4="総計",1,IF($J$4="割合",$H194,$K194/10))
),0)</f>
        <v/>
      </c>
      <c r="X194" s="48" t="str" cm="1">
        <f t="array" ref="X194">IFERROR(
IF(OR(X$9="",$I194=""),"",
SUMIFS(収穫記録!$P:$P,収穫記録!$D:$D,$J$1,収穫記録!$I:$I,$J$2,収穫記録!$J:$J,X$9,収穫記録!$F:$F,$I194,収穫記録!$B:$B,"&gt;="&amp;$J$5,収穫記録!$B:$B,"&lt;="&amp;$J$6)
/_xlfn.UNIQUE(_xlfn._xlws.FILTER($E:$E,$D:$D=$J$3))
/IF($J$4="総計",1,IF($J$4="割合",$H194,$K194/10))
),0)</f>
        <v/>
      </c>
    </row>
    <row r="195" spans="10:24">
      <c r="J195" s="13"/>
      <c r="K195" s="37"/>
      <c r="L195" s="46" t="str">
        <f t="shared" si="2"/>
        <v/>
      </c>
      <c r="M195" s="47" cm="1">
        <f t="array" ref="M195">IFERROR(
IF(OR(M$9="",$I195=""),"",
SUMIFS(収穫記録!$P:$P,収穫記録!$D:$D,$J$1,収穫記録!$I:$I,$J$2,収穫記録!$J:$J,M$9,収穫記録!$F:$F,$I195,収穫記録!$B:$B,"&gt;="&amp;$J$5,収穫記録!$B:$B,"&lt;="&amp;$J$6)
/_xlfn.UNIQUE(_xlfn._xlws.FILTER($E:$E,$D:$D=$J$3))
/IF($J$4="総計",1,IF($J$4="割合",$H195,$K195/10))
),0)</f>
        <v>0</v>
      </c>
      <c r="N195" s="48" t="str" cm="1">
        <f t="array" ref="N195">IFERROR(
IF(OR(N$9="",$I195=""),"",
SUMIFS(収穫記録!$P:$P,収穫記録!$D:$D,$J$1,収穫記録!$I:$I,$J$2,収穫記録!$J:$J,N$9,収穫記録!$F:$F,$I195,収穫記録!$B:$B,"&gt;="&amp;$J$5,収穫記録!$B:$B,"&lt;="&amp;$J$6)
/_xlfn.UNIQUE(_xlfn._xlws.FILTER($E:$E,$D:$D=$J$3))
/IF($J$4="総計",1,IF($J$4="割合",$H195,$K195/10))
),0)</f>
        <v/>
      </c>
      <c r="O195" s="48" t="str" cm="1">
        <f t="array" ref="O195">IFERROR(
IF(OR(O$9="",$I195=""),"",
SUMIFS(収穫記録!$P:$P,収穫記録!$D:$D,$J$1,収穫記録!$I:$I,$J$2,収穫記録!$J:$J,O$9,収穫記録!$F:$F,$I195,収穫記録!$B:$B,"&gt;="&amp;$J$5,収穫記録!$B:$B,"&lt;="&amp;$J$6)
/_xlfn.UNIQUE(_xlfn._xlws.FILTER($E:$E,$D:$D=$J$3))
/IF($J$4="総計",1,IF($J$4="割合",$H195,$K195/10))
),0)</f>
        <v/>
      </c>
      <c r="P195" s="48" t="str" cm="1">
        <f t="array" ref="P195">IFERROR(
IF(OR(P$9="",$I195=""),"",
SUMIFS(収穫記録!$P:$P,収穫記録!$D:$D,$J$1,収穫記録!$I:$I,$J$2,収穫記録!$J:$J,P$9,収穫記録!$F:$F,$I195,収穫記録!$B:$B,"&gt;="&amp;$J$5,収穫記録!$B:$B,"&lt;="&amp;$J$6)
/_xlfn.UNIQUE(_xlfn._xlws.FILTER($E:$E,$D:$D=$J$3))
/IF($J$4="総計",1,IF($J$4="割合",$H195,$K195/10))
),0)</f>
        <v/>
      </c>
      <c r="Q195" s="48" t="str" cm="1">
        <f t="array" ref="Q195">IFERROR(
IF(OR(Q$9="",$I195=""),"",
SUMIFS(収穫記録!$P:$P,収穫記録!$D:$D,$J$1,収穫記録!$I:$I,$J$2,収穫記録!$J:$J,Q$9,収穫記録!$F:$F,$I195,収穫記録!$B:$B,"&gt;="&amp;$J$5,収穫記録!$B:$B,"&lt;="&amp;$J$6)
/_xlfn.UNIQUE(_xlfn._xlws.FILTER($E:$E,$D:$D=$J$3))
/IF($J$4="総計",1,IF($J$4="割合",$H195,$K195/10))
),0)</f>
        <v/>
      </c>
      <c r="R195" s="48" t="str" cm="1">
        <f t="array" ref="R195">IFERROR(
IF(OR(R$9="",$I195=""),"",
SUMIFS(収穫記録!$P:$P,収穫記録!$D:$D,$J$1,収穫記録!$I:$I,$J$2,収穫記録!$J:$J,R$9,収穫記録!$F:$F,$I195,収穫記録!$B:$B,"&gt;="&amp;$J$5,収穫記録!$B:$B,"&lt;="&amp;$J$6)
/_xlfn.UNIQUE(_xlfn._xlws.FILTER($E:$E,$D:$D=$J$3))
/IF($J$4="総計",1,IF($J$4="割合",$H195,$K195/10))
),0)</f>
        <v/>
      </c>
      <c r="S195" s="48" t="str" cm="1">
        <f t="array" ref="S195">IFERROR(
IF(OR(S$9="",$I195=""),"",
SUMIFS(収穫記録!$P:$P,収穫記録!$D:$D,$J$1,収穫記録!$I:$I,$J$2,収穫記録!$J:$J,S$9,収穫記録!$F:$F,$I195,収穫記録!$B:$B,"&gt;="&amp;$J$5,収穫記録!$B:$B,"&lt;="&amp;$J$6)
/_xlfn.UNIQUE(_xlfn._xlws.FILTER($E:$E,$D:$D=$J$3))
/IF($J$4="総計",1,IF($J$4="割合",$H195,$K195/10))
),0)</f>
        <v/>
      </c>
      <c r="T195" s="48" t="str" cm="1">
        <f t="array" ref="T195">IFERROR(
IF(OR(T$9="",$I195=""),"",
SUMIFS(収穫記録!$P:$P,収穫記録!$D:$D,$J$1,収穫記録!$I:$I,$J$2,収穫記録!$J:$J,T$9,収穫記録!$F:$F,$I195,収穫記録!$B:$B,"&gt;="&amp;$J$5,収穫記録!$B:$B,"&lt;="&amp;$J$6)
/_xlfn.UNIQUE(_xlfn._xlws.FILTER($E:$E,$D:$D=$J$3))
/IF($J$4="総計",1,IF($J$4="割合",$H195,$K195/10))
),0)</f>
        <v/>
      </c>
      <c r="U195" s="48" t="str" cm="1">
        <f t="array" ref="U195">IFERROR(
IF(OR(U$9="",$I195=""),"",
SUMIFS(収穫記録!$P:$P,収穫記録!$D:$D,$J$1,収穫記録!$I:$I,$J$2,収穫記録!$J:$J,U$9,収穫記録!$F:$F,$I195,収穫記録!$B:$B,"&gt;="&amp;$J$5,収穫記録!$B:$B,"&lt;="&amp;$J$6)
/_xlfn.UNIQUE(_xlfn._xlws.FILTER($E:$E,$D:$D=$J$3))
/IF($J$4="総計",1,IF($J$4="割合",$H195,$K195/10))
),0)</f>
        <v/>
      </c>
      <c r="V195" s="48" t="str" cm="1">
        <f t="array" ref="V195">IFERROR(
IF(OR(V$9="",$I195=""),"",
SUMIFS(収穫記録!$P:$P,収穫記録!$D:$D,$J$1,収穫記録!$I:$I,$J$2,収穫記録!$J:$J,V$9,収穫記録!$F:$F,$I195,収穫記録!$B:$B,"&gt;="&amp;$J$5,収穫記録!$B:$B,"&lt;="&amp;$J$6)
/_xlfn.UNIQUE(_xlfn._xlws.FILTER($E:$E,$D:$D=$J$3))
/IF($J$4="総計",1,IF($J$4="割合",$H195,$K195/10))
),0)</f>
        <v/>
      </c>
      <c r="W195" s="48" t="str" cm="1">
        <f t="array" ref="W195">IFERROR(
IF(OR(W$9="",$I195=""),"",
SUMIFS(収穫記録!$P:$P,収穫記録!$D:$D,$J$1,収穫記録!$I:$I,$J$2,収穫記録!$J:$J,W$9,収穫記録!$F:$F,$I195,収穫記録!$B:$B,"&gt;="&amp;$J$5,収穫記録!$B:$B,"&lt;="&amp;$J$6)
/_xlfn.UNIQUE(_xlfn._xlws.FILTER($E:$E,$D:$D=$J$3))
/IF($J$4="総計",1,IF($J$4="割合",$H195,$K195/10))
),0)</f>
        <v/>
      </c>
      <c r="X195" s="48" t="str" cm="1">
        <f t="array" ref="X195">IFERROR(
IF(OR(X$9="",$I195=""),"",
SUMIFS(収穫記録!$P:$P,収穫記録!$D:$D,$J$1,収穫記録!$I:$I,$J$2,収穫記録!$J:$J,X$9,収穫記録!$F:$F,$I195,収穫記録!$B:$B,"&gt;="&amp;$J$5,収穫記録!$B:$B,"&lt;="&amp;$J$6)
/_xlfn.UNIQUE(_xlfn._xlws.FILTER($E:$E,$D:$D=$J$3))
/IF($J$4="総計",1,IF($J$4="割合",$H195,$K195/10))
),0)</f>
        <v/>
      </c>
    </row>
    <row r="196" spans="10:24">
      <c r="J196" s="13"/>
      <c r="K196" s="37"/>
      <c r="L196" s="46" t="str">
        <f t="shared" si="2"/>
        <v/>
      </c>
      <c r="M196" s="47" cm="1">
        <f t="array" ref="M196">IFERROR(
IF(OR(M$9="",$I196=""),"",
SUMIFS(収穫記録!$P:$P,収穫記録!$D:$D,$J$1,収穫記録!$I:$I,$J$2,収穫記録!$J:$J,M$9,収穫記録!$F:$F,$I196,収穫記録!$B:$B,"&gt;="&amp;$J$5,収穫記録!$B:$B,"&lt;="&amp;$J$6)
/_xlfn.UNIQUE(_xlfn._xlws.FILTER($E:$E,$D:$D=$J$3))
/IF($J$4="総計",1,IF($J$4="割合",$H196,$K196/10))
),0)</f>
        <v>0</v>
      </c>
      <c r="N196" s="48" t="str" cm="1">
        <f t="array" ref="N196">IFERROR(
IF(OR(N$9="",$I196=""),"",
SUMIFS(収穫記録!$P:$P,収穫記録!$D:$D,$J$1,収穫記録!$I:$I,$J$2,収穫記録!$J:$J,N$9,収穫記録!$F:$F,$I196,収穫記録!$B:$B,"&gt;="&amp;$J$5,収穫記録!$B:$B,"&lt;="&amp;$J$6)
/_xlfn.UNIQUE(_xlfn._xlws.FILTER($E:$E,$D:$D=$J$3))
/IF($J$4="総計",1,IF($J$4="割合",$H196,$K196/10))
),0)</f>
        <v/>
      </c>
      <c r="O196" s="48" t="str" cm="1">
        <f t="array" ref="O196">IFERROR(
IF(OR(O$9="",$I196=""),"",
SUMIFS(収穫記録!$P:$P,収穫記録!$D:$D,$J$1,収穫記録!$I:$I,$J$2,収穫記録!$J:$J,O$9,収穫記録!$F:$F,$I196,収穫記録!$B:$B,"&gt;="&amp;$J$5,収穫記録!$B:$B,"&lt;="&amp;$J$6)
/_xlfn.UNIQUE(_xlfn._xlws.FILTER($E:$E,$D:$D=$J$3))
/IF($J$4="総計",1,IF($J$4="割合",$H196,$K196/10))
),0)</f>
        <v/>
      </c>
      <c r="P196" s="48" t="str" cm="1">
        <f t="array" ref="P196">IFERROR(
IF(OR(P$9="",$I196=""),"",
SUMIFS(収穫記録!$P:$P,収穫記録!$D:$D,$J$1,収穫記録!$I:$I,$J$2,収穫記録!$J:$J,P$9,収穫記録!$F:$F,$I196,収穫記録!$B:$B,"&gt;="&amp;$J$5,収穫記録!$B:$B,"&lt;="&amp;$J$6)
/_xlfn.UNIQUE(_xlfn._xlws.FILTER($E:$E,$D:$D=$J$3))
/IF($J$4="総計",1,IF($J$4="割合",$H196,$K196/10))
),0)</f>
        <v/>
      </c>
      <c r="Q196" s="48" t="str" cm="1">
        <f t="array" ref="Q196">IFERROR(
IF(OR(Q$9="",$I196=""),"",
SUMIFS(収穫記録!$P:$P,収穫記録!$D:$D,$J$1,収穫記録!$I:$I,$J$2,収穫記録!$J:$J,Q$9,収穫記録!$F:$F,$I196,収穫記録!$B:$B,"&gt;="&amp;$J$5,収穫記録!$B:$B,"&lt;="&amp;$J$6)
/_xlfn.UNIQUE(_xlfn._xlws.FILTER($E:$E,$D:$D=$J$3))
/IF($J$4="総計",1,IF($J$4="割合",$H196,$K196/10))
),0)</f>
        <v/>
      </c>
      <c r="R196" s="48" t="str" cm="1">
        <f t="array" ref="R196">IFERROR(
IF(OR(R$9="",$I196=""),"",
SUMIFS(収穫記録!$P:$P,収穫記録!$D:$D,$J$1,収穫記録!$I:$I,$J$2,収穫記録!$J:$J,R$9,収穫記録!$F:$F,$I196,収穫記録!$B:$B,"&gt;="&amp;$J$5,収穫記録!$B:$B,"&lt;="&amp;$J$6)
/_xlfn.UNIQUE(_xlfn._xlws.FILTER($E:$E,$D:$D=$J$3))
/IF($J$4="総計",1,IF($J$4="割合",$H196,$K196/10))
),0)</f>
        <v/>
      </c>
      <c r="S196" s="48" t="str" cm="1">
        <f t="array" ref="S196">IFERROR(
IF(OR(S$9="",$I196=""),"",
SUMIFS(収穫記録!$P:$P,収穫記録!$D:$D,$J$1,収穫記録!$I:$I,$J$2,収穫記録!$J:$J,S$9,収穫記録!$F:$F,$I196,収穫記録!$B:$B,"&gt;="&amp;$J$5,収穫記録!$B:$B,"&lt;="&amp;$J$6)
/_xlfn.UNIQUE(_xlfn._xlws.FILTER($E:$E,$D:$D=$J$3))
/IF($J$4="総計",1,IF($J$4="割合",$H196,$K196/10))
),0)</f>
        <v/>
      </c>
      <c r="T196" s="48" t="str" cm="1">
        <f t="array" ref="T196">IFERROR(
IF(OR(T$9="",$I196=""),"",
SUMIFS(収穫記録!$P:$P,収穫記録!$D:$D,$J$1,収穫記録!$I:$I,$J$2,収穫記録!$J:$J,T$9,収穫記録!$F:$F,$I196,収穫記録!$B:$B,"&gt;="&amp;$J$5,収穫記録!$B:$B,"&lt;="&amp;$J$6)
/_xlfn.UNIQUE(_xlfn._xlws.FILTER($E:$E,$D:$D=$J$3))
/IF($J$4="総計",1,IF($J$4="割合",$H196,$K196/10))
),0)</f>
        <v/>
      </c>
      <c r="U196" s="48" t="str" cm="1">
        <f t="array" ref="U196">IFERROR(
IF(OR(U$9="",$I196=""),"",
SUMIFS(収穫記録!$P:$P,収穫記録!$D:$D,$J$1,収穫記録!$I:$I,$J$2,収穫記録!$J:$J,U$9,収穫記録!$F:$F,$I196,収穫記録!$B:$B,"&gt;="&amp;$J$5,収穫記録!$B:$B,"&lt;="&amp;$J$6)
/_xlfn.UNIQUE(_xlfn._xlws.FILTER($E:$E,$D:$D=$J$3))
/IF($J$4="総計",1,IF($J$4="割合",$H196,$K196/10))
),0)</f>
        <v/>
      </c>
      <c r="V196" s="48" t="str" cm="1">
        <f t="array" ref="V196">IFERROR(
IF(OR(V$9="",$I196=""),"",
SUMIFS(収穫記録!$P:$P,収穫記録!$D:$D,$J$1,収穫記録!$I:$I,$J$2,収穫記録!$J:$J,V$9,収穫記録!$F:$F,$I196,収穫記録!$B:$B,"&gt;="&amp;$J$5,収穫記録!$B:$B,"&lt;="&amp;$J$6)
/_xlfn.UNIQUE(_xlfn._xlws.FILTER($E:$E,$D:$D=$J$3))
/IF($J$4="総計",1,IF($J$4="割合",$H196,$K196/10))
),0)</f>
        <v/>
      </c>
      <c r="W196" s="48" t="str" cm="1">
        <f t="array" ref="W196">IFERROR(
IF(OR(W$9="",$I196=""),"",
SUMIFS(収穫記録!$P:$P,収穫記録!$D:$D,$J$1,収穫記録!$I:$I,$J$2,収穫記録!$J:$J,W$9,収穫記録!$F:$F,$I196,収穫記録!$B:$B,"&gt;="&amp;$J$5,収穫記録!$B:$B,"&lt;="&amp;$J$6)
/_xlfn.UNIQUE(_xlfn._xlws.FILTER($E:$E,$D:$D=$J$3))
/IF($J$4="総計",1,IF($J$4="割合",$H196,$K196/10))
),0)</f>
        <v/>
      </c>
      <c r="X196" s="48" t="str" cm="1">
        <f t="array" ref="X196">IFERROR(
IF(OR(X$9="",$I196=""),"",
SUMIFS(収穫記録!$P:$P,収穫記録!$D:$D,$J$1,収穫記録!$I:$I,$J$2,収穫記録!$J:$J,X$9,収穫記録!$F:$F,$I196,収穫記録!$B:$B,"&gt;="&amp;$J$5,収穫記録!$B:$B,"&lt;="&amp;$J$6)
/_xlfn.UNIQUE(_xlfn._xlws.FILTER($E:$E,$D:$D=$J$3))
/IF($J$4="総計",1,IF($J$4="割合",$H196,$K196/10))
),0)</f>
        <v/>
      </c>
    </row>
    <row r="197" spans="10:24">
      <c r="J197" s="13"/>
      <c r="K197" s="37"/>
      <c r="L197" s="46" t="str">
        <f t="shared" si="2"/>
        <v/>
      </c>
      <c r="M197" s="47" cm="1">
        <f t="array" ref="M197">IFERROR(
IF(OR(M$9="",$I197=""),"",
SUMIFS(収穫記録!$P:$P,収穫記録!$D:$D,$J$1,収穫記録!$I:$I,$J$2,収穫記録!$J:$J,M$9,収穫記録!$F:$F,$I197,収穫記録!$B:$B,"&gt;="&amp;$J$5,収穫記録!$B:$B,"&lt;="&amp;$J$6)
/_xlfn.UNIQUE(_xlfn._xlws.FILTER($E:$E,$D:$D=$J$3))
/IF($J$4="総計",1,IF($J$4="割合",$H197,$K197/10))
),0)</f>
        <v>0</v>
      </c>
      <c r="N197" s="48" t="str" cm="1">
        <f t="array" ref="N197">IFERROR(
IF(OR(N$9="",$I197=""),"",
SUMIFS(収穫記録!$P:$P,収穫記録!$D:$D,$J$1,収穫記録!$I:$I,$J$2,収穫記録!$J:$J,N$9,収穫記録!$F:$F,$I197,収穫記録!$B:$B,"&gt;="&amp;$J$5,収穫記録!$B:$B,"&lt;="&amp;$J$6)
/_xlfn.UNIQUE(_xlfn._xlws.FILTER($E:$E,$D:$D=$J$3))
/IF($J$4="総計",1,IF($J$4="割合",$H197,$K197/10))
),0)</f>
        <v/>
      </c>
      <c r="O197" s="48" t="str" cm="1">
        <f t="array" ref="O197">IFERROR(
IF(OR(O$9="",$I197=""),"",
SUMIFS(収穫記録!$P:$P,収穫記録!$D:$D,$J$1,収穫記録!$I:$I,$J$2,収穫記録!$J:$J,O$9,収穫記録!$F:$F,$I197,収穫記録!$B:$B,"&gt;="&amp;$J$5,収穫記録!$B:$B,"&lt;="&amp;$J$6)
/_xlfn.UNIQUE(_xlfn._xlws.FILTER($E:$E,$D:$D=$J$3))
/IF($J$4="総計",1,IF($J$4="割合",$H197,$K197/10))
),0)</f>
        <v/>
      </c>
      <c r="P197" s="48" t="str" cm="1">
        <f t="array" ref="P197">IFERROR(
IF(OR(P$9="",$I197=""),"",
SUMIFS(収穫記録!$P:$P,収穫記録!$D:$D,$J$1,収穫記録!$I:$I,$J$2,収穫記録!$J:$J,P$9,収穫記録!$F:$F,$I197,収穫記録!$B:$B,"&gt;="&amp;$J$5,収穫記録!$B:$B,"&lt;="&amp;$J$6)
/_xlfn.UNIQUE(_xlfn._xlws.FILTER($E:$E,$D:$D=$J$3))
/IF($J$4="総計",1,IF($J$4="割合",$H197,$K197/10))
),0)</f>
        <v/>
      </c>
      <c r="Q197" s="48" t="str" cm="1">
        <f t="array" ref="Q197">IFERROR(
IF(OR(Q$9="",$I197=""),"",
SUMIFS(収穫記録!$P:$P,収穫記録!$D:$D,$J$1,収穫記録!$I:$I,$J$2,収穫記録!$J:$J,Q$9,収穫記録!$F:$F,$I197,収穫記録!$B:$B,"&gt;="&amp;$J$5,収穫記録!$B:$B,"&lt;="&amp;$J$6)
/_xlfn.UNIQUE(_xlfn._xlws.FILTER($E:$E,$D:$D=$J$3))
/IF($J$4="総計",1,IF($J$4="割合",$H197,$K197/10))
),0)</f>
        <v/>
      </c>
      <c r="R197" s="48" t="str" cm="1">
        <f t="array" ref="R197">IFERROR(
IF(OR(R$9="",$I197=""),"",
SUMIFS(収穫記録!$P:$P,収穫記録!$D:$D,$J$1,収穫記録!$I:$I,$J$2,収穫記録!$J:$J,R$9,収穫記録!$F:$F,$I197,収穫記録!$B:$B,"&gt;="&amp;$J$5,収穫記録!$B:$B,"&lt;="&amp;$J$6)
/_xlfn.UNIQUE(_xlfn._xlws.FILTER($E:$E,$D:$D=$J$3))
/IF($J$4="総計",1,IF($J$4="割合",$H197,$K197/10))
),0)</f>
        <v/>
      </c>
      <c r="S197" s="48" t="str" cm="1">
        <f t="array" ref="S197">IFERROR(
IF(OR(S$9="",$I197=""),"",
SUMIFS(収穫記録!$P:$P,収穫記録!$D:$D,$J$1,収穫記録!$I:$I,$J$2,収穫記録!$J:$J,S$9,収穫記録!$F:$F,$I197,収穫記録!$B:$B,"&gt;="&amp;$J$5,収穫記録!$B:$B,"&lt;="&amp;$J$6)
/_xlfn.UNIQUE(_xlfn._xlws.FILTER($E:$E,$D:$D=$J$3))
/IF($J$4="総計",1,IF($J$4="割合",$H197,$K197/10))
),0)</f>
        <v/>
      </c>
      <c r="T197" s="48" t="str" cm="1">
        <f t="array" ref="T197">IFERROR(
IF(OR(T$9="",$I197=""),"",
SUMIFS(収穫記録!$P:$P,収穫記録!$D:$D,$J$1,収穫記録!$I:$I,$J$2,収穫記録!$J:$J,T$9,収穫記録!$F:$F,$I197,収穫記録!$B:$B,"&gt;="&amp;$J$5,収穫記録!$B:$B,"&lt;="&amp;$J$6)
/_xlfn.UNIQUE(_xlfn._xlws.FILTER($E:$E,$D:$D=$J$3))
/IF($J$4="総計",1,IF($J$4="割合",$H197,$K197/10))
),0)</f>
        <v/>
      </c>
      <c r="U197" s="48" t="str" cm="1">
        <f t="array" ref="U197">IFERROR(
IF(OR(U$9="",$I197=""),"",
SUMIFS(収穫記録!$P:$P,収穫記録!$D:$D,$J$1,収穫記録!$I:$I,$J$2,収穫記録!$J:$J,U$9,収穫記録!$F:$F,$I197,収穫記録!$B:$B,"&gt;="&amp;$J$5,収穫記録!$B:$B,"&lt;="&amp;$J$6)
/_xlfn.UNIQUE(_xlfn._xlws.FILTER($E:$E,$D:$D=$J$3))
/IF($J$4="総計",1,IF($J$4="割合",$H197,$K197/10))
),0)</f>
        <v/>
      </c>
      <c r="V197" s="48" t="str" cm="1">
        <f t="array" ref="V197">IFERROR(
IF(OR(V$9="",$I197=""),"",
SUMIFS(収穫記録!$P:$P,収穫記録!$D:$D,$J$1,収穫記録!$I:$I,$J$2,収穫記録!$J:$J,V$9,収穫記録!$F:$F,$I197,収穫記録!$B:$B,"&gt;="&amp;$J$5,収穫記録!$B:$B,"&lt;="&amp;$J$6)
/_xlfn.UNIQUE(_xlfn._xlws.FILTER($E:$E,$D:$D=$J$3))
/IF($J$4="総計",1,IF($J$4="割合",$H197,$K197/10))
),0)</f>
        <v/>
      </c>
      <c r="W197" s="48" t="str" cm="1">
        <f t="array" ref="W197">IFERROR(
IF(OR(W$9="",$I197=""),"",
SUMIFS(収穫記録!$P:$P,収穫記録!$D:$D,$J$1,収穫記録!$I:$I,$J$2,収穫記録!$J:$J,W$9,収穫記録!$F:$F,$I197,収穫記録!$B:$B,"&gt;="&amp;$J$5,収穫記録!$B:$B,"&lt;="&amp;$J$6)
/_xlfn.UNIQUE(_xlfn._xlws.FILTER($E:$E,$D:$D=$J$3))
/IF($J$4="総計",1,IF($J$4="割合",$H197,$K197/10))
),0)</f>
        <v/>
      </c>
      <c r="X197" s="48" t="str" cm="1">
        <f t="array" ref="X197">IFERROR(
IF(OR(X$9="",$I197=""),"",
SUMIFS(収穫記録!$P:$P,収穫記録!$D:$D,$J$1,収穫記録!$I:$I,$J$2,収穫記録!$J:$J,X$9,収穫記録!$F:$F,$I197,収穫記録!$B:$B,"&gt;="&amp;$J$5,収穫記録!$B:$B,"&lt;="&amp;$J$6)
/_xlfn.UNIQUE(_xlfn._xlws.FILTER($E:$E,$D:$D=$J$3))
/IF($J$4="総計",1,IF($J$4="割合",$H197,$K197/10))
),0)</f>
        <v/>
      </c>
    </row>
    <row r="198" spans="10:24">
      <c r="J198" s="13"/>
      <c r="K198" s="37"/>
      <c r="L198" s="46" t="str">
        <f t="shared" si="2"/>
        <v/>
      </c>
      <c r="M198" s="47" cm="1">
        <f t="array" ref="M198">IFERROR(
IF(OR(M$9="",$I198=""),"",
SUMIFS(収穫記録!$P:$P,収穫記録!$D:$D,$J$1,収穫記録!$I:$I,$J$2,収穫記録!$J:$J,M$9,収穫記録!$F:$F,$I198,収穫記録!$B:$B,"&gt;="&amp;$J$5,収穫記録!$B:$B,"&lt;="&amp;$J$6)
/_xlfn.UNIQUE(_xlfn._xlws.FILTER($E:$E,$D:$D=$J$3))
/IF($J$4="総計",1,IF($J$4="割合",$H198,$K198/10))
),0)</f>
        <v>0</v>
      </c>
      <c r="N198" s="48" t="str" cm="1">
        <f t="array" ref="N198">IFERROR(
IF(OR(N$9="",$I198=""),"",
SUMIFS(収穫記録!$P:$P,収穫記録!$D:$D,$J$1,収穫記録!$I:$I,$J$2,収穫記録!$J:$J,N$9,収穫記録!$F:$F,$I198,収穫記録!$B:$B,"&gt;="&amp;$J$5,収穫記録!$B:$B,"&lt;="&amp;$J$6)
/_xlfn.UNIQUE(_xlfn._xlws.FILTER($E:$E,$D:$D=$J$3))
/IF($J$4="総計",1,IF($J$4="割合",$H198,$K198/10))
),0)</f>
        <v/>
      </c>
      <c r="O198" s="48" t="str" cm="1">
        <f t="array" ref="O198">IFERROR(
IF(OR(O$9="",$I198=""),"",
SUMIFS(収穫記録!$P:$P,収穫記録!$D:$D,$J$1,収穫記録!$I:$I,$J$2,収穫記録!$J:$J,O$9,収穫記録!$F:$F,$I198,収穫記録!$B:$B,"&gt;="&amp;$J$5,収穫記録!$B:$B,"&lt;="&amp;$J$6)
/_xlfn.UNIQUE(_xlfn._xlws.FILTER($E:$E,$D:$D=$J$3))
/IF($J$4="総計",1,IF($J$4="割合",$H198,$K198/10))
),0)</f>
        <v/>
      </c>
      <c r="P198" s="48" t="str" cm="1">
        <f t="array" ref="P198">IFERROR(
IF(OR(P$9="",$I198=""),"",
SUMIFS(収穫記録!$P:$P,収穫記録!$D:$D,$J$1,収穫記録!$I:$I,$J$2,収穫記録!$J:$J,P$9,収穫記録!$F:$F,$I198,収穫記録!$B:$B,"&gt;="&amp;$J$5,収穫記録!$B:$B,"&lt;="&amp;$J$6)
/_xlfn.UNIQUE(_xlfn._xlws.FILTER($E:$E,$D:$D=$J$3))
/IF($J$4="総計",1,IF($J$4="割合",$H198,$K198/10))
),0)</f>
        <v/>
      </c>
      <c r="Q198" s="48" t="str" cm="1">
        <f t="array" ref="Q198">IFERROR(
IF(OR(Q$9="",$I198=""),"",
SUMIFS(収穫記録!$P:$P,収穫記録!$D:$D,$J$1,収穫記録!$I:$I,$J$2,収穫記録!$J:$J,Q$9,収穫記録!$F:$F,$I198,収穫記録!$B:$B,"&gt;="&amp;$J$5,収穫記録!$B:$B,"&lt;="&amp;$J$6)
/_xlfn.UNIQUE(_xlfn._xlws.FILTER($E:$E,$D:$D=$J$3))
/IF($J$4="総計",1,IF($J$4="割合",$H198,$K198/10))
),0)</f>
        <v/>
      </c>
      <c r="R198" s="48" t="str" cm="1">
        <f t="array" ref="R198">IFERROR(
IF(OR(R$9="",$I198=""),"",
SUMIFS(収穫記録!$P:$P,収穫記録!$D:$D,$J$1,収穫記録!$I:$I,$J$2,収穫記録!$J:$J,R$9,収穫記録!$F:$F,$I198,収穫記録!$B:$B,"&gt;="&amp;$J$5,収穫記録!$B:$B,"&lt;="&amp;$J$6)
/_xlfn.UNIQUE(_xlfn._xlws.FILTER($E:$E,$D:$D=$J$3))
/IF($J$4="総計",1,IF($J$4="割合",$H198,$K198/10))
),0)</f>
        <v/>
      </c>
      <c r="S198" s="48" t="str" cm="1">
        <f t="array" ref="S198">IFERROR(
IF(OR(S$9="",$I198=""),"",
SUMIFS(収穫記録!$P:$P,収穫記録!$D:$D,$J$1,収穫記録!$I:$I,$J$2,収穫記録!$J:$J,S$9,収穫記録!$F:$F,$I198,収穫記録!$B:$B,"&gt;="&amp;$J$5,収穫記録!$B:$B,"&lt;="&amp;$J$6)
/_xlfn.UNIQUE(_xlfn._xlws.FILTER($E:$E,$D:$D=$J$3))
/IF($J$4="総計",1,IF($J$4="割合",$H198,$K198/10))
),0)</f>
        <v/>
      </c>
      <c r="T198" s="48" t="str" cm="1">
        <f t="array" ref="T198">IFERROR(
IF(OR(T$9="",$I198=""),"",
SUMIFS(収穫記録!$P:$P,収穫記録!$D:$D,$J$1,収穫記録!$I:$I,$J$2,収穫記録!$J:$J,T$9,収穫記録!$F:$F,$I198,収穫記録!$B:$B,"&gt;="&amp;$J$5,収穫記録!$B:$B,"&lt;="&amp;$J$6)
/_xlfn.UNIQUE(_xlfn._xlws.FILTER($E:$E,$D:$D=$J$3))
/IF($J$4="総計",1,IF($J$4="割合",$H198,$K198/10))
),0)</f>
        <v/>
      </c>
      <c r="U198" s="48" t="str" cm="1">
        <f t="array" ref="U198">IFERROR(
IF(OR(U$9="",$I198=""),"",
SUMIFS(収穫記録!$P:$P,収穫記録!$D:$D,$J$1,収穫記録!$I:$I,$J$2,収穫記録!$J:$J,U$9,収穫記録!$F:$F,$I198,収穫記録!$B:$B,"&gt;="&amp;$J$5,収穫記録!$B:$B,"&lt;="&amp;$J$6)
/_xlfn.UNIQUE(_xlfn._xlws.FILTER($E:$E,$D:$D=$J$3))
/IF($J$4="総計",1,IF($J$4="割合",$H198,$K198/10))
),0)</f>
        <v/>
      </c>
      <c r="V198" s="48" t="str" cm="1">
        <f t="array" ref="V198">IFERROR(
IF(OR(V$9="",$I198=""),"",
SUMIFS(収穫記録!$P:$P,収穫記録!$D:$D,$J$1,収穫記録!$I:$I,$J$2,収穫記録!$J:$J,V$9,収穫記録!$F:$F,$I198,収穫記録!$B:$B,"&gt;="&amp;$J$5,収穫記録!$B:$B,"&lt;="&amp;$J$6)
/_xlfn.UNIQUE(_xlfn._xlws.FILTER($E:$E,$D:$D=$J$3))
/IF($J$4="総計",1,IF($J$4="割合",$H198,$K198/10))
),0)</f>
        <v/>
      </c>
      <c r="W198" s="48" t="str" cm="1">
        <f t="array" ref="W198">IFERROR(
IF(OR(W$9="",$I198=""),"",
SUMIFS(収穫記録!$P:$P,収穫記録!$D:$D,$J$1,収穫記録!$I:$I,$J$2,収穫記録!$J:$J,W$9,収穫記録!$F:$F,$I198,収穫記録!$B:$B,"&gt;="&amp;$J$5,収穫記録!$B:$B,"&lt;="&amp;$J$6)
/_xlfn.UNIQUE(_xlfn._xlws.FILTER($E:$E,$D:$D=$J$3))
/IF($J$4="総計",1,IF($J$4="割合",$H198,$K198/10))
),0)</f>
        <v/>
      </c>
      <c r="X198" s="48" t="str" cm="1">
        <f t="array" ref="X198">IFERROR(
IF(OR(X$9="",$I198=""),"",
SUMIFS(収穫記録!$P:$P,収穫記録!$D:$D,$J$1,収穫記録!$I:$I,$J$2,収穫記録!$J:$J,X$9,収穫記録!$F:$F,$I198,収穫記録!$B:$B,"&gt;="&amp;$J$5,収穫記録!$B:$B,"&lt;="&amp;$J$6)
/_xlfn.UNIQUE(_xlfn._xlws.FILTER($E:$E,$D:$D=$J$3))
/IF($J$4="総計",1,IF($J$4="割合",$H198,$K198/10))
),0)</f>
        <v/>
      </c>
    </row>
    <row r="199" spans="10:24">
      <c r="J199" s="13"/>
      <c r="K199" s="37"/>
      <c r="L199" s="46" t="str">
        <f t="shared" si="2"/>
        <v/>
      </c>
      <c r="M199" s="47" cm="1">
        <f t="array" ref="M199">IFERROR(
IF(OR(M$9="",$I199=""),"",
SUMIFS(収穫記録!$P:$P,収穫記録!$D:$D,$J$1,収穫記録!$I:$I,$J$2,収穫記録!$J:$J,M$9,収穫記録!$F:$F,$I199,収穫記録!$B:$B,"&gt;="&amp;$J$5,収穫記録!$B:$B,"&lt;="&amp;$J$6)
/_xlfn.UNIQUE(_xlfn._xlws.FILTER($E:$E,$D:$D=$J$3))
/IF($J$4="総計",1,IF($J$4="割合",$H199,$K199/10))
),0)</f>
        <v>0</v>
      </c>
      <c r="N199" s="48" t="str" cm="1">
        <f t="array" ref="N199">IFERROR(
IF(OR(N$9="",$I199=""),"",
SUMIFS(収穫記録!$P:$P,収穫記録!$D:$D,$J$1,収穫記録!$I:$I,$J$2,収穫記録!$J:$J,N$9,収穫記録!$F:$F,$I199,収穫記録!$B:$B,"&gt;="&amp;$J$5,収穫記録!$B:$B,"&lt;="&amp;$J$6)
/_xlfn.UNIQUE(_xlfn._xlws.FILTER($E:$E,$D:$D=$J$3))
/IF($J$4="総計",1,IF($J$4="割合",$H199,$K199/10))
),0)</f>
        <v/>
      </c>
      <c r="O199" s="48" t="str" cm="1">
        <f t="array" ref="O199">IFERROR(
IF(OR(O$9="",$I199=""),"",
SUMIFS(収穫記録!$P:$P,収穫記録!$D:$D,$J$1,収穫記録!$I:$I,$J$2,収穫記録!$J:$J,O$9,収穫記録!$F:$F,$I199,収穫記録!$B:$B,"&gt;="&amp;$J$5,収穫記録!$B:$B,"&lt;="&amp;$J$6)
/_xlfn.UNIQUE(_xlfn._xlws.FILTER($E:$E,$D:$D=$J$3))
/IF($J$4="総計",1,IF($J$4="割合",$H199,$K199/10))
),0)</f>
        <v/>
      </c>
      <c r="P199" s="48" t="str" cm="1">
        <f t="array" ref="P199">IFERROR(
IF(OR(P$9="",$I199=""),"",
SUMIFS(収穫記録!$P:$P,収穫記録!$D:$D,$J$1,収穫記録!$I:$I,$J$2,収穫記録!$J:$J,P$9,収穫記録!$F:$F,$I199,収穫記録!$B:$B,"&gt;="&amp;$J$5,収穫記録!$B:$B,"&lt;="&amp;$J$6)
/_xlfn.UNIQUE(_xlfn._xlws.FILTER($E:$E,$D:$D=$J$3))
/IF($J$4="総計",1,IF($J$4="割合",$H199,$K199/10))
),0)</f>
        <v/>
      </c>
      <c r="Q199" s="48" t="str" cm="1">
        <f t="array" ref="Q199">IFERROR(
IF(OR(Q$9="",$I199=""),"",
SUMIFS(収穫記録!$P:$P,収穫記録!$D:$D,$J$1,収穫記録!$I:$I,$J$2,収穫記録!$J:$J,Q$9,収穫記録!$F:$F,$I199,収穫記録!$B:$B,"&gt;="&amp;$J$5,収穫記録!$B:$B,"&lt;="&amp;$J$6)
/_xlfn.UNIQUE(_xlfn._xlws.FILTER($E:$E,$D:$D=$J$3))
/IF($J$4="総計",1,IF($J$4="割合",$H199,$K199/10))
),0)</f>
        <v/>
      </c>
      <c r="R199" s="48" t="str" cm="1">
        <f t="array" ref="R199">IFERROR(
IF(OR(R$9="",$I199=""),"",
SUMIFS(収穫記録!$P:$P,収穫記録!$D:$D,$J$1,収穫記録!$I:$I,$J$2,収穫記録!$J:$J,R$9,収穫記録!$F:$F,$I199,収穫記録!$B:$B,"&gt;="&amp;$J$5,収穫記録!$B:$B,"&lt;="&amp;$J$6)
/_xlfn.UNIQUE(_xlfn._xlws.FILTER($E:$E,$D:$D=$J$3))
/IF($J$4="総計",1,IF($J$4="割合",$H199,$K199/10))
),0)</f>
        <v/>
      </c>
      <c r="S199" s="48" t="str" cm="1">
        <f t="array" ref="S199">IFERROR(
IF(OR(S$9="",$I199=""),"",
SUMIFS(収穫記録!$P:$P,収穫記録!$D:$D,$J$1,収穫記録!$I:$I,$J$2,収穫記録!$J:$J,S$9,収穫記録!$F:$F,$I199,収穫記録!$B:$B,"&gt;="&amp;$J$5,収穫記録!$B:$B,"&lt;="&amp;$J$6)
/_xlfn.UNIQUE(_xlfn._xlws.FILTER($E:$E,$D:$D=$J$3))
/IF($J$4="総計",1,IF($J$4="割合",$H199,$K199/10))
),0)</f>
        <v/>
      </c>
      <c r="T199" s="48" t="str" cm="1">
        <f t="array" ref="T199">IFERROR(
IF(OR(T$9="",$I199=""),"",
SUMIFS(収穫記録!$P:$P,収穫記録!$D:$D,$J$1,収穫記録!$I:$I,$J$2,収穫記録!$J:$J,T$9,収穫記録!$F:$F,$I199,収穫記録!$B:$B,"&gt;="&amp;$J$5,収穫記録!$B:$B,"&lt;="&amp;$J$6)
/_xlfn.UNIQUE(_xlfn._xlws.FILTER($E:$E,$D:$D=$J$3))
/IF($J$4="総計",1,IF($J$4="割合",$H199,$K199/10))
),0)</f>
        <v/>
      </c>
      <c r="U199" s="48" t="str" cm="1">
        <f t="array" ref="U199">IFERROR(
IF(OR(U$9="",$I199=""),"",
SUMIFS(収穫記録!$P:$P,収穫記録!$D:$D,$J$1,収穫記録!$I:$I,$J$2,収穫記録!$J:$J,U$9,収穫記録!$F:$F,$I199,収穫記録!$B:$B,"&gt;="&amp;$J$5,収穫記録!$B:$B,"&lt;="&amp;$J$6)
/_xlfn.UNIQUE(_xlfn._xlws.FILTER($E:$E,$D:$D=$J$3))
/IF($J$4="総計",1,IF($J$4="割合",$H199,$K199/10))
),0)</f>
        <v/>
      </c>
      <c r="V199" s="48" t="str" cm="1">
        <f t="array" ref="V199">IFERROR(
IF(OR(V$9="",$I199=""),"",
SUMIFS(収穫記録!$P:$P,収穫記録!$D:$D,$J$1,収穫記録!$I:$I,$J$2,収穫記録!$J:$J,V$9,収穫記録!$F:$F,$I199,収穫記録!$B:$B,"&gt;="&amp;$J$5,収穫記録!$B:$B,"&lt;="&amp;$J$6)
/_xlfn.UNIQUE(_xlfn._xlws.FILTER($E:$E,$D:$D=$J$3))
/IF($J$4="総計",1,IF($J$4="割合",$H199,$K199/10))
),0)</f>
        <v/>
      </c>
      <c r="W199" s="48" t="str" cm="1">
        <f t="array" ref="W199">IFERROR(
IF(OR(W$9="",$I199=""),"",
SUMIFS(収穫記録!$P:$P,収穫記録!$D:$D,$J$1,収穫記録!$I:$I,$J$2,収穫記録!$J:$J,W$9,収穫記録!$F:$F,$I199,収穫記録!$B:$B,"&gt;="&amp;$J$5,収穫記録!$B:$B,"&lt;="&amp;$J$6)
/_xlfn.UNIQUE(_xlfn._xlws.FILTER($E:$E,$D:$D=$J$3))
/IF($J$4="総計",1,IF($J$4="割合",$H199,$K199/10))
),0)</f>
        <v/>
      </c>
      <c r="X199" s="48" t="str" cm="1">
        <f t="array" ref="X199">IFERROR(
IF(OR(X$9="",$I199=""),"",
SUMIFS(収穫記録!$P:$P,収穫記録!$D:$D,$J$1,収穫記録!$I:$I,$J$2,収穫記録!$J:$J,X$9,収穫記録!$F:$F,$I199,収穫記録!$B:$B,"&gt;="&amp;$J$5,収穫記録!$B:$B,"&lt;="&amp;$J$6)
/_xlfn.UNIQUE(_xlfn._xlws.FILTER($E:$E,$D:$D=$J$3))
/IF($J$4="総計",1,IF($J$4="割合",$H199,$K199/10))
),0)</f>
        <v/>
      </c>
    </row>
    <row r="200" spans="10:24">
      <c r="J200" s="13"/>
      <c r="K200" s="37"/>
      <c r="L200" s="46" t="str">
        <f t="shared" si="2"/>
        <v/>
      </c>
      <c r="M200" s="47" cm="1">
        <f t="array" ref="M200">IFERROR(
IF(OR(M$9="",$I200=""),"",
SUMIFS(収穫記録!$P:$P,収穫記録!$D:$D,$J$1,収穫記録!$I:$I,$J$2,収穫記録!$J:$J,M$9,収穫記録!$F:$F,$I200,収穫記録!$B:$B,"&gt;="&amp;$J$5,収穫記録!$B:$B,"&lt;="&amp;$J$6)
/_xlfn.UNIQUE(_xlfn._xlws.FILTER($E:$E,$D:$D=$J$3))
/IF($J$4="総計",1,IF($J$4="割合",$H200,$K200/10))
),0)</f>
        <v>0</v>
      </c>
      <c r="N200" s="48" t="str" cm="1">
        <f t="array" ref="N200">IFERROR(
IF(OR(N$9="",$I200=""),"",
SUMIFS(収穫記録!$P:$P,収穫記録!$D:$D,$J$1,収穫記録!$I:$I,$J$2,収穫記録!$J:$J,N$9,収穫記録!$F:$F,$I200,収穫記録!$B:$B,"&gt;="&amp;$J$5,収穫記録!$B:$B,"&lt;="&amp;$J$6)
/_xlfn.UNIQUE(_xlfn._xlws.FILTER($E:$E,$D:$D=$J$3))
/IF($J$4="総計",1,IF($J$4="割合",$H200,$K200/10))
),0)</f>
        <v/>
      </c>
      <c r="O200" s="48" t="str" cm="1">
        <f t="array" ref="O200">IFERROR(
IF(OR(O$9="",$I200=""),"",
SUMIFS(収穫記録!$P:$P,収穫記録!$D:$D,$J$1,収穫記録!$I:$I,$J$2,収穫記録!$J:$J,O$9,収穫記録!$F:$F,$I200,収穫記録!$B:$B,"&gt;="&amp;$J$5,収穫記録!$B:$B,"&lt;="&amp;$J$6)
/_xlfn.UNIQUE(_xlfn._xlws.FILTER($E:$E,$D:$D=$J$3))
/IF($J$4="総計",1,IF($J$4="割合",$H200,$K200/10))
),0)</f>
        <v/>
      </c>
      <c r="P200" s="48" t="str" cm="1">
        <f t="array" ref="P200">IFERROR(
IF(OR(P$9="",$I200=""),"",
SUMIFS(収穫記録!$P:$P,収穫記録!$D:$D,$J$1,収穫記録!$I:$I,$J$2,収穫記録!$J:$J,P$9,収穫記録!$F:$F,$I200,収穫記録!$B:$B,"&gt;="&amp;$J$5,収穫記録!$B:$B,"&lt;="&amp;$J$6)
/_xlfn.UNIQUE(_xlfn._xlws.FILTER($E:$E,$D:$D=$J$3))
/IF($J$4="総計",1,IF($J$4="割合",$H200,$K200/10))
),0)</f>
        <v/>
      </c>
      <c r="Q200" s="48" t="str" cm="1">
        <f t="array" ref="Q200">IFERROR(
IF(OR(Q$9="",$I200=""),"",
SUMIFS(収穫記録!$P:$P,収穫記録!$D:$D,$J$1,収穫記録!$I:$I,$J$2,収穫記録!$J:$J,Q$9,収穫記録!$F:$F,$I200,収穫記録!$B:$B,"&gt;="&amp;$J$5,収穫記録!$B:$B,"&lt;="&amp;$J$6)
/_xlfn.UNIQUE(_xlfn._xlws.FILTER($E:$E,$D:$D=$J$3))
/IF($J$4="総計",1,IF($J$4="割合",$H200,$K200/10))
),0)</f>
        <v/>
      </c>
      <c r="R200" s="48" t="str" cm="1">
        <f t="array" ref="R200">IFERROR(
IF(OR(R$9="",$I200=""),"",
SUMIFS(収穫記録!$P:$P,収穫記録!$D:$D,$J$1,収穫記録!$I:$I,$J$2,収穫記録!$J:$J,R$9,収穫記録!$F:$F,$I200,収穫記録!$B:$B,"&gt;="&amp;$J$5,収穫記録!$B:$B,"&lt;="&amp;$J$6)
/_xlfn.UNIQUE(_xlfn._xlws.FILTER($E:$E,$D:$D=$J$3))
/IF($J$4="総計",1,IF($J$4="割合",$H200,$K200/10))
),0)</f>
        <v/>
      </c>
      <c r="S200" s="48" t="str" cm="1">
        <f t="array" ref="S200">IFERROR(
IF(OR(S$9="",$I200=""),"",
SUMIFS(収穫記録!$P:$P,収穫記録!$D:$D,$J$1,収穫記録!$I:$I,$J$2,収穫記録!$J:$J,S$9,収穫記録!$F:$F,$I200,収穫記録!$B:$B,"&gt;="&amp;$J$5,収穫記録!$B:$B,"&lt;="&amp;$J$6)
/_xlfn.UNIQUE(_xlfn._xlws.FILTER($E:$E,$D:$D=$J$3))
/IF($J$4="総計",1,IF($J$4="割合",$H200,$K200/10))
),0)</f>
        <v/>
      </c>
      <c r="T200" s="48" t="str" cm="1">
        <f t="array" ref="T200">IFERROR(
IF(OR(T$9="",$I200=""),"",
SUMIFS(収穫記録!$P:$P,収穫記録!$D:$D,$J$1,収穫記録!$I:$I,$J$2,収穫記録!$J:$J,T$9,収穫記録!$F:$F,$I200,収穫記録!$B:$B,"&gt;="&amp;$J$5,収穫記録!$B:$B,"&lt;="&amp;$J$6)
/_xlfn.UNIQUE(_xlfn._xlws.FILTER($E:$E,$D:$D=$J$3))
/IF($J$4="総計",1,IF($J$4="割合",$H200,$K200/10))
),0)</f>
        <v/>
      </c>
      <c r="U200" s="48" t="str" cm="1">
        <f t="array" ref="U200">IFERROR(
IF(OR(U$9="",$I200=""),"",
SUMIFS(収穫記録!$P:$P,収穫記録!$D:$D,$J$1,収穫記録!$I:$I,$J$2,収穫記録!$J:$J,U$9,収穫記録!$F:$F,$I200,収穫記録!$B:$B,"&gt;="&amp;$J$5,収穫記録!$B:$B,"&lt;="&amp;$J$6)
/_xlfn.UNIQUE(_xlfn._xlws.FILTER($E:$E,$D:$D=$J$3))
/IF($J$4="総計",1,IF($J$4="割合",$H200,$K200/10))
),0)</f>
        <v/>
      </c>
      <c r="V200" s="48" t="str" cm="1">
        <f t="array" ref="V200">IFERROR(
IF(OR(V$9="",$I200=""),"",
SUMIFS(収穫記録!$P:$P,収穫記録!$D:$D,$J$1,収穫記録!$I:$I,$J$2,収穫記録!$J:$J,V$9,収穫記録!$F:$F,$I200,収穫記録!$B:$B,"&gt;="&amp;$J$5,収穫記録!$B:$B,"&lt;="&amp;$J$6)
/_xlfn.UNIQUE(_xlfn._xlws.FILTER($E:$E,$D:$D=$J$3))
/IF($J$4="総計",1,IF($J$4="割合",$H200,$K200/10))
),0)</f>
        <v/>
      </c>
      <c r="W200" s="48" t="str" cm="1">
        <f t="array" ref="W200">IFERROR(
IF(OR(W$9="",$I200=""),"",
SUMIFS(収穫記録!$P:$P,収穫記録!$D:$D,$J$1,収穫記録!$I:$I,$J$2,収穫記録!$J:$J,W$9,収穫記録!$F:$F,$I200,収穫記録!$B:$B,"&gt;="&amp;$J$5,収穫記録!$B:$B,"&lt;="&amp;$J$6)
/_xlfn.UNIQUE(_xlfn._xlws.FILTER($E:$E,$D:$D=$J$3))
/IF($J$4="総計",1,IF($J$4="割合",$H200,$K200/10))
),0)</f>
        <v/>
      </c>
      <c r="X200" s="48" t="str" cm="1">
        <f t="array" ref="X200">IFERROR(
IF(OR(X$9="",$I200=""),"",
SUMIFS(収穫記録!$P:$P,収穫記録!$D:$D,$J$1,収穫記録!$I:$I,$J$2,収穫記録!$J:$J,X$9,収穫記録!$F:$F,$I200,収穫記録!$B:$B,"&gt;="&amp;$J$5,収穫記録!$B:$B,"&lt;="&amp;$J$6)
/_xlfn.UNIQUE(_xlfn._xlws.FILTER($E:$E,$D:$D=$J$3))
/IF($J$4="総計",1,IF($J$4="割合",$H200,$K200/10))
),0)</f>
        <v/>
      </c>
    </row>
    <row r="201" spans="10:24">
      <c r="J201" s="13"/>
      <c r="K201" s="37"/>
      <c r="L201" s="46" t="str">
        <f t="shared" si="2"/>
        <v/>
      </c>
      <c r="M201" s="47" cm="1">
        <f t="array" ref="M201">IFERROR(
IF(OR(M$9="",$I201=""),"",
SUMIFS(収穫記録!$P:$P,収穫記録!$D:$D,$J$1,収穫記録!$I:$I,$J$2,収穫記録!$J:$J,M$9,収穫記録!$F:$F,$I201,収穫記録!$B:$B,"&gt;="&amp;$J$5,収穫記録!$B:$B,"&lt;="&amp;$J$6)
/_xlfn.UNIQUE(_xlfn._xlws.FILTER($E:$E,$D:$D=$J$3))
/IF($J$4="総計",1,IF($J$4="割合",$H201,$K201/10))
),0)</f>
        <v>0</v>
      </c>
      <c r="N201" s="48" t="str" cm="1">
        <f t="array" ref="N201">IFERROR(
IF(OR(N$9="",$I201=""),"",
SUMIFS(収穫記録!$P:$P,収穫記録!$D:$D,$J$1,収穫記録!$I:$I,$J$2,収穫記録!$J:$J,N$9,収穫記録!$F:$F,$I201,収穫記録!$B:$B,"&gt;="&amp;$J$5,収穫記録!$B:$B,"&lt;="&amp;$J$6)
/_xlfn.UNIQUE(_xlfn._xlws.FILTER($E:$E,$D:$D=$J$3))
/IF($J$4="総計",1,IF($J$4="割合",$H201,$K201/10))
),0)</f>
        <v/>
      </c>
      <c r="O201" s="48" t="str" cm="1">
        <f t="array" ref="O201">IFERROR(
IF(OR(O$9="",$I201=""),"",
SUMIFS(収穫記録!$P:$P,収穫記録!$D:$D,$J$1,収穫記録!$I:$I,$J$2,収穫記録!$J:$J,O$9,収穫記録!$F:$F,$I201,収穫記録!$B:$B,"&gt;="&amp;$J$5,収穫記録!$B:$B,"&lt;="&amp;$J$6)
/_xlfn.UNIQUE(_xlfn._xlws.FILTER($E:$E,$D:$D=$J$3))
/IF($J$4="総計",1,IF($J$4="割合",$H201,$K201/10))
),0)</f>
        <v/>
      </c>
      <c r="P201" s="48" t="str" cm="1">
        <f t="array" ref="P201">IFERROR(
IF(OR(P$9="",$I201=""),"",
SUMIFS(収穫記録!$P:$P,収穫記録!$D:$D,$J$1,収穫記録!$I:$I,$J$2,収穫記録!$J:$J,P$9,収穫記録!$F:$F,$I201,収穫記録!$B:$B,"&gt;="&amp;$J$5,収穫記録!$B:$B,"&lt;="&amp;$J$6)
/_xlfn.UNIQUE(_xlfn._xlws.FILTER($E:$E,$D:$D=$J$3))
/IF($J$4="総計",1,IF($J$4="割合",$H201,$K201/10))
),0)</f>
        <v/>
      </c>
      <c r="Q201" s="48" t="str" cm="1">
        <f t="array" ref="Q201">IFERROR(
IF(OR(Q$9="",$I201=""),"",
SUMIFS(収穫記録!$P:$P,収穫記録!$D:$D,$J$1,収穫記録!$I:$I,$J$2,収穫記録!$J:$J,Q$9,収穫記録!$F:$F,$I201,収穫記録!$B:$B,"&gt;="&amp;$J$5,収穫記録!$B:$B,"&lt;="&amp;$J$6)
/_xlfn.UNIQUE(_xlfn._xlws.FILTER($E:$E,$D:$D=$J$3))
/IF($J$4="総計",1,IF($J$4="割合",$H201,$K201/10))
),0)</f>
        <v/>
      </c>
      <c r="R201" s="48" t="str" cm="1">
        <f t="array" ref="R201">IFERROR(
IF(OR(R$9="",$I201=""),"",
SUMIFS(収穫記録!$P:$P,収穫記録!$D:$D,$J$1,収穫記録!$I:$I,$J$2,収穫記録!$J:$J,R$9,収穫記録!$F:$F,$I201,収穫記録!$B:$B,"&gt;="&amp;$J$5,収穫記録!$B:$B,"&lt;="&amp;$J$6)
/_xlfn.UNIQUE(_xlfn._xlws.FILTER($E:$E,$D:$D=$J$3))
/IF($J$4="総計",1,IF($J$4="割合",$H201,$K201/10))
),0)</f>
        <v/>
      </c>
      <c r="S201" s="48" t="str" cm="1">
        <f t="array" ref="S201">IFERROR(
IF(OR(S$9="",$I201=""),"",
SUMIFS(収穫記録!$P:$P,収穫記録!$D:$D,$J$1,収穫記録!$I:$I,$J$2,収穫記録!$J:$J,S$9,収穫記録!$F:$F,$I201,収穫記録!$B:$B,"&gt;="&amp;$J$5,収穫記録!$B:$B,"&lt;="&amp;$J$6)
/_xlfn.UNIQUE(_xlfn._xlws.FILTER($E:$E,$D:$D=$J$3))
/IF($J$4="総計",1,IF($J$4="割合",$H201,$K201/10))
),0)</f>
        <v/>
      </c>
      <c r="T201" s="48" t="str" cm="1">
        <f t="array" ref="T201">IFERROR(
IF(OR(T$9="",$I201=""),"",
SUMIFS(収穫記録!$P:$P,収穫記録!$D:$D,$J$1,収穫記録!$I:$I,$J$2,収穫記録!$J:$J,T$9,収穫記録!$F:$F,$I201,収穫記録!$B:$B,"&gt;="&amp;$J$5,収穫記録!$B:$B,"&lt;="&amp;$J$6)
/_xlfn.UNIQUE(_xlfn._xlws.FILTER($E:$E,$D:$D=$J$3))
/IF($J$4="総計",1,IF($J$4="割合",$H201,$K201/10))
),0)</f>
        <v/>
      </c>
      <c r="U201" s="48" t="str" cm="1">
        <f t="array" ref="U201">IFERROR(
IF(OR(U$9="",$I201=""),"",
SUMIFS(収穫記録!$P:$P,収穫記録!$D:$D,$J$1,収穫記録!$I:$I,$J$2,収穫記録!$J:$J,U$9,収穫記録!$F:$F,$I201,収穫記録!$B:$B,"&gt;="&amp;$J$5,収穫記録!$B:$B,"&lt;="&amp;$J$6)
/_xlfn.UNIQUE(_xlfn._xlws.FILTER($E:$E,$D:$D=$J$3))
/IF($J$4="総計",1,IF($J$4="割合",$H201,$K201/10))
),0)</f>
        <v/>
      </c>
      <c r="V201" s="48" t="str" cm="1">
        <f t="array" ref="V201">IFERROR(
IF(OR(V$9="",$I201=""),"",
SUMIFS(収穫記録!$P:$P,収穫記録!$D:$D,$J$1,収穫記録!$I:$I,$J$2,収穫記録!$J:$J,V$9,収穫記録!$F:$F,$I201,収穫記録!$B:$B,"&gt;="&amp;$J$5,収穫記録!$B:$B,"&lt;="&amp;$J$6)
/_xlfn.UNIQUE(_xlfn._xlws.FILTER($E:$E,$D:$D=$J$3))
/IF($J$4="総計",1,IF($J$4="割合",$H201,$K201/10))
),0)</f>
        <v/>
      </c>
      <c r="W201" s="48" t="str" cm="1">
        <f t="array" ref="W201">IFERROR(
IF(OR(W$9="",$I201=""),"",
SUMIFS(収穫記録!$P:$P,収穫記録!$D:$D,$J$1,収穫記録!$I:$I,$J$2,収穫記録!$J:$J,W$9,収穫記録!$F:$F,$I201,収穫記録!$B:$B,"&gt;="&amp;$J$5,収穫記録!$B:$B,"&lt;="&amp;$J$6)
/_xlfn.UNIQUE(_xlfn._xlws.FILTER($E:$E,$D:$D=$J$3))
/IF($J$4="総計",1,IF($J$4="割合",$H201,$K201/10))
),0)</f>
        <v/>
      </c>
      <c r="X201" s="48" t="str" cm="1">
        <f t="array" ref="X201">IFERROR(
IF(OR(X$9="",$I201=""),"",
SUMIFS(収穫記録!$P:$P,収穫記録!$D:$D,$J$1,収穫記録!$I:$I,$J$2,収穫記録!$J:$J,X$9,収穫記録!$F:$F,$I201,収穫記録!$B:$B,"&gt;="&amp;$J$5,収穫記録!$B:$B,"&lt;="&amp;$J$6)
/_xlfn.UNIQUE(_xlfn._xlws.FILTER($E:$E,$D:$D=$J$3))
/IF($J$4="総計",1,IF($J$4="割合",$H201,$K201/10))
),0)</f>
        <v/>
      </c>
    </row>
    <row r="202" spans="10:24">
      <c r="J202" s="13"/>
      <c r="K202" s="37"/>
      <c r="L202" s="46" t="str">
        <f t="shared" si="2"/>
        <v/>
      </c>
      <c r="M202" s="47" cm="1">
        <f t="array" ref="M202">IFERROR(
IF(OR(M$9="",$I202=""),"",
SUMIFS(収穫記録!$P:$P,収穫記録!$D:$D,$J$1,収穫記録!$I:$I,$J$2,収穫記録!$J:$J,M$9,収穫記録!$F:$F,$I202,収穫記録!$B:$B,"&gt;="&amp;$J$5,収穫記録!$B:$B,"&lt;="&amp;$J$6)
/_xlfn.UNIQUE(_xlfn._xlws.FILTER($E:$E,$D:$D=$J$3))
/IF($J$4="総計",1,IF($J$4="割合",$H202,$K202/10))
),0)</f>
        <v>0</v>
      </c>
      <c r="N202" s="48" t="str" cm="1">
        <f t="array" ref="N202">IFERROR(
IF(OR(N$9="",$I202=""),"",
SUMIFS(収穫記録!$P:$P,収穫記録!$D:$D,$J$1,収穫記録!$I:$I,$J$2,収穫記録!$J:$J,N$9,収穫記録!$F:$F,$I202,収穫記録!$B:$B,"&gt;="&amp;$J$5,収穫記録!$B:$B,"&lt;="&amp;$J$6)
/_xlfn.UNIQUE(_xlfn._xlws.FILTER($E:$E,$D:$D=$J$3))
/IF($J$4="総計",1,IF($J$4="割合",$H202,$K202/10))
),0)</f>
        <v/>
      </c>
      <c r="O202" s="48" t="str" cm="1">
        <f t="array" ref="O202">IFERROR(
IF(OR(O$9="",$I202=""),"",
SUMIFS(収穫記録!$P:$P,収穫記録!$D:$D,$J$1,収穫記録!$I:$I,$J$2,収穫記録!$J:$J,O$9,収穫記録!$F:$F,$I202,収穫記録!$B:$B,"&gt;="&amp;$J$5,収穫記録!$B:$B,"&lt;="&amp;$J$6)
/_xlfn.UNIQUE(_xlfn._xlws.FILTER($E:$E,$D:$D=$J$3))
/IF($J$4="総計",1,IF($J$4="割合",$H202,$K202/10))
),0)</f>
        <v/>
      </c>
      <c r="P202" s="48" t="str" cm="1">
        <f t="array" ref="P202">IFERROR(
IF(OR(P$9="",$I202=""),"",
SUMIFS(収穫記録!$P:$P,収穫記録!$D:$D,$J$1,収穫記録!$I:$I,$J$2,収穫記録!$J:$J,P$9,収穫記録!$F:$F,$I202,収穫記録!$B:$B,"&gt;="&amp;$J$5,収穫記録!$B:$B,"&lt;="&amp;$J$6)
/_xlfn.UNIQUE(_xlfn._xlws.FILTER($E:$E,$D:$D=$J$3))
/IF($J$4="総計",1,IF($J$4="割合",$H202,$K202/10))
),0)</f>
        <v/>
      </c>
      <c r="Q202" s="48" t="str" cm="1">
        <f t="array" ref="Q202">IFERROR(
IF(OR(Q$9="",$I202=""),"",
SUMIFS(収穫記録!$P:$P,収穫記録!$D:$D,$J$1,収穫記録!$I:$I,$J$2,収穫記録!$J:$J,Q$9,収穫記録!$F:$F,$I202,収穫記録!$B:$B,"&gt;="&amp;$J$5,収穫記録!$B:$B,"&lt;="&amp;$J$6)
/_xlfn.UNIQUE(_xlfn._xlws.FILTER($E:$E,$D:$D=$J$3))
/IF($J$4="総計",1,IF($J$4="割合",$H202,$K202/10))
),0)</f>
        <v/>
      </c>
      <c r="R202" s="48" t="str" cm="1">
        <f t="array" ref="R202">IFERROR(
IF(OR(R$9="",$I202=""),"",
SUMIFS(収穫記録!$P:$P,収穫記録!$D:$D,$J$1,収穫記録!$I:$I,$J$2,収穫記録!$J:$J,R$9,収穫記録!$F:$F,$I202,収穫記録!$B:$B,"&gt;="&amp;$J$5,収穫記録!$B:$B,"&lt;="&amp;$J$6)
/_xlfn.UNIQUE(_xlfn._xlws.FILTER($E:$E,$D:$D=$J$3))
/IF($J$4="総計",1,IF($J$4="割合",$H202,$K202/10))
),0)</f>
        <v/>
      </c>
      <c r="S202" s="48" t="str" cm="1">
        <f t="array" ref="S202">IFERROR(
IF(OR(S$9="",$I202=""),"",
SUMIFS(収穫記録!$P:$P,収穫記録!$D:$D,$J$1,収穫記録!$I:$I,$J$2,収穫記録!$J:$J,S$9,収穫記録!$F:$F,$I202,収穫記録!$B:$B,"&gt;="&amp;$J$5,収穫記録!$B:$B,"&lt;="&amp;$J$6)
/_xlfn.UNIQUE(_xlfn._xlws.FILTER($E:$E,$D:$D=$J$3))
/IF($J$4="総計",1,IF($J$4="割合",$H202,$K202/10))
),0)</f>
        <v/>
      </c>
      <c r="T202" s="48" t="str" cm="1">
        <f t="array" ref="T202">IFERROR(
IF(OR(T$9="",$I202=""),"",
SUMIFS(収穫記録!$P:$P,収穫記録!$D:$D,$J$1,収穫記録!$I:$I,$J$2,収穫記録!$J:$J,T$9,収穫記録!$F:$F,$I202,収穫記録!$B:$B,"&gt;="&amp;$J$5,収穫記録!$B:$B,"&lt;="&amp;$J$6)
/_xlfn.UNIQUE(_xlfn._xlws.FILTER($E:$E,$D:$D=$J$3))
/IF($J$4="総計",1,IF($J$4="割合",$H202,$K202/10))
),0)</f>
        <v/>
      </c>
      <c r="U202" s="48" t="str" cm="1">
        <f t="array" ref="U202">IFERROR(
IF(OR(U$9="",$I202=""),"",
SUMIFS(収穫記録!$P:$P,収穫記録!$D:$D,$J$1,収穫記録!$I:$I,$J$2,収穫記録!$J:$J,U$9,収穫記録!$F:$F,$I202,収穫記録!$B:$B,"&gt;="&amp;$J$5,収穫記録!$B:$B,"&lt;="&amp;$J$6)
/_xlfn.UNIQUE(_xlfn._xlws.FILTER($E:$E,$D:$D=$J$3))
/IF($J$4="総計",1,IF($J$4="割合",$H202,$K202/10))
),0)</f>
        <v/>
      </c>
      <c r="V202" s="48" t="str" cm="1">
        <f t="array" ref="V202">IFERROR(
IF(OR(V$9="",$I202=""),"",
SUMIFS(収穫記録!$P:$P,収穫記録!$D:$D,$J$1,収穫記録!$I:$I,$J$2,収穫記録!$J:$J,V$9,収穫記録!$F:$F,$I202,収穫記録!$B:$B,"&gt;="&amp;$J$5,収穫記録!$B:$B,"&lt;="&amp;$J$6)
/_xlfn.UNIQUE(_xlfn._xlws.FILTER($E:$E,$D:$D=$J$3))
/IF($J$4="総計",1,IF($J$4="割合",$H202,$K202/10))
),0)</f>
        <v/>
      </c>
      <c r="W202" s="48" t="str" cm="1">
        <f t="array" ref="W202">IFERROR(
IF(OR(W$9="",$I202=""),"",
SUMIFS(収穫記録!$P:$P,収穫記録!$D:$D,$J$1,収穫記録!$I:$I,$J$2,収穫記録!$J:$J,W$9,収穫記録!$F:$F,$I202,収穫記録!$B:$B,"&gt;="&amp;$J$5,収穫記録!$B:$B,"&lt;="&amp;$J$6)
/_xlfn.UNIQUE(_xlfn._xlws.FILTER($E:$E,$D:$D=$J$3))
/IF($J$4="総計",1,IF($J$4="割合",$H202,$K202/10))
),0)</f>
        <v/>
      </c>
      <c r="X202" s="48" t="str" cm="1">
        <f t="array" ref="X202">IFERROR(
IF(OR(X$9="",$I202=""),"",
SUMIFS(収穫記録!$P:$P,収穫記録!$D:$D,$J$1,収穫記録!$I:$I,$J$2,収穫記録!$J:$J,X$9,収穫記録!$F:$F,$I202,収穫記録!$B:$B,"&gt;="&amp;$J$5,収穫記録!$B:$B,"&lt;="&amp;$J$6)
/_xlfn.UNIQUE(_xlfn._xlws.FILTER($E:$E,$D:$D=$J$3))
/IF($J$4="総計",1,IF($J$4="割合",$H202,$K202/10))
),0)</f>
        <v/>
      </c>
    </row>
    <row r="203" spans="10:24">
      <c r="J203" s="13"/>
      <c r="K203" s="37"/>
      <c r="L203" s="46" t="str">
        <f t="shared" si="2"/>
        <v/>
      </c>
      <c r="M203" s="47" cm="1">
        <f t="array" ref="M203">IFERROR(
IF(OR(M$9="",$I203=""),"",
SUMIFS(収穫記録!$P:$P,収穫記録!$D:$D,$J$1,収穫記録!$I:$I,$J$2,収穫記録!$J:$J,M$9,収穫記録!$F:$F,$I203,収穫記録!$B:$B,"&gt;="&amp;$J$5,収穫記録!$B:$B,"&lt;="&amp;$J$6)
/_xlfn.UNIQUE(_xlfn._xlws.FILTER($E:$E,$D:$D=$J$3))
/IF($J$4="総計",1,IF($J$4="割合",$H203,$K203/10))
),0)</f>
        <v>0</v>
      </c>
      <c r="N203" s="48" t="str" cm="1">
        <f t="array" ref="N203">IFERROR(
IF(OR(N$9="",$I203=""),"",
SUMIFS(収穫記録!$P:$P,収穫記録!$D:$D,$J$1,収穫記録!$I:$I,$J$2,収穫記録!$J:$J,N$9,収穫記録!$F:$F,$I203,収穫記録!$B:$B,"&gt;="&amp;$J$5,収穫記録!$B:$B,"&lt;="&amp;$J$6)
/_xlfn.UNIQUE(_xlfn._xlws.FILTER($E:$E,$D:$D=$J$3))
/IF($J$4="総計",1,IF($J$4="割合",$H203,$K203/10))
),0)</f>
        <v/>
      </c>
      <c r="O203" s="48" t="str" cm="1">
        <f t="array" ref="O203">IFERROR(
IF(OR(O$9="",$I203=""),"",
SUMIFS(収穫記録!$P:$P,収穫記録!$D:$D,$J$1,収穫記録!$I:$I,$J$2,収穫記録!$J:$J,O$9,収穫記録!$F:$F,$I203,収穫記録!$B:$B,"&gt;="&amp;$J$5,収穫記録!$B:$B,"&lt;="&amp;$J$6)
/_xlfn.UNIQUE(_xlfn._xlws.FILTER($E:$E,$D:$D=$J$3))
/IF($J$4="総計",1,IF($J$4="割合",$H203,$K203/10))
),0)</f>
        <v/>
      </c>
      <c r="P203" s="48" t="str" cm="1">
        <f t="array" ref="P203">IFERROR(
IF(OR(P$9="",$I203=""),"",
SUMIFS(収穫記録!$P:$P,収穫記録!$D:$D,$J$1,収穫記録!$I:$I,$J$2,収穫記録!$J:$J,P$9,収穫記録!$F:$F,$I203,収穫記録!$B:$B,"&gt;="&amp;$J$5,収穫記録!$B:$B,"&lt;="&amp;$J$6)
/_xlfn.UNIQUE(_xlfn._xlws.FILTER($E:$E,$D:$D=$J$3))
/IF($J$4="総計",1,IF($J$4="割合",$H203,$K203/10))
),0)</f>
        <v/>
      </c>
      <c r="Q203" s="48" t="str" cm="1">
        <f t="array" ref="Q203">IFERROR(
IF(OR(Q$9="",$I203=""),"",
SUMIFS(収穫記録!$P:$P,収穫記録!$D:$D,$J$1,収穫記録!$I:$I,$J$2,収穫記録!$J:$J,Q$9,収穫記録!$F:$F,$I203,収穫記録!$B:$B,"&gt;="&amp;$J$5,収穫記録!$B:$B,"&lt;="&amp;$J$6)
/_xlfn.UNIQUE(_xlfn._xlws.FILTER($E:$E,$D:$D=$J$3))
/IF($J$4="総計",1,IF($J$4="割合",$H203,$K203/10))
),0)</f>
        <v/>
      </c>
      <c r="R203" s="48" t="str" cm="1">
        <f t="array" ref="R203">IFERROR(
IF(OR(R$9="",$I203=""),"",
SUMIFS(収穫記録!$P:$P,収穫記録!$D:$D,$J$1,収穫記録!$I:$I,$J$2,収穫記録!$J:$J,R$9,収穫記録!$F:$F,$I203,収穫記録!$B:$B,"&gt;="&amp;$J$5,収穫記録!$B:$B,"&lt;="&amp;$J$6)
/_xlfn.UNIQUE(_xlfn._xlws.FILTER($E:$E,$D:$D=$J$3))
/IF($J$4="総計",1,IF($J$4="割合",$H203,$K203/10))
),0)</f>
        <v/>
      </c>
      <c r="S203" s="48" t="str" cm="1">
        <f t="array" ref="S203">IFERROR(
IF(OR(S$9="",$I203=""),"",
SUMIFS(収穫記録!$P:$P,収穫記録!$D:$D,$J$1,収穫記録!$I:$I,$J$2,収穫記録!$J:$J,S$9,収穫記録!$F:$F,$I203,収穫記録!$B:$B,"&gt;="&amp;$J$5,収穫記録!$B:$B,"&lt;="&amp;$J$6)
/_xlfn.UNIQUE(_xlfn._xlws.FILTER($E:$E,$D:$D=$J$3))
/IF($J$4="総計",1,IF($J$4="割合",$H203,$K203/10))
),0)</f>
        <v/>
      </c>
      <c r="T203" s="48" t="str" cm="1">
        <f t="array" ref="T203">IFERROR(
IF(OR(T$9="",$I203=""),"",
SUMIFS(収穫記録!$P:$P,収穫記録!$D:$D,$J$1,収穫記録!$I:$I,$J$2,収穫記録!$J:$J,T$9,収穫記録!$F:$F,$I203,収穫記録!$B:$B,"&gt;="&amp;$J$5,収穫記録!$B:$B,"&lt;="&amp;$J$6)
/_xlfn.UNIQUE(_xlfn._xlws.FILTER($E:$E,$D:$D=$J$3))
/IF($J$4="総計",1,IF($J$4="割合",$H203,$K203/10))
),0)</f>
        <v/>
      </c>
      <c r="U203" s="48" t="str" cm="1">
        <f t="array" ref="U203">IFERROR(
IF(OR(U$9="",$I203=""),"",
SUMIFS(収穫記録!$P:$P,収穫記録!$D:$D,$J$1,収穫記録!$I:$I,$J$2,収穫記録!$J:$J,U$9,収穫記録!$F:$F,$I203,収穫記録!$B:$B,"&gt;="&amp;$J$5,収穫記録!$B:$B,"&lt;="&amp;$J$6)
/_xlfn.UNIQUE(_xlfn._xlws.FILTER($E:$E,$D:$D=$J$3))
/IF($J$4="総計",1,IF($J$4="割合",$H203,$K203/10))
),0)</f>
        <v/>
      </c>
      <c r="V203" s="48" t="str" cm="1">
        <f t="array" ref="V203">IFERROR(
IF(OR(V$9="",$I203=""),"",
SUMIFS(収穫記録!$P:$P,収穫記録!$D:$D,$J$1,収穫記録!$I:$I,$J$2,収穫記録!$J:$J,V$9,収穫記録!$F:$F,$I203,収穫記録!$B:$B,"&gt;="&amp;$J$5,収穫記録!$B:$B,"&lt;="&amp;$J$6)
/_xlfn.UNIQUE(_xlfn._xlws.FILTER($E:$E,$D:$D=$J$3))
/IF($J$4="総計",1,IF($J$4="割合",$H203,$K203/10))
),0)</f>
        <v/>
      </c>
      <c r="W203" s="48" t="str" cm="1">
        <f t="array" ref="W203">IFERROR(
IF(OR(W$9="",$I203=""),"",
SUMIFS(収穫記録!$P:$P,収穫記録!$D:$D,$J$1,収穫記録!$I:$I,$J$2,収穫記録!$J:$J,W$9,収穫記録!$F:$F,$I203,収穫記録!$B:$B,"&gt;="&amp;$J$5,収穫記録!$B:$B,"&lt;="&amp;$J$6)
/_xlfn.UNIQUE(_xlfn._xlws.FILTER($E:$E,$D:$D=$J$3))
/IF($J$4="総計",1,IF($J$4="割合",$H203,$K203/10))
),0)</f>
        <v/>
      </c>
      <c r="X203" s="48" t="str" cm="1">
        <f t="array" ref="X203">IFERROR(
IF(OR(X$9="",$I203=""),"",
SUMIFS(収穫記録!$P:$P,収穫記録!$D:$D,$J$1,収穫記録!$I:$I,$J$2,収穫記録!$J:$J,X$9,収穫記録!$F:$F,$I203,収穫記録!$B:$B,"&gt;="&amp;$J$5,収穫記録!$B:$B,"&lt;="&amp;$J$6)
/_xlfn.UNIQUE(_xlfn._xlws.FILTER($E:$E,$D:$D=$J$3))
/IF($J$4="総計",1,IF($J$4="割合",$H203,$K203/10))
),0)</f>
        <v/>
      </c>
    </row>
    <row r="204" spans="10:24">
      <c r="J204" s="13"/>
      <c r="K204" s="37"/>
      <c r="L204" s="46" t="str">
        <f t="shared" si="2"/>
        <v/>
      </c>
      <c r="M204" s="47" cm="1">
        <f t="array" ref="M204">IFERROR(
IF(OR(M$9="",$I204=""),"",
SUMIFS(収穫記録!$P:$P,収穫記録!$D:$D,$J$1,収穫記録!$I:$I,$J$2,収穫記録!$J:$J,M$9,収穫記録!$F:$F,$I204,収穫記録!$B:$B,"&gt;="&amp;$J$5,収穫記録!$B:$B,"&lt;="&amp;$J$6)
/_xlfn.UNIQUE(_xlfn._xlws.FILTER($E:$E,$D:$D=$J$3))
/IF($J$4="総計",1,IF($J$4="割合",$H204,$K204/10))
),0)</f>
        <v>0</v>
      </c>
      <c r="N204" s="48" t="str" cm="1">
        <f t="array" ref="N204">IFERROR(
IF(OR(N$9="",$I204=""),"",
SUMIFS(収穫記録!$P:$P,収穫記録!$D:$D,$J$1,収穫記録!$I:$I,$J$2,収穫記録!$J:$J,N$9,収穫記録!$F:$F,$I204,収穫記録!$B:$B,"&gt;="&amp;$J$5,収穫記録!$B:$B,"&lt;="&amp;$J$6)
/_xlfn.UNIQUE(_xlfn._xlws.FILTER($E:$E,$D:$D=$J$3))
/IF($J$4="総計",1,IF($J$4="割合",$H204,$K204/10))
),0)</f>
        <v/>
      </c>
      <c r="O204" s="48" t="str" cm="1">
        <f t="array" ref="O204">IFERROR(
IF(OR(O$9="",$I204=""),"",
SUMIFS(収穫記録!$P:$P,収穫記録!$D:$D,$J$1,収穫記録!$I:$I,$J$2,収穫記録!$J:$J,O$9,収穫記録!$F:$F,$I204,収穫記録!$B:$B,"&gt;="&amp;$J$5,収穫記録!$B:$B,"&lt;="&amp;$J$6)
/_xlfn.UNIQUE(_xlfn._xlws.FILTER($E:$E,$D:$D=$J$3))
/IF($J$4="総計",1,IF($J$4="割合",$H204,$K204/10))
),0)</f>
        <v/>
      </c>
      <c r="P204" s="48" t="str" cm="1">
        <f t="array" ref="P204">IFERROR(
IF(OR(P$9="",$I204=""),"",
SUMIFS(収穫記録!$P:$P,収穫記録!$D:$D,$J$1,収穫記録!$I:$I,$J$2,収穫記録!$J:$J,P$9,収穫記録!$F:$F,$I204,収穫記録!$B:$B,"&gt;="&amp;$J$5,収穫記録!$B:$B,"&lt;="&amp;$J$6)
/_xlfn.UNIQUE(_xlfn._xlws.FILTER($E:$E,$D:$D=$J$3))
/IF($J$4="総計",1,IF($J$4="割合",$H204,$K204/10))
),0)</f>
        <v/>
      </c>
      <c r="Q204" s="48" t="str" cm="1">
        <f t="array" ref="Q204">IFERROR(
IF(OR(Q$9="",$I204=""),"",
SUMIFS(収穫記録!$P:$P,収穫記録!$D:$D,$J$1,収穫記録!$I:$I,$J$2,収穫記録!$J:$J,Q$9,収穫記録!$F:$F,$I204,収穫記録!$B:$B,"&gt;="&amp;$J$5,収穫記録!$B:$B,"&lt;="&amp;$J$6)
/_xlfn.UNIQUE(_xlfn._xlws.FILTER($E:$E,$D:$D=$J$3))
/IF($J$4="総計",1,IF($J$4="割合",$H204,$K204/10))
),0)</f>
        <v/>
      </c>
      <c r="R204" s="48" t="str" cm="1">
        <f t="array" ref="R204">IFERROR(
IF(OR(R$9="",$I204=""),"",
SUMIFS(収穫記録!$P:$P,収穫記録!$D:$D,$J$1,収穫記録!$I:$I,$J$2,収穫記録!$J:$J,R$9,収穫記録!$F:$F,$I204,収穫記録!$B:$B,"&gt;="&amp;$J$5,収穫記録!$B:$B,"&lt;="&amp;$J$6)
/_xlfn.UNIQUE(_xlfn._xlws.FILTER($E:$E,$D:$D=$J$3))
/IF($J$4="総計",1,IF($J$4="割合",$H204,$K204/10))
),0)</f>
        <v/>
      </c>
      <c r="S204" s="48" t="str" cm="1">
        <f t="array" ref="S204">IFERROR(
IF(OR(S$9="",$I204=""),"",
SUMIFS(収穫記録!$P:$P,収穫記録!$D:$D,$J$1,収穫記録!$I:$I,$J$2,収穫記録!$J:$J,S$9,収穫記録!$F:$F,$I204,収穫記録!$B:$B,"&gt;="&amp;$J$5,収穫記録!$B:$B,"&lt;="&amp;$J$6)
/_xlfn.UNIQUE(_xlfn._xlws.FILTER($E:$E,$D:$D=$J$3))
/IF($J$4="総計",1,IF($J$4="割合",$H204,$K204/10))
),0)</f>
        <v/>
      </c>
      <c r="T204" s="48" t="str" cm="1">
        <f t="array" ref="T204">IFERROR(
IF(OR(T$9="",$I204=""),"",
SUMIFS(収穫記録!$P:$P,収穫記録!$D:$D,$J$1,収穫記録!$I:$I,$J$2,収穫記録!$J:$J,T$9,収穫記録!$F:$F,$I204,収穫記録!$B:$B,"&gt;="&amp;$J$5,収穫記録!$B:$B,"&lt;="&amp;$J$6)
/_xlfn.UNIQUE(_xlfn._xlws.FILTER($E:$E,$D:$D=$J$3))
/IF($J$4="総計",1,IF($J$4="割合",$H204,$K204/10))
),0)</f>
        <v/>
      </c>
      <c r="U204" s="48" t="str" cm="1">
        <f t="array" ref="U204">IFERROR(
IF(OR(U$9="",$I204=""),"",
SUMIFS(収穫記録!$P:$P,収穫記録!$D:$D,$J$1,収穫記録!$I:$I,$J$2,収穫記録!$J:$J,U$9,収穫記録!$F:$F,$I204,収穫記録!$B:$B,"&gt;="&amp;$J$5,収穫記録!$B:$B,"&lt;="&amp;$J$6)
/_xlfn.UNIQUE(_xlfn._xlws.FILTER($E:$E,$D:$D=$J$3))
/IF($J$4="総計",1,IF($J$4="割合",$H204,$K204/10))
),0)</f>
        <v/>
      </c>
      <c r="V204" s="48" t="str" cm="1">
        <f t="array" ref="V204">IFERROR(
IF(OR(V$9="",$I204=""),"",
SUMIFS(収穫記録!$P:$P,収穫記録!$D:$D,$J$1,収穫記録!$I:$I,$J$2,収穫記録!$J:$J,V$9,収穫記録!$F:$F,$I204,収穫記録!$B:$B,"&gt;="&amp;$J$5,収穫記録!$B:$B,"&lt;="&amp;$J$6)
/_xlfn.UNIQUE(_xlfn._xlws.FILTER($E:$E,$D:$D=$J$3))
/IF($J$4="総計",1,IF($J$4="割合",$H204,$K204/10))
),0)</f>
        <v/>
      </c>
      <c r="W204" s="48" t="str" cm="1">
        <f t="array" ref="W204">IFERROR(
IF(OR(W$9="",$I204=""),"",
SUMIFS(収穫記録!$P:$P,収穫記録!$D:$D,$J$1,収穫記録!$I:$I,$J$2,収穫記録!$J:$J,W$9,収穫記録!$F:$F,$I204,収穫記録!$B:$B,"&gt;="&amp;$J$5,収穫記録!$B:$B,"&lt;="&amp;$J$6)
/_xlfn.UNIQUE(_xlfn._xlws.FILTER($E:$E,$D:$D=$J$3))
/IF($J$4="総計",1,IF($J$4="割合",$H204,$K204/10))
),0)</f>
        <v/>
      </c>
      <c r="X204" s="48" t="str" cm="1">
        <f t="array" ref="X204">IFERROR(
IF(OR(X$9="",$I204=""),"",
SUMIFS(収穫記録!$P:$P,収穫記録!$D:$D,$J$1,収穫記録!$I:$I,$J$2,収穫記録!$J:$J,X$9,収穫記録!$F:$F,$I204,収穫記録!$B:$B,"&gt;="&amp;$J$5,収穫記録!$B:$B,"&lt;="&amp;$J$6)
/_xlfn.UNIQUE(_xlfn._xlws.FILTER($E:$E,$D:$D=$J$3))
/IF($J$4="総計",1,IF($J$4="割合",$H204,$K204/10))
),0)</f>
        <v/>
      </c>
    </row>
    <row r="205" spans="10:24">
      <c r="J205" s="13"/>
      <c r="K205" s="37"/>
      <c r="L205" s="46" t="str">
        <f t="shared" ref="L205:L268" si="3">IF(I205="","",
IF($J$4="割合",1,
SUM(M205:X205)
)
)</f>
        <v/>
      </c>
      <c r="M205" s="47" cm="1">
        <f t="array" ref="M205">IFERROR(
IF(OR(M$9="",$I205=""),"",
SUMIFS(収穫記録!$P:$P,収穫記録!$D:$D,$J$1,収穫記録!$I:$I,$J$2,収穫記録!$J:$J,M$9,収穫記録!$F:$F,$I205,収穫記録!$B:$B,"&gt;="&amp;$J$5,収穫記録!$B:$B,"&lt;="&amp;$J$6)
/_xlfn.UNIQUE(_xlfn._xlws.FILTER($E:$E,$D:$D=$J$3))
/IF($J$4="総計",1,IF($J$4="割合",$H205,$K205/10))
),0)</f>
        <v>0</v>
      </c>
      <c r="N205" s="48" t="str" cm="1">
        <f t="array" ref="N205">IFERROR(
IF(OR(N$9="",$I205=""),"",
SUMIFS(収穫記録!$P:$P,収穫記録!$D:$D,$J$1,収穫記録!$I:$I,$J$2,収穫記録!$J:$J,N$9,収穫記録!$F:$F,$I205,収穫記録!$B:$B,"&gt;="&amp;$J$5,収穫記録!$B:$B,"&lt;="&amp;$J$6)
/_xlfn.UNIQUE(_xlfn._xlws.FILTER($E:$E,$D:$D=$J$3))
/IF($J$4="総計",1,IF($J$4="割合",$H205,$K205/10))
),0)</f>
        <v/>
      </c>
      <c r="O205" s="48" t="str" cm="1">
        <f t="array" ref="O205">IFERROR(
IF(OR(O$9="",$I205=""),"",
SUMIFS(収穫記録!$P:$P,収穫記録!$D:$D,$J$1,収穫記録!$I:$I,$J$2,収穫記録!$J:$J,O$9,収穫記録!$F:$F,$I205,収穫記録!$B:$B,"&gt;="&amp;$J$5,収穫記録!$B:$B,"&lt;="&amp;$J$6)
/_xlfn.UNIQUE(_xlfn._xlws.FILTER($E:$E,$D:$D=$J$3))
/IF($J$4="総計",1,IF($J$4="割合",$H205,$K205/10))
),0)</f>
        <v/>
      </c>
      <c r="P205" s="48" t="str" cm="1">
        <f t="array" ref="P205">IFERROR(
IF(OR(P$9="",$I205=""),"",
SUMIFS(収穫記録!$P:$P,収穫記録!$D:$D,$J$1,収穫記録!$I:$I,$J$2,収穫記録!$J:$J,P$9,収穫記録!$F:$F,$I205,収穫記録!$B:$B,"&gt;="&amp;$J$5,収穫記録!$B:$B,"&lt;="&amp;$J$6)
/_xlfn.UNIQUE(_xlfn._xlws.FILTER($E:$E,$D:$D=$J$3))
/IF($J$4="総計",1,IF($J$4="割合",$H205,$K205/10))
),0)</f>
        <v/>
      </c>
      <c r="Q205" s="48" t="str" cm="1">
        <f t="array" ref="Q205">IFERROR(
IF(OR(Q$9="",$I205=""),"",
SUMIFS(収穫記録!$P:$P,収穫記録!$D:$D,$J$1,収穫記録!$I:$I,$J$2,収穫記録!$J:$J,Q$9,収穫記録!$F:$F,$I205,収穫記録!$B:$B,"&gt;="&amp;$J$5,収穫記録!$B:$B,"&lt;="&amp;$J$6)
/_xlfn.UNIQUE(_xlfn._xlws.FILTER($E:$E,$D:$D=$J$3))
/IF($J$4="総計",1,IF($J$4="割合",$H205,$K205/10))
),0)</f>
        <v/>
      </c>
      <c r="R205" s="48" t="str" cm="1">
        <f t="array" ref="R205">IFERROR(
IF(OR(R$9="",$I205=""),"",
SUMIFS(収穫記録!$P:$P,収穫記録!$D:$D,$J$1,収穫記録!$I:$I,$J$2,収穫記録!$J:$J,R$9,収穫記録!$F:$F,$I205,収穫記録!$B:$B,"&gt;="&amp;$J$5,収穫記録!$B:$B,"&lt;="&amp;$J$6)
/_xlfn.UNIQUE(_xlfn._xlws.FILTER($E:$E,$D:$D=$J$3))
/IF($J$4="総計",1,IF($J$4="割合",$H205,$K205/10))
),0)</f>
        <v/>
      </c>
      <c r="S205" s="48" t="str" cm="1">
        <f t="array" ref="S205">IFERROR(
IF(OR(S$9="",$I205=""),"",
SUMIFS(収穫記録!$P:$P,収穫記録!$D:$D,$J$1,収穫記録!$I:$I,$J$2,収穫記録!$J:$J,S$9,収穫記録!$F:$F,$I205,収穫記録!$B:$B,"&gt;="&amp;$J$5,収穫記録!$B:$B,"&lt;="&amp;$J$6)
/_xlfn.UNIQUE(_xlfn._xlws.FILTER($E:$E,$D:$D=$J$3))
/IF($J$4="総計",1,IF($J$4="割合",$H205,$K205/10))
),0)</f>
        <v/>
      </c>
      <c r="T205" s="48" t="str" cm="1">
        <f t="array" ref="T205">IFERROR(
IF(OR(T$9="",$I205=""),"",
SUMIFS(収穫記録!$P:$P,収穫記録!$D:$D,$J$1,収穫記録!$I:$I,$J$2,収穫記録!$J:$J,T$9,収穫記録!$F:$F,$I205,収穫記録!$B:$B,"&gt;="&amp;$J$5,収穫記録!$B:$B,"&lt;="&amp;$J$6)
/_xlfn.UNIQUE(_xlfn._xlws.FILTER($E:$E,$D:$D=$J$3))
/IF($J$4="総計",1,IF($J$4="割合",$H205,$K205/10))
),0)</f>
        <v/>
      </c>
      <c r="U205" s="48" t="str" cm="1">
        <f t="array" ref="U205">IFERROR(
IF(OR(U$9="",$I205=""),"",
SUMIFS(収穫記録!$P:$P,収穫記録!$D:$D,$J$1,収穫記録!$I:$I,$J$2,収穫記録!$J:$J,U$9,収穫記録!$F:$F,$I205,収穫記録!$B:$B,"&gt;="&amp;$J$5,収穫記録!$B:$B,"&lt;="&amp;$J$6)
/_xlfn.UNIQUE(_xlfn._xlws.FILTER($E:$E,$D:$D=$J$3))
/IF($J$4="総計",1,IF($J$4="割合",$H205,$K205/10))
),0)</f>
        <v/>
      </c>
      <c r="V205" s="48" t="str" cm="1">
        <f t="array" ref="V205">IFERROR(
IF(OR(V$9="",$I205=""),"",
SUMIFS(収穫記録!$P:$P,収穫記録!$D:$D,$J$1,収穫記録!$I:$I,$J$2,収穫記録!$J:$J,V$9,収穫記録!$F:$F,$I205,収穫記録!$B:$B,"&gt;="&amp;$J$5,収穫記録!$B:$B,"&lt;="&amp;$J$6)
/_xlfn.UNIQUE(_xlfn._xlws.FILTER($E:$E,$D:$D=$J$3))
/IF($J$4="総計",1,IF($J$4="割合",$H205,$K205/10))
),0)</f>
        <v/>
      </c>
      <c r="W205" s="48" t="str" cm="1">
        <f t="array" ref="W205">IFERROR(
IF(OR(W$9="",$I205=""),"",
SUMIFS(収穫記録!$P:$P,収穫記録!$D:$D,$J$1,収穫記録!$I:$I,$J$2,収穫記録!$J:$J,W$9,収穫記録!$F:$F,$I205,収穫記録!$B:$B,"&gt;="&amp;$J$5,収穫記録!$B:$B,"&lt;="&amp;$J$6)
/_xlfn.UNIQUE(_xlfn._xlws.FILTER($E:$E,$D:$D=$J$3))
/IF($J$4="総計",1,IF($J$4="割合",$H205,$K205/10))
),0)</f>
        <v/>
      </c>
      <c r="X205" s="48" t="str" cm="1">
        <f t="array" ref="X205">IFERROR(
IF(OR(X$9="",$I205=""),"",
SUMIFS(収穫記録!$P:$P,収穫記録!$D:$D,$J$1,収穫記録!$I:$I,$J$2,収穫記録!$J:$J,X$9,収穫記録!$F:$F,$I205,収穫記録!$B:$B,"&gt;="&amp;$J$5,収穫記録!$B:$B,"&lt;="&amp;$J$6)
/_xlfn.UNIQUE(_xlfn._xlws.FILTER($E:$E,$D:$D=$J$3))
/IF($J$4="総計",1,IF($J$4="割合",$H205,$K205/10))
),0)</f>
        <v/>
      </c>
    </row>
    <row r="206" spans="10:24">
      <c r="J206" s="13"/>
      <c r="K206" s="37"/>
      <c r="L206" s="46" t="str">
        <f t="shared" si="3"/>
        <v/>
      </c>
      <c r="M206" s="47" cm="1">
        <f t="array" ref="M206">IFERROR(
IF(OR(M$9="",$I206=""),"",
SUMIFS(収穫記録!$P:$P,収穫記録!$D:$D,$J$1,収穫記録!$I:$I,$J$2,収穫記録!$J:$J,M$9,収穫記録!$F:$F,$I206,収穫記録!$B:$B,"&gt;="&amp;$J$5,収穫記録!$B:$B,"&lt;="&amp;$J$6)
/_xlfn.UNIQUE(_xlfn._xlws.FILTER($E:$E,$D:$D=$J$3))
/IF($J$4="総計",1,IF($J$4="割合",$H206,$K206/10))
),0)</f>
        <v>0</v>
      </c>
      <c r="N206" s="48" t="str" cm="1">
        <f t="array" ref="N206">IFERROR(
IF(OR(N$9="",$I206=""),"",
SUMIFS(収穫記録!$P:$P,収穫記録!$D:$D,$J$1,収穫記録!$I:$I,$J$2,収穫記録!$J:$J,N$9,収穫記録!$F:$F,$I206,収穫記録!$B:$B,"&gt;="&amp;$J$5,収穫記録!$B:$B,"&lt;="&amp;$J$6)
/_xlfn.UNIQUE(_xlfn._xlws.FILTER($E:$E,$D:$D=$J$3))
/IF($J$4="総計",1,IF($J$4="割合",$H206,$K206/10))
),0)</f>
        <v/>
      </c>
      <c r="O206" s="48" t="str" cm="1">
        <f t="array" ref="O206">IFERROR(
IF(OR(O$9="",$I206=""),"",
SUMIFS(収穫記録!$P:$P,収穫記録!$D:$D,$J$1,収穫記録!$I:$I,$J$2,収穫記録!$J:$J,O$9,収穫記録!$F:$F,$I206,収穫記録!$B:$B,"&gt;="&amp;$J$5,収穫記録!$B:$B,"&lt;="&amp;$J$6)
/_xlfn.UNIQUE(_xlfn._xlws.FILTER($E:$E,$D:$D=$J$3))
/IF($J$4="総計",1,IF($J$4="割合",$H206,$K206/10))
),0)</f>
        <v/>
      </c>
      <c r="P206" s="48" t="str" cm="1">
        <f t="array" ref="P206">IFERROR(
IF(OR(P$9="",$I206=""),"",
SUMIFS(収穫記録!$P:$P,収穫記録!$D:$D,$J$1,収穫記録!$I:$I,$J$2,収穫記録!$J:$J,P$9,収穫記録!$F:$F,$I206,収穫記録!$B:$B,"&gt;="&amp;$J$5,収穫記録!$B:$B,"&lt;="&amp;$J$6)
/_xlfn.UNIQUE(_xlfn._xlws.FILTER($E:$E,$D:$D=$J$3))
/IF($J$4="総計",1,IF($J$4="割合",$H206,$K206/10))
),0)</f>
        <v/>
      </c>
      <c r="Q206" s="48" t="str" cm="1">
        <f t="array" ref="Q206">IFERROR(
IF(OR(Q$9="",$I206=""),"",
SUMIFS(収穫記録!$P:$P,収穫記録!$D:$D,$J$1,収穫記録!$I:$I,$J$2,収穫記録!$J:$J,Q$9,収穫記録!$F:$F,$I206,収穫記録!$B:$B,"&gt;="&amp;$J$5,収穫記録!$B:$B,"&lt;="&amp;$J$6)
/_xlfn.UNIQUE(_xlfn._xlws.FILTER($E:$E,$D:$D=$J$3))
/IF($J$4="総計",1,IF($J$4="割合",$H206,$K206/10))
),0)</f>
        <v/>
      </c>
      <c r="R206" s="48" t="str" cm="1">
        <f t="array" ref="R206">IFERROR(
IF(OR(R$9="",$I206=""),"",
SUMIFS(収穫記録!$P:$P,収穫記録!$D:$D,$J$1,収穫記録!$I:$I,$J$2,収穫記録!$J:$J,R$9,収穫記録!$F:$F,$I206,収穫記録!$B:$B,"&gt;="&amp;$J$5,収穫記録!$B:$B,"&lt;="&amp;$J$6)
/_xlfn.UNIQUE(_xlfn._xlws.FILTER($E:$E,$D:$D=$J$3))
/IF($J$4="総計",1,IF($J$4="割合",$H206,$K206/10))
),0)</f>
        <v/>
      </c>
      <c r="S206" s="48" t="str" cm="1">
        <f t="array" ref="S206">IFERROR(
IF(OR(S$9="",$I206=""),"",
SUMIFS(収穫記録!$P:$P,収穫記録!$D:$D,$J$1,収穫記録!$I:$I,$J$2,収穫記録!$J:$J,S$9,収穫記録!$F:$F,$I206,収穫記録!$B:$B,"&gt;="&amp;$J$5,収穫記録!$B:$B,"&lt;="&amp;$J$6)
/_xlfn.UNIQUE(_xlfn._xlws.FILTER($E:$E,$D:$D=$J$3))
/IF($J$4="総計",1,IF($J$4="割合",$H206,$K206/10))
),0)</f>
        <v/>
      </c>
      <c r="T206" s="48" t="str" cm="1">
        <f t="array" ref="T206">IFERROR(
IF(OR(T$9="",$I206=""),"",
SUMIFS(収穫記録!$P:$P,収穫記録!$D:$D,$J$1,収穫記録!$I:$I,$J$2,収穫記録!$J:$J,T$9,収穫記録!$F:$F,$I206,収穫記録!$B:$B,"&gt;="&amp;$J$5,収穫記録!$B:$B,"&lt;="&amp;$J$6)
/_xlfn.UNIQUE(_xlfn._xlws.FILTER($E:$E,$D:$D=$J$3))
/IF($J$4="総計",1,IF($J$4="割合",$H206,$K206/10))
),0)</f>
        <v/>
      </c>
      <c r="U206" s="48" t="str" cm="1">
        <f t="array" ref="U206">IFERROR(
IF(OR(U$9="",$I206=""),"",
SUMIFS(収穫記録!$P:$P,収穫記録!$D:$D,$J$1,収穫記録!$I:$I,$J$2,収穫記録!$J:$J,U$9,収穫記録!$F:$F,$I206,収穫記録!$B:$B,"&gt;="&amp;$J$5,収穫記録!$B:$B,"&lt;="&amp;$J$6)
/_xlfn.UNIQUE(_xlfn._xlws.FILTER($E:$E,$D:$D=$J$3))
/IF($J$4="総計",1,IF($J$4="割合",$H206,$K206/10))
),0)</f>
        <v/>
      </c>
      <c r="V206" s="48" t="str" cm="1">
        <f t="array" ref="V206">IFERROR(
IF(OR(V$9="",$I206=""),"",
SUMIFS(収穫記録!$P:$P,収穫記録!$D:$D,$J$1,収穫記録!$I:$I,$J$2,収穫記録!$J:$J,V$9,収穫記録!$F:$F,$I206,収穫記録!$B:$B,"&gt;="&amp;$J$5,収穫記録!$B:$B,"&lt;="&amp;$J$6)
/_xlfn.UNIQUE(_xlfn._xlws.FILTER($E:$E,$D:$D=$J$3))
/IF($J$4="総計",1,IF($J$4="割合",$H206,$K206/10))
),0)</f>
        <v/>
      </c>
      <c r="W206" s="48" t="str" cm="1">
        <f t="array" ref="W206">IFERROR(
IF(OR(W$9="",$I206=""),"",
SUMIFS(収穫記録!$P:$P,収穫記録!$D:$D,$J$1,収穫記録!$I:$I,$J$2,収穫記録!$J:$J,W$9,収穫記録!$F:$F,$I206,収穫記録!$B:$B,"&gt;="&amp;$J$5,収穫記録!$B:$B,"&lt;="&amp;$J$6)
/_xlfn.UNIQUE(_xlfn._xlws.FILTER($E:$E,$D:$D=$J$3))
/IF($J$4="総計",1,IF($J$4="割合",$H206,$K206/10))
),0)</f>
        <v/>
      </c>
      <c r="X206" s="48" t="str" cm="1">
        <f t="array" ref="X206">IFERROR(
IF(OR(X$9="",$I206=""),"",
SUMIFS(収穫記録!$P:$P,収穫記録!$D:$D,$J$1,収穫記録!$I:$I,$J$2,収穫記録!$J:$J,X$9,収穫記録!$F:$F,$I206,収穫記録!$B:$B,"&gt;="&amp;$J$5,収穫記録!$B:$B,"&lt;="&amp;$J$6)
/_xlfn.UNIQUE(_xlfn._xlws.FILTER($E:$E,$D:$D=$J$3))
/IF($J$4="総計",1,IF($J$4="割合",$H206,$K206/10))
),0)</f>
        <v/>
      </c>
    </row>
    <row r="207" spans="10:24">
      <c r="J207" s="13"/>
      <c r="K207" s="37"/>
      <c r="L207" s="46" t="str">
        <f t="shared" si="3"/>
        <v/>
      </c>
      <c r="M207" s="47" cm="1">
        <f t="array" ref="M207">IFERROR(
IF(OR(M$9="",$I207=""),"",
SUMIFS(収穫記録!$P:$P,収穫記録!$D:$D,$J$1,収穫記録!$I:$I,$J$2,収穫記録!$J:$J,M$9,収穫記録!$F:$F,$I207,収穫記録!$B:$B,"&gt;="&amp;$J$5,収穫記録!$B:$B,"&lt;="&amp;$J$6)
/_xlfn.UNIQUE(_xlfn._xlws.FILTER($E:$E,$D:$D=$J$3))
/IF($J$4="総計",1,IF($J$4="割合",$H207,$K207/10))
),0)</f>
        <v>0</v>
      </c>
      <c r="N207" s="48" t="str" cm="1">
        <f t="array" ref="N207">IFERROR(
IF(OR(N$9="",$I207=""),"",
SUMIFS(収穫記録!$P:$P,収穫記録!$D:$D,$J$1,収穫記録!$I:$I,$J$2,収穫記録!$J:$J,N$9,収穫記録!$F:$F,$I207,収穫記録!$B:$B,"&gt;="&amp;$J$5,収穫記録!$B:$B,"&lt;="&amp;$J$6)
/_xlfn.UNIQUE(_xlfn._xlws.FILTER($E:$E,$D:$D=$J$3))
/IF($J$4="総計",1,IF($J$4="割合",$H207,$K207/10))
),0)</f>
        <v/>
      </c>
      <c r="O207" s="48" t="str" cm="1">
        <f t="array" ref="O207">IFERROR(
IF(OR(O$9="",$I207=""),"",
SUMIFS(収穫記録!$P:$P,収穫記録!$D:$D,$J$1,収穫記録!$I:$I,$J$2,収穫記録!$J:$J,O$9,収穫記録!$F:$F,$I207,収穫記録!$B:$B,"&gt;="&amp;$J$5,収穫記録!$B:$B,"&lt;="&amp;$J$6)
/_xlfn.UNIQUE(_xlfn._xlws.FILTER($E:$E,$D:$D=$J$3))
/IF($J$4="総計",1,IF($J$4="割合",$H207,$K207/10))
),0)</f>
        <v/>
      </c>
      <c r="P207" s="48" t="str" cm="1">
        <f t="array" ref="P207">IFERROR(
IF(OR(P$9="",$I207=""),"",
SUMIFS(収穫記録!$P:$P,収穫記録!$D:$D,$J$1,収穫記録!$I:$I,$J$2,収穫記録!$J:$J,P$9,収穫記録!$F:$F,$I207,収穫記録!$B:$B,"&gt;="&amp;$J$5,収穫記録!$B:$B,"&lt;="&amp;$J$6)
/_xlfn.UNIQUE(_xlfn._xlws.FILTER($E:$E,$D:$D=$J$3))
/IF($J$4="総計",1,IF($J$4="割合",$H207,$K207/10))
),0)</f>
        <v/>
      </c>
      <c r="Q207" s="48" t="str" cm="1">
        <f t="array" ref="Q207">IFERROR(
IF(OR(Q$9="",$I207=""),"",
SUMIFS(収穫記録!$P:$P,収穫記録!$D:$D,$J$1,収穫記録!$I:$I,$J$2,収穫記録!$J:$J,Q$9,収穫記録!$F:$F,$I207,収穫記録!$B:$B,"&gt;="&amp;$J$5,収穫記録!$B:$B,"&lt;="&amp;$J$6)
/_xlfn.UNIQUE(_xlfn._xlws.FILTER($E:$E,$D:$D=$J$3))
/IF($J$4="総計",1,IF($J$4="割合",$H207,$K207/10))
),0)</f>
        <v/>
      </c>
      <c r="R207" s="48" t="str" cm="1">
        <f t="array" ref="R207">IFERROR(
IF(OR(R$9="",$I207=""),"",
SUMIFS(収穫記録!$P:$P,収穫記録!$D:$D,$J$1,収穫記録!$I:$I,$J$2,収穫記録!$J:$J,R$9,収穫記録!$F:$F,$I207,収穫記録!$B:$B,"&gt;="&amp;$J$5,収穫記録!$B:$B,"&lt;="&amp;$J$6)
/_xlfn.UNIQUE(_xlfn._xlws.FILTER($E:$E,$D:$D=$J$3))
/IF($J$4="総計",1,IF($J$4="割合",$H207,$K207/10))
),0)</f>
        <v/>
      </c>
      <c r="S207" s="48" t="str" cm="1">
        <f t="array" ref="S207">IFERROR(
IF(OR(S$9="",$I207=""),"",
SUMIFS(収穫記録!$P:$P,収穫記録!$D:$D,$J$1,収穫記録!$I:$I,$J$2,収穫記録!$J:$J,S$9,収穫記録!$F:$F,$I207,収穫記録!$B:$B,"&gt;="&amp;$J$5,収穫記録!$B:$B,"&lt;="&amp;$J$6)
/_xlfn.UNIQUE(_xlfn._xlws.FILTER($E:$E,$D:$D=$J$3))
/IF($J$4="総計",1,IF($J$4="割合",$H207,$K207/10))
),0)</f>
        <v/>
      </c>
      <c r="T207" s="48" t="str" cm="1">
        <f t="array" ref="T207">IFERROR(
IF(OR(T$9="",$I207=""),"",
SUMIFS(収穫記録!$P:$P,収穫記録!$D:$D,$J$1,収穫記録!$I:$I,$J$2,収穫記録!$J:$J,T$9,収穫記録!$F:$F,$I207,収穫記録!$B:$B,"&gt;="&amp;$J$5,収穫記録!$B:$B,"&lt;="&amp;$J$6)
/_xlfn.UNIQUE(_xlfn._xlws.FILTER($E:$E,$D:$D=$J$3))
/IF($J$4="総計",1,IF($J$4="割合",$H207,$K207/10))
),0)</f>
        <v/>
      </c>
      <c r="U207" s="48" t="str" cm="1">
        <f t="array" ref="U207">IFERROR(
IF(OR(U$9="",$I207=""),"",
SUMIFS(収穫記録!$P:$P,収穫記録!$D:$D,$J$1,収穫記録!$I:$I,$J$2,収穫記録!$J:$J,U$9,収穫記録!$F:$F,$I207,収穫記録!$B:$B,"&gt;="&amp;$J$5,収穫記録!$B:$B,"&lt;="&amp;$J$6)
/_xlfn.UNIQUE(_xlfn._xlws.FILTER($E:$E,$D:$D=$J$3))
/IF($J$4="総計",1,IF($J$4="割合",$H207,$K207/10))
),0)</f>
        <v/>
      </c>
      <c r="V207" s="48" t="str" cm="1">
        <f t="array" ref="V207">IFERROR(
IF(OR(V$9="",$I207=""),"",
SUMIFS(収穫記録!$P:$P,収穫記録!$D:$D,$J$1,収穫記録!$I:$I,$J$2,収穫記録!$J:$J,V$9,収穫記録!$F:$F,$I207,収穫記録!$B:$B,"&gt;="&amp;$J$5,収穫記録!$B:$B,"&lt;="&amp;$J$6)
/_xlfn.UNIQUE(_xlfn._xlws.FILTER($E:$E,$D:$D=$J$3))
/IF($J$4="総計",1,IF($J$4="割合",$H207,$K207/10))
),0)</f>
        <v/>
      </c>
      <c r="W207" s="48" t="str" cm="1">
        <f t="array" ref="W207">IFERROR(
IF(OR(W$9="",$I207=""),"",
SUMIFS(収穫記録!$P:$P,収穫記録!$D:$D,$J$1,収穫記録!$I:$I,$J$2,収穫記録!$J:$J,W$9,収穫記録!$F:$F,$I207,収穫記録!$B:$B,"&gt;="&amp;$J$5,収穫記録!$B:$B,"&lt;="&amp;$J$6)
/_xlfn.UNIQUE(_xlfn._xlws.FILTER($E:$E,$D:$D=$J$3))
/IF($J$4="総計",1,IF($J$4="割合",$H207,$K207/10))
),0)</f>
        <v/>
      </c>
      <c r="X207" s="48" t="str" cm="1">
        <f t="array" ref="X207">IFERROR(
IF(OR(X$9="",$I207=""),"",
SUMIFS(収穫記録!$P:$P,収穫記録!$D:$D,$J$1,収穫記録!$I:$I,$J$2,収穫記録!$J:$J,X$9,収穫記録!$F:$F,$I207,収穫記録!$B:$B,"&gt;="&amp;$J$5,収穫記録!$B:$B,"&lt;="&amp;$J$6)
/_xlfn.UNIQUE(_xlfn._xlws.FILTER($E:$E,$D:$D=$J$3))
/IF($J$4="総計",1,IF($J$4="割合",$H207,$K207/10))
),0)</f>
        <v/>
      </c>
    </row>
    <row r="208" spans="10:24">
      <c r="J208" s="13"/>
      <c r="K208" s="37"/>
      <c r="L208" s="46" t="str">
        <f t="shared" si="3"/>
        <v/>
      </c>
      <c r="M208" s="47" cm="1">
        <f t="array" ref="M208">IFERROR(
IF(OR(M$9="",$I208=""),"",
SUMIFS(収穫記録!$P:$P,収穫記録!$D:$D,$J$1,収穫記録!$I:$I,$J$2,収穫記録!$J:$J,M$9,収穫記録!$F:$F,$I208,収穫記録!$B:$B,"&gt;="&amp;$J$5,収穫記録!$B:$B,"&lt;="&amp;$J$6)
/_xlfn.UNIQUE(_xlfn._xlws.FILTER($E:$E,$D:$D=$J$3))
/IF($J$4="総計",1,IF($J$4="割合",$H208,$K208/10))
),0)</f>
        <v>0</v>
      </c>
      <c r="N208" s="48" t="str" cm="1">
        <f t="array" ref="N208">IFERROR(
IF(OR(N$9="",$I208=""),"",
SUMIFS(収穫記録!$P:$P,収穫記録!$D:$D,$J$1,収穫記録!$I:$I,$J$2,収穫記録!$J:$J,N$9,収穫記録!$F:$F,$I208,収穫記録!$B:$B,"&gt;="&amp;$J$5,収穫記録!$B:$B,"&lt;="&amp;$J$6)
/_xlfn.UNIQUE(_xlfn._xlws.FILTER($E:$E,$D:$D=$J$3))
/IF($J$4="総計",1,IF($J$4="割合",$H208,$K208/10))
),0)</f>
        <v/>
      </c>
      <c r="O208" s="48" t="str" cm="1">
        <f t="array" ref="O208">IFERROR(
IF(OR(O$9="",$I208=""),"",
SUMIFS(収穫記録!$P:$P,収穫記録!$D:$D,$J$1,収穫記録!$I:$I,$J$2,収穫記録!$J:$J,O$9,収穫記録!$F:$F,$I208,収穫記録!$B:$B,"&gt;="&amp;$J$5,収穫記録!$B:$B,"&lt;="&amp;$J$6)
/_xlfn.UNIQUE(_xlfn._xlws.FILTER($E:$E,$D:$D=$J$3))
/IF($J$4="総計",1,IF($J$4="割合",$H208,$K208/10))
),0)</f>
        <v/>
      </c>
      <c r="P208" s="48" t="str" cm="1">
        <f t="array" ref="P208">IFERROR(
IF(OR(P$9="",$I208=""),"",
SUMIFS(収穫記録!$P:$P,収穫記録!$D:$D,$J$1,収穫記録!$I:$I,$J$2,収穫記録!$J:$J,P$9,収穫記録!$F:$F,$I208,収穫記録!$B:$B,"&gt;="&amp;$J$5,収穫記録!$B:$B,"&lt;="&amp;$J$6)
/_xlfn.UNIQUE(_xlfn._xlws.FILTER($E:$E,$D:$D=$J$3))
/IF($J$4="総計",1,IF($J$4="割合",$H208,$K208/10))
),0)</f>
        <v/>
      </c>
      <c r="Q208" s="48" t="str" cm="1">
        <f t="array" ref="Q208">IFERROR(
IF(OR(Q$9="",$I208=""),"",
SUMIFS(収穫記録!$P:$P,収穫記録!$D:$D,$J$1,収穫記録!$I:$I,$J$2,収穫記録!$J:$J,Q$9,収穫記録!$F:$F,$I208,収穫記録!$B:$B,"&gt;="&amp;$J$5,収穫記録!$B:$B,"&lt;="&amp;$J$6)
/_xlfn.UNIQUE(_xlfn._xlws.FILTER($E:$E,$D:$D=$J$3))
/IF($J$4="総計",1,IF($J$4="割合",$H208,$K208/10))
),0)</f>
        <v/>
      </c>
      <c r="R208" s="48" t="str" cm="1">
        <f t="array" ref="R208">IFERROR(
IF(OR(R$9="",$I208=""),"",
SUMIFS(収穫記録!$P:$P,収穫記録!$D:$D,$J$1,収穫記録!$I:$I,$J$2,収穫記録!$J:$J,R$9,収穫記録!$F:$F,$I208,収穫記録!$B:$B,"&gt;="&amp;$J$5,収穫記録!$B:$B,"&lt;="&amp;$J$6)
/_xlfn.UNIQUE(_xlfn._xlws.FILTER($E:$E,$D:$D=$J$3))
/IF($J$4="総計",1,IF($J$4="割合",$H208,$K208/10))
),0)</f>
        <v/>
      </c>
      <c r="S208" s="48" t="str" cm="1">
        <f t="array" ref="S208">IFERROR(
IF(OR(S$9="",$I208=""),"",
SUMIFS(収穫記録!$P:$P,収穫記録!$D:$D,$J$1,収穫記録!$I:$I,$J$2,収穫記録!$J:$J,S$9,収穫記録!$F:$F,$I208,収穫記録!$B:$B,"&gt;="&amp;$J$5,収穫記録!$B:$B,"&lt;="&amp;$J$6)
/_xlfn.UNIQUE(_xlfn._xlws.FILTER($E:$E,$D:$D=$J$3))
/IF($J$4="総計",1,IF($J$4="割合",$H208,$K208/10))
),0)</f>
        <v/>
      </c>
      <c r="T208" s="48" t="str" cm="1">
        <f t="array" ref="T208">IFERROR(
IF(OR(T$9="",$I208=""),"",
SUMIFS(収穫記録!$P:$P,収穫記録!$D:$D,$J$1,収穫記録!$I:$I,$J$2,収穫記録!$J:$J,T$9,収穫記録!$F:$F,$I208,収穫記録!$B:$B,"&gt;="&amp;$J$5,収穫記録!$B:$B,"&lt;="&amp;$J$6)
/_xlfn.UNIQUE(_xlfn._xlws.FILTER($E:$E,$D:$D=$J$3))
/IF($J$4="総計",1,IF($J$4="割合",$H208,$K208/10))
),0)</f>
        <v/>
      </c>
      <c r="U208" s="48" t="str" cm="1">
        <f t="array" ref="U208">IFERROR(
IF(OR(U$9="",$I208=""),"",
SUMIFS(収穫記録!$P:$P,収穫記録!$D:$D,$J$1,収穫記録!$I:$I,$J$2,収穫記録!$J:$J,U$9,収穫記録!$F:$F,$I208,収穫記録!$B:$B,"&gt;="&amp;$J$5,収穫記録!$B:$B,"&lt;="&amp;$J$6)
/_xlfn.UNIQUE(_xlfn._xlws.FILTER($E:$E,$D:$D=$J$3))
/IF($J$4="総計",1,IF($J$4="割合",$H208,$K208/10))
),0)</f>
        <v/>
      </c>
      <c r="V208" s="48" t="str" cm="1">
        <f t="array" ref="V208">IFERROR(
IF(OR(V$9="",$I208=""),"",
SUMIFS(収穫記録!$P:$P,収穫記録!$D:$D,$J$1,収穫記録!$I:$I,$J$2,収穫記録!$J:$J,V$9,収穫記録!$F:$F,$I208,収穫記録!$B:$B,"&gt;="&amp;$J$5,収穫記録!$B:$B,"&lt;="&amp;$J$6)
/_xlfn.UNIQUE(_xlfn._xlws.FILTER($E:$E,$D:$D=$J$3))
/IF($J$4="総計",1,IF($J$4="割合",$H208,$K208/10))
),0)</f>
        <v/>
      </c>
      <c r="W208" s="48" t="str" cm="1">
        <f t="array" ref="W208">IFERROR(
IF(OR(W$9="",$I208=""),"",
SUMIFS(収穫記録!$P:$P,収穫記録!$D:$D,$J$1,収穫記録!$I:$I,$J$2,収穫記録!$J:$J,W$9,収穫記録!$F:$F,$I208,収穫記録!$B:$B,"&gt;="&amp;$J$5,収穫記録!$B:$B,"&lt;="&amp;$J$6)
/_xlfn.UNIQUE(_xlfn._xlws.FILTER($E:$E,$D:$D=$J$3))
/IF($J$4="総計",1,IF($J$4="割合",$H208,$K208/10))
),0)</f>
        <v/>
      </c>
      <c r="X208" s="48" t="str" cm="1">
        <f t="array" ref="X208">IFERROR(
IF(OR(X$9="",$I208=""),"",
SUMIFS(収穫記録!$P:$P,収穫記録!$D:$D,$J$1,収穫記録!$I:$I,$J$2,収穫記録!$J:$J,X$9,収穫記録!$F:$F,$I208,収穫記録!$B:$B,"&gt;="&amp;$J$5,収穫記録!$B:$B,"&lt;="&amp;$J$6)
/_xlfn.UNIQUE(_xlfn._xlws.FILTER($E:$E,$D:$D=$J$3))
/IF($J$4="総計",1,IF($J$4="割合",$H208,$K208/10))
),0)</f>
        <v/>
      </c>
    </row>
    <row r="209" spans="10:24">
      <c r="J209" s="13"/>
      <c r="K209" s="37"/>
      <c r="L209" s="46" t="str">
        <f t="shared" si="3"/>
        <v/>
      </c>
      <c r="M209" s="47" cm="1">
        <f t="array" ref="M209">IFERROR(
IF(OR(M$9="",$I209=""),"",
SUMIFS(収穫記録!$P:$P,収穫記録!$D:$D,$J$1,収穫記録!$I:$I,$J$2,収穫記録!$J:$J,M$9,収穫記録!$F:$F,$I209,収穫記録!$B:$B,"&gt;="&amp;$J$5,収穫記録!$B:$B,"&lt;="&amp;$J$6)
/_xlfn.UNIQUE(_xlfn._xlws.FILTER($E:$E,$D:$D=$J$3))
/IF($J$4="総計",1,IF($J$4="割合",$H209,$K209/10))
),0)</f>
        <v>0</v>
      </c>
      <c r="N209" s="48" t="str" cm="1">
        <f t="array" ref="N209">IFERROR(
IF(OR(N$9="",$I209=""),"",
SUMIFS(収穫記録!$P:$P,収穫記録!$D:$D,$J$1,収穫記録!$I:$I,$J$2,収穫記録!$J:$J,N$9,収穫記録!$F:$F,$I209,収穫記録!$B:$B,"&gt;="&amp;$J$5,収穫記録!$B:$B,"&lt;="&amp;$J$6)
/_xlfn.UNIQUE(_xlfn._xlws.FILTER($E:$E,$D:$D=$J$3))
/IF($J$4="総計",1,IF($J$4="割合",$H209,$K209/10))
),0)</f>
        <v/>
      </c>
      <c r="O209" s="48" t="str" cm="1">
        <f t="array" ref="O209">IFERROR(
IF(OR(O$9="",$I209=""),"",
SUMIFS(収穫記録!$P:$P,収穫記録!$D:$D,$J$1,収穫記録!$I:$I,$J$2,収穫記録!$J:$J,O$9,収穫記録!$F:$F,$I209,収穫記録!$B:$B,"&gt;="&amp;$J$5,収穫記録!$B:$B,"&lt;="&amp;$J$6)
/_xlfn.UNIQUE(_xlfn._xlws.FILTER($E:$E,$D:$D=$J$3))
/IF($J$4="総計",1,IF($J$4="割合",$H209,$K209/10))
),0)</f>
        <v/>
      </c>
      <c r="P209" s="48" t="str" cm="1">
        <f t="array" ref="P209">IFERROR(
IF(OR(P$9="",$I209=""),"",
SUMIFS(収穫記録!$P:$P,収穫記録!$D:$D,$J$1,収穫記録!$I:$I,$J$2,収穫記録!$J:$J,P$9,収穫記録!$F:$F,$I209,収穫記録!$B:$B,"&gt;="&amp;$J$5,収穫記録!$B:$B,"&lt;="&amp;$J$6)
/_xlfn.UNIQUE(_xlfn._xlws.FILTER($E:$E,$D:$D=$J$3))
/IF($J$4="総計",1,IF($J$4="割合",$H209,$K209/10))
),0)</f>
        <v/>
      </c>
      <c r="Q209" s="48" t="str" cm="1">
        <f t="array" ref="Q209">IFERROR(
IF(OR(Q$9="",$I209=""),"",
SUMIFS(収穫記録!$P:$P,収穫記録!$D:$D,$J$1,収穫記録!$I:$I,$J$2,収穫記録!$J:$J,Q$9,収穫記録!$F:$F,$I209,収穫記録!$B:$B,"&gt;="&amp;$J$5,収穫記録!$B:$B,"&lt;="&amp;$J$6)
/_xlfn.UNIQUE(_xlfn._xlws.FILTER($E:$E,$D:$D=$J$3))
/IF($J$4="総計",1,IF($J$4="割合",$H209,$K209/10))
),0)</f>
        <v/>
      </c>
      <c r="R209" s="48" t="str" cm="1">
        <f t="array" ref="R209">IFERROR(
IF(OR(R$9="",$I209=""),"",
SUMIFS(収穫記録!$P:$P,収穫記録!$D:$D,$J$1,収穫記録!$I:$I,$J$2,収穫記録!$J:$J,R$9,収穫記録!$F:$F,$I209,収穫記録!$B:$B,"&gt;="&amp;$J$5,収穫記録!$B:$B,"&lt;="&amp;$J$6)
/_xlfn.UNIQUE(_xlfn._xlws.FILTER($E:$E,$D:$D=$J$3))
/IF($J$4="総計",1,IF($J$4="割合",$H209,$K209/10))
),0)</f>
        <v/>
      </c>
      <c r="S209" s="48" t="str" cm="1">
        <f t="array" ref="S209">IFERROR(
IF(OR(S$9="",$I209=""),"",
SUMIFS(収穫記録!$P:$P,収穫記録!$D:$D,$J$1,収穫記録!$I:$I,$J$2,収穫記録!$J:$J,S$9,収穫記録!$F:$F,$I209,収穫記録!$B:$B,"&gt;="&amp;$J$5,収穫記録!$B:$B,"&lt;="&amp;$J$6)
/_xlfn.UNIQUE(_xlfn._xlws.FILTER($E:$E,$D:$D=$J$3))
/IF($J$4="総計",1,IF($J$4="割合",$H209,$K209/10))
),0)</f>
        <v/>
      </c>
      <c r="T209" s="48" t="str" cm="1">
        <f t="array" ref="T209">IFERROR(
IF(OR(T$9="",$I209=""),"",
SUMIFS(収穫記録!$P:$P,収穫記録!$D:$D,$J$1,収穫記録!$I:$I,$J$2,収穫記録!$J:$J,T$9,収穫記録!$F:$F,$I209,収穫記録!$B:$B,"&gt;="&amp;$J$5,収穫記録!$B:$B,"&lt;="&amp;$J$6)
/_xlfn.UNIQUE(_xlfn._xlws.FILTER($E:$E,$D:$D=$J$3))
/IF($J$4="総計",1,IF($J$4="割合",$H209,$K209/10))
),0)</f>
        <v/>
      </c>
      <c r="U209" s="48" t="str" cm="1">
        <f t="array" ref="U209">IFERROR(
IF(OR(U$9="",$I209=""),"",
SUMIFS(収穫記録!$P:$P,収穫記録!$D:$D,$J$1,収穫記録!$I:$I,$J$2,収穫記録!$J:$J,U$9,収穫記録!$F:$F,$I209,収穫記録!$B:$B,"&gt;="&amp;$J$5,収穫記録!$B:$B,"&lt;="&amp;$J$6)
/_xlfn.UNIQUE(_xlfn._xlws.FILTER($E:$E,$D:$D=$J$3))
/IF($J$4="総計",1,IF($J$4="割合",$H209,$K209/10))
),0)</f>
        <v/>
      </c>
      <c r="V209" s="48" t="str" cm="1">
        <f t="array" ref="V209">IFERROR(
IF(OR(V$9="",$I209=""),"",
SUMIFS(収穫記録!$P:$P,収穫記録!$D:$D,$J$1,収穫記録!$I:$I,$J$2,収穫記録!$J:$J,V$9,収穫記録!$F:$F,$I209,収穫記録!$B:$B,"&gt;="&amp;$J$5,収穫記録!$B:$B,"&lt;="&amp;$J$6)
/_xlfn.UNIQUE(_xlfn._xlws.FILTER($E:$E,$D:$D=$J$3))
/IF($J$4="総計",1,IF($J$4="割合",$H209,$K209/10))
),0)</f>
        <v/>
      </c>
      <c r="W209" s="48" t="str" cm="1">
        <f t="array" ref="W209">IFERROR(
IF(OR(W$9="",$I209=""),"",
SUMIFS(収穫記録!$P:$P,収穫記録!$D:$D,$J$1,収穫記録!$I:$I,$J$2,収穫記録!$J:$J,W$9,収穫記録!$F:$F,$I209,収穫記録!$B:$B,"&gt;="&amp;$J$5,収穫記録!$B:$B,"&lt;="&amp;$J$6)
/_xlfn.UNIQUE(_xlfn._xlws.FILTER($E:$E,$D:$D=$J$3))
/IF($J$4="総計",1,IF($J$4="割合",$H209,$K209/10))
),0)</f>
        <v/>
      </c>
      <c r="X209" s="48" t="str" cm="1">
        <f t="array" ref="X209">IFERROR(
IF(OR(X$9="",$I209=""),"",
SUMIFS(収穫記録!$P:$P,収穫記録!$D:$D,$J$1,収穫記録!$I:$I,$J$2,収穫記録!$J:$J,X$9,収穫記録!$F:$F,$I209,収穫記録!$B:$B,"&gt;="&amp;$J$5,収穫記録!$B:$B,"&lt;="&amp;$J$6)
/_xlfn.UNIQUE(_xlfn._xlws.FILTER($E:$E,$D:$D=$J$3))
/IF($J$4="総計",1,IF($J$4="割合",$H209,$K209/10))
),0)</f>
        <v/>
      </c>
    </row>
    <row r="210" spans="10:24">
      <c r="J210" s="13"/>
      <c r="K210" s="37"/>
      <c r="L210" s="46" t="str">
        <f t="shared" si="3"/>
        <v/>
      </c>
      <c r="M210" s="47" cm="1">
        <f t="array" ref="M210">IFERROR(
IF(OR(M$9="",$I210=""),"",
SUMIFS(収穫記録!$P:$P,収穫記録!$D:$D,$J$1,収穫記録!$I:$I,$J$2,収穫記録!$J:$J,M$9,収穫記録!$F:$F,$I210,収穫記録!$B:$B,"&gt;="&amp;$J$5,収穫記録!$B:$B,"&lt;="&amp;$J$6)
/_xlfn.UNIQUE(_xlfn._xlws.FILTER($E:$E,$D:$D=$J$3))
/IF($J$4="総計",1,IF($J$4="割合",$H210,$K210/10))
),0)</f>
        <v>0</v>
      </c>
      <c r="N210" s="48" t="str" cm="1">
        <f t="array" ref="N210">IFERROR(
IF(OR(N$9="",$I210=""),"",
SUMIFS(収穫記録!$P:$P,収穫記録!$D:$D,$J$1,収穫記録!$I:$I,$J$2,収穫記録!$J:$J,N$9,収穫記録!$F:$F,$I210,収穫記録!$B:$B,"&gt;="&amp;$J$5,収穫記録!$B:$B,"&lt;="&amp;$J$6)
/_xlfn.UNIQUE(_xlfn._xlws.FILTER($E:$E,$D:$D=$J$3))
/IF($J$4="総計",1,IF($J$4="割合",$H210,$K210/10))
),0)</f>
        <v/>
      </c>
      <c r="O210" s="48" t="str" cm="1">
        <f t="array" ref="O210">IFERROR(
IF(OR(O$9="",$I210=""),"",
SUMIFS(収穫記録!$P:$P,収穫記録!$D:$D,$J$1,収穫記録!$I:$I,$J$2,収穫記録!$J:$J,O$9,収穫記録!$F:$F,$I210,収穫記録!$B:$B,"&gt;="&amp;$J$5,収穫記録!$B:$B,"&lt;="&amp;$J$6)
/_xlfn.UNIQUE(_xlfn._xlws.FILTER($E:$E,$D:$D=$J$3))
/IF($J$4="総計",1,IF($J$4="割合",$H210,$K210/10))
),0)</f>
        <v/>
      </c>
      <c r="P210" s="48" t="str" cm="1">
        <f t="array" ref="P210">IFERROR(
IF(OR(P$9="",$I210=""),"",
SUMIFS(収穫記録!$P:$P,収穫記録!$D:$D,$J$1,収穫記録!$I:$I,$J$2,収穫記録!$J:$J,P$9,収穫記録!$F:$F,$I210,収穫記録!$B:$B,"&gt;="&amp;$J$5,収穫記録!$B:$B,"&lt;="&amp;$J$6)
/_xlfn.UNIQUE(_xlfn._xlws.FILTER($E:$E,$D:$D=$J$3))
/IF($J$4="総計",1,IF($J$4="割合",$H210,$K210/10))
),0)</f>
        <v/>
      </c>
      <c r="Q210" s="48" t="str" cm="1">
        <f t="array" ref="Q210">IFERROR(
IF(OR(Q$9="",$I210=""),"",
SUMIFS(収穫記録!$P:$P,収穫記録!$D:$D,$J$1,収穫記録!$I:$I,$J$2,収穫記録!$J:$J,Q$9,収穫記録!$F:$F,$I210,収穫記録!$B:$B,"&gt;="&amp;$J$5,収穫記録!$B:$B,"&lt;="&amp;$J$6)
/_xlfn.UNIQUE(_xlfn._xlws.FILTER($E:$E,$D:$D=$J$3))
/IF($J$4="総計",1,IF($J$4="割合",$H210,$K210/10))
),0)</f>
        <v/>
      </c>
      <c r="R210" s="48" t="str" cm="1">
        <f t="array" ref="R210">IFERROR(
IF(OR(R$9="",$I210=""),"",
SUMIFS(収穫記録!$P:$P,収穫記録!$D:$D,$J$1,収穫記録!$I:$I,$J$2,収穫記録!$J:$J,R$9,収穫記録!$F:$F,$I210,収穫記録!$B:$B,"&gt;="&amp;$J$5,収穫記録!$B:$B,"&lt;="&amp;$J$6)
/_xlfn.UNIQUE(_xlfn._xlws.FILTER($E:$E,$D:$D=$J$3))
/IF($J$4="総計",1,IF($J$4="割合",$H210,$K210/10))
),0)</f>
        <v/>
      </c>
      <c r="S210" s="48" t="str" cm="1">
        <f t="array" ref="S210">IFERROR(
IF(OR(S$9="",$I210=""),"",
SUMIFS(収穫記録!$P:$P,収穫記録!$D:$D,$J$1,収穫記録!$I:$I,$J$2,収穫記録!$J:$J,S$9,収穫記録!$F:$F,$I210,収穫記録!$B:$B,"&gt;="&amp;$J$5,収穫記録!$B:$B,"&lt;="&amp;$J$6)
/_xlfn.UNIQUE(_xlfn._xlws.FILTER($E:$E,$D:$D=$J$3))
/IF($J$4="総計",1,IF($J$4="割合",$H210,$K210/10))
),0)</f>
        <v/>
      </c>
      <c r="T210" s="48" t="str" cm="1">
        <f t="array" ref="T210">IFERROR(
IF(OR(T$9="",$I210=""),"",
SUMIFS(収穫記録!$P:$P,収穫記録!$D:$D,$J$1,収穫記録!$I:$I,$J$2,収穫記録!$J:$J,T$9,収穫記録!$F:$F,$I210,収穫記録!$B:$B,"&gt;="&amp;$J$5,収穫記録!$B:$B,"&lt;="&amp;$J$6)
/_xlfn.UNIQUE(_xlfn._xlws.FILTER($E:$E,$D:$D=$J$3))
/IF($J$4="総計",1,IF($J$4="割合",$H210,$K210/10))
),0)</f>
        <v/>
      </c>
      <c r="U210" s="48" t="str" cm="1">
        <f t="array" ref="U210">IFERROR(
IF(OR(U$9="",$I210=""),"",
SUMIFS(収穫記録!$P:$P,収穫記録!$D:$D,$J$1,収穫記録!$I:$I,$J$2,収穫記録!$J:$J,U$9,収穫記録!$F:$F,$I210,収穫記録!$B:$B,"&gt;="&amp;$J$5,収穫記録!$B:$B,"&lt;="&amp;$J$6)
/_xlfn.UNIQUE(_xlfn._xlws.FILTER($E:$E,$D:$D=$J$3))
/IF($J$4="総計",1,IF($J$4="割合",$H210,$K210/10))
),0)</f>
        <v/>
      </c>
      <c r="V210" s="48" t="str" cm="1">
        <f t="array" ref="V210">IFERROR(
IF(OR(V$9="",$I210=""),"",
SUMIFS(収穫記録!$P:$P,収穫記録!$D:$D,$J$1,収穫記録!$I:$I,$J$2,収穫記録!$J:$J,V$9,収穫記録!$F:$F,$I210,収穫記録!$B:$B,"&gt;="&amp;$J$5,収穫記録!$B:$B,"&lt;="&amp;$J$6)
/_xlfn.UNIQUE(_xlfn._xlws.FILTER($E:$E,$D:$D=$J$3))
/IF($J$4="総計",1,IF($J$4="割合",$H210,$K210/10))
),0)</f>
        <v/>
      </c>
      <c r="W210" s="48" t="str" cm="1">
        <f t="array" ref="W210">IFERROR(
IF(OR(W$9="",$I210=""),"",
SUMIFS(収穫記録!$P:$P,収穫記録!$D:$D,$J$1,収穫記録!$I:$I,$J$2,収穫記録!$J:$J,W$9,収穫記録!$F:$F,$I210,収穫記録!$B:$B,"&gt;="&amp;$J$5,収穫記録!$B:$B,"&lt;="&amp;$J$6)
/_xlfn.UNIQUE(_xlfn._xlws.FILTER($E:$E,$D:$D=$J$3))
/IF($J$4="総計",1,IF($J$4="割合",$H210,$K210/10))
),0)</f>
        <v/>
      </c>
      <c r="X210" s="48" t="str" cm="1">
        <f t="array" ref="X210">IFERROR(
IF(OR(X$9="",$I210=""),"",
SUMIFS(収穫記録!$P:$P,収穫記録!$D:$D,$J$1,収穫記録!$I:$I,$J$2,収穫記録!$J:$J,X$9,収穫記録!$F:$F,$I210,収穫記録!$B:$B,"&gt;="&amp;$J$5,収穫記録!$B:$B,"&lt;="&amp;$J$6)
/_xlfn.UNIQUE(_xlfn._xlws.FILTER($E:$E,$D:$D=$J$3))
/IF($J$4="総計",1,IF($J$4="割合",$H210,$K210/10))
),0)</f>
        <v/>
      </c>
    </row>
    <row r="211" spans="10:24">
      <c r="J211" s="13"/>
      <c r="K211" s="37"/>
      <c r="L211" s="46" t="str">
        <f t="shared" si="3"/>
        <v/>
      </c>
      <c r="M211" s="47" cm="1">
        <f t="array" ref="M211">IFERROR(
IF(OR(M$9="",$I211=""),"",
SUMIFS(収穫記録!$P:$P,収穫記録!$D:$D,$J$1,収穫記録!$I:$I,$J$2,収穫記録!$J:$J,M$9,収穫記録!$F:$F,$I211,収穫記録!$B:$B,"&gt;="&amp;$J$5,収穫記録!$B:$B,"&lt;="&amp;$J$6)
/_xlfn.UNIQUE(_xlfn._xlws.FILTER($E:$E,$D:$D=$J$3))
/IF($J$4="総計",1,IF($J$4="割合",$H211,$K211/10))
),0)</f>
        <v>0</v>
      </c>
      <c r="N211" s="48" t="str" cm="1">
        <f t="array" ref="N211">IFERROR(
IF(OR(N$9="",$I211=""),"",
SUMIFS(収穫記録!$P:$P,収穫記録!$D:$D,$J$1,収穫記録!$I:$I,$J$2,収穫記録!$J:$J,N$9,収穫記録!$F:$F,$I211,収穫記録!$B:$B,"&gt;="&amp;$J$5,収穫記録!$B:$B,"&lt;="&amp;$J$6)
/_xlfn.UNIQUE(_xlfn._xlws.FILTER($E:$E,$D:$D=$J$3))
/IF($J$4="総計",1,IF($J$4="割合",$H211,$K211/10))
),0)</f>
        <v/>
      </c>
      <c r="O211" s="48" t="str" cm="1">
        <f t="array" ref="O211">IFERROR(
IF(OR(O$9="",$I211=""),"",
SUMIFS(収穫記録!$P:$P,収穫記録!$D:$D,$J$1,収穫記録!$I:$I,$J$2,収穫記録!$J:$J,O$9,収穫記録!$F:$F,$I211,収穫記録!$B:$B,"&gt;="&amp;$J$5,収穫記録!$B:$B,"&lt;="&amp;$J$6)
/_xlfn.UNIQUE(_xlfn._xlws.FILTER($E:$E,$D:$D=$J$3))
/IF($J$4="総計",1,IF($J$4="割合",$H211,$K211/10))
),0)</f>
        <v/>
      </c>
      <c r="P211" s="48" t="str" cm="1">
        <f t="array" ref="P211">IFERROR(
IF(OR(P$9="",$I211=""),"",
SUMIFS(収穫記録!$P:$P,収穫記録!$D:$D,$J$1,収穫記録!$I:$I,$J$2,収穫記録!$J:$J,P$9,収穫記録!$F:$F,$I211,収穫記録!$B:$B,"&gt;="&amp;$J$5,収穫記録!$B:$B,"&lt;="&amp;$J$6)
/_xlfn.UNIQUE(_xlfn._xlws.FILTER($E:$E,$D:$D=$J$3))
/IF($J$4="総計",1,IF($J$4="割合",$H211,$K211/10))
),0)</f>
        <v/>
      </c>
      <c r="Q211" s="48" t="str" cm="1">
        <f t="array" ref="Q211">IFERROR(
IF(OR(Q$9="",$I211=""),"",
SUMIFS(収穫記録!$P:$P,収穫記録!$D:$D,$J$1,収穫記録!$I:$I,$J$2,収穫記録!$J:$J,Q$9,収穫記録!$F:$F,$I211,収穫記録!$B:$B,"&gt;="&amp;$J$5,収穫記録!$B:$B,"&lt;="&amp;$J$6)
/_xlfn.UNIQUE(_xlfn._xlws.FILTER($E:$E,$D:$D=$J$3))
/IF($J$4="総計",1,IF($J$4="割合",$H211,$K211/10))
),0)</f>
        <v/>
      </c>
      <c r="R211" s="48" t="str" cm="1">
        <f t="array" ref="R211">IFERROR(
IF(OR(R$9="",$I211=""),"",
SUMIFS(収穫記録!$P:$P,収穫記録!$D:$D,$J$1,収穫記録!$I:$I,$J$2,収穫記録!$J:$J,R$9,収穫記録!$F:$F,$I211,収穫記録!$B:$B,"&gt;="&amp;$J$5,収穫記録!$B:$B,"&lt;="&amp;$J$6)
/_xlfn.UNIQUE(_xlfn._xlws.FILTER($E:$E,$D:$D=$J$3))
/IF($J$4="総計",1,IF($J$4="割合",$H211,$K211/10))
),0)</f>
        <v/>
      </c>
      <c r="S211" s="48" t="str" cm="1">
        <f t="array" ref="S211">IFERROR(
IF(OR(S$9="",$I211=""),"",
SUMIFS(収穫記録!$P:$P,収穫記録!$D:$D,$J$1,収穫記録!$I:$I,$J$2,収穫記録!$J:$J,S$9,収穫記録!$F:$F,$I211,収穫記録!$B:$B,"&gt;="&amp;$J$5,収穫記録!$B:$B,"&lt;="&amp;$J$6)
/_xlfn.UNIQUE(_xlfn._xlws.FILTER($E:$E,$D:$D=$J$3))
/IF($J$4="総計",1,IF($J$4="割合",$H211,$K211/10))
),0)</f>
        <v/>
      </c>
      <c r="T211" s="48" t="str" cm="1">
        <f t="array" ref="T211">IFERROR(
IF(OR(T$9="",$I211=""),"",
SUMIFS(収穫記録!$P:$P,収穫記録!$D:$D,$J$1,収穫記録!$I:$I,$J$2,収穫記録!$J:$J,T$9,収穫記録!$F:$F,$I211,収穫記録!$B:$B,"&gt;="&amp;$J$5,収穫記録!$B:$B,"&lt;="&amp;$J$6)
/_xlfn.UNIQUE(_xlfn._xlws.FILTER($E:$E,$D:$D=$J$3))
/IF($J$4="総計",1,IF($J$4="割合",$H211,$K211/10))
),0)</f>
        <v/>
      </c>
      <c r="U211" s="48" t="str" cm="1">
        <f t="array" ref="U211">IFERROR(
IF(OR(U$9="",$I211=""),"",
SUMIFS(収穫記録!$P:$P,収穫記録!$D:$D,$J$1,収穫記録!$I:$I,$J$2,収穫記録!$J:$J,U$9,収穫記録!$F:$F,$I211,収穫記録!$B:$B,"&gt;="&amp;$J$5,収穫記録!$B:$B,"&lt;="&amp;$J$6)
/_xlfn.UNIQUE(_xlfn._xlws.FILTER($E:$E,$D:$D=$J$3))
/IF($J$4="総計",1,IF($J$4="割合",$H211,$K211/10))
),0)</f>
        <v/>
      </c>
      <c r="V211" s="48" t="str" cm="1">
        <f t="array" ref="V211">IFERROR(
IF(OR(V$9="",$I211=""),"",
SUMIFS(収穫記録!$P:$P,収穫記録!$D:$D,$J$1,収穫記録!$I:$I,$J$2,収穫記録!$J:$J,V$9,収穫記録!$F:$F,$I211,収穫記録!$B:$B,"&gt;="&amp;$J$5,収穫記録!$B:$B,"&lt;="&amp;$J$6)
/_xlfn.UNIQUE(_xlfn._xlws.FILTER($E:$E,$D:$D=$J$3))
/IF($J$4="総計",1,IF($J$4="割合",$H211,$K211/10))
),0)</f>
        <v/>
      </c>
      <c r="W211" s="48" t="str" cm="1">
        <f t="array" ref="W211">IFERROR(
IF(OR(W$9="",$I211=""),"",
SUMIFS(収穫記録!$P:$P,収穫記録!$D:$D,$J$1,収穫記録!$I:$I,$J$2,収穫記録!$J:$J,W$9,収穫記録!$F:$F,$I211,収穫記録!$B:$B,"&gt;="&amp;$J$5,収穫記録!$B:$B,"&lt;="&amp;$J$6)
/_xlfn.UNIQUE(_xlfn._xlws.FILTER($E:$E,$D:$D=$J$3))
/IF($J$4="総計",1,IF($J$4="割合",$H211,$K211/10))
),0)</f>
        <v/>
      </c>
      <c r="X211" s="48" t="str" cm="1">
        <f t="array" ref="X211">IFERROR(
IF(OR(X$9="",$I211=""),"",
SUMIFS(収穫記録!$P:$P,収穫記録!$D:$D,$J$1,収穫記録!$I:$I,$J$2,収穫記録!$J:$J,X$9,収穫記録!$F:$F,$I211,収穫記録!$B:$B,"&gt;="&amp;$J$5,収穫記録!$B:$B,"&lt;="&amp;$J$6)
/_xlfn.UNIQUE(_xlfn._xlws.FILTER($E:$E,$D:$D=$J$3))
/IF($J$4="総計",1,IF($J$4="割合",$H211,$K211/10))
),0)</f>
        <v/>
      </c>
    </row>
    <row r="212" spans="10:24">
      <c r="J212" s="13"/>
      <c r="K212" s="37"/>
      <c r="L212" s="46" t="str">
        <f t="shared" si="3"/>
        <v/>
      </c>
      <c r="M212" s="47" cm="1">
        <f t="array" ref="M212">IFERROR(
IF(OR(M$9="",$I212=""),"",
SUMIFS(収穫記録!$P:$P,収穫記録!$D:$D,$J$1,収穫記録!$I:$I,$J$2,収穫記録!$J:$J,M$9,収穫記録!$F:$F,$I212,収穫記録!$B:$B,"&gt;="&amp;$J$5,収穫記録!$B:$B,"&lt;="&amp;$J$6)
/_xlfn.UNIQUE(_xlfn._xlws.FILTER($E:$E,$D:$D=$J$3))
/IF($J$4="総計",1,IF($J$4="割合",$H212,$K212/10))
),0)</f>
        <v>0</v>
      </c>
      <c r="N212" s="48" t="str" cm="1">
        <f t="array" ref="N212">IFERROR(
IF(OR(N$9="",$I212=""),"",
SUMIFS(収穫記録!$P:$P,収穫記録!$D:$D,$J$1,収穫記録!$I:$I,$J$2,収穫記録!$J:$J,N$9,収穫記録!$F:$F,$I212,収穫記録!$B:$B,"&gt;="&amp;$J$5,収穫記録!$B:$B,"&lt;="&amp;$J$6)
/_xlfn.UNIQUE(_xlfn._xlws.FILTER($E:$E,$D:$D=$J$3))
/IF($J$4="総計",1,IF($J$4="割合",$H212,$K212/10))
),0)</f>
        <v/>
      </c>
      <c r="O212" s="48" t="str" cm="1">
        <f t="array" ref="O212">IFERROR(
IF(OR(O$9="",$I212=""),"",
SUMIFS(収穫記録!$P:$P,収穫記録!$D:$D,$J$1,収穫記録!$I:$I,$J$2,収穫記録!$J:$J,O$9,収穫記録!$F:$F,$I212,収穫記録!$B:$B,"&gt;="&amp;$J$5,収穫記録!$B:$B,"&lt;="&amp;$J$6)
/_xlfn.UNIQUE(_xlfn._xlws.FILTER($E:$E,$D:$D=$J$3))
/IF($J$4="総計",1,IF($J$4="割合",$H212,$K212/10))
),0)</f>
        <v/>
      </c>
      <c r="P212" s="48" t="str" cm="1">
        <f t="array" ref="P212">IFERROR(
IF(OR(P$9="",$I212=""),"",
SUMIFS(収穫記録!$P:$P,収穫記録!$D:$D,$J$1,収穫記録!$I:$I,$J$2,収穫記録!$J:$J,P$9,収穫記録!$F:$F,$I212,収穫記録!$B:$B,"&gt;="&amp;$J$5,収穫記録!$B:$B,"&lt;="&amp;$J$6)
/_xlfn.UNIQUE(_xlfn._xlws.FILTER($E:$E,$D:$D=$J$3))
/IF($J$4="総計",1,IF($J$4="割合",$H212,$K212/10))
),0)</f>
        <v/>
      </c>
      <c r="Q212" s="48" t="str" cm="1">
        <f t="array" ref="Q212">IFERROR(
IF(OR(Q$9="",$I212=""),"",
SUMIFS(収穫記録!$P:$P,収穫記録!$D:$D,$J$1,収穫記録!$I:$I,$J$2,収穫記録!$J:$J,Q$9,収穫記録!$F:$F,$I212,収穫記録!$B:$B,"&gt;="&amp;$J$5,収穫記録!$B:$B,"&lt;="&amp;$J$6)
/_xlfn.UNIQUE(_xlfn._xlws.FILTER($E:$E,$D:$D=$J$3))
/IF($J$4="総計",1,IF($J$4="割合",$H212,$K212/10))
),0)</f>
        <v/>
      </c>
      <c r="R212" s="48" t="str" cm="1">
        <f t="array" ref="R212">IFERROR(
IF(OR(R$9="",$I212=""),"",
SUMIFS(収穫記録!$P:$P,収穫記録!$D:$D,$J$1,収穫記録!$I:$I,$J$2,収穫記録!$J:$J,R$9,収穫記録!$F:$F,$I212,収穫記録!$B:$B,"&gt;="&amp;$J$5,収穫記録!$B:$B,"&lt;="&amp;$J$6)
/_xlfn.UNIQUE(_xlfn._xlws.FILTER($E:$E,$D:$D=$J$3))
/IF($J$4="総計",1,IF($J$4="割合",$H212,$K212/10))
),0)</f>
        <v/>
      </c>
      <c r="S212" s="48" t="str" cm="1">
        <f t="array" ref="S212">IFERROR(
IF(OR(S$9="",$I212=""),"",
SUMIFS(収穫記録!$P:$P,収穫記録!$D:$D,$J$1,収穫記録!$I:$I,$J$2,収穫記録!$J:$J,S$9,収穫記録!$F:$F,$I212,収穫記録!$B:$B,"&gt;="&amp;$J$5,収穫記録!$B:$B,"&lt;="&amp;$J$6)
/_xlfn.UNIQUE(_xlfn._xlws.FILTER($E:$E,$D:$D=$J$3))
/IF($J$4="総計",1,IF($J$4="割合",$H212,$K212/10))
),0)</f>
        <v/>
      </c>
      <c r="T212" s="48" t="str" cm="1">
        <f t="array" ref="T212">IFERROR(
IF(OR(T$9="",$I212=""),"",
SUMIFS(収穫記録!$P:$P,収穫記録!$D:$D,$J$1,収穫記録!$I:$I,$J$2,収穫記録!$J:$J,T$9,収穫記録!$F:$F,$I212,収穫記録!$B:$B,"&gt;="&amp;$J$5,収穫記録!$B:$B,"&lt;="&amp;$J$6)
/_xlfn.UNIQUE(_xlfn._xlws.FILTER($E:$E,$D:$D=$J$3))
/IF($J$4="総計",1,IF($J$4="割合",$H212,$K212/10))
),0)</f>
        <v/>
      </c>
      <c r="U212" s="48" t="str" cm="1">
        <f t="array" ref="U212">IFERROR(
IF(OR(U$9="",$I212=""),"",
SUMIFS(収穫記録!$P:$P,収穫記録!$D:$D,$J$1,収穫記録!$I:$I,$J$2,収穫記録!$J:$J,U$9,収穫記録!$F:$F,$I212,収穫記録!$B:$B,"&gt;="&amp;$J$5,収穫記録!$B:$B,"&lt;="&amp;$J$6)
/_xlfn.UNIQUE(_xlfn._xlws.FILTER($E:$E,$D:$D=$J$3))
/IF($J$4="総計",1,IF($J$4="割合",$H212,$K212/10))
),0)</f>
        <v/>
      </c>
      <c r="V212" s="48" t="str" cm="1">
        <f t="array" ref="V212">IFERROR(
IF(OR(V$9="",$I212=""),"",
SUMIFS(収穫記録!$P:$P,収穫記録!$D:$D,$J$1,収穫記録!$I:$I,$J$2,収穫記録!$J:$J,V$9,収穫記録!$F:$F,$I212,収穫記録!$B:$B,"&gt;="&amp;$J$5,収穫記録!$B:$B,"&lt;="&amp;$J$6)
/_xlfn.UNIQUE(_xlfn._xlws.FILTER($E:$E,$D:$D=$J$3))
/IF($J$4="総計",1,IF($J$4="割合",$H212,$K212/10))
),0)</f>
        <v/>
      </c>
      <c r="W212" s="48" t="str" cm="1">
        <f t="array" ref="W212">IFERROR(
IF(OR(W$9="",$I212=""),"",
SUMIFS(収穫記録!$P:$P,収穫記録!$D:$D,$J$1,収穫記録!$I:$I,$J$2,収穫記録!$J:$J,W$9,収穫記録!$F:$F,$I212,収穫記録!$B:$B,"&gt;="&amp;$J$5,収穫記録!$B:$B,"&lt;="&amp;$J$6)
/_xlfn.UNIQUE(_xlfn._xlws.FILTER($E:$E,$D:$D=$J$3))
/IF($J$4="総計",1,IF($J$4="割合",$H212,$K212/10))
),0)</f>
        <v/>
      </c>
      <c r="X212" s="48" t="str" cm="1">
        <f t="array" ref="X212">IFERROR(
IF(OR(X$9="",$I212=""),"",
SUMIFS(収穫記録!$P:$P,収穫記録!$D:$D,$J$1,収穫記録!$I:$I,$J$2,収穫記録!$J:$J,X$9,収穫記録!$F:$F,$I212,収穫記録!$B:$B,"&gt;="&amp;$J$5,収穫記録!$B:$B,"&lt;="&amp;$J$6)
/_xlfn.UNIQUE(_xlfn._xlws.FILTER($E:$E,$D:$D=$J$3))
/IF($J$4="総計",1,IF($J$4="割合",$H212,$K212/10))
),0)</f>
        <v/>
      </c>
    </row>
    <row r="213" spans="10:24">
      <c r="J213" s="13"/>
      <c r="K213" s="37"/>
      <c r="L213" s="46" t="str">
        <f t="shared" si="3"/>
        <v/>
      </c>
      <c r="M213" s="47" cm="1">
        <f t="array" ref="M213">IFERROR(
IF(OR(M$9="",$I213=""),"",
SUMIFS(収穫記録!$P:$P,収穫記録!$D:$D,$J$1,収穫記録!$I:$I,$J$2,収穫記録!$J:$J,M$9,収穫記録!$F:$F,$I213,収穫記録!$B:$B,"&gt;="&amp;$J$5,収穫記録!$B:$B,"&lt;="&amp;$J$6)
/_xlfn.UNIQUE(_xlfn._xlws.FILTER($E:$E,$D:$D=$J$3))
/IF($J$4="総計",1,IF($J$4="割合",$H213,$K213/10))
),0)</f>
        <v>0</v>
      </c>
      <c r="N213" s="48" t="str" cm="1">
        <f t="array" ref="N213">IFERROR(
IF(OR(N$9="",$I213=""),"",
SUMIFS(収穫記録!$P:$P,収穫記録!$D:$D,$J$1,収穫記録!$I:$I,$J$2,収穫記録!$J:$J,N$9,収穫記録!$F:$F,$I213,収穫記録!$B:$B,"&gt;="&amp;$J$5,収穫記録!$B:$B,"&lt;="&amp;$J$6)
/_xlfn.UNIQUE(_xlfn._xlws.FILTER($E:$E,$D:$D=$J$3))
/IF($J$4="総計",1,IF($J$4="割合",$H213,$K213/10))
),0)</f>
        <v/>
      </c>
      <c r="O213" s="48" t="str" cm="1">
        <f t="array" ref="O213">IFERROR(
IF(OR(O$9="",$I213=""),"",
SUMIFS(収穫記録!$P:$P,収穫記録!$D:$D,$J$1,収穫記録!$I:$I,$J$2,収穫記録!$J:$J,O$9,収穫記録!$F:$F,$I213,収穫記録!$B:$B,"&gt;="&amp;$J$5,収穫記録!$B:$B,"&lt;="&amp;$J$6)
/_xlfn.UNIQUE(_xlfn._xlws.FILTER($E:$E,$D:$D=$J$3))
/IF($J$4="総計",1,IF($J$4="割合",$H213,$K213/10))
),0)</f>
        <v/>
      </c>
      <c r="P213" s="48" t="str" cm="1">
        <f t="array" ref="P213">IFERROR(
IF(OR(P$9="",$I213=""),"",
SUMIFS(収穫記録!$P:$P,収穫記録!$D:$D,$J$1,収穫記録!$I:$I,$J$2,収穫記録!$J:$J,P$9,収穫記録!$F:$F,$I213,収穫記録!$B:$B,"&gt;="&amp;$J$5,収穫記録!$B:$B,"&lt;="&amp;$J$6)
/_xlfn.UNIQUE(_xlfn._xlws.FILTER($E:$E,$D:$D=$J$3))
/IF($J$4="総計",1,IF($J$4="割合",$H213,$K213/10))
),0)</f>
        <v/>
      </c>
      <c r="Q213" s="48" t="str" cm="1">
        <f t="array" ref="Q213">IFERROR(
IF(OR(Q$9="",$I213=""),"",
SUMIFS(収穫記録!$P:$P,収穫記録!$D:$D,$J$1,収穫記録!$I:$I,$J$2,収穫記録!$J:$J,Q$9,収穫記録!$F:$F,$I213,収穫記録!$B:$B,"&gt;="&amp;$J$5,収穫記録!$B:$B,"&lt;="&amp;$J$6)
/_xlfn.UNIQUE(_xlfn._xlws.FILTER($E:$E,$D:$D=$J$3))
/IF($J$4="総計",1,IF($J$4="割合",$H213,$K213/10))
),0)</f>
        <v/>
      </c>
      <c r="R213" s="48" t="str" cm="1">
        <f t="array" ref="R213">IFERROR(
IF(OR(R$9="",$I213=""),"",
SUMIFS(収穫記録!$P:$P,収穫記録!$D:$D,$J$1,収穫記録!$I:$I,$J$2,収穫記録!$J:$J,R$9,収穫記録!$F:$F,$I213,収穫記録!$B:$B,"&gt;="&amp;$J$5,収穫記録!$B:$B,"&lt;="&amp;$J$6)
/_xlfn.UNIQUE(_xlfn._xlws.FILTER($E:$E,$D:$D=$J$3))
/IF($J$4="総計",1,IF($J$4="割合",$H213,$K213/10))
),0)</f>
        <v/>
      </c>
      <c r="S213" s="48" t="str" cm="1">
        <f t="array" ref="S213">IFERROR(
IF(OR(S$9="",$I213=""),"",
SUMIFS(収穫記録!$P:$P,収穫記録!$D:$D,$J$1,収穫記録!$I:$I,$J$2,収穫記録!$J:$J,S$9,収穫記録!$F:$F,$I213,収穫記録!$B:$B,"&gt;="&amp;$J$5,収穫記録!$B:$B,"&lt;="&amp;$J$6)
/_xlfn.UNIQUE(_xlfn._xlws.FILTER($E:$E,$D:$D=$J$3))
/IF($J$4="総計",1,IF($J$4="割合",$H213,$K213/10))
),0)</f>
        <v/>
      </c>
      <c r="T213" s="48" t="str" cm="1">
        <f t="array" ref="T213">IFERROR(
IF(OR(T$9="",$I213=""),"",
SUMIFS(収穫記録!$P:$P,収穫記録!$D:$D,$J$1,収穫記録!$I:$I,$J$2,収穫記録!$J:$J,T$9,収穫記録!$F:$F,$I213,収穫記録!$B:$B,"&gt;="&amp;$J$5,収穫記録!$B:$B,"&lt;="&amp;$J$6)
/_xlfn.UNIQUE(_xlfn._xlws.FILTER($E:$E,$D:$D=$J$3))
/IF($J$4="総計",1,IF($J$4="割合",$H213,$K213/10))
),0)</f>
        <v/>
      </c>
      <c r="U213" s="48" t="str" cm="1">
        <f t="array" ref="U213">IFERROR(
IF(OR(U$9="",$I213=""),"",
SUMIFS(収穫記録!$P:$P,収穫記録!$D:$D,$J$1,収穫記録!$I:$I,$J$2,収穫記録!$J:$J,U$9,収穫記録!$F:$F,$I213,収穫記録!$B:$B,"&gt;="&amp;$J$5,収穫記録!$B:$B,"&lt;="&amp;$J$6)
/_xlfn.UNIQUE(_xlfn._xlws.FILTER($E:$E,$D:$D=$J$3))
/IF($J$4="総計",1,IF($J$4="割合",$H213,$K213/10))
),0)</f>
        <v/>
      </c>
      <c r="V213" s="48" t="str" cm="1">
        <f t="array" ref="V213">IFERROR(
IF(OR(V$9="",$I213=""),"",
SUMIFS(収穫記録!$P:$P,収穫記録!$D:$D,$J$1,収穫記録!$I:$I,$J$2,収穫記録!$J:$J,V$9,収穫記録!$F:$F,$I213,収穫記録!$B:$B,"&gt;="&amp;$J$5,収穫記録!$B:$B,"&lt;="&amp;$J$6)
/_xlfn.UNIQUE(_xlfn._xlws.FILTER($E:$E,$D:$D=$J$3))
/IF($J$4="総計",1,IF($J$4="割合",$H213,$K213/10))
),0)</f>
        <v/>
      </c>
      <c r="W213" s="48" t="str" cm="1">
        <f t="array" ref="W213">IFERROR(
IF(OR(W$9="",$I213=""),"",
SUMIFS(収穫記録!$P:$P,収穫記録!$D:$D,$J$1,収穫記録!$I:$I,$J$2,収穫記録!$J:$J,W$9,収穫記録!$F:$F,$I213,収穫記録!$B:$B,"&gt;="&amp;$J$5,収穫記録!$B:$B,"&lt;="&amp;$J$6)
/_xlfn.UNIQUE(_xlfn._xlws.FILTER($E:$E,$D:$D=$J$3))
/IF($J$4="総計",1,IF($J$4="割合",$H213,$K213/10))
),0)</f>
        <v/>
      </c>
      <c r="X213" s="48" t="str" cm="1">
        <f t="array" ref="X213">IFERROR(
IF(OR(X$9="",$I213=""),"",
SUMIFS(収穫記録!$P:$P,収穫記録!$D:$D,$J$1,収穫記録!$I:$I,$J$2,収穫記録!$J:$J,X$9,収穫記録!$F:$F,$I213,収穫記録!$B:$B,"&gt;="&amp;$J$5,収穫記録!$B:$B,"&lt;="&amp;$J$6)
/_xlfn.UNIQUE(_xlfn._xlws.FILTER($E:$E,$D:$D=$J$3))
/IF($J$4="総計",1,IF($J$4="割合",$H213,$K213/10))
),0)</f>
        <v/>
      </c>
    </row>
    <row r="214" spans="10:24">
      <c r="J214" s="13"/>
      <c r="K214" s="37"/>
      <c r="L214" s="46" t="str">
        <f t="shared" si="3"/>
        <v/>
      </c>
      <c r="M214" s="47" cm="1">
        <f t="array" ref="M214">IFERROR(
IF(OR(M$9="",$I214=""),"",
SUMIFS(収穫記録!$P:$P,収穫記録!$D:$D,$J$1,収穫記録!$I:$I,$J$2,収穫記録!$J:$J,M$9,収穫記録!$F:$F,$I214,収穫記録!$B:$B,"&gt;="&amp;$J$5,収穫記録!$B:$B,"&lt;="&amp;$J$6)
/_xlfn.UNIQUE(_xlfn._xlws.FILTER($E:$E,$D:$D=$J$3))
/IF($J$4="総計",1,IF($J$4="割合",$H214,$K214/10))
),0)</f>
        <v>0</v>
      </c>
      <c r="N214" s="48" t="str" cm="1">
        <f t="array" ref="N214">IFERROR(
IF(OR(N$9="",$I214=""),"",
SUMIFS(収穫記録!$P:$P,収穫記録!$D:$D,$J$1,収穫記録!$I:$I,$J$2,収穫記録!$J:$J,N$9,収穫記録!$F:$F,$I214,収穫記録!$B:$B,"&gt;="&amp;$J$5,収穫記録!$B:$B,"&lt;="&amp;$J$6)
/_xlfn.UNIQUE(_xlfn._xlws.FILTER($E:$E,$D:$D=$J$3))
/IF($J$4="総計",1,IF($J$4="割合",$H214,$K214/10))
),0)</f>
        <v/>
      </c>
      <c r="O214" s="48" t="str" cm="1">
        <f t="array" ref="O214">IFERROR(
IF(OR(O$9="",$I214=""),"",
SUMIFS(収穫記録!$P:$P,収穫記録!$D:$D,$J$1,収穫記録!$I:$I,$J$2,収穫記録!$J:$J,O$9,収穫記録!$F:$F,$I214,収穫記録!$B:$B,"&gt;="&amp;$J$5,収穫記録!$B:$B,"&lt;="&amp;$J$6)
/_xlfn.UNIQUE(_xlfn._xlws.FILTER($E:$E,$D:$D=$J$3))
/IF($J$4="総計",1,IF($J$4="割合",$H214,$K214/10))
),0)</f>
        <v/>
      </c>
      <c r="P214" s="48" t="str" cm="1">
        <f t="array" ref="P214">IFERROR(
IF(OR(P$9="",$I214=""),"",
SUMIFS(収穫記録!$P:$P,収穫記録!$D:$D,$J$1,収穫記録!$I:$I,$J$2,収穫記録!$J:$J,P$9,収穫記録!$F:$F,$I214,収穫記録!$B:$B,"&gt;="&amp;$J$5,収穫記録!$B:$B,"&lt;="&amp;$J$6)
/_xlfn.UNIQUE(_xlfn._xlws.FILTER($E:$E,$D:$D=$J$3))
/IF($J$4="総計",1,IF($J$4="割合",$H214,$K214/10))
),0)</f>
        <v/>
      </c>
      <c r="Q214" s="48" t="str" cm="1">
        <f t="array" ref="Q214">IFERROR(
IF(OR(Q$9="",$I214=""),"",
SUMIFS(収穫記録!$P:$P,収穫記録!$D:$D,$J$1,収穫記録!$I:$I,$J$2,収穫記録!$J:$J,Q$9,収穫記録!$F:$F,$I214,収穫記録!$B:$B,"&gt;="&amp;$J$5,収穫記録!$B:$B,"&lt;="&amp;$J$6)
/_xlfn.UNIQUE(_xlfn._xlws.FILTER($E:$E,$D:$D=$J$3))
/IF($J$4="総計",1,IF($J$4="割合",$H214,$K214/10))
),0)</f>
        <v/>
      </c>
      <c r="R214" s="48" t="str" cm="1">
        <f t="array" ref="R214">IFERROR(
IF(OR(R$9="",$I214=""),"",
SUMIFS(収穫記録!$P:$P,収穫記録!$D:$D,$J$1,収穫記録!$I:$I,$J$2,収穫記録!$J:$J,R$9,収穫記録!$F:$F,$I214,収穫記録!$B:$B,"&gt;="&amp;$J$5,収穫記録!$B:$B,"&lt;="&amp;$J$6)
/_xlfn.UNIQUE(_xlfn._xlws.FILTER($E:$E,$D:$D=$J$3))
/IF($J$4="総計",1,IF($J$4="割合",$H214,$K214/10))
),0)</f>
        <v/>
      </c>
      <c r="S214" s="48" t="str" cm="1">
        <f t="array" ref="S214">IFERROR(
IF(OR(S$9="",$I214=""),"",
SUMIFS(収穫記録!$P:$P,収穫記録!$D:$D,$J$1,収穫記録!$I:$I,$J$2,収穫記録!$J:$J,S$9,収穫記録!$F:$F,$I214,収穫記録!$B:$B,"&gt;="&amp;$J$5,収穫記録!$B:$B,"&lt;="&amp;$J$6)
/_xlfn.UNIQUE(_xlfn._xlws.FILTER($E:$E,$D:$D=$J$3))
/IF($J$4="総計",1,IF($J$4="割合",$H214,$K214/10))
),0)</f>
        <v/>
      </c>
      <c r="T214" s="48" t="str" cm="1">
        <f t="array" ref="T214">IFERROR(
IF(OR(T$9="",$I214=""),"",
SUMIFS(収穫記録!$P:$P,収穫記録!$D:$D,$J$1,収穫記録!$I:$I,$J$2,収穫記録!$J:$J,T$9,収穫記録!$F:$F,$I214,収穫記録!$B:$B,"&gt;="&amp;$J$5,収穫記録!$B:$B,"&lt;="&amp;$J$6)
/_xlfn.UNIQUE(_xlfn._xlws.FILTER($E:$E,$D:$D=$J$3))
/IF($J$4="総計",1,IF($J$4="割合",$H214,$K214/10))
),0)</f>
        <v/>
      </c>
      <c r="U214" s="48" t="str" cm="1">
        <f t="array" ref="U214">IFERROR(
IF(OR(U$9="",$I214=""),"",
SUMIFS(収穫記録!$P:$P,収穫記録!$D:$D,$J$1,収穫記録!$I:$I,$J$2,収穫記録!$J:$J,U$9,収穫記録!$F:$F,$I214,収穫記録!$B:$B,"&gt;="&amp;$J$5,収穫記録!$B:$B,"&lt;="&amp;$J$6)
/_xlfn.UNIQUE(_xlfn._xlws.FILTER($E:$E,$D:$D=$J$3))
/IF($J$4="総計",1,IF($J$4="割合",$H214,$K214/10))
),0)</f>
        <v/>
      </c>
      <c r="V214" s="48" t="str" cm="1">
        <f t="array" ref="V214">IFERROR(
IF(OR(V$9="",$I214=""),"",
SUMIFS(収穫記録!$P:$P,収穫記録!$D:$D,$J$1,収穫記録!$I:$I,$J$2,収穫記録!$J:$J,V$9,収穫記録!$F:$F,$I214,収穫記録!$B:$B,"&gt;="&amp;$J$5,収穫記録!$B:$B,"&lt;="&amp;$J$6)
/_xlfn.UNIQUE(_xlfn._xlws.FILTER($E:$E,$D:$D=$J$3))
/IF($J$4="総計",1,IF($J$4="割合",$H214,$K214/10))
),0)</f>
        <v/>
      </c>
      <c r="W214" s="48" t="str" cm="1">
        <f t="array" ref="W214">IFERROR(
IF(OR(W$9="",$I214=""),"",
SUMIFS(収穫記録!$P:$P,収穫記録!$D:$D,$J$1,収穫記録!$I:$I,$J$2,収穫記録!$J:$J,W$9,収穫記録!$F:$F,$I214,収穫記録!$B:$B,"&gt;="&amp;$J$5,収穫記録!$B:$B,"&lt;="&amp;$J$6)
/_xlfn.UNIQUE(_xlfn._xlws.FILTER($E:$E,$D:$D=$J$3))
/IF($J$4="総計",1,IF($J$4="割合",$H214,$K214/10))
),0)</f>
        <v/>
      </c>
      <c r="X214" s="48" t="str" cm="1">
        <f t="array" ref="X214">IFERROR(
IF(OR(X$9="",$I214=""),"",
SUMIFS(収穫記録!$P:$P,収穫記録!$D:$D,$J$1,収穫記録!$I:$I,$J$2,収穫記録!$J:$J,X$9,収穫記録!$F:$F,$I214,収穫記録!$B:$B,"&gt;="&amp;$J$5,収穫記録!$B:$B,"&lt;="&amp;$J$6)
/_xlfn.UNIQUE(_xlfn._xlws.FILTER($E:$E,$D:$D=$J$3))
/IF($J$4="総計",1,IF($J$4="割合",$H214,$K214/10))
),0)</f>
        <v/>
      </c>
    </row>
    <row r="215" spans="10:24">
      <c r="J215" s="13"/>
      <c r="K215" s="37"/>
      <c r="L215" s="46" t="str">
        <f t="shared" si="3"/>
        <v/>
      </c>
      <c r="M215" s="47" cm="1">
        <f t="array" ref="M215">IFERROR(
IF(OR(M$9="",$I215=""),"",
SUMIFS(収穫記録!$P:$P,収穫記録!$D:$D,$J$1,収穫記録!$I:$I,$J$2,収穫記録!$J:$J,M$9,収穫記録!$F:$F,$I215,収穫記録!$B:$B,"&gt;="&amp;$J$5,収穫記録!$B:$B,"&lt;="&amp;$J$6)
/_xlfn.UNIQUE(_xlfn._xlws.FILTER($E:$E,$D:$D=$J$3))
/IF($J$4="総計",1,IF($J$4="割合",$H215,$K215/10))
),0)</f>
        <v>0</v>
      </c>
      <c r="N215" s="48" t="str" cm="1">
        <f t="array" ref="N215">IFERROR(
IF(OR(N$9="",$I215=""),"",
SUMIFS(収穫記録!$P:$P,収穫記録!$D:$D,$J$1,収穫記録!$I:$I,$J$2,収穫記録!$J:$J,N$9,収穫記録!$F:$F,$I215,収穫記録!$B:$B,"&gt;="&amp;$J$5,収穫記録!$B:$B,"&lt;="&amp;$J$6)
/_xlfn.UNIQUE(_xlfn._xlws.FILTER($E:$E,$D:$D=$J$3))
/IF($J$4="総計",1,IF($J$4="割合",$H215,$K215/10))
),0)</f>
        <v/>
      </c>
      <c r="O215" s="48" t="str" cm="1">
        <f t="array" ref="O215">IFERROR(
IF(OR(O$9="",$I215=""),"",
SUMIFS(収穫記録!$P:$P,収穫記録!$D:$D,$J$1,収穫記録!$I:$I,$J$2,収穫記録!$J:$J,O$9,収穫記録!$F:$F,$I215,収穫記録!$B:$B,"&gt;="&amp;$J$5,収穫記録!$B:$B,"&lt;="&amp;$J$6)
/_xlfn.UNIQUE(_xlfn._xlws.FILTER($E:$E,$D:$D=$J$3))
/IF($J$4="総計",1,IF($J$4="割合",$H215,$K215/10))
),0)</f>
        <v/>
      </c>
      <c r="P215" s="48" t="str" cm="1">
        <f t="array" ref="P215">IFERROR(
IF(OR(P$9="",$I215=""),"",
SUMIFS(収穫記録!$P:$P,収穫記録!$D:$D,$J$1,収穫記録!$I:$I,$J$2,収穫記録!$J:$J,P$9,収穫記録!$F:$F,$I215,収穫記録!$B:$B,"&gt;="&amp;$J$5,収穫記録!$B:$B,"&lt;="&amp;$J$6)
/_xlfn.UNIQUE(_xlfn._xlws.FILTER($E:$E,$D:$D=$J$3))
/IF($J$4="総計",1,IF($J$4="割合",$H215,$K215/10))
),0)</f>
        <v/>
      </c>
      <c r="Q215" s="48" t="str" cm="1">
        <f t="array" ref="Q215">IFERROR(
IF(OR(Q$9="",$I215=""),"",
SUMIFS(収穫記録!$P:$P,収穫記録!$D:$D,$J$1,収穫記録!$I:$I,$J$2,収穫記録!$J:$J,Q$9,収穫記録!$F:$F,$I215,収穫記録!$B:$B,"&gt;="&amp;$J$5,収穫記録!$B:$B,"&lt;="&amp;$J$6)
/_xlfn.UNIQUE(_xlfn._xlws.FILTER($E:$E,$D:$D=$J$3))
/IF($J$4="総計",1,IF($J$4="割合",$H215,$K215/10))
),0)</f>
        <v/>
      </c>
      <c r="R215" s="48" t="str" cm="1">
        <f t="array" ref="R215">IFERROR(
IF(OR(R$9="",$I215=""),"",
SUMIFS(収穫記録!$P:$P,収穫記録!$D:$D,$J$1,収穫記録!$I:$I,$J$2,収穫記録!$J:$J,R$9,収穫記録!$F:$F,$I215,収穫記録!$B:$B,"&gt;="&amp;$J$5,収穫記録!$B:$B,"&lt;="&amp;$J$6)
/_xlfn.UNIQUE(_xlfn._xlws.FILTER($E:$E,$D:$D=$J$3))
/IF($J$4="総計",1,IF($J$4="割合",$H215,$K215/10))
),0)</f>
        <v/>
      </c>
      <c r="S215" s="48" t="str" cm="1">
        <f t="array" ref="S215">IFERROR(
IF(OR(S$9="",$I215=""),"",
SUMIFS(収穫記録!$P:$P,収穫記録!$D:$D,$J$1,収穫記録!$I:$I,$J$2,収穫記録!$J:$J,S$9,収穫記録!$F:$F,$I215,収穫記録!$B:$B,"&gt;="&amp;$J$5,収穫記録!$B:$B,"&lt;="&amp;$J$6)
/_xlfn.UNIQUE(_xlfn._xlws.FILTER($E:$E,$D:$D=$J$3))
/IF($J$4="総計",1,IF($J$4="割合",$H215,$K215/10))
),0)</f>
        <v/>
      </c>
      <c r="T215" s="48" t="str" cm="1">
        <f t="array" ref="T215">IFERROR(
IF(OR(T$9="",$I215=""),"",
SUMIFS(収穫記録!$P:$P,収穫記録!$D:$D,$J$1,収穫記録!$I:$I,$J$2,収穫記録!$J:$J,T$9,収穫記録!$F:$F,$I215,収穫記録!$B:$B,"&gt;="&amp;$J$5,収穫記録!$B:$B,"&lt;="&amp;$J$6)
/_xlfn.UNIQUE(_xlfn._xlws.FILTER($E:$E,$D:$D=$J$3))
/IF($J$4="総計",1,IF($J$4="割合",$H215,$K215/10))
),0)</f>
        <v/>
      </c>
      <c r="U215" s="48" t="str" cm="1">
        <f t="array" ref="U215">IFERROR(
IF(OR(U$9="",$I215=""),"",
SUMIFS(収穫記録!$P:$P,収穫記録!$D:$D,$J$1,収穫記録!$I:$I,$J$2,収穫記録!$J:$J,U$9,収穫記録!$F:$F,$I215,収穫記録!$B:$B,"&gt;="&amp;$J$5,収穫記録!$B:$B,"&lt;="&amp;$J$6)
/_xlfn.UNIQUE(_xlfn._xlws.FILTER($E:$E,$D:$D=$J$3))
/IF($J$4="総計",1,IF($J$4="割合",$H215,$K215/10))
),0)</f>
        <v/>
      </c>
      <c r="V215" s="48" t="str" cm="1">
        <f t="array" ref="V215">IFERROR(
IF(OR(V$9="",$I215=""),"",
SUMIFS(収穫記録!$P:$P,収穫記録!$D:$D,$J$1,収穫記録!$I:$I,$J$2,収穫記録!$J:$J,V$9,収穫記録!$F:$F,$I215,収穫記録!$B:$B,"&gt;="&amp;$J$5,収穫記録!$B:$B,"&lt;="&amp;$J$6)
/_xlfn.UNIQUE(_xlfn._xlws.FILTER($E:$E,$D:$D=$J$3))
/IF($J$4="総計",1,IF($J$4="割合",$H215,$K215/10))
),0)</f>
        <v/>
      </c>
      <c r="W215" s="48" t="str" cm="1">
        <f t="array" ref="W215">IFERROR(
IF(OR(W$9="",$I215=""),"",
SUMIFS(収穫記録!$P:$P,収穫記録!$D:$D,$J$1,収穫記録!$I:$I,$J$2,収穫記録!$J:$J,W$9,収穫記録!$F:$F,$I215,収穫記録!$B:$B,"&gt;="&amp;$J$5,収穫記録!$B:$B,"&lt;="&amp;$J$6)
/_xlfn.UNIQUE(_xlfn._xlws.FILTER($E:$E,$D:$D=$J$3))
/IF($J$4="総計",1,IF($J$4="割合",$H215,$K215/10))
),0)</f>
        <v/>
      </c>
      <c r="X215" s="48" t="str" cm="1">
        <f t="array" ref="X215">IFERROR(
IF(OR(X$9="",$I215=""),"",
SUMIFS(収穫記録!$P:$P,収穫記録!$D:$D,$J$1,収穫記録!$I:$I,$J$2,収穫記録!$J:$J,X$9,収穫記録!$F:$F,$I215,収穫記録!$B:$B,"&gt;="&amp;$J$5,収穫記録!$B:$B,"&lt;="&amp;$J$6)
/_xlfn.UNIQUE(_xlfn._xlws.FILTER($E:$E,$D:$D=$J$3))
/IF($J$4="総計",1,IF($J$4="割合",$H215,$K215/10))
),0)</f>
        <v/>
      </c>
    </row>
    <row r="216" spans="10:24">
      <c r="J216" s="13"/>
      <c r="K216" s="37"/>
      <c r="L216" s="46" t="str">
        <f t="shared" si="3"/>
        <v/>
      </c>
      <c r="M216" s="47" cm="1">
        <f t="array" ref="M216">IFERROR(
IF(OR(M$9="",$I216=""),"",
SUMIFS(収穫記録!$P:$P,収穫記録!$D:$D,$J$1,収穫記録!$I:$I,$J$2,収穫記録!$J:$J,M$9,収穫記録!$F:$F,$I216,収穫記録!$B:$B,"&gt;="&amp;$J$5,収穫記録!$B:$B,"&lt;="&amp;$J$6)
/_xlfn.UNIQUE(_xlfn._xlws.FILTER($E:$E,$D:$D=$J$3))
/IF($J$4="総計",1,IF($J$4="割合",$H216,$K216/10))
),0)</f>
        <v>0</v>
      </c>
      <c r="N216" s="48" t="str" cm="1">
        <f t="array" ref="N216">IFERROR(
IF(OR(N$9="",$I216=""),"",
SUMIFS(収穫記録!$P:$P,収穫記録!$D:$D,$J$1,収穫記録!$I:$I,$J$2,収穫記録!$J:$J,N$9,収穫記録!$F:$F,$I216,収穫記録!$B:$B,"&gt;="&amp;$J$5,収穫記録!$B:$B,"&lt;="&amp;$J$6)
/_xlfn.UNIQUE(_xlfn._xlws.FILTER($E:$E,$D:$D=$J$3))
/IF($J$4="総計",1,IF($J$4="割合",$H216,$K216/10))
),0)</f>
        <v/>
      </c>
      <c r="O216" s="48" t="str" cm="1">
        <f t="array" ref="O216">IFERROR(
IF(OR(O$9="",$I216=""),"",
SUMIFS(収穫記録!$P:$P,収穫記録!$D:$D,$J$1,収穫記録!$I:$I,$J$2,収穫記録!$J:$J,O$9,収穫記録!$F:$F,$I216,収穫記録!$B:$B,"&gt;="&amp;$J$5,収穫記録!$B:$B,"&lt;="&amp;$J$6)
/_xlfn.UNIQUE(_xlfn._xlws.FILTER($E:$E,$D:$D=$J$3))
/IF($J$4="総計",1,IF($J$4="割合",$H216,$K216/10))
),0)</f>
        <v/>
      </c>
      <c r="P216" s="48" t="str" cm="1">
        <f t="array" ref="P216">IFERROR(
IF(OR(P$9="",$I216=""),"",
SUMIFS(収穫記録!$P:$P,収穫記録!$D:$D,$J$1,収穫記録!$I:$I,$J$2,収穫記録!$J:$J,P$9,収穫記録!$F:$F,$I216,収穫記録!$B:$B,"&gt;="&amp;$J$5,収穫記録!$B:$B,"&lt;="&amp;$J$6)
/_xlfn.UNIQUE(_xlfn._xlws.FILTER($E:$E,$D:$D=$J$3))
/IF($J$4="総計",1,IF($J$4="割合",$H216,$K216/10))
),0)</f>
        <v/>
      </c>
      <c r="Q216" s="48" t="str" cm="1">
        <f t="array" ref="Q216">IFERROR(
IF(OR(Q$9="",$I216=""),"",
SUMIFS(収穫記録!$P:$P,収穫記録!$D:$D,$J$1,収穫記録!$I:$I,$J$2,収穫記録!$J:$J,Q$9,収穫記録!$F:$F,$I216,収穫記録!$B:$B,"&gt;="&amp;$J$5,収穫記録!$B:$B,"&lt;="&amp;$J$6)
/_xlfn.UNIQUE(_xlfn._xlws.FILTER($E:$E,$D:$D=$J$3))
/IF($J$4="総計",1,IF($J$4="割合",$H216,$K216/10))
),0)</f>
        <v/>
      </c>
      <c r="R216" s="48" t="str" cm="1">
        <f t="array" ref="R216">IFERROR(
IF(OR(R$9="",$I216=""),"",
SUMIFS(収穫記録!$P:$P,収穫記録!$D:$D,$J$1,収穫記録!$I:$I,$J$2,収穫記録!$J:$J,R$9,収穫記録!$F:$F,$I216,収穫記録!$B:$B,"&gt;="&amp;$J$5,収穫記録!$B:$B,"&lt;="&amp;$J$6)
/_xlfn.UNIQUE(_xlfn._xlws.FILTER($E:$E,$D:$D=$J$3))
/IF($J$4="総計",1,IF($J$4="割合",$H216,$K216/10))
),0)</f>
        <v/>
      </c>
      <c r="S216" s="48" t="str" cm="1">
        <f t="array" ref="S216">IFERROR(
IF(OR(S$9="",$I216=""),"",
SUMIFS(収穫記録!$P:$P,収穫記録!$D:$D,$J$1,収穫記録!$I:$I,$J$2,収穫記録!$J:$J,S$9,収穫記録!$F:$F,$I216,収穫記録!$B:$B,"&gt;="&amp;$J$5,収穫記録!$B:$B,"&lt;="&amp;$J$6)
/_xlfn.UNIQUE(_xlfn._xlws.FILTER($E:$E,$D:$D=$J$3))
/IF($J$4="総計",1,IF($J$4="割合",$H216,$K216/10))
),0)</f>
        <v/>
      </c>
      <c r="T216" s="48" t="str" cm="1">
        <f t="array" ref="T216">IFERROR(
IF(OR(T$9="",$I216=""),"",
SUMIFS(収穫記録!$P:$P,収穫記録!$D:$D,$J$1,収穫記録!$I:$I,$J$2,収穫記録!$J:$J,T$9,収穫記録!$F:$F,$I216,収穫記録!$B:$B,"&gt;="&amp;$J$5,収穫記録!$B:$B,"&lt;="&amp;$J$6)
/_xlfn.UNIQUE(_xlfn._xlws.FILTER($E:$E,$D:$D=$J$3))
/IF($J$4="総計",1,IF($J$4="割合",$H216,$K216/10))
),0)</f>
        <v/>
      </c>
      <c r="U216" s="48" t="str" cm="1">
        <f t="array" ref="U216">IFERROR(
IF(OR(U$9="",$I216=""),"",
SUMIFS(収穫記録!$P:$P,収穫記録!$D:$D,$J$1,収穫記録!$I:$I,$J$2,収穫記録!$J:$J,U$9,収穫記録!$F:$F,$I216,収穫記録!$B:$B,"&gt;="&amp;$J$5,収穫記録!$B:$B,"&lt;="&amp;$J$6)
/_xlfn.UNIQUE(_xlfn._xlws.FILTER($E:$E,$D:$D=$J$3))
/IF($J$4="総計",1,IF($J$4="割合",$H216,$K216/10))
),0)</f>
        <v/>
      </c>
      <c r="V216" s="48" t="str" cm="1">
        <f t="array" ref="V216">IFERROR(
IF(OR(V$9="",$I216=""),"",
SUMIFS(収穫記録!$P:$P,収穫記録!$D:$D,$J$1,収穫記録!$I:$I,$J$2,収穫記録!$J:$J,V$9,収穫記録!$F:$F,$I216,収穫記録!$B:$B,"&gt;="&amp;$J$5,収穫記録!$B:$B,"&lt;="&amp;$J$6)
/_xlfn.UNIQUE(_xlfn._xlws.FILTER($E:$E,$D:$D=$J$3))
/IF($J$4="総計",1,IF($J$4="割合",$H216,$K216/10))
),0)</f>
        <v/>
      </c>
      <c r="W216" s="48" t="str" cm="1">
        <f t="array" ref="W216">IFERROR(
IF(OR(W$9="",$I216=""),"",
SUMIFS(収穫記録!$P:$P,収穫記録!$D:$D,$J$1,収穫記録!$I:$I,$J$2,収穫記録!$J:$J,W$9,収穫記録!$F:$F,$I216,収穫記録!$B:$B,"&gt;="&amp;$J$5,収穫記録!$B:$B,"&lt;="&amp;$J$6)
/_xlfn.UNIQUE(_xlfn._xlws.FILTER($E:$E,$D:$D=$J$3))
/IF($J$4="総計",1,IF($J$4="割合",$H216,$K216/10))
),0)</f>
        <v/>
      </c>
      <c r="X216" s="48" t="str" cm="1">
        <f t="array" ref="X216">IFERROR(
IF(OR(X$9="",$I216=""),"",
SUMIFS(収穫記録!$P:$P,収穫記録!$D:$D,$J$1,収穫記録!$I:$I,$J$2,収穫記録!$J:$J,X$9,収穫記録!$F:$F,$I216,収穫記録!$B:$B,"&gt;="&amp;$J$5,収穫記録!$B:$B,"&lt;="&amp;$J$6)
/_xlfn.UNIQUE(_xlfn._xlws.FILTER($E:$E,$D:$D=$J$3))
/IF($J$4="総計",1,IF($J$4="割合",$H216,$K216/10))
),0)</f>
        <v/>
      </c>
    </row>
    <row r="217" spans="10:24">
      <c r="J217" s="13"/>
      <c r="K217" s="37"/>
      <c r="L217" s="46" t="str">
        <f t="shared" si="3"/>
        <v/>
      </c>
      <c r="M217" s="47" cm="1">
        <f t="array" ref="M217">IFERROR(
IF(OR(M$9="",$I217=""),"",
SUMIFS(収穫記録!$P:$P,収穫記録!$D:$D,$J$1,収穫記録!$I:$I,$J$2,収穫記録!$J:$J,M$9,収穫記録!$F:$F,$I217,収穫記録!$B:$B,"&gt;="&amp;$J$5,収穫記録!$B:$B,"&lt;="&amp;$J$6)
/_xlfn.UNIQUE(_xlfn._xlws.FILTER($E:$E,$D:$D=$J$3))
/IF($J$4="総計",1,IF($J$4="割合",$H217,$K217/10))
),0)</f>
        <v>0</v>
      </c>
      <c r="N217" s="48" t="str" cm="1">
        <f t="array" ref="N217">IFERROR(
IF(OR(N$9="",$I217=""),"",
SUMIFS(収穫記録!$P:$P,収穫記録!$D:$D,$J$1,収穫記録!$I:$I,$J$2,収穫記録!$J:$J,N$9,収穫記録!$F:$F,$I217,収穫記録!$B:$B,"&gt;="&amp;$J$5,収穫記録!$B:$B,"&lt;="&amp;$J$6)
/_xlfn.UNIQUE(_xlfn._xlws.FILTER($E:$E,$D:$D=$J$3))
/IF($J$4="総計",1,IF($J$4="割合",$H217,$K217/10))
),0)</f>
        <v/>
      </c>
      <c r="O217" s="48" t="str" cm="1">
        <f t="array" ref="O217">IFERROR(
IF(OR(O$9="",$I217=""),"",
SUMIFS(収穫記録!$P:$P,収穫記録!$D:$D,$J$1,収穫記録!$I:$I,$J$2,収穫記録!$J:$J,O$9,収穫記録!$F:$F,$I217,収穫記録!$B:$B,"&gt;="&amp;$J$5,収穫記録!$B:$B,"&lt;="&amp;$J$6)
/_xlfn.UNIQUE(_xlfn._xlws.FILTER($E:$E,$D:$D=$J$3))
/IF($J$4="総計",1,IF($J$4="割合",$H217,$K217/10))
),0)</f>
        <v/>
      </c>
      <c r="P217" s="48" t="str" cm="1">
        <f t="array" ref="P217">IFERROR(
IF(OR(P$9="",$I217=""),"",
SUMIFS(収穫記録!$P:$P,収穫記録!$D:$D,$J$1,収穫記録!$I:$I,$J$2,収穫記録!$J:$J,P$9,収穫記録!$F:$F,$I217,収穫記録!$B:$B,"&gt;="&amp;$J$5,収穫記録!$B:$B,"&lt;="&amp;$J$6)
/_xlfn.UNIQUE(_xlfn._xlws.FILTER($E:$E,$D:$D=$J$3))
/IF($J$4="総計",1,IF($J$4="割合",$H217,$K217/10))
),0)</f>
        <v/>
      </c>
      <c r="Q217" s="48" t="str" cm="1">
        <f t="array" ref="Q217">IFERROR(
IF(OR(Q$9="",$I217=""),"",
SUMIFS(収穫記録!$P:$P,収穫記録!$D:$D,$J$1,収穫記録!$I:$I,$J$2,収穫記録!$J:$J,Q$9,収穫記録!$F:$F,$I217,収穫記録!$B:$B,"&gt;="&amp;$J$5,収穫記録!$B:$B,"&lt;="&amp;$J$6)
/_xlfn.UNIQUE(_xlfn._xlws.FILTER($E:$E,$D:$D=$J$3))
/IF($J$4="総計",1,IF($J$4="割合",$H217,$K217/10))
),0)</f>
        <v/>
      </c>
      <c r="R217" s="48" t="str" cm="1">
        <f t="array" ref="R217">IFERROR(
IF(OR(R$9="",$I217=""),"",
SUMIFS(収穫記録!$P:$P,収穫記録!$D:$D,$J$1,収穫記録!$I:$I,$J$2,収穫記録!$J:$J,R$9,収穫記録!$F:$F,$I217,収穫記録!$B:$B,"&gt;="&amp;$J$5,収穫記録!$B:$B,"&lt;="&amp;$J$6)
/_xlfn.UNIQUE(_xlfn._xlws.FILTER($E:$E,$D:$D=$J$3))
/IF($J$4="総計",1,IF($J$4="割合",$H217,$K217/10))
),0)</f>
        <v/>
      </c>
      <c r="S217" s="48" t="str" cm="1">
        <f t="array" ref="S217">IFERROR(
IF(OR(S$9="",$I217=""),"",
SUMIFS(収穫記録!$P:$P,収穫記録!$D:$D,$J$1,収穫記録!$I:$I,$J$2,収穫記録!$J:$J,S$9,収穫記録!$F:$F,$I217,収穫記録!$B:$B,"&gt;="&amp;$J$5,収穫記録!$B:$B,"&lt;="&amp;$J$6)
/_xlfn.UNIQUE(_xlfn._xlws.FILTER($E:$E,$D:$D=$J$3))
/IF($J$4="総計",1,IF($J$4="割合",$H217,$K217/10))
),0)</f>
        <v/>
      </c>
      <c r="T217" s="48" t="str" cm="1">
        <f t="array" ref="T217">IFERROR(
IF(OR(T$9="",$I217=""),"",
SUMIFS(収穫記録!$P:$P,収穫記録!$D:$D,$J$1,収穫記録!$I:$I,$J$2,収穫記録!$J:$J,T$9,収穫記録!$F:$F,$I217,収穫記録!$B:$B,"&gt;="&amp;$J$5,収穫記録!$B:$B,"&lt;="&amp;$J$6)
/_xlfn.UNIQUE(_xlfn._xlws.FILTER($E:$E,$D:$D=$J$3))
/IF($J$4="総計",1,IF($J$4="割合",$H217,$K217/10))
),0)</f>
        <v/>
      </c>
      <c r="U217" s="48" t="str" cm="1">
        <f t="array" ref="U217">IFERROR(
IF(OR(U$9="",$I217=""),"",
SUMIFS(収穫記録!$P:$P,収穫記録!$D:$D,$J$1,収穫記録!$I:$I,$J$2,収穫記録!$J:$J,U$9,収穫記録!$F:$F,$I217,収穫記録!$B:$B,"&gt;="&amp;$J$5,収穫記録!$B:$B,"&lt;="&amp;$J$6)
/_xlfn.UNIQUE(_xlfn._xlws.FILTER($E:$E,$D:$D=$J$3))
/IF($J$4="総計",1,IF($J$4="割合",$H217,$K217/10))
),0)</f>
        <v/>
      </c>
      <c r="V217" s="48" t="str" cm="1">
        <f t="array" ref="V217">IFERROR(
IF(OR(V$9="",$I217=""),"",
SUMIFS(収穫記録!$P:$P,収穫記録!$D:$D,$J$1,収穫記録!$I:$I,$J$2,収穫記録!$J:$J,V$9,収穫記録!$F:$F,$I217,収穫記録!$B:$B,"&gt;="&amp;$J$5,収穫記録!$B:$B,"&lt;="&amp;$J$6)
/_xlfn.UNIQUE(_xlfn._xlws.FILTER($E:$E,$D:$D=$J$3))
/IF($J$4="総計",1,IF($J$4="割合",$H217,$K217/10))
),0)</f>
        <v/>
      </c>
      <c r="W217" s="48" t="str" cm="1">
        <f t="array" ref="W217">IFERROR(
IF(OR(W$9="",$I217=""),"",
SUMIFS(収穫記録!$P:$P,収穫記録!$D:$D,$J$1,収穫記録!$I:$I,$J$2,収穫記録!$J:$J,W$9,収穫記録!$F:$F,$I217,収穫記録!$B:$B,"&gt;="&amp;$J$5,収穫記録!$B:$B,"&lt;="&amp;$J$6)
/_xlfn.UNIQUE(_xlfn._xlws.FILTER($E:$E,$D:$D=$J$3))
/IF($J$4="総計",1,IF($J$4="割合",$H217,$K217/10))
),0)</f>
        <v/>
      </c>
      <c r="X217" s="48" t="str" cm="1">
        <f t="array" ref="X217">IFERROR(
IF(OR(X$9="",$I217=""),"",
SUMIFS(収穫記録!$P:$P,収穫記録!$D:$D,$J$1,収穫記録!$I:$I,$J$2,収穫記録!$J:$J,X$9,収穫記録!$F:$F,$I217,収穫記録!$B:$B,"&gt;="&amp;$J$5,収穫記録!$B:$B,"&lt;="&amp;$J$6)
/_xlfn.UNIQUE(_xlfn._xlws.FILTER($E:$E,$D:$D=$J$3))
/IF($J$4="総計",1,IF($J$4="割合",$H217,$K217/10))
),0)</f>
        <v/>
      </c>
    </row>
    <row r="218" spans="10:24">
      <c r="J218" s="13"/>
      <c r="K218" s="37"/>
      <c r="L218" s="46" t="str">
        <f t="shared" si="3"/>
        <v/>
      </c>
      <c r="M218" s="47" cm="1">
        <f t="array" ref="M218">IFERROR(
IF(OR(M$9="",$I218=""),"",
SUMIFS(収穫記録!$P:$P,収穫記録!$D:$D,$J$1,収穫記録!$I:$I,$J$2,収穫記録!$J:$J,M$9,収穫記録!$F:$F,$I218,収穫記録!$B:$B,"&gt;="&amp;$J$5,収穫記録!$B:$B,"&lt;="&amp;$J$6)
/_xlfn.UNIQUE(_xlfn._xlws.FILTER($E:$E,$D:$D=$J$3))
/IF($J$4="総計",1,IF($J$4="割合",$H218,$K218/10))
),0)</f>
        <v>0</v>
      </c>
      <c r="N218" s="48" t="str" cm="1">
        <f t="array" ref="N218">IFERROR(
IF(OR(N$9="",$I218=""),"",
SUMIFS(収穫記録!$P:$P,収穫記録!$D:$D,$J$1,収穫記録!$I:$I,$J$2,収穫記録!$J:$J,N$9,収穫記録!$F:$F,$I218,収穫記録!$B:$B,"&gt;="&amp;$J$5,収穫記録!$B:$B,"&lt;="&amp;$J$6)
/_xlfn.UNIQUE(_xlfn._xlws.FILTER($E:$E,$D:$D=$J$3))
/IF($J$4="総計",1,IF($J$4="割合",$H218,$K218/10))
),0)</f>
        <v/>
      </c>
      <c r="O218" s="48" t="str" cm="1">
        <f t="array" ref="O218">IFERROR(
IF(OR(O$9="",$I218=""),"",
SUMIFS(収穫記録!$P:$P,収穫記録!$D:$D,$J$1,収穫記録!$I:$I,$J$2,収穫記録!$J:$J,O$9,収穫記録!$F:$F,$I218,収穫記録!$B:$B,"&gt;="&amp;$J$5,収穫記録!$B:$B,"&lt;="&amp;$J$6)
/_xlfn.UNIQUE(_xlfn._xlws.FILTER($E:$E,$D:$D=$J$3))
/IF($J$4="総計",1,IF($J$4="割合",$H218,$K218/10))
),0)</f>
        <v/>
      </c>
      <c r="P218" s="48" t="str" cm="1">
        <f t="array" ref="P218">IFERROR(
IF(OR(P$9="",$I218=""),"",
SUMIFS(収穫記録!$P:$P,収穫記録!$D:$D,$J$1,収穫記録!$I:$I,$J$2,収穫記録!$J:$J,P$9,収穫記録!$F:$F,$I218,収穫記録!$B:$B,"&gt;="&amp;$J$5,収穫記録!$B:$B,"&lt;="&amp;$J$6)
/_xlfn.UNIQUE(_xlfn._xlws.FILTER($E:$E,$D:$D=$J$3))
/IF($J$4="総計",1,IF($J$4="割合",$H218,$K218/10))
),0)</f>
        <v/>
      </c>
      <c r="Q218" s="48" t="str" cm="1">
        <f t="array" ref="Q218">IFERROR(
IF(OR(Q$9="",$I218=""),"",
SUMIFS(収穫記録!$P:$P,収穫記録!$D:$D,$J$1,収穫記録!$I:$I,$J$2,収穫記録!$J:$J,Q$9,収穫記録!$F:$F,$I218,収穫記録!$B:$B,"&gt;="&amp;$J$5,収穫記録!$B:$B,"&lt;="&amp;$J$6)
/_xlfn.UNIQUE(_xlfn._xlws.FILTER($E:$E,$D:$D=$J$3))
/IF($J$4="総計",1,IF($J$4="割合",$H218,$K218/10))
),0)</f>
        <v/>
      </c>
      <c r="R218" s="48" t="str" cm="1">
        <f t="array" ref="R218">IFERROR(
IF(OR(R$9="",$I218=""),"",
SUMIFS(収穫記録!$P:$P,収穫記録!$D:$D,$J$1,収穫記録!$I:$I,$J$2,収穫記録!$J:$J,R$9,収穫記録!$F:$F,$I218,収穫記録!$B:$B,"&gt;="&amp;$J$5,収穫記録!$B:$B,"&lt;="&amp;$J$6)
/_xlfn.UNIQUE(_xlfn._xlws.FILTER($E:$E,$D:$D=$J$3))
/IF($J$4="総計",1,IF($J$4="割合",$H218,$K218/10))
),0)</f>
        <v/>
      </c>
      <c r="S218" s="48" t="str" cm="1">
        <f t="array" ref="S218">IFERROR(
IF(OR(S$9="",$I218=""),"",
SUMIFS(収穫記録!$P:$P,収穫記録!$D:$D,$J$1,収穫記録!$I:$I,$J$2,収穫記録!$J:$J,S$9,収穫記録!$F:$F,$I218,収穫記録!$B:$B,"&gt;="&amp;$J$5,収穫記録!$B:$B,"&lt;="&amp;$J$6)
/_xlfn.UNIQUE(_xlfn._xlws.FILTER($E:$E,$D:$D=$J$3))
/IF($J$4="総計",1,IF($J$4="割合",$H218,$K218/10))
),0)</f>
        <v/>
      </c>
      <c r="T218" s="48" t="str" cm="1">
        <f t="array" ref="T218">IFERROR(
IF(OR(T$9="",$I218=""),"",
SUMIFS(収穫記録!$P:$P,収穫記録!$D:$D,$J$1,収穫記録!$I:$I,$J$2,収穫記録!$J:$J,T$9,収穫記録!$F:$F,$I218,収穫記録!$B:$B,"&gt;="&amp;$J$5,収穫記録!$B:$B,"&lt;="&amp;$J$6)
/_xlfn.UNIQUE(_xlfn._xlws.FILTER($E:$E,$D:$D=$J$3))
/IF($J$4="総計",1,IF($J$4="割合",$H218,$K218/10))
),0)</f>
        <v/>
      </c>
      <c r="U218" s="48" t="str" cm="1">
        <f t="array" ref="U218">IFERROR(
IF(OR(U$9="",$I218=""),"",
SUMIFS(収穫記録!$P:$P,収穫記録!$D:$D,$J$1,収穫記録!$I:$I,$J$2,収穫記録!$J:$J,U$9,収穫記録!$F:$F,$I218,収穫記録!$B:$B,"&gt;="&amp;$J$5,収穫記録!$B:$B,"&lt;="&amp;$J$6)
/_xlfn.UNIQUE(_xlfn._xlws.FILTER($E:$E,$D:$D=$J$3))
/IF($J$4="総計",1,IF($J$4="割合",$H218,$K218/10))
),0)</f>
        <v/>
      </c>
      <c r="V218" s="48" t="str" cm="1">
        <f t="array" ref="V218">IFERROR(
IF(OR(V$9="",$I218=""),"",
SUMIFS(収穫記録!$P:$P,収穫記録!$D:$D,$J$1,収穫記録!$I:$I,$J$2,収穫記録!$J:$J,V$9,収穫記録!$F:$F,$I218,収穫記録!$B:$B,"&gt;="&amp;$J$5,収穫記録!$B:$B,"&lt;="&amp;$J$6)
/_xlfn.UNIQUE(_xlfn._xlws.FILTER($E:$E,$D:$D=$J$3))
/IF($J$4="総計",1,IF($J$4="割合",$H218,$K218/10))
),0)</f>
        <v/>
      </c>
      <c r="W218" s="48" t="str" cm="1">
        <f t="array" ref="W218">IFERROR(
IF(OR(W$9="",$I218=""),"",
SUMIFS(収穫記録!$P:$P,収穫記録!$D:$D,$J$1,収穫記録!$I:$I,$J$2,収穫記録!$J:$J,W$9,収穫記録!$F:$F,$I218,収穫記録!$B:$B,"&gt;="&amp;$J$5,収穫記録!$B:$B,"&lt;="&amp;$J$6)
/_xlfn.UNIQUE(_xlfn._xlws.FILTER($E:$E,$D:$D=$J$3))
/IF($J$4="総計",1,IF($J$4="割合",$H218,$K218/10))
),0)</f>
        <v/>
      </c>
      <c r="X218" s="48" t="str" cm="1">
        <f t="array" ref="X218">IFERROR(
IF(OR(X$9="",$I218=""),"",
SUMIFS(収穫記録!$P:$P,収穫記録!$D:$D,$J$1,収穫記録!$I:$I,$J$2,収穫記録!$J:$J,X$9,収穫記録!$F:$F,$I218,収穫記録!$B:$B,"&gt;="&amp;$J$5,収穫記録!$B:$B,"&lt;="&amp;$J$6)
/_xlfn.UNIQUE(_xlfn._xlws.FILTER($E:$E,$D:$D=$J$3))
/IF($J$4="総計",1,IF($J$4="割合",$H218,$K218/10))
),0)</f>
        <v/>
      </c>
    </row>
    <row r="219" spans="10:24">
      <c r="J219" s="13"/>
      <c r="K219" s="37"/>
      <c r="L219" s="46" t="str">
        <f t="shared" si="3"/>
        <v/>
      </c>
      <c r="M219" s="47" cm="1">
        <f t="array" ref="M219">IFERROR(
IF(OR(M$9="",$I219=""),"",
SUMIFS(収穫記録!$P:$P,収穫記録!$D:$D,$J$1,収穫記録!$I:$I,$J$2,収穫記録!$J:$J,M$9,収穫記録!$F:$F,$I219,収穫記録!$B:$B,"&gt;="&amp;$J$5,収穫記録!$B:$B,"&lt;="&amp;$J$6)
/_xlfn.UNIQUE(_xlfn._xlws.FILTER($E:$E,$D:$D=$J$3))
/IF($J$4="総計",1,IF($J$4="割合",$H219,$K219/10))
),0)</f>
        <v>0</v>
      </c>
      <c r="N219" s="48" t="str" cm="1">
        <f t="array" ref="N219">IFERROR(
IF(OR(N$9="",$I219=""),"",
SUMIFS(収穫記録!$P:$P,収穫記録!$D:$D,$J$1,収穫記録!$I:$I,$J$2,収穫記録!$J:$J,N$9,収穫記録!$F:$F,$I219,収穫記録!$B:$B,"&gt;="&amp;$J$5,収穫記録!$B:$B,"&lt;="&amp;$J$6)
/_xlfn.UNIQUE(_xlfn._xlws.FILTER($E:$E,$D:$D=$J$3))
/IF($J$4="総計",1,IF($J$4="割合",$H219,$K219/10))
),0)</f>
        <v/>
      </c>
      <c r="O219" s="48" t="str" cm="1">
        <f t="array" ref="O219">IFERROR(
IF(OR(O$9="",$I219=""),"",
SUMIFS(収穫記録!$P:$P,収穫記録!$D:$D,$J$1,収穫記録!$I:$I,$J$2,収穫記録!$J:$J,O$9,収穫記録!$F:$F,$I219,収穫記録!$B:$B,"&gt;="&amp;$J$5,収穫記録!$B:$B,"&lt;="&amp;$J$6)
/_xlfn.UNIQUE(_xlfn._xlws.FILTER($E:$E,$D:$D=$J$3))
/IF($J$4="総計",1,IF($J$4="割合",$H219,$K219/10))
),0)</f>
        <v/>
      </c>
      <c r="P219" s="48" t="str" cm="1">
        <f t="array" ref="P219">IFERROR(
IF(OR(P$9="",$I219=""),"",
SUMIFS(収穫記録!$P:$P,収穫記録!$D:$D,$J$1,収穫記録!$I:$I,$J$2,収穫記録!$J:$J,P$9,収穫記録!$F:$F,$I219,収穫記録!$B:$B,"&gt;="&amp;$J$5,収穫記録!$B:$B,"&lt;="&amp;$J$6)
/_xlfn.UNIQUE(_xlfn._xlws.FILTER($E:$E,$D:$D=$J$3))
/IF($J$4="総計",1,IF($J$4="割合",$H219,$K219/10))
),0)</f>
        <v/>
      </c>
      <c r="Q219" s="48" t="str" cm="1">
        <f t="array" ref="Q219">IFERROR(
IF(OR(Q$9="",$I219=""),"",
SUMIFS(収穫記録!$P:$P,収穫記録!$D:$D,$J$1,収穫記録!$I:$I,$J$2,収穫記録!$J:$J,Q$9,収穫記録!$F:$F,$I219,収穫記録!$B:$B,"&gt;="&amp;$J$5,収穫記録!$B:$B,"&lt;="&amp;$J$6)
/_xlfn.UNIQUE(_xlfn._xlws.FILTER($E:$E,$D:$D=$J$3))
/IF($J$4="総計",1,IF($J$4="割合",$H219,$K219/10))
),0)</f>
        <v/>
      </c>
      <c r="R219" s="48" t="str" cm="1">
        <f t="array" ref="R219">IFERROR(
IF(OR(R$9="",$I219=""),"",
SUMIFS(収穫記録!$P:$P,収穫記録!$D:$D,$J$1,収穫記録!$I:$I,$J$2,収穫記録!$J:$J,R$9,収穫記録!$F:$F,$I219,収穫記録!$B:$B,"&gt;="&amp;$J$5,収穫記録!$B:$B,"&lt;="&amp;$J$6)
/_xlfn.UNIQUE(_xlfn._xlws.FILTER($E:$E,$D:$D=$J$3))
/IF($J$4="総計",1,IF($J$4="割合",$H219,$K219/10))
),0)</f>
        <v/>
      </c>
      <c r="S219" s="48" t="str" cm="1">
        <f t="array" ref="S219">IFERROR(
IF(OR(S$9="",$I219=""),"",
SUMIFS(収穫記録!$P:$P,収穫記録!$D:$D,$J$1,収穫記録!$I:$I,$J$2,収穫記録!$J:$J,S$9,収穫記録!$F:$F,$I219,収穫記録!$B:$B,"&gt;="&amp;$J$5,収穫記録!$B:$B,"&lt;="&amp;$J$6)
/_xlfn.UNIQUE(_xlfn._xlws.FILTER($E:$E,$D:$D=$J$3))
/IF($J$4="総計",1,IF($J$4="割合",$H219,$K219/10))
),0)</f>
        <v/>
      </c>
      <c r="T219" s="48" t="str" cm="1">
        <f t="array" ref="T219">IFERROR(
IF(OR(T$9="",$I219=""),"",
SUMIFS(収穫記録!$P:$P,収穫記録!$D:$D,$J$1,収穫記録!$I:$I,$J$2,収穫記録!$J:$J,T$9,収穫記録!$F:$F,$I219,収穫記録!$B:$B,"&gt;="&amp;$J$5,収穫記録!$B:$B,"&lt;="&amp;$J$6)
/_xlfn.UNIQUE(_xlfn._xlws.FILTER($E:$E,$D:$D=$J$3))
/IF($J$4="総計",1,IF($J$4="割合",$H219,$K219/10))
),0)</f>
        <v/>
      </c>
      <c r="U219" s="48" t="str" cm="1">
        <f t="array" ref="U219">IFERROR(
IF(OR(U$9="",$I219=""),"",
SUMIFS(収穫記録!$P:$P,収穫記録!$D:$D,$J$1,収穫記録!$I:$I,$J$2,収穫記録!$J:$J,U$9,収穫記録!$F:$F,$I219,収穫記録!$B:$B,"&gt;="&amp;$J$5,収穫記録!$B:$B,"&lt;="&amp;$J$6)
/_xlfn.UNIQUE(_xlfn._xlws.FILTER($E:$E,$D:$D=$J$3))
/IF($J$4="総計",1,IF($J$4="割合",$H219,$K219/10))
),0)</f>
        <v/>
      </c>
      <c r="V219" s="48" t="str" cm="1">
        <f t="array" ref="V219">IFERROR(
IF(OR(V$9="",$I219=""),"",
SUMIFS(収穫記録!$P:$P,収穫記録!$D:$D,$J$1,収穫記録!$I:$I,$J$2,収穫記録!$J:$J,V$9,収穫記録!$F:$F,$I219,収穫記録!$B:$B,"&gt;="&amp;$J$5,収穫記録!$B:$B,"&lt;="&amp;$J$6)
/_xlfn.UNIQUE(_xlfn._xlws.FILTER($E:$E,$D:$D=$J$3))
/IF($J$4="総計",1,IF($J$4="割合",$H219,$K219/10))
),0)</f>
        <v/>
      </c>
      <c r="W219" s="48" t="str" cm="1">
        <f t="array" ref="W219">IFERROR(
IF(OR(W$9="",$I219=""),"",
SUMIFS(収穫記録!$P:$P,収穫記録!$D:$D,$J$1,収穫記録!$I:$I,$J$2,収穫記録!$J:$J,W$9,収穫記録!$F:$F,$I219,収穫記録!$B:$B,"&gt;="&amp;$J$5,収穫記録!$B:$B,"&lt;="&amp;$J$6)
/_xlfn.UNIQUE(_xlfn._xlws.FILTER($E:$E,$D:$D=$J$3))
/IF($J$4="総計",1,IF($J$4="割合",$H219,$K219/10))
),0)</f>
        <v/>
      </c>
      <c r="X219" s="48" t="str" cm="1">
        <f t="array" ref="X219">IFERROR(
IF(OR(X$9="",$I219=""),"",
SUMIFS(収穫記録!$P:$P,収穫記録!$D:$D,$J$1,収穫記録!$I:$I,$J$2,収穫記録!$J:$J,X$9,収穫記録!$F:$F,$I219,収穫記録!$B:$B,"&gt;="&amp;$J$5,収穫記録!$B:$B,"&lt;="&amp;$J$6)
/_xlfn.UNIQUE(_xlfn._xlws.FILTER($E:$E,$D:$D=$J$3))
/IF($J$4="総計",1,IF($J$4="割合",$H219,$K219/10))
),0)</f>
        <v/>
      </c>
    </row>
    <row r="220" spans="10:24">
      <c r="J220" s="13"/>
      <c r="K220" s="37"/>
      <c r="L220" s="46" t="str">
        <f t="shared" si="3"/>
        <v/>
      </c>
      <c r="M220" s="47" cm="1">
        <f t="array" ref="M220">IFERROR(
IF(OR(M$9="",$I220=""),"",
SUMIFS(収穫記録!$P:$P,収穫記録!$D:$D,$J$1,収穫記録!$I:$I,$J$2,収穫記録!$J:$J,M$9,収穫記録!$F:$F,$I220,収穫記録!$B:$B,"&gt;="&amp;$J$5,収穫記録!$B:$B,"&lt;="&amp;$J$6)
/_xlfn.UNIQUE(_xlfn._xlws.FILTER($E:$E,$D:$D=$J$3))
/IF($J$4="総計",1,IF($J$4="割合",$H220,$K220/10))
),0)</f>
        <v>0</v>
      </c>
      <c r="N220" s="48" t="str" cm="1">
        <f t="array" ref="N220">IFERROR(
IF(OR(N$9="",$I220=""),"",
SUMIFS(収穫記録!$P:$P,収穫記録!$D:$D,$J$1,収穫記録!$I:$I,$J$2,収穫記録!$J:$J,N$9,収穫記録!$F:$F,$I220,収穫記録!$B:$B,"&gt;="&amp;$J$5,収穫記録!$B:$B,"&lt;="&amp;$J$6)
/_xlfn.UNIQUE(_xlfn._xlws.FILTER($E:$E,$D:$D=$J$3))
/IF($J$4="総計",1,IF($J$4="割合",$H220,$K220/10))
),0)</f>
        <v/>
      </c>
      <c r="O220" s="48" t="str" cm="1">
        <f t="array" ref="O220">IFERROR(
IF(OR(O$9="",$I220=""),"",
SUMIFS(収穫記録!$P:$P,収穫記録!$D:$D,$J$1,収穫記録!$I:$I,$J$2,収穫記録!$J:$J,O$9,収穫記録!$F:$F,$I220,収穫記録!$B:$B,"&gt;="&amp;$J$5,収穫記録!$B:$B,"&lt;="&amp;$J$6)
/_xlfn.UNIQUE(_xlfn._xlws.FILTER($E:$E,$D:$D=$J$3))
/IF($J$4="総計",1,IF($J$4="割合",$H220,$K220/10))
),0)</f>
        <v/>
      </c>
      <c r="P220" s="48" t="str" cm="1">
        <f t="array" ref="P220">IFERROR(
IF(OR(P$9="",$I220=""),"",
SUMIFS(収穫記録!$P:$P,収穫記録!$D:$D,$J$1,収穫記録!$I:$I,$J$2,収穫記録!$J:$J,P$9,収穫記録!$F:$F,$I220,収穫記録!$B:$B,"&gt;="&amp;$J$5,収穫記録!$B:$B,"&lt;="&amp;$J$6)
/_xlfn.UNIQUE(_xlfn._xlws.FILTER($E:$E,$D:$D=$J$3))
/IF($J$4="総計",1,IF($J$4="割合",$H220,$K220/10))
),0)</f>
        <v/>
      </c>
      <c r="Q220" s="48" t="str" cm="1">
        <f t="array" ref="Q220">IFERROR(
IF(OR(Q$9="",$I220=""),"",
SUMIFS(収穫記録!$P:$P,収穫記録!$D:$D,$J$1,収穫記録!$I:$I,$J$2,収穫記録!$J:$J,Q$9,収穫記録!$F:$F,$I220,収穫記録!$B:$B,"&gt;="&amp;$J$5,収穫記録!$B:$B,"&lt;="&amp;$J$6)
/_xlfn.UNIQUE(_xlfn._xlws.FILTER($E:$E,$D:$D=$J$3))
/IF($J$4="総計",1,IF($J$4="割合",$H220,$K220/10))
),0)</f>
        <v/>
      </c>
      <c r="R220" s="48" t="str" cm="1">
        <f t="array" ref="R220">IFERROR(
IF(OR(R$9="",$I220=""),"",
SUMIFS(収穫記録!$P:$P,収穫記録!$D:$D,$J$1,収穫記録!$I:$I,$J$2,収穫記録!$J:$J,R$9,収穫記録!$F:$F,$I220,収穫記録!$B:$B,"&gt;="&amp;$J$5,収穫記録!$B:$B,"&lt;="&amp;$J$6)
/_xlfn.UNIQUE(_xlfn._xlws.FILTER($E:$E,$D:$D=$J$3))
/IF($J$4="総計",1,IF($J$4="割合",$H220,$K220/10))
),0)</f>
        <v/>
      </c>
      <c r="S220" s="48" t="str" cm="1">
        <f t="array" ref="S220">IFERROR(
IF(OR(S$9="",$I220=""),"",
SUMIFS(収穫記録!$P:$P,収穫記録!$D:$D,$J$1,収穫記録!$I:$I,$J$2,収穫記録!$J:$J,S$9,収穫記録!$F:$F,$I220,収穫記録!$B:$B,"&gt;="&amp;$J$5,収穫記録!$B:$B,"&lt;="&amp;$J$6)
/_xlfn.UNIQUE(_xlfn._xlws.FILTER($E:$E,$D:$D=$J$3))
/IF($J$4="総計",1,IF($J$4="割合",$H220,$K220/10))
),0)</f>
        <v/>
      </c>
      <c r="T220" s="48" t="str" cm="1">
        <f t="array" ref="T220">IFERROR(
IF(OR(T$9="",$I220=""),"",
SUMIFS(収穫記録!$P:$P,収穫記録!$D:$D,$J$1,収穫記録!$I:$I,$J$2,収穫記録!$J:$J,T$9,収穫記録!$F:$F,$I220,収穫記録!$B:$B,"&gt;="&amp;$J$5,収穫記録!$B:$B,"&lt;="&amp;$J$6)
/_xlfn.UNIQUE(_xlfn._xlws.FILTER($E:$E,$D:$D=$J$3))
/IF($J$4="総計",1,IF($J$4="割合",$H220,$K220/10))
),0)</f>
        <v/>
      </c>
      <c r="U220" s="48" t="str" cm="1">
        <f t="array" ref="U220">IFERROR(
IF(OR(U$9="",$I220=""),"",
SUMIFS(収穫記録!$P:$P,収穫記録!$D:$D,$J$1,収穫記録!$I:$I,$J$2,収穫記録!$J:$J,U$9,収穫記録!$F:$F,$I220,収穫記録!$B:$B,"&gt;="&amp;$J$5,収穫記録!$B:$B,"&lt;="&amp;$J$6)
/_xlfn.UNIQUE(_xlfn._xlws.FILTER($E:$E,$D:$D=$J$3))
/IF($J$4="総計",1,IF($J$4="割合",$H220,$K220/10))
),0)</f>
        <v/>
      </c>
      <c r="V220" s="48" t="str" cm="1">
        <f t="array" ref="V220">IFERROR(
IF(OR(V$9="",$I220=""),"",
SUMIFS(収穫記録!$P:$P,収穫記録!$D:$D,$J$1,収穫記録!$I:$I,$J$2,収穫記録!$J:$J,V$9,収穫記録!$F:$F,$I220,収穫記録!$B:$B,"&gt;="&amp;$J$5,収穫記録!$B:$B,"&lt;="&amp;$J$6)
/_xlfn.UNIQUE(_xlfn._xlws.FILTER($E:$E,$D:$D=$J$3))
/IF($J$4="総計",1,IF($J$4="割合",$H220,$K220/10))
),0)</f>
        <v/>
      </c>
      <c r="W220" s="48" t="str" cm="1">
        <f t="array" ref="W220">IFERROR(
IF(OR(W$9="",$I220=""),"",
SUMIFS(収穫記録!$P:$P,収穫記録!$D:$D,$J$1,収穫記録!$I:$I,$J$2,収穫記録!$J:$J,W$9,収穫記録!$F:$F,$I220,収穫記録!$B:$B,"&gt;="&amp;$J$5,収穫記録!$B:$B,"&lt;="&amp;$J$6)
/_xlfn.UNIQUE(_xlfn._xlws.FILTER($E:$E,$D:$D=$J$3))
/IF($J$4="総計",1,IF($J$4="割合",$H220,$K220/10))
),0)</f>
        <v/>
      </c>
      <c r="X220" s="48" t="str" cm="1">
        <f t="array" ref="X220">IFERROR(
IF(OR(X$9="",$I220=""),"",
SUMIFS(収穫記録!$P:$P,収穫記録!$D:$D,$J$1,収穫記録!$I:$I,$J$2,収穫記録!$J:$J,X$9,収穫記録!$F:$F,$I220,収穫記録!$B:$B,"&gt;="&amp;$J$5,収穫記録!$B:$B,"&lt;="&amp;$J$6)
/_xlfn.UNIQUE(_xlfn._xlws.FILTER($E:$E,$D:$D=$J$3))
/IF($J$4="総計",1,IF($J$4="割合",$H220,$K220/10))
),0)</f>
        <v/>
      </c>
    </row>
    <row r="221" spans="10:24">
      <c r="J221" s="13"/>
      <c r="K221" s="37"/>
      <c r="L221" s="46" t="str">
        <f t="shared" si="3"/>
        <v/>
      </c>
      <c r="M221" s="47" cm="1">
        <f t="array" ref="M221">IFERROR(
IF(OR(M$9="",$I221=""),"",
SUMIFS(収穫記録!$P:$P,収穫記録!$D:$D,$J$1,収穫記録!$I:$I,$J$2,収穫記録!$J:$J,M$9,収穫記録!$F:$F,$I221,収穫記録!$B:$B,"&gt;="&amp;$J$5,収穫記録!$B:$B,"&lt;="&amp;$J$6)
/_xlfn.UNIQUE(_xlfn._xlws.FILTER($E:$E,$D:$D=$J$3))
/IF($J$4="総計",1,IF($J$4="割合",$H221,$K221/10))
),0)</f>
        <v>0</v>
      </c>
      <c r="N221" s="48" t="str" cm="1">
        <f t="array" ref="N221">IFERROR(
IF(OR(N$9="",$I221=""),"",
SUMIFS(収穫記録!$P:$P,収穫記録!$D:$D,$J$1,収穫記録!$I:$I,$J$2,収穫記録!$J:$J,N$9,収穫記録!$F:$F,$I221,収穫記録!$B:$B,"&gt;="&amp;$J$5,収穫記録!$B:$B,"&lt;="&amp;$J$6)
/_xlfn.UNIQUE(_xlfn._xlws.FILTER($E:$E,$D:$D=$J$3))
/IF($J$4="総計",1,IF($J$4="割合",$H221,$K221/10))
),0)</f>
        <v/>
      </c>
      <c r="O221" s="48" t="str" cm="1">
        <f t="array" ref="O221">IFERROR(
IF(OR(O$9="",$I221=""),"",
SUMIFS(収穫記録!$P:$P,収穫記録!$D:$D,$J$1,収穫記録!$I:$I,$J$2,収穫記録!$J:$J,O$9,収穫記録!$F:$F,$I221,収穫記録!$B:$B,"&gt;="&amp;$J$5,収穫記録!$B:$B,"&lt;="&amp;$J$6)
/_xlfn.UNIQUE(_xlfn._xlws.FILTER($E:$E,$D:$D=$J$3))
/IF($J$4="総計",1,IF($J$4="割合",$H221,$K221/10))
),0)</f>
        <v/>
      </c>
      <c r="P221" s="48" t="str" cm="1">
        <f t="array" ref="P221">IFERROR(
IF(OR(P$9="",$I221=""),"",
SUMIFS(収穫記録!$P:$P,収穫記録!$D:$D,$J$1,収穫記録!$I:$I,$J$2,収穫記録!$J:$J,P$9,収穫記録!$F:$F,$I221,収穫記録!$B:$B,"&gt;="&amp;$J$5,収穫記録!$B:$B,"&lt;="&amp;$J$6)
/_xlfn.UNIQUE(_xlfn._xlws.FILTER($E:$E,$D:$D=$J$3))
/IF($J$4="総計",1,IF($J$4="割合",$H221,$K221/10))
),0)</f>
        <v/>
      </c>
      <c r="Q221" s="48" t="str" cm="1">
        <f t="array" ref="Q221">IFERROR(
IF(OR(Q$9="",$I221=""),"",
SUMIFS(収穫記録!$P:$P,収穫記録!$D:$D,$J$1,収穫記録!$I:$I,$J$2,収穫記録!$J:$J,Q$9,収穫記録!$F:$F,$I221,収穫記録!$B:$B,"&gt;="&amp;$J$5,収穫記録!$B:$B,"&lt;="&amp;$J$6)
/_xlfn.UNIQUE(_xlfn._xlws.FILTER($E:$E,$D:$D=$J$3))
/IF($J$4="総計",1,IF($J$4="割合",$H221,$K221/10))
),0)</f>
        <v/>
      </c>
      <c r="R221" s="48" t="str" cm="1">
        <f t="array" ref="R221">IFERROR(
IF(OR(R$9="",$I221=""),"",
SUMIFS(収穫記録!$P:$P,収穫記録!$D:$D,$J$1,収穫記録!$I:$I,$J$2,収穫記録!$J:$J,R$9,収穫記録!$F:$F,$I221,収穫記録!$B:$B,"&gt;="&amp;$J$5,収穫記録!$B:$B,"&lt;="&amp;$J$6)
/_xlfn.UNIQUE(_xlfn._xlws.FILTER($E:$E,$D:$D=$J$3))
/IF($J$4="総計",1,IF($J$4="割合",$H221,$K221/10))
),0)</f>
        <v/>
      </c>
      <c r="S221" s="48" t="str" cm="1">
        <f t="array" ref="S221">IFERROR(
IF(OR(S$9="",$I221=""),"",
SUMIFS(収穫記録!$P:$P,収穫記録!$D:$D,$J$1,収穫記録!$I:$I,$J$2,収穫記録!$J:$J,S$9,収穫記録!$F:$F,$I221,収穫記録!$B:$B,"&gt;="&amp;$J$5,収穫記録!$B:$B,"&lt;="&amp;$J$6)
/_xlfn.UNIQUE(_xlfn._xlws.FILTER($E:$E,$D:$D=$J$3))
/IF($J$4="総計",1,IF($J$4="割合",$H221,$K221/10))
),0)</f>
        <v/>
      </c>
      <c r="T221" s="48" t="str" cm="1">
        <f t="array" ref="T221">IFERROR(
IF(OR(T$9="",$I221=""),"",
SUMIFS(収穫記録!$P:$P,収穫記録!$D:$D,$J$1,収穫記録!$I:$I,$J$2,収穫記録!$J:$J,T$9,収穫記録!$F:$F,$I221,収穫記録!$B:$B,"&gt;="&amp;$J$5,収穫記録!$B:$B,"&lt;="&amp;$J$6)
/_xlfn.UNIQUE(_xlfn._xlws.FILTER($E:$E,$D:$D=$J$3))
/IF($J$4="総計",1,IF($J$4="割合",$H221,$K221/10))
),0)</f>
        <v/>
      </c>
      <c r="U221" s="48" t="str" cm="1">
        <f t="array" ref="U221">IFERROR(
IF(OR(U$9="",$I221=""),"",
SUMIFS(収穫記録!$P:$P,収穫記録!$D:$D,$J$1,収穫記録!$I:$I,$J$2,収穫記録!$J:$J,U$9,収穫記録!$F:$F,$I221,収穫記録!$B:$B,"&gt;="&amp;$J$5,収穫記録!$B:$B,"&lt;="&amp;$J$6)
/_xlfn.UNIQUE(_xlfn._xlws.FILTER($E:$E,$D:$D=$J$3))
/IF($J$4="総計",1,IF($J$4="割合",$H221,$K221/10))
),0)</f>
        <v/>
      </c>
      <c r="V221" s="48" t="str" cm="1">
        <f t="array" ref="V221">IFERROR(
IF(OR(V$9="",$I221=""),"",
SUMIFS(収穫記録!$P:$P,収穫記録!$D:$D,$J$1,収穫記録!$I:$I,$J$2,収穫記録!$J:$J,V$9,収穫記録!$F:$F,$I221,収穫記録!$B:$B,"&gt;="&amp;$J$5,収穫記録!$B:$B,"&lt;="&amp;$J$6)
/_xlfn.UNIQUE(_xlfn._xlws.FILTER($E:$E,$D:$D=$J$3))
/IF($J$4="総計",1,IF($J$4="割合",$H221,$K221/10))
),0)</f>
        <v/>
      </c>
      <c r="W221" s="48" t="str" cm="1">
        <f t="array" ref="W221">IFERROR(
IF(OR(W$9="",$I221=""),"",
SUMIFS(収穫記録!$P:$P,収穫記録!$D:$D,$J$1,収穫記録!$I:$I,$J$2,収穫記録!$J:$J,W$9,収穫記録!$F:$F,$I221,収穫記録!$B:$B,"&gt;="&amp;$J$5,収穫記録!$B:$B,"&lt;="&amp;$J$6)
/_xlfn.UNIQUE(_xlfn._xlws.FILTER($E:$E,$D:$D=$J$3))
/IF($J$4="総計",1,IF($J$4="割合",$H221,$K221/10))
),0)</f>
        <v/>
      </c>
      <c r="X221" s="48" t="str" cm="1">
        <f t="array" ref="X221">IFERROR(
IF(OR(X$9="",$I221=""),"",
SUMIFS(収穫記録!$P:$P,収穫記録!$D:$D,$J$1,収穫記録!$I:$I,$J$2,収穫記録!$J:$J,X$9,収穫記録!$F:$F,$I221,収穫記録!$B:$B,"&gt;="&amp;$J$5,収穫記録!$B:$B,"&lt;="&amp;$J$6)
/_xlfn.UNIQUE(_xlfn._xlws.FILTER($E:$E,$D:$D=$J$3))
/IF($J$4="総計",1,IF($J$4="割合",$H221,$K221/10))
),0)</f>
        <v/>
      </c>
    </row>
    <row r="222" spans="10:24">
      <c r="J222" s="13"/>
      <c r="K222" s="37"/>
      <c r="L222" s="46" t="str">
        <f t="shared" si="3"/>
        <v/>
      </c>
      <c r="M222" s="47" cm="1">
        <f t="array" ref="M222">IFERROR(
IF(OR(M$9="",$I222=""),"",
SUMIFS(収穫記録!$P:$P,収穫記録!$D:$D,$J$1,収穫記録!$I:$I,$J$2,収穫記録!$J:$J,M$9,収穫記録!$F:$F,$I222,収穫記録!$B:$B,"&gt;="&amp;$J$5,収穫記録!$B:$B,"&lt;="&amp;$J$6)
/_xlfn.UNIQUE(_xlfn._xlws.FILTER($E:$E,$D:$D=$J$3))
/IF($J$4="総計",1,IF($J$4="割合",$H222,$K222/10))
),0)</f>
        <v>0</v>
      </c>
      <c r="N222" s="48" t="str" cm="1">
        <f t="array" ref="N222">IFERROR(
IF(OR(N$9="",$I222=""),"",
SUMIFS(収穫記録!$P:$P,収穫記録!$D:$D,$J$1,収穫記録!$I:$I,$J$2,収穫記録!$J:$J,N$9,収穫記録!$F:$F,$I222,収穫記録!$B:$B,"&gt;="&amp;$J$5,収穫記録!$B:$B,"&lt;="&amp;$J$6)
/_xlfn.UNIQUE(_xlfn._xlws.FILTER($E:$E,$D:$D=$J$3))
/IF($J$4="総計",1,IF($J$4="割合",$H222,$K222/10))
),0)</f>
        <v/>
      </c>
      <c r="O222" s="48" t="str" cm="1">
        <f t="array" ref="O222">IFERROR(
IF(OR(O$9="",$I222=""),"",
SUMIFS(収穫記録!$P:$P,収穫記録!$D:$D,$J$1,収穫記録!$I:$I,$J$2,収穫記録!$J:$J,O$9,収穫記録!$F:$F,$I222,収穫記録!$B:$B,"&gt;="&amp;$J$5,収穫記録!$B:$B,"&lt;="&amp;$J$6)
/_xlfn.UNIQUE(_xlfn._xlws.FILTER($E:$E,$D:$D=$J$3))
/IF($J$4="総計",1,IF($J$4="割合",$H222,$K222/10))
),0)</f>
        <v/>
      </c>
      <c r="P222" s="48" t="str" cm="1">
        <f t="array" ref="P222">IFERROR(
IF(OR(P$9="",$I222=""),"",
SUMIFS(収穫記録!$P:$P,収穫記録!$D:$D,$J$1,収穫記録!$I:$I,$J$2,収穫記録!$J:$J,P$9,収穫記録!$F:$F,$I222,収穫記録!$B:$B,"&gt;="&amp;$J$5,収穫記録!$B:$B,"&lt;="&amp;$J$6)
/_xlfn.UNIQUE(_xlfn._xlws.FILTER($E:$E,$D:$D=$J$3))
/IF($J$4="総計",1,IF($J$4="割合",$H222,$K222/10))
),0)</f>
        <v/>
      </c>
      <c r="Q222" s="48" t="str" cm="1">
        <f t="array" ref="Q222">IFERROR(
IF(OR(Q$9="",$I222=""),"",
SUMIFS(収穫記録!$P:$P,収穫記録!$D:$D,$J$1,収穫記録!$I:$I,$J$2,収穫記録!$J:$J,Q$9,収穫記録!$F:$F,$I222,収穫記録!$B:$B,"&gt;="&amp;$J$5,収穫記録!$B:$B,"&lt;="&amp;$J$6)
/_xlfn.UNIQUE(_xlfn._xlws.FILTER($E:$E,$D:$D=$J$3))
/IF($J$4="総計",1,IF($J$4="割合",$H222,$K222/10))
),0)</f>
        <v/>
      </c>
      <c r="R222" s="48" t="str" cm="1">
        <f t="array" ref="R222">IFERROR(
IF(OR(R$9="",$I222=""),"",
SUMIFS(収穫記録!$P:$P,収穫記録!$D:$D,$J$1,収穫記録!$I:$I,$J$2,収穫記録!$J:$J,R$9,収穫記録!$F:$F,$I222,収穫記録!$B:$B,"&gt;="&amp;$J$5,収穫記録!$B:$B,"&lt;="&amp;$J$6)
/_xlfn.UNIQUE(_xlfn._xlws.FILTER($E:$E,$D:$D=$J$3))
/IF($J$4="総計",1,IF($J$4="割合",$H222,$K222/10))
),0)</f>
        <v/>
      </c>
      <c r="S222" s="48" t="str" cm="1">
        <f t="array" ref="S222">IFERROR(
IF(OR(S$9="",$I222=""),"",
SUMIFS(収穫記録!$P:$P,収穫記録!$D:$D,$J$1,収穫記録!$I:$I,$J$2,収穫記録!$J:$J,S$9,収穫記録!$F:$F,$I222,収穫記録!$B:$B,"&gt;="&amp;$J$5,収穫記録!$B:$B,"&lt;="&amp;$J$6)
/_xlfn.UNIQUE(_xlfn._xlws.FILTER($E:$E,$D:$D=$J$3))
/IF($J$4="総計",1,IF($J$4="割合",$H222,$K222/10))
),0)</f>
        <v/>
      </c>
      <c r="T222" s="48" t="str" cm="1">
        <f t="array" ref="T222">IFERROR(
IF(OR(T$9="",$I222=""),"",
SUMIFS(収穫記録!$P:$P,収穫記録!$D:$D,$J$1,収穫記録!$I:$I,$J$2,収穫記録!$J:$J,T$9,収穫記録!$F:$F,$I222,収穫記録!$B:$B,"&gt;="&amp;$J$5,収穫記録!$B:$B,"&lt;="&amp;$J$6)
/_xlfn.UNIQUE(_xlfn._xlws.FILTER($E:$E,$D:$D=$J$3))
/IF($J$4="総計",1,IF($J$4="割合",$H222,$K222/10))
),0)</f>
        <v/>
      </c>
      <c r="U222" s="48" t="str" cm="1">
        <f t="array" ref="U222">IFERROR(
IF(OR(U$9="",$I222=""),"",
SUMIFS(収穫記録!$P:$P,収穫記録!$D:$D,$J$1,収穫記録!$I:$I,$J$2,収穫記録!$J:$J,U$9,収穫記録!$F:$F,$I222,収穫記録!$B:$B,"&gt;="&amp;$J$5,収穫記録!$B:$B,"&lt;="&amp;$J$6)
/_xlfn.UNIQUE(_xlfn._xlws.FILTER($E:$E,$D:$D=$J$3))
/IF($J$4="総計",1,IF($J$4="割合",$H222,$K222/10))
),0)</f>
        <v/>
      </c>
      <c r="V222" s="48" t="str" cm="1">
        <f t="array" ref="V222">IFERROR(
IF(OR(V$9="",$I222=""),"",
SUMIFS(収穫記録!$P:$P,収穫記録!$D:$D,$J$1,収穫記録!$I:$I,$J$2,収穫記録!$J:$J,V$9,収穫記録!$F:$F,$I222,収穫記録!$B:$B,"&gt;="&amp;$J$5,収穫記録!$B:$B,"&lt;="&amp;$J$6)
/_xlfn.UNIQUE(_xlfn._xlws.FILTER($E:$E,$D:$D=$J$3))
/IF($J$4="総計",1,IF($J$4="割合",$H222,$K222/10))
),0)</f>
        <v/>
      </c>
      <c r="W222" s="48" t="str" cm="1">
        <f t="array" ref="W222">IFERROR(
IF(OR(W$9="",$I222=""),"",
SUMIFS(収穫記録!$P:$P,収穫記録!$D:$D,$J$1,収穫記録!$I:$I,$J$2,収穫記録!$J:$J,W$9,収穫記録!$F:$F,$I222,収穫記録!$B:$B,"&gt;="&amp;$J$5,収穫記録!$B:$B,"&lt;="&amp;$J$6)
/_xlfn.UNIQUE(_xlfn._xlws.FILTER($E:$E,$D:$D=$J$3))
/IF($J$4="総計",1,IF($J$4="割合",$H222,$K222/10))
),0)</f>
        <v/>
      </c>
      <c r="X222" s="48" t="str" cm="1">
        <f t="array" ref="X222">IFERROR(
IF(OR(X$9="",$I222=""),"",
SUMIFS(収穫記録!$P:$P,収穫記録!$D:$D,$J$1,収穫記録!$I:$I,$J$2,収穫記録!$J:$J,X$9,収穫記録!$F:$F,$I222,収穫記録!$B:$B,"&gt;="&amp;$J$5,収穫記録!$B:$B,"&lt;="&amp;$J$6)
/_xlfn.UNIQUE(_xlfn._xlws.FILTER($E:$E,$D:$D=$J$3))
/IF($J$4="総計",1,IF($J$4="割合",$H222,$K222/10))
),0)</f>
        <v/>
      </c>
    </row>
    <row r="223" spans="10:24">
      <c r="J223" s="13"/>
      <c r="K223" s="37"/>
      <c r="L223" s="46" t="str">
        <f t="shared" si="3"/>
        <v/>
      </c>
      <c r="M223" s="47" cm="1">
        <f t="array" ref="M223">IFERROR(
IF(OR(M$9="",$I223=""),"",
SUMIFS(収穫記録!$P:$P,収穫記録!$D:$D,$J$1,収穫記録!$I:$I,$J$2,収穫記録!$J:$J,M$9,収穫記録!$F:$F,$I223,収穫記録!$B:$B,"&gt;="&amp;$J$5,収穫記録!$B:$B,"&lt;="&amp;$J$6)
/_xlfn.UNIQUE(_xlfn._xlws.FILTER($E:$E,$D:$D=$J$3))
/IF($J$4="総計",1,IF($J$4="割合",$H223,$K223/10))
),0)</f>
        <v>0</v>
      </c>
      <c r="N223" s="48" t="str" cm="1">
        <f t="array" ref="N223">IFERROR(
IF(OR(N$9="",$I223=""),"",
SUMIFS(収穫記録!$P:$P,収穫記録!$D:$D,$J$1,収穫記録!$I:$I,$J$2,収穫記録!$J:$J,N$9,収穫記録!$F:$F,$I223,収穫記録!$B:$B,"&gt;="&amp;$J$5,収穫記録!$B:$B,"&lt;="&amp;$J$6)
/_xlfn.UNIQUE(_xlfn._xlws.FILTER($E:$E,$D:$D=$J$3))
/IF($J$4="総計",1,IF($J$4="割合",$H223,$K223/10))
),0)</f>
        <v/>
      </c>
      <c r="O223" s="48" t="str" cm="1">
        <f t="array" ref="O223">IFERROR(
IF(OR(O$9="",$I223=""),"",
SUMIFS(収穫記録!$P:$P,収穫記録!$D:$D,$J$1,収穫記録!$I:$I,$J$2,収穫記録!$J:$J,O$9,収穫記録!$F:$F,$I223,収穫記録!$B:$B,"&gt;="&amp;$J$5,収穫記録!$B:$B,"&lt;="&amp;$J$6)
/_xlfn.UNIQUE(_xlfn._xlws.FILTER($E:$E,$D:$D=$J$3))
/IF($J$4="総計",1,IF($J$4="割合",$H223,$K223/10))
),0)</f>
        <v/>
      </c>
      <c r="P223" s="48" t="str" cm="1">
        <f t="array" ref="P223">IFERROR(
IF(OR(P$9="",$I223=""),"",
SUMIFS(収穫記録!$P:$P,収穫記録!$D:$D,$J$1,収穫記録!$I:$I,$J$2,収穫記録!$J:$J,P$9,収穫記録!$F:$F,$I223,収穫記録!$B:$B,"&gt;="&amp;$J$5,収穫記録!$B:$B,"&lt;="&amp;$J$6)
/_xlfn.UNIQUE(_xlfn._xlws.FILTER($E:$E,$D:$D=$J$3))
/IF($J$4="総計",1,IF($J$4="割合",$H223,$K223/10))
),0)</f>
        <v/>
      </c>
      <c r="Q223" s="48" t="str" cm="1">
        <f t="array" ref="Q223">IFERROR(
IF(OR(Q$9="",$I223=""),"",
SUMIFS(収穫記録!$P:$P,収穫記録!$D:$D,$J$1,収穫記録!$I:$I,$J$2,収穫記録!$J:$J,Q$9,収穫記録!$F:$F,$I223,収穫記録!$B:$B,"&gt;="&amp;$J$5,収穫記録!$B:$B,"&lt;="&amp;$J$6)
/_xlfn.UNIQUE(_xlfn._xlws.FILTER($E:$E,$D:$D=$J$3))
/IF($J$4="総計",1,IF($J$4="割合",$H223,$K223/10))
),0)</f>
        <v/>
      </c>
      <c r="R223" s="48" t="str" cm="1">
        <f t="array" ref="R223">IFERROR(
IF(OR(R$9="",$I223=""),"",
SUMIFS(収穫記録!$P:$P,収穫記録!$D:$D,$J$1,収穫記録!$I:$I,$J$2,収穫記録!$J:$J,R$9,収穫記録!$F:$F,$I223,収穫記録!$B:$B,"&gt;="&amp;$J$5,収穫記録!$B:$B,"&lt;="&amp;$J$6)
/_xlfn.UNIQUE(_xlfn._xlws.FILTER($E:$E,$D:$D=$J$3))
/IF($J$4="総計",1,IF($J$4="割合",$H223,$K223/10))
),0)</f>
        <v/>
      </c>
      <c r="S223" s="48" t="str" cm="1">
        <f t="array" ref="S223">IFERROR(
IF(OR(S$9="",$I223=""),"",
SUMIFS(収穫記録!$P:$P,収穫記録!$D:$D,$J$1,収穫記録!$I:$I,$J$2,収穫記録!$J:$J,S$9,収穫記録!$F:$F,$I223,収穫記録!$B:$B,"&gt;="&amp;$J$5,収穫記録!$B:$B,"&lt;="&amp;$J$6)
/_xlfn.UNIQUE(_xlfn._xlws.FILTER($E:$E,$D:$D=$J$3))
/IF($J$4="総計",1,IF($J$4="割合",$H223,$K223/10))
),0)</f>
        <v/>
      </c>
      <c r="T223" s="48" t="str" cm="1">
        <f t="array" ref="T223">IFERROR(
IF(OR(T$9="",$I223=""),"",
SUMIFS(収穫記録!$P:$P,収穫記録!$D:$D,$J$1,収穫記録!$I:$I,$J$2,収穫記録!$J:$J,T$9,収穫記録!$F:$F,$I223,収穫記録!$B:$B,"&gt;="&amp;$J$5,収穫記録!$B:$B,"&lt;="&amp;$J$6)
/_xlfn.UNIQUE(_xlfn._xlws.FILTER($E:$E,$D:$D=$J$3))
/IF($J$4="総計",1,IF($J$4="割合",$H223,$K223/10))
),0)</f>
        <v/>
      </c>
      <c r="U223" s="48" t="str" cm="1">
        <f t="array" ref="U223">IFERROR(
IF(OR(U$9="",$I223=""),"",
SUMIFS(収穫記録!$P:$P,収穫記録!$D:$D,$J$1,収穫記録!$I:$I,$J$2,収穫記録!$J:$J,U$9,収穫記録!$F:$F,$I223,収穫記録!$B:$B,"&gt;="&amp;$J$5,収穫記録!$B:$B,"&lt;="&amp;$J$6)
/_xlfn.UNIQUE(_xlfn._xlws.FILTER($E:$E,$D:$D=$J$3))
/IF($J$4="総計",1,IF($J$4="割合",$H223,$K223/10))
),0)</f>
        <v/>
      </c>
      <c r="V223" s="48" t="str" cm="1">
        <f t="array" ref="V223">IFERROR(
IF(OR(V$9="",$I223=""),"",
SUMIFS(収穫記録!$P:$P,収穫記録!$D:$D,$J$1,収穫記録!$I:$I,$J$2,収穫記録!$J:$J,V$9,収穫記録!$F:$F,$I223,収穫記録!$B:$B,"&gt;="&amp;$J$5,収穫記録!$B:$B,"&lt;="&amp;$J$6)
/_xlfn.UNIQUE(_xlfn._xlws.FILTER($E:$E,$D:$D=$J$3))
/IF($J$4="総計",1,IF($J$4="割合",$H223,$K223/10))
),0)</f>
        <v/>
      </c>
      <c r="W223" s="48" t="str" cm="1">
        <f t="array" ref="W223">IFERROR(
IF(OR(W$9="",$I223=""),"",
SUMIFS(収穫記録!$P:$P,収穫記録!$D:$D,$J$1,収穫記録!$I:$I,$J$2,収穫記録!$J:$J,W$9,収穫記録!$F:$F,$I223,収穫記録!$B:$B,"&gt;="&amp;$J$5,収穫記録!$B:$B,"&lt;="&amp;$J$6)
/_xlfn.UNIQUE(_xlfn._xlws.FILTER($E:$E,$D:$D=$J$3))
/IF($J$4="総計",1,IF($J$4="割合",$H223,$K223/10))
),0)</f>
        <v/>
      </c>
      <c r="X223" s="48" t="str" cm="1">
        <f t="array" ref="X223">IFERROR(
IF(OR(X$9="",$I223=""),"",
SUMIFS(収穫記録!$P:$P,収穫記録!$D:$D,$J$1,収穫記録!$I:$I,$J$2,収穫記録!$J:$J,X$9,収穫記録!$F:$F,$I223,収穫記録!$B:$B,"&gt;="&amp;$J$5,収穫記録!$B:$B,"&lt;="&amp;$J$6)
/_xlfn.UNIQUE(_xlfn._xlws.FILTER($E:$E,$D:$D=$J$3))
/IF($J$4="総計",1,IF($J$4="割合",$H223,$K223/10))
),0)</f>
        <v/>
      </c>
    </row>
    <row r="224" spans="10:24">
      <c r="J224" s="13"/>
      <c r="K224" s="37"/>
      <c r="L224" s="46" t="str">
        <f t="shared" si="3"/>
        <v/>
      </c>
      <c r="M224" s="47" cm="1">
        <f t="array" ref="M224">IFERROR(
IF(OR(M$9="",$I224=""),"",
SUMIFS(収穫記録!$P:$P,収穫記録!$D:$D,$J$1,収穫記録!$I:$I,$J$2,収穫記録!$J:$J,M$9,収穫記録!$F:$F,$I224,収穫記録!$B:$B,"&gt;="&amp;$J$5,収穫記録!$B:$B,"&lt;="&amp;$J$6)
/_xlfn.UNIQUE(_xlfn._xlws.FILTER($E:$E,$D:$D=$J$3))
/IF($J$4="総計",1,IF($J$4="割合",$H224,$K224/10))
),0)</f>
        <v>0</v>
      </c>
      <c r="N224" s="48" t="str" cm="1">
        <f t="array" ref="N224">IFERROR(
IF(OR(N$9="",$I224=""),"",
SUMIFS(収穫記録!$P:$P,収穫記録!$D:$D,$J$1,収穫記録!$I:$I,$J$2,収穫記録!$J:$J,N$9,収穫記録!$F:$F,$I224,収穫記録!$B:$B,"&gt;="&amp;$J$5,収穫記録!$B:$B,"&lt;="&amp;$J$6)
/_xlfn.UNIQUE(_xlfn._xlws.FILTER($E:$E,$D:$D=$J$3))
/IF($J$4="総計",1,IF($J$4="割合",$H224,$K224/10))
),0)</f>
        <v/>
      </c>
      <c r="O224" s="48" t="str" cm="1">
        <f t="array" ref="O224">IFERROR(
IF(OR(O$9="",$I224=""),"",
SUMIFS(収穫記録!$P:$P,収穫記録!$D:$D,$J$1,収穫記録!$I:$I,$J$2,収穫記録!$J:$J,O$9,収穫記録!$F:$F,$I224,収穫記録!$B:$B,"&gt;="&amp;$J$5,収穫記録!$B:$B,"&lt;="&amp;$J$6)
/_xlfn.UNIQUE(_xlfn._xlws.FILTER($E:$E,$D:$D=$J$3))
/IF($J$4="総計",1,IF($J$4="割合",$H224,$K224/10))
),0)</f>
        <v/>
      </c>
      <c r="P224" s="48" t="str" cm="1">
        <f t="array" ref="P224">IFERROR(
IF(OR(P$9="",$I224=""),"",
SUMIFS(収穫記録!$P:$P,収穫記録!$D:$D,$J$1,収穫記録!$I:$I,$J$2,収穫記録!$J:$J,P$9,収穫記録!$F:$F,$I224,収穫記録!$B:$B,"&gt;="&amp;$J$5,収穫記録!$B:$B,"&lt;="&amp;$J$6)
/_xlfn.UNIQUE(_xlfn._xlws.FILTER($E:$E,$D:$D=$J$3))
/IF($J$4="総計",1,IF($J$4="割合",$H224,$K224/10))
),0)</f>
        <v/>
      </c>
      <c r="Q224" s="48" t="str" cm="1">
        <f t="array" ref="Q224">IFERROR(
IF(OR(Q$9="",$I224=""),"",
SUMIFS(収穫記録!$P:$P,収穫記録!$D:$D,$J$1,収穫記録!$I:$I,$J$2,収穫記録!$J:$J,Q$9,収穫記録!$F:$F,$I224,収穫記録!$B:$B,"&gt;="&amp;$J$5,収穫記録!$B:$B,"&lt;="&amp;$J$6)
/_xlfn.UNIQUE(_xlfn._xlws.FILTER($E:$E,$D:$D=$J$3))
/IF($J$4="総計",1,IF($J$4="割合",$H224,$K224/10))
),0)</f>
        <v/>
      </c>
      <c r="R224" s="48" t="str" cm="1">
        <f t="array" ref="R224">IFERROR(
IF(OR(R$9="",$I224=""),"",
SUMIFS(収穫記録!$P:$P,収穫記録!$D:$D,$J$1,収穫記録!$I:$I,$J$2,収穫記録!$J:$J,R$9,収穫記録!$F:$F,$I224,収穫記録!$B:$B,"&gt;="&amp;$J$5,収穫記録!$B:$B,"&lt;="&amp;$J$6)
/_xlfn.UNIQUE(_xlfn._xlws.FILTER($E:$E,$D:$D=$J$3))
/IF($J$4="総計",1,IF($J$4="割合",$H224,$K224/10))
),0)</f>
        <v/>
      </c>
      <c r="S224" s="48" t="str" cm="1">
        <f t="array" ref="S224">IFERROR(
IF(OR(S$9="",$I224=""),"",
SUMIFS(収穫記録!$P:$P,収穫記録!$D:$D,$J$1,収穫記録!$I:$I,$J$2,収穫記録!$J:$J,S$9,収穫記録!$F:$F,$I224,収穫記録!$B:$B,"&gt;="&amp;$J$5,収穫記録!$B:$B,"&lt;="&amp;$J$6)
/_xlfn.UNIQUE(_xlfn._xlws.FILTER($E:$E,$D:$D=$J$3))
/IF($J$4="総計",1,IF($J$4="割合",$H224,$K224/10))
),0)</f>
        <v/>
      </c>
      <c r="T224" s="48" t="str" cm="1">
        <f t="array" ref="T224">IFERROR(
IF(OR(T$9="",$I224=""),"",
SUMIFS(収穫記録!$P:$P,収穫記録!$D:$D,$J$1,収穫記録!$I:$I,$J$2,収穫記録!$J:$J,T$9,収穫記録!$F:$F,$I224,収穫記録!$B:$B,"&gt;="&amp;$J$5,収穫記録!$B:$B,"&lt;="&amp;$J$6)
/_xlfn.UNIQUE(_xlfn._xlws.FILTER($E:$E,$D:$D=$J$3))
/IF($J$4="総計",1,IF($J$4="割合",$H224,$K224/10))
),0)</f>
        <v/>
      </c>
      <c r="U224" s="48" t="str" cm="1">
        <f t="array" ref="U224">IFERROR(
IF(OR(U$9="",$I224=""),"",
SUMIFS(収穫記録!$P:$P,収穫記録!$D:$D,$J$1,収穫記録!$I:$I,$J$2,収穫記録!$J:$J,U$9,収穫記録!$F:$F,$I224,収穫記録!$B:$B,"&gt;="&amp;$J$5,収穫記録!$B:$B,"&lt;="&amp;$J$6)
/_xlfn.UNIQUE(_xlfn._xlws.FILTER($E:$E,$D:$D=$J$3))
/IF($J$4="総計",1,IF($J$4="割合",$H224,$K224/10))
),0)</f>
        <v/>
      </c>
      <c r="V224" s="48" t="str" cm="1">
        <f t="array" ref="V224">IFERROR(
IF(OR(V$9="",$I224=""),"",
SUMIFS(収穫記録!$P:$P,収穫記録!$D:$D,$J$1,収穫記録!$I:$I,$J$2,収穫記録!$J:$J,V$9,収穫記録!$F:$F,$I224,収穫記録!$B:$B,"&gt;="&amp;$J$5,収穫記録!$B:$B,"&lt;="&amp;$J$6)
/_xlfn.UNIQUE(_xlfn._xlws.FILTER($E:$E,$D:$D=$J$3))
/IF($J$4="総計",1,IF($J$4="割合",$H224,$K224/10))
),0)</f>
        <v/>
      </c>
      <c r="W224" s="48" t="str" cm="1">
        <f t="array" ref="W224">IFERROR(
IF(OR(W$9="",$I224=""),"",
SUMIFS(収穫記録!$P:$P,収穫記録!$D:$D,$J$1,収穫記録!$I:$I,$J$2,収穫記録!$J:$J,W$9,収穫記録!$F:$F,$I224,収穫記録!$B:$B,"&gt;="&amp;$J$5,収穫記録!$B:$B,"&lt;="&amp;$J$6)
/_xlfn.UNIQUE(_xlfn._xlws.FILTER($E:$E,$D:$D=$J$3))
/IF($J$4="総計",1,IF($J$4="割合",$H224,$K224/10))
),0)</f>
        <v/>
      </c>
      <c r="X224" s="48" t="str" cm="1">
        <f t="array" ref="X224">IFERROR(
IF(OR(X$9="",$I224=""),"",
SUMIFS(収穫記録!$P:$P,収穫記録!$D:$D,$J$1,収穫記録!$I:$I,$J$2,収穫記録!$J:$J,X$9,収穫記録!$F:$F,$I224,収穫記録!$B:$B,"&gt;="&amp;$J$5,収穫記録!$B:$B,"&lt;="&amp;$J$6)
/_xlfn.UNIQUE(_xlfn._xlws.FILTER($E:$E,$D:$D=$J$3))
/IF($J$4="総計",1,IF($J$4="割合",$H224,$K224/10))
),0)</f>
        <v/>
      </c>
    </row>
    <row r="225" spans="10:24">
      <c r="J225" s="13"/>
      <c r="K225" s="37"/>
      <c r="L225" s="46" t="str">
        <f t="shared" si="3"/>
        <v/>
      </c>
      <c r="M225" s="47" cm="1">
        <f t="array" ref="M225">IFERROR(
IF(OR(M$9="",$I225=""),"",
SUMIFS(収穫記録!$P:$P,収穫記録!$D:$D,$J$1,収穫記録!$I:$I,$J$2,収穫記録!$J:$J,M$9,収穫記録!$F:$F,$I225,収穫記録!$B:$B,"&gt;="&amp;$J$5,収穫記録!$B:$B,"&lt;="&amp;$J$6)
/_xlfn.UNIQUE(_xlfn._xlws.FILTER($E:$E,$D:$D=$J$3))
/IF($J$4="総計",1,IF($J$4="割合",$H225,$K225/10))
),0)</f>
        <v>0</v>
      </c>
      <c r="N225" s="48" t="str" cm="1">
        <f t="array" ref="N225">IFERROR(
IF(OR(N$9="",$I225=""),"",
SUMIFS(収穫記録!$P:$P,収穫記録!$D:$D,$J$1,収穫記録!$I:$I,$J$2,収穫記録!$J:$J,N$9,収穫記録!$F:$F,$I225,収穫記録!$B:$B,"&gt;="&amp;$J$5,収穫記録!$B:$B,"&lt;="&amp;$J$6)
/_xlfn.UNIQUE(_xlfn._xlws.FILTER($E:$E,$D:$D=$J$3))
/IF($J$4="総計",1,IF($J$4="割合",$H225,$K225/10))
),0)</f>
        <v/>
      </c>
      <c r="O225" s="48" t="str" cm="1">
        <f t="array" ref="O225">IFERROR(
IF(OR(O$9="",$I225=""),"",
SUMIFS(収穫記録!$P:$P,収穫記録!$D:$D,$J$1,収穫記録!$I:$I,$J$2,収穫記録!$J:$J,O$9,収穫記録!$F:$F,$I225,収穫記録!$B:$B,"&gt;="&amp;$J$5,収穫記録!$B:$B,"&lt;="&amp;$J$6)
/_xlfn.UNIQUE(_xlfn._xlws.FILTER($E:$E,$D:$D=$J$3))
/IF($J$4="総計",1,IF($J$4="割合",$H225,$K225/10))
),0)</f>
        <v/>
      </c>
      <c r="P225" s="48" t="str" cm="1">
        <f t="array" ref="P225">IFERROR(
IF(OR(P$9="",$I225=""),"",
SUMIFS(収穫記録!$P:$P,収穫記録!$D:$D,$J$1,収穫記録!$I:$I,$J$2,収穫記録!$J:$J,P$9,収穫記録!$F:$F,$I225,収穫記録!$B:$B,"&gt;="&amp;$J$5,収穫記録!$B:$B,"&lt;="&amp;$J$6)
/_xlfn.UNIQUE(_xlfn._xlws.FILTER($E:$E,$D:$D=$J$3))
/IF($J$4="総計",1,IF($J$4="割合",$H225,$K225/10))
),0)</f>
        <v/>
      </c>
      <c r="Q225" s="48" t="str" cm="1">
        <f t="array" ref="Q225">IFERROR(
IF(OR(Q$9="",$I225=""),"",
SUMIFS(収穫記録!$P:$P,収穫記録!$D:$D,$J$1,収穫記録!$I:$I,$J$2,収穫記録!$J:$J,Q$9,収穫記録!$F:$F,$I225,収穫記録!$B:$B,"&gt;="&amp;$J$5,収穫記録!$B:$B,"&lt;="&amp;$J$6)
/_xlfn.UNIQUE(_xlfn._xlws.FILTER($E:$E,$D:$D=$J$3))
/IF($J$4="総計",1,IF($J$4="割合",$H225,$K225/10))
),0)</f>
        <v/>
      </c>
      <c r="R225" s="48" t="str" cm="1">
        <f t="array" ref="R225">IFERROR(
IF(OR(R$9="",$I225=""),"",
SUMIFS(収穫記録!$P:$P,収穫記録!$D:$D,$J$1,収穫記録!$I:$I,$J$2,収穫記録!$J:$J,R$9,収穫記録!$F:$F,$I225,収穫記録!$B:$B,"&gt;="&amp;$J$5,収穫記録!$B:$B,"&lt;="&amp;$J$6)
/_xlfn.UNIQUE(_xlfn._xlws.FILTER($E:$E,$D:$D=$J$3))
/IF($J$4="総計",1,IF($J$4="割合",$H225,$K225/10))
),0)</f>
        <v/>
      </c>
      <c r="S225" s="48" t="str" cm="1">
        <f t="array" ref="S225">IFERROR(
IF(OR(S$9="",$I225=""),"",
SUMIFS(収穫記録!$P:$P,収穫記録!$D:$D,$J$1,収穫記録!$I:$I,$J$2,収穫記録!$J:$J,S$9,収穫記録!$F:$F,$I225,収穫記録!$B:$B,"&gt;="&amp;$J$5,収穫記録!$B:$B,"&lt;="&amp;$J$6)
/_xlfn.UNIQUE(_xlfn._xlws.FILTER($E:$E,$D:$D=$J$3))
/IF($J$4="総計",1,IF($J$4="割合",$H225,$K225/10))
),0)</f>
        <v/>
      </c>
      <c r="T225" s="48" t="str" cm="1">
        <f t="array" ref="T225">IFERROR(
IF(OR(T$9="",$I225=""),"",
SUMIFS(収穫記録!$P:$P,収穫記録!$D:$D,$J$1,収穫記録!$I:$I,$J$2,収穫記録!$J:$J,T$9,収穫記録!$F:$F,$I225,収穫記録!$B:$B,"&gt;="&amp;$J$5,収穫記録!$B:$B,"&lt;="&amp;$J$6)
/_xlfn.UNIQUE(_xlfn._xlws.FILTER($E:$E,$D:$D=$J$3))
/IF($J$4="総計",1,IF($J$4="割合",$H225,$K225/10))
),0)</f>
        <v/>
      </c>
      <c r="U225" s="48" t="str" cm="1">
        <f t="array" ref="U225">IFERROR(
IF(OR(U$9="",$I225=""),"",
SUMIFS(収穫記録!$P:$P,収穫記録!$D:$D,$J$1,収穫記録!$I:$I,$J$2,収穫記録!$J:$J,U$9,収穫記録!$F:$F,$I225,収穫記録!$B:$B,"&gt;="&amp;$J$5,収穫記録!$B:$B,"&lt;="&amp;$J$6)
/_xlfn.UNIQUE(_xlfn._xlws.FILTER($E:$E,$D:$D=$J$3))
/IF($J$4="総計",1,IF($J$4="割合",$H225,$K225/10))
),0)</f>
        <v/>
      </c>
      <c r="V225" s="48" t="str" cm="1">
        <f t="array" ref="V225">IFERROR(
IF(OR(V$9="",$I225=""),"",
SUMIFS(収穫記録!$P:$P,収穫記録!$D:$D,$J$1,収穫記録!$I:$I,$J$2,収穫記録!$J:$J,V$9,収穫記録!$F:$F,$I225,収穫記録!$B:$B,"&gt;="&amp;$J$5,収穫記録!$B:$B,"&lt;="&amp;$J$6)
/_xlfn.UNIQUE(_xlfn._xlws.FILTER($E:$E,$D:$D=$J$3))
/IF($J$4="総計",1,IF($J$4="割合",$H225,$K225/10))
),0)</f>
        <v/>
      </c>
      <c r="W225" s="48" t="str" cm="1">
        <f t="array" ref="W225">IFERROR(
IF(OR(W$9="",$I225=""),"",
SUMIFS(収穫記録!$P:$P,収穫記録!$D:$D,$J$1,収穫記録!$I:$I,$J$2,収穫記録!$J:$J,W$9,収穫記録!$F:$F,$I225,収穫記録!$B:$B,"&gt;="&amp;$J$5,収穫記録!$B:$B,"&lt;="&amp;$J$6)
/_xlfn.UNIQUE(_xlfn._xlws.FILTER($E:$E,$D:$D=$J$3))
/IF($J$4="総計",1,IF($J$4="割合",$H225,$K225/10))
),0)</f>
        <v/>
      </c>
      <c r="X225" s="48" t="str" cm="1">
        <f t="array" ref="X225">IFERROR(
IF(OR(X$9="",$I225=""),"",
SUMIFS(収穫記録!$P:$P,収穫記録!$D:$D,$J$1,収穫記録!$I:$I,$J$2,収穫記録!$J:$J,X$9,収穫記録!$F:$F,$I225,収穫記録!$B:$B,"&gt;="&amp;$J$5,収穫記録!$B:$B,"&lt;="&amp;$J$6)
/_xlfn.UNIQUE(_xlfn._xlws.FILTER($E:$E,$D:$D=$J$3))
/IF($J$4="総計",1,IF($J$4="割合",$H225,$K225/10))
),0)</f>
        <v/>
      </c>
    </row>
    <row r="226" spans="10:24">
      <c r="J226" s="13"/>
      <c r="K226" s="37"/>
      <c r="L226" s="46" t="str">
        <f t="shared" si="3"/>
        <v/>
      </c>
      <c r="M226" s="47" cm="1">
        <f t="array" ref="M226">IFERROR(
IF(OR(M$9="",$I226=""),"",
SUMIFS(収穫記録!$P:$P,収穫記録!$D:$D,$J$1,収穫記録!$I:$I,$J$2,収穫記録!$J:$J,M$9,収穫記録!$F:$F,$I226,収穫記録!$B:$B,"&gt;="&amp;$J$5,収穫記録!$B:$B,"&lt;="&amp;$J$6)
/_xlfn.UNIQUE(_xlfn._xlws.FILTER($E:$E,$D:$D=$J$3))
/IF($J$4="総計",1,IF($J$4="割合",$H226,$K226/10))
),0)</f>
        <v>0</v>
      </c>
      <c r="N226" s="48" t="str" cm="1">
        <f t="array" ref="N226">IFERROR(
IF(OR(N$9="",$I226=""),"",
SUMIFS(収穫記録!$P:$P,収穫記録!$D:$D,$J$1,収穫記録!$I:$I,$J$2,収穫記録!$J:$J,N$9,収穫記録!$F:$F,$I226,収穫記録!$B:$B,"&gt;="&amp;$J$5,収穫記録!$B:$B,"&lt;="&amp;$J$6)
/_xlfn.UNIQUE(_xlfn._xlws.FILTER($E:$E,$D:$D=$J$3))
/IF($J$4="総計",1,IF($J$4="割合",$H226,$K226/10))
),0)</f>
        <v/>
      </c>
      <c r="O226" s="48" t="str" cm="1">
        <f t="array" ref="O226">IFERROR(
IF(OR(O$9="",$I226=""),"",
SUMIFS(収穫記録!$P:$P,収穫記録!$D:$D,$J$1,収穫記録!$I:$I,$J$2,収穫記録!$J:$J,O$9,収穫記録!$F:$F,$I226,収穫記録!$B:$B,"&gt;="&amp;$J$5,収穫記録!$B:$B,"&lt;="&amp;$J$6)
/_xlfn.UNIQUE(_xlfn._xlws.FILTER($E:$E,$D:$D=$J$3))
/IF($J$4="総計",1,IF($J$4="割合",$H226,$K226/10))
),0)</f>
        <v/>
      </c>
      <c r="P226" s="48" t="str" cm="1">
        <f t="array" ref="P226">IFERROR(
IF(OR(P$9="",$I226=""),"",
SUMIFS(収穫記録!$P:$P,収穫記録!$D:$D,$J$1,収穫記録!$I:$I,$J$2,収穫記録!$J:$J,P$9,収穫記録!$F:$F,$I226,収穫記録!$B:$B,"&gt;="&amp;$J$5,収穫記録!$B:$B,"&lt;="&amp;$J$6)
/_xlfn.UNIQUE(_xlfn._xlws.FILTER($E:$E,$D:$D=$J$3))
/IF($J$4="総計",1,IF($J$4="割合",$H226,$K226/10))
),0)</f>
        <v/>
      </c>
      <c r="Q226" s="48" t="str" cm="1">
        <f t="array" ref="Q226">IFERROR(
IF(OR(Q$9="",$I226=""),"",
SUMIFS(収穫記録!$P:$P,収穫記録!$D:$D,$J$1,収穫記録!$I:$I,$J$2,収穫記録!$J:$J,Q$9,収穫記録!$F:$F,$I226,収穫記録!$B:$B,"&gt;="&amp;$J$5,収穫記録!$B:$B,"&lt;="&amp;$J$6)
/_xlfn.UNIQUE(_xlfn._xlws.FILTER($E:$E,$D:$D=$J$3))
/IF($J$4="総計",1,IF($J$4="割合",$H226,$K226/10))
),0)</f>
        <v/>
      </c>
      <c r="R226" s="48" t="str" cm="1">
        <f t="array" ref="R226">IFERROR(
IF(OR(R$9="",$I226=""),"",
SUMIFS(収穫記録!$P:$P,収穫記録!$D:$D,$J$1,収穫記録!$I:$I,$J$2,収穫記録!$J:$J,R$9,収穫記録!$F:$F,$I226,収穫記録!$B:$B,"&gt;="&amp;$J$5,収穫記録!$B:$B,"&lt;="&amp;$J$6)
/_xlfn.UNIQUE(_xlfn._xlws.FILTER($E:$E,$D:$D=$J$3))
/IF($J$4="総計",1,IF($J$4="割合",$H226,$K226/10))
),0)</f>
        <v/>
      </c>
      <c r="S226" s="48" t="str" cm="1">
        <f t="array" ref="S226">IFERROR(
IF(OR(S$9="",$I226=""),"",
SUMIFS(収穫記録!$P:$P,収穫記録!$D:$D,$J$1,収穫記録!$I:$I,$J$2,収穫記録!$J:$J,S$9,収穫記録!$F:$F,$I226,収穫記録!$B:$B,"&gt;="&amp;$J$5,収穫記録!$B:$B,"&lt;="&amp;$J$6)
/_xlfn.UNIQUE(_xlfn._xlws.FILTER($E:$E,$D:$D=$J$3))
/IF($J$4="総計",1,IF($J$4="割合",$H226,$K226/10))
),0)</f>
        <v/>
      </c>
      <c r="T226" s="48" t="str" cm="1">
        <f t="array" ref="T226">IFERROR(
IF(OR(T$9="",$I226=""),"",
SUMIFS(収穫記録!$P:$P,収穫記録!$D:$D,$J$1,収穫記録!$I:$I,$J$2,収穫記録!$J:$J,T$9,収穫記録!$F:$F,$I226,収穫記録!$B:$B,"&gt;="&amp;$J$5,収穫記録!$B:$B,"&lt;="&amp;$J$6)
/_xlfn.UNIQUE(_xlfn._xlws.FILTER($E:$E,$D:$D=$J$3))
/IF($J$4="総計",1,IF($J$4="割合",$H226,$K226/10))
),0)</f>
        <v/>
      </c>
      <c r="U226" s="48" t="str" cm="1">
        <f t="array" ref="U226">IFERROR(
IF(OR(U$9="",$I226=""),"",
SUMIFS(収穫記録!$P:$P,収穫記録!$D:$D,$J$1,収穫記録!$I:$I,$J$2,収穫記録!$J:$J,U$9,収穫記録!$F:$F,$I226,収穫記録!$B:$B,"&gt;="&amp;$J$5,収穫記録!$B:$B,"&lt;="&amp;$J$6)
/_xlfn.UNIQUE(_xlfn._xlws.FILTER($E:$E,$D:$D=$J$3))
/IF($J$4="総計",1,IF($J$4="割合",$H226,$K226/10))
),0)</f>
        <v/>
      </c>
      <c r="V226" s="48" t="str" cm="1">
        <f t="array" ref="V226">IFERROR(
IF(OR(V$9="",$I226=""),"",
SUMIFS(収穫記録!$P:$P,収穫記録!$D:$D,$J$1,収穫記録!$I:$I,$J$2,収穫記録!$J:$J,V$9,収穫記録!$F:$F,$I226,収穫記録!$B:$B,"&gt;="&amp;$J$5,収穫記録!$B:$B,"&lt;="&amp;$J$6)
/_xlfn.UNIQUE(_xlfn._xlws.FILTER($E:$E,$D:$D=$J$3))
/IF($J$4="総計",1,IF($J$4="割合",$H226,$K226/10))
),0)</f>
        <v/>
      </c>
      <c r="W226" s="48" t="str" cm="1">
        <f t="array" ref="W226">IFERROR(
IF(OR(W$9="",$I226=""),"",
SUMIFS(収穫記録!$P:$P,収穫記録!$D:$D,$J$1,収穫記録!$I:$I,$J$2,収穫記録!$J:$J,W$9,収穫記録!$F:$F,$I226,収穫記録!$B:$B,"&gt;="&amp;$J$5,収穫記録!$B:$B,"&lt;="&amp;$J$6)
/_xlfn.UNIQUE(_xlfn._xlws.FILTER($E:$E,$D:$D=$J$3))
/IF($J$4="総計",1,IF($J$4="割合",$H226,$K226/10))
),0)</f>
        <v/>
      </c>
      <c r="X226" s="48" t="str" cm="1">
        <f t="array" ref="X226">IFERROR(
IF(OR(X$9="",$I226=""),"",
SUMIFS(収穫記録!$P:$P,収穫記録!$D:$D,$J$1,収穫記録!$I:$I,$J$2,収穫記録!$J:$J,X$9,収穫記録!$F:$F,$I226,収穫記録!$B:$B,"&gt;="&amp;$J$5,収穫記録!$B:$B,"&lt;="&amp;$J$6)
/_xlfn.UNIQUE(_xlfn._xlws.FILTER($E:$E,$D:$D=$J$3))
/IF($J$4="総計",1,IF($J$4="割合",$H226,$K226/10))
),0)</f>
        <v/>
      </c>
    </row>
    <row r="227" spans="10:24">
      <c r="J227" s="13"/>
      <c r="K227" s="37"/>
      <c r="L227" s="46" t="str">
        <f t="shared" si="3"/>
        <v/>
      </c>
      <c r="M227" s="47" cm="1">
        <f t="array" ref="M227">IFERROR(
IF(OR(M$9="",$I227=""),"",
SUMIFS(収穫記録!$P:$P,収穫記録!$D:$D,$J$1,収穫記録!$I:$I,$J$2,収穫記録!$J:$J,M$9,収穫記録!$F:$F,$I227,収穫記録!$B:$B,"&gt;="&amp;$J$5,収穫記録!$B:$B,"&lt;="&amp;$J$6)
/_xlfn.UNIQUE(_xlfn._xlws.FILTER($E:$E,$D:$D=$J$3))
/IF($J$4="総計",1,IF($J$4="割合",$H227,$K227/10))
),0)</f>
        <v>0</v>
      </c>
      <c r="N227" s="48" t="str" cm="1">
        <f t="array" ref="N227">IFERROR(
IF(OR(N$9="",$I227=""),"",
SUMIFS(収穫記録!$P:$P,収穫記録!$D:$D,$J$1,収穫記録!$I:$I,$J$2,収穫記録!$J:$J,N$9,収穫記録!$F:$F,$I227,収穫記録!$B:$B,"&gt;="&amp;$J$5,収穫記録!$B:$B,"&lt;="&amp;$J$6)
/_xlfn.UNIQUE(_xlfn._xlws.FILTER($E:$E,$D:$D=$J$3))
/IF($J$4="総計",1,IF($J$4="割合",$H227,$K227/10))
),0)</f>
        <v/>
      </c>
      <c r="O227" s="48" t="str" cm="1">
        <f t="array" ref="O227">IFERROR(
IF(OR(O$9="",$I227=""),"",
SUMIFS(収穫記録!$P:$P,収穫記録!$D:$D,$J$1,収穫記録!$I:$I,$J$2,収穫記録!$J:$J,O$9,収穫記録!$F:$F,$I227,収穫記録!$B:$B,"&gt;="&amp;$J$5,収穫記録!$B:$B,"&lt;="&amp;$J$6)
/_xlfn.UNIQUE(_xlfn._xlws.FILTER($E:$E,$D:$D=$J$3))
/IF($J$4="総計",1,IF($J$4="割合",$H227,$K227/10))
),0)</f>
        <v/>
      </c>
      <c r="P227" s="48" t="str" cm="1">
        <f t="array" ref="P227">IFERROR(
IF(OR(P$9="",$I227=""),"",
SUMIFS(収穫記録!$P:$P,収穫記録!$D:$D,$J$1,収穫記録!$I:$I,$J$2,収穫記録!$J:$J,P$9,収穫記録!$F:$F,$I227,収穫記録!$B:$B,"&gt;="&amp;$J$5,収穫記録!$B:$B,"&lt;="&amp;$J$6)
/_xlfn.UNIQUE(_xlfn._xlws.FILTER($E:$E,$D:$D=$J$3))
/IF($J$4="総計",1,IF($J$4="割合",$H227,$K227/10))
),0)</f>
        <v/>
      </c>
      <c r="Q227" s="48" t="str" cm="1">
        <f t="array" ref="Q227">IFERROR(
IF(OR(Q$9="",$I227=""),"",
SUMIFS(収穫記録!$P:$P,収穫記録!$D:$D,$J$1,収穫記録!$I:$I,$J$2,収穫記録!$J:$J,Q$9,収穫記録!$F:$F,$I227,収穫記録!$B:$B,"&gt;="&amp;$J$5,収穫記録!$B:$B,"&lt;="&amp;$J$6)
/_xlfn.UNIQUE(_xlfn._xlws.FILTER($E:$E,$D:$D=$J$3))
/IF($J$4="総計",1,IF($J$4="割合",$H227,$K227/10))
),0)</f>
        <v/>
      </c>
      <c r="R227" s="48" t="str" cm="1">
        <f t="array" ref="R227">IFERROR(
IF(OR(R$9="",$I227=""),"",
SUMIFS(収穫記録!$P:$P,収穫記録!$D:$D,$J$1,収穫記録!$I:$I,$J$2,収穫記録!$J:$J,R$9,収穫記録!$F:$F,$I227,収穫記録!$B:$B,"&gt;="&amp;$J$5,収穫記録!$B:$B,"&lt;="&amp;$J$6)
/_xlfn.UNIQUE(_xlfn._xlws.FILTER($E:$E,$D:$D=$J$3))
/IF($J$4="総計",1,IF($J$4="割合",$H227,$K227/10))
),0)</f>
        <v/>
      </c>
      <c r="S227" s="48" t="str" cm="1">
        <f t="array" ref="S227">IFERROR(
IF(OR(S$9="",$I227=""),"",
SUMIFS(収穫記録!$P:$P,収穫記録!$D:$D,$J$1,収穫記録!$I:$I,$J$2,収穫記録!$J:$J,S$9,収穫記録!$F:$F,$I227,収穫記録!$B:$B,"&gt;="&amp;$J$5,収穫記録!$B:$B,"&lt;="&amp;$J$6)
/_xlfn.UNIQUE(_xlfn._xlws.FILTER($E:$E,$D:$D=$J$3))
/IF($J$4="総計",1,IF($J$4="割合",$H227,$K227/10))
),0)</f>
        <v/>
      </c>
      <c r="T227" s="48" t="str" cm="1">
        <f t="array" ref="T227">IFERROR(
IF(OR(T$9="",$I227=""),"",
SUMIFS(収穫記録!$P:$P,収穫記録!$D:$D,$J$1,収穫記録!$I:$I,$J$2,収穫記録!$J:$J,T$9,収穫記録!$F:$F,$I227,収穫記録!$B:$B,"&gt;="&amp;$J$5,収穫記録!$B:$B,"&lt;="&amp;$J$6)
/_xlfn.UNIQUE(_xlfn._xlws.FILTER($E:$E,$D:$D=$J$3))
/IF($J$4="総計",1,IF($J$4="割合",$H227,$K227/10))
),0)</f>
        <v/>
      </c>
      <c r="U227" s="48" t="str" cm="1">
        <f t="array" ref="U227">IFERROR(
IF(OR(U$9="",$I227=""),"",
SUMIFS(収穫記録!$P:$P,収穫記録!$D:$D,$J$1,収穫記録!$I:$I,$J$2,収穫記録!$J:$J,U$9,収穫記録!$F:$F,$I227,収穫記録!$B:$B,"&gt;="&amp;$J$5,収穫記録!$B:$B,"&lt;="&amp;$J$6)
/_xlfn.UNIQUE(_xlfn._xlws.FILTER($E:$E,$D:$D=$J$3))
/IF($J$4="総計",1,IF($J$4="割合",$H227,$K227/10))
),0)</f>
        <v/>
      </c>
      <c r="V227" s="48" t="str" cm="1">
        <f t="array" ref="V227">IFERROR(
IF(OR(V$9="",$I227=""),"",
SUMIFS(収穫記録!$P:$P,収穫記録!$D:$D,$J$1,収穫記録!$I:$I,$J$2,収穫記録!$J:$J,V$9,収穫記録!$F:$F,$I227,収穫記録!$B:$B,"&gt;="&amp;$J$5,収穫記録!$B:$B,"&lt;="&amp;$J$6)
/_xlfn.UNIQUE(_xlfn._xlws.FILTER($E:$E,$D:$D=$J$3))
/IF($J$4="総計",1,IF($J$4="割合",$H227,$K227/10))
),0)</f>
        <v/>
      </c>
      <c r="W227" s="48" t="str" cm="1">
        <f t="array" ref="W227">IFERROR(
IF(OR(W$9="",$I227=""),"",
SUMIFS(収穫記録!$P:$P,収穫記録!$D:$D,$J$1,収穫記録!$I:$I,$J$2,収穫記録!$J:$J,W$9,収穫記録!$F:$F,$I227,収穫記録!$B:$B,"&gt;="&amp;$J$5,収穫記録!$B:$B,"&lt;="&amp;$J$6)
/_xlfn.UNIQUE(_xlfn._xlws.FILTER($E:$E,$D:$D=$J$3))
/IF($J$4="総計",1,IF($J$4="割合",$H227,$K227/10))
),0)</f>
        <v/>
      </c>
      <c r="X227" s="48" t="str" cm="1">
        <f t="array" ref="X227">IFERROR(
IF(OR(X$9="",$I227=""),"",
SUMIFS(収穫記録!$P:$P,収穫記録!$D:$D,$J$1,収穫記録!$I:$I,$J$2,収穫記録!$J:$J,X$9,収穫記録!$F:$F,$I227,収穫記録!$B:$B,"&gt;="&amp;$J$5,収穫記録!$B:$B,"&lt;="&amp;$J$6)
/_xlfn.UNIQUE(_xlfn._xlws.FILTER($E:$E,$D:$D=$J$3))
/IF($J$4="総計",1,IF($J$4="割合",$H227,$K227/10))
),0)</f>
        <v/>
      </c>
    </row>
    <row r="228" spans="10:24">
      <c r="J228" s="13"/>
      <c r="K228" s="37"/>
      <c r="L228" s="46" t="str">
        <f t="shared" si="3"/>
        <v/>
      </c>
      <c r="M228" s="47" cm="1">
        <f t="array" ref="M228">IFERROR(
IF(OR(M$9="",$I228=""),"",
SUMIFS(収穫記録!$P:$P,収穫記録!$D:$D,$J$1,収穫記録!$I:$I,$J$2,収穫記録!$J:$J,M$9,収穫記録!$F:$F,$I228,収穫記録!$B:$B,"&gt;="&amp;$J$5,収穫記録!$B:$B,"&lt;="&amp;$J$6)
/_xlfn.UNIQUE(_xlfn._xlws.FILTER($E:$E,$D:$D=$J$3))
/IF($J$4="総計",1,IF($J$4="割合",$H228,$K228/10))
),0)</f>
        <v>0</v>
      </c>
      <c r="N228" s="48" t="str" cm="1">
        <f t="array" ref="N228">IFERROR(
IF(OR(N$9="",$I228=""),"",
SUMIFS(収穫記録!$P:$P,収穫記録!$D:$D,$J$1,収穫記録!$I:$I,$J$2,収穫記録!$J:$J,N$9,収穫記録!$F:$F,$I228,収穫記録!$B:$B,"&gt;="&amp;$J$5,収穫記録!$B:$B,"&lt;="&amp;$J$6)
/_xlfn.UNIQUE(_xlfn._xlws.FILTER($E:$E,$D:$D=$J$3))
/IF($J$4="総計",1,IF($J$4="割合",$H228,$K228/10))
),0)</f>
        <v/>
      </c>
      <c r="O228" s="48" t="str" cm="1">
        <f t="array" ref="O228">IFERROR(
IF(OR(O$9="",$I228=""),"",
SUMIFS(収穫記録!$P:$P,収穫記録!$D:$D,$J$1,収穫記録!$I:$I,$J$2,収穫記録!$J:$J,O$9,収穫記録!$F:$F,$I228,収穫記録!$B:$B,"&gt;="&amp;$J$5,収穫記録!$B:$B,"&lt;="&amp;$J$6)
/_xlfn.UNIQUE(_xlfn._xlws.FILTER($E:$E,$D:$D=$J$3))
/IF($J$4="総計",1,IF($J$4="割合",$H228,$K228/10))
),0)</f>
        <v/>
      </c>
      <c r="P228" s="48" t="str" cm="1">
        <f t="array" ref="P228">IFERROR(
IF(OR(P$9="",$I228=""),"",
SUMIFS(収穫記録!$P:$P,収穫記録!$D:$D,$J$1,収穫記録!$I:$I,$J$2,収穫記録!$J:$J,P$9,収穫記録!$F:$F,$I228,収穫記録!$B:$B,"&gt;="&amp;$J$5,収穫記録!$B:$B,"&lt;="&amp;$J$6)
/_xlfn.UNIQUE(_xlfn._xlws.FILTER($E:$E,$D:$D=$J$3))
/IF($J$4="総計",1,IF($J$4="割合",$H228,$K228/10))
),0)</f>
        <v/>
      </c>
      <c r="Q228" s="48" t="str" cm="1">
        <f t="array" ref="Q228">IFERROR(
IF(OR(Q$9="",$I228=""),"",
SUMIFS(収穫記録!$P:$P,収穫記録!$D:$D,$J$1,収穫記録!$I:$I,$J$2,収穫記録!$J:$J,Q$9,収穫記録!$F:$F,$I228,収穫記録!$B:$B,"&gt;="&amp;$J$5,収穫記録!$B:$B,"&lt;="&amp;$J$6)
/_xlfn.UNIQUE(_xlfn._xlws.FILTER($E:$E,$D:$D=$J$3))
/IF($J$4="総計",1,IF($J$4="割合",$H228,$K228/10))
),0)</f>
        <v/>
      </c>
      <c r="R228" s="48" t="str" cm="1">
        <f t="array" ref="R228">IFERROR(
IF(OR(R$9="",$I228=""),"",
SUMIFS(収穫記録!$P:$P,収穫記録!$D:$D,$J$1,収穫記録!$I:$I,$J$2,収穫記録!$J:$J,R$9,収穫記録!$F:$F,$I228,収穫記録!$B:$B,"&gt;="&amp;$J$5,収穫記録!$B:$B,"&lt;="&amp;$J$6)
/_xlfn.UNIQUE(_xlfn._xlws.FILTER($E:$E,$D:$D=$J$3))
/IF($J$4="総計",1,IF($J$4="割合",$H228,$K228/10))
),0)</f>
        <v/>
      </c>
      <c r="S228" s="48" t="str" cm="1">
        <f t="array" ref="S228">IFERROR(
IF(OR(S$9="",$I228=""),"",
SUMIFS(収穫記録!$P:$P,収穫記録!$D:$D,$J$1,収穫記録!$I:$I,$J$2,収穫記録!$J:$J,S$9,収穫記録!$F:$F,$I228,収穫記録!$B:$B,"&gt;="&amp;$J$5,収穫記録!$B:$B,"&lt;="&amp;$J$6)
/_xlfn.UNIQUE(_xlfn._xlws.FILTER($E:$E,$D:$D=$J$3))
/IF($J$4="総計",1,IF($J$4="割合",$H228,$K228/10))
),0)</f>
        <v/>
      </c>
      <c r="T228" s="48" t="str" cm="1">
        <f t="array" ref="T228">IFERROR(
IF(OR(T$9="",$I228=""),"",
SUMIFS(収穫記録!$P:$P,収穫記録!$D:$D,$J$1,収穫記録!$I:$I,$J$2,収穫記録!$J:$J,T$9,収穫記録!$F:$F,$I228,収穫記録!$B:$B,"&gt;="&amp;$J$5,収穫記録!$B:$B,"&lt;="&amp;$J$6)
/_xlfn.UNIQUE(_xlfn._xlws.FILTER($E:$E,$D:$D=$J$3))
/IF($J$4="総計",1,IF($J$4="割合",$H228,$K228/10))
),0)</f>
        <v/>
      </c>
      <c r="U228" s="48" t="str" cm="1">
        <f t="array" ref="U228">IFERROR(
IF(OR(U$9="",$I228=""),"",
SUMIFS(収穫記録!$P:$P,収穫記録!$D:$D,$J$1,収穫記録!$I:$I,$J$2,収穫記録!$J:$J,U$9,収穫記録!$F:$F,$I228,収穫記録!$B:$B,"&gt;="&amp;$J$5,収穫記録!$B:$B,"&lt;="&amp;$J$6)
/_xlfn.UNIQUE(_xlfn._xlws.FILTER($E:$E,$D:$D=$J$3))
/IF($J$4="総計",1,IF($J$4="割合",$H228,$K228/10))
),0)</f>
        <v/>
      </c>
      <c r="V228" s="48" t="str" cm="1">
        <f t="array" ref="V228">IFERROR(
IF(OR(V$9="",$I228=""),"",
SUMIFS(収穫記録!$P:$P,収穫記録!$D:$D,$J$1,収穫記録!$I:$I,$J$2,収穫記録!$J:$J,V$9,収穫記録!$F:$F,$I228,収穫記録!$B:$B,"&gt;="&amp;$J$5,収穫記録!$B:$B,"&lt;="&amp;$J$6)
/_xlfn.UNIQUE(_xlfn._xlws.FILTER($E:$E,$D:$D=$J$3))
/IF($J$4="総計",1,IF($J$4="割合",$H228,$K228/10))
),0)</f>
        <v/>
      </c>
      <c r="W228" s="48" t="str" cm="1">
        <f t="array" ref="W228">IFERROR(
IF(OR(W$9="",$I228=""),"",
SUMIFS(収穫記録!$P:$P,収穫記録!$D:$D,$J$1,収穫記録!$I:$I,$J$2,収穫記録!$J:$J,W$9,収穫記録!$F:$F,$I228,収穫記録!$B:$B,"&gt;="&amp;$J$5,収穫記録!$B:$B,"&lt;="&amp;$J$6)
/_xlfn.UNIQUE(_xlfn._xlws.FILTER($E:$E,$D:$D=$J$3))
/IF($J$4="総計",1,IF($J$4="割合",$H228,$K228/10))
),0)</f>
        <v/>
      </c>
      <c r="X228" s="48" t="str" cm="1">
        <f t="array" ref="X228">IFERROR(
IF(OR(X$9="",$I228=""),"",
SUMIFS(収穫記録!$P:$P,収穫記録!$D:$D,$J$1,収穫記録!$I:$I,$J$2,収穫記録!$J:$J,X$9,収穫記録!$F:$F,$I228,収穫記録!$B:$B,"&gt;="&amp;$J$5,収穫記録!$B:$B,"&lt;="&amp;$J$6)
/_xlfn.UNIQUE(_xlfn._xlws.FILTER($E:$E,$D:$D=$J$3))
/IF($J$4="総計",1,IF($J$4="割合",$H228,$K228/10))
),0)</f>
        <v/>
      </c>
    </row>
    <row r="229" spans="10:24">
      <c r="J229" s="13"/>
      <c r="K229" s="37"/>
      <c r="L229" s="46" t="str">
        <f t="shared" si="3"/>
        <v/>
      </c>
      <c r="M229" s="47" cm="1">
        <f t="array" ref="M229">IFERROR(
IF(OR(M$9="",$I229=""),"",
SUMIFS(収穫記録!$P:$P,収穫記録!$D:$D,$J$1,収穫記録!$I:$I,$J$2,収穫記録!$J:$J,M$9,収穫記録!$F:$F,$I229,収穫記録!$B:$B,"&gt;="&amp;$J$5,収穫記録!$B:$B,"&lt;="&amp;$J$6)
/_xlfn.UNIQUE(_xlfn._xlws.FILTER($E:$E,$D:$D=$J$3))
/IF($J$4="総計",1,IF($J$4="割合",$H229,$K229/10))
),0)</f>
        <v>0</v>
      </c>
      <c r="N229" s="48" t="str" cm="1">
        <f t="array" ref="N229">IFERROR(
IF(OR(N$9="",$I229=""),"",
SUMIFS(収穫記録!$P:$P,収穫記録!$D:$D,$J$1,収穫記録!$I:$I,$J$2,収穫記録!$J:$J,N$9,収穫記録!$F:$F,$I229,収穫記録!$B:$B,"&gt;="&amp;$J$5,収穫記録!$B:$B,"&lt;="&amp;$J$6)
/_xlfn.UNIQUE(_xlfn._xlws.FILTER($E:$E,$D:$D=$J$3))
/IF($J$4="総計",1,IF($J$4="割合",$H229,$K229/10))
),0)</f>
        <v/>
      </c>
      <c r="O229" s="48" t="str" cm="1">
        <f t="array" ref="O229">IFERROR(
IF(OR(O$9="",$I229=""),"",
SUMIFS(収穫記録!$P:$P,収穫記録!$D:$D,$J$1,収穫記録!$I:$I,$J$2,収穫記録!$J:$J,O$9,収穫記録!$F:$F,$I229,収穫記録!$B:$B,"&gt;="&amp;$J$5,収穫記録!$B:$B,"&lt;="&amp;$J$6)
/_xlfn.UNIQUE(_xlfn._xlws.FILTER($E:$E,$D:$D=$J$3))
/IF($J$4="総計",1,IF($J$4="割合",$H229,$K229/10))
),0)</f>
        <v/>
      </c>
      <c r="P229" s="48" t="str" cm="1">
        <f t="array" ref="P229">IFERROR(
IF(OR(P$9="",$I229=""),"",
SUMIFS(収穫記録!$P:$P,収穫記録!$D:$D,$J$1,収穫記録!$I:$I,$J$2,収穫記録!$J:$J,P$9,収穫記録!$F:$F,$I229,収穫記録!$B:$B,"&gt;="&amp;$J$5,収穫記録!$B:$B,"&lt;="&amp;$J$6)
/_xlfn.UNIQUE(_xlfn._xlws.FILTER($E:$E,$D:$D=$J$3))
/IF($J$4="総計",1,IF($J$4="割合",$H229,$K229/10))
),0)</f>
        <v/>
      </c>
      <c r="Q229" s="48" t="str" cm="1">
        <f t="array" ref="Q229">IFERROR(
IF(OR(Q$9="",$I229=""),"",
SUMIFS(収穫記録!$P:$P,収穫記録!$D:$D,$J$1,収穫記録!$I:$I,$J$2,収穫記録!$J:$J,Q$9,収穫記録!$F:$F,$I229,収穫記録!$B:$B,"&gt;="&amp;$J$5,収穫記録!$B:$B,"&lt;="&amp;$J$6)
/_xlfn.UNIQUE(_xlfn._xlws.FILTER($E:$E,$D:$D=$J$3))
/IF($J$4="総計",1,IF($J$4="割合",$H229,$K229/10))
),0)</f>
        <v/>
      </c>
      <c r="R229" s="48" t="str" cm="1">
        <f t="array" ref="R229">IFERROR(
IF(OR(R$9="",$I229=""),"",
SUMIFS(収穫記録!$P:$P,収穫記録!$D:$D,$J$1,収穫記録!$I:$I,$J$2,収穫記録!$J:$J,R$9,収穫記録!$F:$F,$I229,収穫記録!$B:$B,"&gt;="&amp;$J$5,収穫記録!$B:$B,"&lt;="&amp;$J$6)
/_xlfn.UNIQUE(_xlfn._xlws.FILTER($E:$E,$D:$D=$J$3))
/IF($J$4="総計",1,IF($J$4="割合",$H229,$K229/10))
),0)</f>
        <v/>
      </c>
      <c r="S229" s="48" t="str" cm="1">
        <f t="array" ref="S229">IFERROR(
IF(OR(S$9="",$I229=""),"",
SUMIFS(収穫記録!$P:$P,収穫記録!$D:$D,$J$1,収穫記録!$I:$I,$J$2,収穫記録!$J:$J,S$9,収穫記録!$F:$F,$I229,収穫記録!$B:$B,"&gt;="&amp;$J$5,収穫記録!$B:$B,"&lt;="&amp;$J$6)
/_xlfn.UNIQUE(_xlfn._xlws.FILTER($E:$E,$D:$D=$J$3))
/IF($J$4="総計",1,IF($J$4="割合",$H229,$K229/10))
),0)</f>
        <v/>
      </c>
      <c r="T229" s="48" t="str" cm="1">
        <f t="array" ref="T229">IFERROR(
IF(OR(T$9="",$I229=""),"",
SUMIFS(収穫記録!$P:$P,収穫記録!$D:$D,$J$1,収穫記録!$I:$I,$J$2,収穫記録!$J:$J,T$9,収穫記録!$F:$F,$I229,収穫記録!$B:$B,"&gt;="&amp;$J$5,収穫記録!$B:$B,"&lt;="&amp;$J$6)
/_xlfn.UNIQUE(_xlfn._xlws.FILTER($E:$E,$D:$D=$J$3))
/IF($J$4="総計",1,IF($J$4="割合",$H229,$K229/10))
),0)</f>
        <v/>
      </c>
      <c r="U229" s="48" t="str" cm="1">
        <f t="array" ref="U229">IFERROR(
IF(OR(U$9="",$I229=""),"",
SUMIFS(収穫記録!$P:$P,収穫記録!$D:$D,$J$1,収穫記録!$I:$I,$J$2,収穫記録!$J:$J,U$9,収穫記録!$F:$F,$I229,収穫記録!$B:$B,"&gt;="&amp;$J$5,収穫記録!$B:$B,"&lt;="&amp;$J$6)
/_xlfn.UNIQUE(_xlfn._xlws.FILTER($E:$E,$D:$D=$J$3))
/IF($J$4="総計",1,IF($J$4="割合",$H229,$K229/10))
),0)</f>
        <v/>
      </c>
      <c r="V229" s="48" t="str" cm="1">
        <f t="array" ref="V229">IFERROR(
IF(OR(V$9="",$I229=""),"",
SUMIFS(収穫記録!$P:$P,収穫記録!$D:$D,$J$1,収穫記録!$I:$I,$J$2,収穫記録!$J:$J,V$9,収穫記録!$F:$F,$I229,収穫記録!$B:$B,"&gt;="&amp;$J$5,収穫記録!$B:$B,"&lt;="&amp;$J$6)
/_xlfn.UNIQUE(_xlfn._xlws.FILTER($E:$E,$D:$D=$J$3))
/IF($J$4="総計",1,IF($J$4="割合",$H229,$K229/10))
),0)</f>
        <v/>
      </c>
      <c r="W229" s="48" t="str" cm="1">
        <f t="array" ref="W229">IFERROR(
IF(OR(W$9="",$I229=""),"",
SUMIFS(収穫記録!$P:$P,収穫記録!$D:$D,$J$1,収穫記録!$I:$I,$J$2,収穫記録!$J:$J,W$9,収穫記録!$F:$F,$I229,収穫記録!$B:$B,"&gt;="&amp;$J$5,収穫記録!$B:$B,"&lt;="&amp;$J$6)
/_xlfn.UNIQUE(_xlfn._xlws.FILTER($E:$E,$D:$D=$J$3))
/IF($J$4="総計",1,IF($J$4="割合",$H229,$K229/10))
),0)</f>
        <v/>
      </c>
      <c r="X229" s="48" t="str" cm="1">
        <f t="array" ref="X229">IFERROR(
IF(OR(X$9="",$I229=""),"",
SUMIFS(収穫記録!$P:$P,収穫記録!$D:$D,$J$1,収穫記録!$I:$I,$J$2,収穫記録!$J:$J,X$9,収穫記録!$F:$F,$I229,収穫記録!$B:$B,"&gt;="&amp;$J$5,収穫記録!$B:$B,"&lt;="&amp;$J$6)
/_xlfn.UNIQUE(_xlfn._xlws.FILTER($E:$E,$D:$D=$J$3))
/IF($J$4="総計",1,IF($J$4="割合",$H229,$K229/10))
),0)</f>
        <v/>
      </c>
    </row>
    <row r="230" spans="10:24">
      <c r="J230" s="13"/>
      <c r="K230" s="37"/>
      <c r="L230" s="46" t="str">
        <f t="shared" si="3"/>
        <v/>
      </c>
      <c r="M230" s="47" cm="1">
        <f t="array" ref="M230">IFERROR(
IF(OR(M$9="",$I230=""),"",
SUMIFS(収穫記録!$P:$P,収穫記録!$D:$D,$J$1,収穫記録!$I:$I,$J$2,収穫記録!$J:$J,M$9,収穫記録!$F:$F,$I230,収穫記録!$B:$B,"&gt;="&amp;$J$5,収穫記録!$B:$B,"&lt;="&amp;$J$6)
/_xlfn.UNIQUE(_xlfn._xlws.FILTER($E:$E,$D:$D=$J$3))
/IF($J$4="総計",1,IF($J$4="割合",$H230,$K230/10))
),0)</f>
        <v>0</v>
      </c>
      <c r="N230" s="48" t="str" cm="1">
        <f t="array" ref="N230">IFERROR(
IF(OR(N$9="",$I230=""),"",
SUMIFS(収穫記録!$P:$P,収穫記録!$D:$D,$J$1,収穫記録!$I:$I,$J$2,収穫記録!$J:$J,N$9,収穫記録!$F:$F,$I230,収穫記録!$B:$B,"&gt;="&amp;$J$5,収穫記録!$B:$B,"&lt;="&amp;$J$6)
/_xlfn.UNIQUE(_xlfn._xlws.FILTER($E:$E,$D:$D=$J$3))
/IF($J$4="総計",1,IF($J$4="割合",$H230,$K230/10))
),0)</f>
        <v/>
      </c>
      <c r="O230" s="48" t="str" cm="1">
        <f t="array" ref="O230">IFERROR(
IF(OR(O$9="",$I230=""),"",
SUMIFS(収穫記録!$P:$P,収穫記録!$D:$D,$J$1,収穫記録!$I:$I,$J$2,収穫記録!$J:$J,O$9,収穫記録!$F:$F,$I230,収穫記録!$B:$B,"&gt;="&amp;$J$5,収穫記録!$B:$B,"&lt;="&amp;$J$6)
/_xlfn.UNIQUE(_xlfn._xlws.FILTER($E:$E,$D:$D=$J$3))
/IF($J$4="総計",1,IF($J$4="割合",$H230,$K230/10))
),0)</f>
        <v/>
      </c>
      <c r="P230" s="48" t="str" cm="1">
        <f t="array" ref="P230">IFERROR(
IF(OR(P$9="",$I230=""),"",
SUMIFS(収穫記録!$P:$P,収穫記録!$D:$D,$J$1,収穫記録!$I:$I,$J$2,収穫記録!$J:$J,P$9,収穫記録!$F:$F,$I230,収穫記録!$B:$B,"&gt;="&amp;$J$5,収穫記録!$B:$B,"&lt;="&amp;$J$6)
/_xlfn.UNIQUE(_xlfn._xlws.FILTER($E:$E,$D:$D=$J$3))
/IF($J$4="総計",1,IF($J$4="割合",$H230,$K230/10))
),0)</f>
        <v/>
      </c>
      <c r="Q230" s="48" t="str" cm="1">
        <f t="array" ref="Q230">IFERROR(
IF(OR(Q$9="",$I230=""),"",
SUMIFS(収穫記録!$P:$P,収穫記録!$D:$D,$J$1,収穫記録!$I:$I,$J$2,収穫記録!$J:$J,Q$9,収穫記録!$F:$F,$I230,収穫記録!$B:$B,"&gt;="&amp;$J$5,収穫記録!$B:$B,"&lt;="&amp;$J$6)
/_xlfn.UNIQUE(_xlfn._xlws.FILTER($E:$E,$D:$D=$J$3))
/IF($J$4="総計",1,IF($J$4="割合",$H230,$K230/10))
),0)</f>
        <v/>
      </c>
      <c r="R230" s="48" t="str" cm="1">
        <f t="array" ref="R230">IFERROR(
IF(OR(R$9="",$I230=""),"",
SUMIFS(収穫記録!$P:$P,収穫記録!$D:$D,$J$1,収穫記録!$I:$I,$J$2,収穫記録!$J:$J,R$9,収穫記録!$F:$F,$I230,収穫記録!$B:$B,"&gt;="&amp;$J$5,収穫記録!$B:$B,"&lt;="&amp;$J$6)
/_xlfn.UNIQUE(_xlfn._xlws.FILTER($E:$E,$D:$D=$J$3))
/IF($J$4="総計",1,IF($J$4="割合",$H230,$K230/10))
),0)</f>
        <v/>
      </c>
      <c r="S230" s="48" t="str" cm="1">
        <f t="array" ref="S230">IFERROR(
IF(OR(S$9="",$I230=""),"",
SUMIFS(収穫記録!$P:$P,収穫記録!$D:$D,$J$1,収穫記録!$I:$I,$J$2,収穫記録!$J:$J,S$9,収穫記録!$F:$F,$I230,収穫記録!$B:$B,"&gt;="&amp;$J$5,収穫記録!$B:$B,"&lt;="&amp;$J$6)
/_xlfn.UNIQUE(_xlfn._xlws.FILTER($E:$E,$D:$D=$J$3))
/IF($J$4="総計",1,IF($J$4="割合",$H230,$K230/10))
),0)</f>
        <v/>
      </c>
      <c r="T230" s="48" t="str" cm="1">
        <f t="array" ref="T230">IFERROR(
IF(OR(T$9="",$I230=""),"",
SUMIFS(収穫記録!$P:$P,収穫記録!$D:$D,$J$1,収穫記録!$I:$I,$J$2,収穫記録!$J:$J,T$9,収穫記録!$F:$F,$I230,収穫記録!$B:$B,"&gt;="&amp;$J$5,収穫記録!$B:$B,"&lt;="&amp;$J$6)
/_xlfn.UNIQUE(_xlfn._xlws.FILTER($E:$E,$D:$D=$J$3))
/IF($J$4="総計",1,IF($J$4="割合",$H230,$K230/10))
),0)</f>
        <v/>
      </c>
      <c r="U230" s="48" t="str" cm="1">
        <f t="array" ref="U230">IFERROR(
IF(OR(U$9="",$I230=""),"",
SUMIFS(収穫記録!$P:$P,収穫記録!$D:$D,$J$1,収穫記録!$I:$I,$J$2,収穫記録!$J:$J,U$9,収穫記録!$F:$F,$I230,収穫記録!$B:$B,"&gt;="&amp;$J$5,収穫記録!$B:$B,"&lt;="&amp;$J$6)
/_xlfn.UNIQUE(_xlfn._xlws.FILTER($E:$E,$D:$D=$J$3))
/IF($J$4="総計",1,IF($J$4="割合",$H230,$K230/10))
),0)</f>
        <v/>
      </c>
      <c r="V230" s="48" t="str" cm="1">
        <f t="array" ref="V230">IFERROR(
IF(OR(V$9="",$I230=""),"",
SUMIFS(収穫記録!$P:$P,収穫記録!$D:$D,$J$1,収穫記録!$I:$I,$J$2,収穫記録!$J:$J,V$9,収穫記録!$F:$F,$I230,収穫記録!$B:$B,"&gt;="&amp;$J$5,収穫記録!$B:$B,"&lt;="&amp;$J$6)
/_xlfn.UNIQUE(_xlfn._xlws.FILTER($E:$E,$D:$D=$J$3))
/IF($J$4="総計",1,IF($J$4="割合",$H230,$K230/10))
),0)</f>
        <v/>
      </c>
      <c r="W230" s="48" t="str" cm="1">
        <f t="array" ref="W230">IFERROR(
IF(OR(W$9="",$I230=""),"",
SUMIFS(収穫記録!$P:$P,収穫記録!$D:$D,$J$1,収穫記録!$I:$I,$J$2,収穫記録!$J:$J,W$9,収穫記録!$F:$F,$I230,収穫記録!$B:$B,"&gt;="&amp;$J$5,収穫記録!$B:$B,"&lt;="&amp;$J$6)
/_xlfn.UNIQUE(_xlfn._xlws.FILTER($E:$E,$D:$D=$J$3))
/IF($J$4="総計",1,IF($J$4="割合",$H230,$K230/10))
),0)</f>
        <v/>
      </c>
      <c r="X230" s="48" t="str" cm="1">
        <f t="array" ref="X230">IFERROR(
IF(OR(X$9="",$I230=""),"",
SUMIFS(収穫記録!$P:$P,収穫記録!$D:$D,$J$1,収穫記録!$I:$I,$J$2,収穫記録!$J:$J,X$9,収穫記録!$F:$F,$I230,収穫記録!$B:$B,"&gt;="&amp;$J$5,収穫記録!$B:$B,"&lt;="&amp;$J$6)
/_xlfn.UNIQUE(_xlfn._xlws.FILTER($E:$E,$D:$D=$J$3))
/IF($J$4="総計",1,IF($J$4="割合",$H230,$K230/10))
),0)</f>
        <v/>
      </c>
    </row>
    <row r="231" spans="10:24">
      <c r="J231" s="13"/>
      <c r="K231" s="37"/>
      <c r="L231" s="46" t="str">
        <f t="shared" si="3"/>
        <v/>
      </c>
      <c r="M231" s="47" cm="1">
        <f t="array" ref="M231">IFERROR(
IF(OR(M$9="",$I231=""),"",
SUMIFS(収穫記録!$P:$P,収穫記録!$D:$D,$J$1,収穫記録!$I:$I,$J$2,収穫記録!$J:$J,M$9,収穫記録!$F:$F,$I231,収穫記録!$B:$B,"&gt;="&amp;$J$5,収穫記録!$B:$B,"&lt;="&amp;$J$6)
/_xlfn.UNIQUE(_xlfn._xlws.FILTER($E:$E,$D:$D=$J$3))
/IF($J$4="総計",1,IF($J$4="割合",$H231,$K231/10))
),0)</f>
        <v>0</v>
      </c>
      <c r="N231" s="48" t="str" cm="1">
        <f t="array" ref="N231">IFERROR(
IF(OR(N$9="",$I231=""),"",
SUMIFS(収穫記録!$P:$P,収穫記録!$D:$D,$J$1,収穫記録!$I:$I,$J$2,収穫記録!$J:$J,N$9,収穫記録!$F:$F,$I231,収穫記録!$B:$B,"&gt;="&amp;$J$5,収穫記録!$B:$B,"&lt;="&amp;$J$6)
/_xlfn.UNIQUE(_xlfn._xlws.FILTER($E:$E,$D:$D=$J$3))
/IF($J$4="総計",1,IF($J$4="割合",$H231,$K231/10))
),0)</f>
        <v/>
      </c>
      <c r="O231" s="48" t="str" cm="1">
        <f t="array" ref="O231">IFERROR(
IF(OR(O$9="",$I231=""),"",
SUMIFS(収穫記録!$P:$P,収穫記録!$D:$D,$J$1,収穫記録!$I:$I,$J$2,収穫記録!$J:$J,O$9,収穫記録!$F:$F,$I231,収穫記録!$B:$B,"&gt;="&amp;$J$5,収穫記録!$B:$B,"&lt;="&amp;$J$6)
/_xlfn.UNIQUE(_xlfn._xlws.FILTER($E:$E,$D:$D=$J$3))
/IF($J$4="総計",1,IF($J$4="割合",$H231,$K231/10))
),0)</f>
        <v/>
      </c>
      <c r="P231" s="48" t="str" cm="1">
        <f t="array" ref="P231">IFERROR(
IF(OR(P$9="",$I231=""),"",
SUMIFS(収穫記録!$P:$P,収穫記録!$D:$D,$J$1,収穫記録!$I:$I,$J$2,収穫記録!$J:$J,P$9,収穫記録!$F:$F,$I231,収穫記録!$B:$B,"&gt;="&amp;$J$5,収穫記録!$B:$B,"&lt;="&amp;$J$6)
/_xlfn.UNIQUE(_xlfn._xlws.FILTER($E:$E,$D:$D=$J$3))
/IF($J$4="総計",1,IF($J$4="割合",$H231,$K231/10))
),0)</f>
        <v/>
      </c>
      <c r="Q231" s="48" t="str" cm="1">
        <f t="array" ref="Q231">IFERROR(
IF(OR(Q$9="",$I231=""),"",
SUMIFS(収穫記録!$P:$P,収穫記録!$D:$D,$J$1,収穫記録!$I:$I,$J$2,収穫記録!$J:$J,Q$9,収穫記録!$F:$F,$I231,収穫記録!$B:$B,"&gt;="&amp;$J$5,収穫記録!$B:$B,"&lt;="&amp;$J$6)
/_xlfn.UNIQUE(_xlfn._xlws.FILTER($E:$E,$D:$D=$J$3))
/IF($J$4="総計",1,IF($J$4="割合",$H231,$K231/10))
),0)</f>
        <v/>
      </c>
      <c r="R231" s="48" t="str" cm="1">
        <f t="array" ref="R231">IFERROR(
IF(OR(R$9="",$I231=""),"",
SUMIFS(収穫記録!$P:$P,収穫記録!$D:$D,$J$1,収穫記録!$I:$I,$J$2,収穫記録!$J:$J,R$9,収穫記録!$F:$F,$I231,収穫記録!$B:$B,"&gt;="&amp;$J$5,収穫記録!$B:$B,"&lt;="&amp;$J$6)
/_xlfn.UNIQUE(_xlfn._xlws.FILTER($E:$E,$D:$D=$J$3))
/IF($J$4="総計",1,IF($J$4="割合",$H231,$K231/10))
),0)</f>
        <v/>
      </c>
      <c r="S231" s="48" t="str" cm="1">
        <f t="array" ref="S231">IFERROR(
IF(OR(S$9="",$I231=""),"",
SUMIFS(収穫記録!$P:$P,収穫記録!$D:$D,$J$1,収穫記録!$I:$I,$J$2,収穫記録!$J:$J,S$9,収穫記録!$F:$F,$I231,収穫記録!$B:$B,"&gt;="&amp;$J$5,収穫記録!$B:$B,"&lt;="&amp;$J$6)
/_xlfn.UNIQUE(_xlfn._xlws.FILTER($E:$E,$D:$D=$J$3))
/IF($J$4="総計",1,IF($J$4="割合",$H231,$K231/10))
),0)</f>
        <v/>
      </c>
      <c r="T231" s="48" t="str" cm="1">
        <f t="array" ref="T231">IFERROR(
IF(OR(T$9="",$I231=""),"",
SUMIFS(収穫記録!$P:$P,収穫記録!$D:$D,$J$1,収穫記録!$I:$I,$J$2,収穫記録!$J:$J,T$9,収穫記録!$F:$F,$I231,収穫記録!$B:$B,"&gt;="&amp;$J$5,収穫記録!$B:$B,"&lt;="&amp;$J$6)
/_xlfn.UNIQUE(_xlfn._xlws.FILTER($E:$E,$D:$D=$J$3))
/IF($J$4="総計",1,IF($J$4="割合",$H231,$K231/10))
),0)</f>
        <v/>
      </c>
      <c r="U231" s="48" t="str" cm="1">
        <f t="array" ref="U231">IFERROR(
IF(OR(U$9="",$I231=""),"",
SUMIFS(収穫記録!$P:$P,収穫記録!$D:$D,$J$1,収穫記録!$I:$I,$J$2,収穫記録!$J:$J,U$9,収穫記録!$F:$F,$I231,収穫記録!$B:$B,"&gt;="&amp;$J$5,収穫記録!$B:$B,"&lt;="&amp;$J$6)
/_xlfn.UNIQUE(_xlfn._xlws.FILTER($E:$E,$D:$D=$J$3))
/IF($J$4="総計",1,IF($J$4="割合",$H231,$K231/10))
),0)</f>
        <v/>
      </c>
      <c r="V231" s="48" t="str" cm="1">
        <f t="array" ref="V231">IFERROR(
IF(OR(V$9="",$I231=""),"",
SUMIFS(収穫記録!$P:$P,収穫記録!$D:$D,$J$1,収穫記録!$I:$I,$J$2,収穫記録!$J:$J,V$9,収穫記録!$F:$F,$I231,収穫記録!$B:$B,"&gt;="&amp;$J$5,収穫記録!$B:$B,"&lt;="&amp;$J$6)
/_xlfn.UNIQUE(_xlfn._xlws.FILTER($E:$E,$D:$D=$J$3))
/IF($J$4="総計",1,IF($J$4="割合",$H231,$K231/10))
),0)</f>
        <v/>
      </c>
      <c r="W231" s="48" t="str" cm="1">
        <f t="array" ref="W231">IFERROR(
IF(OR(W$9="",$I231=""),"",
SUMIFS(収穫記録!$P:$P,収穫記録!$D:$D,$J$1,収穫記録!$I:$I,$J$2,収穫記録!$J:$J,W$9,収穫記録!$F:$F,$I231,収穫記録!$B:$B,"&gt;="&amp;$J$5,収穫記録!$B:$B,"&lt;="&amp;$J$6)
/_xlfn.UNIQUE(_xlfn._xlws.FILTER($E:$E,$D:$D=$J$3))
/IF($J$4="総計",1,IF($J$4="割合",$H231,$K231/10))
),0)</f>
        <v/>
      </c>
      <c r="X231" s="48" t="str" cm="1">
        <f t="array" ref="X231">IFERROR(
IF(OR(X$9="",$I231=""),"",
SUMIFS(収穫記録!$P:$P,収穫記録!$D:$D,$J$1,収穫記録!$I:$I,$J$2,収穫記録!$J:$J,X$9,収穫記録!$F:$F,$I231,収穫記録!$B:$B,"&gt;="&amp;$J$5,収穫記録!$B:$B,"&lt;="&amp;$J$6)
/_xlfn.UNIQUE(_xlfn._xlws.FILTER($E:$E,$D:$D=$J$3))
/IF($J$4="総計",1,IF($J$4="割合",$H231,$K231/10))
),0)</f>
        <v/>
      </c>
    </row>
    <row r="232" spans="10:24">
      <c r="J232" s="13"/>
      <c r="K232" s="37"/>
      <c r="L232" s="46" t="str">
        <f t="shared" si="3"/>
        <v/>
      </c>
      <c r="M232" s="47" cm="1">
        <f t="array" ref="M232">IFERROR(
IF(OR(M$9="",$I232=""),"",
SUMIFS(収穫記録!$P:$P,収穫記録!$D:$D,$J$1,収穫記録!$I:$I,$J$2,収穫記録!$J:$J,M$9,収穫記録!$F:$F,$I232,収穫記録!$B:$B,"&gt;="&amp;$J$5,収穫記録!$B:$B,"&lt;="&amp;$J$6)
/_xlfn.UNIQUE(_xlfn._xlws.FILTER($E:$E,$D:$D=$J$3))
/IF($J$4="総計",1,IF($J$4="割合",$H232,$K232/10))
),0)</f>
        <v>0</v>
      </c>
      <c r="N232" s="48" t="str" cm="1">
        <f t="array" ref="N232">IFERROR(
IF(OR(N$9="",$I232=""),"",
SUMIFS(収穫記録!$P:$P,収穫記録!$D:$D,$J$1,収穫記録!$I:$I,$J$2,収穫記録!$J:$J,N$9,収穫記録!$F:$F,$I232,収穫記録!$B:$B,"&gt;="&amp;$J$5,収穫記録!$B:$B,"&lt;="&amp;$J$6)
/_xlfn.UNIQUE(_xlfn._xlws.FILTER($E:$E,$D:$D=$J$3))
/IF($J$4="総計",1,IF($J$4="割合",$H232,$K232/10))
),0)</f>
        <v/>
      </c>
      <c r="O232" s="48" t="str" cm="1">
        <f t="array" ref="O232">IFERROR(
IF(OR(O$9="",$I232=""),"",
SUMIFS(収穫記録!$P:$P,収穫記録!$D:$D,$J$1,収穫記録!$I:$I,$J$2,収穫記録!$J:$J,O$9,収穫記録!$F:$F,$I232,収穫記録!$B:$B,"&gt;="&amp;$J$5,収穫記録!$B:$B,"&lt;="&amp;$J$6)
/_xlfn.UNIQUE(_xlfn._xlws.FILTER($E:$E,$D:$D=$J$3))
/IF($J$4="総計",1,IF($J$4="割合",$H232,$K232/10))
),0)</f>
        <v/>
      </c>
      <c r="P232" s="48" t="str" cm="1">
        <f t="array" ref="P232">IFERROR(
IF(OR(P$9="",$I232=""),"",
SUMIFS(収穫記録!$P:$P,収穫記録!$D:$D,$J$1,収穫記録!$I:$I,$J$2,収穫記録!$J:$J,P$9,収穫記録!$F:$F,$I232,収穫記録!$B:$B,"&gt;="&amp;$J$5,収穫記録!$B:$B,"&lt;="&amp;$J$6)
/_xlfn.UNIQUE(_xlfn._xlws.FILTER($E:$E,$D:$D=$J$3))
/IF($J$4="総計",1,IF($J$4="割合",$H232,$K232/10))
),0)</f>
        <v/>
      </c>
      <c r="Q232" s="48" t="str" cm="1">
        <f t="array" ref="Q232">IFERROR(
IF(OR(Q$9="",$I232=""),"",
SUMIFS(収穫記録!$P:$P,収穫記録!$D:$D,$J$1,収穫記録!$I:$I,$J$2,収穫記録!$J:$J,Q$9,収穫記録!$F:$F,$I232,収穫記録!$B:$B,"&gt;="&amp;$J$5,収穫記録!$B:$B,"&lt;="&amp;$J$6)
/_xlfn.UNIQUE(_xlfn._xlws.FILTER($E:$E,$D:$D=$J$3))
/IF($J$4="総計",1,IF($J$4="割合",$H232,$K232/10))
),0)</f>
        <v/>
      </c>
      <c r="R232" s="48" t="str" cm="1">
        <f t="array" ref="R232">IFERROR(
IF(OR(R$9="",$I232=""),"",
SUMIFS(収穫記録!$P:$P,収穫記録!$D:$D,$J$1,収穫記録!$I:$I,$J$2,収穫記録!$J:$J,R$9,収穫記録!$F:$F,$I232,収穫記録!$B:$B,"&gt;="&amp;$J$5,収穫記録!$B:$B,"&lt;="&amp;$J$6)
/_xlfn.UNIQUE(_xlfn._xlws.FILTER($E:$E,$D:$D=$J$3))
/IF($J$4="総計",1,IF($J$4="割合",$H232,$K232/10))
),0)</f>
        <v/>
      </c>
      <c r="S232" s="48" t="str" cm="1">
        <f t="array" ref="S232">IFERROR(
IF(OR(S$9="",$I232=""),"",
SUMIFS(収穫記録!$P:$P,収穫記録!$D:$D,$J$1,収穫記録!$I:$I,$J$2,収穫記録!$J:$J,S$9,収穫記録!$F:$F,$I232,収穫記録!$B:$B,"&gt;="&amp;$J$5,収穫記録!$B:$B,"&lt;="&amp;$J$6)
/_xlfn.UNIQUE(_xlfn._xlws.FILTER($E:$E,$D:$D=$J$3))
/IF($J$4="総計",1,IF($J$4="割合",$H232,$K232/10))
),0)</f>
        <v/>
      </c>
      <c r="T232" s="48" t="str" cm="1">
        <f t="array" ref="T232">IFERROR(
IF(OR(T$9="",$I232=""),"",
SUMIFS(収穫記録!$P:$P,収穫記録!$D:$D,$J$1,収穫記録!$I:$I,$J$2,収穫記録!$J:$J,T$9,収穫記録!$F:$F,$I232,収穫記録!$B:$B,"&gt;="&amp;$J$5,収穫記録!$B:$B,"&lt;="&amp;$J$6)
/_xlfn.UNIQUE(_xlfn._xlws.FILTER($E:$E,$D:$D=$J$3))
/IF($J$4="総計",1,IF($J$4="割合",$H232,$K232/10))
),0)</f>
        <v/>
      </c>
      <c r="U232" s="48" t="str" cm="1">
        <f t="array" ref="U232">IFERROR(
IF(OR(U$9="",$I232=""),"",
SUMIFS(収穫記録!$P:$P,収穫記録!$D:$D,$J$1,収穫記録!$I:$I,$J$2,収穫記録!$J:$J,U$9,収穫記録!$F:$F,$I232,収穫記録!$B:$B,"&gt;="&amp;$J$5,収穫記録!$B:$B,"&lt;="&amp;$J$6)
/_xlfn.UNIQUE(_xlfn._xlws.FILTER($E:$E,$D:$D=$J$3))
/IF($J$4="総計",1,IF($J$4="割合",$H232,$K232/10))
),0)</f>
        <v/>
      </c>
      <c r="V232" s="48" t="str" cm="1">
        <f t="array" ref="V232">IFERROR(
IF(OR(V$9="",$I232=""),"",
SUMIFS(収穫記録!$P:$P,収穫記録!$D:$D,$J$1,収穫記録!$I:$I,$J$2,収穫記録!$J:$J,V$9,収穫記録!$F:$F,$I232,収穫記録!$B:$B,"&gt;="&amp;$J$5,収穫記録!$B:$B,"&lt;="&amp;$J$6)
/_xlfn.UNIQUE(_xlfn._xlws.FILTER($E:$E,$D:$D=$J$3))
/IF($J$4="総計",1,IF($J$4="割合",$H232,$K232/10))
),0)</f>
        <v/>
      </c>
      <c r="W232" s="48" t="str" cm="1">
        <f t="array" ref="W232">IFERROR(
IF(OR(W$9="",$I232=""),"",
SUMIFS(収穫記録!$P:$P,収穫記録!$D:$D,$J$1,収穫記録!$I:$I,$J$2,収穫記録!$J:$J,W$9,収穫記録!$F:$F,$I232,収穫記録!$B:$B,"&gt;="&amp;$J$5,収穫記録!$B:$B,"&lt;="&amp;$J$6)
/_xlfn.UNIQUE(_xlfn._xlws.FILTER($E:$E,$D:$D=$J$3))
/IF($J$4="総計",1,IF($J$4="割合",$H232,$K232/10))
),0)</f>
        <v/>
      </c>
      <c r="X232" s="48" t="str" cm="1">
        <f t="array" ref="X232">IFERROR(
IF(OR(X$9="",$I232=""),"",
SUMIFS(収穫記録!$P:$P,収穫記録!$D:$D,$J$1,収穫記録!$I:$I,$J$2,収穫記録!$J:$J,X$9,収穫記録!$F:$F,$I232,収穫記録!$B:$B,"&gt;="&amp;$J$5,収穫記録!$B:$B,"&lt;="&amp;$J$6)
/_xlfn.UNIQUE(_xlfn._xlws.FILTER($E:$E,$D:$D=$J$3))
/IF($J$4="総計",1,IF($J$4="割合",$H232,$K232/10))
),0)</f>
        <v/>
      </c>
    </row>
    <row r="233" spans="10:24">
      <c r="J233" s="13"/>
      <c r="K233" s="37"/>
      <c r="L233" s="46" t="str">
        <f t="shared" si="3"/>
        <v/>
      </c>
      <c r="M233" s="47" cm="1">
        <f t="array" ref="M233">IFERROR(
IF(OR(M$9="",$I233=""),"",
SUMIFS(収穫記録!$P:$P,収穫記録!$D:$D,$J$1,収穫記録!$I:$I,$J$2,収穫記録!$J:$J,M$9,収穫記録!$F:$F,$I233,収穫記録!$B:$B,"&gt;="&amp;$J$5,収穫記録!$B:$B,"&lt;="&amp;$J$6)
/_xlfn.UNIQUE(_xlfn._xlws.FILTER($E:$E,$D:$D=$J$3))
/IF($J$4="総計",1,IF($J$4="割合",$H233,$K233/10))
),0)</f>
        <v>0</v>
      </c>
      <c r="N233" s="48" t="str" cm="1">
        <f t="array" ref="N233">IFERROR(
IF(OR(N$9="",$I233=""),"",
SUMIFS(収穫記録!$P:$P,収穫記録!$D:$D,$J$1,収穫記録!$I:$I,$J$2,収穫記録!$J:$J,N$9,収穫記録!$F:$F,$I233,収穫記録!$B:$B,"&gt;="&amp;$J$5,収穫記録!$B:$B,"&lt;="&amp;$J$6)
/_xlfn.UNIQUE(_xlfn._xlws.FILTER($E:$E,$D:$D=$J$3))
/IF($J$4="総計",1,IF($J$4="割合",$H233,$K233/10))
),0)</f>
        <v/>
      </c>
      <c r="O233" s="48" t="str" cm="1">
        <f t="array" ref="O233">IFERROR(
IF(OR(O$9="",$I233=""),"",
SUMIFS(収穫記録!$P:$P,収穫記録!$D:$D,$J$1,収穫記録!$I:$I,$J$2,収穫記録!$J:$J,O$9,収穫記録!$F:$F,$I233,収穫記録!$B:$B,"&gt;="&amp;$J$5,収穫記録!$B:$B,"&lt;="&amp;$J$6)
/_xlfn.UNIQUE(_xlfn._xlws.FILTER($E:$E,$D:$D=$J$3))
/IF($J$4="総計",1,IF($J$4="割合",$H233,$K233/10))
),0)</f>
        <v/>
      </c>
      <c r="P233" s="48" t="str" cm="1">
        <f t="array" ref="P233">IFERROR(
IF(OR(P$9="",$I233=""),"",
SUMIFS(収穫記録!$P:$P,収穫記録!$D:$D,$J$1,収穫記録!$I:$I,$J$2,収穫記録!$J:$J,P$9,収穫記録!$F:$F,$I233,収穫記録!$B:$B,"&gt;="&amp;$J$5,収穫記録!$B:$B,"&lt;="&amp;$J$6)
/_xlfn.UNIQUE(_xlfn._xlws.FILTER($E:$E,$D:$D=$J$3))
/IF($J$4="総計",1,IF($J$4="割合",$H233,$K233/10))
),0)</f>
        <v/>
      </c>
      <c r="Q233" s="48" t="str" cm="1">
        <f t="array" ref="Q233">IFERROR(
IF(OR(Q$9="",$I233=""),"",
SUMIFS(収穫記録!$P:$P,収穫記録!$D:$D,$J$1,収穫記録!$I:$I,$J$2,収穫記録!$J:$J,Q$9,収穫記録!$F:$F,$I233,収穫記録!$B:$B,"&gt;="&amp;$J$5,収穫記録!$B:$B,"&lt;="&amp;$J$6)
/_xlfn.UNIQUE(_xlfn._xlws.FILTER($E:$E,$D:$D=$J$3))
/IF($J$4="総計",1,IF($J$4="割合",$H233,$K233/10))
),0)</f>
        <v/>
      </c>
      <c r="R233" s="48" t="str" cm="1">
        <f t="array" ref="R233">IFERROR(
IF(OR(R$9="",$I233=""),"",
SUMIFS(収穫記録!$P:$P,収穫記録!$D:$D,$J$1,収穫記録!$I:$I,$J$2,収穫記録!$J:$J,R$9,収穫記録!$F:$F,$I233,収穫記録!$B:$B,"&gt;="&amp;$J$5,収穫記録!$B:$B,"&lt;="&amp;$J$6)
/_xlfn.UNIQUE(_xlfn._xlws.FILTER($E:$E,$D:$D=$J$3))
/IF($J$4="総計",1,IF($J$4="割合",$H233,$K233/10))
),0)</f>
        <v/>
      </c>
      <c r="S233" s="48" t="str" cm="1">
        <f t="array" ref="S233">IFERROR(
IF(OR(S$9="",$I233=""),"",
SUMIFS(収穫記録!$P:$P,収穫記録!$D:$D,$J$1,収穫記録!$I:$I,$J$2,収穫記録!$J:$J,S$9,収穫記録!$F:$F,$I233,収穫記録!$B:$B,"&gt;="&amp;$J$5,収穫記録!$B:$B,"&lt;="&amp;$J$6)
/_xlfn.UNIQUE(_xlfn._xlws.FILTER($E:$E,$D:$D=$J$3))
/IF($J$4="総計",1,IF($J$4="割合",$H233,$K233/10))
),0)</f>
        <v/>
      </c>
      <c r="T233" s="48" t="str" cm="1">
        <f t="array" ref="T233">IFERROR(
IF(OR(T$9="",$I233=""),"",
SUMIFS(収穫記録!$P:$P,収穫記録!$D:$D,$J$1,収穫記録!$I:$I,$J$2,収穫記録!$J:$J,T$9,収穫記録!$F:$F,$I233,収穫記録!$B:$B,"&gt;="&amp;$J$5,収穫記録!$B:$B,"&lt;="&amp;$J$6)
/_xlfn.UNIQUE(_xlfn._xlws.FILTER($E:$E,$D:$D=$J$3))
/IF($J$4="総計",1,IF($J$4="割合",$H233,$K233/10))
),0)</f>
        <v/>
      </c>
      <c r="U233" s="48" t="str" cm="1">
        <f t="array" ref="U233">IFERROR(
IF(OR(U$9="",$I233=""),"",
SUMIFS(収穫記録!$P:$P,収穫記録!$D:$D,$J$1,収穫記録!$I:$I,$J$2,収穫記録!$J:$J,U$9,収穫記録!$F:$F,$I233,収穫記録!$B:$B,"&gt;="&amp;$J$5,収穫記録!$B:$B,"&lt;="&amp;$J$6)
/_xlfn.UNIQUE(_xlfn._xlws.FILTER($E:$E,$D:$D=$J$3))
/IF($J$4="総計",1,IF($J$4="割合",$H233,$K233/10))
),0)</f>
        <v/>
      </c>
      <c r="V233" s="48" t="str" cm="1">
        <f t="array" ref="V233">IFERROR(
IF(OR(V$9="",$I233=""),"",
SUMIFS(収穫記録!$P:$P,収穫記録!$D:$D,$J$1,収穫記録!$I:$I,$J$2,収穫記録!$J:$J,V$9,収穫記録!$F:$F,$I233,収穫記録!$B:$B,"&gt;="&amp;$J$5,収穫記録!$B:$B,"&lt;="&amp;$J$6)
/_xlfn.UNIQUE(_xlfn._xlws.FILTER($E:$E,$D:$D=$J$3))
/IF($J$4="総計",1,IF($J$4="割合",$H233,$K233/10))
),0)</f>
        <v/>
      </c>
      <c r="W233" s="48" t="str" cm="1">
        <f t="array" ref="W233">IFERROR(
IF(OR(W$9="",$I233=""),"",
SUMIFS(収穫記録!$P:$P,収穫記録!$D:$D,$J$1,収穫記録!$I:$I,$J$2,収穫記録!$J:$J,W$9,収穫記録!$F:$F,$I233,収穫記録!$B:$B,"&gt;="&amp;$J$5,収穫記録!$B:$B,"&lt;="&amp;$J$6)
/_xlfn.UNIQUE(_xlfn._xlws.FILTER($E:$E,$D:$D=$J$3))
/IF($J$4="総計",1,IF($J$4="割合",$H233,$K233/10))
),0)</f>
        <v/>
      </c>
      <c r="X233" s="48" t="str" cm="1">
        <f t="array" ref="X233">IFERROR(
IF(OR(X$9="",$I233=""),"",
SUMIFS(収穫記録!$P:$P,収穫記録!$D:$D,$J$1,収穫記録!$I:$I,$J$2,収穫記録!$J:$J,X$9,収穫記録!$F:$F,$I233,収穫記録!$B:$B,"&gt;="&amp;$J$5,収穫記録!$B:$B,"&lt;="&amp;$J$6)
/_xlfn.UNIQUE(_xlfn._xlws.FILTER($E:$E,$D:$D=$J$3))
/IF($J$4="総計",1,IF($J$4="割合",$H233,$K233/10))
),0)</f>
        <v/>
      </c>
    </row>
    <row r="234" spans="10:24">
      <c r="J234" s="13"/>
      <c r="K234" s="37"/>
      <c r="L234" s="46" t="str">
        <f t="shared" si="3"/>
        <v/>
      </c>
      <c r="M234" s="47" cm="1">
        <f t="array" ref="M234">IFERROR(
IF(OR(M$9="",$I234=""),"",
SUMIFS(収穫記録!$P:$P,収穫記録!$D:$D,$J$1,収穫記録!$I:$I,$J$2,収穫記録!$J:$J,M$9,収穫記録!$F:$F,$I234,収穫記録!$B:$B,"&gt;="&amp;$J$5,収穫記録!$B:$B,"&lt;="&amp;$J$6)
/_xlfn.UNIQUE(_xlfn._xlws.FILTER($E:$E,$D:$D=$J$3))
/IF($J$4="総計",1,IF($J$4="割合",$H234,$K234/10))
),0)</f>
        <v>0</v>
      </c>
      <c r="N234" s="48" t="str" cm="1">
        <f t="array" ref="N234">IFERROR(
IF(OR(N$9="",$I234=""),"",
SUMIFS(収穫記録!$P:$P,収穫記録!$D:$D,$J$1,収穫記録!$I:$I,$J$2,収穫記録!$J:$J,N$9,収穫記録!$F:$F,$I234,収穫記録!$B:$B,"&gt;="&amp;$J$5,収穫記録!$B:$B,"&lt;="&amp;$J$6)
/_xlfn.UNIQUE(_xlfn._xlws.FILTER($E:$E,$D:$D=$J$3))
/IF($J$4="総計",1,IF($J$4="割合",$H234,$K234/10))
),0)</f>
        <v/>
      </c>
      <c r="O234" s="48" t="str" cm="1">
        <f t="array" ref="O234">IFERROR(
IF(OR(O$9="",$I234=""),"",
SUMIFS(収穫記録!$P:$P,収穫記録!$D:$D,$J$1,収穫記録!$I:$I,$J$2,収穫記録!$J:$J,O$9,収穫記録!$F:$F,$I234,収穫記録!$B:$B,"&gt;="&amp;$J$5,収穫記録!$B:$B,"&lt;="&amp;$J$6)
/_xlfn.UNIQUE(_xlfn._xlws.FILTER($E:$E,$D:$D=$J$3))
/IF($J$4="総計",1,IF($J$4="割合",$H234,$K234/10))
),0)</f>
        <v/>
      </c>
      <c r="P234" s="48" t="str" cm="1">
        <f t="array" ref="P234">IFERROR(
IF(OR(P$9="",$I234=""),"",
SUMIFS(収穫記録!$P:$P,収穫記録!$D:$D,$J$1,収穫記録!$I:$I,$J$2,収穫記録!$J:$J,P$9,収穫記録!$F:$F,$I234,収穫記録!$B:$B,"&gt;="&amp;$J$5,収穫記録!$B:$B,"&lt;="&amp;$J$6)
/_xlfn.UNIQUE(_xlfn._xlws.FILTER($E:$E,$D:$D=$J$3))
/IF($J$4="総計",1,IF($J$4="割合",$H234,$K234/10))
),0)</f>
        <v/>
      </c>
      <c r="Q234" s="48" t="str" cm="1">
        <f t="array" ref="Q234">IFERROR(
IF(OR(Q$9="",$I234=""),"",
SUMIFS(収穫記録!$P:$P,収穫記録!$D:$D,$J$1,収穫記録!$I:$I,$J$2,収穫記録!$J:$J,Q$9,収穫記録!$F:$F,$I234,収穫記録!$B:$B,"&gt;="&amp;$J$5,収穫記録!$B:$B,"&lt;="&amp;$J$6)
/_xlfn.UNIQUE(_xlfn._xlws.FILTER($E:$E,$D:$D=$J$3))
/IF($J$4="総計",1,IF($J$4="割合",$H234,$K234/10))
),0)</f>
        <v/>
      </c>
      <c r="R234" s="48" t="str" cm="1">
        <f t="array" ref="R234">IFERROR(
IF(OR(R$9="",$I234=""),"",
SUMIFS(収穫記録!$P:$P,収穫記録!$D:$D,$J$1,収穫記録!$I:$I,$J$2,収穫記録!$J:$J,R$9,収穫記録!$F:$F,$I234,収穫記録!$B:$B,"&gt;="&amp;$J$5,収穫記録!$B:$B,"&lt;="&amp;$J$6)
/_xlfn.UNIQUE(_xlfn._xlws.FILTER($E:$E,$D:$D=$J$3))
/IF($J$4="総計",1,IF($J$4="割合",$H234,$K234/10))
),0)</f>
        <v/>
      </c>
      <c r="S234" s="48" t="str" cm="1">
        <f t="array" ref="S234">IFERROR(
IF(OR(S$9="",$I234=""),"",
SUMIFS(収穫記録!$P:$P,収穫記録!$D:$D,$J$1,収穫記録!$I:$I,$J$2,収穫記録!$J:$J,S$9,収穫記録!$F:$F,$I234,収穫記録!$B:$B,"&gt;="&amp;$J$5,収穫記録!$B:$B,"&lt;="&amp;$J$6)
/_xlfn.UNIQUE(_xlfn._xlws.FILTER($E:$E,$D:$D=$J$3))
/IF($J$4="総計",1,IF($J$4="割合",$H234,$K234/10))
),0)</f>
        <v/>
      </c>
      <c r="T234" s="48" t="str" cm="1">
        <f t="array" ref="T234">IFERROR(
IF(OR(T$9="",$I234=""),"",
SUMIFS(収穫記録!$P:$P,収穫記録!$D:$D,$J$1,収穫記録!$I:$I,$J$2,収穫記録!$J:$J,T$9,収穫記録!$F:$F,$I234,収穫記録!$B:$B,"&gt;="&amp;$J$5,収穫記録!$B:$B,"&lt;="&amp;$J$6)
/_xlfn.UNIQUE(_xlfn._xlws.FILTER($E:$E,$D:$D=$J$3))
/IF($J$4="総計",1,IF($J$4="割合",$H234,$K234/10))
),0)</f>
        <v/>
      </c>
      <c r="U234" s="48" t="str" cm="1">
        <f t="array" ref="U234">IFERROR(
IF(OR(U$9="",$I234=""),"",
SUMIFS(収穫記録!$P:$P,収穫記録!$D:$D,$J$1,収穫記録!$I:$I,$J$2,収穫記録!$J:$J,U$9,収穫記録!$F:$F,$I234,収穫記録!$B:$B,"&gt;="&amp;$J$5,収穫記録!$B:$B,"&lt;="&amp;$J$6)
/_xlfn.UNIQUE(_xlfn._xlws.FILTER($E:$E,$D:$D=$J$3))
/IF($J$4="総計",1,IF($J$4="割合",$H234,$K234/10))
),0)</f>
        <v/>
      </c>
      <c r="V234" s="48" t="str" cm="1">
        <f t="array" ref="V234">IFERROR(
IF(OR(V$9="",$I234=""),"",
SUMIFS(収穫記録!$P:$P,収穫記録!$D:$D,$J$1,収穫記録!$I:$I,$J$2,収穫記録!$J:$J,V$9,収穫記録!$F:$F,$I234,収穫記録!$B:$B,"&gt;="&amp;$J$5,収穫記録!$B:$B,"&lt;="&amp;$J$6)
/_xlfn.UNIQUE(_xlfn._xlws.FILTER($E:$E,$D:$D=$J$3))
/IF($J$4="総計",1,IF($J$4="割合",$H234,$K234/10))
),0)</f>
        <v/>
      </c>
      <c r="W234" s="48" t="str" cm="1">
        <f t="array" ref="W234">IFERROR(
IF(OR(W$9="",$I234=""),"",
SUMIFS(収穫記録!$P:$P,収穫記録!$D:$D,$J$1,収穫記録!$I:$I,$J$2,収穫記録!$J:$J,W$9,収穫記録!$F:$F,$I234,収穫記録!$B:$B,"&gt;="&amp;$J$5,収穫記録!$B:$B,"&lt;="&amp;$J$6)
/_xlfn.UNIQUE(_xlfn._xlws.FILTER($E:$E,$D:$D=$J$3))
/IF($J$4="総計",1,IF($J$4="割合",$H234,$K234/10))
),0)</f>
        <v/>
      </c>
      <c r="X234" s="48" t="str" cm="1">
        <f t="array" ref="X234">IFERROR(
IF(OR(X$9="",$I234=""),"",
SUMIFS(収穫記録!$P:$P,収穫記録!$D:$D,$J$1,収穫記録!$I:$I,$J$2,収穫記録!$J:$J,X$9,収穫記録!$F:$F,$I234,収穫記録!$B:$B,"&gt;="&amp;$J$5,収穫記録!$B:$B,"&lt;="&amp;$J$6)
/_xlfn.UNIQUE(_xlfn._xlws.FILTER($E:$E,$D:$D=$J$3))
/IF($J$4="総計",1,IF($J$4="割合",$H234,$K234/10))
),0)</f>
        <v/>
      </c>
    </row>
    <row r="235" spans="10:24">
      <c r="J235" s="13"/>
      <c r="K235" s="37"/>
      <c r="L235" s="46" t="str">
        <f t="shared" si="3"/>
        <v/>
      </c>
      <c r="M235" s="47" cm="1">
        <f t="array" ref="M235">IFERROR(
IF(OR(M$9="",$I235=""),"",
SUMIFS(収穫記録!$P:$P,収穫記録!$D:$D,$J$1,収穫記録!$I:$I,$J$2,収穫記録!$J:$J,M$9,収穫記録!$F:$F,$I235,収穫記録!$B:$B,"&gt;="&amp;$J$5,収穫記録!$B:$B,"&lt;="&amp;$J$6)
/_xlfn.UNIQUE(_xlfn._xlws.FILTER($E:$E,$D:$D=$J$3))
/IF($J$4="総計",1,IF($J$4="割合",$H235,$K235/10))
),0)</f>
        <v>0</v>
      </c>
      <c r="N235" s="48" t="str" cm="1">
        <f t="array" ref="N235">IFERROR(
IF(OR(N$9="",$I235=""),"",
SUMIFS(収穫記録!$P:$P,収穫記録!$D:$D,$J$1,収穫記録!$I:$I,$J$2,収穫記録!$J:$J,N$9,収穫記録!$F:$F,$I235,収穫記録!$B:$B,"&gt;="&amp;$J$5,収穫記録!$B:$B,"&lt;="&amp;$J$6)
/_xlfn.UNIQUE(_xlfn._xlws.FILTER($E:$E,$D:$D=$J$3))
/IF($J$4="総計",1,IF($J$4="割合",$H235,$K235/10))
),0)</f>
        <v/>
      </c>
      <c r="O235" s="48" t="str" cm="1">
        <f t="array" ref="O235">IFERROR(
IF(OR(O$9="",$I235=""),"",
SUMIFS(収穫記録!$P:$P,収穫記録!$D:$D,$J$1,収穫記録!$I:$I,$J$2,収穫記録!$J:$J,O$9,収穫記録!$F:$F,$I235,収穫記録!$B:$B,"&gt;="&amp;$J$5,収穫記録!$B:$B,"&lt;="&amp;$J$6)
/_xlfn.UNIQUE(_xlfn._xlws.FILTER($E:$E,$D:$D=$J$3))
/IF($J$4="総計",1,IF($J$4="割合",$H235,$K235/10))
),0)</f>
        <v/>
      </c>
      <c r="P235" s="48" t="str" cm="1">
        <f t="array" ref="P235">IFERROR(
IF(OR(P$9="",$I235=""),"",
SUMIFS(収穫記録!$P:$P,収穫記録!$D:$D,$J$1,収穫記録!$I:$I,$J$2,収穫記録!$J:$J,P$9,収穫記録!$F:$F,$I235,収穫記録!$B:$B,"&gt;="&amp;$J$5,収穫記録!$B:$B,"&lt;="&amp;$J$6)
/_xlfn.UNIQUE(_xlfn._xlws.FILTER($E:$E,$D:$D=$J$3))
/IF($J$4="総計",1,IF($J$4="割合",$H235,$K235/10))
),0)</f>
        <v/>
      </c>
      <c r="Q235" s="48" t="str" cm="1">
        <f t="array" ref="Q235">IFERROR(
IF(OR(Q$9="",$I235=""),"",
SUMIFS(収穫記録!$P:$P,収穫記録!$D:$D,$J$1,収穫記録!$I:$I,$J$2,収穫記録!$J:$J,Q$9,収穫記録!$F:$F,$I235,収穫記録!$B:$B,"&gt;="&amp;$J$5,収穫記録!$B:$B,"&lt;="&amp;$J$6)
/_xlfn.UNIQUE(_xlfn._xlws.FILTER($E:$E,$D:$D=$J$3))
/IF($J$4="総計",1,IF($J$4="割合",$H235,$K235/10))
),0)</f>
        <v/>
      </c>
      <c r="R235" s="48" t="str" cm="1">
        <f t="array" ref="R235">IFERROR(
IF(OR(R$9="",$I235=""),"",
SUMIFS(収穫記録!$P:$P,収穫記録!$D:$D,$J$1,収穫記録!$I:$I,$J$2,収穫記録!$J:$J,R$9,収穫記録!$F:$F,$I235,収穫記録!$B:$B,"&gt;="&amp;$J$5,収穫記録!$B:$B,"&lt;="&amp;$J$6)
/_xlfn.UNIQUE(_xlfn._xlws.FILTER($E:$E,$D:$D=$J$3))
/IF($J$4="総計",1,IF($J$4="割合",$H235,$K235/10))
),0)</f>
        <v/>
      </c>
      <c r="S235" s="48" t="str" cm="1">
        <f t="array" ref="S235">IFERROR(
IF(OR(S$9="",$I235=""),"",
SUMIFS(収穫記録!$P:$P,収穫記録!$D:$D,$J$1,収穫記録!$I:$I,$J$2,収穫記録!$J:$J,S$9,収穫記録!$F:$F,$I235,収穫記録!$B:$B,"&gt;="&amp;$J$5,収穫記録!$B:$B,"&lt;="&amp;$J$6)
/_xlfn.UNIQUE(_xlfn._xlws.FILTER($E:$E,$D:$D=$J$3))
/IF($J$4="総計",1,IF($J$4="割合",$H235,$K235/10))
),0)</f>
        <v/>
      </c>
      <c r="T235" s="48" t="str" cm="1">
        <f t="array" ref="T235">IFERROR(
IF(OR(T$9="",$I235=""),"",
SUMIFS(収穫記録!$P:$P,収穫記録!$D:$D,$J$1,収穫記録!$I:$I,$J$2,収穫記録!$J:$J,T$9,収穫記録!$F:$F,$I235,収穫記録!$B:$B,"&gt;="&amp;$J$5,収穫記録!$B:$B,"&lt;="&amp;$J$6)
/_xlfn.UNIQUE(_xlfn._xlws.FILTER($E:$E,$D:$D=$J$3))
/IF($J$4="総計",1,IF($J$4="割合",$H235,$K235/10))
),0)</f>
        <v/>
      </c>
      <c r="U235" s="48" t="str" cm="1">
        <f t="array" ref="U235">IFERROR(
IF(OR(U$9="",$I235=""),"",
SUMIFS(収穫記録!$P:$P,収穫記録!$D:$D,$J$1,収穫記録!$I:$I,$J$2,収穫記録!$J:$J,U$9,収穫記録!$F:$F,$I235,収穫記録!$B:$B,"&gt;="&amp;$J$5,収穫記録!$B:$B,"&lt;="&amp;$J$6)
/_xlfn.UNIQUE(_xlfn._xlws.FILTER($E:$E,$D:$D=$J$3))
/IF($J$4="総計",1,IF($J$4="割合",$H235,$K235/10))
),0)</f>
        <v/>
      </c>
      <c r="V235" s="48" t="str" cm="1">
        <f t="array" ref="V235">IFERROR(
IF(OR(V$9="",$I235=""),"",
SUMIFS(収穫記録!$P:$P,収穫記録!$D:$D,$J$1,収穫記録!$I:$I,$J$2,収穫記録!$J:$J,V$9,収穫記録!$F:$F,$I235,収穫記録!$B:$B,"&gt;="&amp;$J$5,収穫記録!$B:$B,"&lt;="&amp;$J$6)
/_xlfn.UNIQUE(_xlfn._xlws.FILTER($E:$E,$D:$D=$J$3))
/IF($J$4="総計",1,IF($J$4="割合",$H235,$K235/10))
),0)</f>
        <v/>
      </c>
      <c r="W235" s="48" t="str" cm="1">
        <f t="array" ref="W235">IFERROR(
IF(OR(W$9="",$I235=""),"",
SUMIFS(収穫記録!$P:$P,収穫記録!$D:$D,$J$1,収穫記録!$I:$I,$J$2,収穫記録!$J:$J,W$9,収穫記録!$F:$F,$I235,収穫記録!$B:$B,"&gt;="&amp;$J$5,収穫記録!$B:$B,"&lt;="&amp;$J$6)
/_xlfn.UNIQUE(_xlfn._xlws.FILTER($E:$E,$D:$D=$J$3))
/IF($J$4="総計",1,IF($J$4="割合",$H235,$K235/10))
),0)</f>
        <v/>
      </c>
      <c r="X235" s="48" t="str" cm="1">
        <f t="array" ref="X235">IFERROR(
IF(OR(X$9="",$I235=""),"",
SUMIFS(収穫記録!$P:$P,収穫記録!$D:$D,$J$1,収穫記録!$I:$I,$J$2,収穫記録!$J:$J,X$9,収穫記録!$F:$F,$I235,収穫記録!$B:$B,"&gt;="&amp;$J$5,収穫記録!$B:$B,"&lt;="&amp;$J$6)
/_xlfn.UNIQUE(_xlfn._xlws.FILTER($E:$E,$D:$D=$J$3))
/IF($J$4="総計",1,IF($J$4="割合",$H235,$K235/10))
),0)</f>
        <v/>
      </c>
    </row>
    <row r="236" spans="10:24">
      <c r="J236" s="13"/>
      <c r="K236" s="37"/>
      <c r="L236" s="46" t="str">
        <f t="shared" si="3"/>
        <v/>
      </c>
      <c r="M236" s="47" cm="1">
        <f t="array" ref="M236">IFERROR(
IF(OR(M$9="",$I236=""),"",
SUMIFS(収穫記録!$P:$P,収穫記録!$D:$D,$J$1,収穫記録!$I:$I,$J$2,収穫記録!$J:$J,M$9,収穫記録!$F:$F,$I236,収穫記録!$B:$B,"&gt;="&amp;$J$5,収穫記録!$B:$B,"&lt;="&amp;$J$6)
/_xlfn.UNIQUE(_xlfn._xlws.FILTER($E:$E,$D:$D=$J$3))
/IF($J$4="総計",1,IF($J$4="割合",$H236,$K236/10))
),0)</f>
        <v>0</v>
      </c>
      <c r="N236" s="48" t="str" cm="1">
        <f t="array" ref="N236">IFERROR(
IF(OR(N$9="",$I236=""),"",
SUMIFS(収穫記録!$P:$P,収穫記録!$D:$D,$J$1,収穫記録!$I:$I,$J$2,収穫記録!$J:$J,N$9,収穫記録!$F:$F,$I236,収穫記録!$B:$B,"&gt;="&amp;$J$5,収穫記録!$B:$B,"&lt;="&amp;$J$6)
/_xlfn.UNIQUE(_xlfn._xlws.FILTER($E:$E,$D:$D=$J$3))
/IF($J$4="総計",1,IF($J$4="割合",$H236,$K236/10))
),0)</f>
        <v/>
      </c>
      <c r="O236" s="48" t="str" cm="1">
        <f t="array" ref="O236">IFERROR(
IF(OR(O$9="",$I236=""),"",
SUMIFS(収穫記録!$P:$P,収穫記録!$D:$D,$J$1,収穫記録!$I:$I,$J$2,収穫記録!$J:$J,O$9,収穫記録!$F:$F,$I236,収穫記録!$B:$B,"&gt;="&amp;$J$5,収穫記録!$B:$B,"&lt;="&amp;$J$6)
/_xlfn.UNIQUE(_xlfn._xlws.FILTER($E:$E,$D:$D=$J$3))
/IF($J$4="総計",1,IF($J$4="割合",$H236,$K236/10))
),0)</f>
        <v/>
      </c>
      <c r="P236" s="48" t="str" cm="1">
        <f t="array" ref="P236">IFERROR(
IF(OR(P$9="",$I236=""),"",
SUMIFS(収穫記録!$P:$P,収穫記録!$D:$D,$J$1,収穫記録!$I:$I,$J$2,収穫記録!$J:$J,P$9,収穫記録!$F:$F,$I236,収穫記録!$B:$B,"&gt;="&amp;$J$5,収穫記録!$B:$B,"&lt;="&amp;$J$6)
/_xlfn.UNIQUE(_xlfn._xlws.FILTER($E:$E,$D:$D=$J$3))
/IF($J$4="総計",1,IF($J$4="割合",$H236,$K236/10))
),0)</f>
        <v/>
      </c>
      <c r="Q236" s="48" t="str" cm="1">
        <f t="array" ref="Q236">IFERROR(
IF(OR(Q$9="",$I236=""),"",
SUMIFS(収穫記録!$P:$P,収穫記録!$D:$D,$J$1,収穫記録!$I:$I,$J$2,収穫記録!$J:$J,Q$9,収穫記録!$F:$F,$I236,収穫記録!$B:$B,"&gt;="&amp;$J$5,収穫記録!$B:$B,"&lt;="&amp;$J$6)
/_xlfn.UNIQUE(_xlfn._xlws.FILTER($E:$E,$D:$D=$J$3))
/IF($J$4="総計",1,IF($J$4="割合",$H236,$K236/10))
),0)</f>
        <v/>
      </c>
      <c r="R236" s="48" t="str" cm="1">
        <f t="array" ref="R236">IFERROR(
IF(OR(R$9="",$I236=""),"",
SUMIFS(収穫記録!$P:$P,収穫記録!$D:$D,$J$1,収穫記録!$I:$I,$J$2,収穫記録!$J:$J,R$9,収穫記録!$F:$F,$I236,収穫記録!$B:$B,"&gt;="&amp;$J$5,収穫記録!$B:$B,"&lt;="&amp;$J$6)
/_xlfn.UNIQUE(_xlfn._xlws.FILTER($E:$E,$D:$D=$J$3))
/IF($J$4="総計",1,IF($J$4="割合",$H236,$K236/10))
),0)</f>
        <v/>
      </c>
      <c r="S236" s="48" t="str" cm="1">
        <f t="array" ref="S236">IFERROR(
IF(OR(S$9="",$I236=""),"",
SUMIFS(収穫記録!$P:$P,収穫記録!$D:$D,$J$1,収穫記録!$I:$I,$J$2,収穫記録!$J:$J,S$9,収穫記録!$F:$F,$I236,収穫記録!$B:$B,"&gt;="&amp;$J$5,収穫記録!$B:$B,"&lt;="&amp;$J$6)
/_xlfn.UNIQUE(_xlfn._xlws.FILTER($E:$E,$D:$D=$J$3))
/IF($J$4="総計",1,IF($J$4="割合",$H236,$K236/10))
),0)</f>
        <v/>
      </c>
      <c r="T236" s="48" t="str" cm="1">
        <f t="array" ref="T236">IFERROR(
IF(OR(T$9="",$I236=""),"",
SUMIFS(収穫記録!$P:$P,収穫記録!$D:$D,$J$1,収穫記録!$I:$I,$J$2,収穫記録!$J:$J,T$9,収穫記録!$F:$F,$I236,収穫記録!$B:$B,"&gt;="&amp;$J$5,収穫記録!$B:$B,"&lt;="&amp;$J$6)
/_xlfn.UNIQUE(_xlfn._xlws.FILTER($E:$E,$D:$D=$J$3))
/IF($J$4="総計",1,IF($J$4="割合",$H236,$K236/10))
),0)</f>
        <v/>
      </c>
      <c r="U236" s="48" t="str" cm="1">
        <f t="array" ref="U236">IFERROR(
IF(OR(U$9="",$I236=""),"",
SUMIFS(収穫記録!$P:$P,収穫記録!$D:$D,$J$1,収穫記録!$I:$I,$J$2,収穫記録!$J:$J,U$9,収穫記録!$F:$F,$I236,収穫記録!$B:$B,"&gt;="&amp;$J$5,収穫記録!$B:$B,"&lt;="&amp;$J$6)
/_xlfn.UNIQUE(_xlfn._xlws.FILTER($E:$E,$D:$D=$J$3))
/IF($J$4="総計",1,IF($J$4="割合",$H236,$K236/10))
),0)</f>
        <v/>
      </c>
      <c r="V236" s="48" t="str" cm="1">
        <f t="array" ref="V236">IFERROR(
IF(OR(V$9="",$I236=""),"",
SUMIFS(収穫記録!$P:$P,収穫記録!$D:$D,$J$1,収穫記録!$I:$I,$J$2,収穫記録!$J:$J,V$9,収穫記録!$F:$F,$I236,収穫記録!$B:$B,"&gt;="&amp;$J$5,収穫記録!$B:$B,"&lt;="&amp;$J$6)
/_xlfn.UNIQUE(_xlfn._xlws.FILTER($E:$E,$D:$D=$J$3))
/IF($J$4="総計",1,IF($J$4="割合",$H236,$K236/10))
),0)</f>
        <v/>
      </c>
      <c r="W236" s="48" t="str" cm="1">
        <f t="array" ref="W236">IFERROR(
IF(OR(W$9="",$I236=""),"",
SUMIFS(収穫記録!$P:$P,収穫記録!$D:$D,$J$1,収穫記録!$I:$I,$J$2,収穫記録!$J:$J,W$9,収穫記録!$F:$F,$I236,収穫記録!$B:$B,"&gt;="&amp;$J$5,収穫記録!$B:$B,"&lt;="&amp;$J$6)
/_xlfn.UNIQUE(_xlfn._xlws.FILTER($E:$E,$D:$D=$J$3))
/IF($J$4="総計",1,IF($J$4="割合",$H236,$K236/10))
),0)</f>
        <v/>
      </c>
      <c r="X236" s="48" t="str" cm="1">
        <f t="array" ref="X236">IFERROR(
IF(OR(X$9="",$I236=""),"",
SUMIFS(収穫記録!$P:$P,収穫記録!$D:$D,$J$1,収穫記録!$I:$I,$J$2,収穫記録!$J:$J,X$9,収穫記録!$F:$F,$I236,収穫記録!$B:$B,"&gt;="&amp;$J$5,収穫記録!$B:$B,"&lt;="&amp;$J$6)
/_xlfn.UNIQUE(_xlfn._xlws.FILTER($E:$E,$D:$D=$J$3))
/IF($J$4="総計",1,IF($J$4="割合",$H236,$K236/10))
),0)</f>
        <v/>
      </c>
    </row>
    <row r="237" spans="10:24">
      <c r="J237" s="13"/>
      <c r="K237" s="37"/>
      <c r="L237" s="46" t="str">
        <f t="shared" si="3"/>
        <v/>
      </c>
      <c r="M237" s="47" cm="1">
        <f t="array" ref="M237">IFERROR(
IF(OR(M$9="",$I237=""),"",
SUMIFS(収穫記録!$P:$P,収穫記録!$D:$D,$J$1,収穫記録!$I:$I,$J$2,収穫記録!$J:$J,M$9,収穫記録!$F:$F,$I237,収穫記録!$B:$B,"&gt;="&amp;$J$5,収穫記録!$B:$B,"&lt;="&amp;$J$6)
/_xlfn.UNIQUE(_xlfn._xlws.FILTER($E:$E,$D:$D=$J$3))
/IF($J$4="総計",1,IF($J$4="割合",$H237,$K237/10))
),0)</f>
        <v>0</v>
      </c>
      <c r="N237" s="48" t="str" cm="1">
        <f t="array" ref="N237">IFERROR(
IF(OR(N$9="",$I237=""),"",
SUMIFS(収穫記録!$P:$P,収穫記録!$D:$D,$J$1,収穫記録!$I:$I,$J$2,収穫記録!$J:$J,N$9,収穫記録!$F:$F,$I237,収穫記録!$B:$B,"&gt;="&amp;$J$5,収穫記録!$B:$B,"&lt;="&amp;$J$6)
/_xlfn.UNIQUE(_xlfn._xlws.FILTER($E:$E,$D:$D=$J$3))
/IF($J$4="総計",1,IF($J$4="割合",$H237,$K237/10))
),0)</f>
        <v/>
      </c>
      <c r="O237" s="48" t="str" cm="1">
        <f t="array" ref="O237">IFERROR(
IF(OR(O$9="",$I237=""),"",
SUMIFS(収穫記録!$P:$P,収穫記録!$D:$D,$J$1,収穫記録!$I:$I,$J$2,収穫記録!$J:$J,O$9,収穫記録!$F:$F,$I237,収穫記録!$B:$B,"&gt;="&amp;$J$5,収穫記録!$B:$B,"&lt;="&amp;$J$6)
/_xlfn.UNIQUE(_xlfn._xlws.FILTER($E:$E,$D:$D=$J$3))
/IF($J$4="総計",1,IF($J$4="割合",$H237,$K237/10))
),0)</f>
        <v/>
      </c>
      <c r="P237" s="48" t="str" cm="1">
        <f t="array" ref="P237">IFERROR(
IF(OR(P$9="",$I237=""),"",
SUMIFS(収穫記録!$P:$P,収穫記録!$D:$D,$J$1,収穫記録!$I:$I,$J$2,収穫記録!$J:$J,P$9,収穫記録!$F:$F,$I237,収穫記録!$B:$B,"&gt;="&amp;$J$5,収穫記録!$B:$B,"&lt;="&amp;$J$6)
/_xlfn.UNIQUE(_xlfn._xlws.FILTER($E:$E,$D:$D=$J$3))
/IF($J$4="総計",1,IF($J$4="割合",$H237,$K237/10))
),0)</f>
        <v/>
      </c>
      <c r="Q237" s="48" t="str" cm="1">
        <f t="array" ref="Q237">IFERROR(
IF(OR(Q$9="",$I237=""),"",
SUMIFS(収穫記録!$P:$P,収穫記録!$D:$D,$J$1,収穫記録!$I:$I,$J$2,収穫記録!$J:$J,Q$9,収穫記録!$F:$F,$I237,収穫記録!$B:$B,"&gt;="&amp;$J$5,収穫記録!$B:$B,"&lt;="&amp;$J$6)
/_xlfn.UNIQUE(_xlfn._xlws.FILTER($E:$E,$D:$D=$J$3))
/IF($J$4="総計",1,IF($J$4="割合",$H237,$K237/10))
),0)</f>
        <v/>
      </c>
      <c r="R237" s="48" t="str" cm="1">
        <f t="array" ref="R237">IFERROR(
IF(OR(R$9="",$I237=""),"",
SUMIFS(収穫記録!$P:$P,収穫記録!$D:$D,$J$1,収穫記録!$I:$I,$J$2,収穫記録!$J:$J,R$9,収穫記録!$F:$F,$I237,収穫記録!$B:$B,"&gt;="&amp;$J$5,収穫記録!$B:$B,"&lt;="&amp;$J$6)
/_xlfn.UNIQUE(_xlfn._xlws.FILTER($E:$E,$D:$D=$J$3))
/IF($J$4="総計",1,IF($J$4="割合",$H237,$K237/10))
),0)</f>
        <v/>
      </c>
      <c r="S237" s="48" t="str" cm="1">
        <f t="array" ref="S237">IFERROR(
IF(OR(S$9="",$I237=""),"",
SUMIFS(収穫記録!$P:$P,収穫記録!$D:$D,$J$1,収穫記録!$I:$I,$J$2,収穫記録!$J:$J,S$9,収穫記録!$F:$F,$I237,収穫記録!$B:$B,"&gt;="&amp;$J$5,収穫記録!$B:$B,"&lt;="&amp;$J$6)
/_xlfn.UNIQUE(_xlfn._xlws.FILTER($E:$E,$D:$D=$J$3))
/IF($J$4="総計",1,IF($J$4="割合",$H237,$K237/10))
),0)</f>
        <v/>
      </c>
      <c r="T237" s="48" t="str" cm="1">
        <f t="array" ref="T237">IFERROR(
IF(OR(T$9="",$I237=""),"",
SUMIFS(収穫記録!$P:$P,収穫記録!$D:$D,$J$1,収穫記録!$I:$I,$J$2,収穫記録!$J:$J,T$9,収穫記録!$F:$F,$I237,収穫記録!$B:$B,"&gt;="&amp;$J$5,収穫記録!$B:$B,"&lt;="&amp;$J$6)
/_xlfn.UNIQUE(_xlfn._xlws.FILTER($E:$E,$D:$D=$J$3))
/IF($J$4="総計",1,IF($J$4="割合",$H237,$K237/10))
),0)</f>
        <v/>
      </c>
      <c r="U237" s="48" t="str" cm="1">
        <f t="array" ref="U237">IFERROR(
IF(OR(U$9="",$I237=""),"",
SUMIFS(収穫記録!$P:$P,収穫記録!$D:$D,$J$1,収穫記録!$I:$I,$J$2,収穫記録!$J:$J,U$9,収穫記録!$F:$F,$I237,収穫記録!$B:$B,"&gt;="&amp;$J$5,収穫記録!$B:$B,"&lt;="&amp;$J$6)
/_xlfn.UNIQUE(_xlfn._xlws.FILTER($E:$E,$D:$D=$J$3))
/IF($J$4="総計",1,IF($J$4="割合",$H237,$K237/10))
),0)</f>
        <v/>
      </c>
      <c r="V237" s="48" t="str" cm="1">
        <f t="array" ref="V237">IFERROR(
IF(OR(V$9="",$I237=""),"",
SUMIFS(収穫記録!$P:$P,収穫記録!$D:$D,$J$1,収穫記録!$I:$I,$J$2,収穫記録!$J:$J,V$9,収穫記録!$F:$F,$I237,収穫記録!$B:$B,"&gt;="&amp;$J$5,収穫記録!$B:$B,"&lt;="&amp;$J$6)
/_xlfn.UNIQUE(_xlfn._xlws.FILTER($E:$E,$D:$D=$J$3))
/IF($J$4="総計",1,IF($J$4="割合",$H237,$K237/10))
),0)</f>
        <v/>
      </c>
      <c r="W237" s="48" t="str" cm="1">
        <f t="array" ref="W237">IFERROR(
IF(OR(W$9="",$I237=""),"",
SUMIFS(収穫記録!$P:$P,収穫記録!$D:$D,$J$1,収穫記録!$I:$I,$J$2,収穫記録!$J:$J,W$9,収穫記録!$F:$F,$I237,収穫記録!$B:$B,"&gt;="&amp;$J$5,収穫記録!$B:$B,"&lt;="&amp;$J$6)
/_xlfn.UNIQUE(_xlfn._xlws.FILTER($E:$E,$D:$D=$J$3))
/IF($J$4="総計",1,IF($J$4="割合",$H237,$K237/10))
),0)</f>
        <v/>
      </c>
      <c r="X237" s="48" t="str" cm="1">
        <f t="array" ref="X237">IFERROR(
IF(OR(X$9="",$I237=""),"",
SUMIFS(収穫記録!$P:$P,収穫記録!$D:$D,$J$1,収穫記録!$I:$I,$J$2,収穫記録!$J:$J,X$9,収穫記録!$F:$F,$I237,収穫記録!$B:$B,"&gt;="&amp;$J$5,収穫記録!$B:$B,"&lt;="&amp;$J$6)
/_xlfn.UNIQUE(_xlfn._xlws.FILTER($E:$E,$D:$D=$J$3))
/IF($J$4="総計",1,IF($J$4="割合",$H237,$K237/10))
),0)</f>
        <v/>
      </c>
    </row>
    <row r="238" spans="10:24">
      <c r="J238" s="13"/>
      <c r="K238" s="37"/>
      <c r="L238" s="46" t="str">
        <f t="shared" si="3"/>
        <v/>
      </c>
      <c r="M238" s="47" cm="1">
        <f t="array" ref="M238">IFERROR(
IF(OR(M$9="",$I238=""),"",
SUMIFS(収穫記録!$P:$P,収穫記録!$D:$D,$J$1,収穫記録!$I:$I,$J$2,収穫記録!$J:$J,M$9,収穫記録!$F:$F,$I238,収穫記録!$B:$B,"&gt;="&amp;$J$5,収穫記録!$B:$B,"&lt;="&amp;$J$6)
/_xlfn.UNIQUE(_xlfn._xlws.FILTER($E:$E,$D:$D=$J$3))
/IF($J$4="総計",1,IF($J$4="割合",$H238,$K238/10))
),0)</f>
        <v>0</v>
      </c>
      <c r="N238" s="48" t="str" cm="1">
        <f t="array" ref="N238">IFERROR(
IF(OR(N$9="",$I238=""),"",
SUMIFS(収穫記録!$P:$P,収穫記録!$D:$D,$J$1,収穫記録!$I:$I,$J$2,収穫記録!$J:$J,N$9,収穫記録!$F:$F,$I238,収穫記録!$B:$B,"&gt;="&amp;$J$5,収穫記録!$B:$B,"&lt;="&amp;$J$6)
/_xlfn.UNIQUE(_xlfn._xlws.FILTER($E:$E,$D:$D=$J$3))
/IF($J$4="総計",1,IF($J$4="割合",$H238,$K238/10))
),0)</f>
        <v/>
      </c>
      <c r="O238" s="48" t="str" cm="1">
        <f t="array" ref="O238">IFERROR(
IF(OR(O$9="",$I238=""),"",
SUMIFS(収穫記録!$P:$P,収穫記録!$D:$D,$J$1,収穫記録!$I:$I,$J$2,収穫記録!$J:$J,O$9,収穫記録!$F:$F,$I238,収穫記録!$B:$B,"&gt;="&amp;$J$5,収穫記録!$B:$B,"&lt;="&amp;$J$6)
/_xlfn.UNIQUE(_xlfn._xlws.FILTER($E:$E,$D:$D=$J$3))
/IF($J$4="総計",1,IF($J$4="割合",$H238,$K238/10))
),0)</f>
        <v/>
      </c>
      <c r="P238" s="48" t="str" cm="1">
        <f t="array" ref="P238">IFERROR(
IF(OR(P$9="",$I238=""),"",
SUMIFS(収穫記録!$P:$P,収穫記録!$D:$D,$J$1,収穫記録!$I:$I,$J$2,収穫記録!$J:$J,P$9,収穫記録!$F:$F,$I238,収穫記録!$B:$B,"&gt;="&amp;$J$5,収穫記録!$B:$B,"&lt;="&amp;$J$6)
/_xlfn.UNIQUE(_xlfn._xlws.FILTER($E:$E,$D:$D=$J$3))
/IF($J$4="総計",1,IF($J$4="割合",$H238,$K238/10))
),0)</f>
        <v/>
      </c>
      <c r="Q238" s="48" t="str" cm="1">
        <f t="array" ref="Q238">IFERROR(
IF(OR(Q$9="",$I238=""),"",
SUMIFS(収穫記録!$P:$P,収穫記録!$D:$D,$J$1,収穫記録!$I:$I,$J$2,収穫記録!$J:$J,Q$9,収穫記録!$F:$F,$I238,収穫記録!$B:$B,"&gt;="&amp;$J$5,収穫記録!$B:$B,"&lt;="&amp;$J$6)
/_xlfn.UNIQUE(_xlfn._xlws.FILTER($E:$E,$D:$D=$J$3))
/IF($J$4="総計",1,IF($J$4="割合",$H238,$K238/10))
),0)</f>
        <v/>
      </c>
      <c r="R238" s="48" t="str" cm="1">
        <f t="array" ref="R238">IFERROR(
IF(OR(R$9="",$I238=""),"",
SUMIFS(収穫記録!$P:$P,収穫記録!$D:$D,$J$1,収穫記録!$I:$I,$J$2,収穫記録!$J:$J,R$9,収穫記録!$F:$F,$I238,収穫記録!$B:$B,"&gt;="&amp;$J$5,収穫記録!$B:$B,"&lt;="&amp;$J$6)
/_xlfn.UNIQUE(_xlfn._xlws.FILTER($E:$E,$D:$D=$J$3))
/IF($J$4="総計",1,IF($J$4="割合",$H238,$K238/10))
),0)</f>
        <v/>
      </c>
      <c r="S238" s="48" t="str" cm="1">
        <f t="array" ref="S238">IFERROR(
IF(OR(S$9="",$I238=""),"",
SUMIFS(収穫記録!$P:$P,収穫記録!$D:$D,$J$1,収穫記録!$I:$I,$J$2,収穫記録!$J:$J,S$9,収穫記録!$F:$F,$I238,収穫記録!$B:$B,"&gt;="&amp;$J$5,収穫記録!$B:$B,"&lt;="&amp;$J$6)
/_xlfn.UNIQUE(_xlfn._xlws.FILTER($E:$E,$D:$D=$J$3))
/IF($J$4="総計",1,IF($J$4="割合",$H238,$K238/10))
),0)</f>
        <v/>
      </c>
      <c r="T238" s="48" t="str" cm="1">
        <f t="array" ref="T238">IFERROR(
IF(OR(T$9="",$I238=""),"",
SUMIFS(収穫記録!$P:$P,収穫記録!$D:$D,$J$1,収穫記録!$I:$I,$J$2,収穫記録!$J:$J,T$9,収穫記録!$F:$F,$I238,収穫記録!$B:$B,"&gt;="&amp;$J$5,収穫記録!$B:$B,"&lt;="&amp;$J$6)
/_xlfn.UNIQUE(_xlfn._xlws.FILTER($E:$E,$D:$D=$J$3))
/IF($J$4="総計",1,IF($J$4="割合",$H238,$K238/10))
),0)</f>
        <v/>
      </c>
      <c r="U238" s="48" t="str" cm="1">
        <f t="array" ref="U238">IFERROR(
IF(OR(U$9="",$I238=""),"",
SUMIFS(収穫記録!$P:$P,収穫記録!$D:$D,$J$1,収穫記録!$I:$I,$J$2,収穫記録!$J:$J,U$9,収穫記録!$F:$F,$I238,収穫記録!$B:$B,"&gt;="&amp;$J$5,収穫記録!$B:$B,"&lt;="&amp;$J$6)
/_xlfn.UNIQUE(_xlfn._xlws.FILTER($E:$E,$D:$D=$J$3))
/IF($J$4="総計",1,IF($J$4="割合",$H238,$K238/10))
),0)</f>
        <v/>
      </c>
      <c r="V238" s="48" t="str" cm="1">
        <f t="array" ref="V238">IFERROR(
IF(OR(V$9="",$I238=""),"",
SUMIFS(収穫記録!$P:$P,収穫記録!$D:$D,$J$1,収穫記録!$I:$I,$J$2,収穫記録!$J:$J,V$9,収穫記録!$F:$F,$I238,収穫記録!$B:$B,"&gt;="&amp;$J$5,収穫記録!$B:$B,"&lt;="&amp;$J$6)
/_xlfn.UNIQUE(_xlfn._xlws.FILTER($E:$E,$D:$D=$J$3))
/IF($J$4="総計",1,IF($J$4="割合",$H238,$K238/10))
),0)</f>
        <v/>
      </c>
      <c r="W238" s="48" t="str" cm="1">
        <f t="array" ref="W238">IFERROR(
IF(OR(W$9="",$I238=""),"",
SUMIFS(収穫記録!$P:$P,収穫記録!$D:$D,$J$1,収穫記録!$I:$I,$J$2,収穫記録!$J:$J,W$9,収穫記録!$F:$F,$I238,収穫記録!$B:$B,"&gt;="&amp;$J$5,収穫記録!$B:$B,"&lt;="&amp;$J$6)
/_xlfn.UNIQUE(_xlfn._xlws.FILTER($E:$E,$D:$D=$J$3))
/IF($J$4="総計",1,IF($J$4="割合",$H238,$K238/10))
),0)</f>
        <v/>
      </c>
      <c r="X238" s="48" t="str" cm="1">
        <f t="array" ref="X238">IFERROR(
IF(OR(X$9="",$I238=""),"",
SUMIFS(収穫記録!$P:$P,収穫記録!$D:$D,$J$1,収穫記録!$I:$I,$J$2,収穫記録!$J:$J,X$9,収穫記録!$F:$F,$I238,収穫記録!$B:$B,"&gt;="&amp;$J$5,収穫記録!$B:$B,"&lt;="&amp;$J$6)
/_xlfn.UNIQUE(_xlfn._xlws.FILTER($E:$E,$D:$D=$J$3))
/IF($J$4="総計",1,IF($J$4="割合",$H238,$K238/10))
),0)</f>
        <v/>
      </c>
    </row>
    <row r="239" spans="10:24">
      <c r="J239" s="13"/>
      <c r="K239" s="37"/>
      <c r="L239" s="46" t="str">
        <f t="shared" si="3"/>
        <v/>
      </c>
      <c r="M239" s="47" cm="1">
        <f t="array" ref="M239">IFERROR(
IF(OR(M$9="",$I239=""),"",
SUMIFS(収穫記録!$P:$P,収穫記録!$D:$D,$J$1,収穫記録!$I:$I,$J$2,収穫記録!$J:$J,M$9,収穫記録!$F:$F,$I239,収穫記録!$B:$B,"&gt;="&amp;$J$5,収穫記録!$B:$B,"&lt;="&amp;$J$6)
/_xlfn.UNIQUE(_xlfn._xlws.FILTER($E:$E,$D:$D=$J$3))
/IF($J$4="総計",1,IF($J$4="割合",$H239,$K239/10))
),0)</f>
        <v>0</v>
      </c>
      <c r="N239" s="48" t="str" cm="1">
        <f t="array" ref="N239">IFERROR(
IF(OR(N$9="",$I239=""),"",
SUMIFS(収穫記録!$P:$P,収穫記録!$D:$D,$J$1,収穫記録!$I:$I,$J$2,収穫記録!$J:$J,N$9,収穫記録!$F:$F,$I239,収穫記録!$B:$B,"&gt;="&amp;$J$5,収穫記録!$B:$B,"&lt;="&amp;$J$6)
/_xlfn.UNIQUE(_xlfn._xlws.FILTER($E:$E,$D:$D=$J$3))
/IF($J$4="総計",1,IF($J$4="割合",$H239,$K239/10))
),0)</f>
        <v/>
      </c>
      <c r="O239" s="48" t="str" cm="1">
        <f t="array" ref="O239">IFERROR(
IF(OR(O$9="",$I239=""),"",
SUMIFS(収穫記録!$P:$P,収穫記録!$D:$D,$J$1,収穫記録!$I:$I,$J$2,収穫記録!$J:$J,O$9,収穫記録!$F:$F,$I239,収穫記録!$B:$B,"&gt;="&amp;$J$5,収穫記録!$B:$B,"&lt;="&amp;$J$6)
/_xlfn.UNIQUE(_xlfn._xlws.FILTER($E:$E,$D:$D=$J$3))
/IF($J$4="総計",1,IF($J$4="割合",$H239,$K239/10))
),0)</f>
        <v/>
      </c>
      <c r="P239" s="48" t="str" cm="1">
        <f t="array" ref="P239">IFERROR(
IF(OR(P$9="",$I239=""),"",
SUMIFS(収穫記録!$P:$P,収穫記録!$D:$D,$J$1,収穫記録!$I:$I,$J$2,収穫記録!$J:$J,P$9,収穫記録!$F:$F,$I239,収穫記録!$B:$B,"&gt;="&amp;$J$5,収穫記録!$B:$B,"&lt;="&amp;$J$6)
/_xlfn.UNIQUE(_xlfn._xlws.FILTER($E:$E,$D:$D=$J$3))
/IF($J$4="総計",1,IF($J$4="割合",$H239,$K239/10))
),0)</f>
        <v/>
      </c>
      <c r="Q239" s="48" t="str" cm="1">
        <f t="array" ref="Q239">IFERROR(
IF(OR(Q$9="",$I239=""),"",
SUMIFS(収穫記録!$P:$P,収穫記録!$D:$D,$J$1,収穫記録!$I:$I,$J$2,収穫記録!$J:$J,Q$9,収穫記録!$F:$F,$I239,収穫記録!$B:$B,"&gt;="&amp;$J$5,収穫記録!$B:$B,"&lt;="&amp;$J$6)
/_xlfn.UNIQUE(_xlfn._xlws.FILTER($E:$E,$D:$D=$J$3))
/IF($J$4="総計",1,IF($J$4="割合",$H239,$K239/10))
),0)</f>
        <v/>
      </c>
      <c r="R239" s="48" t="str" cm="1">
        <f t="array" ref="R239">IFERROR(
IF(OR(R$9="",$I239=""),"",
SUMIFS(収穫記録!$P:$P,収穫記録!$D:$D,$J$1,収穫記録!$I:$I,$J$2,収穫記録!$J:$J,R$9,収穫記録!$F:$F,$I239,収穫記録!$B:$B,"&gt;="&amp;$J$5,収穫記録!$B:$B,"&lt;="&amp;$J$6)
/_xlfn.UNIQUE(_xlfn._xlws.FILTER($E:$E,$D:$D=$J$3))
/IF($J$4="総計",1,IF($J$4="割合",$H239,$K239/10))
),0)</f>
        <v/>
      </c>
      <c r="S239" s="48" t="str" cm="1">
        <f t="array" ref="S239">IFERROR(
IF(OR(S$9="",$I239=""),"",
SUMIFS(収穫記録!$P:$P,収穫記録!$D:$D,$J$1,収穫記録!$I:$I,$J$2,収穫記録!$J:$J,S$9,収穫記録!$F:$F,$I239,収穫記録!$B:$B,"&gt;="&amp;$J$5,収穫記録!$B:$B,"&lt;="&amp;$J$6)
/_xlfn.UNIQUE(_xlfn._xlws.FILTER($E:$E,$D:$D=$J$3))
/IF($J$4="総計",1,IF($J$4="割合",$H239,$K239/10))
),0)</f>
        <v/>
      </c>
      <c r="T239" s="48" t="str" cm="1">
        <f t="array" ref="T239">IFERROR(
IF(OR(T$9="",$I239=""),"",
SUMIFS(収穫記録!$P:$P,収穫記録!$D:$D,$J$1,収穫記録!$I:$I,$J$2,収穫記録!$J:$J,T$9,収穫記録!$F:$F,$I239,収穫記録!$B:$B,"&gt;="&amp;$J$5,収穫記録!$B:$B,"&lt;="&amp;$J$6)
/_xlfn.UNIQUE(_xlfn._xlws.FILTER($E:$E,$D:$D=$J$3))
/IF($J$4="総計",1,IF($J$4="割合",$H239,$K239/10))
),0)</f>
        <v/>
      </c>
      <c r="U239" s="48" t="str" cm="1">
        <f t="array" ref="U239">IFERROR(
IF(OR(U$9="",$I239=""),"",
SUMIFS(収穫記録!$P:$P,収穫記録!$D:$D,$J$1,収穫記録!$I:$I,$J$2,収穫記録!$J:$J,U$9,収穫記録!$F:$F,$I239,収穫記録!$B:$B,"&gt;="&amp;$J$5,収穫記録!$B:$B,"&lt;="&amp;$J$6)
/_xlfn.UNIQUE(_xlfn._xlws.FILTER($E:$E,$D:$D=$J$3))
/IF($J$4="総計",1,IF($J$4="割合",$H239,$K239/10))
),0)</f>
        <v/>
      </c>
      <c r="V239" s="48" t="str" cm="1">
        <f t="array" ref="V239">IFERROR(
IF(OR(V$9="",$I239=""),"",
SUMIFS(収穫記録!$P:$P,収穫記録!$D:$D,$J$1,収穫記録!$I:$I,$J$2,収穫記録!$J:$J,V$9,収穫記録!$F:$F,$I239,収穫記録!$B:$B,"&gt;="&amp;$J$5,収穫記録!$B:$B,"&lt;="&amp;$J$6)
/_xlfn.UNIQUE(_xlfn._xlws.FILTER($E:$E,$D:$D=$J$3))
/IF($J$4="総計",1,IF($J$4="割合",$H239,$K239/10))
),0)</f>
        <v/>
      </c>
      <c r="W239" s="48" t="str" cm="1">
        <f t="array" ref="W239">IFERROR(
IF(OR(W$9="",$I239=""),"",
SUMIFS(収穫記録!$P:$P,収穫記録!$D:$D,$J$1,収穫記録!$I:$I,$J$2,収穫記録!$J:$J,W$9,収穫記録!$F:$F,$I239,収穫記録!$B:$B,"&gt;="&amp;$J$5,収穫記録!$B:$B,"&lt;="&amp;$J$6)
/_xlfn.UNIQUE(_xlfn._xlws.FILTER($E:$E,$D:$D=$J$3))
/IF($J$4="総計",1,IF($J$4="割合",$H239,$K239/10))
),0)</f>
        <v/>
      </c>
      <c r="X239" s="48" t="str" cm="1">
        <f t="array" ref="X239">IFERROR(
IF(OR(X$9="",$I239=""),"",
SUMIFS(収穫記録!$P:$P,収穫記録!$D:$D,$J$1,収穫記録!$I:$I,$J$2,収穫記録!$J:$J,X$9,収穫記録!$F:$F,$I239,収穫記録!$B:$B,"&gt;="&amp;$J$5,収穫記録!$B:$B,"&lt;="&amp;$J$6)
/_xlfn.UNIQUE(_xlfn._xlws.FILTER($E:$E,$D:$D=$J$3))
/IF($J$4="総計",1,IF($J$4="割合",$H239,$K239/10))
),0)</f>
        <v/>
      </c>
    </row>
    <row r="240" spans="10:24">
      <c r="J240" s="13"/>
      <c r="K240" s="37"/>
      <c r="L240" s="46" t="str">
        <f t="shared" si="3"/>
        <v/>
      </c>
      <c r="M240" s="47" cm="1">
        <f t="array" ref="M240">IFERROR(
IF(OR(M$9="",$I240=""),"",
SUMIFS(収穫記録!$P:$P,収穫記録!$D:$D,$J$1,収穫記録!$I:$I,$J$2,収穫記録!$J:$J,M$9,収穫記録!$F:$F,$I240,収穫記録!$B:$B,"&gt;="&amp;$J$5,収穫記録!$B:$B,"&lt;="&amp;$J$6)
/_xlfn.UNIQUE(_xlfn._xlws.FILTER($E:$E,$D:$D=$J$3))
/IF($J$4="総計",1,IF($J$4="割合",$H240,$K240/10))
),0)</f>
        <v>0</v>
      </c>
      <c r="N240" s="48" t="str" cm="1">
        <f t="array" ref="N240">IFERROR(
IF(OR(N$9="",$I240=""),"",
SUMIFS(収穫記録!$P:$P,収穫記録!$D:$D,$J$1,収穫記録!$I:$I,$J$2,収穫記録!$J:$J,N$9,収穫記録!$F:$F,$I240,収穫記録!$B:$B,"&gt;="&amp;$J$5,収穫記録!$B:$B,"&lt;="&amp;$J$6)
/_xlfn.UNIQUE(_xlfn._xlws.FILTER($E:$E,$D:$D=$J$3))
/IF($J$4="総計",1,IF($J$4="割合",$H240,$K240/10))
),0)</f>
        <v/>
      </c>
      <c r="O240" s="48" t="str" cm="1">
        <f t="array" ref="O240">IFERROR(
IF(OR(O$9="",$I240=""),"",
SUMIFS(収穫記録!$P:$P,収穫記録!$D:$D,$J$1,収穫記録!$I:$I,$J$2,収穫記録!$J:$J,O$9,収穫記録!$F:$F,$I240,収穫記録!$B:$B,"&gt;="&amp;$J$5,収穫記録!$B:$B,"&lt;="&amp;$J$6)
/_xlfn.UNIQUE(_xlfn._xlws.FILTER($E:$E,$D:$D=$J$3))
/IF($J$4="総計",1,IF($J$4="割合",$H240,$K240/10))
),0)</f>
        <v/>
      </c>
      <c r="P240" s="48" t="str" cm="1">
        <f t="array" ref="P240">IFERROR(
IF(OR(P$9="",$I240=""),"",
SUMIFS(収穫記録!$P:$P,収穫記録!$D:$D,$J$1,収穫記録!$I:$I,$J$2,収穫記録!$J:$J,P$9,収穫記録!$F:$F,$I240,収穫記録!$B:$B,"&gt;="&amp;$J$5,収穫記録!$B:$B,"&lt;="&amp;$J$6)
/_xlfn.UNIQUE(_xlfn._xlws.FILTER($E:$E,$D:$D=$J$3))
/IF($J$4="総計",1,IF($J$4="割合",$H240,$K240/10))
),0)</f>
        <v/>
      </c>
      <c r="Q240" s="48" t="str" cm="1">
        <f t="array" ref="Q240">IFERROR(
IF(OR(Q$9="",$I240=""),"",
SUMIFS(収穫記録!$P:$P,収穫記録!$D:$D,$J$1,収穫記録!$I:$I,$J$2,収穫記録!$J:$J,Q$9,収穫記録!$F:$F,$I240,収穫記録!$B:$B,"&gt;="&amp;$J$5,収穫記録!$B:$B,"&lt;="&amp;$J$6)
/_xlfn.UNIQUE(_xlfn._xlws.FILTER($E:$E,$D:$D=$J$3))
/IF($J$4="総計",1,IF($J$4="割合",$H240,$K240/10))
),0)</f>
        <v/>
      </c>
      <c r="R240" s="48" t="str" cm="1">
        <f t="array" ref="R240">IFERROR(
IF(OR(R$9="",$I240=""),"",
SUMIFS(収穫記録!$P:$P,収穫記録!$D:$D,$J$1,収穫記録!$I:$I,$J$2,収穫記録!$J:$J,R$9,収穫記録!$F:$F,$I240,収穫記録!$B:$B,"&gt;="&amp;$J$5,収穫記録!$B:$B,"&lt;="&amp;$J$6)
/_xlfn.UNIQUE(_xlfn._xlws.FILTER($E:$E,$D:$D=$J$3))
/IF($J$4="総計",1,IF($J$4="割合",$H240,$K240/10))
),0)</f>
        <v/>
      </c>
      <c r="S240" s="48" t="str" cm="1">
        <f t="array" ref="S240">IFERROR(
IF(OR(S$9="",$I240=""),"",
SUMIFS(収穫記録!$P:$P,収穫記録!$D:$D,$J$1,収穫記録!$I:$I,$J$2,収穫記録!$J:$J,S$9,収穫記録!$F:$F,$I240,収穫記録!$B:$B,"&gt;="&amp;$J$5,収穫記録!$B:$B,"&lt;="&amp;$J$6)
/_xlfn.UNIQUE(_xlfn._xlws.FILTER($E:$E,$D:$D=$J$3))
/IF($J$4="総計",1,IF($J$4="割合",$H240,$K240/10))
),0)</f>
        <v/>
      </c>
      <c r="T240" s="48" t="str" cm="1">
        <f t="array" ref="T240">IFERROR(
IF(OR(T$9="",$I240=""),"",
SUMIFS(収穫記録!$P:$P,収穫記録!$D:$D,$J$1,収穫記録!$I:$I,$J$2,収穫記録!$J:$J,T$9,収穫記録!$F:$F,$I240,収穫記録!$B:$B,"&gt;="&amp;$J$5,収穫記録!$B:$B,"&lt;="&amp;$J$6)
/_xlfn.UNIQUE(_xlfn._xlws.FILTER($E:$E,$D:$D=$J$3))
/IF($J$4="総計",1,IF($J$4="割合",$H240,$K240/10))
),0)</f>
        <v/>
      </c>
      <c r="U240" s="48" t="str" cm="1">
        <f t="array" ref="U240">IFERROR(
IF(OR(U$9="",$I240=""),"",
SUMIFS(収穫記録!$P:$P,収穫記録!$D:$D,$J$1,収穫記録!$I:$I,$J$2,収穫記録!$J:$J,U$9,収穫記録!$F:$F,$I240,収穫記録!$B:$B,"&gt;="&amp;$J$5,収穫記録!$B:$B,"&lt;="&amp;$J$6)
/_xlfn.UNIQUE(_xlfn._xlws.FILTER($E:$E,$D:$D=$J$3))
/IF($J$4="総計",1,IF($J$4="割合",$H240,$K240/10))
),0)</f>
        <v/>
      </c>
      <c r="V240" s="48" t="str" cm="1">
        <f t="array" ref="V240">IFERROR(
IF(OR(V$9="",$I240=""),"",
SUMIFS(収穫記録!$P:$P,収穫記録!$D:$D,$J$1,収穫記録!$I:$I,$J$2,収穫記録!$J:$J,V$9,収穫記録!$F:$F,$I240,収穫記録!$B:$B,"&gt;="&amp;$J$5,収穫記録!$B:$B,"&lt;="&amp;$J$6)
/_xlfn.UNIQUE(_xlfn._xlws.FILTER($E:$E,$D:$D=$J$3))
/IF($J$4="総計",1,IF($J$4="割合",$H240,$K240/10))
),0)</f>
        <v/>
      </c>
      <c r="W240" s="48" t="str" cm="1">
        <f t="array" ref="W240">IFERROR(
IF(OR(W$9="",$I240=""),"",
SUMIFS(収穫記録!$P:$P,収穫記録!$D:$D,$J$1,収穫記録!$I:$I,$J$2,収穫記録!$J:$J,W$9,収穫記録!$F:$F,$I240,収穫記録!$B:$B,"&gt;="&amp;$J$5,収穫記録!$B:$B,"&lt;="&amp;$J$6)
/_xlfn.UNIQUE(_xlfn._xlws.FILTER($E:$E,$D:$D=$J$3))
/IF($J$4="総計",1,IF($J$4="割合",$H240,$K240/10))
),0)</f>
        <v/>
      </c>
      <c r="X240" s="48" t="str" cm="1">
        <f t="array" ref="X240">IFERROR(
IF(OR(X$9="",$I240=""),"",
SUMIFS(収穫記録!$P:$P,収穫記録!$D:$D,$J$1,収穫記録!$I:$I,$J$2,収穫記録!$J:$J,X$9,収穫記録!$F:$F,$I240,収穫記録!$B:$B,"&gt;="&amp;$J$5,収穫記録!$B:$B,"&lt;="&amp;$J$6)
/_xlfn.UNIQUE(_xlfn._xlws.FILTER($E:$E,$D:$D=$J$3))
/IF($J$4="総計",1,IF($J$4="割合",$H240,$K240/10))
),0)</f>
        <v/>
      </c>
    </row>
    <row r="241" spans="10:24">
      <c r="J241" s="13"/>
      <c r="K241" s="37"/>
      <c r="L241" s="46" t="str">
        <f t="shared" si="3"/>
        <v/>
      </c>
      <c r="M241" s="47" cm="1">
        <f t="array" ref="M241">IFERROR(
IF(OR(M$9="",$I241=""),"",
SUMIFS(収穫記録!$P:$P,収穫記録!$D:$D,$J$1,収穫記録!$I:$I,$J$2,収穫記録!$J:$J,M$9,収穫記録!$F:$F,$I241,収穫記録!$B:$B,"&gt;="&amp;$J$5,収穫記録!$B:$B,"&lt;="&amp;$J$6)
/_xlfn.UNIQUE(_xlfn._xlws.FILTER($E:$E,$D:$D=$J$3))
/IF($J$4="総計",1,IF($J$4="割合",$H241,$K241/10))
),0)</f>
        <v>0</v>
      </c>
      <c r="N241" s="48" t="str" cm="1">
        <f t="array" ref="N241">IFERROR(
IF(OR(N$9="",$I241=""),"",
SUMIFS(収穫記録!$P:$P,収穫記録!$D:$D,$J$1,収穫記録!$I:$I,$J$2,収穫記録!$J:$J,N$9,収穫記録!$F:$F,$I241,収穫記録!$B:$B,"&gt;="&amp;$J$5,収穫記録!$B:$B,"&lt;="&amp;$J$6)
/_xlfn.UNIQUE(_xlfn._xlws.FILTER($E:$E,$D:$D=$J$3))
/IF($J$4="総計",1,IF($J$4="割合",$H241,$K241/10))
),0)</f>
        <v/>
      </c>
      <c r="O241" s="48" t="str" cm="1">
        <f t="array" ref="O241">IFERROR(
IF(OR(O$9="",$I241=""),"",
SUMIFS(収穫記録!$P:$P,収穫記録!$D:$D,$J$1,収穫記録!$I:$I,$J$2,収穫記録!$J:$J,O$9,収穫記録!$F:$F,$I241,収穫記録!$B:$B,"&gt;="&amp;$J$5,収穫記録!$B:$B,"&lt;="&amp;$J$6)
/_xlfn.UNIQUE(_xlfn._xlws.FILTER($E:$E,$D:$D=$J$3))
/IF($J$4="総計",1,IF($J$4="割合",$H241,$K241/10))
),0)</f>
        <v/>
      </c>
      <c r="P241" s="48" t="str" cm="1">
        <f t="array" ref="P241">IFERROR(
IF(OR(P$9="",$I241=""),"",
SUMIFS(収穫記録!$P:$P,収穫記録!$D:$D,$J$1,収穫記録!$I:$I,$J$2,収穫記録!$J:$J,P$9,収穫記録!$F:$F,$I241,収穫記録!$B:$B,"&gt;="&amp;$J$5,収穫記録!$B:$B,"&lt;="&amp;$J$6)
/_xlfn.UNIQUE(_xlfn._xlws.FILTER($E:$E,$D:$D=$J$3))
/IF($J$4="総計",1,IF($J$4="割合",$H241,$K241/10))
),0)</f>
        <v/>
      </c>
      <c r="Q241" s="48" t="str" cm="1">
        <f t="array" ref="Q241">IFERROR(
IF(OR(Q$9="",$I241=""),"",
SUMIFS(収穫記録!$P:$P,収穫記録!$D:$D,$J$1,収穫記録!$I:$I,$J$2,収穫記録!$J:$J,Q$9,収穫記録!$F:$F,$I241,収穫記録!$B:$B,"&gt;="&amp;$J$5,収穫記録!$B:$B,"&lt;="&amp;$J$6)
/_xlfn.UNIQUE(_xlfn._xlws.FILTER($E:$E,$D:$D=$J$3))
/IF($J$4="総計",1,IF($J$4="割合",$H241,$K241/10))
),0)</f>
        <v/>
      </c>
      <c r="R241" s="48" t="str" cm="1">
        <f t="array" ref="R241">IFERROR(
IF(OR(R$9="",$I241=""),"",
SUMIFS(収穫記録!$P:$P,収穫記録!$D:$D,$J$1,収穫記録!$I:$I,$J$2,収穫記録!$J:$J,R$9,収穫記録!$F:$F,$I241,収穫記録!$B:$B,"&gt;="&amp;$J$5,収穫記録!$B:$B,"&lt;="&amp;$J$6)
/_xlfn.UNIQUE(_xlfn._xlws.FILTER($E:$E,$D:$D=$J$3))
/IF($J$4="総計",1,IF($J$4="割合",$H241,$K241/10))
),0)</f>
        <v/>
      </c>
      <c r="S241" s="48" t="str" cm="1">
        <f t="array" ref="S241">IFERROR(
IF(OR(S$9="",$I241=""),"",
SUMIFS(収穫記録!$P:$P,収穫記録!$D:$D,$J$1,収穫記録!$I:$I,$J$2,収穫記録!$J:$J,S$9,収穫記録!$F:$F,$I241,収穫記録!$B:$B,"&gt;="&amp;$J$5,収穫記録!$B:$B,"&lt;="&amp;$J$6)
/_xlfn.UNIQUE(_xlfn._xlws.FILTER($E:$E,$D:$D=$J$3))
/IF($J$4="総計",1,IF($J$4="割合",$H241,$K241/10))
),0)</f>
        <v/>
      </c>
      <c r="T241" s="48" t="str" cm="1">
        <f t="array" ref="T241">IFERROR(
IF(OR(T$9="",$I241=""),"",
SUMIFS(収穫記録!$P:$P,収穫記録!$D:$D,$J$1,収穫記録!$I:$I,$J$2,収穫記録!$J:$J,T$9,収穫記録!$F:$F,$I241,収穫記録!$B:$B,"&gt;="&amp;$J$5,収穫記録!$B:$B,"&lt;="&amp;$J$6)
/_xlfn.UNIQUE(_xlfn._xlws.FILTER($E:$E,$D:$D=$J$3))
/IF($J$4="総計",1,IF($J$4="割合",$H241,$K241/10))
),0)</f>
        <v/>
      </c>
      <c r="U241" s="48" t="str" cm="1">
        <f t="array" ref="U241">IFERROR(
IF(OR(U$9="",$I241=""),"",
SUMIFS(収穫記録!$P:$P,収穫記録!$D:$D,$J$1,収穫記録!$I:$I,$J$2,収穫記録!$J:$J,U$9,収穫記録!$F:$F,$I241,収穫記録!$B:$B,"&gt;="&amp;$J$5,収穫記録!$B:$B,"&lt;="&amp;$J$6)
/_xlfn.UNIQUE(_xlfn._xlws.FILTER($E:$E,$D:$D=$J$3))
/IF($J$4="総計",1,IF($J$4="割合",$H241,$K241/10))
),0)</f>
        <v/>
      </c>
      <c r="V241" s="48" t="str" cm="1">
        <f t="array" ref="V241">IFERROR(
IF(OR(V$9="",$I241=""),"",
SUMIFS(収穫記録!$P:$P,収穫記録!$D:$D,$J$1,収穫記録!$I:$I,$J$2,収穫記録!$J:$J,V$9,収穫記録!$F:$F,$I241,収穫記録!$B:$B,"&gt;="&amp;$J$5,収穫記録!$B:$B,"&lt;="&amp;$J$6)
/_xlfn.UNIQUE(_xlfn._xlws.FILTER($E:$E,$D:$D=$J$3))
/IF($J$4="総計",1,IF($J$4="割合",$H241,$K241/10))
),0)</f>
        <v/>
      </c>
      <c r="W241" s="48" t="str" cm="1">
        <f t="array" ref="W241">IFERROR(
IF(OR(W$9="",$I241=""),"",
SUMIFS(収穫記録!$P:$P,収穫記録!$D:$D,$J$1,収穫記録!$I:$I,$J$2,収穫記録!$J:$J,W$9,収穫記録!$F:$F,$I241,収穫記録!$B:$B,"&gt;="&amp;$J$5,収穫記録!$B:$B,"&lt;="&amp;$J$6)
/_xlfn.UNIQUE(_xlfn._xlws.FILTER($E:$E,$D:$D=$J$3))
/IF($J$4="総計",1,IF($J$4="割合",$H241,$K241/10))
),0)</f>
        <v/>
      </c>
      <c r="X241" s="48" t="str" cm="1">
        <f t="array" ref="X241">IFERROR(
IF(OR(X$9="",$I241=""),"",
SUMIFS(収穫記録!$P:$P,収穫記録!$D:$D,$J$1,収穫記録!$I:$I,$J$2,収穫記録!$J:$J,X$9,収穫記録!$F:$F,$I241,収穫記録!$B:$B,"&gt;="&amp;$J$5,収穫記録!$B:$B,"&lt;="&amp;$J$6)
/_xlfn.UNIQUE(_xlfn._xlws.FILTER($E:$E,$D:$D=$J$3))
/IF($J$4="総計",1,IF($J$4="割合",$H241,$K241/10))
),0)</f>
        <v/>
      </c>
    </row>
    <row r="242" spans="10:24">
      <c r="J242" s="13"/>
      <c r="K242" s="37"/>
      <c r="L242" s="46" t="str">
        <f t="shared" si="3"/>
        <v/>
      </c>
      <c r="M242" s="47" cm="1">
        <f t="array" ref="M242">IFERROR(
IF(OR(M$9="",$I242=""),"",
SUMIFS(収穫記録!$P:$P,収穫記録!$D:$D,$J$1,収穫記録!$I:$I,$J$2,収穫記録!$J:$J,M$9,収穫記録!$F:$F,$I242,収穫記録!$B:$B,"&gt;="&amp;$J$5,収穫記録!$B:$B,"&lt;="&amp;$J$6)
/_xlfn.UNIQUE(_xlfn._xlws.FILTER($E:$E,$D:$D=$J$3))
/IF($J$4="総計",1,IF($J$4="割合",$H242,$K242/10))
),0)</f>
        <v>0</v>
      </c>
      <c r="N242" s="48" t="str" cm="1">
        <f t="array" ref="N242">IFERROR(
IF(OR(N$9="",$I242=""),"",
SUMIFS(収穫記録!$P:$P,収穫記録!$D:$D,$J$1,収穫記録!$I:$I,$J$2,収穫記録!$J:$J,N$9,収穫記録!$F:$F,$I242,収穫記録!$B:$B,"&gt;="&amp;$J$5,収穫記録!$B:$B,"&lt;="&amp;$J$6)
/_xlfn.UNIQUE(_xlfn._xlws.FILTER($E:$E,$D:$D=$J$3))
/IF($J$4="総計",1,IF($J$4="割合",$H242,$K242/10))
),0)</f>
        <v/>
      </c>
      <c r="O242" s="48" t="str" cm="1">
        <f t="array" ref="O242">IFERROR(
IF(OR(O$9="",$I242=""),"",
SUMIFS(収穫記録!$P:$P,収穫記録!$D:$D,$J$1,収穫記録!$I:$I,$J$2,収穫記録!$J:$J,O$9,収穫記録!$F:$F,$I242,収穫記録!$B:$B,"&gt;="&amp;$J$5,収穫記録!$B:$B,"&lt;="&amp;$J$6)
/_xlfn.UNIQUE(_xlfn._xlws.FILTER($E:$E,$D:$D=$J$3))
/IF($J$4="総計",1,IF($J$4="割合",$H242,$K242/10))
),0)</f>
        <v/>
      </c>
      <c r="P242" s="48" t="str" cm="1">
        <f t="array" ref="P242">IFERROR(
IF(OR(P$9="",$I242=""),"",
SUMIFS(収穫記録!$P:$P,収穫記録!$D:$D,$J$1,収穫記録!$I:$I,$J$2,収穫記録!$J:$J,P$9,収穫記録!$F:$F,$I242,収穫記録!$B:$B,"&gt;="&amp;$J$5,収穫記録!$B:$B,"&lt;="&amp;$J$6)
/_xlfn.UNIQUE(_xlfn._xlws.FILTER($E:$E,$D:$D=$J$3))
/IF($J$4="総計",1,IF($J$4="割合",$H242,$K242/10))
),0)</f>
        <v/>
      </c>
      <c r="Q242" s="48" t="str" cm="1">
        <f t="array" ref="Q242">IFERROR(
IF(OR(Q$9="",$I242=""),"",
SUMIFS(収穫記録!$P:$P,収穫記録!$D:$D,$J$1,収穫記録!$I:$I,$J$2,収穫記録!$J:$J,Q$9,収穫記録!$F:$F,$I242,収穫記録!$B:$B,"&gt;="&amp;$J$5,収穫記録!$B:$B,"&lt;="&amp;$J$6)
/_xlfn.UNIQUE(_xlfn._xlws.FILTER($E:$E,$D:$D=$J$3))
/IF($J$4="総計",1,IF($J$4="割合",$H242,$K242/10))
),0)</f>
        <v/>
      </c>
      <c r="R242" s="48" t="str" cm="1">
        <f t="array" ref="R242">IFERROR(
IF(OR(R$9="",$I242=""),"",
SUMIFS(収穫記録!$P:$P,収穫記録!$D:$D,$J$1,収穫記録!$I:$I,$J$2,収穫記録!$J:$J,R$9,収穫記録!$F:$F,$I242,収穫記録!$B:$B,"&gt;="&amp;$J$5,収穫記録!$B:$B,"&lt;="&amp;$J$6)
/_xlfn.UNIQUE(_xlfn._xlws.FILTER($E:$E,$D:$D=$J$3))
/IF($J$4="総計",1,IF($J$4="割合",$H242,$K242/10))
),0)</f>
        <v/>
      </c>
      <c r="S242" s="48" t="str" cm="1">
        <f t="array" ref="S242">IFERROR(
IF(OR(S$9="",$I242=""),"",
SUMIFS(収穫記録!$P:$P,収穫記録!$D:$D,$J$1,収穫記録!$I:$I,$J$2,収穫記録!$J:$J,S$9,収穫記録!$F:$F,$I242,収穫記録!$B:$B,"&gt;="&amp;$J$5,収穫記録!$B:$B,"&lt;="&amp;$J$6)
/_xlfn.UNIQUE(_xlfn._xlws.FILTER($E:$E,$D:$D=$J$3))
/IF($J$4="総計",1,IF($J$4="割合",$H242,$K242/10))
),0)</f>
        <v/>
      </c>
      <c r="T242" s="48" t="str" cm="1">
        <f t="array" ref="T242">IFERROR(
IF(OR(T$9="",$I242=""),"",
SUMIFS(収穫記録!$P:$P,収穫記録!$D:$D,$J$1,収穫記録!$I:$I,$J$2,収穫記録!$J:$J,T$9,収穫記録!$F:$F,$I242,収穫記録!$B:$B,"&gt;="&amp;$J$5,収穫記録!$B:$B,"&lt;="&amp;$J$6)
/_xlfn.UNIQUE(_xlfn._xlws.FILTER($E:$E,$D:$D=$J$3))
/IF($J$4="総計",1,IF($J$4="割合",$H242,$K242/10))
),0)</f>
        <v/>
      </c>
      <c r="U242" s="48" t="str" cm="1">
        <f t="array" ref="U242">IFERROR(
IF(OR(U$9="",$I242=""),"",
SUMIFS(収穫記録!$P:$P,収穫記録!$D:$D,$J$1,収穫記録!$I:$I,$J$2,収穫記録!$J:$J,U$9,収穫記録!$F:$F,$I242,収穫記録!$B:$B,"&gt;="&amp;$J$5,収穫記録!$B:$B,"&lt;="&amp;$J$6)
/_xlfn.UNIQUE(_xlfn._xlws.FILTER($E:$E,$D:$D=$J$3))
/IF($J$4="総計",1,IF($J$4="割合",$H242,$K242/10))
),0)</f>
        <v/>
      </c>
      <c r="V242" s="48" t="str" cm="1">
        <f t="array" ref="V242">IFERROR(
IF(OR(V$9="",$I242=""),"",
SUMIFS(収穫記録!$P:$P,収穫記録!$D:$D,$J$1,収穫記録!$I:$I,$J$2,収穫記録!$J:$J,V$9,収穫記録!$F:$F,$I242,収穫記録!$B:$B,"&gt;="&amp;$J$5,収穫記録!$B:$B,"&lt;="&amp;$J$6)
/_xlfn.UNIQUE(_xlfn._xlws.FILTER($E:$E,$D:$D=$J$3))
/IF($J$4="総計",1,IF($J$4="割合",$H242,$K242/10))
),0)</f>
        <v/>
      </c>
      <c r="W242" s="48" t="str" cm="1">
        <f t="array" ref="W242">IFERROR(
IF(OR(W$9="",$I242=""),"",
SUMIFS(収穫記録!$P:$P,収穫記録!$D:$D,$J$1,収穫記録!$I:$I,$J$2,収穫記録!$J:$J,W$9,収穫記録!$F:$F,$I242,収穫記録!$B:$B,"&gt;="&amp;$J$5,収穫記録!$B:$B,"&lt;="&amp;$J$6)
/_xlfn.UNIQUE(_xlfn._xlws.FILTER($E:$E,$D:$D=$J$3))
/IF($J$4="総計",1,IF($J$4="割合",$H242,$K242/10))
),0)</f>
        <v/>
      </c>
      <c r="X242" s="48" t="str" cm="1">
        <f t="array" ref="X242">IFERROR(
IF(OR(X$9="",$I242=""),"",
SUMIFS(収穫記録!$P:$P,収穫記録!$D:$D,$J$1,収穫記録!$I:$I,$J$2,収穫記録!$J:$J,X$9,収穫記録!$F:$F,$I242,収穫記録!$B:$B,"&gt;="&amp;$J$5,収穫記録!$B:$B,"&lt;="&amp;$J$6)
/_xlfn.UNIQUE(_xlfn._xlws.FILTER($E:$E,$D:$D=$J$3))
/IF($J$4="総計",1,IF($J$4="割合",$H242,$K242/10))
),0)</f>
        <v/>
      </c>
    </row>
    <row r="243" spans="10:24">
      <c r="J243" s="13"/>
      <c r="K243" s="37"/>
      <c r="L243" s="46" t="str">
        <f t="shared" si="3"/>
        <v/>
      </c>
      <c r="M243" s="47" cm="1">
        <f t="array" ref="M243">IFERROR(
IF(OR(M$9="",$I243=""),"",
SUMIFS(収穫記録!$P:$P,収穫記録!$D:$D,$J$1,収穫記録!$I:$I,$J$2,収穫記録!$J:$J,M$9,収穫記録!$F:$F,$I243,収穫記録!$B:$B,"&gt;="&amp;$J$5,収穫記録!$B:$B,"&lt;="&amp;$J$6)
/_xlfn.UNIQUE(_xlfn._xlws.FILTER($E:$E,$D:$D=$J$3))
/IF($J$4="総計",1,IF($J$4="割合",$H243,$K243/10))
),0)</f>
        <v>0</v>
      </c>
      <c r="N243" s="48" t="str" cm="1">
        <f t="array" ref="N243">IFERROR(
IF(OR(N$9="",$I243=""),"",
SUMIFS(収穫記録!$P:$P,収穫記録!$D:$D,$J$1,収穫記録!$I:$I,$J$2,収穫記録!$J:$J,N$9,収穫記録!$F:$F,$I243,収穫記録!$B:$B,"&gt;="&amp;$J$5,収穫記録!$B:$B,"&lt;="&amp;$J$6)
/_xlfn.UNIQUE(_xlfn._xlws.FILTER($E:$E,$D:$D=$J$3))
/IF($J$4="総計",1,IF($J$4="割合",$H243,$K243/10))
),0)</f>
        <v/>
      </c>
      <c r="O243" s="48" t="str" cm="1">
        <f t="array" ref="O243">IFERROR(
IF(OR(O$9="",$I243=""),"",
SUMIFS(収穫記録!$P:$P,収穫記録!$D:$D,$J$1,収穫記録!$I:$I,$J$2,収穫記録!$J:$J,O$9,収穫記録!$F:$F,$I243,収穫記録!$B:$B,"&gt;="&amp;$J$5,収穫記録!$B:$B,"&lt;="&amp;$J$6)
/_xlfn.UNIQUE(_xlfn._xlws.FILTER($E:$E,$D:$D=$J$3))
/IF($J$4="総計",1,IF($J$4="割合",$H243,$K243/10))
),0)</f>
        <v/>
      </c>
      <c r="P243" s="48" t="str" cm="1">
        <f t="array" ref="P243">IFERROR(
IF(OR(P$9="",$I243=""),"",
SUMIFS(収穫記録!$P:$P,収穫記録!$D:$D,$J$1,収穫記録!$I:$I,$J$2,収穫記録!$J:$J,P$9,収穫記録!$F:$F,$I243,収穫記録!$B:$B,"&gt;="&amp;$J$5,収穫記録!$B:$B,"&lt;="&amp;$J$6)
/_xlfn.UNIQUE(_xlfn._xlws.FILTER($E:$E,$D:$D=$J$3))
/IF($J$4="総計",1,IF($J$4="割合",$H243,$K243/10))
),0)</f>
        <v/>
      </c>
      <c r="Q243" s="48" t="str" cm="1">
        <f t="array" ref="Q243">IFERROR(
IF(OR(Q$9="",$I243=""),"",
SUMIFS(収穫記録!$P:$P,収穫記録!$D:$D,$J$1,収穫記録!$I:$I,$J$2,収穫記録!$J:$J,Q$9,収穫記録!$F:$F,$I243,収穫記録!$B:$B,"&gt;="&amp;$J$5,収穫記録!$B:$B,"&lt;="&amp;$J$6)
/_xlfn.UNIQUE(_xlfn._xlws.FILTER($E:$E,$D:$D=$J$3))
/IF($J$4="総計",1,IF($J$4="割合",$H243,$K243/10))
),0)</f>
        <v/>
      </c>
      <c r="R243" s="48" t="str" cm="1">
        <f t="array" ref="R243">IFERROR(
IF(OR(R$9="",$I243=""),"",
SUMIFS(収穫記録!$P:$P,収穫記録!$D:$D,$J$1,収穫記録!$I:$I,$J$2,収穫記録!$J:$J,R$9,収穫記録!$F:$F,$I243,収穫記録!$B:$B,"&gt;="&amp;$J$5,収穫記録!$B:$B,"&lt;="&amp;$J$6)
/_xlfn.UNIQUE(_xlfn._xlws.FILTER($E:$E,$D:$D=$J$3))
/IF($J$4="総計",1,IF($J$4="割合",$H243,$K243/10))
),0)</f>
        <v/>
      </c>
      <c r="S243" s="48" t="str" cm="1">
        <f t="array" ref="S243">IFERROR(
IF(OR(S$9="",$I243=""),"",
SUMIFS(収穫記録!$P:$P,収穫記録!$D:$D,$J$1,収穫記録!$I:$I,$J$2,収穫記録!$J:$J,S$9,収穫記録!$F:$F,$I243,収穫記録!$B:$B,"&gt;="&amp;$J$5,収穫記録!$B:$B,"&lt;="&amp;$J$6)
/_xlfn.UNIQUE(_xlfn._xlws.FILTER($E:$E,$D:$D=$J$3))
/IF($J$4="総計",1,IF($J$4="割合",$H243,$K243/10))
),0)</f>
        <v/>
      </c>
      <c r="T243" s="48" t="str" cm="1">
        <f t="array" ref="T243">IFERROR(
IF(OR(T$9="",$I243=""),"",
SUMIFS(収穫記録!$P:$P,収穫記録!$D:$D,$J$1,収穫記録!$I:$I,$J$2,収穫記録!$J:$J,T$9,収穫記録!$F:$F,$I243,収穫記録!$B:$B,"&gt;="&amp;$J$5,収穫記録!$B:$B,"&lt;="&amp;$J$6)
/_xlfn.UNIQUE(_xlfn._xlws.FILTER($E:$E,$D:$D=$J$3))
/IF($J$4="総計",1,IF($J$4="割合",$H243,$K243/10))
),0)</f>
        <v/>
      </c>
      <c r="U243" s="48" t="str" cm="1">
        <f t="array" ref="U243">IFERROR(
IF(OR(U$9="",$I243=""),"",
SUMIFS(収穫記録!$P:$P,収穫記録!$D:$D,$J$1,収穫記録!$I:$I,$J$2,収穫記録!$J:$J,U$9,収穫記録!$F:$F,$I243,収穫記録!$B:$B,"&gt;="&amp;$J$5,収穫記録!$B:$B,"&lt;="&amp;$J$6)
/_xlfn.UNIQUE(_xlfn._xlws.FILTER($E:$E,$D:$D=$J$3))
/IF($J$4="総計",1,IF($J$4="割合",$H243,$K243/10))
),0)</f>
        <v/>
      </c>
      <c r="V243" s="48" t="str" cm="1">
        <f t="array" ref="V243">IFERROR(
IF(OR(V$9="",$I243=""),"",
SUMIFS(収穫記録!$P:$P,収穫記録!$D:$D,$J$1,収穫記録!$I:$I,$J$2,収穫記録!$J:$J,V$9,収穫記録!$F:$F,$I243,収穫記録!$B:$B,"&gt;="&amp;$J$5,収穫記録!$B:$B,"&lt;="&amp;$J$6)
/_xlfn.UNIQUE(_xlfn._xlws.FILTER($E:$E,$D:$D=$J$3))
/IF($J$4="総計",1,IF($J$4="割合",$H243,$K243/10))
),0)</f>
        <v/>
      </c>
      <c r="W243" s="48" t="str" cm="1">
        <f t="array" ref="W243">IFERROR(
IF(OR(W$9="",$I243=""),"",
SUMIFS(収穫記録!$P:$P,収穫記録!$D:$D,$J$1,収穫記録!$I:$I,$J$2,収穫記録!$J:$J,W$9,収穫記録!$F:$F,$I243,収穫記録!$B:$B,"&gt;="&amp;$J$5,収穫記録!$B:$B,"&lt;="&amp;$J$6)
/_xlfn.UNIQUE(_xlfn._xlws.FILTER($E:$E,$D:$D=$J$3))
/IF($J$4="総計",1,IF($J$4="割合",$H243,$K243/10))
),0)</f>
        <v/>
      </c>
      <c r="X243" s="48" t="str" cm="1">
        <f t="array" ref="X243">IFERROR(
IF(OR(X$9="",$I243=""),"",
SUMIFS(収穫記録!$P:$P,収穫記録!$D:$D,$J$1,収穫記録!$I:$I,$J$2,収穫記録!$J:$J,X$9,収穫記録!$F:$F,$I243,収穫記録!$B:$B,"&gt;="&amp;$J$5,収穫記録!$B:$B,"&lt;="&amp;$J$6)
/_xlfn.UNIQUE(_xlfn._xlws.FILTER($E:$E,$D:$D=$J$3))
/IF($J$4="総計",1,IF($J$4="割合",$H243,$K243/10))
),0)</f>
        <v/>
      </c>
    </row>
    <row r="244" spans="10:24">
      <c r="J244" s="13"/>
      <c r="K244" s="37"/>
      <c r="L244" s="46" t="str">
        <f t="shared" si="3"/>
        <v/>
      </c>
      <c r="M244" s="47" cm="1">
        <f t="array" ref="M244">IFERROR(
IF(OR(M$9="",$I244=""),"",
SUMIFS(収穫記録!$P:$P,収穫記録!$D:$D,$J$1,収穫記録!$I:$I,$J$2,収穫記録!$J:$J,M$9,収穫記録!$F:$F,$I244,収穫記録!$B:$B,"&gt;="&amp;$J$5,収穫記録!$B:$B,"&lt;="&amp;$J$6)
/_xlfn.UNIQUE(_xlfn._xlws.FILTER($E:$E,$D:$D=$J$3))
/IF($J$4="総計",1,IF($J$4="割合",$H244,$K244/10))
),0)</f>
        <v>0</v>
      </c>
      <c r="N244" s="48" t="str" cm="1">
        <f t="array" ref="N244">IFERROR(
IF(OR(N$9="",$I244=""),"",
SUMIFS(収穫記録!$P:$P,収穫記録!$D:$D,$J$1,収穫記録!$I:$I,$J$2,収穫記録!$J:$J,N$9,収穫記録!$F:$F,$I244,収穫記録!$B:$B,"&gt;="&amp;$J$5,収穫記録!$B:$B,"&lt;="&amp;$J$6)
/_xlfn.UNIQUE(_xlfn._xlws.FILTER($E:$E,$D:$D=$J$3))
/IF($J$4="総計",1,IF($J$4="割合",$H244,$K244/10))
),0)</f>
        <v/>
      </c>
      <c r="O244" s="48" t="str" cm="1">
        <f t="array" ref="O244">IFERROR(
IF(OR(O$9="",$I244=""),"",
SUMIFS(収穫記録!$P:$P,収穫記録!$D:$D,$J$1,収穫記録!$I:$I,$J$2,収穫記録!$J:$J,O$9,収穫記録!$F:$F,$I244,収穫記録!$B:$B,"&gt;="&amp;$J$5,収穫記録!$B:$B,"&lt;="&amp;$J$6)
/_xlfn.UNIQUE(_xlfn._xlws.FILTER($E:$E,$D:$D=$J$3))
/IF($J$4="総計",1,IF($J$4="割合",$H244,$K244/10))
),0)</f>
        <v/>
      </c>
      <c r="P244" s="48" t="str" cm="1">
        <f t="array" ref="P244">IFERROR(
IF(OR(P$9="",$I244=""),"",
SUMIFS(収穫記録!$P:$P,収穫記録!$D:$D,$J$1,収穫記録!$I:$I,$J$2,収穫記録!$J:$J,P$9,収穫記録!$F:$F,$I244,収穫記録!$B:$B,"&gt;="&amp;$J$5,収穫記録!$B:$B,"&lt;="&amp;$J$6)
/_xlfn.UNIQUE(_xlfn._xlws.FILTER($E:$E,$D:$D=$J$3))
/IF($J$4="総計",1,IF($J$4="割合",$H244,$K244/10))
),0)</f>
        <v/>
      </c>
      <c r="Q244" s="48" t="str" cm="1">
        <f t="array" ref="Q244">IFERROR(
IF(OR(Q$9="",$I244=""),"",
SUMIFS(収穫記録!$P:$P,収穫記録!$D:$D,$J$1,収穫記録!$I:$I,$J$2,収穫記録!$J:$J,Q$9,収穫記録!$F:$F,$I244,収穫記録!$B:$B,"&gt;="&amp;$J$5,収穫記録!$B:$B,"&lt;="&amp;$J$6)
/_xlfn.UNIQUE(_xlfn._xlws.FILTER($E:$E,$D:$D=$J$3))
/IF($J$4="総計",1,IF($J$4="割合",$H244,$K244/10))
),0)</f>
        <v/>
      </c>
      <c r="R244" s="48" t="str" cm="1">
        <f t="array" ref="R244">IFERROR(
IF(OR(R$9="",$I244=""),"",
SUMIFS(収穫記録!$P:$P,収穫記録!$D:$D,$J$1,収穫記録!$I:$I,$J$2,収穫記録!$J:$J,R$9,収穫記録!$F:$F,$I244,収穫記録!$B:$B,"&gt;="&amp;$J$5,収穫記録!$B:$B,"&lt;="&amp;$J$6)
/_xlfn.UNIQUE(_xlfn._xlws.FILTER($E:$E,$D:$D=$J$3))
/IF($J$4="総計",1,IF($J$4="割合",$H244,$K244/10))
),0)</f>
        <v/>
      </c>
      <c r="S244" s="48" t="str" cm="1">
        <f t="array" ref="S244">IFERROR(
IF(OR(S$9="",$I244=""),"",
SUMIFS(収穫記録!$P:$P,収穫記録!$D:$D,$J$1,収穫記録!$I:$I,$J$2,収穫記録!$J:$J,S$9,収穫記録!$F:$F,$I244,収穫記録!$B:$B,"&gt;="&amp;$J$5,収穫記録!$B:$B,"&lt;="&amp;$J$6)
/_xlfn.UNIQUE(_xlfn._xlws.FILTER($E:$E,$D:$D=$J$3))
/IF($J$4="総計",1,IF($J$4="割合",$H244,$K244/10))
),0)</f>
        <v/>
      </c>
      <c r="T244" s="48" t="str" cm="1">
        <f t="array" ref="T244">IFERROR(
IF(OR(T$9="",$I244=""),"",
SUMIFS(収穫記録!$P:$P,収穫記録!$D:$D,$J$1,収穫記録!$I:$I,$J$2,収穫記録!$J:$J,T$9,収穫記録!$F:$F,$I244,収穫記録!$B:$B,"&gt;="&amp;$J$5,収穫記録!$B:$B,"&lt;="&amp;$J$6)
/_xlfn.UNIQUE(_xlfn._xlws.FILTER($E:$E,$D:$D=$J$3))
/IF($J$4="総計",1,IF($J$4="割合",$H244,$K244/10))
),0)</f>
        <v/>
      </c>
      <c r="U244" s="48" t="str" cm="1">
        <f t="array" ref="U244">IFERROR(
IF(OR(U$9="",$I244=""),"",
SUMIFS(収穫記録!$P:$P,収穫記録!$D:$D,$J$1,収穫記録!$I:$I,$J$2,収穫記録!$J:$J,U$9,収穫記録!$F:$F,$I244,収穫記録!$B:$B,"&gt;="&amp;$J$5,収穫記録!$B:$B,"&lt;="&amp;$J$6)
/_xlfn.UNIQUE(_xlfn._xlws.FILTER($E:$E,$D:$D=$J$3))
/IF($J$4="総計",1,IF($J$4="割合",$H244,$K244/10))
),0)</f>
        <v/>
      </c>
      <c r="V244" s="48" t="str" cm="1">
        <f t="array" ref="V244">IFERROR(
IF(OR(V$9="",$I244=""),"",
SUMIFS(収穫記録!$P:$P,収穫記録!$D:$D,$J$1,収穫記録!$I:$I,$J$2,収穫記録!$J:$J,V$9,収穫記録!$F:$F,$I244,収穫記録!$B:$B,"&gt;="&amp;$J$5,収穫記録!$B:$B,"&lt;="&amp;$J$6)
/_xlfn.UNIQUE(_xlfn._xlws.FILTER($E:$E,$D:$D=$J$3))
/IF($J$4="総計",1,IF($J$4="割合",$H244,$K244/10))
),0)</f>
        <v/>
      </c>
      <c r="W244" s="48" t="str" cm="1">
        <f t="array" ref="W244">IFERROR(
IF(OR(W$9="",$I244=""),"",
SUMIFS(収穫記録!$P:$P,収穫記録!$D:$D,$J$1,収穫記録!$I:$I,$J$2,収穫記録!$J:$J,W$9,収穫記録!$F:$F,$I244,収穫記録!$B:$B,"&gt;="&amp;$J$5,収穫記録!$B:$B,"&lt;="&amp;$J$6)
/_xlfn.UNIQUE(_xlfn._xlws.FILTER($E:$E,$D:$D=$J$3))
/IF($J$4="総計",1,IF($J$4="割合",$H244,$K244/10))
),0)</f>
        <v/>
      </c>
      <c r="X244" s="48" t="str" cm="1">
        <f t="array" ref="X244">IFERROR(
IF(OR(X$9="",$I244=""),"",
SUMIFS(収穫記録!$P:$P,収穫記録!$D:$D,$J$1,収穫記録!$I:$I,$J$2,収穫記録!$J:$J,X$9,収穫記録!$F:$F,$I244,収穫記録!$B:$B,"&gt;="&amp;$J$5,収穫記録!$B:$B,"&lt;="&amp;$J$6)
/_xlfn.UNIQUE(_xlfn._xlws.FILTER($E:$E,$D:$D=$J$3))
/IF($J$4="総計",1,IF($J$4="割合",$H244,$K244/10))
),0)</f>
        <v/>
      </c>
    </row>
    <row r="245" spans="10:24">
      <c r="J245" s="13"/>
      <c r="K245" s="37"/>
      <c r="L245" s="46" t="str">
        <f t="shared" si="3"/>
        <v/>
      </c>
      <c r="M245" s="47" cm="1">
        <f t="array" ref="M245">IFERROR(
IF(OR(M$9="",$I245=""),"",
SUMIFS(収穫記録!$P:$P,収穫記録!$D:$D,$J$1,収穫記録!$I:$I,$J$2,収穫記録!$J:$J,M$9,収穫記録!$F:$F,$I245,収穫記録!$B:$B,"&gt;="&amp;$J$5,収穫記録!$B:$B,"&lt;="&amp;$J$6)
/_xlfn.UNIQUE(_xlfn._xlws.FILTER($E:$E,$D:$D=$J$3))
/IF($J$4="総計",1,IF($J$4="割合",$H245,$K245/10))
),0)</f>
        <v>0</v>
      </c>
      <c r="N245" s="48" t="str" cm="1">
        <f t="array" ref="N245">IFERROR(
IF(OR(N$9="",$I245=""),"",
SUMIFS(収穫記録!$P:$P,収穫記録!$D:$D,$J$1,収穫記録!$I:$I,$J$2,収穫記録!$J:$J,N$9,収穫記録!$F:$F,$I245,収穫記録!$B:$B,"&gt;="&amp;$J$5,収穫記録!$B:$B,"&lt;="&amp;$J$6)
/_xlfn.UNIQUE(_xlfn._xlws.FILTER($E:$E,$D:$D=$J$3))
/IF($J$4="総計",1,IF($J$4="割合",$H245,$K245/10))
),0)</f>
        <v/>
      </c>
      <c r="O245" s="48" t="str" cm="1">
        <f t="array" ref="O245">IFERROR(
IF(OR(O$9="",$I245=""),"",
SUMIFS(収穫記録!$P:$P,収穫記録!$D:$D,$J$1,収穫記録!$I:$I,$J$2,収穫記録!$J:$J,O$9,収穫記録!$F:$F,$I245,収穫記録!$B:$B,"&gt;="&amp;$J$5,収穫記録!$B:$B,"&lt;="&amp;$J$6)
/_xlfn.UNIQUE(_xlfn._xlws.FILTER($E:$E,$D:$D=$J$3))
/IF($J$4="総計",1,IF($J$4="割合",$H245,$K245/10))
),0)</f>
        <v/>
      </c>
      <c r="P245" s="48" t="str" cm="1">
        <f t="array" ref="P245">IFERROR(
IF(OR(P$9="",$I245=""),"",
SUMIFS(収穫記録!$P:$P,収穫記録!$D:$D,$J$1,収穫記録!$I:$I,$J$2,収穫記録!$J:$J,P$9,収穫記録!$F:$F,$I245,収穫記録!$B:$B,"&gt;="&amp;$J$5,収穫記録!$B:$B,"&lt;="&amp;$J$6)
/_xlfn.UNIQUE(_xlfn._xlws.FILTER($E:$E,$D:$D=$J$3))
/IF($J$4="総計",1,IF($J$4="割合",$H245,$K245/10))
),0)</f>
        <v/>
      </c>
      <c r="Q245" s="48" t="str" cm="1">
        <f t="array" ref="Q245">IFERROR(
IF(OR(Q$9="",$I245=""),"",
SUMIFS(収穫記録!$P:$P,収穫記録!$D:$D,$J$1,収穫記録!$I:$I,$J$2,収穫記録!$J:$J,Q$9,収穫記録!$F:$F,$I245,収穫記録!$B:$B,"&gt;="&amp;$J$5,収穫記録!$B:$B,"&lt;="&amp;$J$6)
/_xlfn.UNIQUE(_xlfn._xlws.FILTER($E:$E,$D:$D=$J$3))
/IF($J$4="総計",1,IF($J$4="割合",$H245,$K245/10))
),0)</f>
        <v/>
      </c>
      <c r="R245" s="48" t="str" cm="1">
        <f t="array" ref="R245">IFERROR(
IF(OR(R$9="",$I245=""),"",
SUMIFS(収穫記録!$P:$P,収穫記録!$D:$D,$J$1,収穫記録!$I:$I,$J$2,収穫記録!$J:$J,R$9,収穫記録!$F:$F,$I245,収穫記録!$B:$B,"&gt;="&amp;$J$5,収穫記録!$B:$B,"&lt;="&amp;$J$6)
/_xlfn.UNIQUE(_xlfn._xlws.FILTER($E:$E,$D:$D=$J$3))
/IF($J$4="総計",1,IF($J$4="割合",$H245,$K245/10))
),0)</f>
        <v/>
      </c>
      <c r="S245" s="48" t="str" cm="1">
        <f t="array" ref="S245">IFERROR(
IF(OR(S$9="",$I245=""),"",
SUMIFS(収穫記録!$P:$P,収穫記録!$D:$D,$J$1,収穫記録!$I:$I,$J$2,収穫記録!$J:$J,S$9,収穫記録!$F:$F,$I245,収穫記録!$B:$B,"&gt;="&amp;$J$5,収穫記録!$B:$B,"&lt;="&amp;$J$6)
/_xlfn.UNIQUE(_xlfn._xlws.FILTER($E:$E,$D:$D=$J$3))
/IF($J$4="総計",1,IF($J$4="割合",$H245,$K245/10))
),0)</f>
        <v/>
      </c>
      <c r="T245" s="48" t="str" cm="1">
        <f t="array" ref="T245">IFERROR(
IF(OR(T$9="",$I245=""),"",
SUMIFS(収穫記録!$P:$P,収穫記録!$D:$D,$J$1,収穫記録!$I:$I,$J$2,収穫記録!$J:$J,T$9,収穫記録!$F:$F,$I245,収穫記録!$B:$B,"&gt;="&amp;$J$5,収穫記録!$B:$B,"&lt;="&amp;$J$6)
/_xlfn.UNIQUE(_xlfn._xlws.FILTER($E:$E,$D:$D=$J$3))
/IF($J$4="総計",1,IF($J$4="割合",$H245,$K245/10))
),0)</f>
        <v/>
      </c>
      <c r="U245" s="48" t="str" cm="1">
        <f t="array" ref="U245">IFERROR(
IF(OR(U$9="",$I245=""),"",
SUMIFS(収穫記録!$P:$P,収穫記録!$D:$D,$J$1,収穫記録!$I:$I,$J$2,収穫記録!$J:$J,U$9,収穫記録!$F:$F,$I245,収穫記録!$B:$B,"&gt;="&amp;$J$5,収穫記録!$B:$B,"&lt;="&amp;$J$6)
/_xlfn.UNIQUE(_xlfn._xlws.FILTER($E:$E,$D:$D=$J$3))
/IF($J$4="総計",1,IF($J$4="割合",$H245,$K245/10))
),0)</f>
        <v/>
      </c>
      <c r="V245" s="48" t="str" cm="1">
        <f t="array" ref="V245">IFERROR(
IF(OR(V$9="",$I245=""),"",
SUMIFS(収穫記録!$P:$P,収穫記録!$D:$D,$J$1,収穫記録!$I:$I,$J$2,収穫記録!$J:$J,V$9,収穫記録!$F:$F,$I245,収穫記録!$B:$B,"&gt;="&amp;$J$5,収穫記録!$B:$B,"&lt;="&amp;$J$6)
/_xlfn.UNIQUE(_xlfn._xlws.FILTER($E:$E,$D:$D=$J$3))
/IF($J$4="総計",1,IF($J$4="割合",$H245,$K245/10))
),0)</f>
        <v/>
      </c>
      <c r="W245" s="48" t="str" cm="1">
        <f t="array" ref="W245">IFERROR(
IF(OR(W$9="",$I245=""),"",
SUMIFS(収穫記録!$P:$P,収穫記録!$D:$D,$J$1,収穫記録!$I:$I,$J$2,収穫記録!$J:$J,W$9,収穫記録!$F:$F,$I245,収穫記録!$B:$B,"&gt;="&amp;$J$5,収穫記録!$B:$B,"&lt;="&amp;$J$6)
/_xlfn.UNIQUE(_xlfn._xlws.FILTER($E:$E,$D:$D=$J$3))
/IF($J$4="総計",1,IF($J$4="割合",$H245,$K245/10))
),0)</f>
        <v/>
      </c>
      <c r="X245" s="48" t="str" cm="1">
        <f t="array" ref="X245">IFERROR(
IF(OR(X$9="",$I245=""),"",
SUMIFS(収穫記録!$P:$P,収穫記録!$D:$D,$J$1,収穫記録!$I:$I,$J$2,収穫記録!$J:$J,X$9,収穫記録!$F:$F,$I245,収穫記録!$B:$B,"&gt;="&amp;$J$5,収穫記録!$B:$B,"&lt;="&amp;$J$6)
/_xlfn.UNIQUE(_xlfn._xlws.FILTER($E:$E,$D:$D=$J$3))
/IF($J$4="総計",1,IF($J$4="割合",$H245,$K245/10))
),0)</f>
        <v/>
      </c>
    </row>
    <row r="246" spans="10:24">
      <c r="J246" s="13"/>
      <c r="K246" s="37"/>
      <c r="L246" s="46" t="str">
        <f t="shared" si="3"/>
        <v/>
      </c>
      <c r="M246" s="47" cm="1">
        <f t="array" ref="M246">IFERROR(
IF(OR(M$9="",$I246=""),"",
SUMIFS(収穫記録!$P:$P,収穫記録!$D:$D,$J$1,収穫記録!$I:$I,$J$2,収穫記録!$J:$J,M$9,収穫記録!$F:$F,$I246,収穫記録!$B:$B,"&gt;="&amp;$J$5,収穫記録!$B:$B,"&lt;="&amp;$J$6)
/_xlfn.UNIQUE(_xlfn._xlws.FILTER($E:$E,$D:$D=$J$3))
/IF($J$4="総計",1,IF($J$4="割合",$H246,$K246/10))
),0)</f>
        <v>0</v>
      </c>
      <c r="N246" s="48" t="str" cm="1">
        <f t="array" ref="N246">IFERROR(
IF(OR(N$9="",$I246=""),"",
SUMIFS(収穫記録!$P:$P,収穫記録!$D:$D,$J$1,収穫記録!$I:$I,$J$2,収穫記録!$J:$J,N$9,収穫記録!$F:$F,$I246,収穫記録!$B:$B,"&gt;="&amp;$J$5,収穫記録!$B:$B,"&lt;="&amp;$J$6)
/_xlfn.UNIQUE(_xlfn._xlws.FILTER($E:$E,$D:$D=$J$3))
/IF($J$4="総計",1,IF($J$4="割合",$H246,$K246/10))
),0)</f>
        <v/>
      </c>
      <c r="O246" s="48" t="str" cm="1">
        <f t="array" ref="O246">IFERROR(
IF(OR(O$9="",$I246=""),"",
SUMIFS(収穫記録!$P:$P,収穫記録!$D:$D,$J$1,収穫記録!$I:$I,$J$2,収穫記録!$J:$J,O$9,収穫記録!$F:$F,$I246,収穫記録!$B:$B,"&gt;="&amp;$J$5,収穫記録!$B:$B,"&lt;="&amp;$J$6)
/_xlfn.UNIQUE(_xlfn._xlws.FILTER($E:$E,$D:$D=$J$3))
/IF($J$4="総計",1,IF($J$4="割合",$H246,$K246/10))
),0)</f>
        <v/>
      </c>
      <c r="P246" s="48" t="str" cm="1">
        <f t="array" ref="P246">IFERROR(
IF(OR(P$9="",$I246=""),"",
SUMIFS(収穫記録!$P:$P,収穫記録!$D:$D,$J$1,収穫記録!$I:$I,$J$2,収穫記録!$J:$J,P$9,収穫記録!$F:$F,$I246,収穫記録!$B:$B,"&gt;="&amp;$J$5,収穫記録!$B:$B,"&lt;="&amp;$J$6)
/_xlfn.UNIQUE(_xlfn._xlws.FILTER($E:$E,$D:$D=$J$3))
/IF($J$4="総計",1,IF($J$4="割合",$H246,$K246/10))
),0)</f>
        <v/>
      </c>
      <c r="Q246" s="48" t="str" cm="1">
        <f t="array" ref="Q246">IFERROR(
IF(OR(Q$9="",$I246=""),"",
SUMIFS(収穫記録!$P:$P,収穫記録!$D:$D,$J$1,収穫記録!$I:$I,$J$2,収穫記録!$J:$J,Q$9,収穫記録!$F:$F,$I246,収穫記録!$B:$B,"&gt;="&amp;$J$5,収穫記録!$B:$B,"&lt;="&amp;$J$6)
/_xlfn.UNIQUE(_xlfn._xlws.FILTER($E:$E,$D:$D=$J$3))
/IF($J$4="総計",1,IF($J$4="割合",$H246,$K246/10))
),0)</f>
        <v/>
      </c>
      <c r="R246" s="48" t="str" cm="1">
        <f t="array" ref="R246">IFERROR(
IF(OR(R$9="",$I246=""),"",
SUMIFS(収穫記録!$P:$P,収穫記録!$D:$D,$J$1,収穫記録!$I:$I,$J$2,収穫記録!$J:$J,R$9,収穫記録!$F:$F,$I246,収穫記録!$B:$B,"&gt;="&amp;$J$5,収穫記録!$B:$B,"&lt;="&amp;$J$6)
/_xlfn.UNIQUE(_xlfn._xlws.FILTER($E:$E,$D:$D=$J$3))
/IF($J$4="総計",1,IF($J$4="割合",$H246,$K246/10))
),0)</f>
        <v/>
      </c>
      <c r="S246" s="48" t="str" cm="1">
        <f t="array" ref="S246">IFERROR(
IF(OR(S$9="",$I246=""),"",
SUMIFS(収穫記録!$P:$P,収穫記録!$D:$D,$J$1,収穫記録!$I:$I,$J$2,収穫記録!$J:$J,S$9,収穫記録!$F:$F,$I246,収穫記録!$B:$B,"&gt;="&amp;$J$5,収穫記録!$B:$B,"&lt;="&amp;$J$6)
/_xlfn.UNIQUE(_xlfn._xlws.FILTER($E:$E,$D:$D=$J$3))
/IF($J$4="総計",1,IF($J$4="割合",$H246,$K246/10))
),0)</f>
        <v/>
      </c>
      <c r="T246" s="48" t="str" cm="1">
        <f t="array" ref="T246">IFERROR(
IF(OR(T$9="",$I246=""),"",
SUMIFS(収穫記録!$P:$P,収穫記録!$D:$D,$J$1,収穫記録!$I:$I,$J$2,収穫記録!$J:$J,T$9,収穫記録!$F:$F,$I246,収穫記録!$B:$B,"&gt;="&amp;$J$5,収穫記録!$B:$B,"&lt;="&amp;$J$6)
/_xlfn.UNIQUE(_xlfn._xlws.FILTER($E:$E,$D:$D=$J$3))
/IF($J$4="総計",1,IF($J$4="割合",$H246,$K246/10))
),0)</f>
        <v/>
      </c>
      <c r="U246" s="48" t="str" cm="1">
        <f t="array" ref="U246">IFERROR(
IF(OR(U$9="",$I246=""),"",
SUMIFS(収穫記録!$P:$P,収穫記録!$D:$D,$J$1,収穫記録!$I:$I,$J$2,収穫記録!$J:$J,U$9,収穫記録!$F:$F,$I246,収穫記録!$B:$B,"&gt;="&amp;$J$5,収穫記録!$B:$B,"&lt;="&amp;$J$6)
/_xlfn.UNIQUE(_xlfn._xlws.FILTER($E:$E,$D:$D=$J$3))
/IF($J$4="総計",1,IF($J$4="割合",$H246,$K246/10))
),0)</f>
        <v/>
      </c>
      <c r="V246" s="48" t="str" cm="1">
        <f t="array" ref="V246">IFERROR(
IF(OR(V$9="",$I246=""),"",
SUMIFS(収穫記録!$P:$P,収穫記録!$D:$D,$J$1,収穫記録!$I:$I,$J$2,収穫記録!$J:$J,V$9,収穫記録!$F:$F,$I246,収穫記録!$B:$B,"&gt;="&amp;$J$5,収穫記録!$B:$B,"&lt;="&amp;$J$6)
/_xlfn.UNIQUE(_xlfn._xlws.FILTER($E:$E,$D:$D=$J$3))
/IF($J$4="総計",1,IF($J$4="割合",$H246,$K246/10))
),0)</f>
        <v/>
      </c>
      <c r="W246" s="48" t="str" cm="1">
        <f t="array" ref="W246">IFERROR(
IF(OR(W$9="",$I246=""),"",
SUMIFS(収穫記録!$P:$P,収穫記録!$D:$D,$J$1,収穫記録!$I:$I,$J$2,収穫記録!$J:$J,W$9,収穫記録!$F:$F,$I246,収穫記録!$B:$B,"&gt;="&amp;$J$5,収穫記録!$B:$B,"&lt;="&amp;$J$6)
/_xlfn.UNIQUE(_xlfn._xlws.FILTER($E:$E,$D:$D=$J$3))
/IF($J$4="総計",1,IF($J$4="割合",$H246,$K246/10))
),0)</f>
        <v/>
      </c>
      <c r="X246" s="48" t="str" cm="1">
        <f t="array" ref="X246">IFERROR(
IF(OR(X$9="",$I246=""),"",
SUMIFS(収穫記録!$P:$P,収穫記録!$D:$D,$J$1,収穫記録!$I:$I,$J$2,収穫記録!$J:$J,X$9,収穫記録!$F:$F,$I246,収穫記録!$B:$B,"&gt;="&amp;$J$5,収穫記録!$B:$B,"&lt;="&amp;$J$6)
/_xlfn.UNIQUE(_xlfn._xlws.FILTER($E:$E,$D:$D=$J$3))
/IF($J$4="総計",1,IF($J$4="割合",$H246,$K246/10))
),0)</f>
        <v/>
      </c>
    </row>
    <row r="247" spans="10:24">
      <c r="J247" s="13"/>
      <c r="K247" s="37"/>
      <c r="L247" s="46" t="str">
        <f t="shared" si="3"/>
        <v/>
      </c>
      <c r="M247" s="47" cm="1">
        <f t="array" ref="M247">IFERROR(
IF(OR(M$9="",$I247=""),"",
SUMIFS(収穫記録!$P:$P,収穫記録!$D:$D,$J$1,収穫記録!$I:$I,$J$2,収穫記録!$J:$J,M$9,収穫記録!$F:$F,$I247,収穫記録!$B:$B,"&gt;="&amp;$J$5,収穫記録!$B:$B,"&lt;="&amp;$J$6)
/_xlfn.UNIQUE(_xlfn._xlws.FILTER($E:$E,$D:$D=$J$3))
/IF($J$4="総計",1,IF($J$4="割合",$H247,$K247/10))
),0)</f>
        <v>0</v>
      </c>
      <c r="N247" s="48" t="str" cm="1">
        <f t="array" ref="N247">IFERROR(
IF(OR(N$9="",$I247=""),"",
SUMIFS(収穫記録!$P:$P,収穫記録!$D:$D,$J$1,収穫記録!$I:$I,$J$2,収穫記録!$J:$J,N$9,収穫記録!$F:$F,$I247,収穫記録!$B:$B,"&gt;="&amp;$J$5,収穫記録!$B:$B,"&lt;="&amp;$J$6)
/_xlfn.UNIQUE(_xlfn._xlws.FILTER($E:$E,$D:$D=$J$3))
/IF($J$4="総計",1,IF($J$4="割合",$H247,$K247/10))
),0)</f>
        <v/>
      </c>
      <c r="O247" s="48" t="str" cm="1">
        <f t="array" ref="O247">IFERROR(
IF(OR(O$9="",$I247=""),"",
SUMIFS(収穫記録!$P:$P,収穫記録!$D:$D,$J$1,収穫記録!$I:$I,$J$2,収穫記録!$J:$J,O$9,収穫記録!$F:$F,$I247,収穫記録!$B:$B,"&gt;="&amp;$J$5,収穫記録!$B:$B,"&lt;="&amp;$J$6)
/_xlfn.UNIQUE(_xlfn._xlws.FILTER($E:$E,$D:$D=$J$3))
/IF($J$4="総計",1,IF($J$4="割合",$H247,$K247/10))
),0)</f>
        <v/>
      </c>
      <c r="P247" s="48" t="str" cm="1">
        <f t="array" ref="P247">IFERROR(
IF(OR(P$9="",$I247=""),"",
SUMIFS(収穫記録!$P:$P,収穫記録!$D:$D,$J$1,収穫記録!$I:$I,$J$2,収穫記録!$J:$J,P$9,収穫記録!$F:$F,$I247,収穫記録!$B:$B,"&gt;="&amp;$J$5,収穫記録!$B:$B,"&lt;="&amp;$J$6)
/_xlfn.UNIQUE(_xlfn._xlws.FILTER($E:$E,$D:$D=$J$3))
/IF($J$4="総計",1,IF($J$4="割合",$H247,$K247/10))
),0)</f>
        <v/>
      </c>
      <c r="Q247" s="48" t="str" cm="1">
        <f t="array" ref="Q247">IFERROR(
IF(OR(Q$9="",$I247=""),"",
SUMIFS(収穫記録!$P:$P,収穫記録!$D:$D,$J$1,収穫記録!$I:$I,$J$2,収穫記録!$J:$J,Q$9,収穫記録!$F:$F,$I247,収穫記録!$B:$B,"&gt;="&amp;$J$5,収穫記録!$B:$B,"&lt;="&amp;$J$6)
/_xlfn.UNIQUE(_xlfn._xlws.FILTER($E:$E,$D:$D=$J$3))
/IF($J$4="総計",1,IF($J$4="割合",$H247,$K247/10))
),0)</f>
        <v/>
      </c>
      <c r="R247" s="48" t="str" cm="1">
        <f t="array" ref="R247">IFERROR(
IF(OR(R$9="",$I247=""),"",
SUMIFS(収穫記録!$P:$P,収穫記録!$D:$D,$J$1,収穫記録!$I:$I,$J$2,収穫記録!$J:$J,R$9,収穫記録!$F:$F,$I247,収穫記録!$B:$B,"&gt;="&amp;$J$5,収穫記録!$B:$B,"&lt;="&amp;$J$6)
/_xlfn.UNIQUE(_xlfn._xlws.FILTER($E:$E,$D:$D=$J$3))
/IF($J$4="総計",1,IF($J$4="割合",$H247,$K247/10))
),0)</f>
        <v/>
      </c>
      <c r="S247" s="48" t="str" cm="1">
        <f t="array" ref="S247">IFERROR(
IF(OR(S$9="",$I247=""),"",
SUMIFS(収穫記録!$P:$P,収穫記録!$D:$D,$J$1,収穫記録!$I:$I,$J$2,収穫記録!$J:$J,S$9,収穫記録!$F:$F,$I247,収穫記録!$B:$B,"&gt;="&amp;$J$5,収穫記録!$B:$B,"&lt;="&amp;$J$6)
/_xlfn.UNIQUE(_xlfn._xlws.FILTER($E:$E,$D:$D=$J$3))
/IF($J$4="総計",1,IF($J$4="割合",$H247,$K247/10))
),0)</f>
        <v/>
      </c>
      <c r="T247" s="48" t="str" cm="1">
        <f t="array" ref="T247">IFERROR(
IF(OR(T$9="",$I247=""),"",
SUMIFS(収穫記録!$P:$P,収穫記録!$D:$D,$J$1,収穫記録!$I:$I,$J$2,収穫記録!$J:$J,T$9,収穫記録!$F:$F,$I247,収穫記録!$B:$B,"&gt;="&amp;$J$5,収穫記録!$B:$B,"&lt;="&amp;$J$6)
/_xlfn.UNIQUE(_xlfn._xlws.FILTER($E:$E,$D:$D=$J$3))
/IF($J$4="総計",1,IF($J$4="割合",$H247,$K247/10))
),0)</f>
        <v/>
      </c>
      <c r="U247" s="48" t="str" cm="1">
        <f t="array" ref="U247">IFERROR(
IF(OR(U$9="",$I247=""),"",
SUMIFS(収穫記録!$P:$P,収穫記録!$D:$D,$J$1,収穫記録!$I:$I,$J$2,収穫記録!$J:$J,U$9,収穫記録!$F:$F,$I247,収穫記録!$B:$B,"&gt;="&amp;$J$5,収穫記録!$B:$B,"&lt;="&amp;$J$6)
/_xlfn.UNIQUE(_xlfn._xlws.FILTER($E:$E,$D:$D=$J$3))
/IF($J$4="総計",1,IF($J$4="割合",$H247,$K247/10))
),0)</f>
        <v/>
      </c>
      <c r="V247" s="48" t="str" cm="1">
        <f t="array" ref="V247">IFERROR(
IF(OR(V$9="",$I247=""),"",
SUMIFS(収穫記録!$P:$P,収穫記録!$D:$D,$J$1,収穫記録!$I:$I,$J$2,収穫記録!$J:$J,V$9,収穫記録!$F:$F,$I247,収穫記録!$B:$B,"&gt;="&amp;$J$5,収穫記録!$B:$B,"&lt;="&amp;$J$6)
/_xlfn.UNIQUE(_xlfn._xlws.FILTER($E:$E,$D:$D=$J$3))
/IF($J$4="総計",1,IF($J$4="割合",$H247,$K247/10))
),0)</f>
        <v/>
      </c>
      <c r="W247" s="48" t="str" cm="1">
        <f t="array" ref="W247">IFERROR(
IF(OR(W$9="",$I247=""),"",
SUMIFS(収穫記録!$P:$P,収穫記録!$D:$D,$J$1,収穫記録!$I:$I,$J$2,収穫記録!$J:$J,W$9,収穫記録!$F:$F,$I247,収穫記録!$B:$B,"&gt;="&amp;$J$5,収穫記録!$B:$B,"&lt;="&amp;$J$6)
/_xlfn.UNIQUE(_xlfn._xlws.FILTER($E:$E,$D:$D=$J$3))
/IF($J$4="総計",1,IF($J$4="割合",$H247,$K247/10))
),0)</f>
        <v/>
      </c>
      <c r="X247" s="48" t="str" cm="1">
        <f t="array" ref="X247">IFERROR(
IF(OR(X$9="",$I247=""),"",
SUMIFS(収穫記録!$P:$P,収穫記録!$D:$D,$J$1,収穫記録!$I:$I,$J$2,収穫記録!$J:$J,X$9,収穫記録!$F:$F,$I247,収穫記録!$B:$B,"&gt;="&amp;$J$5,収穫記録!$B:$B,"&lt;="&amp;$J$6)
/_xlfn.UNIQUE(_xlfn._xlws.FILTER($E:$E,$D:$D=$J$3))
/IF($J$4="総計",1,IF($J$4="割合",$H247,$K247/10))
),0)</f>
        <v/>
      </c>
    </row>
    <row r="248" spans="10:24">
      <c r="J248" s="13"/>
      <c r="K248" s="37"/>
      <c r="L248" s="46" t="str">
        <f t="shared" si="3"/>
        <v/>
      </c>
      <c r="M248" s="47" cm="1">
        <f t="array" ref="M248">IFERROR(
IF(OR(M$9="",$I248=""),"",
SUMIFS(収穫記録!$P:$P,収穫記録!$D:$D,$J$1,収穫記録!$I:$I,$J$2,収穫記録!$J:$J,M$9,収穫記録!$F:$F,$I248,収穫記録!$B:$B,"&gt;="&amp;$J$5,収穫記録!$B:$B,"&lt;="&amp;$J$6)
/_xlfn.UNIQUE(_xlfn._xlws.FILTER($E:$E,$D:$D=$J$3))
/IF($J$4="総計",1,IF($J$4="割合",$H248,$K248/10))
),0)</f>
        <v>0</v>
      </c>
      <c r="N248" s="48" t="str" cm="1">
        <f t="array" ref="N248">IFERROR(
IF(OR(N$9="",$I248=""),"",
SUMIFS(収穫記録!$P:$P,収穫記録!$D:$D,$J$1,収穫記録!$I:$I,$J$2,収穫記録!$J:$J,N$9,収穫記録!$F:$F,$I248,収穫記録!$B:$B,"&gt;="&amp;$J$5,収穫記録!$B:$B,"&lt;="&amp;$J$6)
/_xlfn.UNIQUE(_xlfn._xlws.FILTER($E:$E,$D:$D=$J$3))
/IF($J$4="総計",1,IF($J$4="割合",$H248,$K248/10))
),0)</f>
        <v/>
      </c>
      <c r="O248" s="48" t="str" cm="1">
        <f t="array" ref="O248">IFERROR(
IF(OR(O$9="",$I248=""),"",
SUMIFS(収穫記録!$P:$P,収穫記録!$D:$D,$J$1,収穫記録!$I:$I,$J$2,収穫記録!$J:$J,O$9,収穫記録!$F:$F,$I248,収穫記録!$B:$B,"&gt;="&amp;$J$5,収穫記録!$B:$B,"&lt;="&amp;$J$6)
/_xlfn.UNIQUE(_xlfn._xlws.FILTER($E:$E,$D:$D=$J$3))
/IF($J$4="総計",1,IF($J$4="割合",$H248,$K248/10))
),0)</f>
        <v/>
      </c>
      <c r="P248" s="48" t="str" cm="1">
        <f t="array" ref="P248">IFERROR(
IF(OR(P$9="",$I248=""),"",
SUMIFS(収穫記録!$P:$P,収穫記録!$D:$D,$J$1,収穫記録!$I:$I,$J$2,収穫記録!$J:$J,P$9,収穫記録!$F:$F,$I248,収穫記録!$B:$B,"&gt;="&amp;$J$5,収穫記録!$B:$B,"&lt;="&amp;$J$6)
/_xlfn.UNIQUE(_xlfn._xlws.FILTER($E:$E,$D:$D=$J$3))
/IF($J$4="総計",1,IF($J$4="割合",$H248,$K248/10))
),0)</f>
        <v/>
      </c>
      <c r="Q248" s="48" t="str" cm="1">
        <f t="array" ref="Q248">IFERROR(
IF(OR(Q$9="",$I248=""),"",
SUMIFS(収穫記録!$P:$P,収穫記録!$D:$D,$J$1,収穫記録!$I:$I,$J$2,収穫記録!$J:$J,Q$9,収穫記録!$F:$F,$I248,収穫記録!$B:$B,"&gt;="&amp;$J$5,収穫記録!$B:$B,"&lt;="&amp;$J$6)
/_xlfn.UNIQUE(_xlfn._xlws.FILTER($E:$E,$D:$D=$J$3))
/IF($J$4="総計",1,IF($J$4="割合",$H248,$K248/10))
),0)</f>
        <v/>
      </c>
      <c r="R248" s="48" t="str" cm="1">
        <f t="array" ref="R248">IFERROR(
IF(OR(R$9="",$I248=""),"",
SUMIFS(収穫記録!$P:$P,収穫記録!$D:$D,$J$1,収穫記録!$I:$I,$J$2,収穫記録!$J:$J,R$9,収穫記録!$F:$F,$I248,収穫記録!$B:$B,"&gt;="&amp;$J$5,収穫記録!$B:$B,"&lt;="&amp;$J$6)
/_xlfn.UNIQUE(_xlfn._xlws.FILTER($E:$E,$D:$D=$J$3))
/IF($J$4="総計",1,IF($J$4="割合",$H248,$K248/10))
),0)</f>
        <v/>
      </c>
      <c r="S248" s="48" t="str" cm="1">
        <f t="array" ref="S248">IFERROR(
IF(OR(S$9="",$I248=""),"",
SUMIFS(収穫記録!$P:$P,収穫記録!$D:$D,$J$1,収穫記録!$I:$I,$J$2,収穫記録!$J:$J,S$9,収穫記録!$F:$F,$I248,収穫記録!$B:$B,"&gt;="&amp;$J$5,収穫記録!$B:$B,"&lt;="&amp;$J$6)
/_xlfn.UNIQUE(_xlfn._xlws.FILTER($E:$E,$D:$D=$J$3))
/IF($J$4="総計",1,IF($J$4="割合",$H248,$K248/10))
),0)</f>
        <v/>
      </c>
      <c r="T248" s="48" t="str" cm="1">
        <f t="array" ref="T248">IFERROR(
IF(OR(T$9="",$I248=""),"",
SUMIFS(収穫記録!$P:$P,収穫記録!$D:$D,$J$1,収穫記録!$I:$I,$J$2,収穫記録!$J:$J,T$9,収穫記録!$F:$F,$I248,収穫記録!$B:$B,"&gt;="&amp;$J$5,収穫記録!$B:$B,"&lt;="&amp;$J$6)
/_xlfn.UNIQUE(_xlfn._xlws.FILTER($E:$E,$D:$D=$J$3))
/IF($J$4="総計",1,IF($J$4="割合",$H248,$K248/10))
),0)</f>
        <v/>
      </c>
      <c r="U248" s="48" t="str" cm="1">
        <f t="array" ref="U248">IFERROR(
IF(OR(U$9="",$I248=""),"",
SUMIFS(収穫記録!$P:$P,収穫記録!$D:$D,$J$1,収穫記録!$I:$I,$J$2,収穫記録!$J:$J,U$9,収穫記録!$F:$F,$I248,収穫記録!$B:$B,"&gt;="&amp;$J$5,収穫記録!$B:$B,"&lt;="&amp;$J$6)
/_xlfn.UNIQUE(_xlfn._xlws.FILTER($E:$E,$D:$D=$J$3))
/IF($J$4="総計",1,IF($J$4="割合",$H248,$K248/10))
),0)</f>
        <v/>
      </c>
      <c r="V248" s="48" t="str" cm="1">
        <f t="array" ref="V248">IFERROR(
IF(OR(V$9="",$I248=""),"",
SUMIFS(収穫記録!$P:$P,収穫記録!$D:$D,$J$1,収穫記録!$I:$I,$J$2,収穫記録!$J:$J,V$9,収穫記録!$F:$F,$I248,収穫記録!$B:$B,"&gt;="&amp;$J$5,収穫記録!$B:$B,"&lt;="&amp;$J$6)
/_xlfn.UNIQUE(_xlfn._xlws.FILTER($E:$E,$D:$D=$J$3))
/IF($J$4="総計",1,IF($J$4="割合",$H248,$K248/10))
),0)</f>
        <v/>
      </c>
      <c r="W248" s="48" t="str" cm="1">
        <f t="array" ref="W248">IFERROR(
IF(OR(W$9="",$I248=""),"",
SUMIFS(収穫記録!$P:$P,収穫記録!$D:$D,$J$1,収穫記録!$I:$I,$J$2,収穫記録!$J:$J,W$9,収穫記録!$F:$F,$I248,収穫記録!$B:$B,"&gt;="&amp;$J$5,収穫記録!$B:$B,"&lt;="&amp;$J$6)
/_xlfn.UNIQUE(_xlfn._xlws.FILTER($E:$E,$D:$D=$J$3))
/IF($J$4="総計",1,IF($J$4="割合",$H248,$K248/10))
),0)</f>
        <v/>
      </c>
      <c r="X248" s="48" t="str" cm="1">
        <f t="array" ref="X248">IFERROR(
IF(OR(X$9="",$I248=""),"",
SUMIFS(収穫記録!$P:$P,収穫記録!$D:$D,$J$1,収穫記録!$I:$I,$J$2,収穫記録!$J:$J,X$9,収穫記録!$F:$F,$I248,収穫記録!$B:$B,"&gt;="&amp;$J$5,収穫記録!$B:$B,"&lt;="&amp;$J$6)
/_xlfn.UNIQUE(_xlfn._xlws.FILTER($E:$E,$D:$D=$J$3))
/IF($J$4="総計",1,IF($J$4="割合",$H248,$K248/10))
),0)</f>
        <v/>
      </c>
    </row>
    <row r="249" spans="10:24">
      <c r="J249" s="13"/>
      <c r="K249" s="37"/>
      <c r="L249" s="46" t="str">
        <f t="shared" si="3"/>
        <v/>
      </c>
      <c r="M249" s="47" cm="1">
        <f t="array" ref="M249">IFERROR(
IF(OR(M$9="",$I249=""),"",
SUMIFS(収穫記録!$P:$P,収穫記録!$D:$D,$J$1,収穫記録!$I:$I,$J$2,収穫記録!$J:$J,M$9,収穫記録!$F:$F,$I249,収穫記録!$B:$B,"&gt;="&amp;$J$5,収穫記録!$B:$B,"&lt;="&amp;$J$6)
/_xlfn.UNIQUE(_xlfn._xlws.FILTER($E:$E,$D:$D=$J$3))
/IF($J$4="総計",1,IF($J$4="割合",$H249,$K249/10))
),0)</f>
        <v>0</v>
      </c>
      <c r="N249" s="48" t="str" cm="1">
        <f t="array" ref="N249">IFERROR(
IF(OR(N$9="",$I249=""),"",
SUMIFS(収穫記録!$P:$P,収穫記録!$D:$D,$J$1,収穫記録!$I:$I,$J$2,収穫記録!$J:$J,N$9,収穫記録!$F:$F,$I249,収穫記録!$B:$B,"&gt;="&amp;$J$5,収穫記録!$B:$B,"&lt;="&amp;$J$6)
/_xlfn.UNIQUE(_xlfn._xlws.FILTER($E:$E,$D:$D=$J$3))
/IF($J$4="総計",1,IF($J$4="割合",$H249,$K249/10))
),0)</f>
        <v/>
      </c>
      <c r="O249" s="48" t="str" cm="1">
        <f t="array" ref="O249">IFERROR(
IF(OR(O$9="",$I249=""),"",
SUMIFS(収穫記録!$P:$P,収穫記録!$D:$D,$J$1,収穫記録!$I:$I,$J$2,収穫記録!$J:$J,O$9,収穫記録!$F:$F,$I249,収穫記録!$B:$B,"&gt;="&amp;$J$5,収穫記録!$B:$B,"&lt;="&amp;$J$6)
/_xlfn.UNIQUE(_xlfn._xlws.FILTER($E:$E,$D:$D=$J$3))
/IF($J$4="総計",1,IF($J$4="割合",$H249,$K249/10))
),0)</f>
        <v/>
      </c>
      <c r="P249" s="48" t="str" cm="1">
        <f t="array" ref="P249">IFERROR(
IF(OR(P$9="",$I249=""),"",
SUMIFS(収穫記録!$P:$P,収穫記録!$D:$D,$J$1,収穫記録!$I:$I,$J$2,収穫記録!$J:$J,P$9,収穫記録!$F:$F,$I249,収穫記録!$B:$B,"&gt;="&amp;$J$5,収穫記録!$B:$B,"&lt;="&amp;$J$6)
/_xlfn.UNIQUE(_xlfn._xlws.FILTER($E:$E,$D:$D=$J$3))
/IF($J$4="総計",1,IF($J$4="割合",$H249,$K249/10))
),0)</f>
        <v/>
      </c>
      <c r="Q249" s="48" t="str" cm="1">
        <f t="array" ref="Q249">IFERROR(
IF(OR(Q$9="",$I249=""),"",
SUMIFS(収穫記録!$P:$P,収穫記録!$D:$D,$J$1,収穫記録!$I:$I,$J$2,収穫記録!$J:$J,Q$9,収穫記録!$F:$F,$I249,収穫記録!$B:$B,"&gt;="&amp;$J$5,収穫記録!$B:$B,"&lt;="&amp;$J$6)
/_xlfn.UNIQUE(_xlfn._xlws.FILTER($E:$E,$D:$D=$J$3))
/IF($J$4="総計",1,IF($J$4="割合",$H249,$K249/10))
),0)</f>
        <v/>
      </c>
      <c r="R249" s="48" t="str" cm="1">
        <f t="array" ref="R249">IFERROR(
IF(OR(R$9="",$I249=""),"",
SUMIFS(収穫記録!$P:$P,収穫記録!$D:$D,$J$1,収穫記録!$I:$I,$J$2,収穫記録!$J:$J,R$9,収穫記録!$F:$F,$I249,収穫記録!$B:$B,"&gt;="&amp;$J$5,収穫記録!$B:$B,"&lt;="&amp;$J$6)
/_xlfn.UNIQUE(_xlfn._xlws.FILTER($E:$E,$D:$D=$J$3))
/IF($J$4="総計",1,IF($J$4="割合",$H249,$K249/10))
),0)</f>
        <v/>
      </c>
      <c r="S249" s="48" t="str" cm="1">
        <f t="array" ref="S249">IFERROR(
IF(OR(S$9="",$I249=""),"",
SUMIFS(収穫記録!$P:$P,収穫記録!$D:$D,$J$1,収穫記録!$I:$I,$J$2,収穫記録!$J:$J,S$9,収穫記録!$F:$F,$I249,収穫記録!$B:$B,"&gt;="&amp;$J$5,収穫記録!$B:$B,"&lt;="&amp;$J$6)
/_xlfn.UNIQUE(_xlfn._xlws.FILTER($E:$E,$D:$D=$J$3))
/IF($J$4="総計",1,IF($J$4="割合",$H249,$K249/10))
),0)</f>
        <v/>
      </c>
      <c r="T249" s="48" t="str" cm="1">
        <f t="array" ref="T249">IFERROR(
IF(OR(T$9="",$I249=""),"",
SUMIFS(収穫記録!$P:$P,収穫記録!$D:$D,$J$1,収穫記録!$I:$I,$J$2,収穫記録!$J:$J,T$9,収穫記録!$F:$F,$I249,収穫記録!$B:$B,"&gt;="&amp;$J$5,収穫記録!$B:$B,"&lt;="&amp;$J$6)
/_xlfn.UNIQUE(_xlfn._xlws.FILTER($E:$E,$D:$D=$J$3))
/IF($J$4="総計",1,IF($J$4="割合",$H249,$K249/10))
),0)</f>
        <v/>
      </c>
      <c r="U249" s="48" t="str" cm="1">
        <f t="array" ref="U249">IFERROR(
IF(OR(U$9="",$I249=""),"",
SUMIFS(収穫記録!$P:$P,収穫記録!$D:$D,$J$1,収穫記録!$I:$I,$J$2,収穫記録!$J:$J,U$9,収穫記録!$F:$F,$I249,収穫記録!$B:$B,"&gt;="&amp;$J$5,収穫記録!$B:$B,"&lt;="&amp;$J$6)
/_xlfn.UNIQUE(_xlfn._xlws.FILTER($E:$E,$D:$D=$J$3))
/IF($J$4="総計",1,IF($J$4="割合",$H249,$K249/10))
),0)</f>
        <v/>
      </c>
      <c r="V249" s="48" t="str" cm="1">
        <f t="array" ref="V249">IFERROR(
IF(OR(V$9="",$I249=""),"",
SUMIFS(収穫記録!$P:$P,収穫記録!$D:$D,$J$1,収穫記録!$I:$I,$J$2,収穫記録!$J:$J,V$9,収穫記録!$F:$F,$I249,収穫記録!$B:$B,"&gt;="&amp;$J$5,収穫記録!$B:$B,"&lt;="&amp;$J$6)
/_xlfn.UNIQUE(_xlfn._xlws.FILTER($E:$E,$D:$D=$J$3))
/IF($J$4="総計",1,IF($J$4="割合",$H249,$K249/10))
),0)</f>
        <v/>
      </c>
      <c r="W249" s="48" t="str" cm="1">
        <f t="array" ref="W249">IFERROR(
IF(OR(W$9="",$I249=""),"",
SUMIFS(収穫記録!$P:$P,収穫記録!$D:$D,$J$1,収穫記録!$I:$I,$J$2,収穫記録!$J:$J,W$9,収穫記録!$F:$F,$I249,収穫記録!$B:$B,"&gt;="&amp;$J$5,収穫記録!$B:$B,"&lt;="&amp;$J$6)
/_xlfn.UNIQUE(_xlfn._xlws.FILTER($E:$E,$D:$D=$J$3))
/IF($J$4="総計",1,IF($J$4="割合",$H249,$K249/10))
),0)</f>
        <v/>
      </c>
      <c r="X249" s="48" t="str" cm="1">
        <f t="array" ref="X249">IFERROR(
IF(OR(X$9="",$I249=""),"",
SUMIFS(収穫記録!$P:$P,収穫記録!$D:$D,$J$1,収穫記録!$I:$I,$J$2,収穫記録!$J:$J,X$9,収穫記録!$F:$F,$I249,収穫記録!$B:$B,"&gt;="&amp;$J$5,収穫記録!$B:$B,"&lt;="&amp;$J$6)
/_xlfn.UNIQUE(_xlfn._xlws.FILTER($E:$E,$D:$D=$J$3))
/IF($J$4="総計",1,IF($J$4="割合",$H249,$K249/10))
),0)</f>
        <v/>
      </c>
    </row>
    <row r="250" spans="10:24">
      <c r="J250" s="13"/>
      <c r="K250" s="37"/>
      <c r="L250" s="46" t="str">
        <f t="shared" si="3"/>
        <v/>
      </c>
      <c r="M250" s="47" cm="1">
        <f t="array" ref="M250">IFERROR(
IF(OR(M$9="",$I250=""),"",
SUMIFS(収穫記録!$P:$P,収穫記録!$D:$D,$J$1,収穫記録!$I:$I,$J$2,収穫記録!$J:$J,M$9,収穫記録!$F:$F,$I250,収穫記録!$B:$B,"&gt;="&amp;$J$5,収穫記録!$B:$B,"&lt;="&amp;$J$6)
/_xlfn.UNIQUE(_xlfn._xlws.FILTER($E:$E,$D:$D=$J$3))
/IF($J$4="総計",1,IF($J$4="割合",$H250,$K250/10))
),0)</f>
        <v>0</v>
      </c>
      <c r="N250" s="48" t="str" cm="1">
        <f t="array" ref="N250">IFERROR(
IF(OR(N$9="",$I250=""),"",
SUMIFS(収穫記録!$P:$P,収穫記録!$D:$D,$J$1,収穫記録!$I:$I,$J$2,収穫記録!$J:$J,N$9,収穫記録!$F:$F,$I250,収穫記録!$B:$B,"&gt;="&amp;$J$5,収穫記録!$B:$B,"&lt;="&amp;$J$6)
/_xlfn.UNIQUE(_xlfn._xlws.FILTER($E:$E,$D:$D=$J$3))
/IF($J$4="総計",1,IF($J$4="割合",$H250,$K250/10))
),0)</f>
        <v/>
      </c>
      <c r="O250" s="48" t="str" cm="1">
        <f t="array" ref="O250">IFERROR(
IF(OR(O$9="",$I250=""),"",
SUMIFS(収穫記録!$P:$P,収穫記録!$D:$D,$J$1,収穫記録!$I:$I,$J$2,収穫記録!$J:$J,O$9,収穫記録!$F:$F,$I250,収穫記録!$B:$B,"&gt;="&amp;$J$5,収穫記録!$B:$B,"&lt;="&amp;$J$6)
/_xlfn.UNIQUE(_xlfn._xlws.FILTER($E:$E,$D:$D=$J$3))
/IF($J$4="総計",1,IF($J$4="割合",$H250,$K250/10))
),0)</f>
        <v/>
      </c>
      <c r="P250" s="48" t="str" cm="1">
        <f t="array" ref="P250">IFERROR(
IF(OR(P$9="",$I250=""),"",
SUMIFS(収穫記録!$P:$P,収穫記録!$D:$D,$J$1,収穫記録!$I:$I,$J$2,収穫記録!$J:$J,P$9,収穫記録!$F:$F,$I250,収穫記録!$B:$B,"&gt;="&amp;$J$5,収穫記録!$B:$B,"&lt;="&amp;$J$6)
/_xlfn.UNIQUE(_xlfn._xlws.FILTER($E:$E,$D:$D=$J$3))
/IF($J$4="総計",1,IF($J$4="割合",$H250,$K250/10))
),0)</f>
        <v/>
      </c>
      <c r="Q250" s="48" t="str" cm="1">
        <f t="array" ref="Q250">IFERROR(
IF(OR(Q$9="",$I250=""),"",
SUMIFS(収穫記録!$P:$P,収穫記録!$D:$D,$J$1,収穫記録!$I:$I,$J$2,収穫記録!$J:$J,Q$9,収穫記録!$F:$F,$I250,収穫記録!$B:$B,"&gt;="&amp;$J$5,収穫記録!$B:$B,"&lt;="&amp;$J$6)
/_xlfn.UNIQUE(_xlfn._xlws.FILTER($E:$E,$D:$D=$J$3))
/IF($J$4="総計",1,IF($J$4="割合",$H250,$K250/10))
),0)</f>
        <v/>
      </c>
      <c r="R250" s="48" t="str" cm="1">
        <f t="array" ref="R250">IFERROR(
IF(OR(R$9="",$I250=""),"",
SUMIFS(収穫記録!$P:$P,収穫記録!$D:$D,$J$1,収穫記録!$I:$I,$J$2,収穫記録!$J:$J,R$9,収穫記録!$F:$F,$I250,収穫記録!$B:$B,"&gt;="&amp;$J$5,収穫記録!$B:$B,"&lt;="&amp;$J$6)
/_xlfn.UNIQUE(_xlfn._xlws.FILTER($E:$E,$D:$D=$J$3))
/IF($J$4="総計",1,IF($J$4="割合",$H250,$K250/10))
),0)</f>
        <v/>
      </c>
      <c r="S250" s="48" t="str" cm="1">
        <f t="array" ref="S250">IFERROR(
IF(OR(S$9="",$I250=""),"",
SUMIFS(収穫記録!$P:$P,収穫記録!$D:$D,$J$1,収穫記録!$I:$I,$J$2,収穫記録!$J:$J,S$9,収穫記録!$F:$F,$I250,収穫記録!$B:$B,"&gt;="&amp;$J$5,収穫記録!$B:$B,"&lt;="&amp;$J$6)
/_xlfn.UNIQUE(_xlfn._xlws.FILTER($E:$E,$D:$D=$J$3))
/IF($J$4="総計",1,IF($J$4="割合",$H250,$K250/10))
),0)</f>
        <v/>
      </c>
      <c r="T250" s="48" t="str" cm="1">
        <f t="array" ref="T250">IFERROR(
IF(OR(T$9="",$I250=""),"",
SUMIFS(収穫記録!$P:$P,収穫記録!$D:$D,$J$1,収穫記録!$I:$I,$J$2,収穫記録!$J:$J,T$9,収穫記録!$F:$F,$I250,収穫記録!$B:$B,"&gt;="&amp;$J$5,収穫記録!$B:$B,"&lt;="&amp;$J$6)
/_xlfn.UNIQUE(_xlfn._xlws.FILTER($E:$E,$D:$D=$J$3))
/IF($J$4="総計",1,IF($J$4="割合",$H250,$K250/10))
),0)</f>
        <v/>
      </c>
      <c r="U250" s="48" t="str" cm="1">
        <f t="array" ref="U250">IFERROR(
IF(OR(U$9="",$I250=""),"",
SUMIFS(収穫記録!$P:$P,収穫記録!$D:$D,$J$1,収穫記録!$I:$I,$J$2,収穫記録!$J:$J,U$9,収穫記録!$F:$F,$I250,収穫記録!$B:$B,"&gt;="&amp;$J$5,収穫記録!$B:$B,"&lt;="&amp;$J$6)
/_xlfn.UNIQUE(_xlfn._xlws.FILTER($E:$E,$D:$D=$J$3))
/IF($J$4="総計",1,IF($J$4="割合",$H250,$K250/10))
),0)</f>
        <v/>
      </c>
      <c r="V250" s="48" t="str" cm="1">
        <f t="array" ref="V250">IFERROR(
IF(OR(V$9="",$I250=""),"",
SUMIFS(収穫記録!$P:$P,収穫記録!$D:$D,$J$1,収穫記録!$I:$I,$J$2,収穫記録!$J:$J,V$9,収穫記録!$F:$F,$I250,収穫記録!$B:$B,"&gt;="&amp;$J$5,収穫記録!$B:$B,"&lt;="&amp;$J$6)
/_xlfn.UNIQUE(_xlfn._xlws.FILTER($E:$E,$D:$D=$J$3))
/IF($J$4="総計",1,IF($J$4="割合",$H250,$K250/10))
),0)</f>
        <v/>
      </c>
      <c r="W250" s="48" t="str" cm="1">
        <f t="array" ref="W250">IFERROR(
IF(OR(W$9="",$I250=""),"",
SUMIFS(収穫記録!$P:$P,収穫記録!$D:$D,$J$1,収穫記録!$I:$I,$J$2,収穫記録!$J:$J,W$9,収穫記録!$F:$F,$I250,収穫記録!$B:$B,"&gt;="&amp;$J$5,収穫記録!$B:$B,"&lt;="&amp;$J$6)
/_xlfn.UNIQUE(_xlfn._xlws.FILTER($E:$E,$D:$D=$J$3))
/IF($J$4="総計",1,IF($J$4="割合",$H250,$K250/10))
),0)</f>
        <v/>
      </c>
      <c r="X250" s="48" t="str" cm="1">
        <f t="array" ref="X250">IFERROR(
IF(OR(X$9="",$I250=""),"",
SUMIFS(収穫記録!$P:$P,収穫記録!$D:$D,$J$1,収穫記録!$I:$I,$J$2,収穫記録!$J:$J,X$9,収穫記録!$F:$F,$I250,収穫記録!$B:$B,"&gt;="&amp;$J$5,収穫記録!$B:$B,"&lt;="&amp;$J$6)
/_xlfn.UNIQUE(_xlfn._xlws.FILTER($E:$E,$D:$D=$J$3))
/IF($J$4="総計",1,IF($J$4="割合",$H250,$K250/10))
),0)</f>
        <v/>
      </c>
    </row>
    <row r="251" spans="10:24">
      <c r="J251" s="13"/>
      <c r="K251" s="37"/>
      <c r="L251" s="46" t="str">
        <f t="shared" si="3"/>
        <v/>
      </c>
      <c r="M251" s="47" cm="1">
        <f t="array" ref="M251">IFERROR(
IF(OR(M$9="",$I251=""),"",
SUMIFS(収穫記録!$P:$P,収穫記録!$D:$D,$J$1,収穫記録!$I:$I,$J$2,収穫記録!$J:$J,M$9,収穫記録!$F:$F,$I251,収穫記録!$B:$B,"&gt;="&amp;$J$5,収穫記録!$B:$B,"&lt;="&amp;$J$6)
/_xlfn.UNIQUE(_xlfn._xlws.FILTER($E:$E,$D:$D=$J$3))
/IF($J$4="総計",1,IF($J$4="割合",$H251,$K251/10))
),0)</f>
        <v>0</v>
      </c>
      <c r="N251" s="48" t="str" cm="1">
        <f t="array" ref="N251">IFERROR(
IF(OR(N$9="",$I251=""),"",
SUMIFS(収穫記録!$P:$P,収穫記録!$D:$D,$J$1,収穫記録!$I:$I,$J$2,収穫記録!$J:$J,N$9,収穫記録!$F:$F,$I251,収穫記録!$B:$B,"&gt;="&amp;$J$5,収穫記録!$B:$B,"&lt;="&amp;$J$6)
/_xlfn.UNIQUE(_xlfn._xlws.FILTER($E:$E,$D:$D=$J$3))
/IF($J$4="総計",1,IF($J$4="割合",$H251,$K251/10))
),0)</f>
        <v/>
      </c>
      <c r="O251" s="48" t="str" cm="1">
        <f t="array" ref="O251">IFERROR(
IF(OR(O$9="",$I251=""),"",
SUMIFS(収穫記録!$P:$P,収穫記録!$D:$D,$J$1,収穫記録!$I:$I,$J$2,収穫記録!$J:$J,O$9,収穫記録!$F:$F,$I251,収穫記録!$B:$B,"&gt;="&amp;$J$5,収穫記録!$B:$B,"&lt;="&amp;$J$6)
/_xlfn.UNIQUE(_xlfn._xlws.FILTER($E:$E,$D:$D=$J$3))
/IF($J$4="総計",1,IF($J$4="割合",$H251,$K251/10))
),0)</f>
        <v/>
      </c>
      <c r="P251" s="48" t="str" cm="1">
        <f t="array" ref="P251">IFERROR(
IF(OR(P$9="",$I251=""),"",
SUMIFS(収穫記録!$P:$P,収穫記録!$D:$D,$J$1,収穫記録!$I:$I,$J$2,収穫記録!$J:$J,P$9,収穫記録!$F:$F,$I251,収穫記録!$B:$B,"&gt;="&amp;$J$5,収穫記録!$B:$B,"&lt;="&amp;$J$6)
/_xlfn.UNIQUE(_xlfn._xlws.FILTER($E:$E,$D:$D=$J$3))
/IF($J$4="総計",1,IF($J$4="割合",$H251,$K251/10))
),0)</f>
        <v/>
      </c>
      <c r="Q251" s="48" t="str" cm="1">
        <f t="array" ref="Q251">IFERROR(
IF(OR(Q$9="",$I251=""),"",
SUMIFS(収穫記録!$P:$P,収穫記録!$D:$D,$J$1,収穫記録!$I:$I,$J$2,収穫記録!$J:$J,Q$9,収穫記録!$F:$F,$I251,収穫記録!$B:$B,"&gt;="&amp;$J$5,収穫記録!$B:$B,"&lt;="&amp;$J$6)
/_xlfn.UNIQUE(_xlfn._xlws.FILTER($E:$E,$D:$D=$J$3))
/IF($J$4="総計",1,IF($J$4="割合",$H251,$K251/10))
),0)</f>
        <v/>
      </c>
      <c r="R251" s="48" t="str" cm="1">
        <f t="array" ref="R251">IFERROR(
IF(OR(R$9="",$I251=""),"",
SUMIFS(収穫記録!$P:$P,収穫記録!$D:$D,$J$1,収穫記録!$I:$I,$J$2,収穫記録!$J:$J,R$9,収穫記録!$F:$F,$I251,収穫記録!$B:$B,"&gt;="&amp;$J$5,収穫記録!$B:$B,"&lt;="&amp;$J$6)
/_xlfn.UNIQUE(_xlfn._xlws.FILTER($E:$E,$D:$D=$J$3))
/IF($J$4="総計",1,IF($J$4="割合",$H251,$K251/10))
),0)</f>
        <v/>
      </c>
      <c r="S251" s="48" t="str" cm="1">
        <f t="array" ref="S251">IFERROR(
IF(OR(S$9="",$I251=""),"",
SUMIFS(収穫記録!$P:$P,収穫記録!$D:$D,$J$1,収穫記録!$I:$I,$J$2,収穫記録!$J:$J,S$9,収穫記録!$F:$F,$I251,収穫記録!$B:$B,"&gt;="&amp;$J$5,収穫記録!$B:$B,"&lt;="&amp;$J$6)
/_xlfn.UNIQUE(_xlfn._xlws.FILTER($E:$E,$D:$D=$J$3))
/IF($J$4="総計",1,IF($J$4="割合",$H251,$K251/10))
),0)</f>
        <v/>
      </c>
      <c r="T251" s="48" t="str" cm="1">
        <f t="array" ref="T251">IFERROR(
IF(OR(T$9="",$I251=""),"",
SUMIFS(収穫記録!$P:$P,収穫記録!$D:$D,$J$1,収穫記録!$I:$I,$J$2,収穫記録!$J:$J,T$9,収穫記録!$F:$F,$I251,収穫記録!$B:$B,"&gt;="&amp;$J$5,収穫記録!$B:$B,"&lt;="&amp;$J$6)
/_xlfn.UNIQUE(_xlfn._xlws.FILTER($E:$E,$D:$D=$J$3))
/IF($J$4="総計",1,IF($J$4="割合",$H251,$K251/10))
),0)</f>
        <v/>
      </c>
      <c r="U251" s="48" t="str" cm="1">
        <f t="array" ref="U251">IFERROR(
IF(OR(U$9="",$I251=""),"",
SUMIFS(収穫記録!$P:$P,収穫記録!$D:$D,$J$1,収穫記録!$I:$I,$J$2,収穫記録!$J:$J,U$9,収穫記録!$F:$F,$I251,収穫記録!$B:$B,"&gt;="&amp;$J$5,収穫記録!$B:$B,"&lt;="&amp;$J$6)
/_xlfn.UNIQUE(_xlfn._xlws.FILTER($E:$E,$D:$D=$J$3))
/IF($J$4="総計",1,IF($J$4="割合",$H251,$K251/10))
),0)</f>
        <v/>
      </c>
      <c r="V251" s="48" t="str" cm="1">
        <f t="array" ref="V251">IFERROR(
IF(OR(V$9="",$I251=""),"",
SUMIFS(収穫記録!$P:$P,収穫記録!$D:$D,$J$1,収穫記録!$I:$I,$J$2,収穫記録!$J:$J,V$9,収穫記録!$F:$F,$I251,収穫記録!$B:$B,"&gt;="&amp;$J$5,収穫記録!$B:$B,"&lt;="&amp;$J$6)
/_xlfn.UNIQUE(_xlfn._xlws.FILTER($E:$E,$D:$D=$J$3))
/IF($J$4="総計",1,IF($J$4="割合",$H251,$K251/10))
),0)</f>
        <v/>
      </c>
      <c r="W251" s="48" t="str" cm="1">
        <f t="array" ref="W251">IFERROR(
IF(OR(W$9="",$I251=""),"",
SUMIFS(収穫記録!$P:$P,収穫記録!$D:$D,$J$1,収穫記録!$I:$I,$J$2,収穫記録!$J:$J,W$9,収穫記録!$F:$F,$I251,収穫記録!$B:$B,"&gt;="&amp;$J$5,収穫記録!$B:$B,"&lt;="&amp;$J$6)
/_xlfn.UNIQUE(_xlfn._xlws.FILTER($E:$E,$D:$D=$J$3))
/IF($J$4="総計",1,IF($J$4="割合",$H251,$K251/10))
),0)</f>
        <v/>
      </c>
      <c r="X251" s="48" t="str" cm="1">
        <f t="array" ref="X251">IFERROR(
IF(OR(X$9="",$I251=""),"",
SUMIFS(収穫記録!$P:$P,収穫記録!$D:$D,$J$1,収穫記録!$I:$I,$J$2,収穫記録!$J:$J,X$9,収穫記録!$F:$F,$I251,収穫記録!$B:$B,"&gt;="&amp;$J$5,収穫記録!$B:$B,"&lt;="&amp;$J$6)
/_xlfn.UNIQUE(_xlfn._xlws.FILTER($E:$E,$D:$D=$J$3))
/IF($J$4="総計",1,IF($J$4="割合",$H251,$K251/10))
),0)</f>
        <v/>
      </c>
    </row>
    <row r="252" spans="10:24">
      <c r="J252" s="13"/>
      <c r="K252" s="37"/>
      <c r="L252" s="46" t="str">
        <f t="shared" si="3"/>
        <v/>
      </c>
      <c r="M252" s="47" cm="1">
        <f t="array" ref="M252">IFERROR(
IF(OR(M$9="",$I252=""),"",
SUMIFS(収穫記録!$P:$P,収穫記録!$D:$D,$J$1,収穫記録!$I:$I,$J$2,収穫記録!$J:$J,M$9,収穫記録!$F:$F,$I252,収穫記録!$B:$B,"&gt;="&amp;$J$5,収穫記録!$B:$B,"&lt;="&amp;$J$6)
/_xlfn.UNIQUE(_xlfn._xlws.FILTER($E:$E,$D:$D=$J$3))
/IF($J$4="総計",1,IF($J$4="割合",$H252,$K252/10))
),0)</f>
        <v>0</v>
      </c>
      <c r="N252" s="48" t="str" cm="1">
        <f t="array" ref="N252">IFERROR(
IF(OR(N$9="",$I252=""),"",
SUMIFS(収穫記録!$P:$P,収穫記録!$D:$D,$J$1,収穫記録!$I:$I,$J$2,収穫記録!$J:$J,N$9,収穫記録!$F:$F,$I252,収穫記録!$B:$B,"&gt;="&amp;$J$5,収穫記録!$B:$B,"&lt;="&amp;$J$6)
/_xlfn.UNIQUE(_xlfn._xlws.FILTER($E:$E,$D:$D=$J$3))
/IF($J$4="総計",1,IF($J$4="割合",$H252,$K252/10))
),0)</f>
        <v/>
      </c>
      <c r="O252" s="48" t="str" cm="1">
        <f t="array" ref="O252">IFERROR(
IF(OR(O$9="",$I252=""),"",
SUMIFS(収穫記録!$P:$P,収穫記録!$D:$D,$J$1,収穫記録!$I:$I,$J$2,収穫記録!$J:$J,O$9,収穫記録!$F:$F,$I252,収穫記録!$B:$B,"&gt;="&amp;$J$5,収穫記録!$B:$B,"&lt;="&amp;$J$6)
/_xlfn.UNIQUE(_xlfn._xlws.FILTER($E:$E,$D:$D=$J$3))
/IF($J$4="総計",1,IF($J$4="割合",$H252,$K252/10))
),0)</f>
        <v/>
      </c>
      <c r="P252" s="48" t="str" cm="1">
        <f t="array" ref="P252">IFERROR(
IF(OR(P$9="",$I252=""),"",
SUMIFS(収穫記録!$P:$P,収穫記録!$D:$D,$J$1,収穫記録!$I:$I,$J$2,収穫記録!$J:$J,P$9,収穫記録!$F:$F,$I252,収穫記録!$B:$B,"&gt;="&amp;$J$5,収穫記録!$B:$B,"&lt;="&amp;$J$6)
/_xlfn.UNIQUE(_xlfn._xlws.FILTER($E:$E,$D:$D=$J$3))
/IF($J$4="総計",1,IF($J$4="割合",$H252,$K252/10))
),0)</f>
        <v/>
      </c>
      <c r="Q252" s="48" t="str" cm="1">
        <f t="array" ref="Q252">IFERROR(
IF(OR(Q$9="",$I252=""),"",
SUMIFS(収穫記録!$P:$P,収穫記録!$D:$D,$J$1,収穫記録!$I:$I,$J$2,収穫記録!$J:$J,Q$9,収穫記録!$F:$F,$I252,収穫記録!$B:$B,"&gt;="&amp;$J$5,収穫記録!$B:$B,"&lt;="&amp;$J$6)
/_xlfn.UNIQUE(_xlfn._xlws.FILTER($E:$E,$D:$D=$J$3))
/IF($J$4="総計",1,IF($J$4="割合",$H252,$K252/10))
),0)</f>
        <v/>
      </c>
      <c r="R252" s="48" t="str" cm="1">
        <f t="array" ref="R252">IFERROR(
IF(OR(R$9="",$I252=""),"",
SUMIFS(収穫記録!$P:$P,収穫記録!$D:$D,$J$1,収穫記録!$I:$I,$J$2,収穫記録!$J:$J,R$9,収穫記録!$F:$F,$I252,収穫記録!$B:$B,"&gt;="&amp;$J$5,収穫記録!$B:$B,"&lt;="&amp;$J$6)
/_xlfn.UNIQUE(_xlfn._xlws.FILTER($E:$E,$D:$D=$J$3))
/IF($J$4="総計",1,IF($J$4="割合",$H252,$K252/10))
),0)</f>
        <v/>
      </c>
      <c r="S252" s="48" t="str" cm="1">
        <f t="array" ref="S252">IFERROR(
IF(OR(S$9="",$I252=""),"",
SUMIFS(収穫記録!$P:$P,収穫記録!$D:$D,$J$1,収穫記録!$I:$I,$J$2,収穫記録!$J:$J,S$9,収穫記録!$F:$F,$I252,収穫記録!$B:$B,"&gt;="&amp;$J$5,収穫記録!$B:$B,"&lt;="&amp;$J$6)
/_xlfn.UNIQUE(_xlfn._xlws.FILTER($E:$E,$D:$D=$J$3))
/IF($J$4="総計",1,IF($J$4="割合",$H252,$K252/10))
),0)</f>
        <v/>
      </c>
      <c r="T252" s="48" t="str" cm="1">
        <f t="array" ref="T252">IFERROR(
IF(OR(T$9="",$I252=""),"",
SUMIFS(収穫記録!$P:$P,収穫記録!$D:$D,$J$1,収穫記録!$I:$I,$J$2,収穫記録!$J:$J,T$9,収穫記録!$F:$F,$I252,収穫記録!$B:$B,"&gt;="&amp;$J$5,収穫記録!$B:$B,"&lt;="&amp;$J$6)
/_xlfn.UNIQUE(_xlfn._xlws.FILTER($E:$E,$D:$D=$J$3))
/IF($J$4="総計",1,IF($J$4="割合",$H252,$K252/10))
),0)</f>
        <v/>
      </c>
      <c r="U252" s="48" t="str" cm="1">
        <f t="array" ref="U252">IFERROR(
IF(OR(U$9="",$I252=""),"",
SUMIFS(収穫記録!$P:$P,収穫記録!$D:$D,$J$1,収穫記録!$I:$I,$J$2,収穫記録!$J:$J,U$9,収穫記録!$F:$F,$I252,収穫記録!$B:$B,"&gt;="&amp;$J$5,収穫記録!$B:$B,"&lt;="&amp;$J$6)
/_xlfn.UNIQUE(_xlfn._xlws.FILTER($E:$E,$D:$D=$J$3))
/IF($J$4="総計",1,IF($J$4="割合",$H252,$K252/10))
),0)</f>
        <v/>
      </c>
      <c r="V252" s="48" t="str" cm="1">
        <f t="array" ref="V252">IFERROR(
IF(OR(V$9="",$I252=""),"",
SUMIFS(収穫記録!$P:$P,収穫記録!$D:$D,$J$1,収穫記録!$I:$I,$J$2,収穫記録!$J:$J,V$9,収穫記録!$F:$F,$I252,収穫記録!$B:$B,"&gt;="&amp;$J$5,収穫記録!$B:$B,"&lt;="&amp;$J$6)
/_xlfn.UNIQUE(_xlfn._xlws.FILTER($E:$E,$D:$D=$J$3))
/IF($J$4="総計",1,IF($J$4="割合",$H252,$K252/10))
),0)</f>
        <v/>
      </c>
      <c r="W252" s="48" t="str" cm="1">
        <f t="array" ref="W252">IFERROR(
IF(OR(W$9="",$I252=""),"",
SUMIFS(収穫記録!$P:$P,収穫記録!$D:$D,$J$1,収穫記録!$I:$I,$J$2,収穫記録!$J:$J,W$9,収穫記録!$F:$F,$I252,収穫記録!$B:$B,"&gt;="&amp;$J$5,収穫記録!$B:$B,"&lt;="&amp;$J$6)
/_xlfn.UNIQUE(_xlfn._xlws.FILTER($E:$E,$D:$D=$J$3))
/IF($J$4="総計",1,IF($J$4="割合",$H252,$K252/10))
),0)</f>
        <v/>
      </c>
      <c r="X252" s="48" t="str" cm="1">
        <f t="array" ref="X252">IFERROR(
IF(OR(X$9="",$I252=""),"",
SUMIFS(収穫記録!$P:$P,収穫記録!$D:$D,$J$1,収穫記録!$I:$I,$J$2,収穫記録!$J:$J,X$9,収穫記録!$F:$F,$I252,収穫記録!$B:$B,"&gt;="&amp;$J$5,収穫記録!$B:$B,"&lt;="&amp;$J$6)
/_xlfn.UNIQUE(_xlfn._xlws.FILTER($E:$E,$D:$D=$J$3))
/IF($J$4="総計",1,IF($J$4="割合",$H252,$K252/10))
),0)</f>
        <v/>
      </c>
    </row>
    <row r="253" spans="10:24">
      <c r="J253" s="13"/>
      <c r="K253" s="37"/>
      <c r="L253" s="46" t="str">
        <f t="shared" si="3"/>
        <v/>
      </c>
      <c r="M253" s="47" cm="1">
        <f t="array" ref="M253">IFERROR(
IF(OR(M$9="",$I253=""),"",
SUMIFS(収穫記録!$P:$P,収穫記録!$D:$D,$J$1,収穫記録!$I:$I,$J$2,収穫記録!$J:$J,M$9,収穫記録!$F:$F,$I253,収穫記録!$B:$B,"&gt;="&amp;$J$5,収穫記録!$B:$B,"&lt;="&amp;$J$6)
/_xlfn.UNIQUE(_xlfn._xlws.FILTER($E:$E,$D:$D=$J$3))
/IF($J$4="総計",1,IF($J$4="割合",$H253,$K253/10))
),0)</f>
        <v>0</v>
      </c>
      <c r="N253" s="48" t="str" cm="1">
        <f t="array" ref="N253">IFERROR(
IF(OR(N$9="",$I253=""),"",
SUMIFS(収穫記録!$P:$P,収穫記録!$D:$D,$J$1,収穫記録!$I:$I,$J$2,収穫記録!$J:$J,N$9,収穫記録!$F:$F,$I253,収穫記録!$B:$B,"&gt;="&amp;$J$5,収穫記録!$B:$B,"&lt;="&amp;$J$6)
/_xlfn.UNIQUE(_xlfn._xlws.FILTER($E:$E,$D:$D=$J$3))
/IF($J$4="総計",1,IF($J$4="割合",$H253,$K253/10))
),0)</f>
        <v/>
      </c>
      <c r="O253" s="48" t="str" cm="1">
        <f t="array" ref="O253">IFERROR(
IF(OR(O$9="",$I253=""),"",
SUMIFS(収穫記録!$P:$P,収穫記録!$D:$D,$J$1,収穫記録!$I:$I,$J$2,収穫記録!$J:$J,O$9,収穫記録!$F:$F,$I253,収穫記録!$B:$B,"&gt;="&amp;$J$5,収穫記録!$B:$B,"&lt;="&amp;$J$6)
/_xlfn.UNIQUE(_xlfn._xlws.FILTER($E:$E,$D:$D=$J$3))
/IF($J$4="総計",1,IF($J$4="割合",$H253,$K253/10))
),0)</f>
        <v/>
      </c>
      <c r="P253" s="48" t="str" cm="1">
        <f t="array" ref="P253">IFERROR(
IF(OR(P$9="",$I253=""),"",
SUMIFS(収穫記録!$P:$P,収穫記録!$D:$D,$J$1,収穫記録!$I:$I,$J$2,収穫記録!$J:$J,P$9,収穫記録!$F:$F,$I253,収穫記録!$B:$B,"&gt;="&amp;$J$5,収穫記録!$B:$B,"&lt;="&amp;$J$6)
/_xlfn.UNIQUE(_xlfn._xlws.FILTER($E:$E,$D:$D=$J$3))
/IF($J$4="総計",1,IF($J$4="割合",$H253,$K253/10))
),0)</f>
        <v/>
      </c>
      <c r="Q253" s="48" t="str" cm="1">
        <f t="array" ref="Q253">IFERROR(
IF(OR(Q$9="",$I253=""),"",
SUMIFS(収穫記録!$P:$P,収穫記録!$D:$D,$J$1,収穫記録!$I:$I,$J$2,収穫記録!$J:$J,Q$9,収穫記録!$F:$F,$I253,収穫記録!$B:$B,"&gt;="&amp;$J$5,収穫記録!$B:$B,"&lt;="&amp;$J$6)
/_xlfn.UNIQUE(_xlfn._xlws.FILTER($E:$E,$D:$D=$J$3))
/IF($J$4="総計",1,IF($J$4="割合",$H253,$K253/10))
),0)</f>
        <v/>
      </c>
      <c r="R253" s="48" t="str" cm="1">
        <f t="array" ref="R253">IFERROR(
IF(OR(R$9="",$I253=""),"",
SUMIFS(収穫記録!$P:$P,収穫記録!$D:$D,$J$1,収穫記録!$I:$I,$J$2,収穫記録!$J:$J,R$9,収穫記録!$F:$F,$I253,収穫記録!$B:$B,"&gt;="&amp;$J$5,収穫記録!$B:$B,"&lt;="&amp;$J$6)
/_xlfn.UNIQUE(_xlfn._xlws.FILTER($E:$E,$D:$D=$J$3))
/IF($J$4="総計",1,IF($J$4="割合",$H253,$K253/10))
),0)</f>
        <v/>
      </c>
      <c r="S253" s="48" t="str" cm="1">
        <f t="array" ref="S253">IFERROR(
IF(OR(S$9="",$I253=""),"",
SUMIFS(収穫記録!$P:$P,収穫記録!$D:$D,$J$1,収穫記録!$I:$I,$J$2,収穫記録!$J:$J,S$9,収穫記録!$F:$F,$I253,収穫記録!$B:$B,"&gt;="&amp;$J$5,収穫記録!$B:$B,"&lt;="&amp;$J$6)
/_xlfn.UNIQUE(_xlfn._xlws.FILTER($E:$E,$D:$D=$J$3))
/IF($J$4="総計",1,IF($J$4="割合",$H253,$K253/10))
),0)</f>
        <v/>
      </c>
      <c r="T253" s="48" t="str" cm="1">
        <f t="array" ref="T253">IFERROR(
IF(OR(T$9="",$I253=""),"",
SUMIFS(収穫記録!$P:$P,収穫記録!$D:$D,$J$1,収穫記録!$I:$I,$J$2,収穫記録!$J:$J,T$9,収穫記録!$F:$F,$I253,収穫記録!$B:$B,"&gt;="&amp;$J$5,収穫記録!$B:$B,"&lt;="&amp;$J$6)
/_xlfn.UNIQUE(_xlfn._xlws.FILTER($E:$E,$D:$D=$J$3))
/IF($J$4="総計",1,IF($J$4="割合",$H253,$K253/10))
),0)</f>
        <v/>
      </c>
      <c r="U253" s="48" t="str" cm="1">
        <f t="array" ref="U253">IFERROR(
IF(OR(U$9="",$I253=""),"",
SUMIFS(収穫記録!$P:$P,収穫記録!$D:$D,$J$1,収穫記録!$I:$I,$J$2,収穫記録!$J:$J,U$9,収穫記録!$F:$F,$I253,収穫記録!$B:$B,"&gt;="&amp;$J$5,収穫記録!$B:$B,"&lt;="&amp;$J$6)
/_xlfn.UNIQUE(_xlfn._xlws.FILTER($E:$E,$D:$D=$J$3))
/IF($J$4="総計",1,IF($J$4="割合",$H253,$K253/10))
),0)</f>
        <v/>
      </c>
      <c r="V253" s="48" t="str" cm="1">
        <f t="array" ref="V253">IFERROR(
IF(OR(V$9="",$I253=""),"",
SUMIFS(収穫記録!$P:$P,収穫記録!$D:$D,$J$1,収穫記録!$I:$I,$J$2,収穫記録!$J:$J,V$9,収穫記録!$F:$F,$I253,収穫記録!$B:$B,"&gt;="&amp;$J$5,収穫記録!$B:$B,"&lt;="&amp;$J$6)
/_xlfn.UNIQUE(_xlfn._xlws.FILTER($E:$E,$D:$D=$J$3))
/IF($J$4="総計",1,IF($J$4="割合",$H253,$K253/10))
),0)</f>
        <v/>
      </c>
      <c r="W253" s="48" t="str" cm="1">
        <f t="array" ref="W253">IFERROR(
IF(OR(W$9="",$I253=""),"",
SUMIFS(収穫記録!$P:$P,収穫記録!$D:$D,$J$1,収穫記録!$I:$I,$J$2,収穫記録!$J:$J,W$9,収穫記録!$F:$F,$I253,収穫記録!$B:$B,"&gt;="&amp;$J$5,収穫記録!$B:$B,"&lt;="&amp;$J$6)
/_xlfn.UNIQUE(_xlfn._xlws.FILTER($E:$E,$D:$D=$J$3))
/IF($J$4="総計",1,IF($J$4="割合",$H253,$K253/10))
),0)</f>
        <v/>
      </c>
      <c r="X253" s="48" t="str" cm="1">
        <f t="array" ref="X253">IFERROR(
IF(OR(X$9="",$I253=""),"",
SUMIFS(収穫記録!$P:$P,収穫記録!$D:$D,$J$1,収穫記録!$I:$I,$J$2,収穫記録!$J:$J,X$9,収穫記録!$F:$F,$I253,収穫記録!$B:$B,"&gt;="&amp;$J$5,収穫記録!$B:$B,"&lt;="&amp;$J$6)
/_xlfn.UNIQUE(_xlfn._xlws.FILTER($E:$E,$D:$D=$J$3))
/IF($J$4="総計",1,IF($J$4="割合",$H253,$K253/10))
),0)</f>
        <v/>
      </c>
    </row>
    <row r="254" spans="10:24">
      <c r="J254" s="13"/>
      <c r="K254" s="37"/>
      <c r="L254" s="46" t="str">
        <f t="shared" si="3"/>
        <v/>
      </c>
      <c r="M254" s="47" cm="1">
        <f t="array" ref="M254">IFERROR(
IF(OR(M$9="",$I254=""),"",
SUMIFS(収穫記録!$P:$P,収穫記録!$D:$D,$J$1,収穫記録!$I:$I,$J$2,収穫記録!$J:$J,M$9,収穫記録!$F:$F,$I254,収穫記録!$B:$B,"&gt;="&amp;$J$5,収穫記録!$B:$B,"&lt;="&amp;$J$6)
/_xlfn.UNIQUE(_xlfn._xlws.FILTER($E:$E,$D:$D=$J$3))
/IF($J$4="総計",1,IF($J$4="割合",$H254,$K254/10))
),0)</f>
        <v>0</v>
      </c>
      <c r="N254" s="48" t="str" cm="1">
        <f t="array" ref="N254">IFERROR(
IF(OR(N$9="",$I254=""),"",
SUMIFS(収穫記録!$P:$P,収穫記録!$D:$D,$J$1,収穫記録!$I:$I,$J$2,収穫記録!$J:$J,N$9,収穫記録!$F:$F,$I254,収穫記録!$B:$B,"&gt;="&amp;$J$5,収穫記録!$B:$B,"&lt;="&amp;$J$6)
/_xlfn.UNIQUE(_xlfn._xlws.FILTER($E:$E,$D:$D=$J$3))
/IF($J$4="総計",1,IF($J$4="割合",$H254,$K254/10))
),0)</f>
        <v/>
      </c>
      <c r="O254" s="48" t="str" cm="1">
        <f t="array" ref="O254">IFERROR(
IF(OR(O$9="",$I254=""),"",
SUMIFS(収穫記録!$P:$P,収穫記録!$D:$D,$J$1,収穫記録!$I:$I,$J$2,収穫記録!$J:$J,O$9,収穫記録!$F:$F,$I254,収穫記録!$B:$B,"&gt;="&amp;$J$5,収穫記録!$B:$B,"&lt;="&amp;$J$6)
/_xlfn.UNIQUE(_xlfn._xlws.FILTER($E:$E,$D:$D=$J$3))
/IF($J$4="総計",1,IF($J$4="割合",$H254,$K254/10))
),0)</f>
        <v/>
      </c>
      <c r="P254" s="48" t="str" cm="1">
        <f t="array" ref="P254">IFERROR(
IF(OR(P$9="",$I254=""),"",
SUMIFS(収穫記録!$P:$P,収穫記録!$D:$D,$J$1,収穫記録!$I:$I,$J$2,収穫記録!$J:$J,P$9,収穫記録!$F:$F,$I254,収穫記録!$B:$B,"&gt;="&amp;$J$5,収穫記録!$B:$B,"&lt;="&amp;$J$6)
/_xlfn.UNIQUE(_xlfn._xlws.FILTER($E:$E,$D:$D=$J$3))
/IF($J$4="総計",1,IF($J$4="割合",$H254,$K254/10))
),0)</f>
        <v/>
      </c>
      <c r="Q254" s="48" t="str" cm="1">
        <f t="array" ref="Q254">IFERROR(
IF(OR(Q$9="",$I254=""),"",
SUMIFS(収穫記録!$P:$P,収穫記録!$D:$D,$J$1,収穫記録!$I:$I,$J$2,収穫記録!$J:$J,Q$9,収穫記録!$F:$F,$I254,収穫記録!$B:$B,"&gt;="&amp;$J$5,収穫記録!$B:$B,"&lt;="&amp;$J$6)
/_xlfn.UNIQUE(_xlfn._xlws.FILTER($E:$E,$D:$D=$J$3))
/IF($J$4="総計",1,IF($J$4="割合",$H254,$K254/10))
),0)</f>
        <v/>
      </c>
      <c r="R254" s="48" t="str" cm="1">
        <f t="array" ref="R254">IFERROR(
IF(OR(R$9="",$I254=""),"",
SUMIFS(収穫記録!$P:$P,収穫記録!$D:$D,$J$1,収穫記録!$I:$I,$J$2,収穫記録!$J:$J,R$9,収穫記録!$F:$F,$I254,収穫記録!$B:$B,"&gt;="&amp;$J$5,収穫記録!$B:$B,"&lt;="&amp;$J$6)
/_xlfn.UNIQUE(_xlfn._xlws.FILTER($E:$E,$D:$D=$J$3))
/IF($J$4="総計",1,IF($J$4="割合",$H254,$K254/10))
),0)</f>
        <v/>
      </c>
      <c r="S254" s="48" t="str" cm="1">
        <f t="array" ref="S254">IFERROR(
IF(OR(S$9="",$I254=""),"",
SUMIFS(収穫記録!$P:$P,収穫記録!$D:$D,$J$1,収穫記録!$I:$I,$J$2,収穫記録!$J:$J,S$9,収穫記録!$F:$F,$I254,収穫記録!$B:$B,"&gt;="&amp;$J$5,収穫記録!$B:$B,"&lt;="&amp;$J$6)
/_xlfn.UNIQUE(_xlfn._xlws.FILTER($E:$E,$D:$D=$J$3))
/IF($J$4="総計",1,IF($J$4="割合",$H254,$K254/10))
),0)</f>
        <v/>
      </c>
      <c r="T254" s="48" t="str" cm="1">
        <f t="array" ref="T254">IFERROR(
IF(OR(T$9="",$I254=""),"",
SUMIFS(収穫記録!$P:$P,収穫記録!$D:$D,$J$1,収穫記録!$I:$I,$J$2,収穫記録!$J:$J,T$9,収穫記録!$F:$F,$I254,収穫記録!$B:$B,"&gt;="&amp;$J$5,収穫記録!$B:$B,"&lt;="&amp;$J$6)
/_xlfn.UNIQUE(_xlfn._xlws.FILTER($E:$E,$D:$D=$J$3))
/IF($J$4="総計",1,IF($J$4="割合",$H254,$K254/10))
),0)</f>
        <v/>
      </c>
      <c r="U254" s="48" t="str" cm="1">
        <f t="array" ref="U254">IFERROR(
IF(OR(U$9="",$I254=""),"",
SUMIFS(収穫記録!$P:$P,収穫記録!$D:$D,$J$1,収穫記録!$I:$I,$J$2,収穫記録!$J:$J,U$9,収穫記録!$F:$F,$I254,収穫記録!$B:$B,"&gt;="&amp;$J$5,収穫記録!$B:$B,"&lt;="&amp;$J$6)
/_xlfn.UNIQUE(_xlfn._xlws.FILTER($E:$E,$D:$D=$J$3))
/IF($J$4="総計",1,IF($J$4="割合",$H254,$K254/10))
),0)</f>
        <v/>
      </c>
      <c r="V254" s="48" t="str" cm="1">
        <f t="array" ref="V254">IFERROR(
IF(OR(V$9="",$I254=""),"",
SUMIFS(収穫記録!$P:$P,収穫記録!$D:$D,$J$1,収穫記録!$I:$I,$J$2,収穫記録!$J:$J,V$9,収穫記録!$F:$F,$I254,収穫記録!$B:$B,"&gt;="&amp;$J$5,収穫記録!$B:$B,"&lt;="&amp;$J$6)
/_xlfn.UNIQUE(_xlfn._xlws.FILTER($E:$E,$D:$D=$J$3))
/IF($J$4="総計",1,IF($J$4="割合",$H254,$K254/10))
),0)</f>
        <v/>
      </c>
      <c r="W254" s="48" t="str" cm="1">
        <f t="array" ref="W254">IFERROR(
IF(OR(W$9="",$I254=""),"",
SUMIFS(収穫記録!$P:$P,収穫記録!$D:$D,$J$1,収穫記録!$I:$I,$J$2,収穫記録!$J:$J,W$9,収穫記録!$F:$F,$I254,収穫記録!$B:$B,"&gt;="&amp;$J$5,収穫記録!$B:$B,"&lt;="&amp;$J$6)
/_xlfn.UNIQUE(_xlfn._xlws.FILTER($E:$E,$D:$D=$J$3))
/IF($J$4="総計",1,IF($J$4="割合",$H254,$K254/10))
),0)</f>
        <v/>
      </c>
      <c r="X254" s="48" t="str" cm="1">
        <f t="array" ref="X254">IFERROR(
IF(OR(X$9="",$I254=""),"",
SUMIFS(収穫記録!$P:$P,収穫記録!$D:$D,$J$1,収穫記録!$I:$I,$J$2,収穫記録!$J:$J,X$9,収穫記録!$F:$F,$I254,収穫記録!$B:$B,"&gt;="&amp;$J$5,収穫記録!$B:$B,"&lt;="&amp;$J$6)
/_xlfn.UNIQUE(_xlfn._xlws.FILTER($E:$E,$D:$D=$J$3))
/IF($J$4="総計",1,IF($J$4="割合",$H254,$K254/10))
),0)</f>
        <v/>
      </c>
    </row>
    <row r="255" spans="10:24">
      <c r="J255" s="13"/>
      <c r="K255" s="37"/>
      <c r="L255" s="46" t="str">
        <f t="shared" si="3"/>
        <v/>
      </c>
      <c r="M255" s="47" cm="1">
        <f t="array" ref="M255">IFERROR(
IF(OR(M$9="",$I255=""),"",
SUMIFS(収穫記録!$P:$P,収穫記録!$D:$D,$J$1,収穫記録!$I:$I,$J$2,収穫記録!$J:$J,M$9,収穫記録!$F:$F,$I255,収穫記録!$B:$B,"&gt;="&amp;$J$5,収穫記録!$B:$B,"&lt;="&amp;$J$6)
/_xlfn.UNIQUE(_xlfn._xlws.FILTER($E:$E,$D:$D=$J$3))
/IF($J$4="総計",1,IF($J$4="割合",$H255,$K255/10))
),0)</f>
        <v>0</v>
      </c>
      <c r="N255" s="48" t="str" cm="1">
        <f t="array" ref="N255">IFERROR(
IF(OR(N$9="",$I255=""),"",
SUMIFS(収穫記録!$P:$P,収穫記録!$D:$D,$J$1,収穫記録!$I:$I,$J$2,収穫記録!$J:$J,N$9,収穫記録!$F:$F,$I255,収穫記録!$B:$B,"&gt;="&amp;$J$5,収穫記録!$B:$B,"&lt;="&amp;$J$6)
/_xlfn.UNIQUE(_xlfn._xlws.FILTER($E:$E,$D:$D=$J$3))
/IF($J$4="総計",1,IF($J$4="割合",$H255,$K255/10))
),0)</f>
        <v/>
      </c>
      <c r="O255" s="48" t="str" cm="1">
        <f t="array" ref="O255">IFERROR(
IF(OR(O$9="",$I255=""),"",
SUMIFS(収穫記録!$P:$P,収穫記録!$D:$D,$J$1,収穫記録!$I:$I,$J$2,収穫記録!$J:$J,O$9,収穫記録!$F:$F,$I255,収穫記録!$B:$B,"&gt;="&amp;$J$5,収穫記録!$B:$B,"&lt;="&amp;$J$6)
/_xlfn.UNIQUE(_xlfn._xlws.FILTER($E:$E,$D:$D=$J$3))
/IF($J$4="総計",1,IF($J$4="割合",$H255,$K255/10))
),0)</f>
        <v/>
      </c>
      <c r="P255" s="48" t="str" cm="1">
        <f t="array" ref="P255">IFERROR(
IF(OR(P$9="",$I255=""),"",
SUMIFS(収穫記録!$P:$P,収穫記録!$D:$D,$J$1,収穫記録!$I:$I,$J$2,収穫記録!$J:$J,P$9,収穫記録!$F:$F,$I255,収穫記録!$B:$B,"&gt;="&amp;$J$5,収穫記録!$B:$B,"&lt;="&amp;$J$6)
/_xlfn.UNIQUE(_xlfn._xlws.FILTER($E:$E,$D:$D=$J$3))
/IF($J$4="総計",1,IF($J$4="割合",$H255,$K255/10))
),0)</f>
        <v/>
      </c>
      <c r="Q255" s="48" t="str" cm="1">
        <f t="array" ref="Q255">IFERROR(
IF(OR(Q$9="",$I255=""),"",
SUMIFS(収穫記録!$P:$P,収穫記録!$D:$D,$J$1,収穫記録!$I:$I,$J$2,収穫記録!$J:$J,Q$9,収穫記録!$F:$F,$I255,収穫記録!$B:$B,"&gt;="&amp;$J$5,収穫記録!$B:$B,"&lt;="&amp;$J$6)
/_xlfn.UNIQUE(_xlfn._xlws.FILTER($E:$E,$D:$D=$J$3))
/IF($J$4="総計",1,IF($J$4="割合",$H255,$K255/10))
),0)</f>
        <v/>
      </c>
      <c r="R255" s="48" t="str" cm="1">
        <f t="array" ref="R255">IFERROR(
IF(OR(R$9="",$I255=""),"",
SUMIFS(収穫記録!$P:$P,収穫記録!$D:$D,$J$1,収穫記録!$I:$I,$J$2,収穫記録!$J:$J,R$9,収穫記録!$F:$F,$I255,収穫記録!$B:$B,"&gt;="&amp;$J$5,収穫記録!$B:$B,"&lt;="&amp;$J$6)
/_xlfn.UNIQUE(_xlfn._xlws.FILTER($E:$E,$D:$D=$J$3))
/IF($J$4="総計",1,IF($J$4="割合",$H255,$K255/10))
),0)</f>
        <v/>
      </c>
      <c r="S255" s="48" t="str" cm="1">
        <f t="array" ref="S255">IFERROR(
IF(OR(S$9="",$I255=""),"",
SUMIFS(収穫記録!$P:$P,収穫記録!$D:$D,$J$1,収穫記録!$I:$I,$J$2,収穫記録!$J:$J,S$9,収穫記録!$F:$F,$I255,収穫記録!$B:$B,"&gt;="&amp;$J$5,収穫記録!$B:$B,"&lt;="&amp;$J$6)
/_xlfn.UNIQUE(_xlfn._xlws.FILTER($E:$E,$D:$D=$J$3))
/IF($J$4="総計",1,IF($J$4="割合",$H255,$K255/10))
),0)</f>
        <v/>
      </c>
      <c r="T255" s="48" t="str" cm="1">
        <f t="array" ref="T255">IFERROR(
IF(OR(T$9="",$I255=""),"",
SUMIFS(収穫記録!$P:$P,収穫記録!$D:$D,$J$1,収穫記録!$I:$I,$J$2,収穫記録!$J:$J,T$9,収穫記録!$F:$F,$I255,収穫記録!$B:$B,"&gt;="&amp;$J$5,収穫記録!$B:$B,"&lt;="&amp;$J$6)
/_xlfn.UNIQUE(_xlfn._xlws.FILTER($E:$E,$D:$D=$J$3))
/IF($J$4="総計",1,IF($J$4="割合",$H255,$K255/10))
),0)</f>
        <v/>
      </c>
      <c r="U255" s="48" t="str" cm="1">
        <f t="array" ref="U255">IFERROR(
IF(OR(U$9="",$I255=""),"",
SUMIFS(収穫記録!$P:$P,収穫記録!$D:$D,$J$1,収穫記録!$I:$I,$J$2,収穫記録!$J:$J,U$9,収穫記録!$F:$F,$I255,収穫記録!$B:$B,"&gt;="&amp;$J$5,収穫記録!$B:$B,"&lt;="&amp;$J$6)
/_xlfn.UNIQUE(_xlfn._xlws.FILTER($E:$E,$D:$D=$J$3))
/IF($J$4="総計",1,IF($J$4="割合",$H255,$K255/10))
),0)</f>
        <v/>
      </c>
      <c r="V255" s="48" t="str" cm="1">
        <f t="array" ref="V255">IFERROR(
IF(OR(V$9="",$I255=""),"",
SUMIFS(収穫記録!$P:$P,収穫記録!$D:$D,$J$1,収穫記録!$I:$I,$J$2,収穫記録!$J:$J,V$9,収穫記録!$F:$F,$I255,収穫記録!$B:$B,"&gt;="&amp;$J$5,収穫記録!$B:$B,"&lt;="&amp;$J$6)
/_xlfn.UNIQUE(_xlfn._xlws.FILTER($E:$E,$D:$D=$J$3))
/IF($J$4="総計",1,IF($J$4="割合",$H255,$K255/10))
),0)</f>
        <v/>
      </c>
      <c r="W255" s="48" t="str" cm="1">
        <f t="array" ref="W255">IFERROR(
IF(OR(W$9="",$I255=""),"",
SUMIFS(収穫記録!$P:$P,収穫記録!$D:$D,$J$1,収穫記録!$I:$I,$J$2,収穫記録!$J:$J,W$9,収穫記録!$F:$F,$I255,収穫記録!$B:$B,"&gt;="&amp;$J$5,収穫記録!$B:$B,"&lt;="&amp;$J$6)
/_xlfn.UNIQUE(_xlfn._xlws.FILTER($E:$E,$D:$D=$J$3))
/IF($J$4="総計",1,IF($J$4="割合",$H255,$K255/10))
),0)</f>
        <v/>
      </c>
      <c r="X255" s="48" t="str" cm="1">
        <f t="array" ref="X255">IFERROR(
IF(OR(X$9="",$I255=""),"",
SUMIFS(収穫記録!$P:$P,収穫記録!$D:$D,$J$1,収穫記録!$I:$I,$J$2,収穫記録!$J:$J,X$9,収穫記録!$F:$F,$I255,収穫記録!$B:$B,"&gt;="&amp;$J$5,収穫記録!$B:$B,"&lt;="&amp;$J$6)
/_xlfn.UNIQUE(_xlfn._xlws.FILTER($E:$E,$D:$D=$J$3))
/IF($J$4="総計",1,IF($J$4="割合",$H255,$K255/10))
),0)</f>
        <v/>
      </c>
    </row>
    <row r="256" spans="10:24">
      <c r="J256" s="13"/>
      <c r="K256" s="37"/>
      <c r="L256" s="46" t="str">
        <f t="shared" si="3"/>
        <v/>
      </c>
      <c r="M256" s="47" cm="1">
        <f t="array" ref="M256">IFERROR(
IF(OR(M$9="",$I256=""),"",
SUMIFS(収穫記録!$P:$P,収穫記録!$D:$D,$J$1,収穫記録!$I:$I,$J$2,収穫記録!$J:$J,M$9,収穫記録!$F:$F,$I256,収穫記録!$B:$B,"&gt;="&amp;$J$5,収穫記録!$B:$B,"&lt;="&amp;$J$6)
/_xlfn.UNIQUE(_xlfn._xlws.FILTER($E:$E,$D:$D=$J$3))
/IF($J$4="総計",1,IF($J$4="割合",$H256,$K256/10))
),0)</f>
        <v>0</v>
      </c>
      <c r="N256" s="48" t="str" cm="1">
        <f t="array" ref="N256">IFERROR(
IF(OR(N$9="",$I256=""),"",
SUMIFS(収穫記録!$P:$P,収穫記録!$D:$D,$J$1,収穫記録!$I:$I,$J$2,収穫記録!$J:$J,N$9,収穫記録!$F:$F,$I256,収穫記録!$B:$B,"&gt;="&amp;$J$5,収穫記録!$B:$B,"&lt;="&amp;$J$6)
/_xlfn.UNIQUE(_xlfn._xlws.FILTER($E:$E,$D:$D=$J$3))
/IF($J$4="総計",1,IF($J$4="割合",$H256,$K256/10))
),0)</f>
        <v/>
      </c>
      <c r="O256" s="48" t="str" cm="1">
        <f t="array" ref="O256">IFERROR(
IF(OR(O$9="",$I256=""),"",
SUMIFS(収穫記録!$P:$P,収穫記録!$D:$D,$J$1,収穫記録!$I:$I,$J$2,収穫記録!$J:$J,O$9,収穫記録!$F:$F,$I256,収穫記録!$B:$B,"&gt;="&amp;$J$5,収穫記録!$B:$B,"&lt;="&amp;$J$6)
/_xlfn.UNIQUE(_xlfn._xlws.FILTER($E:$E,$D:$D=$J$3))
/IF($J$4="総計",1,IF($J$4="割合",$H256,$K256/10))
),0)</f>
        <v/>
      </c>
      <c r="P256" s="48" t="str" cm="1">
        <f t="array" ref="P256">IFERROR(
IF(OR(P$9="",$I256=""),"",
SUMIFS(収穫記録!$P:$P,収穫記録!$D:$D,$J$1,収穫記録!$I:$I,$J$2,収穫記録!$J:$J,P$9,収穫記録!$F:$F,$I256,収穫記録!$B:$B,"&gt;="&amp;$J$5,収穫記録!$B:$B,"&lt;="&amp;$J$6)
/_xlfn.UNIQUE(_xlfn._xlws.FILTER($E:$E,$D:$D=$J$3))
/IF($J$4="総計",1,IF($J$4="割合",$H256,$K256/10))
),0)</f>
        <v/>
      </c>
      <c r="Q256" s="48" t="str" cm="1">
        <f t="array" ref="Q256">IFERROR(
IF(OR(Q$9="",$I256=""),"",
SUMIFS(収穫記録!$P:$P,収穫記録!$D:$D,$J$1,収穫記録!$I:$I,$J$2,収穫記録!$J:$J,Q$9,収穫記録!$F:$F,$I256,収穫記録!$B:$B,"&gt;="&amp;$J$5,収穫記録!$B:$B,"&lt;="&amp;$J$6)
/_xlfn.UNIQUE(_xlfn._xlws.FILTER($E:$E,$D:$D=$J$3))
/IF($J$4="総計",1,IF($J$4="割合",$H256,$K256/10))
),0)</f>
        <v/>
      </c>
      <c r="R256" s="48" t="str" cm="1">
        <f t="array" ref="R256">IFERROR(
IF(OR(R$9="",$I256=""),"",
SUMIFS(収穫記録!$P:$P,収穫記録!$D:$D,$J$1,収穫記録!$I:$I,$J$2,収穫記録!$J:$J,R$9,収穫記録!$F:$F,$I256,収穫記録!$B:$B,"&gt;="&amp;$J$5,収穫記録!$B:$B,"&lt;="&amp;$J$6)
/_xlfn.UNIQUE(_xlfn._xlws.FILTER($E:$E,$D:$D=$J$3))
/IF($J$4="総計",1,IF($J$4="割合",$H256,$K256/10))
),0)</f>
        <v/>
      </c>
      <c r="S256" s="48" t="str" cm="1">
        <f t="array" ref="S256">IFERROR(
IF(OR(S$9="",$I256=""),"",
SUMIFS(収穫記録!$P:$P,収穫記録!$D:$D,$J$1,収穫記録!$I:$I,$J$2,収穫記録!$J:$J,S$9,収穫記録!$F:$F,$I256,収穫記録!$B:$B,"&gt;="&amp;$J$5,収穫記録!$B:$B,"&lt;="&amp;$J$6)
/_xlfn.UNIQUE(_xlfn._xlws.FILTER($E:$E,$D:$D=$J$3))
/IF($J$4="総計",1,IF($J$4="割合",$H256,$K256/10))
),0)</f>
        <v/>
      </c>
      <c r="T256" s="48" t="str" cm="1">
        <f t="array" ref="T256">IFERROR(
IF(OR(T$9="",$I256=""),"",
SUMIFS(収穫記録!$P:$P,収穫記録!$D:$D,$J$1,収穫記録!$I:$I,$J$2,収穫記録!$J:$J,T$9,収穫記録!$F:$F,$I256,収穫記録!$B:$B,"&gt;="&amp;$J$5,収穫記録!$B:$B,"&lt;="&amp;$J$6)
/_xlfn.UNIQUE(_xlfn._xlws.FILTER($E:$E,$D:$D=$J$3))
/IF($J$4="総計",1,IF($J$4="割合",$H256,$K256/10))
),0)</f>
        <v/>
      </c>
      <c r="U256" s="48" t="str" cm="1">
        <f t="array" ref="U256">IFERROR(
IF(OR(U$9="",$I256=""),"",
SUMIFS(収穫記録!$P:$P,収穫記録!$D:$D,$J$1,収穫記録!$I:$I,$J$2,収穫記録!$J:$J,U$9,収穫記録!$F:$F,$I256,収穫記録!$B:$B,"&gt;="&amp;$J$5,収穫記録!$B:$B,"&lt;="&amp;$J$6)
/_xlfn.UNIQUE(_xlfn._xlws.FILTER($E:$E,$D:$D=$J$3))
/IF($J$4="総計",1,IF($J$4="割合",$H256,$K256/10))
),0)</f>
        <v/>
      </c>
      <c r="V256" s="48" t="str" cm="1">
        <f t="array" ref="V256">IFERROR(
IF(OR(V$9="",$I256=""),"",
SUMIFS(収穫記録!$P:$P,収穫記録!$D:$D,$J$1,収穫記録!$I:$I,$J$2,収穫記録!$J:$J,V$9,収穫記録!$F:$F,$I256,収穫記録!$B:$B,"&gt;="&amp;$J$5,収穫記録!$B:$B,"&lt;="&amp;$J$6)
/_xlfn.UNIQUE(_xlfn._xlws.FILTER($E:$E,$D:$D=$J$3))
/IF($J$4="総計",1,IF($J$4="割合",$H256,$K256/10))
),0)</f>
        <v/>
      </c>
      <c r="W256" s="48" t="str" cm="1">
        <f t="array" ref="W256">IFERROR(
IF(OR(W$9="",$I256=""),"",
SUMIFS(収穫記録!$P:$P,収穫記録!$D:$D,$J$1,収穫記録!$I:$I,$J$2,収穫記録!$J:$J,W$9,収穫記録!$F:$F,$I256,収穫記録!$B:$B,"&gt;="&amp;$J$5,収穫記録!$B:$B,"&lt;="&amp;$J$6)
/_xlfn.UNIQUE(_xlfn._xlws.FILTER($E:$E,$D:$D=$J$3))
/IF($J$4="総計",1,IF($J$4="割合",$H256,$K256/10))
),0)</f>
        <v/>
      </c>
      <c r="X256" s="48" t="str" cm="1">
        <f t="array" ref="X256">IFERROR(
IF(OR(X$9="",$I256=""),"",
SUMIFS(収穫記録!$P:$P,収穫記録!$D:$D,$J$1,収穫記録!$I:$I,$J$2,収穫記録!$J:$J,X$9,収穫記録!$F:$F,$I256,収穫記録!$B:$B,"&gt;="&amp;$J$5,収穫記録!$B:$B,"&lt;="&amp;$J$6)
/_xlfn.UNIQUE(_xlfn._xlws.FILTER($E:$E,$D:$D=$J$3))
/IF($J$4="総計",1,IF($J$4="割合",$H256,$K256/10))
),0)</f>
        <v/>
      </c>
    </row>
    <row r="257" spans="10:24">
      <c r="J257" s="13"/>
      <c r="K257" s="37"/>
      <c r="L257" s="46" t="str">
        <f t="shared" si="3"/>
        <v/>
      </c>
      <c r="M257" s="47" cm="1">
        <f t="array" ref="M257">IFERROR(
IF(OR(M$9="",$I257=""),"",
SUMIFS(収穫記録!$P:$P,収穫記録!$D:$D,$J$1,収穫記録!$I:$I,$J$2,収穫記録!$J:$J,M$9,収穫記録!$F:$F,$I257,収穫記録!$B:$B,"&gt;="&amp;$J$5,収穫記録!$B:$B,"&lt;="&amp;$J$6)
/_xlfn.UNIQUE(_xlfn._xlws.FILTER($E:$E,$D:$D=$J$3))
/IF($J$4="総計",1,IF($J$4="割合",$H257,$K257/10))
),0)</f>
        <v>0</v>
      </c>
      <c r="N257" s="48" t="str" cm="1">
        <f t="array" ref="N257">IFERROR(
IF(OR(N$9="",$I257=""),"",
SUMIFS(収穫記録!$P:$P,収穫記録!$D:$D,$J$1,収穫記録!$I:$I,$J$2,収穫記録!$J:$J,N$9,収穫記録!$F:$F,$I257,収穫記録!$B:$B,"&gt;="&amp;$J$5,収穫記録!$B:$B,"&lt;="&amp;$J$6)
/_xlfn.UNIQUE(_xlfn._xlws.FILTER($E:$E,$D:$D=$J$3))
/IF($J$4="総計",1,IF($J$4="割合",$H257,$K257/10))
),0)</f>
        <v/>
      </c>
      <c r="O257" s="48" t="str" cm="1">
        <f t="array" ref="O257">IFERROR(
IF(OR(O$9="",$I257=""),"",
SUMIFS(収穫記録!$P:$P,収穫記録!$D:$D,$J$1,収穫記録!$I:$I,$J$2,収穫記録!$J:$J,O$9,収穫記録!$F:$F,$I257,収穫記録!$B:$B,"&gt;="&amp;$J$5,収穫記録!$B:$B,"&lt;="&amp;$J$6)
/_xlfn.UNIQUE(_xlfn._xlws.FILTER($E:$E,$D:$D=$J$3))
/IF($J$4="総計",1,IF($J$4="割合",$H257,$K257/10))
),0)</f>
        <v/>
      </c>
      <c r="P257" s="48" t="str" cm="1">
        <f t="array" ref="P257">IFERROR(
IF(OR(P$9="",$I257=""),"",
SUMIFS(収穫記録!$P:$P,収穫記録!$D:$D,$J$1,収穫記録!$I:$I,$J$2,収穫記録!$J:$J,P$9,収穫記録!$F:$F,$I257,収穫記録!$B:$B,"&gt;="&amp;$J$5,収穫記録!$B:$B,"&lt;="&amp;$J$6)
/_xlfn.UNIQUE(_xlfn._xlws.FILTER($E:$E,$D:$D=$J$3))
/IF($J$4="総計",1,IF($J$4="割合",$H257,$K257/10))
),0)</f>
        <v/>
      </c>
      <c r="Q257" s="48" t="str" cm="1">
        <f t="array" ref="Q257">IFERROR(
IF(OR(Q$9="",$I257=""),"",
SUMIFS(収穫記録!$P:$P,収穫記録!$D:$D,$J$1,収穫記録!$I:$I,$J$2,収穫記録!$J:$J,Q$9,収穫記録!$F:$F,$I257,収穫記録!$B:$B,"&gt;="&amp;$J$5,収穫記録!$B:$B,"&lt;="&amp;$J$6)
/_xlfn.UNIQUE(_xlfn._xlws.FILTER($E:$E,$D:$D=$J$3))
/IF($J$4="総計",1,IF($J$4="割合",$H257,$K257/10))
),0)</f>
        <v/>
      </c>
      <c r="R257" s="48" t="str" cm="1">
        <f t="array" ref="R257">IFERROR(
IF(OR(R$9="",$I257=""),"",
SUMIFS(収穫記録!$P:$P,収穫記録!$D:$D,$J$1,収穫記録!$I:$I,$J$2,収穫記録!$J:$J,R$9,収穫記録!$F:$F,$I257,収穫記録!$B:$B,"&gt;="&amp;$J$5,収穫記録!$B:$B,"&lt;="&amp;$J$6)
/_xlfn.UNIQUE(_xlfn._xlws.FILTER($E:$E,$D:$D=$J$3))
/IF($J$4="総計",1,IF($J$4="割合",$H257,$K257/10))
),0)</f>
        <v/>
      </c>
      <c r="S257" s="48" t="str" cm="1">
        <f t="array" ref="S257">IFERROR(
IF(OR(S$9="",$I257=""),"",
SUMIFS(収穫記録!$P:$P,収穫記録!$D:$D,$J$1,収穫記録!$I:$I,$J$2,収穫記録!$J:$J,S$9,収穫記録!$F:$F,$I257,収穫記録!$B:$B,"&gt;="&amp;$J$5,収穫記録!$B:$B,"&lt;="&amp;$J$6)
/_xlfn.UNIQUE(_xlfn._xlws.FILTER($E:$E,$D:$D=$J$3))
/IF($J$4="総計",1,IF($J$4="割合",$H257,$K257/10))
),0)</f>
        <v/>
      </c>
      <c r="T257" s="48" t="str" cm="1">
        <f t="array" ref="T257">IFERROR(
IF(OR(T$9="",$I257=""),"",
SUMIFS(収穫記録!$P:$P,収穫記録!$D:$D,$J$1,収穫記録!$I:$I,$J$2,収穫記録!$J:$J,T$9,収穫記録!$F:$F,$I257,収穫記録!$B:$B,"&gt;="&amp;$J$5,収穫記録!$B:$B,"&lt;="&amp;$J$6)
/_xlfn.UNIQUE(_xlfn._xlws.FILTER($E:$E,$D:$D=$J$3))
/IF($J$4="総計",1,IF($J$4="割合",$H257,$K257/10))
),0)</f>
        <v/>
      </c>
      <c r="U257" s="48" t="str" cm="1">
        <f t="array" ref="U257">IFERROR(
IF(OR(U$9="",$I257=""),"",
SUMIFS(収穫記録!$P:$P,収穫記録!$D:$D,$J$1,収穫記録!$I:$I,$J$2,収穫記録!$J:$J,U$9,収穫記録!$F:$F,$I257,収穫記録!$B:$B,"&gt;="&amp;$J$5,収穫記録!$B:$B,"&lt;="&amp;$J$6)
/_xlfn.UNIQUE(_xlfn._xlws.FILTER($E:$E,$D:$D=$J$3))
/IF($J$4="総計",1,IF($J$4="割合",$H257,$K257/10))
),0)</f>
        <v/>
      </c>
      <c r="V257" s="48" t="str" cm="1">
        <f t="array" ref="V257">IFERROR(
IF(OR(V$9="",$I257=""),"",
SUMIFS(収穫記録!$P:$P,収穫記録!$D:$D,$J$1,収穫記録!$I:$I,$J$2,収穫記録!$J:$J,V$9,収穫記録!$F:$F,$I257,収穫記録!$B:$B,"&gt;="&amp;$J$5,収穫記録!$B:$B,"&lt;="&amp;$J$6)
/_xlfn.UNIQUE(_xlfn._xlws.FILTER($E:$E,$D:$D=$J$3))
/IF($J$4="総計",1,IF($J$4="割合",$H257,$K257/10))
),0)</f>
        <v/>
      </c>
      <c r="W257" s="48" t="str" cm="1">
        <f t="array" ref="W257">IFERROR(
IF(OR(W$9="",$I257=""),"",
SUMIFS(収穫記録!$P:$P,収穫記録!$D:$D,$J$1,収穫記録!$I:$I,$J$2,収穫記録!$J:$J,W$9,収穫記録!$F:$F,$I257,収穫記録!$B:$B,"&gt;="&amp;$J$5,収穫記録!$B:$B,"&lt;="&amp;$J$6)
/_xlfn.UNIQUE(_xlfn._xlws.FILTER($E:$E,$D:$D=$J$3))
/IF($J$4="総計",1,IF($J$4="割合",$H257,$K257/10))
),0)</f>
        <v/>
      </c>
      <c r="X257" s="48" t="str" cm="1">
        <f t="array" ref="X257">IFERROR(
IF(OR(X$9="",$I257=""),"",
SUMIFS(収穫記録!$P:$P,収穫記録!$D:$D,$J$1,収穫記録!$I:$I,$J$2,収穫記録!$J:$J,X$9,収穫記録!$F:$F,$I257,収穫記録!$B:$B,"&gt;="&amp;$J$5,収穫記録!$B:$B,"&lt;="&amp;$J$6)
/_xlfn.UNIQUE(_xlfn._xlws.FILTER($E:$E,$D:$D=$J$3))
/IF($J$4="総計",1,IF($J$4="割合",$H257,$K257/10))
),0)</f>
        <v/>
      </c>
    </row>
    <row r="258" spans="10:24">
      <c r="J258" s="13"/>
      <c r="K258" s="37"/>
      <c r="L258" s="46" t="str">
        <f t="shared" si="3"/>
        <v/>
      </c>
      <c r="M258" s="47" cm="1">
        <f t="array" ref="M258">IFERROR(
IF(OR(M$9="",$I258=""),"",
SUMIFS(収穫記録!$P:$P,収穫記録!$D:$D,$J$1,収穫記録!$I:$I,$J$2,収穫記録!$J:$J,M$9,収穫記録!$F:$F,$I258,収穫記録!$B:$B,"&gt;="&amp;$J$5,収穫記録!$B:$B,"&lt;="&amp;$J$6)
/_xlfn.UNIQUE(_xlfn._xlws.FILTER($E:$E,$D:$D=$J$3))
/IF($J$4="総計",1,IF($J$4="割合",$H258,$K258/10))
),0)</f>
        <v>0</v>
      </c>
      <c r="N258" s="48" t="str" cm="1">
        <f t="array" ref="N258">IFERROR(
IF(OR(N$9="",$I258=""),"",
SUMIFS(収穫記録!$P:$P,収穫記録!$D:$D,$J$1,収穫記録!$I:$I,$J$2,収穫記録!$J:$J,N$9,収穫記録!$F:$F,$I258,収穫記録!$B:$B,"&gt;="&amp;$J$5,収穫記録!$B:$B,"&lt;="&amp;$J$6)
/_xlfn.UNIQUE(_xlfn._xlws.FILTER($E:$E,$D:$D=$J$3))
/IF($J$4="総計",1,IF($J$4="割合",$H258,$K258/10))
),0)</f>
        <v/>
      </c>
      <c r="O258" s="48" t="str" cm="1">
        <f t="array" ref="O258">IFERROR(
IF(OR(O$9="",$I258=""),"",
SUMIFS(収穫記録!$P:$P,収穫記録!$D:$D,$J$1,収穫記録!$I:$I,$J$2,収穫記録!$J:$J,O$9,収穫記録!$F:$F,$I258,収穫記録!$B:$B,"&gt;="&amp;$J$5,収穫記録!$B:$B,"&lt;="&amp;$J$6)
/_xlfn.UNIQUE(_xlfn._xlws.FILTER($E:$E,$D:$D=$J$3))
/IF($J$4="総計",1,IF($J$4="割合",$H258,$K258/10))
),0)</f>
        <v/>
      </c>
      <c r="P258" s="48" t="str" cm="1">
        <f t="array" ref="P258">IFERROR(
IF(OR(P$9="",$I258=""),"",
SUMIFS(収穫記録!$P:$P,収穫記録!$D:$D,$J$1,収穫記録!$I:$I,$J$2,収穫記録!$J:$J,P$9,収穫記録!$F:$F,$I258,収穫記録!$B:$B,"&gt;="&amp;$J$5,収穫記録!$B:$B,"&lt;="&amp;$J$6)
/_xlfn.UNIQUE(_xlfn._xlws.FILTER($E:$E,$D:$D=$J$3))
/IF($J$4="総計",1,IF($J$4="割合",$H258,$K258/10))
),0)</f>
        <v/>
      </c>
      <c r="Q258" s="48" t="str" cm="1">
        <f t="array" ref="Q258">IFERROR(
IF(OR(Q$9="",$I258=""),"",
SUMIFS(収穫記録!$P:$P,収穫記録!$D:$D,$J$1,収穫記録!$I:$I,$J$2,収穫記録!$J:$J,Q$9,収穫記録!$F:$F,$I258,収穫記録!$B:$B,"&gt;="&amp;$J$5,収穫記録!$B:$B,"&lt;="&amp;$J$6)
/_xlfn.UNIQUE(_xlfn._xlws.FILTER($E:$E,$D:$D=$J$3))
/IF($J$4="総計",1,IF($J$4="割合",$H258,$K258/10))
),0)</f>
        <v/>
      </c>
      <c r="R258" s="48" t="str" cm="1">
        <f t="array" ref="R258">IFERROR(
IF(OR(R$9="",$I258=""),"",
SUMIFS(収穫記録!$P:$P,収穫記録!$D:$D,$J$1,収穫記録!$I:$I,$J$2,収穫記録!$J:$J,R$9,収穫記録!$F:$F,$I258,収穫記録!$B:$B,"&gt;="&amp;$J$5,収穫記録!$B:$B,"&lt;="&amp;$J$6)
/_xlfn.UNIQUE(_xlfn._xlws.FILTER($E:$E,$D:$D=$J$3))
/IF($J$4="総計",1,IF($J$4="割合",$H258,$K258/10))
),0)</f>
        <v/>
      </c>
      <c r="S258" s="48" t="str" cm="1">
        <f t="array" ref="S258">IFERROR(
IF(OR(S$9="",$I258=""),"",
SUMIFS(収穫記録!$P:$P,収穫記録!$D:$D,$J$1,収穫記録!$I:$I,$J$2,収穫記録!$J:$J,S$9,収穫記録!$F:$F,$I258,収穫記録!$B:$B,"&gt;="&amp;$J$5,収穫記録!$B:$B,"&lt;="&amp;$J$6)
/_xlfn.UNIQUE(_xlfn._xlws.FILTER($E:$E,$D:$D=$J$3))
/IF($J$4="総計",1,IF($J$4="割合",$H258,$K258/10))
),0)</f>
        <v/>
      </c>
      <c r="T258" s="48" t="str" cm="1">
        <f t="array" ref="T258">IFERROR(
IF(OR(T$9="",$I258=""),"",
SUMIFS(収穫記録!$P:$P,収穫記録!$D:$D,$J$1,収穫記録!$I:$I,$J$2,収穫記録!$J:$J,T$9,収穫記録!$F:$F,$I258,収穫記録!$B:$B,"&gt;="&amp;$J$5,収穫記録!$B:$B,"&lt;="&amp;$J$6)
/_xlfn.UNIQUE(_xlfn._xlws.FILTER($E:$E,$D:$D=$J$3))
/IF($J$4="総計",1,IF($J$4="割合",$H258,$K258/10))
),0)</f>
        <v/>
      </c>
      <c r="U258" s="48" t="str" cm="1">
        <f t="array" ref="U258">IFERROR(
IF(OR(U$9="",$I258=""),"",
SUMIFS(収穫記録!$P:$P,収穫記録!$D:$D,$J$1,収穫記録!$I:$I,$J$2,収穫記録!$J:$J,U$9,収穫記録!$F:$F,$I258,収穫記録!$B:$B,"&gt;="&amp;$J$5,収穫記録!$B:$B,"&lt;="&amp;$J$6)
/_xlfn.UNIQUE(_xlfn._xlws.FILTER($E:$E,$D:$D=$J$3))
/IF($J$4="総計",1,IF($J$4="割合",$H258,$K258/10))
),0)</f>
        <v/>
      </c>
      <c r="V258" s="48" t="str" cm="1">
        <f t="array" ref="V258">IFERROR(
IF(OR(V$9="",$I258=""),"",
SUMIFS(収穫記録!$P:$P,収穫記録!$D:$D,$J$1,収穫記録!$I:$I,$J$2,収穫記録!$J:$J,V$9,収穫記録!$F:$F,$I258,収穫記録!$B:$B,"&gt;="&amp;$J$5,収穫記録!$B:$B,"&lt;="&amp;$J$6)
/_xlfn.UNIQUE(_xlfn._xlws.FILTER($E:$E,$D:$D=$J$3))
/IF($J$4="総計",1,IF($J$4="割合",$H258,$K258/10))
),0)</f>
        <v/>
      </c>
      <c r="W258" s="48" t="str" cm="1">
        <f t="array" ref="W258">IFERROR(
IF(OR(W$9="",$I258=""),"",
SUMIFS(収穫記録!$P:$P,収穫記録!$D:$D,$J$1,収穫記録!$I:$I,$J$2,収穫記録!$J:$J,W$9,収穫記録!$F:$F,$I258,収穫記録!$B:$B,"&gt;="&amp;$J$5,収穫記録!$B:$B,"&lt;="&amp;$J$6)
/_xlfn.UNIQUE(_xlfn._xlws.FILTER($E:$E,$D:$D=$J$3))
/IF($J$4="総計",1,IF($J$4="割合",$H258,$K258/10))
),0)</f>
        <v/>
      </c>
      <c r="X258" s="48" t="str" cm="1">
        <f t="array" ref="X258">IFERROR(
IF(OR(X$9="",$I258=""),"",
SUMIFS(収穫記録!$P:$P,収穫記録!$D:$D,$J$1,収穫記録!$I:$I,$J$2,収穫記録!$J:$J,X$9,収穫記録!$F:$F,$I258,収穫記録!$B:$B,"&gt;="&amp;$J$5,収穫記録!$B:$B,"&lt;="&amp;$J$6)
/_xlfn.UNIQUE(_xlfn._xlws.FILTER($E:$E,$D:$D=$J$3))
/IF($J$4="総計",1,IF($J$4="割合",$H258,$K258/10))
),0)</f>
        <v/>
      </c>
    </row>
    <row r="259" spans="10:24">
      <c r="J259" s="13"/>
      <c r="K259" s="37"/>
      <c r="L259" s="46" t="str">
        <f t="shared" si="3"/>
        <v/>
      </c>
      <c r="M259" s="47" cm="1">
        <f t="array" ref="M259">IFERROR(
IF(OR(M$9="",$I259=""),"",
SUMIFS(収穫記録!$P:$P,収穫記録!$D:$D,$J$1,収穫記録!$I:$I,$J$2,収穫記録!$J:$J,M$9,収穫記録!$F:$F,$I259,収穫記録!$B:$B,"&gt;="&amp;$J$5,収穫記録!$B:$B,"&lt;="&amp;$J$6)
/_xlfn.UNIQUE(_xlfn._xlws.FILTER($E:$E,$D:$D=$J$3))
/IF($J$4="総計",1,IF($J$4="割合",$H259,$K259/10))
),0)</f>
        <v>0</v>
      </c>
      <c r="N259" s="48" t="str" cm="1">
        <f t="array" ref="N259">IFERROR(
IF(OR(N$9="",$I259=""),"",
SUMIFS(収穫記録!$P:$P,収穫記録!$D:$D,$J$1,収穫記録!$I:$I,$J$2,収穫記録!$J:$J,N$9,収穫記録!$F:$F,$I259,収穫記録!$B:$B,"&gt;="&amp;$J$5,収穫記録!$B:$B,"&lt;="&amp;$J$6)
/_xlfn.UNIQUE(_xlfn._xlws.FILTER($E:$E,$D:$D=$J$3))
/IF($J$4="総計",1,IF($J$4="割合",$H259,$K259/10))
),0)</f>
        <v/>
      </c>
      <c r="O259" s="48" t="str" cm="1">
        <f t="array" ref="O259">IFERROR(
IF(OR(O$9="",$I259=""),"",
SUMIFS(収穫記録!$P:$P,収穫記録!$D:$D,$J$1,収穫記録!$I:$I,$J$2,収穫記録!$J:$J,O$9,収穫記録!$F:$F,$I259,収穫記録!$B:$B,"&gt;="&amp;$J$5,収穫記録!$B:$B,"&lt;="&amp;$J$6)
/_xlfn.UNIQUE(_xlfn._xlws.FILTER($E:$E,$D:$D=$J$3))
/IF($J$4="総計",1,IF($J$4="割合",$H259,$K259/10))
),0)</f>
        <v/>
      </c>
      <c r="P259" s="48" t="str" cm="1">
        <f t="array" ref="P259">IFERROR(
IF(OR(P$9="",$I259=""),"",
SUMIFS(収穫記録!$P:$P,収穫記録!$D:$D,$J$1,収穫記録!$I:$I,$J$2,収穫記録!$J:$J,P$9,収穫記録!$F:$F,$I259,収穫記録!$B:$B,"&gt;="&amp;$J$5,収穫記録!$B:$B,"&lt;="&amp;$J$6)
/_xlfn.UNIQUE(_xlfn._xlws.FILTER($E:$E,$D:$D=$J$3))
/IF($J$4="総計",1,IF($J$4="割合",$H259,$K259/10))
),0)</f>
        <v/>
      </c>
      <c r="Q259" s="48" t="str" cm="1">
        <f t="array" ref="Q259">IFERROR(
IF(OR(Q$9="",$I259=""),"",
SUMIFS(収穫記録!$P:$P,収穫記録!$D:$D,$J$1,収穫記録!$I:$I,$J$2,収穫記録!$J:$J,Q$9,収穫記録!$F:$F,$I259,収穫記録!$B:$B,"&gt;="&amp;$J$5,収穫記録!$B:$B,"&lt;="&amp;$J$6)
/_xlfn.UNIQUE(_xlfn._xlws.FILTER($E:$E,$D:$D=$J$3))
/IF($J$4="総計",1,IF($J$4="割合",$H259,$K259/10))
),0)</f>
        <v/>
      </c>
      <c r="R259" s="48" t="str" cm="1">
        <f t="array" ref="R259">IFERROR(
IF(OR(R$9="",$I259=""),"",
SUMIFS(収穫記録!$P:$P,収穫記録!$D:$D,$J$1,収穫記録!$I:$I,$J$2,収穫記録!$J:$J,R$9,収穫記録!$F:$F,$I259,収穫記録!$B:$B,"&gt;="&amp;$J$5,収穫記録!$B:$B,"&lt;="&amp;$J$6)
/_xlfn.UNIQUE(_xlfn._xlws.FILTER($E:$E,$D:$D=$J$3))
/IF($J$4="総計",1,IF($J$4="割合",$H259,$K259/10))
),0)</f>
        <v/>
      </c>
      <c r="S259" s="48" t="str" cm="1">
        <f t="array" ref="S259">IFERROR(
IF(OR(S$9="",$I259=""),"",
SUMIFS(収穫記録!$P:$P,収穫記録!$D:$D,$J$1,収穫記録!$I:$I,$J$2,収穫記録!$J:$J,S$9,収穫記録!$F:$F,$I259,収穫記録!$B:$B,"&gt;="&amp;$J$5,収穫記録!$B:$B,"&lt;="&amp;$J$6)
/_xlfn.UNIQUE(_xlfn._xlws.FILTER($E:$E,$D:$D=$J$3))
/IF($J$4="総計",1,IF($J$4="割合",$H259,$K259/10))
),0)</f>
        <v/>
      </c>
      <c r="T259" s="48" t="str" cm="1">
        <f t="array" ref="T259">IFERROR(
IF(OR(T$9="",$I259=""),"",
SUMIFS(収穫記録!$P:$P,収穫記録!$D:$D,$J$1,収穫記録!$I:$I,$J$2,収穫記録!$J:$J,T$9,収穫記録!$F:$F,$I259,収穫記録!$B:$B,"&gt;="&amp;$J$5,収穫記録!$B:$B,"&lt;="&amp;$J$6)
/_xlfn.UNIQUE(_xlfn._xlws.FILTER($E:$E,$D:$D=$J$3))
/IF($J$4="総計",1,IF($J$4="割合",$H259,$K259/10))
),0)</f>
        <v/>
      </c>
      <c r="U259" s="48" t="str" cm="1">
        <f t="array" ref="U259">IFERROR(
IF(OR(U$9="",$I259=""),"",
SUMIFS(収穫記録!$P:$P,収穫記録!$D:$D,$J$1,収穫記録!$I:$I,$J$2,収穫記録!$J:$J,U$9,収穫記録!$F:$F,$I259,収穫記録!$B:$B,"&gt;="&amp;$J$5,収穫記録!$B:$B,"&lt;="&amp;$J$6)
/_xlfn.UNIQUE(_xlfn._xlws.FILTER($E:$E,$D:$D=$J$3))
/IF($J$4="総計",1,IF($J$4="割合",$H259,$K259/10))
),0)</f>
        <v/>
      </c>
      <c r="V259" s="48" t="str" cm="1">
        <f t="array" ref="V259">IFERROR(
IF(OR(V$9="",$I259=""),"",
SUMIFS(収穫記録!$P:$P,収穫記録!$D:$D,$J$1,収穫記録!$I:$I,$J$2,収穫記録!$J:$J,V$9,収穫記録!$F:$F,$I259,収穫記録!$B:$B,"&gt;="&amp;$J$5,収穫記録!$B:$B,"&lt;="&amp;$J$6)
/_xlfn.UNIQUE(_xlfn._xlws.FILTER($E:$E,$D:$D=$J$3))
/IF($J$4="総計",1,IF($J$4="割合",$H259,$K259/10))
),0)</f>
        <v/>
      </c>
      <c r="W259" s="48" t="str" cm="1">
        <f t="array" ref="W259">IFERROR(
IF(OR(W$9="",$I259=""),"",
SUMIFS(収穫記録!$P:$P,収穫記録!$D:$D,$J$1,収穫記録!$I:$I,$J$2,収穫記録!$J:$J,W$9,収穫記録!$F:$F,$I259,収穫記録!$B:$B,"&gt;="&amp;$J$5,収穫記録!$B:$B,"&lt;="&amp;$J$6)
/_xlfn.UNIQUE(_xlfn._xlws.FILTER($E:$E,$D:$D=$J$3))
/IF($J$4="総計",1,IF($J$4="割合",$H259,$K259/10))
),0)</f>
        <v/>
      </c>
      <c r="X259" s="48" t="str" cm="1">
        <f t="array" ref="X259">IFERROR(
IF(OR(X$9="",$I259=""),"",
SUMIFS(収穫記録!$P:$P,収穫記録!$D:$D,$J$1,収穫記録!$I:$I,$J$2,収穫記録!$J:$J,X$9,収穫記録!$F:$F,$I259,収穫記録!$B:$B,"&gt;="&amp;$J$5,収穫記録!$B:$B,"&lt;="&amp;$J$6)
/_xlfn.UNIQUE(_xlfn._xlws.FILTER($E:$E,$D:$D=$J$3))
/IF($J$4="総計",1,IF($J$4="割合",$H259,$K259/10))
),0)</f>
        <v/>
      </c>
    </row>
    <row r="260" spans="10:24">
      <c r="J260" s="13"/>
      <c r="K260" s="37"/>
      <c r="L260" s="46" t="str">
        <f t="shared" si="3"/>
        <v/>
      </c>
      <c r="M260" s="47" cm="1">
        <f t="array" ref="M260">IFERROR(
IF(OR(M$9="",$I260=""),"",
SUMIFS(収穫記録!$P:$P,収穫記録!$D:$D,$J$1,収穫記録!$I:$I,$J$2,収穫記録!$J:$J,M$9,収穫記録!$F:$F,$I260,収穫記録!$B:$B,"&gt;="&amp;$J$5,収穫記録!$B:$B,"&lt;="&amp;$J$6)
/_xlfn.UNIQUE(_xlfn._xlws.FILTER($E:$E,$D:$D=$J$3))
/IF($J$4="総計",1,IF($J$4="割合",$H260,$K260/10))
),0)</f>
        <v>0</v>
      </c>
      <c r="N260" s="48" t="str" cm="1">
        <f t="array" ref="N260">IFERROR(
IF(OR(N$9="",$I260=""),"",
SUMIFS(収穫記録!$P:$P,収穫記録!$D:$D,$J$1,収穫記録!$I:$I,$J$2,収穫記録!$J:$J,N$9,収穫記録!$F:$F,$I260,収穫記録!$B:$B,"&gt;="&amp;$J$5,収穫記録!$B:$B,"&lt;="&amp;$J$6)
/_xlfn.UNIQUE(_xlfn._xlws.FILTER($E:$E,$D:$D=$J$3))
/IF($J$4="総計",1,IF($J$4="割合",$H260,$K260/10))
),0)</f>
        <v/>
      </c>
      <c r="O260" s="48" t="str" cm="1">
        <f t="array" ref="O260">IFERROR(
IF(OR(O$9="",$I260=""),"",
SUMIFS(収穫記録!$P:$P,収穫記録!$D:$D,$J$1,収穫記録!$I:$I,$J$2,収穫記録!$J:$J,O$9,収穫記録!$F:$F,$I260,収穫記録!$B:$B,"&gt;="&amp;$J$5,収穫記録!$B:$B,"&lt;="&amp;$J$6)
/_xlfn.UNIQUE(_xlfn._xlws.FILTER($E:$E,$D:$D=$J$3))
/IF($J$4="総計",1,IF($J$4="割合",$H260,$K260/10))
),0)</f>
        <v/>
      </c>
      <c r="P260" s="48" t="str" cm="1">
        <f t="array" ref="P260">IFERROR(
IF(OR(P$9="",$I260=""),"",
SUMIFS(収穫記録!$P:$P,収穫記録!$D:$D,$J$1,収穫記録!$I:$I,$J$2,収穫記録!$J:$J,P$9,収穫記録!$F:$F,$I260,収穫記録!$B:$B,"&gt;="&amp;$J$5,収穫記録!$B:$B,"&lt;="&amp;$J$6)
/_xlfn.UNIQUE(_xlfn._xlws.FILTER($E:$E,$D:$D=$J$3))
/IF($J$4="総計",1,IF($J$4="割合",$H260,$K260/10))
),0)</f>
        <v/>
      </c>
      <c r="Q260" s="48" t="str" cm="1">
        <f t="array" ref="Q260">IFERROR(
IF(OR(Q$9="",$I260=""),"",
SUMIFS(収穫記録!$P:$P,収穫記録!$D:$D,$J$1,収穫記録!$I:$I,$J$2,収穫記録!$J:$J,Q$9,収穫記録!$F:$F,$I260,収穫記録!$B:$B,"&gt;="&amp;$J$5,収穫記録!$B:$B,"&lt;="&amp;$J$6)
/_xlfn.UNIQUE(_xlfn._xlws.FILTER($E:$E,$D:$D=$J$3))
/IF($J$4="総計",1,IF($J$4="割合",$H260,$K260/10))
),0)</f>
        <v/>
      </c>
      <c r="R260" s="48" t="str" cm="1">
        <f t="array" ref="R260">IFERROR(
IF(OR(R$9="",$I260=""),"",
SUMIFS(収穫記録!$P:$P,収穫記録!$D:$D,$J$1,収穫記録!$I:$I,$J$2,収穫記録!$J:$J,R$9,収穫記録!$F:$F,$I260,収穫記録!$B:$B,"&gt;="&amp;$J$5,収穫記録!$B:$B,"&lt;="&amp;$J$6)
/_xlfn.UNIQUE(_xlfn._xlws.FILTER($E:$E,$D:$D=$J$3))
/IF($J$4="総計",1,IF($J$4="割合",$H260,$K260/10))
),0)</f>
        <v/>
      </c>
      <c r="S260" s="48" t="str" cm="1">
        <f t="array" ref="S260">IFERROR(
IF(OR(S$9="",$I260=""),"",
SUMIFS(収穫記録!$P:$P,収穫記録!$D:$D,$J$1,収穫記録!$I:$I,$J$2,収穫記録!$J:$J,S$9,収穫記録!$F:$F,$I260,収穫記録!$B:$B,"&gt;="&amp;$J$5,収穫記録!$B:$B,"&lt;="&amp;$J$6)
/_xlfn.UNIQUE(_xlfn._xlws.FILTER($E:$E,$D:$D=$J$3))
/IF($J$4="総計",1,IF($J$4="割合",$H260,$K260/10))
),0)</f>
        <v/>
      </c>
      <c r="T260" s="48" t="str" cm="1">
        <f t="array" ref="T260">IFERROR(
IF(OR(T$9="",$I260=""),"",
SUMIFS(収穫記録!$P:$P,収穫記録!$D:$D,$J$1,収穫記録!$I:$I,$J$2,収穫記録!$J:$J,T$9,収穫記録!$F:$F,$I260,収穫記録!$B:$B,"&gt;="&amp;$J$5,収穫記録!$B:$B,"&lt;="&amp;$J$6)
/_xlfn.UNIQUE(_xlfn._xlws.FILTER($E:$E,$D:$D=$J$3))
/IF($J$4="総計",1,IF($J$4="割合",$H260,$K260/10))
),0)</f>
        <v/>
      </c>
      <c r="U260" s="48" t="str" cm="1">
        <f t="array" ref="U260">IFERROR(
IF(OR(U$9="",$I260=""),"",
SUMIFS(収穫記録!$P:$P,収穫記録!$D:$D,$J$1,収穫記録!$I:$I,$J$2,収穫記録!$J:$J,U$9,収穫記録!$F:$F,$I260,収穫記録!$B:$B,"&gt;="&amp;$J$5,収穫記録!$B:$B,"&lt;="&amp;$J$6)
/_xlfn.UNIQUE(_xlfn._xlws.FILTER($E:$E,$D:$D=$J$3))
/IF($J$4="総計",1,IF($J$4="割合",$H260,$K260/10))
),0)</f>
        <v/>
      </c>
      <c r="V260" s="48" t="str" cm="1">
        <f t="array" ref="V260">IFERROR(
IF(OR(V$9="",$I260=""),"",
SUMIFS(収穫記録!$P:$P,収穫記録!$D:$D,$J$1,収穫記録!$I:$I,$J$2,収穫記録!$J:$J,V$9,収穫記録!$F:$F,$I260,収穫記録!$B:$B,"&gt;="&amp;$J$5,収穫記録!$B:$B,"&lt;="&amp;$J$6)
/_xlfn.UNIQUE(_xlfn._xlws.FILTER($E:$E,$D:$D=$J$3))
/IF($J$4="総計",1,IF($J$4="割合",$H260,$K260/10))
),0)</f>
        <v/>
      </c>
      <c r="W260" s="48" t="str" cm="1">
        <f t="array" ref="W260">IFERROR(
IF(OR(W$9="",$I260=""),"",
SUMIFS(収穫記録!$P:$P,収穫記録!$D:$D,$J$1,収穫記録!$I:$I,$J$2,収穫記録!$J:$J,W$9,収穫記録!$F:$F,$I260,収穫記録!$B:$B,"&gt;="&amp;$J$5,収穫記録!$B:$B,"&lt;="&amp;$J$6)
/_xlfn.UNIQUE(_xlfn._xlws.FILTER($E:$E,$D:$D=$J$3))
/IF($J$4="総計",1,IF($J$4="割合",$H260,$K260/10))
),0)</f>
        <v/>
      </c>
      <c r="X260" s="48" t="str" cm="1">
        <f t="array" ref="X260">IFERROR(
IF(OR(X$9="",$I260=""),"",
SUMIFS(収穫記録!$P:$P,収穫記録!$D:$D,$J$1,収穫記録!$I:$I,$J$2,収穫記録!$J:$J,X$9,収穫記録!$F:$F,$I260,収穫記録!$B:$B,"&gt;="&amp;$J$5,収穫記録!$B:$B,"&lt;="&amp;$J$6)
/_xlfn.UNIQUE(_xlfn._xlws.FILTER($E:$E,$D:$D=$J$3))
/IF($J$4="総計",1,IF($J$4="割合",$H260,$K260/10))
),0)</f>
        <v/>
      </c>
    </row>
    <row r="261" spans="10:24">
      <c r="J261" s="13"/>
      <c r="K261" s="37"/>
      <c r="L261" s="46" t="str">
        <f t="shared" si="3"/>
        <v/>
      </c>
      <c r="M261" s="47" cm="1">
        <f t="array" ref="M261">IFERROR(
IF(OR(M$9="",$I261=""),"",
SUMIFS(収穫記録!$P:$P,収穫記録!$D:$D,$J$1,収穫記録!$I:$I,$J$2,収穫記録!$J:$J,M$9,収穫記録!$F:$F,$I261,収穫記録!$B:$B,"&gt;="&amp;$J$5,収穫記録!$B:$B,"&lt;="&amp;$J$6)
/_xlfn.UNIQUE(_xlfn._xlws.FILTER($E:$E,$D:$D=$J$3))
/IF($J$4="総計",1,IF($J$4="割合",$H261,$K261/10))
),0)</f>
        <v>0</v>
      </c>
      <c r="N261" s="48" t="str" cm="1">
        <f t="array" ref="N261">IFERROR(
IF(OR(N$9="",$I261=""),"",
SUMIFS(収穫記録!$P:$P,収穫記録!$D:$D,$J$1,収穫記録!$I:$I,$J$2,収穫記録!$J:$J,N$9,収穫記録!$F:$F,$I261,収穫記録!$B:$B,"&gt;="&amp;$J$5,収穫記録!$B:$B,"&lt;="&amp;$J$6)
/_xlfn.UNIQUE(_xlfn._xlws.FILTER($E:$E,$D:$D=$J$3))
/IF($J$4="総計",1,IF($J$4="割合",$H261,$K261/10))
),0)</f>
        <v/>
      </c>
      <c r="O261" s="48" t="str" cm="1">
        <f t="array" ref="O261">IFERROR(
IF(OR(O$9="",$I261=""),"",
SUMIFS(収穫記録!$P:$P,収穫記録!$D:$D,$J$1,収穫記録!$I:$I,$J$2,収穫記録!$J:$J,O$9,収穫記録!$F:$F,$I261,収穫記録!$B:$B,"&gt;="&amp;$J$5,収穫記録!$B:$B,"&lt;="&amp;$J$6)
/_xlfn.UNIQUE(_xlfn._xlws.FILTER($E:$E,$D:$D=$J$3))
/IF($J$4="総計",1,IF($J$4="割合",$H261,$K261/10))
),0)</f>
        <v/>
      </c>
      <c r="P261" s="48" t="str" cm="1">
        <f t="array" ref="P261">IFERROR(
IF(OR(P$9="",$I261=""),"",
SUMIFS(収穫記録!$P:$P,収穫記録!$D:$D,$J$1,収穫記録!$I:$I,$J$2,収穫記録!$J:$J,P$9,収穫記録!$F:$F,$I261,収穫記録!$B:$B,"&gt;="&amp;$J$5,収穫記録!$B:$B,"&lt;="&amp;$J$6)
/_xlfn.UNIQUE(_xlfn._xlws.FILTER($E:$E,$D:$D=$J$3))
/IF($J$4="総計",1,IF($J$4="割合",$H261,$K261/10))
),0)</f>
        <v/>
      </c>
      <c r="Q261" s="48" t="str" cm="1">
        <f t="array" ref="Q261">IFERROR(
IF(OR(Q$9="",$I261=""),"",
SUMIFS(収穫記録!$P:$P,収穫記録!$D:$D,$J$1,収穫記録!$I:$I,$J$2,収穫記録!$J:$J,Q$9,収穫記録!$F:$F,$I261,収穫記録!$B:$B,"&gt;="&amp;$J$5,収穫記録!$B:$B,"&lt;="&amp;$J$6)
/_xlfn.UNIQUE(_xlfn._xlws.FILTER($E:$E,$D:$D=$J$3))
/IF($J$4="総計",1,IF($J$4="割合",$H261,$K261/10))
),0)</f>
        <v/>
      </c>
      <c r="R261" s="48" t="str" cm="1">
        <f t="array" ref="R261">IFERROR(
IF(OR(R$9="",$I261=""),"",
SUMIFS(収穫記録!$P:$P,収穫記録!$D:$D,$J$1,収穫記録!$I:$I,$J$2,収穫記録!$J:$J,R$9,収穫記録!$F:$F,$I261,収穫記録!$B:$B,"&gt;="&amp;$J$5,収穫記録!$B:$B,"&lt;="&amp;$J$6)
/_xlfn.UNIQUE(_xlfn._xlws.FILTER($E:$E,$D:$D=$J$3))
/IF($J$4="総計",1,IF($J$4="割合",$H261,$K261/10))
),0)</f>
        <v/>
      </c>
      <c r="S261" s="48" t="str" cm="1">
        <f t="array" ref="S261">IFERROR(
IF(OR(S$9="",$I261=""),"",
SUMIFS(収穫記録!$P:$P,収穫記録!$D:$D,$J$1,収穫記録!$I:$I,$J$2,収穫記録!$J:$J,S$9,収穫記録!$F:$F,$I261,収穫記録!$B:$B,"&gt;="&amp;$J$5,収穫記録!$B:$B,"&lt;="&amp;$J$6)
/_xlfn.UNIQUE(_xlfn._xlws.FILTER($E:$E,$D:$D=$J$3))
/IF($J$4="総計",1,IF($J$4="割合",$H261,$K261/10))
),0)</f>
        <v/>
      </c>
      <c r="T261" s="48" t="str" cm="1">
        <f t="array" ref="T261">IFERROR(
IF(OR(T$9="",$I261=""),"",
SUMIFS(収穫記録!$P:$P,収穫記録!$D:$D,$J$1,収穫記録!$I:$I,$J$2,収穫記録!$J:$J,T$9,収穫記録!$F:$F,$I261,収穫記録!$B:$B,"&gt;="&amp;$J$5,収穫記録!$B:$B,"&lt;="&amp;$J$6)
/_xlfn.UNIQUE(_xlfn._xlws.FILTER($E:$E,$D:$D=$J$3))
/IF($J$4="総計",1,IF($J$4="割合",$H261,$K261/10))
),0)</f>
        <v/>
      </c>
      <c r="U261" s="48" t="str" cm="1">
        <f t="array" ref="U261">IFERROR(
IF(OR(U$9="",$I261=""),"",
SUMIFS(収穫記録!$P:$P,収穫記録!$D:$D,$J$1,収穫記録!$I:$I,$J$2,収穫記録!$J:$J,U$9,収穫記録!$F:$F,$I261,収穫記録!$B:$B,"&gt;="&amp;$J$5,収穫記録!$B:$B,"&lt;="&amp;$J$6)
/_xlfn.UNIQUE(_xlfn._xlws.FILTER($E:$E,$D:$D=$J$3))
/IF($J$4="総計",1,IF($J$4="割合",$H261,$K261/10))
),0)</f>
        <v/>
      </c>
      <c r="V261" s="48" t="str" cm="1">
        <f t="array" ref="V261">IFERROR(
IF(OR(V$9="",$I261=""),"",
SUMIFS(収穫記録!$P:$P,収穫記録!$D:$D,$J$1,収穫記録!$I:$I,$J$2,収穫記録!$J:$J,V$9,収穫記録!$F:$F,$I261,収穫記録!$B:$B,"&gt;="&amp;$J$5,収穫記録!$B:$B,"&lt;="&amp;$J$6)
/_xlfn.UNIQUE(_xlfn._xlws.FILTER($E:$E,$D:$D=$J$3))
/IF($J$4="総計",1,IF($J$4="割合",$H261,$K261/10))
),0)</f>
        <v/>
      </c>
      <c r="W261" s="48" t="str" cm="1">
        <f t="array" ref="W261">IFERROR(
IF(OR(W$9="",$I261=""),"",
SUMIFS(収穫記録!$P:$P,収穫記録!$D:$D,$J$1,収穫記録!$I:$I,$J$2,収穫記録!$J:$J,W$9,収穫記録!$F:$F,$I261,収穫記録!$B:$B,"&gt;="&amp;$J$5,収穫記録!$B:$B,"&lt;="&amp;$J$6)
/_xlfn.UNIQUE(_xlfn._xlws.FILTER($E:$E,$D:$D=$J$3))
/IF($J$4="総計",1,IF($J$4="割合",$H261,$K261/10))
),0)</f>
        <v/>
      </c>
      <c r="X261" s="48" t="str" cm="1">
        <f t="array" ref="X261">IFERROR(
IF(OR(X$9="",$I261=""),"",
SUMIFS(収穫記録!$P:$P,収穫記録!$D:$D,$J$1,収穫記録!$I:$I,$J$2,収穫記録!$J:$J,X$9,収穫記録!$F:$F,$I261,収穫記録!$B:$B,"&gt;="&amp;$J$5,収穫記録!$B:$B,"&lt;="&amp;$J$6)
/_xlfn.UNIQUE(_xlfn._xlws.FILTER($E:$E,$D:$D=$J$3))
/IF($J$4="総計",1,IF($J$4="割合",$H261,$K261/10))
),0)</f>
        <v/>
      </c>
    </row>
    <row r="262" spans="10:24">
      <c r="J262" s="13"/>
      <c r="K262" s="37"/>
      <c r="L262" s="46" t="str">
        <f t="shared" si="3"/>
        <v/>
      </c>
      <c r="M262" s="47" cm="1">
        <f t="array" ref="M262">IFERROR(
IF(OR(M$9="",$I262=""),"",
SUMIFS(収穫記録!$P:$P,収穫記録!$D:$D,$J$1,収穫記録!$I:$I,$J$2,収穫記録!$J:$J,M$9,収穫記録!$F:$F,$I262,収穫記録!$B:$B,"&gt;="&amp;$J$5,収穫記録!$B:$B,"&lt;="&amp;$J$6)
/_xlfn.UNIQUE(_xlfn._xlws.FILTER($E:$E,$D:$D=$J$3))
/IF($J$4="総計",1,IF($J$4="割合",$H262,$K262/10))
),0)</f>
        <v>0</v>
      </c>
      <c r="N262" s="48" t="str" cm="1">
        <f t="array" ref="N262">IFERROR(
IF(OR(N$9="",$I262=""),"",
SUMIFS(収穫記録!$P:$P,収穫記録!$D:$D,$J$1,収穫記録!$I:$I,$J$2,収穫記録!$J:$J,N$9,収穫記録!$F:$F,$I262,収穫記録!$B:$B,"&gt;="&amp;$J$5,収穫記録!$B:$B,"&lt;="&amp;$J$6)
/_xlfn.UNIQUE(_xlfn._xlws.FILTER($E:$E,$D:$D=$J$3))
/IF($J$4="総計",1,IF($J$4="割合",$H262,$K262/10))
),0)</f>
        <v/>
      </c>
      <c r="O262" s="48" t="str" cm="1">
        <f t="array" ref="O262">IFERROR(
IF(OR(O$9="",$I262=""),"",
SUMIFS(収穫記録!$P:$P,収穫記録!$D:$D,$J$1,収穫記録!$I:$I,$J$2,収穫記録!$J:$J,O$9,収穫記録!$F:$F,$I262,収穫記録!$B:$B,"&gt;="&amp;$J$5,収穫記録!$B:$B,"&lt;="&amp;$J$6)
/_xlfn.UNIQUE(_xlfn._xlws.FILTER($E:$E,$D:$D=$J$3))
/IF($J$4="総計",1,IF($J$4="割合",$H262,$K262/10))
),0)</f>
        <v/>
      </c>
      <c r="P262" s="48" t="str" cm="1">
        <f t="array" ref="P262">IFERROR(
IF(OR(P$9="",$I262=""),"",
SUMIFS(収穫記録!$P:$P,収穫記録!$D:$D,$J$1,収穫記録!$I:$I,$J$2,収穫記録!$J:$J,P$9,収穫記録!$F:$F,$I262,収穫記録!$B:$B,"&gt;="&amp;$J$5,収穫記録!$B:$B,"&lt;="&amp;$J$6)
/_xlfn.UNIQUE(_xlfn._xlws.FILTER($E:$E,$D:$D=$J$3))
/IF($J$4="総計",1,IF($J$4="割合",$H262,$K262/10))
),0)</f>
        <v/>
      </c>
      <c r="Q262" s="48" t="str" cm="1">
        <f t="array" ref="Q262">IFERROR(
IF(OR(Q$9="",$I262=""),"",
SUMIFS(収穫記録!$P:$P,収穫記録!$D:$D,$J$1,収穫記録!$I:$I,$J$2,収穫記録!$J:$J,Q$9,収穫記録!$F:$F,$I262,収穫記録!$B:$B,"&gt;="&amp;$J$5,収穫記録!$B:$B,"&lt;="&amp;$J$6)
/_xlfn.UNIQUE(_xlfn._xlws.FILTER($E:$E,$D:$D=$J$3))
/IF($J$4="総計",1,IF($J$4="割合",$H262,$K262/10))
),0)</f>
        <v/>
      </c>
      <c r="R262" s="48" t="str" cm="1">
        <f t="array" ref="R262">IFERROR(
IF(OR(R$9="",$I262=""),"",
SUMIFS(収穫記録!$P:$P,収穫記録!$D:$D,$J$1,収穫記録!$I:$I,$J$2,収穫記録!$J:$J,R$9,収穫記録!$F:$F,$I262,収穫記録!$B:$B,"&gt;="&amp;$J$5,収穫記録!$B:$B,"&lt;="&amp;$J$6)
/_xlfn.UNIQUE(_xlfn._xlws.FILTER($E:$E,$D:$D=$J$3))
/IF($J$4="総計",1,IF($J$4="割合",$H262,$K262/10))
),0)</f>
        <v/>
      </c>
      <c r="S262" s="48" t="str" cm="1">
        <f t="array" ref="S262">IFERROR(
IF(OR(S$9="",$I262=""),"",
SUMIFS(収穫記録!$P:$P,収穫記録!$D:$D,$J$1,収穫記録!$I:$I,$J$2,収穫記録!$J:$J,S$9,収穫記録!$F:$F,$I262,収穫記録!$B:$B,"&gt;="&amp;$J$5,収穫記録!$B:$B,"&lt;="&amp;$J$6)
/_xlfn.UNIQUE(_xlfn._xlws.FILTER($E:$E,$D:$D=$J$3))
/IF($J$4="総計",1,IF($J$4="割合",$H262,$K262/10))
),0)</f>
        <v/>
      </c>
      <c r="T262" s="48" t="str" cm="1">
        <f t="array" ref="T262">IFERROR(
IF(OR(T$9="",$I262=""),"",
SUMIFS(収穫記録!$P:$P,収穫記録!$D:$D,$J$1,収穫記録!$I:$I,$J$2,収穫記録!$J:$J,T$9,収穫記録!$F:$F,$I262,収穫記録!$B:$B,"&gt;="&amp;$J$5,収穫記録!$B:$B,"&lt;="&amp;$J$6)
/_xlfn.UNIQUE(_xlfn._xlws.FILTER($E:$E,$D:$D=$J$3))
/IF($J$4="総計",1,IF($J$4="割合",$H262,$K262/10))
),0)</f>
        <v/>
      </c>
      <c r="U262" s="48" t="str" cm="1">
        <f t="array" ref="U262">IFERROR(
IF(OR(U$9="",$I262=""),"",
SUMIFS(収穫記録!$P:$P,収穫記録!$D:$D,$J$1,収穫記録!$I:$I,$J$2,収穫記録!$J:$J,U$9,収穫記録!$F:$F,$I262,収穫記録!$B:$B,"&gt;="&amp;$J$5,収穫記録!$B:$B,"&lt;="&amp;$J$6)
/_xlfn.UNIQUE(_xlfn._xlws.FILTER($E:$E,$D:$D=$J$3))
/IF($J$4="総計",1,IF($J$4="割合",$H262,$K262/10))
),0)</f>
        <v/>
      </c>
      <c r="V262" s="48" t="str" cm="1">
        <f t="array" ref="V262">IFERROR(
IF(OR(V$9="",$I262=""),"",
SUMIFS(収穫記録!$P:$P,収穫記録!$D:$D,$J$1,収穫記録!$I:$I,$J$2,収穫記録!$J:$J,V$9,収穫記録!$F:$F,$I262,収穫記録!$B:$B,"&gt;="&amp;$J$5,収穫記録!$B:$B,"&lt;="&amp;$J$6)
/_xlfn.UNIQUE(_xlfn._xlws.FILTER($E:$E,$D:$D=$J$3))
/IF($J$4="総計",1,IF($J$4="割合",$H262,$K262/10))
),0)</f>
        <v/>
      </c>
      <c r="W262" s="48" t="str" cm="1">
        <f t="array" ref="W262">IFERROR(
IF(OR(W$9="",$I262=""),"",
SUMIFS(収穫記録!$P:$P,収穫記録!$D:$D,$J$1,収穫記録!$I:$I,$J$2,収穫記録!$J:$J,W$9,収穫記録!$F:$F,$I262,収穫記録!$B:$B,"&gt;="&amp;$J$5,収穫記録!$B:$B,"&lt;="&amp;$J$6)
/_xlfn.UNIQUE(_xlfn._xlws.FILTER($E:$E,$D:$D=$J$3))
/IF($J$4="総計",1,IF($J$4="割合",$H262,$K262/10))
),0)</f>
        <v/>
      </c>
      <c r="X262" s="48" t="str" cm="1">
        <f t="array" ref="X262">IFERROR(
IF(OR(X$9="",$I262=""),"",
SUMIFS(収穫記録!$P:$P,収穫記録!$D:$D,$J$1,収穫記録!$I:$I,$J$2,収穫記録!$J:$J,X$9,収穫記録!$F:$F,$I262,収穫記録!$B:$B,"&gt;="&amp;$J$5,収穫記録!$B:$B,"&lt;="&amp;$J$6)
/_xlfn.UNIQUE(_xlfn._xlws.FILTER($E:$E,$D:$D=$J$3))
/IF($J$4="総計",1,IF($J$4="割合",$H262,$K262/10))
),0)</f>
        <v/>
      </c>
    </row>
    <row r="263" spans="10:24">
      <c r="J263" s="13"/>
      <c r="K263" s="37"/>
      <c r="L263" s="46" t="str">
        <f t="shared" si="3"/>
        <v/>
      </c>
      <c r="M263" s="47" cm="1">
        <f t="array" ref="M263">IFERROR(
IF(OR(M$9="",$I263=""),"",
SUMIFS(収穫記録!$P:$P,収穫記録!$D:$D,$J$1,収穫記録!$I:$I,$J$2,収穫記録!$J:$J,M$9,収穫記録!$F:$F,$I263,収穫記録!$B:$B,"&gt;="&amp;$J$5,収穫記録!$B:$B,"&lt;="&amp;$J$6)
/_xlfn.UNIQUE(_xlfn._xlws.FILTER($E:$E,$D:$D=$J$3))
/IF($J$4="総計",1,IF($J$4="割合",$H263,$K263/10))
),0)</f>
        <v>0</v>
      </c>
      <c r="N263" s="48" t="str" cm="1">
        <f t="array" ref="N263">IFERROR(
IF(OR(N$9="",$I263=""),"",
SUMIFS(収穫記録!$P:$P,収穫記録!$D:$D,$J$1,収穫記録!$I:$I,$J$2,収穫記録!$J:$J,N$9,収穫記録!$F:$F,$I263,収穫記録!$B:$B,"&gt;="&amp;$J$5,収穫記録!$B:$B,"&lt;="&amp;$J$6)
/_xlfn.UNIQUE(_xlfn._xlws.FILTER($E:$E,$D:$D=$J$3))
/IF($J$4="総計",1,IF($J$4="割合",$H263,$K263/10))
),0)</f>
        <v/>
      </c>
      <c r="O263" s="48" t="str" cm="1">
        <f t="array" ref="O263">IFERROR(
IF(OR(O$9="",$I263=""),"",
SUMIFS(収穫記録!$P:$P,収穫記録!$D:$D,$J$1,収穫記録!$I:$I,$J$2,収穫記録!$J:$J,O$9,収穫記録!$F:$F,$I263,収穫記録!$B:$B,"&gt;="&amp;$J$5,収穫記録!$B:$B,"&lt;="&amp;$J$6)
/_xlfn.UNIQUE(_xlfn._xlws.FILTER($E:$E,$D:$D=$J$3))
/IF($J$4="総計",1,IF($J$4="割合",$H263,$K263/10))
),0)</f>
        <v/>
      </c>
      <c r="P263" s="48" t="str" cm="1">
        <f t="array" ref="P263">IFERROR(
IF(OR(P$9="",$I263=""),"",
SUMIFS(収穫記録!$P:$P,収穫記録!$D:$D,$J$1,収穫記録!$I:$I,$J$2,収穫記録!$J:$J,P$9,収穫記録!$F:$F,$I263,収穫記録!$B:$B,"&gt;="&amp;$J$5,収穫記録!$B:$B,"&lt;="&amp;$J$6)
/_xlfn.UNIQUE(_xlfn._xlws.FILTER($E:$E,$D:$D=$J$3))
/IF($J$4="総計",1,IF($J$4="割合",$H263,$K263/10))
),0)</f>
        <v/>
      </c>
      <c r="Q263" s="48" t="str" cm="1">
        <f t="array" ref="Q263">IFERROR(
IF(OR(Q$9="",$I263=""),"",
SUMIFS(収穫記録!$P:$P,収穫記録!$D:$D,$J$1,収穫記録!$I:$I,$J$2,収穫記録!$J:$J,Q$9,収穫記録!$F:$F,$I263,収穫記録!$B:$B,"&gt;="&amp;$J$5,収穫記録!$B:$B,"&lt;="&amp;$J$6)
/_xlfn.UNIQUE(_xlfn._xlws.FILTER($E:$E,$D:$D=$J$3))
/IF($J$4="総計",1,IF($J$4="割合",$H263,$K263/10))
),0)</f>
        <v/>
      </c>
      <c r="R263" s="48" t="str" cm="1">
        <f t="array" ref="R263">IFERROR(
IF(OR(R$9="",$I263=""),"",
SUMIFS(収穫記録!$P:$P,収穫記録!$D:$D,$J$1,収穫記録!$I:$I,$J$2,収穫記録!$J:$J,R$9,収穫記録!$F:$F,$I263,収穫記録!$B:$B,"&gt;="&amp;$J$5,収穫記録!$B:$B,"&lt;="&amp;$J$6)
/_xlfn.UNIQUE(_xlfn._xlws.FILTER($E:$E,$D:$D=$J$3))
/IF($J$4="総計",1,IF($J$4="割合",$H263,$K263/10))
),0)</f>
        <v/>
      </c>
      <c r="S263" s="48" t="str" cm="1">
        <f t="array" ref="S263">IFERROR(
IF(OR(S$9="",$I263=""),"",
SUMIFS(収穫記録!$P:$P,収穫記録!$D:$D,$J$1,収穫記録!$I:$I,$J$2,収穫記録!$J:$J,S$9,収穫記録!$F:$F,$I263,収穫記録!$B:$B,"&gt;="&amp;$J$5,収穫記録!$B:$B,"&lt;="&amp;$J$6)
/_xlfn.UNIQUE(_xlfn._xlws.FILTER($E:$E,$D:$D=$J$3))
/IF($J$4="総計",1,IF($J$4="割合",$H263,$K263/10))
),0)</f>
        <v/>
      </c>
      <c r="T263" s="48" t="str" cm="1">
        <f t="array" ref="T263">IFERROR(
IF(OR(T$9="",$I263=""),"",
SUMIFS(収穫記録!$P:$P,収穫記録!$D:$D,$J$1,収穫記録!$I:$I,$J$2,収穫記録!$J:$J,T$9,収穫記録!$F:$F,$I263,収穫記録!$B:$B,"&gt;="&amp;$J$5,収穫記録!$B:$B,"&lt;="&amp;$J$6)
/_xlfn.UNIQUE(_xlfn._xlws.FILTER($E:$E,$D:$D=$J$3))
/IF($J$4="総計",1,IF($J$4="割合",$H263,$K263/10))
),0)</f>
        <v/>
      </c>
      <c r="U263" s="48" t="str" cm="1">
        <f t="array" ref="U263">IFERROR(
IF(OR(U$9="",$I263=""),"",
SUMIFS(収穫記録!$P:$P,収穫記録!$D:$D,$J$1,収穫記録!$I:$I,$J$2,収穫記録!$J:$J,U$9,収穫記録!$F:$F,$I263,収穫記録!$B:$B,"&gt;="&amp;$J$5,収穫記録!$B:$B,"&lt;="&amp;$J$6)
/_xlfn.UNIQUE(_xlfn._xlws.FILTER($E:$E,$D:$D=$J$3))
/IF($J$4="総計",1,IF($J$4="割合",$H263,$K263/10))
),0)</f>
        <v/>
      </c>
      <c r="V263" s="48" t="str" cm="1">
        <f t="array" ref="V263">IFERROR(
IF(OR(V$9="",$I263=""),"",
SUMIFS(収穫記録!$P:$P,収穫記録!$D:$D,$J$1,収穫記録!$I:$I,$J$2,収穫記録!$J:$J,V$9,収穫記録!$F:$F,$I263,収穫記録!$B:$B,"&gt;="&amp;$J$5,収穫記録!$B:$B,"&lt;="&amp;$J$6)
/_xlfn.UNIQUE(_xlfn._xlws.FILTER($E:$E,$D:$D=$J$3))
/IF($J$4="総計",1,IF($J$4="割合",$H263,$K263/10))
),0)</f>
        <v/>
      </c>
      <c r="W263" s="48" t="str" cm="1">
        <f t="array" ref="W263">IFERROR(
IF(OR(W$9="",$I263=""),"",
SUMIFS(収穫記録!$P:$P,収穫記録!$D:$D,$J$1,収穫記録!$I:$I,$J$2,収穫記録!$J:$J,W$9,収穫記録!$F:$F,$I263,収穫記録!$B:$B,"&gt;="&amp;$J$5,収穫記録!$B:$B,"&lt;="&amp;$J$6)
/_xlfn.UNIQUE(_xlfn._xlws.FILTER($E:$E,$D:$D=$J$3))
/IF($J$4="総計",1,IF($J$4="割合",$H263,$K263/10))
),0)</f>
        <v/>
      </c>
      <c r="X263" s="48" t="str" cm="1">
        <f t="array" ref="X263">IFERROR(
IF(OR(X$9="",$I263=""),"",
SUMIFS(収穫記録!$P:$P,収穫記録!$D:$D,$J$1,収穫記録!$I:$I,$J$2,収穫記録!$J:$J,X$9,収穫記録!$F:$F,$I263,収穫記録!$B:$B,"&gt;="&amp;$J$5,収穫記録!$B:$B,"&lt;="&amp;$J$6)
/_xlfn.UNIQUE(_xlfn._xlws.FILTER($E:$E,$D:$D=$J$3))
/IF($J$4="総計",1,IF($J$4="割合",$H263,$K263/10))
),0)</f>
        <v/>
      </c>
    </row>
    <row r="264" spans="10:24">
      <c r="J264" s="13"/>
      <c r="K264" s="37"/>
      <c r="L264" s="46" t="str">
        <f t="shared" si="3"/>
        <v/>
      </c>
      <c r="M264" s="47" cm="1">
        <f t="array" ref="M264">IFERROR(
IF(OR(M$9="",$I264=""),"",
SUMIFS(収穫記録!$P:$P,収穫記録!$D:$D,$J$1,収穫記録!$I:$I,$J$2,収穫記録!$J:$J,M$9,収穫記録!$F:$F,$I264,収穫記録!$B:$B,"&gt;="&amp;$J$5,収穫記録!$B:$B,"&lt;="&amp;$J$6)
/_xlfn.UNIQUE(_xlfn._xlws.FILTER($E:$E,$D:$D=$J$3))
/IF($J$4="総計",1,IF($J$4="割合",$H264,$K264/10))
),0)</f>
        <v>0</v>
      </c>
      <c r="N264" s="48" t="str" cm="1">
        <f t="array" ref="N264">IFERROR(
IF(OR(N$9="",$I264=""),"",
SUMIFS(収穫記録!$P:$P,収穫記録!$D:$D,$J$1,収穫記録!$I:$I,$J$2,収穫記録!$J:$J,N$9,収穫記録!$F:$F,$I264,収穫記録!$B:$B,"&gt;="&amp;$J$5,収穫記録!$B:$B,"&lt;="&amp;$J$6)
/_xlfn.UNIQUE(_xlfn._xlws.FILTER($E:$E,$D:$D=$J$3))
/IF($J$4="総計",1,IF($J$4="割合",$H264,$K264/10))
),0)</f>
        <v/>
      </c>
      <c r="O264" s="48" t="str" cm="1">
        <f t="array" ref="O264">IFERROR(
IF(OR(O$9="",$I264=""),"",
SUMIFS(収穫記録!$P:$P,収穫記録!$D:$D,$J$1,収穫記録!$I:$I,$J$2,収穫記録!$J:$J,O$9,収穫記録!$F:$F,$I264,収穫記録!$B:$B,"&gt;="&amp;$J$5,収穫記録!$B:$B,"&lt;="&amp;$J$6)
/_xlfn.UNIQUE(_xlfn._xlws.FILTER($E:$E,$D:$D=$J$3))
/IF($J$4="総計",1,IF($J$4="割合",$H264,$K264/10))
),0)</f>
        <v/>
      </c>
      <c r="P264" s="48" t="str" cm="1">
        <f t="array" ref="P264">IFERROR(
IF(OR(P$9="",$I264=""),"",
SUMIFS(収穫記録!$P:$P,収穫記録!$D:$D,$J$1,収穫記録!$I:$I,$J$2,収穫記録!$J:$J,P$9,収穫記録!$F:$F,$I264,収穫記録!$B:$B,"&gt;="&amp;$J$5,収穫記録!$B:$B,"&lt;="&amp;$J$6)
/_xlfn.UNIQUE(_xlfn._xlws.FILTER($E:$E,$D:$D=$J$3))
/IF($J$4="総計",1,IF($J$4="割合",$H264,$K264/10))
),0)</f>
        <v/>
      </c>
      <c r="Q264" s="48" t="str" cm="1">
        <f t="array" ref="Q264">IFERROR(
IF(OR(Q$9="",$I264=""),"",
SUMIFS(収穫記録!$P:$P,収穫記録!$D:$D,$J$1,収穫記録!$I:$I,$J$2,収穫記録!$J:$J,Q$9,収穫記録!$F:$F,$I264,収穫記録!$B:$B,"&gt;="&amp;$J$5,収穫記録!$B:$B,"&lt;="&amp;$J$6)
/_xlfn.UNIQUE(_xlfn._xlws.FILTER($E:$E,$D:$D=$J$3))
/IF($J$4="総計",1,IF($J$4="割合",$H264,$K264/10))
),0)</f>
        <v/>
      </c>
      <c r="R264" s="48" t="str" cm="1">
        <f t="array" ref="R264">IFERROR(
IF(OR(R$9="",$I264=""),"",
SUMIFS(収穫記録!$P:$P,収穫記録!$D:$D,$J$1,収穫記録!$I:$I,$J$2,収穫記録!$J:$J,R$9,収穫記録!$F:$F,$I264,収穫記録!$B:$B,"&gt;="&amp;$J$5,収穫記録!$B:$B,"&lt;="&amp;$J$6)
/_xlfn.UNIQUE(_xlfn._xlws.FILTER($E:$E,$D:$D=$J$3))
/IF($J$4="総計",1,IF($J$4="割合",$H264,$K264/10))
),0)</f>
        <v/>
      </c>
      <c r="S264" s="48" t="str" cm="1">
        <f t="array" ref="S264">IFERROR(
IF(OR(S$9="",$I264=""),"",
SUMIFS(収穫記録!$P:$P,収穫記録!$D:$D,$J$1,収穫記録!$I:$I,$J$2,収穫記録!$J:$J,S$9,収穫記録!$F:$F,$I264,収穫記録!$B:$B,"&gt;="&amp;$J$5,収穫記録!$B:$B,"&lt;="&amp;$J$6)
/_xlfn.UNIQUE(_xlfn._xlws.FILTER($E:$E,$D:$D=$J$3))
/IF($J$4="総計",1,IF($J$4="割合",$H264,$K264/10))
),0)</f>
        <v/>
      </c>
      <c r="T264" s="48" t="str" cm="1">
        <f t="array" ref="T264">IFERROR(
IF(OR(T$9="",$I264=""),"",
SUMIFS(収穫記録!$P:$P,収穫記録!$D:$D,$J$1,収穫記録!$I:$I,$J$2,収穫記録!$J:$J,T$9,収穫記録!$F:$F,$I264,収穫記録!$B:$B,"&gt;="&amp;$J$5,収穫記録!$B:$B,"&lt;="&amp;$J$6)
/_xlfn.UNIQUE(_xlfn._xlws.FILTER($E:$E,$D:$D=$J$3))
/IF($J$4="総計",1,IF($J$4="割合",$H264,$K264/10))
),0)</f>
        <v/>
      </c>
      <c r="U264" s="48" t="str" cm="1">
        <f t="array" ref="U264">IFERROR(
IF(OR(U$9="",$I264=""),"",
SUMIFS(収穫記録!$P:$P,収穫記録!$D:$D,$J$1,収穫記録!$I:$I,$J$2,収穫記録!$J:$J,U$9,収穫記録!$F:$F,$I264,収穫記録!$B:$B,"&gt;="&amp;$J$5,収穫記録!$B:$B,"&lt;="&amp;$J$6)
/_xlfn.UNIQUE(_xlfn._xlws.FILTER($E:$E,$D:$D=$J$3))
/IF($J$4="総計",1,IF($J$4="割合",$H264,$K264/10))
),0)</f>
        <v/>
      </c>
      <c r="V264" s="48" t="str" cm="1">
        <f t="array" ref="V264">IFERROR(
IF(OR(V$9="",$I264=""),"",
SUMIFS(収穫記録!$P:$P,収穫記録!$D:$D,$J$1,収穫記録!$I:$I,$J$2,収穫記録!$J:$J,V$9,収穫記録!$F:$F,$I264,収穫記録!$B:$B,"&gt;="&amp;$J$5,収穫記録!$B:$B,"&lt;="&amp;$J$6)
/_xlfn.UNIQUE(_xlfn._xlws.FILTER($E:$E,$D:$D=$J$3))
/IF($J$4="総計",1,IF($J$4="割合",$H264,$K264/10))
),0)</f>
        <v/>
      </c>
      <c r="W264" s="48" t="str" cm="1">
        <f t="array" ref="W264">IFERROR(
IF(OR(W$9="",$I264=""),"",
SUMIFS(収穫記録!$P:$P,収穫記録!$D:$D,$J$1,収穫記録!$I:$I,$J$2,収穫記録!$J:$J,W$9,収穫記録!$F:$F,$I264,収穫記録!$B:$B,"&gt;="&amp;$J$5,収穫記録!$B:$B,"&lt;="&amp;$J$6)
/_xlfn.UNIQUE(_xlfn._xlws.FILTER($E:$E,$D:$D=$J$3))
/IF($J$4="総計",1,IF($J$4="割合",$H264,$K264/10))
),0)</f>
        <v/>
      </c>
      <c r="X264" s="48" t="str" cm="1">
        <f t="array" ref="X264">IFERROR(
IF(OR(X$9="",$I264=""),"",
SUMIFS(収穫記録!$P:$P,収穫記録!$D:$D,$J$1,収穫記録!$I:$I,$J$2,収穫記録!$J:$J,X$9,収穫記録!$F:$F,$I264,収穫記録!$B:$B,"&gt;="&amp;$J$5,収穫記録!$B:$B,"&lt;="&amp;$J$6)
/_xlfn.UNIQUE(_xlfn._xlws.FILTER($E:$E,$D:$D=$J$3))
/IF($J$4="総計",1,IF($J$4="割合",$H264,$K264/10))
),0)</f>
        <v/>
      </c>
    </row>
    <row r="265" spans="10:24">
      <c r="J265" s="13"/>
      <c r="K265" s="37"/>
      <c r="L265" s="46" t="str">
        <f t="shared" si="3"/>
        <v/>
      </c>
      <c r="M265" s="47" cm="1">
        <f t="array" ref="M265">IFERROR(
IF(OR(M$9="",$I265=""),"",
SUMIFS(収穫記録!$P:$P,収穫記録!$D:$D,$J$1,収穫記録!$I:$I,$J$2,収穫記録!$J:$J,M$9,収穫記録!$F:$F,$I265,収穫記録!$B:$B,"&gt;="&amp;$J$5,収穫記録!$B:$B,"&lt;="&amp;$J$6)
/_xlfn.UNIQUE(_xlfn._xlws.FILTER($E:$E,$D:$D=$J$3))
/IF($J$4="総計",1,IF($J$4="割合",$H265,$K265/10))
),0)</f>
        <v>0</v>
      </c>
      <c r="N265" s="48" t="str" cm="1">
        <f t="array" ref="N265">IFERROR(
IF(OR(N$9="",$I265=""),"",
SUMIFS(収穫記録!$P:$P,収穫記録!$D:$D,$J$1,収穫記録!$I:$I,$J$2,収穫記録!$J:$J,N$9,収穫記録!$F:$F,$I265,収穫記録!$B:$B,"&gt;="&amp;$J$5,収穫記録!$B:$B,"&lt;="&amp;$J$6)
/_xlfn.UNIQUE(_xlfn._xlws.FILTER($E:$E,$D:$D=$J$3))
/IF($J$4="総計",1,IF($J$4="割合",$H265,$K265/10))
),0)</f>
        <v/>
      </c>
      <c r="O265" s="48" t="str" cm="1">
        <f t="array" ref="O265">IFERROR(
IF(OR(O$9="",$I265=""),"",
SUMIFS(収穫記録!$P:$P,収穫記録!$D:$D,$J$1,収穫記録!$I:$I,$J$2,収穫記録!$J:$J,O$9,収穫記録!$F:$F,$I265,収穫記録!$B:$B,"&gt;="&amp;$J$5,収穫記録!$B:$B,"&lt;="&amp;$J$6)
/_xlfn.UNIQUE(_xlfn._xlws.FILTER($E:$E,$D:$D=$J$3))
/IF($J$4="総計",1,IF($J$4="割合",$H265,$K265/10))
),0)</f>
        <v/>
      </c>
      <c r="P265" s="48" t="str" cm="1">
        <f t="array" ref="P265">IFERROR(
IF(OR(P$9="",$I265=""),"",
SUMIFS(収穫記録!$P:$P,収穫記録!$D:$D,$J$1,収穫記録!$I:$I,$J$2,収穫記録!$J:$J,P$9,収穫記録!$F:$F,$I265,収穫記録!$B:$B,"&gt;="&amp;$J$5,収穫記録!$B:$B,"&lt;="&amp;$J$6)
/_xlfn.UNIQUE(_xlfn._xlws.FILTER($E:$E,$D:$D=$J$3))
/IF($J$4="総計",1,IF($J$4="割合",$H265,$K265/10))
),0)</f>
        <v/>
      </c>
      <c r="Q265" s="48" t="str" cm="1">
        <f t="array" ref="Q265">IFERROR(
IF(OR(Q$9="",$I265=""),"",
SUMIFS(収穫記録!$P:$P,収穫記録!$D:$D,$J$1,収穫記録!$I:$I,$J$2,収穫記録!$J:$J,Q$9,収穫記録!$F:$F,$I265,収穫記録!$B:$B,"&gt;="&amp;$J$5,収穫記録!$B:$B,"&lt;="&amp;$J$6)
/_xlfn.UNIQUE(_xlfn._xlws.FILTER($E:$E,$D:$D=$J$3))
/IF($J$4="総計",1,IF($J$4="割合",$H265,$K265/10))
),0)</f>
        <v/>
      </c>
      <c r="R265" s="48" t="str" cm="1">
        <f t="array" ref="R265">IFERROR(
IF(OR(R$9="",$I265=""),"",
SUMIFS(収穫記録!$P:$P,収穫記録!$D:$D,$J$1,収穫記録!$I:$I,$J$2,収穫記録!$J:$J,R$9,収穫記録!$F:$F,$I265,収穫記録!$B:$B,"&gt;="&amp;$J$5,収穫記録!$B:$B,"&lt;="&amp;$J$6)
/_xlfn.UNIQUE(_xlfn._xlws.FILTER($E:$E,$D:$D=$J$3))
/IF($J$4="総計",1,IF($J$4="割合",$H265,$K265/10))
),0)</f>
        <v/>
      </c>
      <c r="S265" s="48" t="str" cm="1">
        <f t="array" ref="S265">IFERROR(
IF(OR(S$9="",$I265=""),"",
SUMIFS(収穫記録!$P:$P,収穫記録!$D:$D,$J$1,収穫記録!$I:$I,$J$2,収穫記録!$J:$J,S$9,収穫記録!$F:$F,$I265,収穫記録!$B:$B,"&gt;="&amp;$J$5,収穫記録!$B:$B,"&lt;="&amp;$J$6)
/_xlfn.UNIQUE(_xlfn._xlws.FILTER($E:$E,$D:$D=$J$3))
/IF($J$4="総計",1,IF($J$4="割合",$H265,$K265/10))
),0)</f>
        <v/>
      </c>
      <c r="T265" s="48" t="str" cm="1">
        <f t="array" ref="T265">IFERROR(
IF(OR(T$9="",$I265=""),"",
SUMIFS(収穫記録!$P:$P,収穫記録!$D:$D,$J$1,収穫記録!$I:$I,$J$2,収穫記録!$J:$J,T$9,収穫記録!$F:$F,$I265,収穫記録!$B:$B,"&gt;="&amp;$J$5,収穫記録!$B:$B,"&lt;="&amp;$J$6)
/_xlfn.UNIQUE(_xlfn._xlws.FILTER($E:$E,$D:$D=$J$3))
/IF($J$4="総計",1,IF($J$4="割合",$H265,$K265/10))
),0)</f>
        <v/>
      </c>
      <c r="U265" s="48" t="str" cm="1">
        <f t="array" ref="U265">IFERROR(
IF(OR(U$9="",$I265=""),"",
SUMIFS(収穫記録!$P:$P,収穫記録!$D:$D,$J$1,収穫記録!$I:$I,$J$2,収穫記録!$J:$J,U$9,収穫記録!$F:$F,$I265,収穫記録!$B:$B,"&gt;="&amp;$J$5,収穫記録!$B:$B,"&lt;="&amp;$J$6)
/_xlfn.UNIQUE(_xlfn._xlws.FILTER($E:$E,$D:$D=$J$3))
/IF($J$4="総計",1,IF($J$4="割合",$H265,$K265/10))
),0)</f>
        <v/>
      </c>
      <c r="V265" s="48" t="str" cm="1">
        <f t="array" ref="V265">IFERROR(
IF(OR(V$9="",$I265=""),"",
SUMIFS(収穫記録!$P:$P,収穫記録!$D:$D,$J$1,収穫記録!$I:$I,$J$2,収穫記録!$J:$J,V$9,収穫記録!$F:$F,$I265,収穫記録!$B:$B,"&gt;="&amp;$J$5,収穫記録!$B:$B,"&lt;="&amp;$J$6)
/_xlfn.UNIQUE(_xlfn._xlws.FILTER($E:$E,$D:$D=$J$3))
/IF($J$4="総計",1,IF($J$4="割合",$H265,$K265/10))
),0)</f>
        <v/>
      </c>
      <c r="W265" s="48" t="str" cm="1">
        <f t="array" ref="W265">IFERROR(
IF(OR(W$9="",$I265=""),"",
SUMIFS(収穫記録!$P:$P,収穫記録!$D:$D,$J$1,収穫記録!$I:$I,$J$2,収穫記録!$J:$J,W$9,収穫記録!$F:$F,$I265,収穫記録!$B:$B,"&gt;="&amp;$J$5,収穫記録!$B:$B,"&lt;="&amp;$J$6)
/_xlfn.UNIQUE(_xlfn._xlws.FILTER($E:$E,$D:$D=$J$3))
/IF($J$4="総計",1,IF($J$4="割合",$H265,$K265/10))
),0)</f>
        <v/>
      </c>
      <c r="X265" s="48" t="str" cm="1">
        <f t="array" ref="X265">IFERROR(
IF(OR(X$9="",$I265=""),"",
SUMIFS(収穫記録!$P:$P,収穫記録!$D:$D,$J$1,収穫記録!$I:$I,$J$2,収穫記録!$J:$J,X$9,収穫記録!$F:$F,$I265,収穫記録!$B:$B,"&gt;="&amp;$J$5,収穫記録!$B:$B,"&lt;="&amp;$J$6)
/_xlfn.UNIQUE(_xlfn._xlws.FILTER($E:$E,$D:$D=$J$3))
/IF($J$4="総計",1,IF($J$4="割合",$H265,$K265/10))
),0)</f>
        <v/>
      </c>
    </row>
    <row r="266" spans="10:24">
      <c r="J266" s="13"/>
      <c r="K266" s="37"/>
      <c r="L266" s="46" t="str">
        <f t="shared" si="3"/>
        <v/>
      </c>
      <c r="M266" s="47" cm="1">
        <f t="array" ref="M266">IFERROR(
IF(OR(M$9="",$I266=""),"",
SUMIFS(収穫記録!$P:$P,収穫記録!$D:$D,$J$1,収穫記録!$I:$I,$J$2,収穫記録!$J:$J,M$9,収穫記録!$F:$F,$I266,収穫記録!$B:$B,"&gt;="&amp;$J$5,収穫記録!$B:$B,"&lt;="&amp;$J$6)
/_xlfn.UNIQUE(_xlfn._xlws.FILTER($E:$E,$D:$D=$J$3))
/IF($J$4="総計",1,IF($J$4="割合",$H266,$K266/10))
),0)</f>
        <v>0</v>
      </c>
      <c r="N266" s="48" t="str" cm="1">
        <f t="array" ref="N266">IFERROR(
IF(OR(N$9="",$I266=""),"",
SUMIFS(収穫記録!$P:$P,収穫記録!$D:$D,$J$1,収穫記録!$I:$I,$J$2,収穫記録!$J:$J,N$9,収穫記録!$F:$F,$I266,収穫記録!$B:$B,"&gt;="&amp;$J$5,収穫記録!$B:$B,"&lt;="&amp;$J$6)
/_xlfn.UNIQUE(_xlfn._xlws.FILTER($E:$E,$D:$D=$J$3))
/IF($J$4="総計",1,IF($J$4="割合",$H266,$K266/10))
),0)</f>
        <v/>
      </c>
      <c r="O266" s="48" t="str" cm="1">
        <f t="array" ref="O266">IFERROR(
IF(OR(O$9="",$I266=""),"",
SUMIFS(収穫記録!$P:$P,収穫記録!$D:$D,$J$1,収穫記録!$I:$I,$J$2,収穫記録!$J:$J,O$9,収穫記録!$F:$F,$I266,収穫記録!$B:$B,"&gt;="&amp;$J$5,収穫記録!$B:$B,"&lt;="&amp;$J$6)
/_xlfn.UNIQUE(_xlfn._xlws.FILTER($E:$E,$D:$D=$J$3))
/IF($J$4="総計",1,IF($J$4="割合",$H266,$K266/10))
),0)</f>
        <v/>
      </c>
      <c r="P266" s="48" t="str" cm="1">
        <f t="array" ref="P266">IFERROR(
IF(OR(P$9="",$I266=""),"",
SUMIFS(収穫記録!$P:$P,収穫記録!$D:$D,$J$1,収穫記録!$I:$I,$J$2,収穫記録!$J:$J,P$9,収穫記録!$F:$F,$I266,収穫記録!$B:$B,"&gt;="&amp;$J$5,収穫記録!$B:$B,"&lt;="&amp;$J$6)
/_xlfn.UNIQUE(_xlfn._xlws.FILTER($E:$E,$D:$D=$J$3))
/IF($J$4="総計",1,IF($J$4="割合",$H266,$K266/10))
),0)</f>
        <v/>
      </c>
      <c r="Q266" s="48" t="str" cm="1">
        <f t="array" ref="Q266">IFERROR(
IF(OR(Q$9="",$I266=""),"",
SUMIFS(収穫記録!$P:$P,収穫記録!$D:$D,$J$1,収穫記録!$I:$I,$J$2,収穫記録!$J:$J,Q$9,収穫記録!$F:$F,$I266,収穫記録!$B:$B,"&gt;="&amp;$J$5,収穫記録!$B:$B,"&lt;="&amp;$J$6)
/_xlfn.UNIQUE(_xlfn._xlws.FILTER($E:$E,$D:$D=$J$3))
/IF($J$4="総計",1,IF($J$4="割合",$H266,$K266/10))
),0)</f>
        <v/>
      </c>
      <c r="R266" s="48" t="str" cm="1">
        <f t="array" ref="R266">IFERROR(
IF(OR(R$9="",$I266=""),"",
SUMIFS(収穫記録!$P:$P,収穫記録!$D:$D,$J$1,収穫記録!$I:$I,$J$2,収穫記録!$J:$J,R$9,収穫記録!$F:$F,$I266,収穫記録!$B:$B,"&gt;="&amp;$J$5,収穫記録!$B:$B,"&lt;="&amp;$J$6)
/_xlfn.UNIQUE(_xlfn._xlws.FILTER($E:$E,$D:$D=$J$3))
/IF($J$4="総計",1,IF($J$4="割合",$H266,$K266/10))
),0)</f>
        <v/>
      </c>
      <c r="S266" s="48" t="str" cm="1">
        <f t="array" ref="S266">IFERROR(
IF(OR(S$9="",$I266=""),"",
SUMIFS(収穫記録!$P:$P,収穫記録!$D:$D,$J$1,収穫記録!$I:$I,$J$2,収穫記録!$J:$J,S$9,収穫記録!$F:$F,$I266,収穫記録!$B:$B,"&gt;="&amp;$J$5,収穫記録!$B:$B,"&lt;="&amp;$J$6)
/_xlfn.UNIQUE(_xlfn._xlws.FILTER($E:$E,$D:$D=$J$3))
/IF($J$4="総計",1,IF($J$4="割合",$H266,$K266/10))
),0)</f>
        <v/>
      </c>
      <c r="T266" s="48" t="str" cm="1">
        <f t="array" ref="T266">IFERROR(
IF(OR(T$9="",$I266=""),"",
SUMIFS(収穫記録!$P:$P,収穫記録!$D:$D,$J$1,収穫記録!$I:$I,$J$2,収穫記録!$J:$J,T$9,収穫記録!$F:$F,$I266,収穫記録!$B:$B,"&gt;="&amp;$J$5,収穫記録!$B:$B,"&lt;="&amp;$J$6)
/_xlfn.UNIQUE(_xlfn._xlws.FILTER($E:$E,$D:$D=$J$3))
/IF($J$4="総計",1,IF($J$4="割合",$H266,$K266/10))
),0)</f>
        <v/>
      </c>
      <c r="U266" s="48" t="str" cm="1">
        <f t="array" ref="U266">IFERROR(
IF(OR(U$9="",$I266=""),"",
SUMIFS(収穫記録!$P:$P,収穫記録!$D:$D,$J$1,収穫記録!$I:$I,$J$2,収穫記録!$J:$J,U$9,収穫記録!$F:$F,$I266,収穫記録!$B:$B,"&gt;="&amp;$J$5,収穫記録!$B:$B,"&lt;="&amp;$J$6)
/_xlfn.UNIQUE(_xlfn._xlws.FILTER($E:$E,$D:$D=$J$3))
/IF($J$4="総計",1,IF($J$4="割合",$H266,$K266/10))
),0)</f>
        <v/>
      </c>
      <c r="V266" s="48" t="str" cm="1">
        <f t="array" ref="V266">IFERROR(
IF(OR(V$9="",$I266=""),"",
SUMIFS(収穫記録!$P:$P,収穫記録!$D:$D,$J$1,収穫記録!$I:$I,$J$2,収穫記録!$J:$J,V$9,収穫記録!$F:$F,$I266,収穫記録!$B:$B,"&gt;="&amp;$J$5,収穫記録!$B:$B,"&lt;="&amp;$J$6)
/_xlfn.UNIQUE(_xlfn._xlws.FILTER($E:$E,$D:$D=$J$3))
/IF($J$4="総計",1,IF($J$4="割合",$H266,$K266/10))
),0)</f>
        <v/>
      </c>
      <c r="W266" s="48" t="str" cm="1">
        <f t="array" ref="W266">IFERROR(
IF(OR(W$9="",$I266=""),"",
SUMIFS(収穫記録!$P:$P,収穫記録!$D:$D,$J$1,収穫記録!$I:$I,$J$2,収穫記録!$J:$J,W$9,収穫記録!$F:$F,$I266,収穫記録!$B:$B,"&gt;="&amp;$J$5,収穫記録!$B:$B,"&lt;="&amp;$J$6)
/_xlfn.UNIQUE(_xlfn._xlws.FILTER($E:$E,$D:$D=$J$3))
/IF($J$4="総計",1,IF($J$4="割合",$H266,$K266/10))
),0)</f>
        <v/>
      </c>
      <c r="X266" s="48" t="str" cm="1">
        <f t="array" ref="X266">IFERROR(
IF(OR(X$9="",$I266=""),"",
SUMIFS(収穫記録!$P:$P,収穫記録!$D:$D,$J$1,収穫記録!$I:$I,$J$2,収穫記録!$J:$J,X$9,収穫記録!$F:$F,$I266,収穫記録!$B:$B,"&gt;="&amp;$J$5,収穫記録!$B:$B,"&lt;="&amp;$J$6)
/_xlfn.UNIQUE(_xlfn._xlws.FILTER($E:$E,$D:$D=$J$3))
/IF($J$4="総計",1,IF($J$4="割合",$H266,$K266/10))
),0)</f>
        <v/>
      </c>
    </row>
    <row r="267" spans="10:24">
      <c r="J267" s="13"/>
      <c r="K267" s="37"/>
      <c r="L267" s="46" t="str">
        <f t="shared" si="3"/>
        <v/>
      </c>
      <c r="M267" s="47" cm="1">
        <f t="array" ref="M267">IFERROR(
IF(OR(M$9="",$I267=""),"",
SUMIFS(収穫記録!$P:$P,収穫記録!$D:$D,$J$1,収穫記録!$I:$I,$J$2,収穫記録!$J:$J,M$9,収穫記録!$F:$F,$I267,収穫記録!$B:$B,"&gt;="&amp;$J$5,収穫記録!$B:$B,"&lt;="&amp;$J$6)
/_xlfn.UNIQUE(_xlfn._xlws.FILTER($E:$E,$D:$D=$J$3))
/IF($J$4="総計",1,IF($J$4="割合",$H267,$K267/10))
),0)</f>
        <v>0</v>
      </c>
      <c r="N267" s="48" t="str" cm="1">
        <f t="array" ref="N267">IFERROR(
IF(OR(N$9="",$I267=""),"",
SUMIFS(収穫記録!$P:$P,収穫記録!$D:$D,$J$1,収穫記録!$I:$I,$J$2,収穫記録!$J:$J,N$9,収穫記録!$F:$F,$I267,収穫記録!$B:$B,"&gt;="&amp;$J$5,収穫記録!$B:$B,"&lt;="&amp;$J$6)
/_xlfn.UNIQUE(_xlfn._xlws.FILTER($E:$E,$D:$D=$J$3))
/IF($J$4="総計",1,IF($J$4="割合",$H267,$K267/10))
),0)</f>
        <v/>
      </c>
      <c r="O267" s="48" t="str" cm="1">
        <f t="array" ref="O267">IFERROR(
IF(OR(O$9="",$I267=""),"",
SUMIFS(収穫記録!$P:$P,収穫記録!$D:$D,$J$1,収穫記録!$I:$I,$J$2,収穫記録!$J:$J,O$9,収穫記録!$F:$F,$I267,収穫記録!$B:$B,"&gt;="&amp;$J$5,収穫記録!$B:$B,"&lt;="&amp;$J$6)
/_xlfn.UNIQUE(_xlfn._xlws.FILTER($E:$E,$D:$D=$J$3))
/IF($J$4="総計",1,IF($J$4="割合",$H267,$K267/10))
),0)</f>
        <v/>
      </c>
      <c r="P267" s="48" t="str" cm="1">
        <f t="array" ref="P267">IFERROR(
IF(OR(P$9="",$I267=""),"",
SUMIFS(収穫記録!$P:$P,収穫記録!$D:$D,$J$1,収穫記録!$I:$I,$J$2,収穫記録!$J:$J,P$9,収穫記録!$F:$F,$I267,収穫記録!$B:$B,"&gt;="&amp;$J$5,収穫記録!$B:$B,"&lt;="&amp;$J$6)
/_xlfn.UNIQUE(_xlfn._xlws.FILTER($E:$E,$D:$D=$J$3))
/IF($J$4="総計",1,IF($J$4="割合",$H267,$K267/10))
),0)</f>
        <v/>
      </c>
      <c r="Q267" s="48" t="str" cm="1">
        <f t="array" ref="Q267">IFERROR(
IF(OR(Q$9="",$I267=""),"",
SUMIFS(収穫記録!$P:$P,収穫記録!$D:$D,$J$1,収穫記録!$I:$I,$J$2,収穫記録!$J:$J,Q$9,収穫記録!$F:$F,$I267,収穫記録!$B:$B,"&gt;="&amp;$J$5,収穫記録!$B:$B,"&lt;="&amp;$J$6)
/_xlfn.UNIQUE(_xlfn._xlws.FILTER($E:$E,$D:$D=$J$3))
/IF($J$4="総計",1,IF($J$4="割合",$H267,$K267/10))
),0)</f>
        <v/>
      </c>
      <c r="R267" s="48" t="str" cm="1">
        <f t="array" ref="R267">IFERROR(
IF(OR(R$9="",$I267=""),"",
SUMIFS(収穫記録!$P:$P,収穫記録!$D:$D,$J$1,収穫記録!$I:$I,$J$2,収穫記録!$J:$J,R$9,収穫記録!$F:$F,$I267,収穫記録!$B:$B,"&gt;="&amp;$J$5,収穫記録!$B:$B,"&lt;="&amp;$J$6)
/_xlfn.UNIQUE(_xlfn._xlws.FILTER($E:$E,$D:$D=$J$3))
/IF($J$4="総計",1,IF($J$4="割合",$H267,$K267/10))
),0)</f>
        <v/>
      </c>
      <c r="S267" s="48" t="str" cm="1">
        <f t="array" ref="S267">IFERROR(
IF(OR(S$9="",$I267=""),"",
SUMIFS(収穫記録!$P:$P,収穫記録!$D:$D,$J$1,収穫記録!$I:$I,$J$2,収穫記録!$J:$J,S$9,収穫記録!$F:$F,$I267,収穫記録!$B:$B,"&gt;="&amp;$J$5,収穫記録!$B:$B,"&lt;="&amp;$J$6)
/_xlfn.UNIQUE(_xlfn._xlws.FILTER($E:$E,$D:$D=$J$3))
/IF($J$4="総計",1,IF($J$4="割合",$H267,$K267/10))
),0)</f>
        <v/>
      </c>
      <c r="T267" s="48" t="str" cm="1">
        <f t="array" ref="T267">IFERROR(
IF(OR(T$9="",$I267=""),"",
SUMIFS(収穫記録!$P:$P,収穫記録!$D:$D,$J$1,収穫記録!$I:$I,$J$2,収穫記録!$J:$J,T$9,収穫記録!$F:$F,$I267,収穫記録!$B:$B,"&gt;="&amp;$J$5,収穫記録!$B:$B,"&lt;="&amp;$J$6)
/_xlfn.UNIQUE(_xlfn._xlws.FILTER($E:$E,$D:$D=$J$3))
/IF($J$4="総計",1,IF($J$4="割合",$H267,$K267/10))
),0)</f>
        <v/>
      </c>
      <c r="U267" s="48" t="str" cm="1">
        <f t="array" ref="U267">IFERROR(
IF(OR(U$9="",$I267=""),"",
SUMIFS(収穫記録!$P:$P,収穫記録!$D:$D,$J$1,収穫記録!$I:$I,$J$2,収穫記録!$J:$J,U$9,収穫記録!$F:$F,$I267,収穫記録!$B:$B,"&gt;="&amp;$J$5,収穫記録!$B:$B,"&lt;="&amp;$J$6)
/_xlfn.UNIQUE(_xlfn._xlws.FILTER($E:$E,$D:$D=$J$3))
/IF($J$4="総計",1,IF($J$4="割合",$H267,$K267/10))
),0)</f>
        <v/>
      </c>
      <c r="V267" s="48" t="str" cm="1">
        <f t="array" ref="V267">IFERROR(
IF(OR(V$9="",$I267=""),"",
SUMIFS(収穫記録!$P:$P,収穫記録!$D:$D,$J$1,収穫記録!$I:$I,$J$2,収穫記録!$J:$J,V$9,収穫記録!$F:$F,$I267,収穫記録!$B:$B,"&gt;="&amp;$J$5,収穫記録!$B:$B,"&lt;="&amp;$J$6)
/_xlfn.UNIQUE(_xlfn._xlws.FILTER($E:$E,$D:$D=$J$3))
/IF($J$4="総計",1,IF($J$4="割合",$H267,$K267/10))
),0)</f>
        <v/>
      </c>
      <c r="W267" s="48" t="str" cm="1">
        <f t="array" ref="W267">IFERROR(
IF(OR(W$9="",$I267=""),"",
SUMIFS(収穫記録!$P:$P,収穫記録!$D:$D,$J$1,収穫記録!$I:$I,$J$2,収穫記録!$J:$J,W$9,収穫記録!$F:$F,$I267,収穫記録!$B:$B,"&gt;="&amp;$J$5,収穫記録!$B:$B,"&lt;="&amp;$J$6)
/_xlfn.UNIQUE(_xlfn._xlws.FILTER($E:$E,$D:$D=$J$3))
/IF($J$4="総計",1,IF($J$4="割合",$H267,$K267/10))
),0)</f>
        <v/>
      </c>
      <c r="X267" s="48" t="str" cm="1">
        <f t="array" ref="X267">IFERROR(
IF(OR(X$9="",$I267=""),"",
SUMIFS(収穫記録!$P:$P,収穫記録!$D:$D,$J$1,収穫記録!$I:$I,$J$2,収穫記録!$J:$J,X$9,収穫記録!$F:$F,$I267,収穫記録!$B:$B,"&gt;="&amp;$J$5,収穫記録!$B:$B,"&lt;="&amp;$J$6)
/_xlfn.UNIQUE(_xlfn._xlws.FILTER($E:$E,$D:$D=$J$3))
/IF($J$4="総計",1,IF($J$4="割合",$H267,$K267/10))
),0)</f>
        <v/>
      </c>
    </row>
    <row r="268" spans="10:24">
      <c r="J268" s="13"/>
      <c r="K268" s="37"/>
      <c r="L268" s="46" t="str">
        <f t="shared" si="3"/>
        <v/>
      </c>
      <c r="M268" s="47" cm="1">
        <f t="array" ref="M268">IFERROR(
IF(OR(M$9="",$I268=""),"",
SUMIFS(収穫記録!$P:$P,収穫記録!$D:$D,$J$1,収穫記録!$I:$I,$J$2,収穫記録!$J:$J,M$9,収穫記録!$F:$F,$I268,収穫記録!$B:$B,"&gt;="&amp;$J$5,収穫記録!$B:$B,"&lt;="&amp;$J$6)
/_xlfn.UNIQUE(_xlfn._xlws.FILTER($E:$E,$D:$D=$J$3))
/IF($J$4="総計",1,IF($J$4="割合",$H268,$K268/10))
),0)</f>
        <v>0</v>
      </c>
      <c r="N268" s="48" t="str" cm="1">
        <f t="array" ref="N268">IFERROR(
IF(OR(N$9="",$I268=""),"",
SUMIFS(収穫記録!$P:$P,収穫記録!$D:$D,$J$1,収穫記録!$I:$I,$J$2,収穫記録!$J:$J,N$9,収穫記録!$F:$F,$I268,収穫記録!$B:$B,"&gt;="&amp;$J$5,収穫記録!$B:$B,"&lt;="&amp;$J$6)
/_xlfn.UNIQUE(_xlfn._xlws.FILTER($E:$E,$D:$D=$J$3))
/IF($J$4="総計",1,IF($J$4="割合",$H268,$K268/10))
),0)</f>
        <v/>
      </c>
      <c r="O268" s="48" t="str" cm="1">
        <f t="array" ref="O268">IFERROR(
IF(OR(O$9="",$I268=""),"",
SUMIFS(収穫記録!$P:$P,収穫記録!$D:$D,$J$1,収穫記録!$I:$I,$J$2,収穫記録!$J:$J,O$9,収穫記録!$F:$F,$I268,収穫記録!$B:$B,"&gt;="&amp;$J$5,収穫記録!$B:$B,"&lt;="&amp;$J$6)
/_xlfn.UNIQUE(_xlfn._xlws.FILTER($E:$E,$D:$D=$J$3))
/IF($J$4="総計",1,IF($J$4="割合",$H268,$K268/10))
),0)</f>
        <v/>
      </c>
      <c r="P268" s="48" t="str" cm="1">
        <f t="array" ref="P268">IFERROR(
IF(OR(P$9="",$I268=""),"",
SUMIFS(収穫記録!$P:$P,収穫記録!$D:$D,$J$1,収穫記録!$I:$I,$J$2,収穫記録!$J:$J,P$9,収穫記録!$F:$F,$I268,収穫記録!$B:$B,"&gt;="&amp;$J$5,収穫記録!$B:$B,"&lt;="&amp;$J$6)
/_xlfn.UNIQUE(_xlfn._xlws.FILTER($E:$E,$D:$D=$J$3))
/IF($J$4="総計",1,IF($J$4="割合",$H268,$K268/10))
),0)</f>
        <v/>
      </c>
      <c r="Q268" s="48" t="str" cm="1">
        <f t="array" ref="Q268">IFERROR(
IF(OR(Q$9="",$I268=""),"",
SUMIFS(収穫記録!$P:$P,収穫記録!$D:$D,$J$1,収穫記録!$I:$I,$J$2,収穫記録!$J:$J,Q$9,収穫記録!$F:$F,$I268,収穫記録!$B:$B,"&gt;="&amp;$J$5,収穫記録!$B:$B,"&lt;="&amp;$J$6)
/_xlfn.UNIQUE(_xlfn._xlws.FILTER($E:$E,$D:$D=$J$3))
/IF($J$4="総計",1,IF($J$4="割合",$H268,$K268/10))
),0)</f>
        <v/>
      </c>
      <c r="R268" s="48" t="str" cm="1">
        <f t="array" ref="R268">IFERROR(
IF(OR(R$9="",$I268=""),"",
SUMIFS(収穫記録!$P:$P,収穫記録!$D:$D,$J$1,収穫記録!$I:$I,$J$2,収穫記録!$J:$J,R$9,収穫記録!$F:$F,$I268,収穫記録!$B:$B,"&gt;="&amp;$J$5,収穫記録!$B:$B,"&lt;="&amp;$J$6)
/_xlfn.UNIQUE(_xlfn._xlws.FILTER($E:$E,$D:$D=$J$3))
/IF($J$4="総計",1,IF($J$4="割合",$H268,$K268/10))
),0)</f>
        <v/>
      </c>
      <c r="S268" s="48" t="str" cm="1">
        <f t="array" ref="S268">IFERROR(
IF(OR(S$9="",$I268=""),"",
SUMIFS(収穫記録!$P:$P,収穫記録!$D:$D,$J$1,収穫記録!$I:$I,$J$2,収穫記録!$J:$J,S$9,収穫記録!$F:$F,$I268,収穫記録!$B:$B,"&gt;="&amp;$J$5,収穫記録!$B:$B,"&lt;="&amp;$J$6)
/_xlfn.UNIQUE(_xlfn._xlws.FILTER($E:$E,$D:$D=$J$3))
/IF($J$4="総計",1,IF($J$4="割合",$H268,$K268/10))
),0)</f>
        <v/>
      </c>
      <c r="T268" s="48" t="str" cm="1">
        <f t="array" ref="T268">IFERROR(
IF(OR(T$9="",$I268=""),"",
SUMIFS(収穫記録!$P:$P,収穫記録!$D:$D,$J$1,収穫記録!$I:$I,$J$2,収穫記録!$J:$J,T$9,収穫記録!$F:$F,$I268,収穫記録!$B:$B,"&gt;="&amp;$J$5,収穫記録!$B:$B,"&lt;="&amp;$J$6)
/_xlfn.UNIQUE(_xlfn._xlws.FILTER($E:$E,$D:$D=$J$3))
/IF($J$4="総計",1,IF($J$4="割合",$H268,$K268/10))
),0)</f>
        <v/>
      </c>
      <c r="U268" s="48" t="str" cm="1">
        <f t="array" ref="U268">IFERROR(
IF(OR(U$9="",$I268=""),"",
SUMIFS(収穫記録!$P:$P,収穫記録!$D:$D,$J$1,収穫記録!$I:$I,$J$2,収穫記録!$J:$J,U$9,収穫記録!$F:$F,$I268,収穫記録!$B:$B,"&gt;="&amp;$J$5,収穫記録!$B:$B,"&lt;="&amp;$J$6)
/_xlfn.UNIQUE(_xlfn._xlws.FILTER($E:$E,$D:$D=$J$3))
/IF($J$4="総計",1,IF($J$4="割合",$H268,$K268/10))
),0)</f>
        <v/>
      </c>
      <c r="V268" s="48" t="str" cm="1">
        <f t="array" ref="V268">IFERROR(
IF(OR(V$9="",$I268=""),"",
SUMIFS(収穫記録!$P:$P,収穫記録!$D:$D,$J$1,収穫記録!$I:$I,$J$2,収穫記録!$J:$J,V$9,収穫記録!$F:$F,$I268,収穫記録!$B:$B,"&gt;="&amp;$J$5,収穫記録!$B:$B,"&lt;="&amp;$J$6)
/_xlfn.UNIQUE(_xlfn._xlws.FILTER($E:$E,$D:$D=$J$3))
/IF($J$4="総計",1,IF($J$4="割合",$H268,$K268/10))
),0)</f>
        <v/>
      </c>
      <c r="W268" s="48" t="str" cm="1">
        <f t="array" ref="W268">IFERROR(
IF(OR(W$9="",$I268=""),"",
SUMIFS(収穫記録!$P:$P,収穫記録!$D:$D,$J$1,収穫記録!$I:$I,$J$2,収穫記録!$J:$J,W$9,収穫記録!$F:$F,$I268,収穫記録!$B:$B,"&gt;="&amp;$J$5,収穫記録!$B:$B,"&lt;="&amp;$J$6)
/_xlfn.UNIQUE(_xlfn._xlws.FILTER($E:$E,$D:$D=$J$3))
/IF($J$4="総計",1,IF($J$4="割合",$H268,$K268/10))
),0)</f>
        <v/>
      </c>
      <c r="X268" s="48" t="str" cm="1">
        <f t="array" ref="X268">IFERROR(
IF(OR(X$9="",$I268=""),"",
SUMIFS(収穫記録!$P:$P,収穫記録!$D:$D,$J$1,収穫記録!$I:$I,$J$2,収穫記録!$J:$J,X$9,収穫記録!$F:$F,$I268,収穫記録!$B:$B,"&gt;="&amp;$J$5,収穫記録!$B:$B,"&lt;="&amp;$J$6)
/_xlfn.UNIQUE(_xlfn._xlws.FILTER($E:$E,$D:$D=$J$3))
/IF($J$4="総計",1,IF($J$4="割合",$H268,$K268/10))
),0)</f>
        <v/>
      </c>
    </row>
    <row r="269" spans="10:24">
      <c r="J269" s="13"/>
      <c r="K269" s="37"/>
      <c r="L269" s="46" t="str">
        <f t="shared" ref="L269:L332" si="4">IF(I269="","",
IF($J$4="割合",1,
SUM(M269:X269)
)
)</f>
        <v/>
      </c>
      <c r="M269" s="47" cm="1">
        <f t="array" ref="M269">IFERROR(
IF(OR(M$9="",$I269=""),"",
SUMIFS(収穫記録!$P:$P,収穫記録!$D:$D,$J$1,収穫記録!$I:$I,$J$2,収穫記録!$J:$J,M$9,収穫記録!$F:$F,$I269,収穫記録!$B:$B,"&gt;="&amp;$J$5,収穫記録!$B:$B,"&lt;="&amp;$J$6)
/_xlfn.UNIQUE(_xlfn._xlws.FILTER($E:$E,$D:$D=$J$3))
/IF($J$4="総計",1,IF($J$4="割合",$H269,$K269/10))
),0)</f>
        <v>0</v>
      </c>
      <c r="N269" s="48" t="str" cm="1">
        <f t="array" ref="N269">IFERROR(
IF(OR(N$9="",$I269=""),"",
SUMIFS(収穫記録!$P:$P,収穫記録!$D:$D,$J$1,収穫記録!$I:$I,$J$2,収穫記録!$J:$J,N$9,収穫記録!$F:$F,$I269,収穫記録!$B:$B,"&gt;="&amp;$J$5,収穫記録!$B:$B,"&lt;="&amp;$J$6)
/_xlfn.UNIQUE(_xlfn._xlws.FILTER($E:$E,$D:$D=$J$3))
/IF($J$4="総計",1,IF($J$4="割合",$H269,$K269/10))
),0)</f>
        <v/>
      </c>
      <c r="O269" s="48" t="str" cm="1">
        <f t="array" ref="O269">IFERROR(
IF(OR(O$9="",$I269=""),"",
SUMIFS(収穫記録!$P:$P,収穫記録!$D:$D,$J$1,収穫記録!$I:$I,$J$2,収穫記録!$J:$J,O$9,収穫記録!$F:$F,$I269,収穫記録!$B:$B,"&gt;="&amp;$J$5,収穫記録!$B:$B,"&lt;="&amp;$J$6)
/_xlfn.UNIQUE(_xlfn._xlws.FILTER($E:$E,$D:$D=$J$3))
/IF($J$4="総計",1,IF($J$4="割合",$H269,$K269/10))
),0)</f>
        <v/>
      </c>
      <c r="P269" s="48" t="str" cm="1">
        <f t="array" ref="P269">IFERROR(
IF(OR(P$9="",$I269=""),"",
SUMIFS(収穫記録!$P:$P,収穫記録!$D:$D,$J$1,収穫記録!$I:$I,$J$2,収穫記録!$J:$J,P$9,収穫記録!$F:$F,$I269,収穫記録!$B:$B,"&gt;="&amp;$J$5,収穫記録!$B:$B,"&lt;="&amp;$J$6)
/_xlfn.UNIQUE(_xlfn._xlws.FILTER($E:$E,$D:$D=$J$3))
/IF($J$4="総計",1,IF($J$4="割合",$H269,$K269/10))
),0)</f>
        <v/>
      </c>
      <c r="Q269" s="48" t="str" cm="1">
        <f t="array" ref="Q269">IFERROR(
IF(OR(Q$9="",$I269=""),"",
SUMIFS(収穫記録!$P:$P,収穫記録!$D:$D,$J$1,収穫記録!$I:$I,$J$2,収穫記録!$J:$J,Q$9,収穫記録!$F:$F,$I269,収穫記録!$B:$B,"&gt;="&amp;$J$5,収穫記録!$B:$B,"&lt;="&amp;$J$6)
/_xlfn.UNIQUE(_xlfn._xlws.FILTER($E:$E,$D:$D=$J$3))
/IF($J$4="総計",1,IF($J$4="割合",$H269,$K269/10))
),0)</f>
        <v/>
      </c>
      <c r="R269" s="48" t="str" cm="1">
        <f t="array" ref="R269">IFERROR(
IF(OR(R$9="",$I269=""),"",
SUMIFS(収穫記録!$P:$P,収穫記録!$D:$D,$J$1,収穫記録!$I:$I,$J$2,収穫記録!$J:$J,R$9,収穫記録!$F:$F,$I269,収穫記録!$B:$B,"&gt;="&amp;$J$5,収穫記録!$B:$B,"&lt;="&amp;$J$6)
/_xlfn.UNIQUE(_xlfn._xlws.FILTER($E:$E,$D:$D=$J$3))
/IF($J$4="総計",1,IF($J$4="割合",$H269,$K269/10))
),0)</f>
        <v/>
      </c>
      <c r="S269" s="48" t="str" cm="1">
        <f t="array" ref="S269">IFERROR(
IF(OR(S$9="",$I269=""),"",
SUMIFS(収穫記録!$P:$P,収穫記録!$D:$D,$J$1,収穫記録!$I:$I,$J$2,収穫記録!$J:$J,S$9,収穫記録!$F:$F,$I269,収穫記録!$B:$B,"&gt;="&amp;$J$5,収穫記録!$B:$B,"&lt;="&amp;$J$6)
/_xlfn.UNIQUE(_xlfn._xlws.FILTER($E:$E,$D:$D=$J$3))
/IF($J$4="総計",1,IF($J$4="割合",$H269,$K269/10))
),0)</f>
        <v/>
      </c>
      <c r="T269" s="48" t="str" cm="1">
        <f t="array" ref="T269">IFERROR(
IF(OR(T$9="",$I269=""),"",
SUMIFS(収穫記録!$P:$P,収穫記録!$D:$D,$J$1,収穫記録!$I:$I,$J$2,収穫記録!$J:$J,T$9,収穫記録!$F:$F,$I269,収穫記録!$B:$B,"&gt;="&amp;$J$5,収穫記録!$B:$B,"&lt;="&amp;$J$6)
/_xlfn.UNIQUE(_xlfn._xlws.FILTER($E:$E,$D:$D=$J$3))
/IF($J$4="総計",1,IF($J$4="割合",$H269,$K269/10))
),0)</f>
        <v/>
      </c>
      <c r="U269" s="48" t="str" cm="1">
        <f t="array" ref="U269">IFERROR(
IF(OR(U$9="",$I269=""),"",
SUMIFS(収穫記録!$P:$P,収穫記録!$D:$D,$J$1,収穫記録!$I:$I,$J$2,収穫記録!$J:$J,U$9,収穫記録!$F:$F,$I269,収穫記録!$B:$B,"&gt;="&amp;$J$5,収穫記録!$B:$B,"&lt;="&amp;$J$6)
/_xlfn.UNIQUE(_xlfn._xlws.FILTER($E:$E,$D:$D=$J$3))
/IF($J$4="総計",1,IF($J$4="割合",$H269,$K269/10))
),0)</f>
        <v/>
      </c>
      <c r="V269" s="48" t="str" cm="1">
        <f t="array" ref="V269">IFERROR(
IF(OR(V$9="",$I269=""),"",
SUMIFS(収穫記録!$P:$P,収穫記録!$D:$D,$J$1,収穫記録!$I:$I,$J$2,収穫記録!$J:$J,V$9,収穫記録!$F:$F,$I269,収穫記録!$B:$B,"&gt;="&amp;$J$5,収穫記録!$B:$B,"&lt;="&amp;$J$6)
/_xlfn.UNIQUE(_xlfn._xlws.FILTER($E:$E,$D:$D=$J$3))
/IF($J$4="総計",1,IF($J$4="割合",$H269,$K269/10))
),0)</f>
        <v/>
      </c>
      <c r="W269" s="48" t="str" cm="1">
        <f t="array" ref="W269">IFERROR(
IF(OR(W$9="",$I269=""),"",
SUMIFS(収穫記録!$P:$P,収穫記録!$D:$D,$J$1,収穫記録!$I:$I,$J$2,収穫記録!$J:$J,W$9,収穫記録!$F:$F,$I269,収穫記録!$B:$B,"&gt;="&amp;$J$5,収穫記録!$B:$B,"&lt;="&amp;$J$6)
/_xlfn.UNIQUE(_xlfn._xlws.FILTER($E:$E,$D:$D=$J$3))
/IF($J$4="総計",1,IF($J$4="割合",$H269,$K269/10))
),0)</f>
        <v/>
      </c>
      <c r="X269" s="48" t="str" cm="1">
        <f t="array" ref="X269">IFERROR(
IF(OR(X$9="",$I269=""),"",
SUMIFS(収穫記録!$P:$P,収穫記録!$D:$D,$J$1,収穫記録!$I:$I,$J$2,収穫記録!$J:$J,X$9,収穫記録!$F:$F,$I269,収穫記録!$B:$B,"&gt;="&amp;$J$5,収穫記録!$B:$B,"&lt;="&amp;$J$6)
/_xlfn.UNIQUE(_xlfn._xlws.FILTER($E:$E,$D:$D=$J$3))
/IF($J$4="総計",1,IF($J$4="割合",$H269,$K269/10))
),0)</f>
        <v/>
      </c>
    </row>
    <row r="270" spans="10:24">
      <c r="J270" s="13"/>
      <c r="K270" s="37"/>
      <c r="L270" s="46" t="str">
        <f t="shared" si="4"/>
        <v/>
      </c>
      <c r="M270" s="47" cm="1">
        <f t="array" ref="M270">IFERROR(
IF(OR(M$9="",$I270=""),"",
SUMIFS(収穫記録!$P:$P,収穫記録!$D:$D,$J$1,収穫記録!$I:$I,$J$2,収穫記録!$J:$J,M$9,収穫記録!$F:$F,$I270,収穫記録!$B:$B,"&gt;="&amp;$J$5,収穫記録!$B:$B,"&lt;="&amp;$J$6)
/_xlfn.UNIQUE(_xlfn._xlws.FILTER($E:$E,$D:$D=$J$3))
/IF($J$4="総計",1,IF($J$4="割合",$H270,$K270/10))
),0)</f>
        <v>0</v>
      </c>
      <c r="N270" s="48" t="str" cm="1">
        <f t="array" ref="N270">IFERROR(
IF(OR(N$9="",$I270=""),"",
SUMIFS(収穫記録!$P:$P,収穫記録!$D:$D,$J$1,収穫記録!$I:$I,$J$2,収穫記録!$J:$J,N$9,収穫記録!$F:$F,$I270,収穫記録!$B:$B,"&gt;="&amp;$J$5,収穫記録!$B:$B,"&lt;="&amp;$J$6)
/_xlfn.UNIQUE(_xlfn._xlws.FILTER($E:$E,$D:$D=$J$3))
/IF($J$4="総計",1,IF($J$4="割合",$H270,$K270/10))
),0)</f>
        <v/>
      </c>
      <c r="O270" s="48" t="str" cm="1">
        <f t="array" ref="O270">IFERROR(
IF(OR(O$9="",$I270=""),"",
SUMIFS(収穫記録!$P:$P,収穫記録!$D:$D,$J$1,収穫記録!$I:$I,$J$2,収穫記録!$J:$J,O$9,収穫記録!$F:$F,$I270,収穫記録!$B:$B,"&gt;="&amp;$J$5,収穫記録!$B:$B,"&lt;="&amp;$J$6)
/_xlfn.UNIQUE(_xlfn._xlws.FILTER($E:$E,$D:$D=$J$3))
/IF($J$4="総計",1,IF($J$4="割合",$H270,$K270/10))
),0)</f>
        <v/>
      </c>
      <c r="P270" s="48" t="str" cm="1">
        <f t="array" ref="P270">IFERROR(
IF(OR(P$9="",$I270=""),"",
SUMIFS(収穫記録!$P:$P,収穫記録!$D:$D,$J$1,収穫記録!$I:$I,$J$2,収穫記録!$J:$J,P$9,収穫記録!$F:$F,$I270,収穫記録!$B:$B,"&gt;="&amp;$J$5,収穫記録!$B:$B,"&lt;="&amp;$J$6)
/_xlfn.UNIQUE(_xlfn._xlws.FILTER($E:$E,$D:$D=$J$3))
/IF($J$4="総計",1,IF($J$4="割合",$H270,$K270/10))
),0)</f>
        <v/>
      </c>
      <c r="Q270" s="48" t="str" cm="1">
        <f t="array" ref="Q270">IFERROR(
IF(OR(Q$9="",$I270=""),"",
SUMIFS(収穫記録!$P:$P,収穫記録!$D:$D,$J$1,収穫記録!$I:$I,$J$2,収穫記録!$J:$J,Q$9,収穫記録!$F:$F,$I270,収穫記録!$B:$B,"&gt;="&amp;$J$5,収穫記録!$B:$B,"&lt;="&amp;$J$6)
/_xlfn.UNIQUE(_xlfn._xlws.FILTER($E:$E,$D:$D=$J$3))
/IF($J$4="総計",1,IF($J$4="割合",$H270,$K270/10))
),0)</f>
        <v/>
      </c>
      <c r="R270" s="48" t="str" cm="1">
        <f t="array" ref="R270">IFERROR(
IF(OR(R$9="",$I270=""),"",
SUMIFS(収穫記録!$P:$P,収穫記録!$D:$D,$J$1,収穫記録!$I:$I,$J$2,収穫記録!$J:$J,R$9,収穫記録!$F:$F,$I270,収穫記録!$B:$B,"&gt;="&amp;$J$5,収穫記録!$B:$B,"&lt;="&amp;$J$6)
/_xlfn.UNIQUE(_xlfn._xlws.FILTER($E:$E,$D:$D=$J$3))
/IF($J$4="総計",1,IF($J$4="割合",$H270,$K270/10))
),0)</f>
        <v/>
      </c>
      <c r="S270" s="48" t="str" cm="1">
        <f t="array" ref="S270">IFERROR(
IF(OR(S$9="",$I270=""),"",
SUMIFS(収穫記録!$P:$P,収穫記録!$D:$D,$J$1,収穫記録!$I:$I,$J$2,収穫記録!$J:$J,S$9,収穫記録!$F:$F,$I270,収穫記録!$B:$B,"&gt;="&amp;$J$5,収穫記録!$B:$B,"&lt;="&amp;$J$6)
/_xlfn.UNIQUE(_xlfn._xlws.FILTER($E:$E,$D:$D=$J$3))
/IF($J$4="総計",1,IF($J$4="割合",$H270,$K270/10))
),0)</f>
        <v/>
      </c>
      <c r="T270" s="48" t="str" cm="1">
        <f t="array" ref="T270">IFERROR(
IF(OR(T$9="",$I270=""),"",
SUMIFS(収穫記録!$P:$P,収穫記録!$D:$D,$J$1,収穫記録!$I:$I,$J$2,収穫記録!$J:$J,T$9,収穫記録!$F:$F,$I270,収穫記録!$B:$B,"&gt;="&amp;$J$5,収穫記録!$B:$B,"&lt;="&amp;$J$6)
/_xlfn.UNIQUE(_xlfn._xlws.FILTER($E:$E,$D:$D=$J$3))
/IF($J$4="総計",1,IF($J$4="割合",$H270,$K270/10))
),0)</f>
        <v/>
      </c>
      <c r="U270" s="48" t="str" cm="1">
        <f t="array" ref="U270">IFERROR(
IF(OR(U$9="",$I270=""),"",
SUMIFS(収穫記録!$P:$P,収穫記録!$D:$D,$J$1,収穫記録!$I:$I,$J$2,収穫記録!$J:$J,U$9,収穫記録!$F:$F,$I270,収穫記録!$B:$B,"&gt;="&amp;$J$5,収穫記録!$B:$B,"&lt;="&amp;$J$6)
/_xlfn.UNIQUE(_xlfn._xlws.FILTER($E:$E,$D:$D=$J$3))
/IF($J$4="総計",1,IF($J$4="割合",$H270,$K270/10))
),0)</f>
        <v/>
      </c>
      <c r="V270" s="48" t="str" cm="1">
        <f t="array" ref="V270">IFERROR(
IF(OR(V$9="",$I270=""),"",
SUMIFS(収穫記録!$P:$P,収穫記録!$D:$D,$J$1,収穫記録!$I:$I,$J$2,収穫記録!$J:$J,V$9,収穫記録!$F:$F,$I270,収穫記録!$B:$B,"&gt;="&amp;$J$5,収穫記録!$B:$B,"&lt;="&amp;$J$6)
/_xlfn.UNIQUE(_xlfn._xlws.FILTER($E:$E,$D:$D=$J$3))
/IF($J$4="総計",1,IF($J$4="割合",$H270,$K270/10))
),0)</f>
        <v/>
      </c>
      <c r="W270" s="48" t="str" cm="1">
        <f t="array" ref="W270">IFERROR(
IF(OR(W$9="",$I270=""),"",
SUMIFS(収穫記録!$P:$P,収穫記録!$D:$D,$J$1,収穫記録!$I:$I,$J$2,収穫記録!$J:$J,W$9,収穫記録!$F:$F,$I270,収穫記録!$B:$B,"&gt;="&amp;$J$5,収穫記録!$B:$B,"&lt;="&amp;$J$6)
/_xlfn.UNIQUE(_xlfn._xlws.FILTER($E:$E,$D:$D=$J$3))
/IF($J$4="総計",1,IF($J$4="割合",$H270,$K270/10))
),0)</f>
        <v/>
      </c>
      <c r="X270" s="48" t="str" cm="1">
        <f t="array" ref="X270">IFERROR(
IF(OR(X$9="",$I270=""),"",
SUMIFS(収穫記録!$P:$P,収穫記録!$D:$D,$J$1,収穫記録!$I:$I,$J$2,収穫記録!$J:$J,X$9,収穫記録!$F:$F,$I270,収穫記録!$B:$B,"&gt;="&amp;$J$5,収穫記録!$B:$B,"&lt;="&amp;$J$6)
/_xlfn.UNIQUE(_xlfn._xlws.FILTER($E:$E,$D:$D=$J$3))
/IF($J$4="総計",1,IF($J$4="割合",$H270,$K270/10))
),0)</f>
        <v/>
      </c>
    </row>
    <row r="271" spans="10:24">
      <c r="J271" s="13"/>
      <c r="K271" s="37"/>
      <c r="L271" s="46" t="str">
        <f t="shared" si="4"/>
        <v/>
      </c>
      <c r="M271" s="47" cm="1">
        <f t="array" ref="M271">IFERROR(
IF(OR(M$9="",$I271=""),"",
SUMIFS(収穫記録!$P:$P,収穫記録!$D:$D,$J$1,収穫記録!$I:$I,$J$2,収穫記録!$J:$J,M$9,収穫記録!$F:$F,$I271,収穫記録!$B:$B,"&gt;="&amp;$J$5,収穫記録!$B:$B,"&lt;="&amp;$J$6)
/_xlfn.UNIQUE(_xlfn._xlws.FILTER($E:$E,$D:$D=$J$3))
/IF($J$4="総計",1,IF($J$4="割合",$H271,$K271/10))
),0)</f>
        <v>0</v>
      </c>
      <c r="N271" s="48" t="str" cm="1">
        <f t="array" ref="N271">IFERROR(
IF(OR(N$9="",$I271=""),"",
SUMIFS(収穫記録!$P:$P,収穫記録!$D:$D,$J$1,収穫記録!$I:$I,$J$2,収穫記録!$J:$J,N$9,収穫記録!$F:$F,$I271,収穫記録!$B:$B,"&gt;="&amp;$J$5,収穫記録!$B:$B,"&lt;="&amp;$J$6)
/_xlfn.UNIQUE(_xlfn._xlws.FILTER($E:$E,$D:$D=$J$3))
/IF($J$4="総計",1,IF($J$4="割合",$H271,$K271/10))
),0)</f>
        <v/>
      </c>
      <c r="O271" s="48" t="str" cm="1">
        <f t="array" ref="O271">IFERROR(
IF(OR(O$9="",$I271=""),"",
SUMIFS(収穫記録!$P:$P,収穫記録!$D:$D,$J$1,収穫記録!$I:$I,$J$2,収穫記録!$J:$J,O$9,収穫記録!$F:$F,$I271,収穫記録!$B:$B,"&gt;="&amp;$J$5,収穫記録!$B:$B,"&lt;="&amp;$J$6)
/_xlfn.UNIQUE(_xlfn._xlws.FILTER($E:$E,$D:$D=$J$3))
/IF($J$4="総計",1,IF($J$4="割合",$H271,$K271/10))
),0)</f>
        <v/>
      </c>
      <c r="P271" s="48" t="str" cm="1">
        <f t="array" ref="P271">IFERROR(
IF(OR(P$9="",$I271=""),"",
SUMIFS(収穫記録!$P:$P,収穫記録!$D:$D,$J$1,収穫記録!$I:$I,$J$2,収穫記録!$J:$J,P$9,収穫記録!$F:$F,$I271,収穫記録!$B:$B,"&gt;="&amp;$J$5,収穫記録!$B:$B,"&lt;="&amp;$J$6)
/_xlfn.UNIQUE(_xlfn._xlws.FILTER($E:$E,$D:$D=$J$3))
/IF($J$4="総計",1,IF($J$4="割合",$H271,$K271/10))
),0)</f>
        <v/>
      </c>
      <c r="Q271" s="48" t="str" cm="1">
        <f t="array" ref="Q271">IFERROR(
IF(OR(Q$9="",$I271=""),"",
SUMIFS(収穫記録!$P:$P,収穫記録!$D:$D,$J$1,収穫記録!$I:$I,$J$2,収穫記録!$J:$J,Q$9,収穫記録!$F:$F,$I271,収穫記録!$B:$B,"&gt;="&amp;$J$5,収穫記録!$B:$B,"&lt;="&amp;$J$6)
/_xlfn.UNIQUE(_xlfn._xlws.FILTER($E:$E,$D:$D=$J$3))
/IF($J$4="総計",1,IF($J$4="割合",$H271,$K271/10))
),0)</f>
        <v/>
      </c>
      <c r="R271" s="48" t="str" cm="1">
        <f t="array" ref="R271">IFERROR(
IF(OR(R$9="",$I271=""),"",
SUMIFS(収穫記録!$P:$P,収穫記録!$D:$D,$J$1,収穫記録!$I:$I,$J$2,収穫記録!$J:$J,R$9,収穫記録!$F:$F,$I271,収穫記録!$B:$B,"&gt;="&amp;$J$5,収穫記録!$B:$B,"&lt;="&amp;$J$6)
/_xlfn.UNIQUE(_xlfn._xlws.FILTER($E:$E,$D:$D=$J$3))
/IF($J$4="総計",1,IF($J$4="割合",$H271,$K271/10))
),0)</f>
        <v/>
      </c>
      <c r="S271" s="48" t="str" cm="1">
        <f t="array" ref="S271">IFERROR(
IF(OR(S$9="",$I271=""),"",
SUMIFS(収穫記録!$P:$P,収穫記録!$D:$D,$J$1,収穫記録!$I:$I,$J$2,収穫記録!$J:$J,S$9,収穫記録!$F:$F,$I271,収穫記録!$B:$B,"&gt;="&amp;$J$5,収穫記録!$B:$B,"&lt;="&amp;$J$6)
/_xlfn.UNIQUE(_xlfn._xlws.FILTER($E:$E,$D:$D=$J$3))
/IF($J$4="総計",1,IF($J$4="割合",$H271,$K271/10))
),0)</f>
        <v/>
      </c>
      <c r="T271" s="48" t="str" cm="1">
        <f t="array" ref="T271">IFERROR(
IF(OR(T$9="",$I271=""),"",
SUMIFS(収穫記録!$P:$P,収穫記録!$D:$D,$J$1,収穫記録!$I:$I,$J$2,収穫記録!$J:$J,T$9,収穫記録!$F:$F,$I271,収穫記録!$B:$B,"&gt;="&amp;$J$5,収穫記録!$B:$B,"&lt;="&amp;$J$6)
/_xlfn.UNIQUE(_xlfn._xlws.FILTER($E:$E,$D:$D=$J$3))
/IF($J$4="総計",1,IF($J$4="割合",$H271,$K271/10))
),0)</f>
        <v/>
      </c>
      <c r="U271" s="48" t="str" cm="1">
        <f t="array" ref="U271">IFERROR(
IF(OR(U$9="",$I271=""),"",
SUMIFS(収穫記録!$P:$P,収穫記録!$D:$D,$J$1,収穫記録!$I:$I,$J$2,収穫記録!$J:$J,U$9,収穫記録!$F:$F,$I271,収穫記録!$B:$B,"&gt;="&amp;$J$5,収穫記録!$B:$B,"&lt;="&amp;$J$6)
/_xlfn.UNIQUE(_xlfn._xlws.FILTER($E:$E,$D:$D=$J$3))
/IF($J$4="総計",1,IF($J$4="割合",$H271,$K271/10))
),0)</f>
        <v/>
      </c>
      <c r="V271" s="48" t="str" cm="1">
        <f t="array" ref="V271">IFERROR(
IF(OR(V$9="",$I271=""),"",
SUMIFS(収穫記録!$P:$P,収穫記録!$D:$D,$J$1,収穫記録!$I:$I,$J$2,収穫記録!$J:$J,V$9,収穫記録!$F:$F,$I271,収穫記録!$B:$B,"&gt;="&amp;$J$5,収穫記録!$B:$B,"&lt;="&amp;$J$6)
/_xlfn.UNIQUE(_xlfn._xlws.FILTER($E:$E,$D:$D=$J$3))
/IF($J$4="総計",1,IF($J$4="割合",$H271,$K271/10))
),0)</f>
        <v/>
      </c>
      <c r="W271" s="48" t="str" cm="1">
        <f t="array" ref="W271">IFERROR(
IF(OR(W$9="",$I271=""),"",
SUMIFS(収穫記録!$P:$P,収穫記録!$D:$D,$J$1,収穫記録!$I:$I,$J$2,収穫記録!$J:$J,W$9,収穫記録!$F:$F,$I271,収穫記録!$B:$B,"&gt;="&amp;$J$5,収穫記録!$B:$B,"&lt;="&amp;$J$6)
/_xlfn.UNIQUE(_xlfn._xlws.FILTER($E:$E,$D:$D=$J$3))
/IF($J$4="総計",1,IF($J$4="割合",$H271,$K271/10))
),0)</f>
        <v/>
      </c>
      <c r="X271" s="48" t="str" cm="1">
        <f t="array" ref="X271">IFERROR(
IF(OR(X$9="",$I271=""),"",
SUMIFS(収穫記録!$P:$P,収穫記録!$D:$D,$J$1,収穫記録!$I:$I,$J$2,収穫記録!$J:$J,X$9,収穫記録!$F:$F,$I271,収穫記録!$B:$B,"&gt;="&amp;$J$5,収穫記録!$B:$B,"&lt;="&amp;$J$6)
/_xlfn.UNIQUE(_xlfn._xlws.FILTER($E:$E,$D:$D=$J$3))
/IF($J$4="総計",1,IF($J$4="割合",$H271,$K271/10))
),0)</f>
        <v/>
      </c>
    </row>
    <row r="272" spans="10:24">
      <c r="J272" s="13"/>
      <c r="K272" s="37"/>
      <c r="L272" s="46" t="str">
        <f t="shared" si="4"/>
        <v/>
      </c>
      <c r="M272" s="47" cm="1">
        <f t="array" ref="M272">IFERROR(
IF(OR(M$9="",$I272=""),"",
SUMIFS(収穫記録!$P:$P,収穫記録!$D:$D,$J$1,収穫記録!$I:$I,$J$2,収穫記録!$J:$J,M$9,収穫記録!$F:$F,$I272,収穫記録!$B:$B,"&gt;="&amp;$J$5,収穫記録!$B:$B,"&lt;="&amp;$J$6)
/_xlfn.UNIQUE(_xlfn._xlws.FILTER($E:$E,$D:$D=$J$3))
/IF($J$4="総計",1,IF($J$4="割合",$H272,$K272/10))
),0)</f>
        <v>0</v>
      </c>
      <c r="N272" s="48" t="str" cm="1">
        <f t="array" ref="N272">IFERROR(
IF(OR(N$9="",$I272=""),"",
SUMIFS(収穫記録!$P:$P,収穫記録!$D:$D,$J$1,収穫記録!$I:$I,$J$2,収穫記録!$J:$J,N$9,収穫記録!$F:$F,$I272,収穫記録!$B:$B,"&gt;="&amp;$J$5,収穫記録!$B:$B,"&lt;="&amp;$J$6)
/_xlfn.UNIQUE(_xlfn._xlws.FILTER($E:$E,$D:$D=$J$3))
/IF($J$4="総計",1,IF($J$4="割合",$H272,$K272/10))
),0)</f>
        <v/>
      </c>
      <c r="O272" s="48" t="str" cm="1">
        <f t="array" ref="O272">IFERROR(
IF(OR(O$9="",$I272=""),"",
SUMIFS(収穫記録!$P:$P,収穫記録!$D:$D,$J$1,収穫記録!$I:$I,$J$2,収穫記録!$J:$J,O$9,収穫記録!$F:$F,$I272,収穫記録!$B:$B,"&gt;="&amp;$J$5,収穫記録!$B:$B,"&lt;="&amp;$J$6)
/_xlfn.UNIQUE(_xlfn._xlws.FILTER($E:$E,$D:$D=$J$3))
/IF($J$4="総計",1,IF($J$4="割合",$H272,$K272/10))
),0)</f>
        <v/>
      </c>
      <c r="P272" s="48" t="str" cm="1">
        <f t="array" ref="P272">IFERROR(
IF(OR(P$9="",$I272=""),"",
SUMIFS(収穫記録!$P:$P,収穫記録!$D:$D,$J$1,収穫記録!$I:$I,$J$2,収穫記録!$J:$J,P$9,収穫記録!$F:$F,$I272,収穫記録!$B:$B,"&gt;="&amp;$J$5,収穫記録!$B:$B,"&lt;="&amp;$J$6)
/_xlfn.UNIQUE(_xlfn._xlws.FILTER($E:$E,$D:$D=$J$3))
/IF($J$4="総計",1,IF($J$4="割合",$H272,$K272/10))
),0)</f>
        <v/>
      </c>
      <c r="Q272" s="48" t="str" cm="1">
        <f t="array" ref="Q272">IFERROR(
IF(OR(Q$9="",$I272=""),"",
SUMIFS(収穫記録!$P:$P,収穫記録!$D:$D,$J$1,収穫記録!$I:$I,$J$2,収穫記録!$J:$J,Q$9,収穫記録!$F:$F,$I272,収穫記録!$B:$B,"&gt;="&amp;$J$5,収穫記録!$B:$B,"&lt;="&amp;$J$6)
/_xlfn.UNIQUE(_xlfn._xlws.FILTER($E:$E,$D:$D=$J$3))
/IF($J$4="総計",1,IF($J$4="割合",$H272,$K272/10))
),0)</f>
        <v/>
      </c>
      <c r="R272" s="48" t="str" cm="1">
        <f t="array" ref="R272">IFERROR(
IF(OR(R$9="",$I272=""),"",
SUMIFS(収穫記録!$P:$P,収穫記録!$D:$D,$J$1,収穫記録!$I:$I,$J$2,収穫記録!$J:$J,R$9,収穫記録!$F:$F,$I272,収穫記録!$B:$B,"&gt;="&amp;$J$5,収穫記録!$B:$B,"&lt;="&amp;$J$6)
/_xlfn.UNIQUE(_xlfn._xlws.FILTER($E:$E,$D:$D=$J$3))
/IF($J$4="総計",1,IF($J$4="割合",$H272,$K272/10))
),0)</f>
        <v/>
      </c>
      <c r="S272" s="48" t="str" cm="1">
        <f t="array" ref="S272">IFERROR(
IF(OR(S$9="",$I272=""),"",
SUMIFS(収穫記録!$P:$P,収穫記録!$D:$D,$J$1,収穫記録!$I:$I,$J$2,収穫記録!$J:$J,S$9,収穫記録!$F:$F,$I272,収穫記録!$B:$B,"&gt;="&amp;$J$5,収穫記録!$B:$B,"&lt;="&amp;$J$6)
/_xlfn.UNIQUE(_xlfn._xlws.FILTER($E:$E,$D:$D=$J$3))
/IF($J$4="総計",1,IF($J$4="割合",$H272,$K272/10))
),0)</f>
        <v/>
      </c>
      <c r="T272" s="48" t="str" cm="1">
        <f t="array" ref="T272">IFERROR(
IF(OR(T$9="",$I272=""),"",
SUMIFS(収穫記録!$P:$P,収穫記録!$D:$D,$J$1,収穫記録!$I:$I,$J$2,収穫記録!$J:$J,T$9,収穫記録!$F:$F,$I272,収穫記録!$B:$B,"&gt;="&amp;$J$5,収穫記録!$B:$B,"&lt;="&amp;$J$6)
/_xlfn.UNIQUE(_xlfn._xlws.FILTER($E:$E,$D:$D=$J$3))
/IF($J$4="総計",1,IF($J$4="割合",$H272,$K272/10))
),0)</f>
        <v/>
      </c>
      <c r="U272" s="48" t="str" cm="1">
        <f t="array" ref="U272">IFERROR(
IF(OR(U$9="",$I272=""),"",
SUMIFS(収穫記録!$P:$P,収穫記録!$D:$D,$J$1,収穫記録!$I:$I,$J$2,収穫記録!$J:$J,U$9,収穫記録!$F:$F,$I272,収穫記録!$B:$B,"&gt;="&amp;$J$5,収穫記録!$B:$B,"&lt;="&amp;$J$6)
/_xlfn.UNIQUE(_xlfn._xlws.FILTER($E:$E,$D:$D=$J$3))
/IF($J$4="総計",1,IF($J$4="割合",$H272,$K272/10))
),0)</f>
        <v/>
      </c>
      <c r="V272" s="48" t="str" cm="1">
        <f t="array" ref="V272">IFERROR(
IF(OR(V$9="",$I272=""),"",
SUMIFS(収穫記録!$P:$P,収穫記録!$D:$D,$J$1,収穫記録!$I:$I,$J$2,収穫記録!$J:$J,V$9,収穫記録!$F:$F,$I272,収穫記録!$B:$B,"&gt;="&amp;$J$5,収穫記録!$B:$B,"&lt;="&amp;$J$6)
/_xlfn.UNIQUE(_xlfn._xlws.FILTER($E:$E,$D:$D=$J$3))
/IF($J$4="総計",1,IF($J$4="割合",$H272,$K272/10))
),0)</f>
        <v/>
      </c>
      <c r="W272" s="48" t="str" cm="1">
        <f t="array" ref="W272">IFERROR(
IF(OR(W$9="",$I272=""),"",
SUMIFS(収穫記録!$P:$P,収穫記録!$D:$D,$J$1,収穫記録!$I:$I,$J$2,収穫記録!$J:$J,W$9,収穫記録!$F:$F,$I272,収穫記録!$B:$B,"&gt;="&amp;$J$5,収穫記録!$B:$B,"&lt;="&amp;$J$6)
/_xlfn.UNIQUE(_xlfn._xlws.FILTER($E:$E,$D:$D=$J$3))
/IF($J$4="総計",1,IF($J$4="割合",$H272,$K272/10))
),0)</f>
        <v/>
      </c>
      <c r="X272" s="48" t="str" cm="1">
        <f t="array" ref="X272">IFERROR(
IF(OR(X$9="",$I272=""),"",
SUMIFS(収穫記録!$P:$P,収穫記録!$D:$D,$J$1,収穫記録!$I:$I,$J$2,収穫記録!$J:$J,X$9,収穫記録!$F:$F,$I272,収穫記録!$B:$B,"&gt;="&amp;$J$5,収穫記録!$B:$B,"&lt;="&amp;$J$6)
/_xlfn.UNIQUE(_xlfn._xlws.FILTER($E:$E,$D:$D=$J$3))
/IF($J$4="総計",1,IF($J$4="割合",$H272,$K272/10))
),0)</f>
        <v/>
      </c>
    </row>
    <row r="273" spans="10:24">
      <c r="J273" s="13"/>
      <c r="K273" s="37"/>
      <c r="L273" s="46" t="str">
        <f t="shared" si="4"/>
        <v/>
      </c>
      <c r="M273" s="47" cm="1">
        <f t="array" ref="M273">IFERROR(
IF(OR(M$9="",$I273=""),"",
SUMIFS(収穫記録!$P:$P,収穫記録!$D:$D,$J$1,収穫記録!$I:$I,$J$2,収穫記録!$J:$J,M$9,収穫記録!$F:$F,$I273,収穫記録!$B:$B,"&gt;="&amp;$J$5,収穫記録!$B:$B,"&lt;="&amp;$J$6)
/_xlfn.UNIQUE(_xlfn._xlws.FILTER($E:$E,$D:$D=$J$3))
/IF($J$4="総計",1,IF($J$4="割合",$H273,$K273/10))
),0)</f>
        <v>0</v>
      </c>
      <c r="N273" s="48" t="str" cm="1">
        <f t="array" ref="N273">IFERROR(
IF(OR(N$9="",$I273=""),"",
SUMIFS(収穫記録!$P:$P,収穫記録!$D:$D,$J$1,収穫記録!$I:$I,$J$2,収穫記録!$J:$J,N$9,収穫記録!$F:$F,$I273,収穫記録!$B:$B,"&gt;="&amp;$J$5,収穫記録!$B:$B,"&lt;="&amp;$J$6)
/_xlfn.UNIQUE(_xlfn._xlws.FILTER($E:$E,$D:$D=$J$3))
/IF($J$4="総計",1,IF($J$4="割合",$H273,$K273/10))
),0)</f>
        <v/>
      </c>
      <c r="O273" s="48" t="str" cm="1">
        <f t="array" ref="O273">IFERROR(
IF(OR(O$9="",$I273=""),"",
SUMIFS(収穫記録!$P:$P,収穫記録!$D:$D,$J$1,収穫記録!$I:$I,$J$2,収穫記録!$J:$J,O$9,収穫記録!$F:$F,$I273,収穫記録!$B:$B,"&gt;="&amp;$J$5,収穫記録!$B:$B,"&lt;="&amp;$J$6)
/_xlfn.UNIQUE(_xlfn._xlws.FILTER($E:$E,$D:$D=$J$3))
/IF($J$4="総計",1,IF($J$4="割合",$H273,$K273/10))
),0)</f>
        <v/>
      </c>
      <c r="P273" s="48" t="str" cm="1">
        <f t="array" ref="P273">IFERROR(
IF(OR(P$9="",$I273=""),"",
SUMIFS(収穫記録!$P:$P,収穫記録!$D:$D,$J$1,収穫記録!$I:$I,$J$2,収穫記録!$J:$J,P$9,収穫記録!$F:$F,$I273,収穫記録!$B:$B,"&gt;="&amp;$J$5,収穫記録!$B:$B,"&lt;="&amp;$J$6)
/_xlfn.UNIQUE(_xlfn._xlws.FILTER($E:$E,$D:$D=$J$3))
/IF($J$4="総計",1,IF($J$4="割合",$H273,$K273/10))
),0)</f>
        <v/>
      </c>
      <c r="Q273" s="48" t="str" cm="1">
        <f t="array" ref="Q273">IFERROR(
IF(OR(Q$9="",$I273=""),"",
SUMIFS(収穫記録!$P:$P,収穫記録!$D:$D,$J$1,収穫記録!$I:$I,$J$2,収穫記録!$J:$J,Q$9,収穫記録!$F:$F,$I273,収穫記録!$B:$B,"&gt;="&amp;$J$5,収穫記録!$B:$B,"&lt;="&amp;$J$6)
/_xlfn.UNIQUE(_xlfn._xlws.FILTER($E:$E,$D:$D=$J$3))
/IF($J$4="総計",1,IF($J$4="割合",$H273,$K273/10))
),0)</f>
        <v/>
      </c>
      <c r="R273" s="48" t="str" cm="1">
        <f t="array" ref="R273">IFERROR(
IF(OR(R$9="",$I273=""),"",
SUMIFS(収穫記録!$P:$P,収穫記録!$D:$D,$J$1,収穫記録!$I:$I,$J$2,収穫記録!$J:$J,R$9,収穫記録!$F:$F,$I273,収穫記録!$B:$B,"&gt;="&amp;$J$5,収穫記録!$B:$B,"&lt;="&amp;$J$6)
/_xlfn.UNIQUE(_xlfn._xlws.FILTER($E:$E,$D:$D=$J$3))
/IF($J$4="総計",1,IF($J$4="割合",$H273,$K273/10))
),0)</f>
        <v/>
      </c>
      <c r="S273" s="48" t="str" cm="1">
        <f t="array" ref="S273">IFERROR(
IF(OR(S$9="",$I273=""),"",
SUMIFS(収穫記録!$P:$P,収穫記録!$D:$D,$J$1,収穫記録!$I:$I,$J$2,収穫記録!$J:$J,S$9,収穫記録!$F:$F,$I273,収穫記録!$B:$B,"&gt;="&amp;$J$5,収穫記録!$B:$B,"&lt;="&amp;$J$6)
/_xlfn.UNIQUE(_xlfn._xlws.FILTER($E:$E,$D:$D=$J$3))
/IF($J$4="総計",1,IF($J$4="割合",$H273,$K273/10))
),0)</f>
        <v/>
      </c>
      <c r="T273" s="48" t="str" cm="1">
        <f t="array" ref="T273">IFERROR(
IF(OR(T$9="",$I273=""),"",
SUMIFS(収穫記録!$P:$P,収穫記録!$D:$D,$J$1,収穫記録!$I:$I,$J$2,収穫記録!$J:$J,T$9,収穫記録!$F:$F,$I273,収穫記録!$B:$B,"&gt;="&amp;$J$5,収穫記録!$B:$B,"&lt;="&amp;$J$6)
/_xlfn.UNIQUE(_xlfn._xlws.FILTER($E:$E,$D:$D=$J$3))
/IF($J$4="総計",1,IF($J$4="割合",$H273,$K273/10))
),0)</f>
        <v/>
      </c>
      <c r="U273" s="48" t="str" cm="1">
        <f t="array" ref="U273">IFERROR(
IF(OR(U$9="",$I273=""),"",
SUMIFS(収穫記録!$P:$P,収穫記録!$D:$D,$J$1,収穫記録!$I:$I,$J$2,収穫記録!$J:$J,U$9,収穫記録!$F:$F,$I273,収穫記録!$B:$B,"&gt;="&amp;$J$5,収穫記録!$B:$B,"&lt;="&amp;$J$6)
/_xlfn.UNIQUE(_xlfn._xlws.FILTER($E:$E,$D:$D=$J$3))
/IF($J$4="総計",1,IF($J$4="割合",$H273,$K273/10))
),0)</f>
        <v/>
      </c>
      <c r="V273" s="48" t="str" cm="1">
        <f t="array" ref="V273">IFERROR(
IF(OR(V$9="",$I273=""),"",
SUMIFS(収穫記録!$P:$P,収穫記録!$D:$D,$J$1,収穫記録!$I:$I,$J$2,収穫記録!$J:$J,V$9,収穫記録!$F:$F,$I273,収穫記録!$B:$B,"&gt;="&amp;$J$5,収穫記録!$B:$B,"&lt;="&amp;$J$6)
/_xlfn.UNIQUE(_xlfn._xlws.FILTER($E:$E,$D:$D=$J$3))
/IF($J$4="総計",1,IF($J$4="割合",$H273,$K273/10))
),0)</f>
        <v/>
      </c>
      <c r="W273" s="48" t="str" cm="1">
        <f t="array" ref="W273">IFERROR(
IF(OR(W$9="",$I273=""),"",
SUMIFS(収穫記録!$P:$P,収穫記録!$D:$D,$J$1,収穫記録!$I:$I,$J$2,収穫記録!$J:$J,W$9,収穫記録!$F:$F,$I273,収穫記録!$B:$B,"&gt;="&amp;$J$5,収穫記録!$B:$B,"&lt;="&amp;$J$6)
/_xlfn.UNIQUE(_xlfn._xlws.FILTER($E:$E,$D:$D=$J$3))
/IF($J$4="総計",1,IF($J$4="割合",$H273,$K273/10))
),0)</f>
        <v/>
      </c>
      <c r="X273" s="48" t="str" cm="1">
        <f t="array" ref="X273">IFERROR(
IF(OR(X$9="",$I273=""),"",
SUMIFS(収穫記録!$P:$P,収穫記録!$D:$D,$J$1,収穫記録!$I:$I,$J$2,収穫記録!$J:$J,X$9,収穫記録!$F:$F,$I273,収穫記録!$B:$B,"&gt;="&amp;$J$5,収穫記録!$B:$B,"&lt;="&amp;$J$6)
/_xlfn.UNIQUE(_xlfn._xlws.FILTER($E:$E,$D:$D=$J$3))
/IF($J$4="総計",1,IF($J$4="割合",$H273,$K273/10))
),0)</f>
        <v/>
      </c>
    </row>
    <row r="274" spans="10:24">
      <c r="J274" s="13"/>
      <c r="K274" s="37"/>
      <c r="L274" s="46" t="str">
        <f t="shared" si="4"/>
        <v/>
      </c>
      <c r="M274" s="47" cm="1">
        <f t="array" ref="M274">IFERROR(
IF(OR(M$9="",$I274=""),"",
SUMIFS(収穫記録!$P:$P,収穫記録!$D:$D,$J$1,収穫記録!$I:$I,$J$2,収穫記録!$J:$J,M$9,収穫記録!$F:$F,$I274,収穫記録!$B:$B,"&gt;="&amp;$J$5,収穫記録!$B:$B,"&lt;="&amp;$J$6)
/_xlfn.UNIQUE(_xlfn._xlws.FILTER($E:$E,$D:$D=$J$3))
/IF($J$4="総計",1,IF($J$4="割合",$H274,$K274/10))
),0)</f>
        <v>0</v>
      </c>
      <c r="N274" s="48" t="str" cm="1">
        <f t="array" ref="N274">IFERROR(
IF(OR(N$9="",$I274=""),"",
SUMIFS(収穫記録!$P:$P,収穫記録!$D:$D,$J$1,収穫記録!$I:$I,$J$2,収穫記録!$J:$J,N$9,収穫記録!$F:$F,$I274,収穫記録!$B:$B,"&gt;="&amp;$J$5,収穫記録!$B:$B,"&lt;="&amp;$J$6)
/_xlfn.UNIQUE(_xlfn._xlws.FILTER($E:$E,$D:$D=$J$3))
/IF($J$4="総計",1,IF($J$4="割合",$H274,$K274/10))
),0)</f>
        <v/>
      </c>
      <c r="O274" s="48" t="str" cm="1">
        <f t="array" ref="O274">IFERROR(
IF(OR(O$9="",$I274=""),"",
SUMIFS(収穫記録!$P:$P,収穫記録!$D:$D,$J$1,収穫記録!$I:$I,$J$2,収穫記録!$J:$J,O$9,収穫記録!$F:$F,$I274,収穫記録!$B:$B,"&gt;="&amp;$J$5,収穫記録!$B:$B,"&lt;="&amp;$J$6)
/_xlfn.UNIQUE(_xlfn._xlws.FILTER($E:$E,$D:$D=$J$3))
/IF($J$4="総計",1,IF($J$4="割合",$H274,$K274/10))
),0)</f>
        <v/>
      </c>
      <c r="P274" s="48" t="str" cm="1">
        <f t="array" ref="P274">IFERROR(
IF(OR(P$9="",$I274=""),"",
SUMIFS(収穫記録!$P:$P,収穫記録!$D:$D,$J$1,収穫記録!$I:$I,$J$2,収穫記録!$J:$J,P$9,収穫記録!$F:$F,$I274,収穫記録!$B:$B,"&gt;="&amp;$J$5,収穫記録!$B:$B,"&lt;="&amp;$J$6)
/_xlfn.UNIQUE(_xlfn._xlws.FILTER($E:$E,$D:$D=$J$3))
/IF($J$4="総計",1,IF($J$4="割合",$H274,$K274/10))
),0)</f>
        <v/>
      </c>
      <c r="Q274" s="48" t="str" cm="1">
        <f t="array" ref="Q274">IFERROR(
IF(OR(Q$9="",$I274=""),"",
SUMIFS(収穫記録!$P:$P,収穫記録!$D:$D,$J$1,収穫記録!$I:$I,$J$2,収穫記録!$J:$J,Q$9,収穫記録!$F:$F,$I274,収穫記録!$B:$B,"&gt;="&amp;$J$5,収穫記録!$B:$B,"&lt;="&amp;$J$6)
/_xlfn.UNIQUE(_xlfn._xlws.FILTER($E:$E,$D:$D=$J$3))
/IF($J$4="総計",1,IF($J$4="割合",$H274,$K274/10))
),0)</f>
        <v/>
      </c>
      <c r="R274" s="48" t="str" cm="1">
        <f t="array" ref="R274">IFERROR(
IF(OR(R$9="",$I274=""),"",
SUMIFS(収穫記録!$P:$P,収穫記録!$D:$D,$J$1,収穫記録!$I:$I,$J$2,収穫記録!$J:$J,R$9,収穫記録!$F:$F,$I274,収穫記録!$B:$B,"&gt;="&amp;$J$5,収穫記録!$B:$B,"&lt;="&amp;$J$6)
/_xlfn.UNIQUE(_xlfn._xlws.FILTER($E:$E,$D:$D=$J$3))
/IF($J$4="総計",1,IF($J$4="割合",$H274,$K274/10))
),0)</f>
        <v/>
      </c>
      <c r="S274" s="48" t="str" cm="1">
        <f t="array" ref="S274">IFERROR(
IF(OR(S$9="",$I274=""),"",
SUMIFS(収穫記録!$P:$P,収穫記録!$D:$D,$J$1,収穫記録!$I:$I,$J$2,収穫記録!$J:$J,S$9,収穫記録!$F:$F,$I274,収穫記録!$B:$B,"&gt;="&amp;$J$5,収穫記録!$B:$B,"&lt;="&amp;$J$6)
/_xlfn.UNIQUE(_xlfn._xlws.FILTER($E:$E,$D:$D=$J$3))
/IF($J$4="総計",1,IF($J$4="割合",$H274,$K274/10))
),0)</f>
        <v/>
      </c>
      <c r="T274" s="48" t="str" cm="1">
        <f t="array" ref="T274">IFERROR(
IF(OR(T$9="",$I274=""),"",
SUMIFS(収穫記録!$P:$P,収穫記録!$D:$D,$J$1,収穫記録!$I:$I,$J$2,収穫記録!$J:$J,T$9,収穫記録!$F:$F,$I274,収穫記録!$B:$B,"&gt;="&amp;$J$5,収穫記録!$B:$B,"&lt;="&amp;$J$6)
/_xlfn.UNIQUE(_xlfn._xlws.FILTER($E:$E,$D:$D=$J$3))
/IF($J$4="総計",1,IF($J$4="割合",$H274,$K274/10))
),0)</f>
        <v/>
      </c>
      <c r="U274" s="48" t="str" cm="1">
        <f t="array" ref="U274">IFERROR(
IF(OR(U$9="",$I274=""),"",
SUMIFS(収穫記録!$P:$P,収穫記録!$D:$D,$J$1,収穫記録!$I:$I,$J$2,収穫記録!$J:$J,U$9,収穫記録!$F:$F,$I274,収穫記録!$B:$B,"&gt;="&amp;$J$5,収穫記録!$B:$B,"&lt;="&amp;$J$6)
/_xlfn.UNIQUE(_xlfn._xlws.FILTER($E:$E,$D:$D=$J$3))
/IF($J$4="総計",1,IF($J$4="割合",$H274,$K274/10))
),0)</f>
        <v/>
      </c>
      <c r="V274" s="48" t="str" cm="1">
        <f t="array" ref="V274">IFERROR(
IF(OR(V$9="",$I274=""),"",
SUMIFS(収穫記録!$P:$P,収穫記録!$D:$D,$J$1,収穫記録!$I:$I,$J$2,収穫記録!$J:$J,V$9,収穫記録!$F:$F,$I274,収穫記録!$B:$B,"&gt;="&amp;$J$5,収穫記録!$B:$B,"&lt;="&amp;$J$6)
/_xlfn.UNIQUE(_xlfn._xlws.FILTER($E:$E,$D:$D=$J$3))
/IF($J$4="総計",1,IF($J$4="割合",$H274,$K274/10))
),0)</f>
        <v/>
      </c>
      <c r="W274" s="48" t="str" cm="1">
        <f t="array" ref="W274">IFERROR(
IF(OR(W$9="",$I274=""),"",
SUMIFS(収穫記録!$P:$P,収穫記録!$D:$D,$J$1,収穫記録!$I:$I,$J$2,収穫記録!$J:$J,W$9,収穫記録!$F:$F,$I274,収穫記録!$B:$B,"&gt;="&amp;$J$5,収穫記録!$B:$B,"&lt;="&amp;$J$6)
/_xlfn.UNIQUE(_xlfn._xlws.FILTER($E:$E,$D:$D=$J$3))
/IF($J$4="総計",1,IF($J$4="割合",$H274,$K274/10))
),0)</f>
        <v/>
      </c>
      <c r="X274" s="48" t="str" cm="1">
        <f t="array" ref="X274">IFERROR(
IF(OR(X$9="",$I274=""),"",
SUMIFS(収穫記録!$P:$P,収穫記録!$D:$D,$J$1,収穫記録!$I:$I,$J$2,収穫記録!$J:$J,X$9,収穫記録!$F:$F,$I274,収穫記録!$B:$B,"&gt;="&amp;$J$5,収穫記録!$B:$B,"&lt;="&amp;$J$6)
/_xlfn.UNIQUE(_xlfn._xlws.FILTER($E:$E,$D:$D=$J$3))
/IF($J$4="総計",1,IF($J$4="割合",$H274,$K274/10))
),0)</f>
        <v/>
      </c>
    </row>
    <row r="275" spans="10:24">
      <c r="J275" s="13"/>
      <c r="K275" s="37"/>
      <c r="L275" s="46" t="str">
        <f t="shared" si="4"/>
        <v/>
      </c>
      <c r="M275" s="47" cm="1">
        <f t="array" ref="M275">IFERROR(
IF(OR(M$9="",$I275=""),"",
SUMIFS(収穫記録!$P:$P,収穫記録!$D:$D,$J$1,収穫記録!$I:$I,$J$2,収穫記録!$J:$J,M$9,収穫記録!$F:$F,$I275,収穫記録!$B:$B,"&gt;="&amp;$J$5,収穫記録!$B:$B,"&lt;="&amp;$J$6)
/_xlfn.UNIQUE(_xlfn._xlws.FILTER($E:$E,$D:$D=$J$3))
/IF($J$4="総計",1,IF($J$4="割合",$H275,$K275/10))
),0)</f>
        <v>0</v>
      </c>
      <c r="N275" s="48" t="str" cm="1">
        <f t="array" ref="N275">IFERROR(
IF(OR(N$9="",$I275=""),"",
SUMIFS(収穫記録!$P:$P,収穫記録!$D:$D,$J$1,収穫記録!$I:$I,$J$2,収穫記録!$J:$J,N$9,収穫記録!$F:$F,$I275,収穫記録!$B:$B,"&gt;="&amp;$J$5,収穫記録!$B:$B,"&lt;="&amp;$J$6)
/_xlfn.UNIQUE(_xlfn._xlws.FILTER($E:$E,$D:$D=$J$3))
/IF($J$4="総計",1,IF($J$4="割合",$H275,$K275/10))
),0)</f>
        <v/>
      </c>
      <c r="O275" s="48" t="str" cm="1">
        <f t="array" ref="O275">IFERROR(
IF(OR(O$9="",$I275=""),"",
SUMIFS(収穫記録!$P:$P,収穫記録!$D:$D,$J$1,収穫記録!$I:$I,$J$2,収穫記録!$J:$J,O$9,収穫記録!$F:$F,$I275,収穫記録!$B:$B,"&gt;="&amp;$J$5,収穫記録!$B:$B,"&lt;="&amp;$J$6)
/_xlfn.UNIQUE(_xlfn._xlws.FILTER($E:$E,$D:$D=$J$3))
/IF($J$4="総計",1,IF($J$4="割合",$H275,$K275/10))
),0)</f>
        <v/>
      </c>
      <c r="P275" s="48" t="str" cm="1">
        <f t="array" ref="P275">IFERROR(
IF(OR(P$9="",$I275=""),"",
SUMIFS(収穫記録!$P:$P,収穫記録!$D:$D,$J$1,収穫記録!$I:$I,$J$2,収穫記録!$J:$J,P$9,収穫記録!$F:$F,$I275,収穫記録!$B:$B,"&gt;="&amp;$J$5,収穫記録!$B:$B,"&lt;="&amp;$J$6)
/_xlfn.UNIQUE(_xlfn._xlws.FILTER($E:$E,$D:$D=$J$3))
/IF($J$4="総計",1,IF($J$4="割合",$H275,$K275/10))
),0)</f>
        <v/>
      </c>
      <c r="Q275" s="48" t="str" cm="1">
        <f t="array" ref="Q275">IFERROR(
IF(OR(Q$9="",$I275=""),"",
SUMIFS(収穫記録!$P:$P,収穫記録!$D:$D,$J$1,収穫記録!$I:$I,$J$2,収穫記録!$J:$J,Q$9,収穫記録!$F:$F,$I275,収穫記録!$B:$B,"&gt;="&amp;$J$5,収穫記録!$B:$B,"&lt;="&amp;$J$6)
/_xlfn.UNIQUE(_xlfn._xlws.FILTER($E:$E,$D:$D=$J$3))
/IF($J$4="総計",1,IF($J$4="割合",$H275,$K275/10))
),0)</f>
        <v/>
      </c>
      <c r="R275" s="48" t="str" cm="1">
        <f t="array" ref="R275">IFERROR(
IF(OR(R$9="",$I275=""),"",
SUMIFS(収穫記録!$P:$P,収穫記録!$D:$D,$J$1,収穫記録!$I:$I,$J$2,収穫記録!$J:$J,R$9,収穫記録!$F:$F,$I275,収穫記録!$B:$B,"&gt;="&amp;$J$5,収穫記録!$B:$B,"&lt;="&amp;$J$6)
/_xlfn.UNIQUE(_xlfn._xlws.FILTER($E:$E,$D:$D=$J$3))
/IF($J$4="総計",1,IF($J$4="割合",$H275,$K275/10))
),0)</f>
        <v/>
      </c>
      <c r="S275" s="48" t="str" cm="1">
        <f t="array" ref="S275">IFERROR(
IF(OR(S$9="",$I275=""),"",
SUMIFS(収穫記録!$P:$P,収穫記録!$D:$D,$J$1,収穫記録!$I:$I,$J$2,収穫記録!$J:$J,S$9,収穫記録!$F:$F,$I275,収穫記録!$B:$B,"&gt;="&amp;$J$5,収穫記録!$B:$B,"&lt;="&amp;$J$6)
/_xlfn.UNIQUE(_xlfn._xlws.FILTER($E:$E,$D:$D=$J$3))
/IF($J$4="総計",1,IF($J$4="割合",$H275,$K275/10))
),0)</f>
        <v/>
      </c>
      <c r="T275" s="48" t="str" cm="1">
        <f t="array" ref="T275">IFERROR(
IF(OR(T$9="",$I275=""),"",
SUMIFS(収穫記録!$P:$P,収穫記録!$D:$D,$J$1,収穫記録!$I:$I,$J$2,収穫記録!$J:$J,T$9,収穫記録!$F:$F,$I275,収穫記録!$B:$B,"&gt;="&amp;$J$5,収穫記録!$B:$B,"&lt;="&amp;$J$6)
/_xlfn.UNIQUE(_xlfn._xlws.FILTER($E:$E,$D:$D=$J$3))
/IF($J$4="総計",1,IF($J$4="割合",$H275,$K275/10))
),0)</f>
        <v/>
      </c>
      <c r="U275" s="48" t="str" cm="1">
        <f t="array" ref="U275">IFERROR(
IF(OR(U$9="",$I275=""),"",
SUMIFS(収穫記録!$P:$P,収穫記録!$D:$D,$J$1,収穫記録!$I:$I,$J$2,収穫記録!$J:$J,U$9,収穫記録!$F:$F,$I275,収穫記録!$B:$B,"&gt;="&amp;$J$5,収穫記録!$B:$B,"&lt;="&amp;$J$6)
/_xlfn.UNIQUE(_xlfn._xlws.FILTER($E:$E,$D:$D=$J$3))
/IF($J$4="総計",1,IF($J$4="割合",$H275,$K275/10))
),0)</f>
        <v/>
      </c>
      <c r="V275" s="48" t="str" cm="1">
        <f t="array" ref="V275">IFERROR(
IF(OR(V$9="",$I275=""),"",
SUMIFS(収穫記録!$P:$P,収穫記録!$D:$D,$J$1,収穫記録!$I:$I,$J$2,収穫記録!$J:$J,V$9,収穫記録!$F:$F,$I275,収穫記録!$B:$B,"&gt;="&amp;$J$5,収穫記録!$B:$B,"&lt;="&amp;$J$6)
/_xlfn.UNIQUE(_xlfn._xlws.FILTER($E:$E,$D:$D=$J$3))
/IF($J$4="総計",1,IF($J$4="割合",$H275,$K275/10))
),0)</f>
        <v/>
      </c>
      <c r="W275" s="48" t="str" cm="1">
        <f t="array" ref="W275">IFERROR(
IF(OR(W$9="",$I275=""),"",
SUMIFS(収穫記録!$P:$P,収穫記録!$D:$D,$J$1,収穫記録!$I:$I,$J$2,収穫記録!$J:$J,W$9,収穫記録!$F:$F,$I275,収穫記録!$B:$B,"&gt;="&amp;$J$5,収穫記録!$B:$B,"&lt;="&amp;$J$6)
/_xlfn.UNIQUE(_xlfn._xlws.FILTER($E:$E,$D:$D=$J$3))
/IF($J$4="総計",1,IF($J$4="割合",$H275,$K275/10))
),0)</f>
        <v/>
      </c>
      <c r="X275" s="48" t="str" cm="1">
        <f t="array" ref="X275">IFERROR(
IF(OR(X$9="",$I275=""),"",
SUMIFS(収穫記録!$P:$P,収穫記録!$D:$D,$J$1,収穫記録!$I:$I,$J$2,収穫記録!$J:$J,X$9,収穫記録!$F:$F,$I275,収穫記録!$B:$B,"&gt;="&amp;$J$5,収穫記録!$B:$B,"&lt;="&amp;$J$6)
/_xlfn.UNIQUE(_xlfn._xlws.FILTER($E:$E,$D:$D=$J$3))
/IF($J$4="総計",1,IF($J$4="割合",$H275,$K275/10))
),0)</f>
        <v/>
      </c>
    </row>
    <row r="276" spans="10:24">
      <c r="J276" s="13"/>
      <c r="K276" s="37"/>
      <c r="L276" s="46" t="str">
        <f t="shared" si="4"/>
        <v/>
      </c>
      <c r="M276" s="47" cm="1">
        <f t="array" ref="M276">IFERROR(
IF(OR(M$9="",$I276=""),"",
SUMIFS(収穫記録!$P:$P,収穫記録!$D:$D,$J$1,収穫記録!$I:$I,$J$2,収穫記録!$J:$J,M$9,収穫記録!$F:$F,$I276,収穫記録!$B:$B,"&gt;="&amp;$J$5,収穫記録!$B:$B,"&lt;="&amp;$J$6)
/_xlfn.UNIQUE(_xlfn._xlws.FILTER($E:$E,$D:$D=$J$3))
/IF($J$4="総計",1,IF($J$4="割合",$H276,$K276/10))
),0)</f>
        <v>0</v>
      </c>
      <c r="N276" s="48" t="str" cm="1">
        <f t="array" ref="N276">IFERROR(
IF(OR(N$9="",$I276=""),"",
SUMIFS(収穫記録!$P:$P,収穫記録!$D:$D,$J$1,収穫記録!$I:$I,$J$2,収穫記録!$J:$J,N$9,収穫記録!$F:$F,$I276,収穫記録!$B:$B,"&gt;="&amp;$J$5,収穫記録!$B:$B,"&lt;="&amp;$J$6)
/_xlfn.UNIQUE(_xlfn._xlws.FILTER($E:$E,$D:$D=$J$3))
/IF($J$4="総計",1,IF($J$4="割合",$H276,$K276/10))
),0)</f>
        <v/>
      </c>
      <c r="O276" s="48" t="str" cm="1">
        <f t="array" ref="O276">IFERROR(
IF(OR(O$9="",$I276=""),"",
SUMIFS(収穫記録!$P:$P,収穫記録!$D:$D,$J$1,収穫記録!$I:$I,$J$2,収穫記録!$J:$J,O$9,収穫記録!$F:$F,$I276,収穫記録!$B:$B,"&gt;="&amp;$J$5,収穫記録!$B:$B,"&lt;="&amp;$J$6)
/_xlfn.UNIQUE(_xlfn._xlws.FILTER($E:$E,$D:$D=$J$3))
/IF($J$4="総計",1,IF($J$4="割合",$H276,$K276/10))
),0)</f>
        <v/>
      </c>
      <c r="P276" s="48" t="str" cm="1">
        <f t="array" ref="P276">IFERROR(
IF(OR(P$9="",$I276=""),"",
SUMIFS(収穫記録!$P:$P,収穫記録!$D:$D,$J$1,収穫記録!$I:$I,$J$2,収穫記録!$J:$J,P$9,収穫記録!$F:$F,$I276,収穫記録!$B:$B,"&gt;="&amp;$J$5,収穫記録!$B:$B,"&lt;="&amp;$J$6)
/_xlfn.UNIQUE(_xlfn._xlws.FILTER($E:$E,$D:$D=$J$3))
/IF($J$4="総計",1,IF($J$4="割合",$H276,$K276/10))
),0)</f>
        <v/>
      </c>
      <c r="Q276" s="48" t="str" cm="1">
        <f t="array" ref="Q276">IFERROR(
IF(OR(Q$9="",$I276=""),"",
SUMIFS(収穫記録!$P:$P,収穫記録!$D:$D,$J$1,収穫記録!$I:$I,$J$2,収穫記録!$J:$J,Q$9,収穫記録!$F:$F,$I276,収穫記録!$B:$B,"&gt;="&amp;$J$5,収穫記録!$B:$B,"&lt;="&amp;$J$6)
/_xlfn.UNIQUE(_xlfn._xlws.FILTER($E:$E,$D:$D=$J$3))
/IF($J$4="総計",1,IF($J$4="割合",$H276,$K276/10))
),0)</f>
        <v/>
      </c>
      <c r="R276" s="48" t="str" cm="1">
        <f t="array" ref="R276">IFERROR(
IF(OR(R$9="",$I276=""),"",
SUMIFS(収穫記録!$P:$P,収穫記録!$D:$D,$J$1,収穫記録!$I:$I,$J$2,収穫記録!$J:$J,R$9,収穫記録!$F:$F,$I276,収穫記録!$B:$B,"&gt;="&amp;$J$5,収穫記録!$B:$B,"&lt;="&amp;$J$6)
/_xlfn.UNIQUE(_xlfn._xlws.FILTER($E:$E,$D:$D=$J$3))
/IF($J$4="総計",1,IF($J$4="割合",$H276,$K276/10))
),0)</f>
        <v/>
      </c>
      <c r="S276" s="48" t="str" cm="1">
        <f t="array" ref="S276">IFERROR(
IF(OR(S$9="",$I276=""),"",
SUMIFS(収穫記録!$P:$P,収穫記録!$D:$D,$J$1,収穫記録!$I:$I,$J$2,収穫記録!$J:$J,S$9,収穫記録!$F:$F,$I276,収穫記録!$B:$B,"&gt;="&amp;$J$5,収穫記録!$B:$B,"&lt;="&amp;$J$6)
/_xlfn.UNIQUE(_xlfn._xlws.FILTER($E:$E,$D:$D=$J$3))
/IF($J$4="総計",1,IF($J$4="割合",$H276,$K276/10))
),0)</f>
        <v/>
      </c>
      <c r="T276" s="48" t="str" cm="1">
        <f t="array" ref="T276">IFERROR(
IF(OR(T$9="",$I276=""),"",
SUMIFS(収穫記録!$P:$P,収穫記録!$D:$D,$J$1,収穫記録!$I:$I,$J$2,収穫記録!$J:$J,T$9,収穫記録!$F:$F,$I276,収穫記録!$B:$B,"&gt;="&amp;$J$5,収穫記録!$B:$B,"&lt;="&amp;$J$6)
/_xlfn.UNIQUE(_xlfn._xlws.FILTER($E:$E,$D:$D=$J$3))
/IF($J$4="総計",1,IF($J$4="割合",$H276,$K276/10))
),0)</f>
        <v/>
      </c>
      <c r="U276" s="48" t="str" cm="1">
        <f t="array" ref="U276">IFERROR(
IF(OR(U$9="",$I276=""),"",
SUMIFS(収穫記録!$P:$P,収穫記録!$D:$D,$J$1,収穫記録!$I:$I,$J$2,収穫記録!$J:$J,U$9,収穫記録!$F:$F,$I276,収穫記録!$B:$B,"&gt;="&amp;$J$5,収穫記録!$B:$B,"&lt;="&amp;$J$6)
/_xlfn.UNIQUE(_xlfn._xlws.FILTER($E:$E,$D:$D=$J$3))
/IF($J$4="総計",1,IF($J$4="割合",$H276,$K276/10))
),0)</f>
        <v/>
      </c>
      <c r="V276" s="48" t="str" cm="1">
        <f t="array" ref="V276">IFERROR(
IF(OR(V$9="",$I276=""),"",
SUMIFS(収穫記録!$P:$P,収穫記録!$D:$D,$J$1,収穫記録!$I:$I,$J$2,収穫記録!$J:$J,V$9,収穫記録!$F:$F,$I276,収穫記録!$B:$B,"&gt;="&amp;$J$5,収穫記録!$B:$B,"&lt;="&amp;$J$6)
/_xlfn.UNIQUE(_xlfn._xlws.FILTER($E:$E,$D:$D=$J$3))
/IF($J$4="総計",1,IF($J$4="割合",$H276,$K276/10))
),0)</f>
        <v/>
      </c>
      <c r="W276" s="48" t="str" cm="1">
        <f t="array" ref="W276">IFERROR(
IF(OR(W$9="",$I276=""),"",
SUMIFS(収穫記録!$P:$P,収穫記録!$D:$D,$J$1,収穫記録!$I:$I,$J$2,収穫記録!$J:$J,W$9,収穫記録!$F:$F,$I276,収穫記録!$B:$B,"&gt;="&amp;$J$5,収穫記録!$B:$B,"&lt;="&amp;$J$6)
/_xlfn.UNIQUE(_xlfn._xlws.FILTER($E:$E,$D:$D=$J$3))
/IF($J$4="総計",1,IF($J$4="割合",$H276,$K276/10))
),0)</f>
        <v/>
      </c>
      <c r="X276" s="48" t="str" cm="1">
        <f t="array" ref="X276">IFERROR(
IF(OR(X$9="",$I276=""),"",
SUMIFS(収穫記録!$P:$P,収穫記録!$D:$D,$J$1,収穫記録!$I:$I,$J$2,収穫記録!$J:$J,X$9,収穫記録!$F:$F,$I276,収穫記録!$B:$B,"&gt;="&amp;$J$5,収穫記録!$B:$B,"&lt;="&amp;$J$6)
/_xlfn.UNIQUE(_xlfn._xlws.FILTER($E:$E,$D:$D=$J$3))
/IF($J$4="総計",1,IF($J$4="割合",$H276,$K276/10))
),0)</f>
        <v/>
      </c>
    </row>
    <row r="277" spans="10:24">
      <c r="J277" s="13"/>
      <c r="K277" s="37"/>
      <c r="L277" s="46" t="str">
        <f t="shared" si="4"/>
        <v/>
      </c>
      <c r="M277" s="47" cm="1">
        <f t="array" ref="M277">IFERROR(
IF(OR(M$9="",$I277=""),"",
SUMIFS(収穫記録!$P:$P,収穫記録!$D:$D,$J$1,収穫記録!$I:$I,$J$2,収穫記録!$J:$J,M$9,収穫記録!$F:$F,$I277,収穫記録!$B:$B,"&gt;="&amp;$J$5,収穫記録!$B:$B,"&lt;="&amp;$J$6)
/_xlfn.UNIQUE(_xlfn._xlws.FILTER($E:$E,$D:$D=$J$3))
/IF($J$4="総計",1,IF($J$4="割合",$H277,$K277/10))
),0)</f>
        <v>0</v>
      </c>
      <c r="N277" s="48" t="str" cm="1">
        <f t="array" ref="N277">IFERROR(
IF(OR(N$9="",$I277=""),"",
SUMIFS(収穫記録!$P:$P,収穫記録!$D:$D,$J$1,収穫記録!$I:$I,$J$2,収穫記録!$J:$J,N$9,収穫記録!$F:$F,$I277,収穫記録!$B:$B,"&gt;="&amp;$J$5,収穫記録!$B:$B,"&lt;="&amp;$J$6)
/_xlfn.UNIQUE(_xlfn._xlws.FILTER($E:$E,$D:$D=$J$3))
/IF($J$4="総計",1,IF($J$4="割合",$H277,$K277/10))
),0)</f>
        <v/>
      </c>
      <c r="O277" s="48" t="str" cm="1">
        <f t="array" ref="O277">IFERROR(
IF(OR(O$9="",$I277=""),"",
SUMIFS(収穫記録!$P:$P,収穫記録!$D:$D,$J$1,収穫記録!$I:$I,$J$2,収穫記録!$J:$J,O$9,収穫記録!$F:$F,$I277,収穫記録!$B:$B,"&gt;="&amp;$J$5,収穫記録!$B:$B,"&lt;="&amp;$J$6)
/_xlfn.UNIQUE(_xlfn._xlws.FILTER($E:$E,$D:$D=$J$3))
/IF($J$4="総計",1,IF($J$4="割合",$H277,$K277/10))
),0)</f>
        <v/>
      </c>
      <c r="P277" s="48" t="str" cm="1">
        <f t="array" ref="P277">IFERROR(
IF(OR(P$9="",$I277=""),"",
SUMIFS(収穫記録!$P:$P,収穫記録!$D:$D,$J$1,収穫記録!$I:$I,$J$2,収穫記録!$J:$J,P$9,収穫記録!$F:$F,$I277,収穫記録!$B:$B,"&gt;="&amp;$J$5,収穫記録!$B:$B,"&lt;="&amp;$J$6)
/_xlfn.UNIQUE(_xlfn._xlws.FILTER($E:$E,$D:$D=$J$3))
/IF($J$4="総計",1,IF($J$4="割合",$H277,$K277/10))
),0)</f>
        <v/>
      </c>
      <c r="Q277" s="48" t="str" cm="1">
        <f t="array" ref="Q277">IFERROR(
IF(OR(Q$9="",$I277=""),"",
SUMIFS(収穫記録!$P:$P,収穫記録!$D:$D,$J$1,収穫記録!$I:$I,$J$2,収穫記録!$J:$J,Q$9,収穫記録!$F:$F,$I277,収穫記録!$B:$B,"&gt;="&amp;$J$5,収穫記録!$B:$B,"&lt;="&amp;$J$6)
/_xlfn.UNIQUE(_xlfn._xlws.FILTER($E:$E,$D:$D=$J$3))
/IF($J$4="総計",1,IF($J$4="割合",$H277,$K277/10))
),0)</f>
        <v/>
      </c>
      <c r="R277" s="48" t="str" cm="1">
        <f t="array" ref="R277">IFERROR(
IF(OR(R$9="",$I277=""),"",
SUMIFS(収穫記録!$P:$P,収穫記録!$D:$D,$J$1,収穫記録!$I:$I,$J$2,収穫記録!$J:$J,R$9,収穫記録!$F:$F,$I277,収穫記録!$B:$B,"&gt;="&amp;$J$5,収穫記録!$B:$B,"&lt;="&amp;$J$6)
/_xlfn.UNIQUE(_xlfn._xlws.FILTER($E:$E,$D:$D=$J$3))
/IF($J$4="総計",1,IF($J$4="割合",$H277,$K277/10))
),0)</f>
        <v/>
      </c>
      <c r="S277" s="48" t="str" cm="1">
        <f t="array" ref="S277">IFERROR(
IF(OR(S$9="",$I277=""),"",
SUMIFS(収穫記録!$P:$P,収穫記録!$D:$D,$J$1,収穫記録!$I:$I,$J$2,収穫記録!$J:$J,S$9,収穫記録!$F:$F,$I277,収穫記録!$B:$B,"&gt;="&amp;$J$5,収穫記録!$B:$B,"&lt;="&amp;$J$6)
/_xlfn.UNIQUE(_xlfn._xlws.FILTER($E:$E,$D:$D=$J$3))
/IF($J$4="総計",1,IF($J$4="割合",$H277,$K277/10))
),0)</f>
        <v/>
      </c>
      <c r="T277" s="48" t="str" cm="1">
        <f t="array" ref="T277">IFERROR(
IF(OR(T$9="",$I277=""),"",
SUMIFS(収穫記録!$P:$P,収穫記録!$D:$D,$J$1,収穫記録!$I:$I,$J$2,収穫記録!$J:$J,T$9,収穫記録!$F:$F,$I277,収穫記録!$B:$B,"&gt;="&amp;$J$5,収穫記録!$B:$B,"&lt;="&amp;$J$6)
/_xlfn.UNIQUE(_xlfn._xlws.FILTER($E:$E,$D:$D=$J$3))
/IF($J$4="総計",1,IF($J$4="割合",$H277,$K277/10))
),0)</f>
        <v/>
      </c>
      <c r="U277" s="48" t="str" cm="1">
        <f t="array" ref="U277">IFERROR(
IF(OR(U$9="",$I277=""),"",
SUMIFS(収穫記録!$P:$P,収穫記録!$D:$D,$J$1,収穫記録!$I:$I,$J$2,収穫記録!$J:$J,U$9,収穫記録!$F:$F,$I277,収穫記録!$B:$B,"&gt;="&amp;$J$5,収穫記録!$B:$B,"&lt;="&amp;$J$6)
/_xlfn.UNIQUE(_xlfn._xlws.FILTER($E:$E,$D:$D=$J$3))
/IF($J$4="総計",1,IF($J$4="割合",$H277,$K277/10))
),0)</f>
        <v/>
      </c>
      <c r="V277" s="48" t="str" cm="1">
        <f t="array" ref="V277">IFERROR(
IF(OR(V$9="",$I277=""),"",
SUMIFS(収穫記録!$P:$P,収穫記録!$D:$D,$J$1,収穫記録!$I:$I,$J$2,収穫記録!$J:$J,V$9,収穫記録!$F:$F,$I277,収穫記録!$B:$B,"&gt;="&amp;$J$5,収穫記録!$B:$B,"&lt;="&amp;$J$6)
/_xlfn.UNIQUE(_xlfn._xlws.FILTER($E:$E,$D:$D=$J$3))
/IF($J$4="総計",1,IF($J$4="割合",$H277,$K277/10))
),0)</f>
        <v/>
      </c>
      <c r="W277" s="48" t="str" cm="1">
        <f t="array" ref="W277">IFERROR(
IF(OR(W$9="",$I277=""),"",
SUMIFS(収穫記録!$P:$P,収穫記録!$D:$D,$J$1,収穫記録!$I:$I,$J$2,収穫記録!$J:$J,W$9,収穫記録!$F:$F,$I277,収穫記録!$B:$B,"&gt;="&amp;$J$5,収穫記録!$B:$B,"&lt;="&amp;$J$6)
/_xlfn.UNIQUE(_xlfn._xlws.FILTER($E:$E,$D:$D=$J$3))
/IF($J$4="総計",1,IF($J$4="割合",$H277,$K277/10))
),0)</f>
        <v/>
      </c>
      <c r="X277" s="48" t="str" cm="1">
        <f t="array" ref="X277">IFERROR(
IF(OR(X$9="",$I277=""),"",
SUMIFS(収穫記録!$P:$P,収穫記録!$D:$D,$J$1,収穫記録!$I:$I,$J$2,収穫記録!$J:$J,X$9,収穫記録!$F:$F,$I277,収穫記録!$B:$B,"&gt;="&amp;$J$5,収穫記録!$B:$B,"&lt;="&amp;$J$6)
/_xlfn.UNIQUE(_xlfn._xlws.FILTER($E:$E,$D:$D=$J$3))
/IF($J$4="総計",1,IF($J$4="割合",$H277,$K277/10))
),0)</f>
        <v/>
      </c>
    </row>
    <row r="278" spans="10:24">
      <c r="J278" s="13"/>
      <c r="K278" s="37"/>
      <c r="L278" s="46" t="str">
        <f t="shared" si="4"/>
        <v/>
      </c>
      <c r="M278" s="47" cm="1">
        <f t="array" ref="M278">IFERROR(
IF(OR(M$9="",$I278=""),"",
SUMIFS(収穫記録!$P:$P,収穫記録!$D:$D,$J$1,収穫記録!$I:$I,$J$2,収穫記録!$J:$J,M$9,収穫記録!$F:$F,$I278,収穫記録!$B:$B,"&gt;="&amp;$J$5,収穫記録!$B:$B,"&lt;="&amp;$J$6)
/_xlfn.UNIQUE(_xlfn._xlws.FILTER($E:$E,$D:$D=$J$3))
/IF($J$4="総計",1,IF($J$4="割合",$H278,$K278/10))
),0)</f>
        <v>0</v>
      </c>
      <c r="N278" s="48" t="str" cm="1">
        <f t="array" ref="N278">IFERROR(
IF(OR(N$9="",$I278=""),"",
SUMIFS(収穫記録!$P:$P,収穫記録!$D:$D,$J$1,収穫記録!$I:$I,$J$2,収穫記録!$J:$J,N$9,収穫記録!$F:$F,$I278,収穫記録!$B:$B,"&gt;="&amp;$J$5,収穫記録!$B:$B,"&lt;="&amp;$J$6)
/_xlfn.UNIQUE(_xlfn._xlws.FILTER($E:$E,$D:$D=$J$3))
/IF($J$4="総計",1,IF($J$4="割合",$H278,$K278/10))
),0)</f>
        <v/>
      </c>
      <c r="O278" s="48" t="str" cm="1">
        <f t="array" ref="O278">IFERROR(
IF(OR(O$9="",$I278=""),"",
SUMIFS(収穫記録!$P:$P,収穫記録!$D:$D,$J$1,収穫記録!$I:$I,$J$2,収穫記録!$J:$J,O$9,収穫記録!$F:$F,$I278,収穫記録!$B:$B,"&gt;="&amp;$J$5,収穫記録!$B:$B,"&lt;="&amp;$J$6)
/_xlfn.UNIQUE(_xlfn._xlws.FILTER($E:$E,$D:$D=$J$3))
/IF($J$4="総計",1,IF($J$4="割合",$H278,$K278/10))
),0)</f>
        <v/>
      </c>
      <c r="P278" s="48" t="str" cm="1">
        <f t="array" ref="P278">IFERROR(
IF(OR(P$9="",$I278=""),"",
SUMIFS(収穫記録!$P:$P,収穫記録!$D:$D,$J$1,収穫記録!$I:$I,$J$2,収穫記録!$J:$J,P$9,収穫記録!$F:$F,$I278,収穫記録!$B:$B,"&gt;="&amp;$J$5,収穫記録!$B:$B,"&lt;="&amp;$J$6)
/_xlfn.UNIQUE(_xlfn._xlws.FILTER($E:$E,$D:$D=$J$3))
/IF($J$4="総計",1,IF($J$4="割合",$H278,$K278/10))
),0)</f>
        <v/>
      </c>
      <c r="Q278" s="48" t="str" cm="1">
        <f t="array" ref="Q278">IFERROR(
IF(OR(Q$9="",$I278=""),"",
SUMIFS(収穫記録!$P:$P,収穫記録!$D:$D,$J$1,収穫記録!$I:$I,$J$2,収穫記録!$J:$J,Q$9,収穫記録!$F:$F,$I278,収穫記録!$B:$B,"&gt;="&amp;$J$5,収穫記録!$B:$B,"&lt;="&amp;$J$6)
/_xlfn.UNIQUE(_xlfn._xlws.FILTER($E:$E,$D:$D=$J$3))
/IF($J$4="総計",1,IF($J$4="割合",$H278,$K278/10))
),0)</f>
        <v/>
      </c>
      <c r="R278" s="48" t="str" cm="1">
        <f t="array" ref="R278">IFERROR(
IF(OR(R$9="",$I278=""),"",
SUMIFS(収穫記録!$P:$P,収穫記録!$D:$D,$J$1,収穫記録!$I:$I,$J$2,収穫記録!$J:$J,R$9,収穫記録!$F:$F,$I278,収穫記録!$B:$B,"&gt;="&amp;$J$5,収穫記録!$B:$B,"&lt;="&amp;$J$6)
/_xlfn.UNIQUE(_xlfn._xlws.FILTER($E:$E,$D:$D=$J$3))
/IF($J$4="総計",1,IF($J$4="割合",$H278,$K278/10))
),0)</f>
        <v/>
      </c>
      <c r="S278" s="48" t="str" cm="1">
        <f t="array" ref="S278">IFERROR(
IF(OR(S$9="",$I278=""),"",
SUMIFS(収穫記録!$P:$P,収穫記録!$D:$D,$J$1,収穫記録!$I:$I,$J$2,収穫記録!$J:$J,S$9,収穫記録!$F:$F,$I278,収穫記録!$B:$B,"&gt;="&amp;$J$5,収穫記録!$B:$B,"&lt;="&amp;$J$6)
/_xlfn.UNIQUE(_xlfn._xlws.FILTER($E:$E,$D:$D=$J$3))
/IF($J$4="総計",1,IF($J$4="割合",$H278,$K278/10))
),0)</f>
        <v/>
      </c>
      <c r="T278" s="48" t="str" cm="1">
        <f t="array" ref="T278">IFERROR(
IF(OR(T$9="",$I278=""),"",
SUMIFS(収穫記録!$P:$P,収穫記録!$D:$D,$J$1,収穫記録!$I:$I,$J$2,収穫記録!$J:$J,T$9,収穫記録!$F:$F,$I278,収穫記録!$B:$B,"&gt;="&amp;$J$5,収穫記録!$B:$B,"&lt;="&amp;$J$6)
/_xlfn.UNIQUE(_xlfn._xlws.FILTER($E:$E,$D:$D=$J$3))
/IF($J$4="総計",1,IF($J$4="割合",$H278,$K278/10))
),0)</f>
        <v/>
      </c>
      <c r="U278" s="48" t="str" cm="1">
        <f t="array" ref="U278">IFERROR(
IF(OR(U$9="",$I278=""),"",
SUMIFS(収穫記録!$P:$P,収穫記録!$D:$D,$J$1,収穫記録!$I:$I,$J$2,収穫記録!$J:$J,U$9,収穫記録!$F:$F,$I278,収穫記録!$B:$B,"&gt;="&amp;$J$5,収穫記録!$B:$B,"&lt;="&amp;$J$6)
/_xlfn.UNIQUE(_xlfn._xlws.FILTER($E:$E,$D:$D=$J$3))
/IF($J$4="総計",1,IF($J$4="割合",$H278,$K278/10))
),0)</f>
        <v/>
      </c>
      <c r="V278" s="48" t="str" cm="1">
        <f t="array" ref="V278">IFERROR(
IF(OR(V$9="",$I278=""),"",
SUMIFS(収穫記録!$P:$P,収穫記録!$D:$D,$J$1,収穫記録!$I:$I,$J$2,収穫記録!$J:$J,V$9,収穫記録!$F:$F,$I278,収穫記録!$B:$B,"&gt;="&amp;$J$5,収穫記録!$B:$B,"&lt;="&amp;$J$6)
/_xlfn.UNIQUE(_xlfn._xlws.FILTER($E:$E,$D:$D=$J$3))
/IF($J$4="総計",1,IF($J$4="割合",$H278,$K278/10))
),0)</f>
        <v/>
      </c>
      <c r="W278" s="48" t="str" cm="1">
        <f t="array" ref="W278">IFERROR(
IF(OR(W$9="",$I278=""),"",
SUMIFS(収穫記録!$P:$P,収穫記録!$D:$D,$J$1,収穫記録!$I:$I,$J$2,収穫記録!$J:$J,W$9,収穫記録!$F:$F,$I278,収穫記録!$B:$B,"&gt;="&amp;$J$5,収穫記録!$B:$B,"&lt;="&amp;$J$6)
/_xlfn.UNIQUE(_xlfn._xlws.FILTER($E:$E,$D:$D=$J$3))
/IF($J$4="総計",1,IF($J$4="割合",$H278,$K278/10))
),0)</f>
        <v/>
      </c>
      <c r="X278" s="48" t="str" cm="1">
        <f t="array" ref="X278">IFERROR(
IF(OR(X$9="",$I278=""),"",
SUMIFS(収穫記録!$P:$P,収穫記録!$D:$D,$J$1,収穫記録!$I:$I,$J$2,収穫記録!$J:$J,X$9,収穫記録!$F:$F,$I278,収穫記録!$B:$B,"&gt;="&amp;$J$5,収穫記録!$B:$B,"&lt;="&amp;$J$6)
/_xlfn.UNIQUE(_xlfn._xlws.FILTER($E:$E,$D:$D=$J$3))
/IF($J$4="総計",1,IF($J$4="割合",$H278,$K278/10))
),0)</f>
        <v/>
      </c>
    </row>
    <row r="279" spans="10:24">
      <c r="J279" s="13"/>
      <c r="K279" s="37"/>
      <c r="L279" s="46" t="str">
        <f t="shared" si="4"/>
        <v/>
      </c>
      <c r="M279" s="47" cm="1">
        <f t="array" ref="M279">IFERROR(
IF(OR(M$9="",$I279=""),"",
SUMIFS(収穫記録!$P:$P,収穫記録!$D:$D,$J$1,収穫記録!$I:$I,$J$2,収穫記録!$J:$J,M$9,収穫記録!$F:$F,$I279,収穫記録!$B:$B,"&gt;="&amp;$J$5,収穫記録!$B:$B,"&lt;="&amp;$J$6)
/_xlfn.UNIQUE(_xlfn._xlws.FILTER($E:$E,$D:$D=$J$3))
/IF($J$4="総計",1,IF($J$4="割合",$H279,$K279/10))
),0)</f>
        <v>0</v>
      </c>
      <c r="N279" s="48" t="str" cm="1">
        <f t="array" ref="N279">IFERROR(
IF(OR(N$9="",$I279=""),"",
SUMIFS(収穫記録!$P:$P,収穫記録!$D:$D,$J$1,収穫記録!$I:$I,$J$2,収穫記録!$J:$J,N$9,収穫記録!$F:$F,$I279,収穫記録!$B:$B,"&gt;="&amp;$J$5,収穫記録!$B:$B,"&lt;="&amp;$J$6)
/_xlfn.UNIQUE(_xlfn._xlws.FILTER($E:$E,$D:$D=$J$3))
/IF($J$4="総計",1,IF($J$4="割合",$H279,$K279/10))
),0)</f>
        <v/>
      </c>
      <c r="O279" s="48" t="str" cm="1">
        <f t="array" ref="O279">IFERROR(
IF(OR(O$9="",$I279=""),"",
SUMIFS(収穫記録!$P:$P,収穫記録!$D:$D,$J$1,収穫記録!$I:$I,$J$2,収穫記録!$J:$J,O$9,収穫記録!$F:$F,$I279,収穫記録!$B:$B,"&gt;="&amp;$J$5,収穫記録!$B:$B,"&lt;="&amp;$J$6)
/_xlfn.UNIQUE(_xlfn._xlws.FILTER($E:$E,$D:$D=$J$3))
/IF($J$4="総計",1,IF($J$4="割合",$H279,$K279/10))
),0)</f>
        <v/>
      </c>
      <c r="P279" s="48" t="str" cm="1">
        <f t="array" ref="P279">IFERROR(
IF(OR(P$9="",$I279=""),"",
SUMIFS(収穫記録!$P:$P,収穫記録!$D:$D,$J$1,収穫記録!$I:$I,$J$2,収穫記録!$J:$J,P$9,収穫記録!$F:$F,$I279,収穫記録!$B:$B,"&gt;="&amp;$J$5,収穫記録!$B:$B,"&lt;="&amp;$J$6)
/_xlfn.UNIQUE(_xlfn._xlws.FILTER($E:$E,$D:$D=$J$3))
/IF($J$4="総計",1,IF($J$4="割合",$H279,$K279/10))
),0)</f>
        <v/>
      </c>
      <c r="Q279" s="48" t="str" cm="1">
        <f t="array" ref="Q279">IFERROR(
IF(OR(Q$9="",$I279=""),"",
SUMIFS(収穫記録!$P:$P,収穫記録!$D:$D,$J$1,収穫記録!$I:$I,$J$2,収穫記録!$J:$J,Q$9,収穫記録!$F:$F,$I279,収穫記録!$B:$B,"&gt;="&amp;$J$5,収穫記録!$B:$B,"&lt;="&amp;$J$6)
/_xlfn.UNIQUE(_xlfn._xlws.FILTER($E:$E,$D:$D=$J$3))
/IF($J$4="総計",1,IF($J$4="割合",$H279,$K279/10))
),0)</f>
        <v/>
      </c>
      <c r="R279" s="48" t="str" cm="1">
        <f t="array" ref="R279">IFERROR(
IF(OR(R$9="",$I279=""),"",
SUMIFS(収穫記録!$P:$P,収穫記録!$D:$D,$J$1,収穫記録!$I:$I,$J$2,収穫記録!$J:$J,R$9,収穫記録!$F:$F,$I279,収穫記録!$B:$B,"&gt;="&amp;$J$5,収穫記録!$B:$B,"&lt;="&amp;$J$6)
/_xlfn.UNIQUE(_xlfn._xlws.FILTER($E:$E,$D:$D=$J$3))
/IF($J$4="総計",1,IF($J$4="割合",$H279,$K279/10))
),0)</f>
        <v/>
      </c>
      <c r="S279" s="48" t="str" cm="1">
        <f t="array" ref="S279">IFERROR(
IF(OR(S$9="",$I279=""),"",
SUMIFS(収穫記録!$P:$P,収穫記録!$D:$D,$J$1,収穫記録!$I:$I,$J$2,収穫記録!$J:$J,S$9,収穫記録!$F:$F,$I279,収穫記録!$B:$B,"&gt;="&amp;$J$5,収穫記録!$B:$B,"&lt;="&amp;$J$6)
/_xlfn.UNIQUE(_xlfn._xlws.FILTER($E:$E,$D:$D=$J$3))
/IF($J$4="総計",1,IF($J$4="割合",$H279,$K279/10))
),0)</f>
        <v/>
      </c>
      <c r="T279" s="48" t="str" cm="1">
        <f t="array" ref="T279">IFERROR(
IF(OR(T$9="",$I279=""),"",
SUMIFS(収穫記録!$P:$P,収穫記録!$D:$D,$J$1,収穫記録!$I:$I,$J$2,収穫記録!$J:$J,T$9,収穫記録!$F:$F,$I279,収穫記録!$B:$B,"&gt;="&amp;$J$5,収穫記録!$B:$B,"&lt;="&amp;$J$6)
/_xlfn.UNIQUE(_xlfn._xlws.FILTER($E:$E,$D:$D=$J$3))
/IF($J$4="総計",1,IF($J$4="割合",$H279,$K279/10))
),0)</f>
        <v/>
      </c>
      <c r="U279" s="48" t="str" cm="1">
        <f t="array" ref="U279">IFERROR(
IF(OR(U$9="",$I279=""),"",
SUMIFS(収穫記録!$P:$P,収穫記録!$D:$D,$J$1,収穫記録!$I:$I,$J$2,収穫記録!$J:$J,U$9,収穫記録!$F:$F,$I279,収穫記録!$B:$B,"&gt;="&amp;$J$5,収穫記録!$B:$B,"&lt;="&amp;$J$6)
/_xlfn.UNIQUE(_xlfn._xlws.FILTER($E:$E,$D:$D=$J$3))
/IF($J$4="総計",1,IF($J$4="割合",$H279,$K279/10))
),0)</f>
        <v/>
      </c>
      <c r="V279" s="48" t="str" cm="1">
        <f t="array" ref="V279">IFERROR(
IF(OR(V$9="",$I279=""),"",
SUMIFS(収穫記録!$P:$P,収穫記録!$D:$D,$J$1,収穫記録!$I:$I,$J$2,収穫記録!$J:$J,V$9,収穫記録!$F:$F,$I279,収穫記録!$B:$B,"&gt;="&amp;$J$5,収穫記録!$B:$B,"&lt;="&amp;$J$6)
/_xlfn.UNIQUE(_xlfn._xlws.FILTER($E:$E,$D:$D=$J$3))
/IF($J$4="総計",1,IF($J$4="割合",$H279,$K279/10))
),0)</f>
        <v/>
      </c>
      <c r="W279" s="48" t="str" cm="1">
        <f t="array" ref="W279">IFERROR(
IF(OR(W$9="",$I279=""),"",
SUMIFS(収穫記録!$P:$P,収穫記録!$D:$D,$J$1,収穫記録!$I:$I,$J$2,収穫記録!$J:$J,W$9,収穫記録!$F:$F,$I279,収穫記録!$B:$B,"&gt;="&amp;$J$5,収穫記録!$B:$B,"&lt;="&amp;$J$6)
/_xlfn.UNIQUE(_xlfn._xlws.FILTER($E:$E,$D:$D=$J$3))
/IF($J$4="総計",1,IF($J$4="割合",$H279,$K279/10))
),0)</f>
        <v/>
      </c>
      <c r="X279" s="48" t="str" cm="1">
        <f t="array" ref="X279">IFERROR(
IF(OR(X$9="",$I279=""),"",
SUMIFS(収穫記録!$P:$P,収穫記録!$D:$D,$J$1,収穫記録!$I:$I,$J$2,収穫記録!$J:$J,X$9,収穫記録!$F:$F,$I279,収穫記録!$B:$B,"&gt;="&amp;$J$5,収穫記録!$B:$B,"&lt;="&amp;$J$6)
/_xlfn.UNIQUE(_xlfn._xlws.FILTER($E:$E,$D:$D=$J$3))
/IF($J$4="総計",1,IF($J$4="割合",$H279,$K279/10))
),0)</f>
        <v/>
      </c>
    </row>
    <row r="280" spans="10:24">
      <c r="J280" s="13"/>
      <c r="K280" s="37"/>
      <c r="L280" s="46" t="str">
        <f t="shared" si="4"/>
        <v/>
      </c>
      <c r="M280" s="47" cm="1">
        <f t="array" ref="M280">IFERROR(
IF(OR(M$9="",$I280=""),"",
SUMIFS(収穫記録!$P:$P,収穫記録!$D:$D,$J$1,収穫記録!$I:$I,$J$2,収穫記録!$J:$J,M$9,収穫記録!$F:$F,$I280,収穫記録!$B:$B,"&gt;="&amp;$J$5,収穫記録!$B:$B,"&lt;="&amp;$J$6)
/_xlfn.UNIQUE(_xlfn._xlws.FILTER($E:$E,$D:$D=$J$3))
/IF($J$4="総計",1,IF($J$4="割合",$H280,$K280/10))
),0)</f>
        <v>0</v>
      </c>
      <c r="N280" s="48" t="str" cm="1">
        <f t="array" ref="N280">IFERROR(
IF(OR(N$9="",$I280=""),"",
SUMIFS(収穫記録!$P:$P,収穫記録!$D:$D,$J$1,収穫記録!$I:$I,$J$2,収穫記録!$J:$J,N$9,収穫記録!$F:$F,$I280,収穫記録!$B:$B,"&gt;="&amp;$J$5,収穫記録!$B:$B,"&lt;="&amp;$J$6)
/_xlfn.UNIQUE(_xlfn._xlws.FILTER($E:$E,$D:$D=$J$3))
/IF($J$4="総計",1,IF($J$4="割合",$H280,$K280/10))
),0)</f>
        <v/>
      </c>
      <c r="O280" s="48" t="str" cm="1">
        <f t="array" ref="O280">IFERROR(
IF(OR(O$9="",$I280=""),"",
SUMIFS(収穫記録!$P:$P,収穫記録!$D:$D,$J$1,収穫記録!$I:$I,$J$2,収穫記録!$J:$J,O$9,収穫記録!$F:$F,$I280,収穫記録!$B:$B,"&gt;="&amp;$J$5,収穫記録!$B:$B,"&lt;="&amp;$J$6)
/_xlfn.UNIQUE(_xlfn._xlws.FILTER($E:$E,$D:$D=$J$3))
/IF($J$4="総計",1,IF($J$4="割合",$H280,$K280/10))
),0)</f>
        <v/>
      </c>
      <c r="P280" s="48" t="str" cm="1">
        <f t="array" ref="P280">IFERROR(
IF(OR(P$9="",$I280=""),"",
SUMIFS(収穫記録!$P:$P,収穫記録!$D:$D,$J$1,収穫記録!$I:$I,$J$2,収穫記録!$J:$J,P$9,収穫記録!$F:$F,$I280,収穫記録!$B:$B,"&gt;="&amp;$J$5,収穫記録!$B:$B,"&lt;="&amp;$J$6)
/_xlfn.UNIQUE(_xlfn._xlws.FILTER($E:$E,$D:$D=$J$3))
/IF($J$4="総計",1,IF($J$4="割合",$H280,$K280/10))
),0)</f>
        <v/>
      </c>
      <c r="Q280" s="48" t="str" cm="1">
        <f t="array" ref="Q280">IFERROR(
IF(OR(Q$9="",$I280=""),"",
SUMIFS(収穫記録!$P:$P,収穫記録!$D:$D,$J$1,収穫記録!$I:$I,$J$2,収穫記録!$J:$J,Q$9,収穫記録!$F:$F,$I280,収穫記録!$B:$B,"&gt;="&amp;$J$5,収穫記録!$B:$B,"&lt;="&amp;$J$6)
/_xlfn.UNIQUE(_xlfn._xlws.FILTER($E:$E,$D:$D=$J$3))
/IF($J$4="総計",1,IF($J$4="割合",$H280,$K280/10))
),0)</f>
        <v/>
      </c>
      <c r="R280" s="48" t="str" cm="1">
        <f t="array" ref="R280">IFERROR(
IF(OR(R$9="",$I280=""),"",
SUMIFS(収穫記録!$P:$P,収穫記録!$D:$D,$J$1,収穫記録!$I:$I,$J$2,収穫記録!$J:$J,R$9,収穫記録!$F:$F,$I280,収穫記録!$B:$B,"&gt;="&amp;$J$5,収穫記録!$B:$B,"&lt;="&amp;$J$6)
/_xlfn.UNIQUE(_xlfn._xlws.FILTER($E:$E,$D:$D=$J$3))
/IF($J$4="総計",1,IF($J$4="割合",$H280,$K280/10))
),0)</f>
        <v/>
      </c>
      <c r="S280" s="48" t="str" cm="1">
        <f t="array" ref="S280">IFERROR(
IF(OR(S$9="",$I280=""),"",
SUMIFS(収穫記録!$P:$P,収穫記録!$D:$D,$J$1,収穫記録!$I:$I,$J$2,収穫記録!$J:$J,S$9,収穫記録!$F:$F,$I280,収穫記録!$B:$B,"&gt;="&amp;$J$5,収穫記録!$B:$B,"&lt;="&amp;$J$6)
/_xlfn.UNIQUE(_xlfn._xlws.FILTER($E:$E,$D:$D=$J$3))
/IF($J$4="総計",1,IF($J$4="割合",$H280,$K280/10))
),0)</f>
        <v/>
      </c>
      <c r="T280" s="48" t="str" cm="1">
        <f t="array" ref="T280">IFERROR(
IF(OR(T$9="",$I280=""),"",
SUMIFS(収穫記録!$P:$P,収穫記録!$D:$D,$J$1,収穫記録!$I:$I,$J$2,収穫記録!$J:$J,T$9,収穫記録!$F:$F,$I280,収穫記録!$B:$B,"&gt;="&amp;$J$5,収穫記録!$B:$B,"&lt;="&amp;$J$6)
/_xlfn.UNIQUE(_xlfn._xlws.FILTER($E:$E,$D:$D=$J$3))
/IF($J$4="総計",1,IF($J$4="割合",$H280,$K280/10))
),0)</f>
        <v/>
      </c>
      <c r="U280" s="48" t="str" cm="1">
        <f t="array" ref="U280">IFERROR(
IF(OR(U$9="",$I280=""),"",
SUMIFS(収穫記録!$P:$P,収穫記録!$D:$D,$J$1,収穫記録!$I:$I,$J$2,収穫記録!$J:$J,U$9,収穫記録!$F:$F,$I280,収穫記録!$B:$B,"&gt;="&amp;$J$5,収穫記録!$B:$B,"&lt;="&amp;$J$6)
/_xlfn.UNIQUE(_xlfn._xlws.FILTER($E:$E,$D:$D=$J$3))
/IF($J$4="総計",1,IF($J$4="割合",$H280,$K280/10))
),0)</f>
        <v/>
      </c>
      <c r="V280" s="48" t="str" cm="1">
        <f t="array" ref="V280">IFERROR(
IF(OR(V$9="",$I280=""),"",
SUMIFS(収穫記録!$P:$P,収穫記録!$D:$D,$J$1,収穫記録!$I:$I,$J$2,収穫記録!$J:$J,V$9,収穫記録!$F:$F,$I280,収穫記録!$B:$B,"&gt;="&amp;$J$5,収穫記録!$B:$B,"&lt;="&amp;$J$6)
/_xlfn.UNIQUE(_xlfn._xlws.FILTER($E:$E,$D:$D=$J$3))
/IF($J$4="総計",1,IF($J$4="割合",$H280,$K280/10))
),0)</f>
        <v/>
      </c>
      <c r="W280" s="48" t="str" cm="1">
        <f t="array" ref="W280">IFERROR(
IF(OR(W$9="",$I280=""),"",
SUMIFS(収穫記録!$P:$P,収穫記録!$D:$D,$J$1,収穫記録!$I:$I,$J$2,収穫記録!$J:$J,W$9,収穫記録!$F:$F,$I280,収穫記録!$B:$B,"&gt;="&amp;$J$5,収穫記録!$B:$B,"&lt;="&amp;$J$6)
/_xlfn.UNIQUE(_xlfn._xlws.FILTER($E:$E,$D:$D=$J$3))
/IF($J$4="総計",1,IF($J$4="割合",$H280,$K280/10))
),0)</f>
        <v/>
      </c>
      <c r="X280" s="48" t="str" cm="1">
        <f t="array" ref="X280">IFERROR(
IF(OR(X$9="",$I280=""),"",
SUMIFS(収穫記録!$P:$P,収穫記録!$D:$D,$J$1,収穫記録!$I:$I,$J$2,収穫記録!$J:$J,X$9,収穫記録!$F:$F,$I280,収穫記録!$B:$B,"&gt;="&amp;$J$5,収穫記録!$B:$B,"&lt;="&amp;$J$6)
/_xlfn.UNIQUE(_xlfn._xlws.FILTER($E:$E,$D:$D=$J$3))
/IF($J$4="総計",1,IF($J$4="割合",$H280,$K280/10))
),0)</f>
        <v/>
      </c>
    </row>
    <row r="281" spans="10:24">
      <c r="J281" s="13"/>
      <c r="K281" s="37"/>
      <c r="L281" s="46" t="str">
        <f t="shared" si="4"/>
        <v/>
      </c>
      <c r="M281" s="47" cm="1">
        <f t="array" ref="M281">IFERROR(
IF(OR(M$9="",$I281=""),"",
SUMIFS(収穫記録!$P:$P,収穫記録!$D:$D,$J$1,収穫記録!$I:$I,$J$2,収穫記録!$J:$J,M$9,収穫記録!$F:$F,$I281,収穫記録!$B:$B,"&gt;="&amp;$J$5,収穫記録!$B:$B,"&lt;="&amp;$J$6)
/_xlfn.UNIQUE(_xlfn._xlws.FILTER($E:$E,$D:$D=$J$3))
/IF($J$4="総計",1,IF($J$4="割合",$H281,$K281/10))
),0)</f>
        <v>0</v>
      </c>
      <c r="N281" s="48" t="str" cm="1">
        <f t="array" ref="N281">IFERROR(
IF(OR(N$9="",$I281=""),"",
SUMIFS(収穫記録!$P:$P,収穫記録!$D:$D,$J$1,収穫記録!$I:$I,$J$2,収穫記録!$J:$J,N$9,収穫記録!$F:$F,$I281,収穫記録!$B:$B,"&gt;="&amp;$J$5,収穫記録!$B:$B,"&lt;="&amp;$J$6)
/_xlfn.UNIQUE(_xlfn._xlws.FILTER($E:$E,$D:$D=$J$3))
/IF($J$4="総計",1,IF($J$4="割合",$H281,$K281/10))
),0)</f>
        <v/>
      </c>
      <c r="O281" s="48" t="str" cm="1">
        <f t="array" ref="O281">IFERROR(
IF(OR(O$9="",$I281=""),"",
SUMIFS(収穫記録!$P:$P,収穫記録!$D:$D,$J$1,収穫記録!$I:$I,$J$2,収穫記録!$J:$J,O$9,収穫記録!$F:$F,$I281,収穫記録!$B:$B,"&gt;="&amp;$J$5,収穫記録!$B:$B,"&lt;="&amp;$J$6)
/_xlfn.UNIQUE(_xlfn._xlws.FILTER($E:$E,$D:$D=$J$3))
/IF($J$4="総計",1,IF($J$4="割合",$H281,$K281/10))
),0)</f>
        <v/>
      </c>
      <c r="P281" s="48" t="str" cm="1">
        <f t="array" ref="P281">IFERROR(
IF(OR(P$9="",$I281=""),"",
SUMIFS(収穫記録!$P:$P,収穫記録!$D:$D,$J$1,収穫記録!$I:$I,$J$2,収穫記録!$J:$J,P$9,収穫記録!$F:$F,$I281,収穫記録!$B:$B,"&gt;="&amp;$J$5,収穫記録!$B:$B,"&lt;="&amp;$J$6)
/_xlfn.UNIQUE(_xlfn._xlws.FILTER($E:$E,$D:$D=$J$3))
/IF($J$4="総計",1,IF($J$4="割合",$H281,$K281/10))
),0)</f>
        <v/>
      </c>
      <c r="Q281" s="48" t="str" cm="1">
        <f t="array" ref="Q281">IFERROR(
IF(OR(Q$9="",$I281=""),"",
SUMIFS(収穫記録!$P:$P,収穫記録!$D:$D,$J$1,収穫記録!$I:$I,$J$2,収穫記録!$J:$J,Q$9,収穫記録!$F:$F,$I281,収穫記録!$B:$B,"&gt;="&amp;$J$5,収穫記録!$B:$B,"&lt;="&amp;$J$6)
/_xlfn.UNIQUE(_xlfn._xlws.FILTER($E:$E,$D:$D=$J$3))
/IF($J$4="総計",1,IF($J$4="割合",$H281,$K281/10))
),0)</f>
        <v/>
      </c>
      <c r="R281" s="48" t="str" cm="1">
        <f t="array" ref="R281">IFERROR(
IF(OR(R$9="",$I281=""),"",
SUMIFS(収穫記録!$P:$P,収穫記録!$D:$D,$J$1,収穫記録!$I:$I,$J$2,収穫記録!$J:$J,R$9,収穫記録!$F:$F,$I281,収穫記録!$B:$B,"&gt;="&amp;$J$5,収穫記録!$B:$B,"&lt;="&amp;$J$6)
/_xlfn.UNIQUE(_xlfn._xlws.FILTER($E:$E,$D:$D=$J$3))
/IF($J$4="総計",1,IF($J$4="割合",$H281,$K281/10))
),0)</f>
        <v/>
      </c>
      <c r="S281" s="48" t="str" cm="1">
        <f t="array" ref="S281">IFERROR(
IF(OR(S$9="",$I281=""),"",
SUMIFS(収穫記録!$P:$P,収穫記録!$D:$D,$J$1,収穫記録!$I:$I,$J$2,収穫記録!$J:$J,S$9,収穫記録!$F:$F,$I281,収穫記録!$B:$B,"&gt;="&amp;$J$5,収穫記録!$B:$B,"&lt;="&amp;$J$6)
/_xlfn.UNIQUE(_xlfn._xlws.FILTER($E:$E,$D:$D=$J$3))
/IF($J$4="総計",1,IF($J$4="割合",$H281,$K281/10))
),0)</f>
        <v/>
      </c>
      <c r="T281" s="48" t="str" cm="1">
        <f t="array" ref="T281">IFERROR(
IF(OR(T$9="",$I281=""),"",
SUMIFS(収穫記録!$P:$P,収穫記録!$D:$D,$J$1,収穫記録!$I:$I,$J$2,収穫記録!$J:$J,T$9,収穫記録!$F:$F,$I281,収穫記録!$B:$B,"&gt;="&amp;$J$5,収穫記録!$B:$B,"&lt;="&amp;$J$6)
/_xlfn.UNIQUE(_xlfn._xlws.FILTER($E:$E,$D:$D=$J$3))
/IF($J$4="総計",1,IF($J$4="割合",$H281,$K281/10))
),0)</f>
        <v/>
      </c>
      <c r="U281" s="48" t="str" cm="1">
        <f t="array" ref="U281">IFERROR(
IF(OR(U$9="",$I281=""),"",
SUMIFS(収穫記録!$P:$P,収穫記録!$D:$D,$J$1,収穫記録!$I:$I,$J$2,収穫記録!$J:$J,U$9,収穫記録!$F:$F,$I281,収穫記録!$B:$B,"&gt;="&amp;$J$5,収穫記録!$B:$B,"&lt;="&amp;$J$6)
/_xlfn.UNIQUE(_xlfn._xlws.FILTER($E:$E,$D:$D=$J$3))
/IF($J$4="総計",1,IF($J$4="割合",$H281,$K281/10))
),0)</f>
        <v/>
      </c>
      <c r="V281" s="48" t="str" cm="1">
        <f t="array" ref="V281">IFERROR(
IF(OR(V$9="",$I281=""),"",
SUMIFS(収穫記録!$P:$P,収穫記録!$D:$D,$J$1,収穫記録!$I:$I,$J$2,収穫記録!$J:$J,V$9,収穫記録!$F:$F,$I281,収穫記録!$B:$B,"&gt;="&amp;$J$5,収穫記録!$B:$B,"&lt;="&amp;$J$6)
/_xlfn.UNIQUE(_xlfn._xlws.FILTER($E:$E,$D:$D=$J$3))
/IF($J$4="総計",1,IF($J$4="割合",$H281,$K281/10))
),0)</f>
        <v/>
      </c>
      <c r="W281" s="48" t="str" cm="1">
        <f t="array" ref="W281">IFERROR(
IF(OR(W$9="",$I281=""),"",
SUMIFS(収穫記録!$P:$P,収穫記録!$D:$D,$J$1,収穫記録!$I:$I,$J$2,収穫記録!$J:$J,W$9,収穫記録!$F:$F,$I281,収穫記録!$B:$B,"&gt;="&amp;$J$5,収穫記録!$B:$B,"&lt;="&amp;$J$6)
/_xlfn.UNIQUE(_xlfn._xlws.FILTER($E:$E,$D:$D=$J$3))
/IF($J$4="総計",1,IF($J$4="割合",$H281,$K281/10))
),0)</f>
        <v/>
      </c>
      <c r="X281" s="48" t="str" cm="1">
        <f t="array" ref="X281">IFERROR(
IF(OR(X$9="",$I281=""),"",
SUMIFS(収穫記録!$P:$P,収穫記録!$D:$D,$J$1,収穫記録!$I:$I,$J$2,収穫記録!$J:$J,X$9,収穫記録!$F:$F,$I281,収穫記録!$B:$B,"&gt;="&amp;$J$5,収穫記録!$B:$B,"&lt;="&amp;$J$6)
/_xlfn.UNIQUE(_xlfn._xlws.FILTER($E:$E,$D:$D=$J$3))
/IF($J$4="総計",1,IF($J$4="割合",$H281,$K281/10))
),0)</f>
        <v/>
      </c>
    </row>
    <row r="282" spans="10:24">
      <c r="J282" s="13"/>
      <c r="K282" s="37"/>
      <c r="L282" s="46" t="str">
        <f t="shared" si="4"/>
        <v/>
      </c>
      <c r="M282" s="47" cm="1">
        <f t="array" ref="M282">IFERROR(
IF(OR(M$9="",$I282=""),"",
SUMIFS(収穫記録!$P:$P,収穫記録!$D:$D,$J$1,収穫記録!$I:$I,$J$2,収穫記録!$J:$J,M$9,収穫記録!$F:$F,$I282,収穫記録!$B:$B,"&gt;="&amp;$J$5,収穫記録!$B:$B,"&lt;="&amp;$J$6)
/_xlfn.UNIQUE(_xlfn._xlws.FILTER($E:$E,$D:$D=$J$3))
/IF($J$4="総計",1,IF($J$4="割合",$H282,$K282/10))
),0)</f>
        <v>0</v>
      </c>
      <c r="N282" s="48" t="str" cm="1">
        <f t="array" ref="N282">IFERROR(
IF(OR(N$9="",$I282=""),"",
SUMIFS(収穫記録!$P:$P,収穫記録!$D:$D,$J$1,収穫記録!$I:$I,$J$2,収穫記録!$J:$J,N$9,収穫記録!$F:$F,$I282,収穫記録!$B:$B,"&gt;="&amp;$J$5,収穫記録!$B:$B,"&lt;="&amp;$J$6)
/_xlfn.UNIQUE(_xlfn._xlws.FILTER($E:$E,$D:$D=$J$3))
/IF($J$4="総計",1,IF($J$4="割合",$H282,$K282/10))
),0)</f>
        <v/>
      </c>
      <c r="O282" s="48" t="str" cm="1">
        <f t="array" ref="O282">IFERROR(
IF(OR(O$9="",$I282=""),"",
SUMIFS(収穫記録!$P:$P,収穫記録!$D:$D,$J$1,収穫記録!$I:$I,$J$2,収穫記録!$J:$J,O$9,収穫記録!$F:$F,$I282,収穫記録!$B:$B,"&gt;="&amp;$J$5,収穫記録!$B:$B,"&lt;="&amp;$J$6)
/_xlfn.UNIQUE(_xlfn._xlws.FILTER($E:$E,$D:$D=$J$3))
/IF($J$4="総計",1,IF($J$4="割合",$H282,$K282/10))
),0)</f>
        <v/>
      </c>
      <c r="P282" s="48" t="str" cm="1">
        <f t="array" ref="P282">IFERROR(
IF(OR(P$9="",$I282=""),"",
SUMIFS(収穫記録!$P:$P,収穫記録!$D:$D,$J$1,収穫記録!$I:$I,$J$2,収穫記録!$J:$J,P$9,収穫記録!$F:$F,$I282,収穫記録!$B:$B,"&gt;="&amp;$J$5,収穫記録!$B:$B,"&lt;="&amp;$J$6)
/_xlfn.UNIQUE(_xlfn._xlws.FILTER($E:$E,$D:$D=$J$3))
/IF($J$4="総計",1,IF($J$4="割合",$H282,$K282/10))
),0)</f>
        <v/>
      </c>
      <c r="Q282" s="48" t="str" cm="1">
        <f t="array" ref="Q282">IFERROR(
IF(OR(Q$9="",$I282=""),"",
SUMIFS(収穫記録!$P:$P,収穫記録!$D:$D,$J$1,収穫記録!$I:$I,$J$2,収穫記録!$J:$J,Q$9,収穫記録!$F:$F,$I282,収穫記録!$B:$B,"&gt;="&amp;$J$5,収穫記録!$B:$B,"&lt;="&amp;$J$6)
/_xlfn.UNIQUE(_xlfn._xlws.FILTER($E:$E,$D:$D=$J$3))
/IF($J$4="総計",1,IF($J$4="割合",$H282,$K282/10))
),0)</f>
        <v/>
      </c>
      <c r="R282" s="48" t="str" cm="1">
        <f t="array" ref="R282">IFERROR(
IF(OR(R$9="",$I282=""),"",
SUMIFS(収穫記録!$P:$P,収穫記録!$D:$D,$J$1,収穫記録!$I:$I,$J$2,収穫記録!$J:$J,R$9,収穫記録!$F:$F,$I282,収穫記録!$B:$B,"&gt;="&amp;$J$5,収穫記録!$B:$B,"&lt;="&amp;$J$6)
/_xlfn.UNIQUE(_xlfn._xlws.FILTER($E:$E,$D:$D=$J$3))
/IF($J$4="総計",1,IF($J$4="割合",$H282,$K282/10))
),0)</f>
        <v/>
      </c>
      <c r="S282" s="48" t="str" cm="1">
        <f t="array" ref="S282">IFERROR(
IF(OR(S$9="",$I282=""),"",
SUMIFS(収穫記録!$P:$P,収穫記録!$D:$D,$J$1,収穫記録!$I:$I,$J$2,収穫記録!$J:$J,S$9,収穫記録!$F:$F,$I282,収穫記録!$B:$B,"&gt;="&amp;$J$5,収穫記録!$B:$B,"&lt;="&amp;$J$6)
/_xlfn.UNIQUE(_xlfn._xlws.FILTER($E:$E,$D:$D=$J$3))
/IF($J$4="総計",1,IF($J$4="割合",$H282,$K282/10))
),0)</f>
        <v/>
      </c>
      <c r="T282" s="48" t="str" cm="1">
        <f t="array" ref="T282">IFERROR(
IF(OR(T$9="",$I282=""),"",
SUMIFS(収穫記録!$P:$P,収穫記録!$D:$D,$J$1,収穫記録!$I:$I,$J$2,収穫記録!$J:$J,T$9,収穫記録!$F:$F,$I282,収穫記録!$B:$B,"&gt;="&amp;$J$5,収穫記録!$B:$B,"&lt;="&amp;$J$6)
/_xlfn.UNIQUE(_xlfn._xlws.FILTER($E:$E,$D:$D=$J$3))
/IF($J$4="総計",1,IF($J$4="割合",$H282,$K282/10))
),0)</f>
        <v/>
      </c>
      <c r="U282" s="48" t="str" cm="1">
        <f t="array" ref="U282">IFERROR(
IF(OR(U$9="",$I282=""),"",
SUMIFS(収穫記録!$P:$P,収穫記録!$D:$D,$J$1,収穫記録!$I:$I,$J$2,収穫記録!$J:$J,U$9,収穫記録!$F:$F,$I282,収穫記録!$B:$B,"&gt;="&amp;$J$5,収穫記録!$B:$B,"&lt;="&amp;$J$6)
/_xlfn.UNIQUE(_xlfn._xlws.FILTER($E:$E,$D:$D=$J$3))
/IF($J$4="総計",1,IF($J$4="割合",$H282,$K282/10))
),0)</f>
        <v/>
      </c>
      <c r="V282" s="48" t="str" cm="1">
        <f t="array" ref="V282">IFERROR(
IF(OR(V$9="",$I282=""),"",
SUMIFS(収穫記録!$P:$P,収穫記録!$D:$D,$J$1,収穫記録!$I:$I,$J$2,収穫記録!$J:$J,V$9,収穫記録!$F:$F,$I282,収穫記録!$B:$B,"&gt;="&amp;$J$5,収穫記録!$B:$B,"&lt;="&amp;$J$6)
/_xlfn.UNIQUE(_xlfn._xlws.FILTER($E:$E,$D:$D=$J$3))
/IF($J$4="総計",1,IF($J$4="割合",$H282,$K282/10))
),0)</f>
        <v/>
      </c>
      <c r="W282" s="48" t="str" cm="1">
        <f t="array" ref="W282">IFERROR(
IF(OR(W$9="",$I282=""),"",
SUMIFS(収穫記録!$P:$P,収穫記録!$D:$D,$J$1,収穫記録!$I:$I,$J$2,収穫記録!$J:$J,W$9,収穫記録!$F:$F,$I282,収穫記録!$B:$B,"&gt;="&amp;$J$5,収穫記録!$B:$B,"&lt;="&amp;$J$6)
/_xlfn.UNIQUE(_xlfn._xlws.FILTER($E:$E,$D:$D=$J$3))
/IF($J$4="総計",1,IF($J$4="割合",$H282,$K282/10))
),0)</f>
        <v/>
      </c>
      <c r="X282" s="48" t="str" cm="1">
        <f t="array" ref="X282">IFERROR(
IF(OR(X$9="",$I282=""),"",
SUMIFS(収穫記録!$P:$P,収穫記録!$D:$D,$J$1,収穫記録!$I:$I,$J$2,収穫記録!$J:$J,X$9,収穫記録!$F:$F,$I282,収穫記録!$B:$B,"&gt;="&amp;$J$5,収穫記録!$B:$B,"&lt;="&amp;$J$6)
/_xlfn.UNIQUE(_xlfn._xlws.FILTER($E:$E,$D:$D=$J$3))
/IF($J$4="総計",1,IF($J$4="割合",$H282,$K282/10))
),0)</f>
        <v/>
      </c>
    </row>
    <row r="283" spans="10:24">
      <c r="J283" s="13"/>
      <c r="K283" s="37"/>
      <c r="L283" s="46" t="str">
        <f t="shared" si="4"/>
        <v/>
      </c>
      <c r="M283" s="47" cm="1">
        <f t="array" ref="M283">IFERROR(
IF(OR(M$9="",$I283=""),"",
SUMIFS(収穫記録!$P:$P,収穫記録!$D:$D,$J$1,収穫記録!$I:$I,$J$2,収穫記録!$J:$J,M$9,収穫記録!$F:$F,$I283,収穫記録!$B:$B,"&gt;="&amp;$J$5,収穫記録!$B:$B,"&lt;="&amp;$J$6)
/_xlfn.UNIQUE(_xlfn._xlws.FILTER($E:$E,$D:$D=$J$3))
/IF($J$4="総計",1,IF($J$4="割合",$H283,$K283/10))
),0)</f>
        <v>0</v>
      </c>
      <c r="N283" s="48" t="str" cm="1">
        <f t="array" ref="N283">IFERROR(
IF(OR(N$9="",$I283=""),"",
SUMIFS(収穫記録!$P:$P,収穫記録!$D:$D,$J$1,収穫記録!$I:$I,$J$2,収穫記録!$J:$J,N$9,収穫記録!$F:$F,$I283,収穫記録!$B:$B,"&gt;="&amp;$J$5,収穫記録!$B:$B,"&lt;="&amp;$J$6)
/_xlfn.UNIQUE(_xlfn._xlws.FILTER($E:$E,$D:$D=$J$3))
/IF($J$4="総計",1,IF($J$4="割合",$H283,$K283/10))
),0)</f>
        <v/>
      </c>
      <c r="O283" s="48" t="str" cm="1">
        <f t="array" ref="O283">IFERROR(
IF(OR(O$9="",$I283=""),"",
SUMIFS(収穫記録!$P:$P,収穫記録!$D:$D,$J$1,収穫記録!$I:$I,$J$2,収穫記録!$J:$J,O$9,収穫記録!$F:$F,$I283,収穫記録!$B:$B,"&gt;="&amp;$J$5,収穫記録!$B:$B,"&lt;="&amp;$J$6)
/_xlfn.UNIQUE(_xlfn._xlws.FILTER($E:$E,$D:$D=$J$3))
/IF($J$4="総計",1,IF($J$4="割合",$H283,$K283/10))
),0)</f>
        <v/>
      </c>
      <c r="P283" s="48" t="str" cm="1">
        <f t="array" ref="P283">IFERROR(
IF(OR(P$9="",$I283=""),"",
SUMIFS(収穫記録!$P:$P,収穫記録!$D:$D,$J$1,収穫記録!$I:$I,$J$2,収穫記録!$J:$J,P$9,収穫記録!$F:$F,$I283,収穫記録!$B:$B,"&gt;="&amp;$J$5,収穫記録!$B:$B,"&lt;="&amp;$J$6)
/_xlfn.UNIQUE(_xlfn._xlws.FILTER($E:$E,$D:$D=$J$3))
/IF($J$4="総計",1,IF($J$4="割合",$H283,$K283/10))
),0)</f>
        <v/>
      </c>
      <c r="Q283" s="48" t="str" cm="1">
        <f t="array" ref="Q283">IFERROR(
IF(OR(Q$9="",$I283=""),"",
SUMIFS(収穫記録!$P:$P,収穫記録!$D:$D,$J$1,収穫記録!$I:$I,$J$2,収穫記録!$J:$J,Q$9,収穫記録!$F:$F,$I283,収穫記録!$B:$B,"&gt;="&amp;$J$5,収穫記録!$B:$B,"&lt;="&amp;$J$6)
/_xlfn.UNIQUE(_xlfn._xlws.FILTER($E:$E,$D:$D=$J$3))
/IF($J$4="総計",1,IF($J$4="割合",$H283,$K283/10))
),0)</f>
        <v/>
      </c>
      <c r="R283" s="48" t="str" cm="1">
        <f t="array" ref="R283">IFERROR(
IF(OR(R$9="",$I283=""),"",
SUMIFS(収穫記録!$P:$P,収穫記録!$D:$D,$J$1,収穫記録!$I:$I,$J$2,収穫記録!$J:$J,R$9,収穫記録!$F:$F,$I283,収穫記録!$B:$B,"&gt;="&amp;$J$5,収穫記録!$B:$B,"&lt;="&amp;$J$6)
/_xlfn.UNIQUE(_xlfn._xlws.FILTER($E:$E,$D:$D=$J$3))
/IF($J$4="総計",1,IF($J$4="割合",$H283,$K283/10))
),0)</f>
        <v/>
      </c>
      <c r="S283" s="48" t="str" cm="1">
        <f t="array" ref="S283">IFERROR(
IF(OR(S$9="",$I283=""),"",
SUMIFS(収穫記録!$P:$P,収穫記録!$D:$D,$J$1,収穫記録!$I:$I,$J$2,収穫記録!$J:$J,S$9,収穫記録!$F:$F,$I283,収穫記録!$B:$B,"&gt;="&amp;$J$5,収穫記録!$B:$B,"&lt;="&amp;$J$6)
/_xlfn.UNIQUE(_xlfn._xlws.FILTER($E:$E,$D:$D=$J$3))
/IF($J$4="総計",1,IF($J$4="割合",$H283,$K283/10))
),0)</f>
        <v/>
      </c>
      <c r="T283" s="48" t="str" cm="1">
        <f t="array" ref="T283">IFERROR(
IF(OR(T$9="",$I283=""),"",
SUMIFS(収穫記録!$P:$P,収穫記録!$D:$D,$J$1,収穫記録!$I:$I,$J$2,収穫記録!$J:$J,T$9,収穫記録!$F:$F,$I283,収穫記録!$B:$B,"&gt;="&amp;$J$5,収穫記録!$B:$B,"&lt;="&amp;$J$6)
/_xlfn.UNIQUE(_xlfn._xlws.FILTER($E:$E,$D:$D=$J$3))
/IF($J$4="総計",1,IF($J$4="割合",$H283,$K283/10))
),0)</f>
        <v/>
      </c>
      <c r="U283" s="48" t="str" cm="1">
        <f t="array" ref="U283">IFERROR(
IF(OR(U$9="",$I283=""),"",
SUMIFS(収穫記録!$P:$P,収穫記録!$D:$D,$J$1,収穫記録!$I:$I,$J$2,収穫記録!$J:$J,U$9,収穫記録!$F:$F,$I283,収穫記録!$B:$B,"&gt;="&amp;$J$5,収穫記録!$B:$B,"&lt;="&amp;$J$6)
/_xlfn.UNIQUE(_xlfn._xlws.FILTER($E:$E,$D:$D=$J$3))
/IF($J$4="総計",1,IF($J$4="割合",$H283,$K283/10))
),0)</f>
        <v/>
      </c>
      <c r="V283" s="48" t="str" cm="1">
        <f t="array" ref="V283">IFERROR(
IF(OR(V$9="",$I283=""),"",
SUMIFS(収穫記録!$P:$P,収穫記録!$D:$D,$J$1,収穫記録!$I:$I,$J$2,収穫記録!$J:$J,V$9,収穫記録!$F:$F,$I283,収穫記録!$B:$B,"&gt;="&amp;$J$5,収穫記録!$B:$B,"&lt;="&amp;$J$6)
/_xlfn.UNIQUE(_xlfn._xlws.FILTER($E:$E,$D:$D=$J$3))
/IF($J$4="総計",1,IF($J$4="割合",$H283,$K283/10))
),0)</f>
        <v/>
      </c>
      <c r="W283" s="48" t="str" cm="1">
        <f t="array" ref="W283">IFERROR(
IF(OR(W$9="",$I283=""),"",
SUMIFS(収穫記録!$P:$P,収穫記録!$D:$D,$J$1,収穫記録!$I:$I,$J$2,収穫記録!$J:$J,W$9,収穫記録!$F:$F,$I283,収穫記録!$B:$B,"&gt;="&amp;$J$5,収穫記録!$B:$B,"&lt;="&amp;$J$6)
/_xlfn.UNIQUE(_xlfn._xlws.FILTER($E:$E,$D:$D=$J$3))
/IF($J$4="総計",1,IF($J$4="割合",$H283,$K283/10))
),0)</f>
        <v/>
      </c>
      <c r="X283" s="48" t="str" cm="1">
        <f t="array" ref="X283">IFERROR(
IF(OR(X$9="",$I283=""),"",
SUMIFS(収穫記録!$P:$P,収穫記録!$D:$D,$J$1,収穫記録!$I:$I,$J$2,収穫記録!$J:$J,X$9,収穫記録!$F:$F,$I283,収穫記録!$B:$B,"&gt;="&amp;$J$5,収穫記録!$B:$B,"&lt;="&amp;$J$6)
/_xlfn.UNIQUE(_xlfn._xlws.FILTER($E:$E,$D:$D=$J$3))
/IF($J$4="総計",1,IF($J$4="割合",$H283,$K283/10))
),0)</f>
        <v/>
      </c>
    </row>
    <row r="284" spans="10:24">
      <c r="J284" s="13"/>
      <c r="K284" s="37"/>
      <c r="L284" s="46" t="str">
        <f t="shared" si="4"/>
        <v/>
      </c>
      <c r="M284" s="47" cm="1">
        <f t="array" ref="M284">IFERROR(
IF(OR(M$9="",$I284=""),"",
SUMIFS(収穫記録!$P:$P,収穫記録!$D:$D,$J$1,収穫記録!$I:$I,$J$2,収穫記録!$J:$J,M$9,収穫記録!$F:$F,$I284,収穫記録!$B:$B,"&gt;="&amp;$J$5,収穫記録!$B:$B,"&lt;="&amp;$J$6)
/_xlfn.UNIQUE(_xlfn._xlws.FILTER($E:$E,$D:$D=$J$3))
/IF($J$4="総計",1,IF($J$4="割合",$H284,$K284/10))
),0)</f>
        <v>0</v>
      </c>
      <c r="N284" s="48" t="str" cm="1">
        <f t="array" ref="N284">IFERROR(
IF(OR(N$9="",$I284=""),"",
SUMIFS(収穫記録!$P:$P,収穫記録!$D:$D,$J$1,収穫記録!$I:$I,$J$2,収穫記録!$J:$J,N$9,収穫記録!$F:$F,$I284,収穫記録!$B:$B,"&gt;="&amp;$J$5,収穫記録!$B:$B,"&lt;="&amp;$J$6)
/_xlfn.UNIQUE(_xlfn._xlws.FILTER($E:$E,$D:$D=$J$3))
/IF($J$4="総計",1,IF($J$4="割合",$H284,$K284/10))
),0)</f>
        <v/>
      </c>
      <c r="O284" s="48" t="str" cm="1">
        <f t="array" ref="O284">IFERROR(
IF(OR(O$9="",$I284=""),"",
SUMIFS(収穫記録!$P:$P,収穫記録!$D:$D,$J$1,収穫記録!$I:$I,$J$2,収穫記録!$J:$J,O$9,収穫記録!$F:$F,$I284,収穫記録!$B:$B,"&gt;="&amp;$J$5,収穫記録!$B:$B,"&lt;="&amp;$J$6)
/_xlfn.UNIQUE(_xlfn._xlws.FILTER($E:$E,$D:$D=$J$3))
/IF($J$4="総計",1,IF($J$4="割合",$H284,$K284/10))
),0)</f>
        <v/>
      </c>
      <c r="P284" s="48" t="str" cm="1">
        <f t="array" ref="P284">IFERROR(
IF(OR(P$9="",$I284=""),"",
SUMIFS(収穫記録!$P:$P,収穫記録!$D:$D,$J$1,収穫記録!$I:$I,$J$2,収穫記録!$J:$J,P$9,収穫記録!$F:$F,$I284,収穫記録!$B:$B,"&gt;="&amp;$J$5,収穫記録!$B:$B,"&lt;="&amp;$J$6)
/_xlfn.UNIQUE(_xlfn._xlws.FILTER($E:$E,$D:$D=$J$3))
/IF($J$4="総計",1,IF($J$4="割合",$H284,$K284/10))
),0)</f>
        <v/>
      </c>
      <c r="Q284" s="48" t="str" cm="1">
        <f t="array" ref="Q284">IFERROR(
IF(OR(Q$9="",$I284=""),"",
SUMIFS(収穫記録!$P:$P,収穫記録!$D:$D,$J$1,収穫記録!$I:$I,$J$2,収穫記録!$J:$J,Q$9,収穫記録!$F:$F,$I284,収穫記録!$B:$B,"&gt;="&amp;$J$5,収穫記録!$B:$B,"&lt;="&amp;$J$6)
/_xlfn.UNIQUE(_xlfn._xlws.FILTER($E:$E,$D:$D=$J$3))
/IF($J$4="総計",1,IF($J$4="割合",$H284,$K284/10))
),0)</f>
        <v/>
      </c>
      <c r="R284" s="48" t="str" cm="1">
        <f t="array" ref="R284">IFERROR(
IF(OR(R$9="",$I284=""),"",
SUMIFS(収穫記録!$P:$P,収穫記録!$D:$D,$J$1,収穫記録!$I:$I,$J$2,収穫記録!$J:$J,R$9,収穫記録!$F:$F,$I284,収穫記録!$B:$B,"&gt;="&amp;$J$5,収穫記録!$B:$B,"&lt;="&amp;$J$6)
/_xlfn.UNIQUE(_xlfn._xlws.FILTER($E:$E,$D:$D=$J$3))
/IF($J$4="総計",1,IF($J$4="割合",$H284,$K284/10))
),0)</f>
        <v/>
      </c>
      <c r="S284" s="48" t="str" cm="1">
        <f t="array" ref="S284">IFERROR(
IF(OR(S$9="",$I284=""),"",
SUMIFS(収穫記録!$P:$P,収穫記録!$D:$D,$J$1,収穫記録!$I:$I,$J$2,収穫記録!$J:$J,S$9,収穫記録!$F:$F,$I284,収穫記録!$B:$B,"&gt;="&amp;$J$5,収穫記録!$B:$B,"&lt;="&amp;$J$6)
/_xlfn.UNIQUE(_xlfn._xlws.FILTER($E:$E,$D:$D=$J$3))
/IF($J$4="総計",1,IF($J$4="割合",$H284,$K284/10))
),0)</f>
        <v/>
      </c>
      <c r="T284" s="48" t="str" cm="1">
        <f t="array" ref="T284">IFERROR(
IF(OR(T$9="",$I284=""),"",
SUMIFS(収穫記録!$P:$P,収穫記録!$D:$D,$J$1,収穫記録!$I:$I,$J$2,収穫記録!$J:$J,T$9,収穫記録!$F:$F,$I284,収穫記録!$B:$B,"&gt;="&amp;$J$5,収穫記録!$B:$B,"&lt;="&amp;$J$6)
/_xlfn.UNIQUE(_xlfn._xlws.FILTER($E:$E,$D:$D=$J$3))
/IF($J$4="総計",1,IF($J$4="割合",$H284,$K284/10))
),0)</f>
        <v/>
      </c>
      <c r="U284" s="48" t="str" cm="1">
        <f t="array" ref="U284">IFERROR(
IF(OR(U$9="",$I284=""),"",
SUMIFS(収穫記録!$P:$P,収穫記録!$D:$D,$J$1,収穫記録!$I:$I,$J$2,収穫記録!$J:$J,U$9,収穫記録!$F:$F,$I284,収穫記録!$B:$B,"&gt;="&amp;$J$5,収穫記録!$B:$B,"&lt;="&amp;$J$6)
/_xlfn.UNIQUE(_xlfn._xlws.FILTER($E:$E,$D:$D=$J$3))
/IF($J$4="総計",1,IF($J$4="割合",$H284,$K284/10))
),0)</f>
        <v/>
      </c>
      <c r="V284" s="48" t="str" cm="1">
        <f t="array" ref="V284">IFERROR(
IF(OR(V$9="",$I284=""),"",
SUMIFS(収穫記録!$P:$P,収穫記録!$D:$D,$J$1,収穫記録!$I:$I,$J$2,収穫記録!$J:$J,V$9,収穫記録!$F:$F,$I284,収穫記録!$B:$B,"&gt;="&amp;$J$5,収穫記録!$B:$B,"&lt;="&amp;$J$6)
/_xlfn.UNIQUE(_xlfn._xlws.FILTER($E:$E,$D:$D=$J$3))
/IF($J$4="総計",1,IF($J$4="割合",$H284,$K284/10))
),0)</f>
        <v/>
      </c>
      <c r="W284" s="48" t="str" cm="1">
        <f t="array" ref="W284">IFERROR(
IF(OR(W$9="",$I284=""),"",
SUMIFS(収穫記録!$P:$P,収穫記録!$D:$D,$J$1,収穫記録!$I:$I,$J$2,収穫記録!$J:$J,W$9,収穫記録!$F:$F,$I284,収穫記録!$B:$B,"&gt;="&amp;$J$5,収穫記録!$B:$B,"&lt;="&amp;$J$6)
/_xlfn.UNIQUE(_xlfn._xlws.FILTER($E:$E,$D:$D=$J$3))
/IF($J$4="総計",1,IF($J$4="割合",$H284,$K284/10))
),0)</f>
        <v/>
      </c>
      <c r="X284" s="48" t="str" cm="1">
        <f t="array" ref="X284">IFERROR(
IF(OR(X$9="",$I284=""),"",
SUMIFS(収穫記録!$P:$P,収穫記録!$D:$D,$J$1,収穫記録!$I:$I,$J$2,収穫記録!$J:$J,X$9,収穫記録!$F:$F,$I284,収穫記録!$B:$B,"&gt;="&amp;$J$5,収穫記録!$B:$B,"&lt;="&amp;$J$6)
/_xlfn.UNIQUE(_xlfn._xlws.FILTER($E:$E,$D:$D=$J$3))
/IF($J$4="総計",1,IF($J$4="割合",$H284,$K284/10))
),0)</f>
        <v/>
      </c>
    </row>
    <row r="285" spans="10:24">
      <c r="J285" s="13"/>
      <c r="K285" s="37"/>
      <c r="L285" s="46" t="str">
        <f t="shared" si="4"/>
        <v/>
      </c>
      <c r="M285" s="47" cm="1">
        <f t="array" ref="M285">IFERROR(
IF(OR(M$9="",$I285=""),"",
SUMIFS(収穫記録!$P:$P,収穫記録!$D:$D,$J$1,収穫記録!$I:$I,$J$2,収穫記録!$J:$J,M$9,収穫記録!$F:$F,$I285,収穫記録!$B:$B,"&gt;="&amp;$J$5,収穫記録!$B:$B,"&lt;="&amp;$J$6)
/_xlfn.UNIQUE(_xlfn._xlws.FILTER($E:$E,$D:$D=$J$3))
/IF($J$4="総計",1,IF($J$4="割合",$H285,$K285/10))
),0)</f>
        <v>0</v>
      </c>
      <c r="N285" s="48" t="str" cm="1">
        <f t="array" ref="N285">IFERROR(
IF(OR(N$9="",$I285=""),"",
SUMIFS(収穫記録!$P:$P,収穫記録!$D:$D,$J$1,収穫記録!$I:$I,$J$2,収穫記録!$J:$J,N$9,収穫記録!$F:$F,$I285,収穫記録!$B:$B,"&gt;="&amp;$J$5,収穫記録!$B:$B,"&lt;="&amp;$J$6)
/_xlfn.UNIQUE(_xlfn._xlws.FILTER($E:$E,$D:$D=$J$3))
/IF($J$4="総計",1,IF($J$4="割合",$H285,$K285/10))
),0)</f>
        <v/>
      </c>
      <c r="O285" s="48" t="str" cm="1">
        <f t="array" ref="O285">IFERROR(
IF(OR(O$9="",$I285=""),"",
SUMIFS(収穫記録!$P:$P,収穫記録!$D:$D,$J$1,収穫記録!$I:$I,$J$2,収穫記録!$J:$J,O$9,収穫記録!$F:$F,$I285,収穫記録!$B:$B,"&gt;="&amp;$J$5,収穫記録!$B:$B,"&lt;="&amp;$J$6)
/_xlfn.UNIQUE(_xlfn._xlws.FILTER($E:$E,$D:$D=$J$3))
/IF($J$4="総計",1,IF($J$4="割合",$H285,$K285/10))
),0)</f>
        <v/>
      </c>
      <c r="P285" s="48" t="str" cm="1">
        <f t="array" ref="P285">IFERROR(
IF(OR(P$9="",$I285=""),"",
SUMIFS(収穫記録!$P:$P,収穫記録!$D:$D,$J$1,収穫記録!$I:$I,$J$2,収穫記録!$J:$J,P$9,収穫記録!$F:$F,$I285,収穫記録!$B:$B,"&gt;="&amp;$J$5,収穫記録!$B:$B,"&lt;="&amp;$J$6)
/_xlfn.UNIQUE(_xlfn._xlws.FILTER($E:$E,$D:$D=$J$3))
/IF($J$4="総計",1,IF($J$4="割合",$H285,$K285/10))
),0)</f>
        <v/>
      </c>
      <c r="Q285" s="48" t="str" cm="1">
        <f t="array" ref="Q285">IFERROR(
IF(OR(Q$9="",$I285=""),"",
SUMIFS(収穫記録!$P:$P,収穫記録!$D:$D,$J$1,収穫記録!$I:$I,$J$2,収穫記録!$J:$J,Q$9,収穫記録!$F:$F,$I285,収穫記録!$B:$B,"&gt;="&amp;$J$5,収穫記録!$B:$B,"&lt;="&amp;$J$6)
/_xlfn.UNIQUE(_xlfn._xlws.FILTER($E:$E,$D:$D=$J$3))
/IF($J$4="総計",1,IF($J$4="割合",$H285,$K285/10))
),0)</f>
        <v/>
      </c>
      <c r="R285" s="48" t="str" cm="1">
        <f t="array" ref="R285">IFERROR(
IF(OR(R$9="",$I285=""),"",
SUMIFS(収穫記録!$P:$P,収穫記録!$D:$D,$J$1,収穫記録!$I:$I,$J$2,収穫記録!$J:$J,R$9,収穫記録!$F:$F,$I285,収穫記録!$B:$B,"&gt;="&amp;$J$5,収穫記録!$B:$B,"&lt;="&amp;$J$6)
/_xlfn.UNIQUE(_xlfn._xlws.FILTER($E:$E,$D:$D=$J$3))
/IF($J$4="総計",1,IF($J$4="割合",$H285,$K285/10))
),0)</f>
        <v/>
      </c>
      <c r="S285" s="48" t="str" cm="1">
        <f t="array" ref="S285">IFERROR(
IF(OR(S$9="",$I285=""),"",
SUMIFS(収穫記録!$P:$P,収穫記録!$D:$D,$J$1,収穫記録!$I:$I,$J$2,収穫記録!$J:$J,S$9,収穫記録!$F:$F,$I285,収穫記録!$B:$B,"&gt;="&amp;$J$5,収穫記録!$B:$B,"&lt;="&amp;$J$6)
/_xlfn.UNIQUE(_xlfn._xlws.FILTER($E:$E,$D:$D=$J$3))
/IF($J$4="総計",1,IF($J$4="割合",$H285,$K285/10))
),0)</f>
        <v/>
      </c>
      <c r="T285" s="48" t="str" cm="1">
        <f t="array" ref="T285">IFERROR(
IF(OR(T$9="",$I285=""),"",
SUMIFS(収穫記録!$P:$P,収穫記録!$D:$D,$J$1,収穫記録!$I:$I,$J$2,収穫記録!$J:$J,T$9,収穫記録!$F:$F,$I285,収穫記録!$B:$B,"&gt;="&amp;$J$5,収穫記録!$B:$B,"&lt;="&amp;$J$6)
/_xlfn.UNIQUE(_xlfn._xlws.FILTER($E:$E,$D:$D=$J$3))
/IF($J$4="総計",1,IF($J$4="割合",$H285,$K285/10))
),0)</f>
        <v/>
      </c>
      <c r="U285" s="48" t="str" cm="1">
        <f t="array" ref="U285">IFERROR(
IF(OR(U$9="",$I285=""),"",
SUMIFS(収穫記録!$P:$P,収穫記録!$D:$D,$J$1,収穫記録!$I:$I,$J$2,収穫記録!$J:$J,U$9,収穫記録!$F:$F,$I285,収穫記録!$B:$B,"&gt;="&amp;$J$5,収穫記録!$B:$B,"&lt;="&amp;$J$6)
/_xlfn.UNIQUE(_xlfn._xlws.FILTER($E:$E,$D:$D=$J$3))
/IF($J$4="総計",1,IF($J$4="割合",$H285,$K285/10))
),0)</f>
        <v/>
      </c>
      <c r="V285" s="48" t="str" cm="1">
        <f t="array" ref="V285">IFERROR(
IF(OR(V$9="",$I285=""),"",
SUMIFS(収穫記録!$P:$P,収穫記録!$D:$D,$J$1,収穫記録!$I:$I,$J$2,収穫記録!$J:$J,V$9,収穫記録!$F:$F,$I285,収穫記録!$B:$B,"&gt;="&amp;$J$5,収穫記録!$B:$B,"&lt;="&amp;$J$6)
/_xlfn.UNIQUE(_xlfn._xlws.FILTER($E:$E,$D:$D=$J$3))
/IF($J$4="総計",1,IF($J$4="割合",$H285,$K285/10))
),0)</f>
        <v/>
      </c>
      <c r="W285" s="48" t="str" cm="1">
        <f t="array" ref="W285">IFERROR(
IF(OR(W$9="",$I285=""),"",
SUMIFS(収穫記録!$P:$P,収穫記録!$D:$D,$J$1,収穫記録!$I:$I,$J$2,収穫記録!$J:$J,W$9,収穫記録!$F:$F,$I285,収穫記録!$B:$B,"&gt;="&amp;$J$5,収穫記録!$B:$B,"&lt;="&amp;$J$6)
/_xlfn.UNIQUE(_xlfn._xlws.FILTER($E:$E,$D:$D=$J$3))
/IF($J$4="総計",1,IF($J$4="割合",$H285,$K285/10))
),0)</f>
        <v/>
      </c>
      <c r="X285" s="48" t="str" cm="1">
        <f t="array" ref="X285">IFERROR(
IF(OR(X$9="",$I285=""),"",
SUMIFS(収穫記録!$P:$P,収穫記録!$D:$D,$J$1,収穫記録!$I:$I,$J$2,収穫記録!$J:$J,X$9,収穫記録!$F:$F,$I285,収穫記録!$B:$B,"&gt;="&amp;$J$5,収穫記録!$B:$B,"&lt;="&amp;$J$6)
/_xlfn.UNIQUE(_xlfn._xlws.FILTER($E:$E,$D:$D=$J$3))
/IF($J$4="総計",1,IF($J$4="割合",$H285,$K285/10))
),0)</f>
        <v/>
      </c>
    </row>
    <row r="286" spans="10:24">
      <c r="J286" s="13"/>
      <c r="K286" s="37"/>
      <c r="L286" s="46" t="str">
        <f t="shared" si="4"/>
        <v/>
      </c>
      <c r="M286" s="47" cm="1">
        <f t="array" ref="M286">IFERROR(
IF(OR(M$9="",$I286=""),"",
SUMIFS(収穫記録!$P:$P,収穫記録!$D:$D,$J$1,収穫記録!$I:$I,$J$2,収穫記録!$J:$J,M$9,収穫記録!$F:$F,$I286,収穫記録!$B:$B,"&gt;="&amp;$J$5,収穫記録!$B:$B,"&lt;="&amp;$J$6)
/_xlfn.UNIQUE(_xlfn._xlws.FILTER($E:$E,$D:$D=$J$3))
/IF($J$4="総計",1,IF($J$4="割合",$H286,$K286/10))
),0)</f>
        <v>0</v>
      </c>
      <c r="N286" s="48" t="str" cm="1">
        <f t="array" ref="N286">IFERROR(
IF(OR(N$9="",$I286=""),"",
SUMIFS(収穫記録!$P:$P,収穫記録!$D:$D,$J$1,収穫記録!$I:$I,$J$2,収穫記録!$J:$J,N$9,収穫記録!$F:$F,$I286,収穫記録!$B:$B,"&gt;="&amp;$J$5,収穫記録!$B:$B,"&lt;="&amp;$J$6)
/_xlfn.UNIQUE(_xlfn._xlws.FILTER($E:$E,$D:$D=$J$3))
/IF($J$4="総計",1,IF($J$4="割合",$H286,$K286/10))
),0)</f>
        <v/>
      </c>
      <c r="O286" s="48" t="str" cm="1">
        <f t="array" ref="O286">IFERROR(
IF(OR(O$9="",$I286=""),"",
SUMIFS(収穫記録!$P:$P,収穫記録!$D:$D,$J$1,収穫記録!$I:$I,$J$2,収穫記録!$J:$J,O$9,収穫記録!$F:$F,$I286,収穫記録!$B:$B,"&gt;="&amp;$J$5,収穫記録!$B:$B,"&lt;="&amp;$J$6)
/_xlfn.UNIQUE(_xlfn._xlws.FILTER($E:$E,$D:$D=$J$3))
/IF($J$4="総計",1,IF($J$4="割合",$H286,$K286/10))
),0)</f>
        <v/>
      </c>
      <c r="P286" s="48" t="str" cm="1">
        <f t="array" ref="P286">IFERROR(
IF(OR(P$9="",$I286=""),"",
SUMIFS(収穫記録!$P:$P,収穫記録!$D:$D,$J$1,収穫記録!$I:$I,$J$2,収穫記録!$J:$J,P$9,収穫記録!$F:$F,$I286,収穫記録!$B:$B,"&gt;="&amp;$J$5,収穫記録!$B:$B,"&lt;="&amp;$J$6)
/_xlfn.UNIQUE(_xlfn._xlws.FILTER($E:$E,$D:$D=$J$3))
/IF($J$4="総計",1,IF($J$4="割合",$H286,$K286/10))
),0)</f>
        <v/>
      </c>
      <c r="Q286" s="48" t="str" cm="1">
        <f t="array" ref="Q286">IFERROR(
IF(OR(Q$9="",$I286=""),"",
SUMIFS(収穫記録!$P:$P,収穫記録!$D:$D,$J$1,収穫記録!$I:$I,$J$2,収穫記録!$J:$J,Q$9,収穫記録!$F:$F,$I286,収穫記録!$B:$B,"&gt;="&amp;$J$5,収穫記録!$B:$B,"&lt;="&amp;$J$6)
/_xlfn.UNIQUE(_xlfn._xlws.FILTER($E:$E,$D:$D=$J$3))
/IF($J$4="総計",1,IF($J$4="割合",$H286,$K286/10))
),0)</f>
        <v/>
      </c>
      <c r="R286" s="48" t="str" cm="1">
        <f t="array" ref="R286">IFERROR(
IF(OR(R$9="",$I286=""),"",
SUMIFS(収穫記録!$P:$P,収穫記録!$D:$D,$J$1,収穫記録!$I:$I,$J$2,収穫記録!$J:$J,R$9,収穫記録!$F:$F,$I286,収穫記録!$B:$B,"&gt;="&amp;$J$5,収穫記録!$B:$B,"&lt;="&amp;$J$6)
/_xlfn.UNIQUE(_xlfn._xlws.FILTER($E:$E,$D:$D=$J$3))
/IF($J$4="総計",1,IF($J$4="割合",$H286,$K286/10))
),0)</f>
        <v/>
      </c>
      <c r="S286" s="48" t="str" cm="1">
        <f t="array" ref="S286">IFERROR(
IF(OR(S$9="",$I286=""),"",
SUMIFS(収穫記録!$P:$P,収穫記録!$D:$D,$J$1,収穫記録!$I:$I,$J$2,収穫記録!$J:$J,S$9,収穫記録!$F:$F,$I286,収穫記録!$B:$B,"&gt;="&amp;$J$5,収穫記録!$B:$B,"&lt;="&amp;$J$6)
/_xlfn.UNIQUE(_xlfn._xlws.FILTER($E:$E,$D:$D=$J$3))
/IF($J$4="総計",1,IF($J$4="割合",$H286,$K286/10))
),0)</f>
        <v/>
      </c>
      <c r="T286" s="48" t="str" cm="1">
        <f t="array" ref="T286">IFERROR(
IF(OR(T$9="",$I286=""),"",
SUMIFS(収穫記録!$P:$P,収穫記録!$D:$D,$J$1,収穫記録!$I:$I,$J$2,収穫記録!$J:$J,T$9,収穫記録!$F:$F,$I286,収穫記録!$B:$B,"&gt;="&amp;$J$5,収穫記録!$B:$B,"&lt;="&amp;$J$6)
/_xlfn.UNIQUE(_xlfn._xlws.FILTER($E:$E,$D:$D=$J$3))
/IF($J$4="総計",1,IF($J$4="割合",$H286,$K286/10))
),0)</f>
        <v/>
      </c>
      <c r="U286" s="48" t="str" cm="1">
        <f t="array" ref="U286">IFERROR(
IF(OR(U$9="",$I286=""),"",
SUMIFS(収穫記録!$P:$P,収穫記録!$D:$D,$J$1,収穫記録!$I:$I,$J$2,収穫記録!$J:$J,U$9,収穫記録!$F:$F,$I286,収穫記録!$B:$B,"&gt;="&amp;$J$5,収穫記録!$B:$B,"&lt;="&amp;$J$6)
/_xlfn.UNIQUE(_xlfn._xlws.FILTER($E:$E,$D:$D=$J$3))
/IF($J$4="総計",1,IF($J$4="割合",$H286,$K286/10))
),0)</f>
        <v/>
      </c>
      <c r="V286" s="48" t="str" cm="1">
        <f t="array" ref="V286">IFERROR(
IF(OR(V$9="",$I286=""),"",
SUMIFS(収穫記録!$P:$P,収穫記録!$D:$D,$J$1,収穫記録!$I:$I,$J$2,収穫記録!$J:$J,V$9,収穫記録!$F:$F,$I286,収穫記録!$B:$B,"&gt;="&amp;$J$5,収穫記録!$B:$B,"&lt;="&amp;$J$6)
/_xlfn.UNIQUE(_xlfn._xlws.FILTER($E:$E,$D:$D=$J$3))
/IF($J$4="総計",1,IF($J$4="割合",$H286,$K286/10))
),0)</f>
        <v/>
      </c>
      <c r="W286" s="48" t="str" cm="1">
        <f t="array" ref="W286">IFERROR(
IF(OR(W$9="",$I286=""),"",
SUMIFS(収穫記録!$P:$P,収穫記録!$D:$D,$J$1,収穫記録!$I:$I,$J$2,収穫記録!$J:$J,W$9,収穫記録!$F:$F,$I286,収穫記録!$B:$B,"&gt;="&amp;$J$5,収穫記録!$B:$B,"&lt;="&amp;$J$6)
/_xlfn.UNIQUE(_xlfn._xlws.FILTER($E:$E,$D:$D=$J$3))
/IF($J$4="総計",1,IF($J$4="割合",$H286,$K286/10))
),0)</f>
        <v/>
      </c>
      <c r="X286" s="48" t="str" cm="1">
        <f t="array" ref="X286">IFERROR(
IF(OR(X$9="",$I286=""),"",
SUMIFS(収穫記録!$P:$P,収穫記録!$D:$D,$J$1,収穫記録!$I:$I,$J$2,収穫記録!$J:$J,X$9,収穫記録!$F:$F,$I286,収穫記録!$B:$B,"&gt;="&amp;$J$5,収穫記録!$B:$B,"&lt;="&amp;$J$6)
/_xlfn.UNIQUE(_xlfn._xlws.FILTER($E:$E,$D:$D=$J$3))
/IF($J$4="総計",1,IF($J$4="割合",$H286,$K286/10))
),0)</f>
        <v/>
      </c>
    </row>
    <row r="287" spans="10:24">
      <c r="J287" s="13"/>
      <c r="K287" s="37"/>
      <c r="L287" s="46" t="str">
        <f t="shared" si="4"/>
        <v/>
      </c>
      <c r="M287" s="47" cm="1">
        <f t="array" ref="M287">IFERROR(
IF(OR(M$9="",$I287=""),"",
SUMIFS(収穫記録!$P:$P,収穫記録!$D:$D,$J$1,収穫記録!$I:$I,$J$2,収穫記録!$J:$J,M$9,収穫記録!$F:$F,$I287,収穫記録!$B:$B,"&gt;="&amp;$J$5,収穫記録!$B:$B,"&lt;="&amp;$J$6)
/_xlfn.UNIQUE(_xlfn._xlws.FILTER($E:$E,$D:$D=$J$3))
/IF($J$4="総計",1,IF($J$4="割合",$H287,$K287/10))
),0)</f>
        <v>0</v>
      </c>
      <c r="N287" s="48" t="str" cm="1">
        <f t="array" ref="N287">IFERROR(
IF(OR(N$9="",$I287=""),"",
SUMIFS(収穫記録!$P:$P,収穫記録!$D:$D,$J$1,収穫記録!$I:$I,$J$2,収穫記録!$J:$J,N$9,収穫記録!$F:$F,$I287,収穫記録!$B:$B,"&gt;="&amp;$J$5,収穫記録!$B:$B,"&lt;="&amp;$J$6)
/_xlfn.UNIQUE(_xlfn._xlws.FILTER($E:$E,$D:$D=$J$3))
/IF($J$4="総計",1,IF($J$4="割合",$H287,$K287/10))
),0)</f>
        <v/>
      </c>
      <c r="O287" s="48" t="str" cm="1">
        <f t="array" ref="O287">IFERROR(
IF(OR(O$9="",$I287=""),"",
SUMIFS(収穫記録!$P:$P,収穫記録!$D:$D,$J$1,収穫記録!$I:$I,$J$2,収穫記録!$J:$J,O$9,収穫記録!$F:$F,$I287,収穫記録!$B:$B,"&gt;="&amp;$J$5,収穫記録!$B:$B,"&lt;="&amp;$J$6)
/_xlfn.UNIQUE(_xlfn._xlws.FILTER($E:$E,$D:$D=$J$3))
/IF($J$4="総計",1,IF($J$4="割合",$H287,$K287/10))
),0)</f>
        <v/>
      </c>
      <c r="P287" s="48" t="str" cm="1">
        <f t="array" ref="P287">IFERROR(
IF(OR(P$9="",$I287=""),"",
SUMIFS(収穫記録!$P:$P,収穫記録!$D:$D,$J$1,収穫記録!$I:$I,$J$2,収穫記録!$J:$J,P$9,収穫記録!$F:$F,$I287,収穫記録!$B:$B,"&gt;="&amp;$J$5,収穫記録!$B:$B,"&lt;="&amp;$J$6)
/_xlfn.UNIQUE(_xlfn._xlws.FILTER($E:$E,$D:$D=$J$3))
/IF($J$4="総計",1,IF($J$4="割合",$H287,$K287/10))
),0)</f>
        <v/>
      </c>
      <c r="Q287" s="48" t="str" cm="1">
        <f t="array" ref="Q287">IFERROR(
IF(OR(Q$9="",$I287=""),"",
SUMIFS(収穫記録!$P:$P,収穫記録!$D:$D,$J$1,収穫記録!$I:$I,$J$2,収穫記録!$J:$J,Q$9,収穫記録!$F:$F,$I287,収穫記録!$B:$B,"&gt;="&amp;$J$5,収穫記録!$B:$B,"&lt;="&amp;$J$6)
/_xlfn.UNIQUE(_xlfn._xlws.FILTER($E:$E,$D:$D=$J$3))
/IF($J$4="総計",1,IF($J$4="割合",$H287,$K287/10))
),0)</f>
        <v/>
      </c>
      <c r="R287" s="48" t="str" cm="1">
        <f t="array" ref="R287">IFERROR(
IF(OR(R$9="",$I287=""),"",
SUMIFS(収穫記録!$P:$P,収穫記録!$D:$D,$J$1,収穫記録!$I:$I,$J$2,収穫記録!$J:$J,R$9,収穫記録!$F:$F,$I287,収穫記録!$B:$B,"&gt;="&amp;$J$5,収穫記録!$B:$B,"&lt;="&amp;$J$6)
/_xlfn.UNIQUE(_xlfn._xlws.FILTER($E:$E,$D:$D=$J$3))
/IF($J$4="総計",1,IF($J$4="割合",$H287,$K287/10))
),0)</f>
        <v/>
      </c>
      <c r="S287" s="48" t="str" cm="1">
        <f t="array" ref="S287">IFERROR(
IF(OR(S$9="",$I287=""),"",
SUMIFS(収穫記録!$P:$P,収穫記録!$D:$D,$J$1,収穫記録!$I:$I,$J$2,収穫記録!$J:$J,S$9,収穫記録!$F:$F,$I287,収穫記録!$B:$B,"&gt;="&amp;$J$5,収穫記録!$B:$B,"&lt;="&amp;$J$6)
/_xlfn.UNIQUE(_xlfn._xlws.FILTER($E:$E,$D:$D=$J$3))
/IF($J$4="総計",1,IF($J$4="割合",$H287,$K287/10))
),0)</f>
        <v/>
      </c>
      <c r="T287" s="48" t="str" cm="1">
        <f t="array" ref="T287">IFERROR(
IF(OR(T$9="",$I287=""),"",
SUMIFS(収穫記録!$P:$P,収穫記録!$D:$D,$J$1,収穫記録!$I:$I,$J$2,収穫記録!$J:$J,T$9,収穫記録!$F:$F,$I287,収穫記録!$B:$B,"&gt;="&amp;$J$5,収穫記録!$B:$B,"&lt;="&amp;$J$6)
/_xlfn.UNIQUE(_xlfn._xlws.FILTER($E:$E,$D:$D=$J$3))
/IF($J$4="総計",1,IF($J$4="割合",$H287,$K287/10))
),0)</f>
        <v/>
      </c>
      <c r="U287" s="48" t="str" cm="1">
        <f t="array" ref="U287">IFERROR(
IF(OR(U$9="",$I287=""),"",
SUMIFS(収穫記録!$P:$P,収穫記録!$D:$D,$J$1,収穫記録!$I:$I,$J$2,収穫記録!$J:$J,U$9,収穫記録!$F:$F,$I287,収穫記録!$B:$B,"&gt;="&amp;$J$5,収穫記録!$B:$B,"&lt;="&amp;$J$6)
/_xlfn.UNIQUE(_xlfn._xlws.FILTER($E:$E,$D:$D=$J$3))
/IF($J$4="総計",1,IF($J$4="割合",$H287,$K287/10))
),0)</f>
        <v/>
      </c>
      <c r="V287" s="48" t="str" cm="1">
        <f t="array" ref="V287">IFERROR(
IF(OR(V$9="",$I287=""),"",
SUMIFS(収穫記録!$P:$P,収穫記録!$D:$D,$J$1,収穫記録!$I:$I,$J$2,収穫記録!$J:$J,V$9,収穫記録!$F:$F,$I287,収穫記録!$B:$B,"&gt;="&amp;$J$5,収穫記録!$B:$B,"&lt;="&amp;$J$6)
/_xlfn.UNIQUE(_xlfn._xlws.FILTER($E:$E,$D:$D=$J$3))
/IF($J$4="総計",1,IF($J$4="割合",$H287,$K287/10))
),0)</f>
        <v/>
      </c>
      <c r="W287" s="48" t="str" cm="1">
        <f t="array" ref="W287">IFERROR(
IF(OR(W$9="",$I287=""),"",
SUMIFS(収穫記録!$P:$P,収穫記録!$D:$D,$J$1,収穫記録!$I:$I,$J$2,収穫記録!$J:$J,W$9,収穫記録!$F:$F,$I287,収穫記録!$B:$B,"&gt;="&amp;$J$5,収穫記録!$B:$B,"&lt;="&amp;$J$6)
/_xlfn.UNIQUE(_xlfn._xlws.FILTER($E:$E,$D:$D=$J$3))
/IF($J$4="総計",1,IF($J$4="割合",$H287,$K287/10))
),0)</f>
        <v/>
      </c>
      <c r="X287" s="48" t="str" cm="1">
        <f t="array" ref="X287">IFERROR(
IF(OR(X$9="",$I287=""),"",
SUMIFS(収穫記録!$P:$P,収穫記録!$D:$D,$J$1,収穫記録!$I:$I,$J$2,収穫記録!$J:$J,X$9,収穫記録!$F:$F,$I287,収穫記録!$B:$B,"&gt;="&amp;$J$5,収穫記録!$B:$B,"&lt;="&amp;$J$6)
/_xlfn.UNIQUE(_xlfn._xlws.FILTER($E:$E,$D:$D=$J$3))
/IF($J$4="総計",1,IF($J$4="割合",$H287,$K287/10))
),0)</f>
        <v/>
      </c>
    </row>
    <row r="288" spans="10:24">
      <c r="J288" s="13"/>
      <c r="K288" s="37"/>
      <c r="L288" s="46" t="str">
        <f t="shared" si="4"/>
        <v/>
      </c>
      <c r="M288" s="47" cm="1">
        <f t="array" ref="M288">IFERROR(
IF(OR(M$9="",$I288=""),"",
SUMIFS(収穫記録!$P:$P,収穫記録!$D:$D,$J$1,収穫記録!$I:$I,$J$2,収穫記録!$J:$J,M$9,収穫記録!$F:$F,$I288,収穫記録!$B:$B,"&gt;="&amp;$J$5,収穫記録!$B:$B,"&lt;="&amp;$J$6)
/_xlfn.UNIQUE(_xlfn._xlws.FILTER($E:$E,$D:$D=$J$3))
/IF($J$4="総計",1,IF($J$4="割合",$H288,$K288/10))
),0)</f>
        <v>0</v>
      </c>
      <c r="N288" s="48" t="str" cm="1">
        <f t="array" ref="N288">IFERROR(
IF(OR(N$9="",$I288=""),"",
SUMIFS(収穫記録!$P:$P,収穫記録!$D:$D,$J$1,収穫記録!$I:$I,$J$2,収穫記録!$J:$J,N$9,収穫記録!$F:$F,$I288,収穫記録!$B:$B,"&gt;="&amp;$J$5,収穫記録!$B:$B,"&lt;="&amp;$J$6)
/_xlfn.UNIQUE(_xlfn._xlws.FILTER($E:$E,$D:$D=$J$3))
/IF($J$4="総計",1,IF($J$4="割合",$H288,$K288/10))
),0)</f>
        <v/>
      </c>
      <c r="O288" s="48" t="str" cm="1">
        <f t="array" ref="O288">IFERROR(
IF(OR(O$9="",$I288=""),"",
SUMIFS(収穫記録!$P:$P,収穫記録!$D:$D,$J$1,収穫記録!$I:$I,$J$2,収穫記録!$J:$J,O$9,収穫記録!$F:$F,$I288,収穫記録!$B:$B,"&gt;="&amp;$J$5,収穫記録!$B:$B,"&lt;="&amp;$J$6)
/_xlfn.UNIQUE(_xlfn._xlws.FILTER($E:$E,$D:$D=$J$3))
/IF($J$4="総計",1,IF($J$4="割合",$H288,$K288/10))
),0)</f>
        <v/>
      </c>
      <c r="P288" s="48" t="str" cm="1">
        <f t="array" ref="P288">IFERROR(
IF(OR(P$9="",$I288=""),"",
SUMIFS(収穫記録!$P:$P,収穫記録!$D:$D,$J$1,収穫記録!$I:$I,$J$2,収穫記録!$J:$J,P$9,収穫記録!$F:$F,$I288,収穫記録!$B:$B,"&gt;="&amp;$J$5,収穫記録!$B:$B,"&lt;="&amp;$J$6)
/_xlfn.UNIQUE(_xlfn._xlws.FILTER($E:$E,$D:$D=$J$3))
/IF($J$4="総計",1,IF($J$4="割合",$H288,$K288/10))
),0)</f>
        <v/>
      </c>
      <c r="Q288" s="48" t="str" cm="1">
        <f t="array" ref="Q288">IFERROR(
IF(OR(Q$9="",$I288=""),"",
SUMIFS(収穫記録!$P:$P,収穫記録!$D:$D,$J$1,収穫記録!$I:$I,$J$2,収穫記録!$J:$J,Q$9,収穫記録!$F:$F,$I288,収穫記録!$B:$B,"&gt;="&amp;$J$5,収穫記録!$B:$B,"&lt;="&amp;$J$6)
/_xlfn.UNIQUE(_xlfn._xlws.FILTER($E:$E,$D:$D=$J$3))
/IF($J$4="総計",1,IF($J$4="割合",$H288,$K288/10))
),0)</f>
        <v/>
      </c>
      <c r="R288" s="48" t="str" cm="1">
        <f t="array" ref="R288">IFERROR(
IF(OR(R$9="",$I288=""),"",
SUMIFS(収穫記録!$P:$P,収穫記録!$D:$D,$J$1,収穫記録!$I:$I,$J$2,収穫記録!$J:$J,R$9,収穫記録!$F:$F,$I288,収穫記録!$B:$B,"&gt;="&amp;$J$5,収穫記録!$B:$B,"&lt;="&amp;$J$6)
/_xlfn.UNIQUE(_xlfn._xlws.FILTER($E:$E,$D:$D=$J$3))
/IF($J$4="総計",1,IF($J$4="割合",$H288,$K288/10))
),0)</f>
        <v/>
      </c>
      <c r="S288" s="48" t="str" cm="1">
        <f t="array" ref="S288">IFERROR(
IF(OR(S$9="",$I288=""),"",
SUMIFS(収穫記録!$P:$P,収穫記録!$D:$D,$J$1,収穫記録!$I:$I,$J$2,収穫記録!$J:$J,S$9,収穫記録!$F:$F,$I288,収穫記録!$B:$B,"&gt;="&amp;$J$5,収穫記録!$B:$B,"&lt;="&amp;$J$6)
/_xlfn.UNIQUE(_xlfn._xlws.FILTER($E:$E,$D:$D=$J$3))
/IF($J$4="総計",1,IF($J$4="割合",$H288,$K288/10))
),0)</f>
        <v/>
      </c>
      <c r="T288" s="48" t="str" cm="1">
        <f t="array" ref="T288">IFERROR(
IF(OR(T$9="",$I288=""),"",
SUMIFS(収穫記録!$P:$P,収穫記録!$D:$D,$J$1,収穫記録!$I:$I,$J$2,収穫記録!$J:$J,T$9,収穫記録!$F:$F,$I288,収穫記録!$B:$B,"&gt;="&amp;$J$5,収穫記録!$B:$B,"&lt;="&amp;$J$6)
/_xlfn.UNIQUE(_xlfn._xlws.FILTER($E:$E,$D:$D=$J$3))
/IF($J$4="総計",1,IF($J$4="割合",$H288,$K288/10))
),0)</f>
        <v/>
      </c>
      <c r="U288" s="48" t="str" cm="1">
        <f t="array" ref="U288">IFERROR(
IF(OR(U$9="",$I288=""),"",
SUMIFS(収穫記録!$P:$P,収穫記録!$D:$D,$J$1,収穫記録!$I:$I,$J$2,収穫記録!$J:$J,U$9,収穫記録!$F:$F,$I288,収穫記録!$B:$B,"&gt;="&amp;$J$5,収穫記録!$B:$B,"&lt;="&amp;$J$6)
/_xlfn.UNIQUE(_xlfn._xlws.FILTER($E:$E,$D:$D=$J$3))
/IF($J$4="総計",1,IF($J$4="割合",$H288,$K288/10))
),0)</f>
        <v/>
      </c>
      <c r="V288" s="48" t="str" cm="1">
        <f t="array" ref="V288">IFERROR(
IF(OR(V$9="",$I288=""),"",
SUMIFS(収穫記録!$P:$P,収穫記録!$D:$D,$J$1,収穫記録!$I:$I,$J$2,収穫記録!$J:$J,V$9,収穫記録!$F:$F,$I288,収穫記録!$B:$B,"&gt;="&amp;$J$5,収穫記録!$B:$B,"&lt;="&amp;$J$6)
/_xlfn.UNIQUE(_xlfn._xlws.FILTER($E:$E,$D:$D=$J$3))
/IF($J$4="総計",1,IF($J$4="割合",$H288,$K288/10))
),0)</f>
        <v/>
      </c>
      <c r="W288" s="48" t="str" cm="1">
        <f t="array" ref="W288">IFERROR(
IF(OR(W$9="",$I288=""),"",
SUMIFS(収穫記録!$P:$P,収穫記録!$D:$D,$J$1,収穫記録!$I:$I,$J$2,収穫記録!$J:$J,W$9,収穫記録!$F:$F,$I288,収穫記録!$B:$B,"&gt;="&amp;$J$5,収穫記録!$B:$B,"&lt;="&amp;$J$6)
/_xlfn.UNIQUE(_xlfn._xlws.FILTER($E:$E,$D:$D=$J$3))
/IF($J$4="総計",1,IF($J$4="割合",$H288,$K288/10))
),0)</f>
        <v/>
      </c>
      <c r="X288" s="48" t="str" cm="1">
        <f t="array" ref="X288">IFERROR(
IF(OR(X$9="",$I288=""),"",
SUMIFS(収穫記録!$P:$P,収穫記録!$D:$D,$J$1,収穫記録!$I:$I,$J$2,収穫記録!$J:$J,X$9,収穫記録!$F:$F,$I288,収穫記録!$B:$B,"&gt;="&amp;$J$5,収穫記録!$B:$B,"&lt;="&amp;$J$6)
/_xlfn.UNIQUE(_xlfn._xlws.FILTER($E:$E,$D:$D=$J$3))
/IF($J$4="総計",1,IF($J$4="割合",$H288,$K288/10))
),0)</f>
        <v/>
      </c>
    </row>
    <row r="289" spans="10:24">
      <c r="J289" s="13"/>
      <c r="K289" s="37"/>
      <c r="L289" s="46" t="str">
        <f t="shared" si="4"/>
        <v/>
      </c>
      <c r="M289" s="47" cm="1">
        <f t="array" ref="M289">IFERROR(
IF(OR(M$9="",$I289=""),"",
SUMIFS(収穫記録!$P:$P,収穫記録!$D:$D,$J$1,収穫記録!$I:$I,$J$2,収穫記録!$J:$J,M$9,収穫記録!$F:$F,$I289,収穫記録!$B:$B,"&gt;="&amp;$J$5,収穫記録!$B:$B,"&lt;="&amp;$J$6)
/_xlfn.UNIQUE(_xlfn._xlws.FILTER($E:$E,$D:$D=$J$3))
/IF($J$4="総計",1,IF($J$4="割合",$H289,$K289/10))
),0)</f>
        <v>0</v>
      </c>
      <c r="N289" s="48" t="str" cm="1">
        <f t="array" ref="N289">IFERROR(
IF(OR(N$9="",$I289=""),"",
SUMIFS(収穫記録!$P:$P,収穫記録!$D:$D,$J$1,収穫記録!$I:$I,$J$2,収穫記録!$J:$J,N$9,収穫記録!$F:$F,$I289,収穫記録!$B:$B,"&gt;="&amp;$J$5,収穫記録!$B:$B,"&lt;="&amp;$J$6)
/_xlfn.UNIQUE(_xlfn._xlws.FILTER($E:$E,$D:$D=$J$3))
/IF($J$4="総計",1,IF($J$4="割合",$H289,$K289/10))
),0)</f>
        <v/>
      </c>
      <c r="O289" s="48" t="str" cm="1">
        <f t="array" ref="O289">IFERROR(
IF(OR(O$9="",$I289=""),"",
SUMIFS(収穫記録!$P:$P,収穫記録!$D:$D,$J$1,収穫記録!$I:$I,$J$2,収穫記録!$J:$J,O$9,収穫記録!$F:$F,$I289,収穫記録!$B:$B,"&gt;="&amp;$J$5,収穫記録!$B:$B,"&lt;="&amp;$J$6)
/_xlfn.UNIQUE(_xlfn._xlws.FILTER($E:$E,$D:$D=$J$3))
/IF($J$4="総計",1,IF($J$4="割合",$H289,$K289/10))
),0)</f>
        <v/>
      </c>
      <c r="P289" s="48" t="str" cm="1">
        <f t="array" ref="P289">IFERROR(
IF(OR(P$9="",$I289=""),"",
SUMIFS(収穫記録!$P:$P,収穫記録!$D:$D,$J$1,収穫記録!$I:$I,$J$2,収穫記録!$J:$J,P$9,収穫記録!$F:$F,$I289,収穫記録!$B:$B,"&gt;="&amp;$J$5,収穫記録!$B:$B,"&lt;="&amp;$J$6)
/_xlfn.UNIQUE(_xlfn._xlws.FILTER($E:$E,$D:$D=$J$3))
/IF($J$4="総計",1,IF($J$4="割合",$H289,$K289/10))
),0)</f>
        <v/>
      </c>
      <c r="Q289" s="48" t="str" cm="1">
        <f t="array" ref="Q289">IFERROR(
IF(OR(Q$9="",$I289=""),"",
SUMIFS(収穫記録!$P:$P,収穫記録!$D:$D,$J$1,収穫記録!$I:$I,$J$2,収穫記録!$J:$J,Q$9,収穫記録!$F:$F,$I289,収穫記録!$B:$B,"&gt;="&amp;$J$5,収穫記録!$B:$B,"&lt;="&amp;$J$6)
/_xlfn.UNIQUE(_xlfn._xlws.FILTER($E:$E,$D:$D=$J$3))
/IF($J$4="総計",1,IF($J$4="割合",$H289,$K289/10))
),0)</f>
        <v/>
      </c>
      <c r="R289" s="48" t="str" cm="1">
        <f t="array" ref="R289">IFERROR(
IF(OR(R$9="",$I289=""),"",
SUMIFS(収穫記録!$P:$P,収穫記録!$D:$D,$J$1,収穫記録!$I:$I,$J$2,収穫記録!$J:$J,R$9,収穫記録!$F:$F,$I289,収穫記録!$B:$B,"&gt;="&amp;$J$5,収穫記録!$B:$B,"&lt;="&amp;$J$6)
/_xlfn.UNIQUE(_xlfn._xlws.FILTER($E:$E,$D:$D=$J$3))
/IF($J$4="総計",1,IF($J$4="割合",$H289,$K289/10))
),0)</f>
        <v/>
      </c>
      <c r="S289" s="48" t="str" cm="1">
        <f t="array" ref="S289">IFERROR(
IF(OR(S$9="",$I289=""),"",
SUMIFS(収穫記録!$P:$P,収穫記録!$D:$D,$J$1,収穫記録!$I:$I,$J$2,収穫記録!$J:$J,S$9,収穫記録!$F:$F,$I289,収穫記録!$B:$B,"&gt;="&amp;$J$5,収穫記録!$B:$B,"&lt;="&amp;$J$6)
/_xlfn.UNIQUE(_xlfn._xlws.FILTER($E:$E,$D:$D=$J$3))
/IF($J$4="総計",1,IF($J$4="割合",$H289,$K289/10))
),0)</f>
        <v/>
      </c>
      <c r="T289" s="48" t="str" cm="1">
        <f t="array" ref="T289">IFERROR(
IF(OR(T$9="",$I289=""),"",
SUMIFS(収穫記録!$P:$P,収穫記録!$D:$D,$J$1,収穫記録!$I:$I,$J$2,収穫記録!$J:$J,T$9,収穫記録!$F:$F,$I289,収穫記録!$B:$B,"&gt;="&amp;$J$5,収穫記録!$B:$B,"&lt;="&amp;$J$6)
/_xlfn.UNIQUE(_xlfn._xlws.FILTER($E:$E,$D:$D=$J$3))
/IF($J$4="総計",1,IF($J$4="割合",$H289,$K289/10))
),0)</f>
        <v/>
      </c>
      <c r="U289" s="48" t="str" cm="1">
        <f t="array" ref="U289">IFERROR(
IF(OR(U$9="",$I289=""),"",
SUMIFS(収穫記録!$P:$P,収穫記録!$D:$D,$J$1,収穫記録!$I:$I,$J$2,収穫記録!$J:$J,U$9,収穫記録!$F:$F,$I289,収穫記録!$B:$B,"&gt;="&amp;$J$5,収穫記録!$B:$B,"&lt;="&amp;$J$6)
/_xlfn.UNIQUE(_xlfn._xlws.FILTER($E:$E,$D:$D=$J$3))
/IF($J$4="総計",1,IF($J$4="割合",$H289,$K289/10))
),0)</f>
        <v/>
      </c>
      <c r="V289" s="48" t="str" cm="1">
        <f t="array" ref="V289">IFERROR(
IF(OR(V$9="",$I289=""),"",
SUMIFS(収穫記録!$P:$P,収穫記録!$D:$D,$J$1,収穫記録!$I:$I,$J$2,収穫記録!$J:$J,V$9,収穫記録!$F:$F,$I289,収穫記録!$B:$B,"&gt;="&amp;$J$5,収穫記録!$B:$B,"&lt;="&amp;$J$6)
/_xlfn.UNIQUE(_xlfn._xlws.FILTER($E:$E,$D:$D=$J$3))
/IF($J$4="総計",1,IF($J$4="割合",$H289,$K289/10))
),0)</f>
        <v/>
      </c>
      <c r="W289" s="48" t="str" cm="1">
        <f t="array" ref="W289">IFERROR(
IF(OR(W$9="",$I289=""),"",
SUMIFS(収穫記録!$P:$P,収穫記録!$D:$D,$J$1,収穫記録!$I:$I,$J$2,収穫記録!$J:$J,W$9,収穫記録!$F:$F,$I289,収穫記録!$B:$B,"&gt;="&amp;$J$5,収穫記録!$B:$B,"&lt;="&amp;$J$6)
/_xlfn.UNIQUE(_xlfn._xlws.FILTER($E:$E,$D:$D=$J$3))
/IF($J$4="総計",1,IF($J$4="割合",$H289,$K289/10))
),0)</f>
        <v/>
      </c>
      <c r="X289" s="48" t="str" cm="1">
        <f t="array" ref="X289">IFERROR(
IF(OR(X$9="",$I289=""),"",
SUMIFS(収穫記録!$P:$P,収穫記録!$D:$D,$J$1,収穫記録!$I:$I,$J$2,収穫記録!$J:$J,X$9,収穫記録!$F:$F,$I289,収穫記録!$B:$B,"&gt;="&amp;$J$5,収穫記録!$B:$B,"&lt;="&amp;$J$6)
/_xlfn.UNIQUE(_xlfn._xlws.FILTER($E:$E,$D:$D=$J$3))
/IF($J$4="総計",1,IF($J$4="割合",$H289,$K289/10))
),0)</f>
        <v/>
      </c>
    </row>
    <row r="290" spans="10:24">
      <c r="J290" s="13"/>
      <c r="K290" s="37"/>
      <c r="L290" s="46" t="str">
        <f t="shared" si="4"/>
        <v/>
      </c>
      <c r="M290" s="47" cm="1">
        <f t="array" ref="M290">IFERROR(
IF(OR(M$9="",$I290=""),"",
SUMIFS(収穫記録!$P:$P,収穫記録!$D:$D,$J$1,収穫記録!$I:$I,$J$2,収穫記録!$J:$J,M$9,収穫記録!$F:$F,$I290,収穫記録!$B:$B,"&gt;="&amp;$J$5,収穫記録!$B:$B,"&lt;="&amp;$J$6)
/_xlfn.UNIQUE(_xlfn._xlws.FILTER($E:$E,$D:$D=$J$3))
/IF($J$4="総計",1,IF($J$4="割合",$H290,$K290/10))
),0)</f>
        <v>0</v>
      </c>
      <c r="N290" s="48" t="str" cm="1">
        <f t="array" ref="N290">IFERROR(
IF(OR(N$9="",$I290=""),"",
SUMIFS(収穫記録!$P:$P,収穫記録!$D:$D,$J$1,収穫記録!$I:$I,$J$2,収穫記録!$J:$J,N$9,収穫記録!$F:$F,$I290,収穫記録!$B:$B,"&gt;="&amp;$J$5,収穫記録!$B:$B,"&lt;="&amp;$J$6)
/_xlfn.UNIQUE(_xlfn._xlws.FILTER($E:$E,$D:$D=$J$3))
/IF($J$4="総計",1,IF($J$4="割合",$H290,$K290/10))
),0)</f>
        <v/>
      </c>
      <c r="O290" s="48" t="str" cm="1">
        <f t="array" ref="O290">IFERROR(
IF(OR(O$9="",$I290=""),"",
SUMIFS(収穫記録!$P:$P,収穫記録!$D:$D,$J$1,収穫記録!$I:$I,$J$2,収穫記録!$J:$J,O$9,収穫記録!$F:$F,$I290,収穫記録!$B:$B,"&gt;="&amp;$J$5,収穫記録!$B:$B,"&lt;="&amp;$J$6)
/_xlfn.UNIQUE(_xlfn._xlws.FILTER($E:$E,$D:$D=$J$3))
/IF($J$4="総計",1,IF($J$4="割合",$H290,$K290/10))
),0)</f>
        <v/>
      </c>
      <c r="P290" s="48" t="str" cm="1">
        <f t="array" ref="P290">IFERROR(
IF(OR(P$9="",$I290=""),"",
SUMIFS(収穫記録!$P:$P,収穫記録!$D:$D,$J$1,収穫記録!$I:$I,$J$2,収穫記録!$J:$J,P$9,収穫記録!$F:$F,$I290,収穫記録!$B:$B,"&gt;="&amp;$J$5,収穫記録!$B:$B,"&lt;="&amp;$J$6)
/_xlfn.UNIQUE(_xlfn._xlws.FILTER($E:$E,$D:$D=$J$3))
/IF($J$4="総計",1,IF($J$4="割合",$H290,$K290/10))
),0)</f>
        <v/>
      </c>
      <c r="Q290" s="48" t="str" cm="1">
        <f t="array" ref="Q290">IFERROR(
IF(OR(Q$9="",$I290=""),"",
SUMIFS(収穫記録!$P:$P,収穫記録!$D:$D,$J$1,収穫記録!$I:$I,$J$2,収穫記録!$J:$J,Q$9,収穫記録!$F:$F,$I290,収穫記録!$B:$B,"&gt;="&amp;$J$5,収穫記録!$B:$B,"&lt;="&amp;$J$6)
/_xlfn.UNIQUE(_xlfn._xlws.FILTER($E:$E,$D:$D=$J$3))
/IF($J$4="総計",1,IF($J$4="割合",$H290,$K290/10))
),0)</f>
        <v/>
      </c>
      <c r="R290" s="48" t="str" cm="1">
        <f t="array" ref="R290">IFERROR(
IF(OR(R$9="",$I290=""),"",
SUMIFS(収穫記録!$P:$P,収穫記録!$D:$D,$J$1,収穫記録!$I:$I,$J$2,収穫記録!$J:$J,R$9,収穫記録!$F:$F,$I290,収穫記録!$B:$B,"&gt;="&amp;$J$5,収穫記録!$B:$B,"&lt;="&amp;$J$6)
/_xlfn.UNIQUE(_xlfn._xlws.FILTER($E:$E,$D:$D=$J$3))
/IF($J$4="総計",1,IF($J$4="割合",$H290,$K290/10))
),0)</f>
        <v/>
      </c>
      <c r="S290" s="48" t="str" cm="1">
        <f t="array" ref="S290">IFERROR(
IF(OR(S$9="",$I290=""),"",
SUMIFS(収穫記録!$P:$P,収穫記録!$D:$D,$J$1,収穫記録!$I:$I,$J$2,収穫記録!$J:$J,S$9,収穫記録!$F:$F,$I290,収穫記録!$B:$B,"&gt;="&amp;$J$5,収穫記録!$B:$B,"&lt;="&amp;$J$6)
/_xlfn.UNIQUE(_xlfn._xlws.FILTER($E:$E,$D:$D=$J$3))
/IF($J$4="総計",1,IF($J$4="割合",$H290,$K290/10))
),0)</f>
        <v/>
      </c>
      <c r="T290" s="48" t="str" cm="1">
        <f t="array" ref="T290">IFERROR(
IF(OR(T$9="",$I290=""),"",
SUMIFS(収穫記録!$P:$P,収穫記録!$D:$D,$J$1,収穫記録!$I:$I,$J$2,収穫記録!$J:$J,T$9,収穫記録!$F:$F,$I290,収穫記録!$B:$B,"&gt;="&amp;$J$5,収穫記録!$B:$B,"&lt;="&amp;$J$6)
/_xlfn.UNIQUE(_xlfn._xlws.FILTER($E:$E,$D:$D=$J$3))
/IF($J$4="総計",1,IF($J$4="割合",$H290,$K290/10))
),0)</f>
        <v/>
      </c>
      <c r="U290" s="48" t="str" cm="1">
        <f t="array" ref="U290">IFERROR(
IF(OR(U$9="",$I290=""),"",
SUMIFS(収穫記録!$P:$P,収穫記録!$D:$D,$J$1,収穫記録!$I:$I,$J$2,収穫記録!$J:$J,U$9,収穫記録!$F:$F,$I290,収穫記録!$B:$B,"&gt;="&amp;$J$5,収穫記録!$B:$B,"&lt;="&amp;$J$6)
/_xlfn.UNIQUE(_xlfn._xlws.FILTER($E:$E,$D:$D=$J$3))
/IF($J$4="総計",1,IF($J$4="割合",$H290,$K290/10))
),0)</f>
        <v/>
      </c>
      <c r="V290" s="48" t="str" cm="1">
        <f t="array" ref="V290">IFERROR(
IF(OR(V$9="",$I290=""),"",
SUMIFS(収穫記録!$P:$P,収穫記録!$D:$D,$J$1,収穫記録!$I:$I,$J$2,収穫記録!$J:$J,V$9,収穫記録!$F:$F,$I290,収穫記録!$B:$B,"&gt;="&amp;$J$5,収穫記録!$B:$B,"&lt;="&amp;$J$6)
/_xlfn.UNIQUE(_xlfn._xlws.FILTER($E:$E,$D:$D=$J$3))
/IF($J$4="総計",1,IF($J$4="割合",$H290,$K290/10))
),0)</f>
        <v/>
      </c>
      <c r="W290" s="48" t="str" cm="1">
        <f t="array" ref="W290">IFERROR(
IF(OR(W$9="",$I290=""),"",
SUMIFS(収穫記録!$P:$P,収穫記録!$D:$D,$J$1,収穫記録!$I:$I,$J$2,収穫記録!$J:$J,W$9,収穫記録!$F:$F,$I290,収穫記録!$B:$B,"&gt;="&amp;$J$5,収穫記録!$B:$B,"&lt;="&amp;$J$6)
/_xlfn.UNIQUE(_xlfn._xlws.FILTER($E:$E,$D:$D=$J$3))
/IF($J$4="総計",1,IF($J$4="割合",$H290,$K290/10))
),0)</f>
        <v/>
      </c>
      <c r="X290" s="48" t="str" cm="1">
        <f t="array" ref="X290">IFERROR(
IF(OR(X$9="",$I290=""),"",
SUMIFS(収穫記録!$P:$P,収穫記録!$D:$D,$J$1,収穫記録!$I:$I,$J$2,収穫記録!$J:$J,X$9,収穫記録!$F:$F,$I290,収穫記録!$B:$B,"&gt;="&amp;$J$5,収穫記録!$B:$B,"&lt;="&amp;$J$6)
/_xlfn.UNIQUE(_xlfn._xlws.FILTER($E:$E,$D:$D=$J$3))
/IF($J$4="総計",1,IF($J$4="割合",$H290,$K290/10))
),0)</f>
        <v/>
      </c>
    </row>
    <row r="291" spans="10:24">
      <c r="J291" s="13"/>
      <c r="K291" s="37"/>
      <c r="L291" s="46" t="str">
        <f t="shared" si="4"/>
        <v/>
      </c>
      <c r="M291" s="47" cm="1">
        <f t="array" ref="M291">IFERROR(
IF(OR(M$9="",$I291=""),"",
SUMIFS(収穫記録!$P:$P,収穫記録!$D:$D,$J$1,収穫記録!$I:$I,$J$2,収穫記録!$J:$J,M$9,収穫記録!$F:$F,$I291,収穫記録!$B:$B,"&gt;="&amp;$J$5,収穫記録!$B:$B,"&lt;="&amp;$J$6)
/_xlfn.UNIQUE(_xlfn._xlws.FILTER($E:$E,$D:$D=$J$3))
/IF($J$4="総計",1,IF($J$4="割合",$H291,$K291/10))
),0)</f>
        <v>0</v>
      </c>
      <c r="N291" s="48" t="str" cm="1">
        <f t="array" ref="N291">IFERROR(
IF(OR(N$9="",$I291=""),"",
SUMIFS(収穫記録!$P:$P,収穫記録!$D:$D,$J$1,収穫記録!$I:$I,$J$2,収穫記録!$J:$J,N$9,収穫記録!$F:$F,$I291,収穫記録!$B:$B,"&gt;="&amp;$J$5,収穫記録!$B:$B,"&lt;="&amp;$J$6)
/_xlfn.UNIQUE(_xlfn._xlws.FILTER($E:$E,$D:$D=$J$3))
/IF($J$4="総計",1,IF($J$4="割合",$H291,$K291/10))
),0)</f>
        <v/>
      </c>
      <c r="O291" s="48" t="str" cm="1">
        <f t="array" ref="O291">IFERROR(
IF(OR(O$9="",$I291=""),"",
SUMIFS(収穫記録!$P:$P,収穫記録!$D:$D,$J$1,収穫記録!$I:$I,$J$2,収穫記録!$J:$J,O$9,収穫記録!$F:$F,$I291,収穫記録!$B:$B,"&gt;="&amp;$J$5,収穫記録!$B:$B,"&lt;="&amp;$J$6)
/_xlfn.UNIQUE(_xlfn._xlws.FILTER($E:$E,$D:$D=$J$3))
/IF($J$4="総計",1,IF($J$4="割合",$H291,$K291/10))
),0)</f>
        <v/>
      </c>
      <c r="P291" s="48" t="str" cm="1">
        <f t="array" ref="P291">IFERROR(
IF(OR(P$9="",$I291=""),"",
SUMIFS(収穫記録!$P:$P,収穫記録!$D:$D,$J$1,収穫記録!$I:$I,$J$2,収穫記録!$J:$J,P$9,収穫記録!$F:$F,$I291,収穫記録!$B:$B,"&gt;="&amp;$J$5,収穫記録!$B:$B,"&lt;="&amp;$J$6)
/_xlfn.UNIQUE(_xlfn._xlws.FILTER($E:$E,$D:$D=$J$3))
/IF($J$4="総計",1,IF($J$4="割合",$H291,$K291/10))
),0)</f>
        <v/>
      </c>
      <c r="Q291" s="48" t="str" cm="1">
        <f t="array" ref="Q291">IFERROR(
IF(OR(Q$9="",$I291=""),"",
SUMIFS(収穫記録!$P:$P,収穫記録!$D:$D,$J$1,収穫記録!$I:$I,$J$2,収穫記録!$J:$J,Q$9,収穫記録!$F:$F,$I291,収穫記録!$B:$B,"&gt;="&amp;$J$5,収穫記録!$B:$B,"&lt;="&amp;$J$6)
/_xlfn.UNIQUE(_xlfn._xlws.FILTER($E:$E,$D:$D=$J$3))
/IF($J$4="総計",1,IF($J$4="割合",$H291,$K291/10))
),0)</f>
        <v/>
      </c>
      <c r="R291" s="48" t="str" cm="1">
        <f t="array" ref="R291">IFERROR(
IF(OR(R$9="",$I291=""),"",
SUMIFS(収穫記録!$P:$P,収穫記録!$D:$D,$J$1,収穫記録!$I:$I,$J$2,収穫記録!$J:$J,R$9,収穫記録!$F:$F,$I291,収穫記録!$B:$B,"&gt;="&amp;$J$5,収穫記録!$B:$B,"&lt;="&amp;$J$6)
/_xlfn.UNIQUE(_xlfn._xlws.FILTER($E:$E,$D:$D=$J$3))
/IF($J$4="総計",1,IF($J$4="割合",$H291,$K291/10))
),0)</f>
        <v/>
      </c>
      <c r="S291" s="48" t="str" cm="1">
        <f t="array" ref="S291">IFERROR(
IF(OR(S$9="",$I291=""),"",
SUMIFS(収穫記録!$P:$P,収穫記録!$D:$D,$J$1,収穫記録!$I:$I,$J$2,収穫記録!$J:$J,S$9,収穫記録!$F:$F,$I291,収穫記録!$B:$B,"&gt;="&amp;$J$5,収穫記録!$B:$B,"&lt;="&amp;$J$6)
/_xlfn.UNIQUE(_xlfn._xlws.FILTER($E:$E,$D:$D=$J$3))
/IF($J$4="総計",1,IF($J$4="割合",$H291,$K291/10))
),0)</f>
        <v/>
      </c>
      <c r="T291" s="48" t="str" cm="1">
        <f t="array" ref="T291">IFERROR(
IF(OR(T$9="",$I291=""),"",
SUMIFS(収穫記録!$P:$P,収穫記録!$D:$D,$J$1,収穫記録!$I:$I,$J$2,収穫記録!$J:$J,T$9,収穫記録!$F:$F,$I291,収穫記録!$B:$B,"&gt;="&amp;$J$5,収穫記録!$B:$B,"&lt;="&amp;$J$6)
/_xlfn.UNIQUE(_xlfn._xlws.FILTER($E:$E,$D:$D=$J$3))
/IF($J$4="総計",1,IF($J$4="割合",$H291,$K291/10))
),0)</f>
        <v/>
      </c>
      <c r="U291" s="48" t="str" cm="1">
        <f t="array" ref="U291">IFERROR(
IF(OR(U$9="",$I291=""),"",
SUMIFS(収穫記録!$P:$P,収穫記録!$D:$D,$J$1,収穫記録!$I:$I,$J$2,収穫記録!$J:$J,U$9,収穫記録!$F:$F,$I291,収穫記録!$B:$B,"&gt;="&amp;$J$5,収穫記録!$B:$B,"&lt;="&amp;$J$6)
/_xlfn.UNIQUE(_xlfn._xlws.FILTER($E:$E,$D:$D=$J$3))
/IF($J$4="総計",1,IF($J$4="割合",$H291,$K291/10))
),0)</f>
        <v/>
      </c>
      <c r="V291" s="48" t="str" cm="1">
        <f t="array" ref="V291">IFERROR(
IF(OR(V$9="",$I291=""),"",
SUMIFS(収穫記録!$P:$P,収穫記録!$D:$D,$J$1,収穫記録!$I:$I,$J$2,収穫記録!$J:$J,V$9,収穫記録!$F:$F,$I291,収穫記録!$B:$B,"&gt;="&amp;$J$5,収穫記録!$B:$B,"&lt;="&amp;$J$6)
/_xlfn.UNIQUE(_xlfn._xlws.FILTER($E:$E,$D:$D=$J$3))
/IF($J$4="総計",1,IF($J$4="割合",$H291,$K291/10))
),0)</f>
        <v/>
      </c>
      <c r="W291" s="48" t="str" cm="1">
        <f t="array" ref="W291">IFERROR(
IF(OR(W$9="",$I291=""),"",
SUMIFS(収穫記録!$P:$P,収穫記録!$D:$D,$J$1,収穫記録!$I:$I,$J$2,収穫記録!$J:$J,W$9,収穫記録!$F:$F,$I291,収穫記録!$B:$B,"&gt;="&amp;$J$5,収穫記録!$B:$B,"&lt;="&amp;$J$6)
/_xlfn.UNIQUE(_xlfn._xlws.FILTER($E:$E,$D:$D=$J$3))
/IF($J$4="総計",1,IF($J$4="割合",$H291,$K291/10))
),0)</f>
        <v/>
      </c>
      <c r="X291" s="48" t="str" cm="1">
        <f t="array" ref="X291">IFERROR(
IF(OR(X$9="",$I291=""),"",
SUMIFS(収穫記録!$P:$P,収穫記録!$D:$D,$J$1,収穫記録!$I:$I,$J$2,収穫記録!$J:$J,X$9,収穫記録!$F:$F,$I291,収穫記録!$B:$B,"&gt;="&amp;$J$5,収穫記録!$B:$B,"&lt;="&amp;$J$6)
/_xlfn.UNIQUE(_xlfn._xlws.FILTER($E:$E,$D:$D=$J$3))
/IF($J$4="総計",1,IF($J$4="割合",$H291,$K291/10))
),0)</f>
        <v/>
      </c>
    </row>
    <row r="292" spans="10:24">
      <c r="J292" s="13"/>
      <c r="K292" s="37"/>
      <c r="L292" s="46" t="str">
        <f t="shared" si="4"/>
        <v/>
      </c>
      <c r="M292" s="47" cm="1">
        <f t="array" ref="M292">IFERROR(
IF(OR(M$9="",$I292=""),"",
SUMIFS(収穫記録!$P:$P,収穫記録!$D:$D,$J$1,収穫記録!$I:$I,$J$2,収穫記録!$J:$J,M$9,収穫記録!$F:$F,$I292,収穫記録!$B:$B,"&gt;="&amp;$J$5,収穫記録!$B:$B,"&lt;="&amp;$J$6)
/_xlfn.UNIQUE(_xlfn._xlws.FILTER($E:$E,$D:$D=$J$3))
/IF($J$4="総計",1,IF($J$4="割合",$H292,$K292/10))
),0)</f>
        <v>0</v>
      </c>
      <c r="N292" s="48" t="str" cm="1">
        <f t="array" ref="N292">IFERROR(
IF(OR(N$9="",$I292=""),"",
SUMIFS(収穫記録!$P:$P,収穫記録!$D:$D,$J$1,収穫記録!$I:$I,$J$2,収穫記録!$J:$J,N$9,収穫記録!$F:$F,$I292,収穫記録!$B:$B,"&gt;="&amp;$J$5,収穫記録!$B:$B,"&lt;="&amp;$J$6)
/_xlfn.UNIQUE(_xlfn._xlws.FILTER($E:$E,$D:$D=$J$3))
/IF($J$4="総計",1,IF($J$4="割合",$H292,$K292/10))
),0)</f>
        <v/>
      </c>
      <c r="O292" s="48" t="str" cm="1">
        <f t="array" ref="O292">IFERROR(
IF(OR(O$9="",$I292=""),"",
SUMIFS(収穫記録!$P:$P,収穫記録!$D:$D,$J$1,収穫記録!$I:$I,$J$2,収穫記録!$J:$J,O$9,収穫記録!$F:$F,$I292,収穫記録!$B:$B,"&gt;="&amp;$J$5,収穫記録!$B:$B,"&lt;="&amp;$J$6)
/_xlfn.UNIQUE(_xlfn._xlws.FILTER($E:$E,$D:$D=$J$3))
/IF($J$4="総計",1,IF($J$4="割合",$H292,$K292/10))
),0)</f>
        <v/>
      </c>
      <c r="P292" s="48" t="str" cm="1">
        <f t="array" ref="P292">IFERROR(
IF(OR(P$9="",$I292=""),"",
SUMIFS(収穫記録!$P:$P,収穫記録!$D:$D,$J$1,収穫記録!$I:$I,$J$2,収穫記録!$J:$J,P$9,収穫記録!$F:$F,$I292,収穫記録!$B:$B,"&gt;="&amp;$J$5,収穫記録!$B:$B,"&lt;="&amp;$J$6)
/_xlfn.UNIQUE(_xlfn._xlws.FILTER($E:$E,$D:$D=$J$3))
/IF($J$4="総計",1,IF($J$4="割合",$H292,$K292/10))
),0)</f>
        <v/>
      </c>
      <c r="Q292" s="48" t="str" cm="1">
        <f t="array" ref="Q292">IFERROR(
IF(OR(Q$9="",$I292=""),"",
SUMIFS(収穫記録!$P:$P,収穫記録!$D:$D,$J$1,収穫記録!$I:$I,$J$2,収穫記録!$J:$J,Q$9,収穫記録!$F:$F,$I292,収穫記録!$B:$B,"&gt;="&amp;$J$5,収穫記録!$B:$B,"&lt;="&amp;$J$6)
/_xlfn.UNIQUE(_xlfn._xlws.FILTER($E:$E,$D:$D=$J$3))
/IF($J$4="総計",1,IF($J$4="割合",$H292,$K292/10))
),0)</f>
        <v/>
      </c>
      <c r="R292" s="48" t="str" cm="1">
        <f t="array" ref="R292">IFERROR(
IF(OR(R$9="",$I292=""),"",
SUMIFS(収穫記録!$P:$P,収穫記録!$D:$D,$J$1,収穫記録!$I:$I,$J$2,収穫記録!$J:$J,R$9,収穫記録!$F:$F,$I292,収穫記録!$B:$B,"&gt;="&amp;$J$5,収穫記録!$B:$B,"&lt;="&amp;$J$6)
/_xlfn.UNIQUE(_xlfn._xlws.FILTER($E:$E,$D:$D=$J$3))
/IF($J$4="総計",1,IF($J$4="割合",$H292,$K292/10))
),0)</f>
        <v/>
      </c>
      <c r="S292" s="48" t="str" cm="1">
        <f t="array" ref="S292">IFERROR(
IF(OR(S$9="",$I292=""),"",
SUMIFS(収穫記録!$P:$P,収穫記録!$D:$D,$J$1,収穫記録!$I:$I,$J$2,収穫記録!$J:$J,S$9,収穫記録!$F:$F,$I292,収穫記録!$B:$B,"&gt;="&amp;$J$5,収穫記録!$B:$B,"&lt;="&amp;$J$6)
/_xlfn.UNIQUE(_xlfn._xlws.FILTER($E:$E,$D:$D=$J$3))
/IF($J$4="総計",1,IF($J$4="割合",$H292,$K292/10))
),0)</f>
        <v/>
      </c>
      <c r="T292" s="48" t="str" cm="1">
        <f t="array" ref="T292">IFERROR(
IF(OR(T$9="",$I292=""),"",
SUMIFS(収穫記録!$P:$P,収穫記録!$D:$D,$J$1,収穫記録!$I:$I,$J$2,収穫記録!$J:$J,T$9,収穫記録!$F:$F,$I292,収穫記録!$B:$B,"&gt;="&amp;$J$5,収穫記録!$B:$B,"&lt;="&amp;$J$6)
/_xlfn.UNIQUE(_xlfn._xlws.FILTER($E:$E,$D:$D=$J$3))
/IF($J$4="総計",1,IF($J$4="割合",$H292,$K292/10))
),0)</f>
        <v/>
      </c>
      <c r="U292" s="48" t="str" cm="1">
        <f t="array" ref="U292">IFERROR(
IF(OR(U$9="",$I292=""),"",
SUMIFS(収穫記録!$P:$P,収穫記録!$D:$D,$J$1,収穫記録!$I:$I,$J$2,収穫記録!$J:$J,U$9,収穫記録!$F:$F,$I292,収穫記録!$B:$B,"&gt;="&amp;$J$5,収穫記録!$B:$B,"&lt;="&amp;$J$6)
/_xlfn.UNIQUE(_xlfn._xlws.FILTER($E:$E,$D:$D=$J$3))
/IF($J$4="総計",1,IF($J$4="割合",$H292,$K292/10))
),0)</f>
        <v/>
      </c>
      <c r="V292" s="48" t="str" cm="1">
        <f t="array" ref="V292">IFERROR(
IF(OR(V$9="",$I292=""),"",
SUMIFS(収穫記録!$P:$P,収穫記録!$D:$D,$J$1,収穫記録!$I:$I,$J$2,収穫記録!$J:$J,V$9,収穫記録!$F:$F,$I292,収穫記録!$B:$B,"&gt;="&amp;$J$5,収穫記録!$B:$B,"&lt;="&amp;$J$6)
/_xlfn.UNIQUE(_xlfn._xlws.FILTER($E:$E,$D:$D=$J$3))
/IF($J$4="総計",1,IF($J$4="割合",$H292,$K292/10))
),0)</f>
        <v/>
      </c>
      <c r="W292" s="48" t="str" cm="1">
        <f t="array" ref="W292">IFERROR(
IF(OR(W$9="",$I292=""),"",
SUMIFS(収穫記録!$P:$P,収穫記録!$D:$D,$J$1,収穫記録!$I:$I,$J$2,収穫記録!$J:$J,W$9,収穫記録!$F:$F,$I292,収穫記録!$B:$B,"&gt;="&amp;$J$5,収穫記録!$B:$B,"&lt;="&amp;$J$6)
/_xlfn.UNIQUE(_xlfn._xlws.FILTER($E:$E,$D:$D=$J$3))
/IF($J$4="総計",1,IF($J$4="割合",$H292,$K292/10))
),0)</f>
        <v/>
      </c>
      <c r="X292" s="48" t="str" cm="1">
        <f t="array" ref="X292">IFERROR(
IF(OR(X$9="",$I292=""),"",
SUMIFS(収穫記録!$P:$P,収穫記録!$D:$D,$J$1,収穫記録!$I:$I,$J$2,収穫記録!$J:$J,X$9,収穫記録!$F:$F,$I292,収穫記録!$B:$B,"&gt;="&amp;$J$5,収穫記録!$B:$B,"&lt;="&amp;$J$6)
/_xlfn.UNIQUE(_xlfn._xlws.FILTER($E:$E,$D:$D=$J$3))
/IF($J$4="総計",1,IF($J$4="割合",$H292,$K292/10))
),0)</f>
        <v/>
      </c>
    </row>
    <row r="293" spans="10:24">
      <c r="J293" s="13"/>
      <c r="K293" s="37"/>
      <c r="L293" s="46" t="str">
        <f t="shared" si="4"/>
        <v/>
      </c>
      <c r="M293" s="47" cm="1">
        <f t="array" ref="M293">IFERROR(
IF(OR(M$9="",$I293=""),"",
SUMIFS(収穫記録!$P:$P,収穫記録!$D:$D,$J$1,収穫記録!$I:$I,$J$2,収穫記録!$J:$J,M$9,収穫記録!$F:$F,$I293,収穫記録!$B:$B,"&gt;="&amp;$J$5,収穫記録!$B:$B,"&lt;="&amp;$J$6)
/_xlfn.UNIQUE(_xlfn._xlws.FILTER($E:$E,$D:$D=$J$3))
/IF($J$4="総計",1,IF($J$4="割合",$H293,$K293/10))
),0)</f>
        <v>0</v>
      </c>
      <c r="N293" s="48" t="str" cm="1">
        <f t="array" ref="N293">IFERROR(
IF(OR(N$9="",$I293=""),"",
SUMIFS(収穫記録!$P:$P,収穫記録!$D:$D,$J$1,収穫記録!$I:$I,$J$2,収穫記録!$J:$J,N$9,収穫記録!$F:$F,$I293,収穫記録!$B:$B,"&gt;="&amp;$J$5,収穫記録!$B:$B,"&lt;="&amp;$J$6)
/_xlfn.UNIQUE(_xlfn._xlws.FILTER($E:$E,$D:$D=$J$3))
/IF($J$4="総計",1,IF($J$4="割合",$H293,$K293/10))
),0)</f>
        <v/>
      </c>
      <c r="O293" s="48" t="str" cm="1">
        <f t="array" ref="O293">IFERROR(
IF(OR(O$9="",$I293=""),"",
SUMIFS(収穫記録!$P:$P,収穫記録!$D:$D,$J$1,収穫記録!$I:$I,$J$2,収穫記録!$J:$J,O$9,収穫記録!$F:$F,$I293,収穫記録!$B:$B,"&gt;="&amp;$J$5,収穫記録!$B:$B,"&lt;="&amp;$J$6)
/_xlfn.UNIQUE(_xlfn._xlws.FILTER($E:$E,$D:$D=$J$3))
/IF($J$4="総計",1,IF($J$4="割合",$H293,$K293/10))
),0)</f>
        <v/>
      </c>
      <c r="P293" s="48" t="str" cm="1">
        <f t="array" ref="P293">IFERROR(
IF(OR(P$9="",$I293=""),"",
SUMIFS(収穫記録!$P:$P,収穫記録!$D:$D,$J$1,収穫記録!$I:$I,$J$2,収穫記録!$J:$J,P$9,収穫記録!$F:$F,$I293,収穫記録!$B:$B,"&gt;="&amp;$J$5,収穫記録!$B:$B,"&lt;="&amp;$J$6)
/_xlfn.UNIQUE(_xlfn._xlws.FILTER($E:$E,$D:$D=$J$3))
/IF($J$4="総計",1,IF($J$4="割合",$H293,$K293/10))
),0)</f>
        <v/>
      </c>
      <c r="Q293" s="48" t="str" cm="1">
        <f t="array" ref="Q293">IFERROR(
IF(OR(Q$9="",$I293=""),"",
SUMIFS(収穫記録!$P:$P,収穫記録!$D:$D,$J$1,収穫記録!$I:$I,$J$2,収穫記録!$J:$J,Q$9,収穫記録!$F:$F,$I293,収穫記録!$B:$B,"&gt;="&amp;$J$5,収穫記録!$B:$B,"&lt;="&amp;$J$6)
/_xlfn.UNIQUE(_xlfn._xlws.FILTER($E:$E,$D:$D=$J$3))
/IF($J$4="総計",1,IF($J$4="割合",$H293,$K293/10))
),0)</f>
        <v/>
      </c>
      <c r="R293" s="48" t="str" cm="1">
        <f t="array" ref="R293">IFERROR(
IF(OR(R$9="",$I293=""),"",
SUMIFS(収穫記録!$P:$P,収穫記録!$D:$D,$J$1,収穫記録!$I:$I,$J$2,収穫記録!$J:$J,R$9,収穫記録!$F:$F,$I293,収穫記録!$B:$B,"&gt;="&amp;$J$5,収穫記録!$B:$B,"&lt;="&amp;$J$6)
/_xlfn.UNIQUE(_xlfn._xlws.FILTER($E:$E,$D:$D=$J$3))
/IF($J$4="総計",1,IF($J$4="割合",$H293,$K293/10))
),0)</f>
        <v/>
      </c>
      <c r="S293" s="48" t="str" cm="1">
        <f t="array" ref="S293">IFERROR(
IF(OR(S$9="",$I293=""),"",
SUMIFS(収穫記録!$P:$P,収穫記録!$D:$D,$J$1,収穫記録!$I:$I,$J$2,収穫記録!$J:$J,S$9,収穫記録!$F:$F,$I293,収穫記録!$B:$B,"&gt;="&amp;$J$5,収穫記録!$B:$B,"&lt;="&amp;$J$6)
/_xlfn.UNIQUE(_xlfn._xlws.FILTER($E:$E,$D:$D=$J$3))
/IF($J$4="総計",1,IF($J$4="割合",$H293,$K293/10))
),0)</f>
        <v/>
      </c>
      <c r="T293" s="48" t="str" cm="1">
        <f t="array" ref="T293">IFERROR(
IF(OR(T$9="",$I293=""),"",
SUMIFS(収穫記録!$P:$P,収穫記録!$D:$D,$J$1,収穫記録!$I:$I,$J$2,収穫記録!$J:$J,T$9,収穫記録!$F:$F,$I293,収穫記録!$B:$B,"&gt;="&amp;$J$5,収穫記録!$B:$B,"&lt;="&amp;$J$6)
/_xlfn.UNIQUE(_xlfn._xlws.FILTER($E:$E,$D:$D=$J$3))
/IF($J$4="総計",1,IF($J$4="割合",$H293,$K293/10))
),0)</f>
        <v/>
      </c>
      <c r="U293" s="48" t="str" cm="1">
        <f t="array" ref="U293">IFERROR(
IF(OR(U$9="",$I293=""),"",
SUMIFS(収穫記録!$P:$P,収穫記録!$D:$D,$J$1,収穫記録!$I:$I,$J$2,収穫記録!$J:$J,U$9,収穫記録!$F:$F,$I293,収穫記録!$B:$B,"&gt;="&amp;$J$5,収穫記録!$B:$B,"&lt;="&amp;$J$6)
/_xlfn.UNIQUE(_xlfn._xlws.FILTER($E:$E,$D:$D=$J$3))
/IF($J$4="総計",1,IF($J$4="割合",$H293,$K293/10))
),0)</f>
        <v/>
      </c>
      <c r="V293" s="48" t="str" cm="1">
        <f t="array" ref="V293">IFERROR(
IF(OR(V$9="",$I293=""),"",
SUMIFS(収穫記録!$P:$P,収穫記録!$D:$D,$J$1,収穫記録!$I:$I,$J$2,収穫記録!$J:$J,V$9,収穫記録!$F:$F,$I293,収穫記録!$B:$B,"&gt;="&amp;$J$5,収穫記録!$B:$B,"&lt;="&amp;$J$6)
/_xlfn.UNIQUE(_xlfn._xlws.FILTER($E:$E,$D:$D=$J$3))
/IF($J$4="総計",1,IF($J$4="割合",$H293,$K293/10))
),0)</f>
        <v/>
      </c>
      <c r="W293" s="48" t="str" cm="1">
        <f t="array" ref="W293">IFERROR(
IF(OR(W$9="",$I293=""),"",
SUMIFS(収穫記録!$P:$P,収穫記録!$D:$D,$J$1,収穫記録!$I:$I,$J$2,収穫記録!$J:$J,W$9,収穫記録!$F:$F,$I293,収穫記録!$B:$B,"&gt;="&amp;$J$5,収穫記録!$B:$B,"&lt;="&amp;$J$6)
/_xlfn.UNIQUE(_xlfn._xlws.FILTER($E:$E,$D:$D=$J$3))
/IF($J$4="総計",1,IF($J$4="割合",$H293,$K293/10))
),0)</f>
        <v/>
      </c>
      <c r="X293" s="48" t="str" cm="1">
        <f t="array" ref="X293">IFERROR(
IF(OR(X$9="",$I293=""),"",
SUMIFS(収穫記録!$P:$P,収穫記録!$D:$D,$J$1,収穫記録!$I:$I,$J$2,収穫記録!$J:$J,X$9,収穫記録!$F:$F,$I293,収穫記録!$B:$B,"&gt;="&amp;$J$5,収穫記録!$B:$B,"&lt;="&amp;$J$6)
/_xlfn.UNIQUE(_xlfn._xlws.FILTER($E:$E,$D:$D=$J$3))
/IF($J$4="総計",1,IF($J$4="割合",$H293,$K293/10))
),0)</f>
        <v/>
      </c>
    </row>
    <row r="294" spans="10:24">
      <c r="J294" s="13"/>
      <c r="K294" s="37"/>
      <c r="L294" s="46" t="str">
        <f t="shared" si="4"/>
        <v/>
      </c>
      <c r="M294" s="47" cm="1">
        <f t="array" ref="M294">IFERROR(
IF(OR(M$9="",$I294=""),"",
SUMIFS(収穫記録!$P:$P,収穫記録!$D:$D,$J$1,収穫記録!$I:$I,$J$2,収穫記録!$J:$J,M$9,収穫記録!$F:$F,$I294,収穫記録!$B:$B,"&gt;="&amp;$J$5,収穫記録!$B:$B,"&lt;="&amp;$J$6)
/_xlfn.UNIQUE(_xlfn._xlws.FILTER($E:$E,$D:$D=$J$3))
/IF($J$4="総計",1,IF($J$4="割合",$H294,$K294/10))
),0)</f>
        <v>0</v>
      </c>
      <c r="N294" s="48" t="str" cm="1">
        <f t="array" ref="N294">IFERROR(
IF(OR(N$9="",$I294=""),"",
SUMIFS(収穫記録!$P:$P,収穫記録!$D:$D,$J$1,収穫記録!$I:$I,$J$2,収穫記録!$J:$J,N$9,収穫記録!$F:$F,$I294,収穫記録!$B:$B,"&gt;="&amp;$J$5,収穫記録!$B:$B,"&lt;="&amp;$J$6)
/_xlfn.UNIQUE(_xlfn._xlws.FILTER($E:$E,$D:$D=$J$3))
/IF($J$4="総計",1,IF($J$4="割合",$H294,$K294/10))
),0)</f>
        <v/>
      </c>
      <c r="O294" s="48" t="str" cm="1">
        <f t="array" ref="O294">IFERROR(
IF(OR(O$9="",$I294=""),"",
SUMIFS(収穫記録!$P:$P,収穫記録!$D:$D,$J$1,収穫記録!$I:$I,$J$2,収穫記録!$J:$J,O$9,収穫記録!$F:$F,$I294,収穫記録!$B:$B,"&gt;="&amp;$J$5,収穫記録!$B:$B,"&lt;="&amp;$J$6)
/_xlfn.UNIQUE(_xlfn._xlws.FILTER($E:$E,$D:$D=$J$3))
/IF($J$4="総計",1,IF($J$4="割合",$H294,$K294/10))
),0)</f>
        <v/>
      </c>
      <c r="P294" s="48" t="str" cm="1">
        <f t="array" ref="P294">IFERROR(
IF(OR(P$9="",$I294=""),"",
SUMIFS(収穫記録!$P:$P,収穫記録!$D:$D,$J$1,収穫記録!$I:$I,$J$2,収穫記録!$J:$J,P$9,収穫記録!$F:$F,$I294,収穫記録!$B:$B,"&gt;="&amp;$J$5,収穫記録!$B:$B,"&lt;="&amp;$J$6)
/_xlfn.UNIQUE(_xlfn._xlws.FILTER($E:$E,$D:$D=$J$3))
/IF($J$4="総計",1,IF($J$4="割合",$H294,$K294/10))
),0)</f>
        <v/>
      </c>
      <c r="Q294" s="48" t="str" cm="1">
        <f t="array" ref="Q294">IFERROR(
IF(OR(Q$9="",$I294=""),"",
SUMIFS(収穫記録!$P:$P,収穫記録!$D:$D,$J$1,収穫記録!$I:$I,$J$2,収穫記録!$J:$J,Q$9,収穫記録!$F:$F,$I294,収穫記録!$B:$B,"&gt;="&amp;$J$5,収穫記録!$B:$B,"&lt;="&amp;$J$6)
/_xlfn.UNIQUE(_xlfn._xlws.FILTER($E:$E,$D:$D=$J$3))
/IF($J$4="総計",1,IF($J$4="割合",$H294,$K294/10))
),0)</f>
        <v/>
      </c>
      <c r="R294" s="48" t="str" cm="1">
        <f t="array" ref="R294">IFERROR(
IF(OR(R$9="",$I294=""),"",
SUMIFS(収穫記録!$P:$P,収穫記録!$D:$D,$J$1,収穫記録!$I:$I,$J$2,収穫記録!$J:$J,R$9,収穫記録!$F:$F,$I294,収穫記録!$B:$B,"&gt;="&amp;$J$5,収穫記録!$B:$B,"&lt;="&amp;$J$6)
/_xlfn.UNIQUE(_xlfn._xlws.FILTER($E:$E,$D:$D=$J$3))
/IF($J$4="総計",1,IF($J$4="割合",$H294,$K294/10))
),0)</f>
        <v/>
      </c>
      <c r="S294" s="48" t="str" cm="1">
        <f t="array" ref="S294">IFERROR(
IF(OR(S$9="",$I294=""),"",
SUMIFS(収穫記録!$P:$P,収穫記録!$D:$D,$J$1,収穫記録!$I:$I,$J$2,収穫記録!$J:$J,S$9,収穫記録!$F:$F,$I294,収穫記録!$B:$B,"&gt;="&amp;$J$5,収穫記録!$B:$B,"&lt;="&amp;$J$6)
/_xlfn.UNIQUE(_xlfn._xlws.FILTER($E:$E,$D:$D=$J$3))
/IF($J$4="総計",1,IF($J$4="割合",$H294,$K294/10))
),0)</f>
        <v/>
      </c>
      <c r="T294" s="48" t="str" cm="1">
        <f t="array" ref="T294">IFERROR(
IF(OR(T$9="",$I294=""),"",
SUMIFS(収穫記録!$P:$P,収穫記録!$D:$D,$J$1,収穫記録!$I:$I,$J$2,収穫記録!$J:$J,T$9,収穫記録!$F:$F,$I294,収穫記録!$B:$B,"&gt;="&amp;$J$5,収穫記録!$B:$B,"&lt;="&amp;$J$6)
/_xlfn.UNIQUE(_xlfn._xlws.FILTER($E:$E,$D:$D=$J$3))
/IF($J$4="総計",1,IF($J$4="割合",$H294,$K294/10))
),0)</f>
        <v/>
      </c>
      <c r="U294" s="48" t="str" cm="1">
        <f t="array" ref="U294">IFERROR(
IF(OR(U$9="",$I294=""),"",
SUMIFS(収穫記録!$P:$P,収穫記録!$D:$D,$J$1,収穫記録!$I:$I,$J$2,収穫記録!$J:$J,U$9,収穫記録!$F:$F,$I294,収穫記録!$B:$B,"&gt;="&amp;$J$5,収穫記録!$B:$B,"&lt;="&amp;$J$6)
/_xlfn.UNIQUE(_xlfn._xlws.FILTER($E:$E,$D:$D=$J$3))
/IF($J$4="総計",1,IF($J$4="割合",$H294,$K294/10))
),0)</f>
        <v/>
      </c>
      <c r="V294" s="48" t="str" cm="1">
        <f t="array" ref="V294">IFERROR(
IF(OR(V$9="",$I294=""),"",
SUMIFS(収穫記録!$P:$P,収穫記録!$D:$D,$J$1,収穫記録!$I:$I,$J$2,収穫記録!$J:$J,V$9,収穫記録!$F:$F,$I294,収穫記録!$B:$B,"&gt;="&amp;$J$5,収穫記録!$B:$B,"&lt;="&amp;$J$6)
/_xlfn.UNIQUE(_xlfn._xlws.FILTER($E:$E,$D:$D=$J$3))
/IF($J$4="総計",1,IF($J$4="割合",$H294,$K294/10))
),0)</f>
        <v/>
      </c>
      <c r="W294" s="48" t="str" cm="1">
        <f t="array" ref="W294">IFERROR(
IF(OR(W$9="",$I294=""),"",
SUMIFS(収穫記録!$P:$P,収穫記録!$D:$D,$J$1,収穫記録!$I:$I,$J$2,収穫記録!$J:$J,W$9,収穫記録!$F:$F,$I294,収穫記録!$B:$B,"&gt;="&amp;$J$5,収穫記録!$B:$B,"&lt;="&amp;$J$6)
/_xlfn.UNIQUE(_xlfn._xlws.FILTER($E:$E,$D:$D=$J$3))
/IF($J$4="総計",1,IF($J$4="割合",$H294,$K294/10))
),0)</f>
        <v/>
      </c>
      <c r="X294" s="48" t="str" cm="1">
        <f t="array" ref="X294">IFERROR(
IF(OR(X$9="",$I294=""),"",
SUMIFS(収穫記録!$P:$P,収穫記録!$D:$D,$J$1,収穫記録!$I:$I,$J$2,収穫記録!$J:$J,X$9,収穫記録!$F:$F,$I294,収穫記録!$B:$B,"&gt;="&amp;$J$5,収穫記録!$B:$B,"&lt;="&amp;$J$6)
/_xlfn.UNIQUE(_xlfn._xlws.FILTER($E:$E,$D:$D=$J$3))
/IF($J$4="総計",1,IF($J$4="割合",$H294,$K294/10))
),0)</f>
        <v/>
      </c>
    </row>
    <row r="295" spans="10:24">
      <c r="J295" s="13"/>
      <c r="K295" s="37"/>
      <c r="L295" s="46" t="str">
        <f t="shared" si="4"/>
        <v/>
      </c>
      <c r="M295" s="47" cm="1">
        <f t="array" ref="M295">IFERROR(
IF(OR(M$9="",$I295=""),"",
SUMIFS(収穫記録!$P:$P,収穫記録!$D:$D,$J$1,収穫記録!$I:$I,$J$2,収穫記録!$J:$J,M$9,収穫記録!$F:$F,$I295,収穫記録!$B:$B,"&gt;="&amp;$J$5,収穫記録!$B:$B,"&lt;="&amp;$J$6)
/_xlfn.UNIQUE(_xlfn._xlws.FILTER($E:$E,$D:$D=$J$3))
/IF($J$4="総計",1,IF($J$4="割合",$H295,$K295/10))
),0)</f>
        <v>0</v>
      </c>
      <c r="N295" s="48" t="str" cm="1">
        <f t="array" ref="N295">IFERROR(
IF(OR(N$9="",$I295=""),"",
SUMIFS(収穫記録!$P:$P,収穫記録!$D:$D,$J$1,収穫記録!$I:$I,$J$2,収穫記録!$J:$J,N$9,収穫記録!$F:$F,$I295,収穫記録!$B:$B,"&gt;="&amp;$J$5,収穫記録!$B:$B,"&lt;="&amp;$J$6)
/_xlfn.UNIQUE(_xlfn._xlws.FILTER($E:$E,$D:$D=$J$3))
/IF($J$4="総計",1,IF($J$4="割合",$H295,$K295/10))
),0)</f>
        <v/>
      </c>
      <c r="O295" s="48" t="str" cm="1">
        <f t="array" ref="O295">IFERROR(
IF(OR(O$9="",$I295=""),"",
SUMIFS(収穫記録!$P:$P,収穫記録!$D:$D,$J$1,収穫記録!$I:$I,$J$2,収穫記録!$J:$J,O$9,収穫記録!$F:$F,$I295,収穫記録!$B:$B,"&gt;="&amp;$J$5,収穫記録!$B:$B,"&lt;="&amp;$J$6)
/_xlfn.UNIQUE(_xlfn._xlws.FILTER($E:$E,$D:$D=$J$3))
/IF($J$4="総計",1,IF($J$4="割合",$H295,$K295/10))
),0)</f>
        <v/>
      </c>
      <c r="P295" s="48" t="str" cm="1">
        <f t="array" ref="P295">IFERROR(
IF(OR(P$9="",$I295=""),"",
SUMIFS(収穫記録!$P:$P,収穫記録!$D:$D,$J$1,収穫記録!$I:$I,$J$2,収穫記録!$J:$J,P$9,収穫記録!$F:$F,$I295,収穫記録!$B:$B,"&gt;="&amp;$J$5,収穫記録!$B:$B,"&lt;="&amp;$J$6)
/_xlfn.UNIQUE(_xlfn._xlws.FILTER($E:$E,$D:$D=$J$3))
/IF($J$4="総計",1,IF($J$4="割合",$H295,$K295/10))
),0)</f>
        <v/>
      </c>
      <c r="Q295" s="48" t="str" cm="1">
        <f t="array" ref="Q295">IFERROR(
IF(OR(Q$9="",$I295=""),"",
SUMIFS(収穫記録!$P:$P,収穫記録!$D:$D,$J$1,収穫記録!$I:$I,$J$2,収穫記録!$J:$J,Q$9,収穫記録!$F:$F,$I295,収穫記録!$B:$B,"&gt;="&amp;$J$5,収穫記録!$B:$B,"&lt;="&amp;$J$6)
/_xlfn.UNIQUE(_xlfn._xlws.FILTER($E:$E,$D:$D=$J$3))
/IF($J$4="総計",1,IF($J$4="割合",$H295,$K295/10))
),0)</f>
        <v/>
      </c>
      <c r="R295" s="48" t="str" cm="1">
        <f t="array" ref="R295">IFERROR(
IF(OR(R$9="",$I295=""),"",
SUMIFS(収穫記録!$P:$P,収穫記録!$D:$D,$J$1,収穫記録!$I:$I,$J$2,収穫記録!$J:$J,R$9,収穫記録!$F:$F,$I295,収穫記録!$B:$B,"&gt;="&amp;$J$5,収穫記録!$B:$B,"&lt;="&amp;$J$6)
/_xlfn.UNIQUE(_xlfn._xlws.FILTER($E:$E,$D:$D=$J$3))
/IF($J$4="総計",1,IF($J$4="割合",$H295,$K295/10))
),0)</f>
        <v/>
      </c>
      <c r="S295" s="48" t="str" cm="1">
        <f t="array" ref="S295">IFERROR(
IF(OR(S$9="",$I295=""),"",
SUMIFS(収穫記録!$P:$P,収穫記録!$D:$D,$J$1,収穫記録!$I:$I,$J$2,収穫記録!$J:$J,S$9,収穫記録!$F:$F,$I295,収穫記録!$B:$B,"&gt;="&amp;$J$5,収穫記録!$B:$B,"&lt;="&amp;$J$6)
/_xlfn.UNIQUE(_xlfn._xlws.FILTER($E:$E,$D:$D=$J$3))
/IF($J$4="総計",1,IF($J$4="割合",$H295,$K295/10))
),0)</f>
        <v/>
      </c>
      <c r="T295" s="48" t="str" cm="1">
        <f t="array" ref="T295">IFERROR(
IF(OR(T$9="",$I295=""),"",
SUMIFS(収穫記録!$P:$P,収穫記録!$D:$D,$J$1,収穫記録!$I:$I,$J$2,収穫記録!$J:$J,T$9,収穫記録!$F:$F,$I295,収穫記録!$B:$B,"&gt;="&amp;$J$5,収穫記録!$B:$B,"&lt;="&amp;$J$6)
/_xlfn.UNIQUE(_xlfn._xlws.FILTER($E:$E,$D:$D=$J$3))
/IF($J$4="総計",1,IF($J$4="割合",$H295,$K295/10))
),0)</f>
        <v/>
      </c>
      <c r="U295" s="48" t="str" cm="1">
        <f t="array" ref="U295">IFERROR(
IF(OR(U$9="",$I295=""),"",
SUMIFS(収穫記録!$P:$P,収穫記録!$D:$D,$J$1,収穫記録!$I:$I,$J$2,収穫記録!$J:$J,U$9,収穫記録!$F:$F,$I295,収穫記録!$B:$B,"&gt;="&amp;$J$5,収穫記録!$B:$B,"&lt;="&amp;$J$6)
/_xlfn.UNIQUE(_xlfn._xlws.FILTER($E:$E,$D:$D=$J$3))
/IF($J$4="総計",1,IF($J$4="割合",$H295,$K295/10))
),0)</f>
        <v/>
      </c>
      <c r="V295" s="48" t="str" cm="1">
        <f t="array" ref="V295">IFERROR(
IF(OR(V$9="",$I295=""),"",
SUMIFS(収穫記録!$P:$P,収穫記録!$D:$D,$J$1,収穫記録!$I:$I,$J$2,収穫記録!$J:$J,V$9,収穫記録!$F:$F,$I295,収穫記録!$B:$B,"&gt;="&amp;$J$5,収穫記録!$B:$B,"&lt;="&amp;$J$6)
/_xlfn.UNIQUE(_xlfn._xlws.FILTER($E:$E,$D:$D=$J$3))
/IF($J$4="総計",1,IF($J$4="割合",$H295,$K295/10))
),0)</f>
        <v/>
      </c>
      <c r="W295" s="48" t="str" cm="1">
        <f t="array" ref="W295">IFERROR(
IF(OR(W$9="",$I295=""),"",
SUMIFS(収穫記録!$P:$P,収穫記録!$D:$D,$J$1,収穫記録!$I:$I,$J$2,収穫記録!$J:$J,W$9,収穫記録!$F:$F,$I295,収穫記録!$B:$B,"&gt;="&amp;$J$5,収穫記録!$B:$B,"&lt;="&amp;$J$6)
/_xlfn.UNIQUE(_xlfn._xlws.FILTER($E:$E,$D:$D=$J$3))
/IF($J$4="総計",1,IF($J$4="割合",$H295,$K295/10))
),0)</f>
        <v/>
      </c>
      <c r="X295" s="48" t="str" cm="1">
        <f t="array" ref="X295">IFERROR(
IF(OR(X$9="",$I295=""),"",
SUMIFS(収穫記録!$P:$P,収穫記録!$D:$D,$J$1,収穫記録!$I:$I,$J$2,収穫記録!$J:$J,X$9,収穫記録!$F:$F,$I295,収穫記録!$B:$B,"&gt;="&amp;$J$5,収穫記録!$B:$B,"&lt;="&amp;$J$6)
/_xlfn.UNIQUE(_xlfn._xlws.FILTER($E:$E,$D:$D=$J$3))
/IF($J$4="総計",1,IF($J$4="割合",$H295,$K295/10))
),0)</f>
        <v/>
      </c>
    </row>
    <row r="296" spans="10:24">
      <c r="J296" s="13"/>
      <c r="K296" s="37"/>
      <c r="L296" s="46" t="str">
        <f t="shared" si="4"/>
        <v/>
      </c>
      <c r="M296" s="47" cm="1">
        <f t="array" ref="M296">IFERROR(
IF(OR(M$9="",$I296=""),"",
SUMIFS(収穫記録!$P:$P,収穫記録!$D:$D,$J$1,収穫記録!$I:$I,$J$2,収穫記録!$J:$J,M$9,収穫記録!$F:$F,$I296,収穫記録!$B:$B,"&gt;="&amp;$J$5,収穫記録!$B:$B,"&lt;="&amp;$J$6)
/_xlfn.UNIQUE(_xlfn._xlws.FILTER($E:$E,$D:$D=$J$3))
/IF($J$4="総計",1,IF($J$4="割合",$H296,$K296/10))
),0)</f>
        <v>0</v>
      </c>
      <c r="N296" s="48" t="str" cm="1">
        <f t="array" ref="N296">IFERROR(
IF(OR(N$9="",$I296=""),"",
SUMIFS(収穫記録!$P:$P,収穫記録!$D:$D,$J$1,収穫記録!$I:$I,$J$2,収穫記録!$J:$J,N$9,収穫記録!$F:$F,$I296,収穫記録!$B:$B,"&gt;="&amp;$J$5,収穫記録!$B:$B,"&lt;="&amp;$J$6)
/_xlfn.UNIQUE(_xlfn._xlws.FILTER($E:$E,$D:$D=$J$3))
/IF($J$4="総計",1,IF($J$4="割合",$H296,$K296/10))
),0)</f>
        <v/>
      </c>
      <c r="O296" s="48" t="str" cm="1">
        <f t="array" ref="O296">IFERROR(
IF(OR(O$9="",$I296=""),"",
SUMIFS(収穫記録!$P:$P,収穫記録!$D:$D,$J$1,収穫記録!$I:$I,$J$2,収穫記録!$J:$J,O$9,収穫記録!$F:$F,$I296,収穫記録!$B:$B,"&gt;="&amp;$J$5,収穫記録!$B:$B,"&lt;="&amp;$J$6)
/_xlfn.UNIQUE(_xlfn._xlws.FILTER($E:$E,$D:$D=$J$3))
/IF($J$4="総計",1,IF($J$4="割合",$H296,$K296/10))
),0)</f>
        <v/>
      </c>
      <c r="P296" s="48" t="str" cm="1">
        <f t="array" ref="P296">IFERROR(
IF(OR(P$9="",$I296=""),"",
SUMIFS(収穫記録!$P:$P,収穫記録!$D:$D,$J$1,収穫記録!$I:$I,$J$2,収穫記録!$J:$J,P$9,収穫記録!$F:$F,$I296,収穫記録!$B:$B,"&gt;="&amp;$J$5,収穫記録!$B:$B,"&lt;="&amp;$J$6)
/_xlfn.UNIQUE(_xlfn._xlws.FILTER($E:$E,$D:$D=$J$3))
/IF($J$4="総計",1,IF($J$4="割合",$H296,$K296/10))
),0)</f>
        <v/>
      </c>
      <c r="Q296" s="48" t="str" cm="1">
        <f t="array" ref="Q296">IFERROR(
IF(OR(Q$9="",$I296=""),"",
SUMIFS(収穫記録!$P:$P,収穫記録!$D:$D,$J$1,収穫記録!$I:$I,$J$2,収穫記録!$J:$J,Q$9,収穫記録!$F:$F,$I296,収穫記録!$B:$B,"&gt;="&amp;$J$5,収穫記録!$B:$B,"&lt;="&amp;$J$6)
/_xlfn.UNIQUE(_xlfn._xlws.FILTER($E:$E,$D:$D=$J$3))
/IF($J$4="総計",1,IF($J$4="割合",$H296,$K296/10))
),0)</f>
        <v/>
      </c>
      <c r="R296" s="48" t="str" cm="1">
        <f t="array" ref="R296">IFERROR(
IF(OR(R$9="",$I296=""),"",
SUMIFS(収穫記録!$P:$P,収穫記録!$D:$D,$J$1,収穫記録!$I:$I,$J$2,収穫記録!$J:$J,R$9,収穫記録!$F:$F,$I296,収穫記録!$B:$B,"&gt;="&amp;$J$5,収穫記録!$B:$B,"&lt;="&amp;$J$6)
/_xlfn.UNIQUE(_xlfn._xlws.FILTER($E:$E,$D:$D=$J$3))
/IF($J$4="総計",1,IF($J$4="割合",$H296,$K296/10))
),0)</f>
        <v/>
      </c>
      <c r="S296" s="48" t="str" cm="1">
        <f t="array" ref="S296">IFERROR(
IF(OR(S$9="",$I296=""),"",
SUMIFS(収穫記録!$P:$P,収穫記録!$D:$D,$J$1,収穫記録!$I:$I,$J$2,収穫記録!$J:$J,S$9,収穫記録!$F:$F,$I296,収穫記録!$B:$B,"&gt;="&amp;$J$5,収穫記録!$B:$B,"&lt;="&amp;$J$6)
/_xlfn.UNIQUE(_xlfn._xlws.FILTER($E:$E,$D:$D=$J$3))
/IF($J$4="総計",1,IF($J$4="割合",$H296,$K296/10))
),0)</f>
        <v/>
      </c>
      <c r="T296" s="48" t="str" cm="1">
        <f t="array" ref="T296">IFERROR(
IF(OR(T$9="",$I296=""),"",
SUMIFS(収穫記録!$P:$P,収穫記録!$D:$D,$J$1,収穫記録!$I:$I,$J$2,収穫記録!$J:$J,T$9,収穫記録!$F:$F,$I296,収穫記録!$B:$B,"&gt;="&amp;$J$5,収穫記録!$B:$B,"&lt;="&amp;$J$6)
/_xlfn.UNIQUE(_xlfn._xlws.FILTER($E:$E,$D:$D=$J$3))
/IF($J$4="総計",1,IF($J$4="割合",$H296,$K296/10))
),0)</f>
        <v/>
      </c>
      <c r="U296" s="48" t="str" cm="1">
        <f t="array" ref="U296">IFERROR(
IF(OR(U$9="",$I296=""),"",
SUMIFS(収穫記録!$P:$P,収穫記録!$D:$D,$J$1,収穫記録!$I:$I,$J$2,収穫記録!$J:$J,U$9,収穫記録!$F:$F,$I296,収穫記録!$B:$B,"&gt;="&amp;$J$5,収穫記録!$B:$B,"&lt;="&amp;$J$6)
/_xlfn.UNIQUE(_xlfn._xlws.FILTER($E:$E,$D:$D=$J$3))
/IF($J$4="総計",1,IF($J$4="割合",$H296,$K296/10))
),0)</f>
        <v/>
      </c>
      <c r="V296" s="48" t="str" cm="1">
        <f t="array" ref="V296">IFERROR(
IF(OR(V$9="",$I296=""),"",
SUMIFS(収穫記録!$P:$P,収穫記録!$D:$D,$J$1,収穫記録!$I:$I,$J$2,収穫記録!$J:$J,V$9,収穫記録!$F:$F,$I296,収穫記録!$B:$B,"&gt;="&amp;$J$5,収穫記録!$B:$B,"&lt;="&amp;$J$6)
/_xlfn.UNIQUE(_xlfn._xlws.FILTER($E:$E,$D:$D=$J$3))
/IF($J$4="総計",1,IF($J$4="割合",$H296,$K296/10))
),0)</f>
        <v/>
      </c>
      <c r="W296" s="48" t="str" cm="1">
        <f t="array" ref="W296">IFERROR(
IF(OR(W$9="",$I296=""),"",
SUMIFS(収穫記録!$P:$P,収穫記録!$D:$D,$J$1,収穫記録!$I:$I,$J$2,収穫記録!$J:$J,W$9,収穫記録!$F:$F,$I296,収穫記録!$B:$B,"&gt;="&amp;$J$5,収穫記録!$B:$B,"&lt;="&amp;$J$6)
/_xlfn.UNIQUE(_xlfn._xlws.FILTER($E:$E,$D:$D=$J$3))
/IF($J$4="総計",1,IF($J$4="割合",$H296,$K296/10))
),0)</f>
        <v/>
      </c>
      <c r="X296" s="48" t="str" cm="1">
        <f t="array" ref="X296">IFERROR(
IF(OR(X$9="",$I296=""),"",
SUMIFS(収穫記録!$P:$P,収穫記録!$D:$D,$J$1,収穫記録!$I:$I,$J$2,収穫記録!$J:$J,X$9,収穫記録!$F:$F,$I296,収穫記録!$B:$B,"&gt;="&amp;$J$5,収穫記録!$B:$B,"&lt;="&amp;$J$6)
/_xlfn.UNIQUE(_xlfn._xlws.FILTER($E:$E,$D:$D=$J$3))
/IF($J$4="総計",1,IF($J$4="割合",$H296,$K296/10))
),0)</f>
        <v/>
      </c>
    </row>
    <row r="297" spans="10:24">
      <c r="J297" s="13"/>
      <c r="K297" s="37"/>
      <c r="L297" s="46" t="str">
        <f t="shared" si="4"/>
        <v/>
      </c>
      <c r="M297" s="47" cm="1">
        <f t="array" ref="M297">IFERROR(
IF(OR(M$9="",$I297=""),"",
SUMIFS(収穫記録!$P:$P,収穫記録!$D:$D,$J$1,収穫記録!$I:$I,$J$2,収穫記録!$J:$J,M$9,収穫記録!$F:$F,$I297,収穫記録!$B:$B,"&gt;="&amp;$J$5,収穫記録!$B:$B,"&lt;="&amp;$J$6)
/_xlfn.UNIQUE(_xlfn._xlws.FILTER($E:$E,$D:$D=$J$3))
/IF($J$4="総計",1,IF($J$4="割合",$H297,$K297/10))
),0)</f>
        <v>0</v>
      </c>
      <c r="N297" s="48" t="str" cm="1">
        <f t="array" ref="N297">IFERROR(
IF(OR(N$9="",$I297=""),"",
SUMIFS(収穫記録!$P:$P,収穫記録!$D:$D,$J$1,収穫記録!$I:$I,$J$2,収穫記録!$J:$J,N$9,収穫記録!$F:$F,$I297,収穫記録!$B:$B,"&gt;="&amp;$J$5,収穫記録!$B:$B,"&lt;="&amp;$J$6)
/_xlfn.UNIQUE(_xlfn._xlws.FILTER($E:$E,$D:$D=$J$3))
/IF($J$4="総計",1,IF($J$4="割合",$H297,$K297/10))
),0)</f>
        <v/>
      </c>
      <c r="O297" s="48" t="str" cm="1">
        <f t="array" ref="O297">IFERROR(
IF(OR(O$9="",$I297=""),"",
SUMIFS(収穫記録!$P:$P,収穫記録!$D:$D,$J$1,収穫記録!$I:$I,$J$2,収穫記録!$J:$J,O$9,収穫記録!$F:$F,$I297,収穫記録!$B:$B,"&gt;="&amp;$J$5,収穫記録!$B:$B,"&lt;="&amp;$J$6)
/_xlfn.UNIQUE(_xlfn._xlws.FILTER($E:$E,$D:$D=$J$3))
/IF($J$4="総計",1,IF($J$4="割合",$H297,$K297/10))
),0)</f>
        <v/>
      </c>
      <c r="P297" s="48" t="str" cm="1">
        <f t="array" ref="P297">IFERROR(
IF(OR(P$9="",$I297=""),"",
SUMIFS(収穫記録!$P:$P,収穫記録!$D:$D,$J$1,収穫記録!$I:$I,$J$2,収穫記録!$J:$J,P$9,収穫記録!$F:$F,$I297,収穫記録!$B:$B,"&gt;="&amp;$J$5,収穫記録!$B:$B,"&lt;="&amp;$J$6)
/_xlfn.UNIQUE(_xlfn._xlws.FILTER($E:$E,$D:$D=$J$3))
/IF($J$4="総計",1,IF($J$4="割合",$H297,$K297/10))
),0)</f>
        <v/>
      </c>
      <c r="Q297" s="48" t="str" cm="1">
        <f t="array" ref="Q297">IFERROR(
IF(OR(Q$9="",$I297=""),"",
SUMIFS(収穫記録!$P:$P,収穫記録!$D:$D,$J$1,収穫記録!$I:$I,$J$2,収穫記録!$J:$J,Q$9,収穫記録!$F:$F,$I297,収穫記録!$B:$B,"&gt;="&amp;$J$5,収穫記録!$B:$B,"&lt;="&amp;$J$6)
/_xlfn.UNIQUE(_xlfn._xlws.FILTER($E:$E,$D:$D=$J$3))
/IF($J$4="総計",1,IF($J$4="割合",$H297,$K297/10))
),0)</f>
        <v/>
      </c>
      <c r="R297" s="48" t="str" cm="1">
        <f t="array" ref="R297">IFERROR(
IF(OR(R$9="",$I297=""),"",
SUMIFS(収穫記録!$P:$P,収穫記録!$D:$D,$J$1,収穫記録!$I:$I,$J$2,収穫記録!$J:$J,R$9,収穫記録!$F:$F,$I297,収穫記録!$B:$B,"&gt;="&amp;$J$5,収穫記録!$B:$B,"&lt;="&amp;$J$6)
/_xlfn.UNIQUE(_xlfn._xlws.FILTER($E:$E,$D:$D=$J$3))
/IF($J$4="総計",1,IF($J$4="割合",$H297,$K297/10))
),0)</f>
        <v/>
      </c>
      <c r="S297" s="48" t="str" cm="1">
        <f t="array" ref="S297">IFERROR(
IF(OR(S$9="",$I297=""),"",
SUMIFS(収穫記録!$P:$P,収穫記録!$D:$D,$J$1,収穫記録!$I:$I,$J$2,収穫記録!$J:$J,S$9,収穫記録!$F:$F,$I297,収穫記録!$B:$B,"&gt;="&amp;$J$5,収穫記録!$B:$B,"&lt;="&amp;$J$6)
/_xlfn.UNIQUE(_xlfn._xlws.FILTER($E:$E,$D:$D=$J$3))
/IF($J$4="総計",1,IF($J$4="割合",$H297,$K297/10))
),0)</f>
        <v/>
      </c>
      <c r="T297" s="48" t="str" cm="1">
        <f t="array" ref="T297">IFERROR(
IF(OR(T$9="",$I297=""),"",
SUMIFS(収穫記録!$P:$P,収穫記録!$D:$D,$J$1,収穫記録!$I:$I,$J$2,収穫記録!$J:$J,T$9,収穫記録!$F:$F,$I297,収穫記録!$B:$B,"&gt;="&amp;$J$5,収穫記録!$B:$B,"&lt;="&amp;$J$6)
/_xlfn.UNIQUE(_xlfn._xlws.FILTER($E:$E,$D:$D=$J$3))
/IF($J$4="総計",1,IF($J$4="割合",$H297,$K297/10))
),0)</f>
        <v/>
      </c>
      <c r="U297" s="48" t="str" cm="1">
        <f t="array" ref="U297">IFERROR(
IF(OR(U$9="",$I297=""),"",
SUMIFS(収穫記録!$P:$P,収穫記録!$D:$D,$J$1,収穫記録!$I:$I,$J$2,収穫記録!$J:$J,U$9,収穫記録!$F:$F,$I297,収穫記録!$B:$B,"&gt;="&amp;$J$5,収穫記録!$B:$B,"&lt;="&amp;$J$6)
/_xlfn.UNIQUE(_xlfn._xlws.FILTER($E:$E,$D:$D=$J$3))
/IF($J$4="総計",1,IF($J$4="割合",$H297,$K297/10))
),0)</f>
        <v/>
      </c>
      <c r="V297" s="48" t="str" cm="1">
        <f t="array" ref="V297">IFERROR(
IF(OR(V$9="",$I297=""),"",
SUMIFS(収穫記録!$P:$P,収穫記録!$D:$D,$J$1,収穫記録!$I:$I,$J$2,収穫記録!$J:$J,V$9,収穫記録!$F:$F,$I297,収穫記録!$B:$B,"&gt;="&amp;$J$5,収穫記録!$B:$B,"&lt;="&amp;$J$6)
/_xlfn.UNIQUE(_xlfn._xlws.FILTER($E:$E,$D:$D=$J$3))
/IF($J$4="総計",1,IF($J$4="割合",$H297,$K297/10))
),0)</f>
        <v/>
      </c>
      <c r="W297" s="48" t="str" cm="1">
        <f t="array" ref="W297">IFERROR(
IF(OR(W$9="",$I297=""),"",
SUMIFS(収穫記録!$P:$P,収穫記録!$D:$D,$J$1,収穫記録!$I:$I,$J$2,収穫記録!$J:$J,W$9,収穫記録!$F:$F,$I297,収穫記録!$B:$B,"&gt;="&amp;$J$5,収穫記録!$B:$B,"&lt;="&amp;$J$6)
/_xlfn.UNIQUE(_xlfn._xlws.FILTER($E:$E,$D:$D=$J$3))
/IF($J$4="総計",1,IF($J$4="割合",$H297,$K297/10))
),0)</f>
        <v/>
      </c>
      <c r="X297" s="48" t="str" cm="1">
        <f t="array" ref="X297">IFERROR(
IF(OR(X$9="",$I297=""),"",
SUMIFS(収穫記録!$P:$P,収穫記録!$D:$D,$J$1,収穫記録!$I:$I,$J$2,収穫記録!$J:$J,X$9,収穫記録!$F:$F,$I297,収穫記録!$B:$B,"&gt;="&amp;$J$5,収穫記録!$B:$B,"&lt;="&amp;$J$6)
/_xlfn.UNIQUE(_xlfn._xlws.FILTER($E:$E,$D:$D=$J$3))
/IF($J$4="総計",1,IF($J$4="割合",$H297,$K297/10))
),0)</f>
        <v/>
      </c>
    </row>
    <row r="298" spans="10:24">
      <c r="J298" s="13"/>
      <c r="K298" s="37"/>
      <c r="L298" s="46" t="str">
        <f t="shared" si="4"/>
        <v/>
      </c>
      <c r="M298" s="47" cm="1">
        <f t="array" ref="M298">IFERROR(
IF(OR(M$9="",$I298=""),"",
SUMIFS(収穫記録!$P:$P,収穫記録!$D:$D,$J$1,収穫記録!$I:$I,$J$2,収穫記録!$J:$J,M$9,収穫記録!$F:$F,$I298,収穫記録!$B:$B,"&gt;="&amp;$J$5,収穫記録!$B:$B,"&lt;="&amp;$J$6)
/_xlfn.UNIQUE(_xlfn._xlws.FILTER($E:$E,$D:$D=$J$3))
/IF($J$4="総計",1,IF($J$4="割合",$H298,$K298/10))
),0)</f>
        <v>0</v>
      </c>
      <c r="N298" s="48" t="str" cm="1">
        <f t="array" ref="N298">IFERROR(
IF(OR(N$9="",$I298=""),"",
SUMIFS(収穫記録!$P:$P,収穫記録!$D:$D,$J$1,収穫記録!$I:$I,$J$2,収穫記録!$J:$J,N$9,収穫記録!$F:$F,$I298,収穫記録!$B:$B,"&gt;="&amp;$J$5,収穫記録!$B:$B,"&lt;="&amp;$J$6)
/_xlfn.UNIQUE(_xlfn._xlws.FILTER($E:$E,$D:$D=$J$3))
/IF($J$4="総計",1,IF($J$4="割合",$H298,$K298/10))
),0)</f>
        <v/>
      </c>
      <c r="O298" s="48" t="str" cm="1">
        <f t="array" ref="O298">IFERROR(
IF(OR(O$9="",$I298=""),"",
SUMIFS(収穫記録!$P:$P,収穫記録!$D:$D,$J$1,収穫記録!$I:$I,$J$2,収穫記録!$J:$J,O$9,収穫記録!$F:$F,$I298,収穫記録!$B:$B,"&gt;="&amp;$J$5,収穫記録!$B:$B,"&lt;="&amp;$J$6)
/_xlfn.UNIQUE(_xlfn._xlws.FILTER($E:$E,$D:$D=$J$3))
/IF($J$4="総計",1,IF($J$4="割合",$H298,$K298/10))
),0)</f>
        <v/>
      </c>
      <c r="P298" s="48" t="str" cm="1">
        <f t="array" ref="P298">IFERROR(
IF(OR(P$9="",$I298=""),"",
SUMIFS(収穫記録!$P:$P,収穫記録!$D:$D,$J$1,収穫記録!$I:$I,$J$2,収穫記録!$J:$J,P$9,収穫記録!$F:$F,$I298,収穫記録!$B:$B,"&gt;="&amp;$J$5,収穫記録!$B:$B,"&lt;="&amp;$J$6)
/_xlfn.UNIQUE(_xlfn._xlws.FILTER($E:$E,$D:$D=$J$3))
/IF($J$4="総計",1,IF($J$4="割合",$H298,$K298/10))
),0)</f>
        <v/>
      </c>
      <c r="Q298" s="48" t="str" cm="1">
        <f t="array" ref="Q298">IFERROR(
IF(OR(Q$9="",$I298=""),"",
SUMIFS(収穫記録!$P:$P,収穫記録!$D:$D,$J$1,収穫記録!$I:$I,$J$2,収穫記録!$J:$J,Q$9,収穫記録!$F:$F,$I298,収穫記録!$B:$B,"&gt;="&amp;$J$5,収穫記録!$B:$B,"&lt;="&amp;$J$6)
/_xlfn.UNIQUE(_xlfn._xlws.FILTER($E:$E,$D:$D=$J$3))
/IF($J$4="総計",1,IF($J$4="割合",$H298,$K298/10))
),0)</f>
        <v/>
      </c>
      <c r="R298" s="48" t="str" cm="1">
        <f t="array" ref="R298">IFERROR(
IF(OR(R$9="",$I298=""),"",
SUMIFS(収穫記録!$P:$P,収穫記録!$D:$D,$J$1,収穫記録!$I:$I,$J$2,収穫記録!$J:$J,R$9,収穫記録!$F:$F,$I298,収穫記録!$B:$B,"&gt;="&amp;$J$5,収穫記録!$B:$B,"&lt;="&amp;$J$6)
/_xlfn.UNIQUE(_xlfn._xlws.FILTER($E:$E,$D:$D=$J$3))
/IF($J$4="総計",1,IF($J$4="割合",$H298,$K298/10))
),0)</f>
        <v/>
      </c>
      <c r="S298" s="48" t="str" cm="1">
        <f t="array" ref="S298">IFERROR(
IF(OR(S$9="",$I298=""),"",
SUMIFS(収穫記録!$P:$P,収穫記録!$D:$D,$J$1,収穫記録!$I:$I,$J$2,収穫記録!$J:$J,S$9,収穫記録!$F:$F,$I298,収穫記録!$B:$B,"&gt;="&amp;$J$5,収穫記録!$B:$B,"&lt;="&amp;$J$6)
/_xlfn.UNIQUE(_xlfn._xlws.FILTER($E:$E,$D:$D=$J$3))
/IF($J$4="総計",1,IF($J$4="割合",$H298,$K298/10))
),0)</f>
        <v/>
      </c>
      <c r="T298" s="48" t="str" cm="1">
        <f t="array" ref="T298">IFERROR(
IF(OR(T$9="",$I298=""),"",
SUMIFS(収穫記録!$P:$P,収穫記録!$D:$D,$J$1,収穫記録!$I:$I,$J$2,収穫記録!$J:$J,T$9,収穫記録!$F:$F,$I298,収穫記録!$B:$B,"&gt;="&amp;$J$5,収穫記録!$B:$B,"&lt;="&amp;$J$6)
/_xlfn.UNIQUE(_xlfn._xlws.FILTER($E:$E,$D:$D=$J$3))
/IF($J$4="総計",1,IF($J$4="割合",$H298,$K298/10))
),0)</f>
        <v/>
      </c>
      <c r="U298" s="48" t="str" cm="1">
        <f t="array" ref="U298">IFERROR(
IF(OR(U$9="",$I298=""),"",
SUMIFS(収穫記録!$P:$P,収穫記録!$D:$D,$J$1,収穫記録!$I:$I,$J$2,収穫記録!$J:$J,U$9,収穫記録!$F:$F,$I298,収穫記録!$B:$B,"&gt;="&amp;$J$5,収穫記録!$B:$B,"&lt;="&amp;$J$6)
/_xlfn.UNIQUE(_xlfn._xlws.FILTER($E:$E,$D:$D=$J$3))
/IF($J$4="総計",1,IF($J$4="割合",$H298,$K298/10))
),0)</f>
        <v/>
      </c>
      <c r="V298" s="48" t="str" cm="1">
        <f t="array" ref="V298">IFERROR(
IF(OR(V$9="",$I298=""),"",
SUMIFS(収穫記録!$P:$P,収穫記録!$D:$D,$J$1,収穫記録!$I:$I,$J$2,収穫記録!$J:$J,V$9,収穫記録!$F:$F,$I298,収穫記録!$B:$B,"&gt;="&amp;$J$5,収穫記録!$B:$B,"&lt;="&amp;$J$6)
/_xlfn.UNIQUE(_xlfn._xlws.FILTER($E:$E,$D:$D=$J$3))
/IF($J$4="総計",1,IF($J$4="割合",$H298,$K298/10))
),0)</f>
        <v/>
      </c>
      <c r="W298" s="48" t="str" cm="1">
        <f t="array" ref="W298">IFERROR(
IF(OR(W$9="",$I298=""),"",
SUMIFS(収穫記録!$P:$P,収穫記録!$D:$D,$J$1,収穫記録!$I:$I,$J$2,収穫記録!$J:$J,W$9,収穫記録!$F:$F,$I298,収穫記録!$B:$B,"&gt;="&amp;$J$5,収穫記録!$B:$B,"&lt;="&amp;$J$6)
/_xlfn.UNIQUE(_xlfn._xlws.FILTER($E:$E,$D:$D=$J$3))
/IF($J$4="総計",1,IF($J$4="割合",$H298,$K298/10))
),0)</f>
        <v/>
      </c>
      <c r="X298" s="48" t="str" cm="1">
        <f t="array" ref="X298">IFERROR(
IF(OR(X$9="",$I298=""),"",
SUMIFS(収穫記録!$P:$P,収穫記録!$D:$D,$J$1,収穫記録!$I:$I,$J$2,収穫記録!$J:$J,X$9,収穫記録!$F:$F,$I298,収穫記録!$B:$B,"&gt;="&amp;$J$5,収穫記録!$B:$B,"&lt;="&amp;$J$6)
/_xlfn.UNIQUE(_xlfn._xlws.FILTER($E:$E,$D:$D=$J$3))
/IF($J$4="総計",1,IF($J$4="割合",$H298,$K298/10))
),0)</f>
        <v/>
      </c>
    </row>
    <row r="299" spans="10:24">
      <c r="J299" s="13"/>
      <c r="K299" s="37"/>
      <c r="L299" s="46" t="str">
        <f t="shared" si="4"/>
        <v/>
      </c>
      <c r="M299" s="47" cm="1">
        <f t="array" ref="M299">IFERROR(
IF(OR(M$9="",$I299=""),"",
SUMIFS(収穫記録!$P:$P,収穫記録!$D:$D,$J$1,収穫記録!$I:$I,$J$2,収穫記録!$J:$J,M$9,収穫記録!$F:$F,$I299,収穫記録!$B:$B,"&gt;="&amp;$J$5,収穫記録!$B:$B,"&lt;="&amp;$J$6)
/_xlfn.UNIQUE(_xlfn._xlws.FILTER($E:$E,$D:$D=$J$3))
/IF($J$4="総計",1,IF($J$4="割合",$H299,$K299/10))
),0)</f>
        <v>0</v>
      </c>
      <c r="N299" s="48" t="str" cm="1">
        <f t="array" ref="N299">IFERROR(
IF(OR(N$9="",$I299=""),"",
SUMIFS(収穫記録!$P:$P,収穫記録!$D:$D,$J$1,収穫記録!$I:$I,$J$2,収穫記録!$J:$J,N$9,収穫記録!$F:$F,$I299,収穫記録!$B:$B,"&gt;="&amp;$J$5,収穫記録!$B:$B,"&lt;="&amp;$J$6)
/_xlfn.UNIQUE(_xlfn._xlws.FILTER($E:$E,$D:$D=$J$3))
/IF($J$4="総計",1,IF($J$4="割合",$H299,$K299/10))
),0)</f>
        <v/>
      </c>
      <c r="O299" s="48" t="str" cm="1">
        <f t="array" ref="O299">IFERROR(
IF(OR(O$9="",$I299=""),"",
SUMIFS(収穫記録!$P:$P,収穫記録!$D:$D,$J$1,収穫記録!$I:$I,$J$2,収穫記録!$J:$J,O$9,収穫記録!$F:$F,$I299,収穫記録!$B:$B,"&gt;="&amp;$J$5,収穫記録!$B:$B,"&lt;="&amp;$J$6)
/_xlfn.UNIQUE(_xlfn._xlws.FILTER($E:$E,$D:$D=$J$3))
/IF($J$4="総計",1,IF($J$4="割合",$H299,$K299/10))
),0)</f>
        <v/>
      </c>
      <c r="P299" s="48" t="str" cm="1">
        <f t="array" ref="P299">IFERROR(
IF(OR(P$9="",$I299=""),"",
SUMIFS(収穫記録!$P:$P,収穫記録!$D:$D,$J$1,収穫記録!$I:$I,$J$2,収穫記録!$J:$J,P$9,収穫記録!$F:$F,$I299,収穫記録!$B:$B,"&gt;="&amp;$J$5,収穫記録!$B:$B,"&lt;="&amp;$J$6)
/_xlfn.UNIQUE(_xlfn._xlws.FILTER($E:$E,$D:$D=$J$3))
/IF($J$4="総計",1,IF($J$4="割合",$H299,$K299/10))
),0)</f>
        <v/>
      </c>
      <c r="Q299" s="48" t="str" cm="1">
        <f t="array" ref="Q299">IFERROR(
IF(OR(Q$9="",$I299=""),"",
SUMIFS(収穫記録!$P:$P,収穫記録!$D:$D,$J$1,収穫記録!$I:$I,$J$2,収穫記録!$J:$J,Q$9,収穫記録!$F:$F,$I299,収穫記録!$B:$B,"&gt;="&amp;$J$5,収穫記録!$B:$B,"&lt;="&amp;$J$6)
/_xlfn.UNIQUE(_xlfn._xlws.FILTER($E:$E,$D:$D=$J$3))
/IF($J$4="総計",1,IF($J$4="割合",$H299,$K299/10))
),0)</f>
        <v/>
      </c>
      <c r="R299" s="48" t="str" cm="1">
        <f t="array" ref="R299">IFERROR(
IF(OR(R$9="",$I299=""),"",
SUMIFS(収穫記録!$P:$P,収穫記録!$D:$D,$J$1,収穫記録!$I:$I,$J$2,収穫記録!$J:$J,R$9,収穫記録!$F:$F,$I299,収穫記録!$B:$B,"&gt;="&amp;$J$5,収穫記録!$B:$B,"&lt;="&amp;$J$6)
/_xlfn.UNIQUE(_xlfn._xlws.FILTER($E:$E,$D:$D=$J$3))
/IF($J$4="総計",1,IF($J$4="割合",$H299,$K299/10))
),0)</f>
        <v/>
      </c>
      <c r="S299" s="48" t="str" cm="1">
        <f t="array" ref="S299">IFERROR(
IF(OR(S$9="",$I299=""),"",
SUMIFS(収穫記録!$P:$P,収穫記録!$D:$D,$J$1,収穫記録!$I:$I,$J$2,収穫記録!$J:$J,S$9,収穫記録!$F:$F,$I299,収穫記録!$B:$B,"&gt;="&amp;$J$5,収穫記録!$B:$B,"&lt;="&amp;$J$6)
/_xlfn.UNIQUE(_xlfn._xlws.FILTER($E:$E,$D:$D=$J$3))
/IF($J$4="総計",1,IF($J$4="割合",$H299,$K299/10))
),0)</f>
        <v/>
      </c>
      <c r="T299" s="48" t="str" cm="1">
        <f t="array" ref="T299">IFERROR(
IF(OR(T$9="",$I299=""),"",
SUMIFS(収穫記録!$P:$P,収穫記録!$D:$D,$J$1,収穫記録!$I:$I,$J$2,収穫記録!$J:$J,T$9,収穫記録!$F:$F,$I299,収穫記録!$B:$B,"&gt;="&amp;$J$5,収穫記録!$B:$B,"&lt;="&amp;$J$6)
/_xlfn.UNIQUE(_xlfn._xlws.FILTER($E:$E,$D:$D=$J$3))
/IF($J$4="総計",1,IF($J$4="割合",$H299,$K299/10))
),0)</f>
        <v/>
      </c>
      <c r="U299" s="48" t="str" cm="1">
        <f t="array" ref="U299">IFERROR(
IF(OR(U$9="",$I299=""),"",
SUMIFS(収穫記録!$P:$P,収穫記録!$D:$D,$J$1,収穫記録!$I:$I,$J$2,収穫記録!$J:$J,U$9,収穫記録!$F:$F,$I299,収穫記録!$B:$B,"&gt;="&amp;$J$5,収穫記録!$B:$B,"&lt;="&amp;$J$6)
/_xlfn.UNIQUE(_xlfn._xlws.FILTER($E:$E,$D:$D=$J$3))
/IF($J$4="総計",1,IF($J$4="割合",$H299,$K299/10))
),0)</f>
        <v/>
      </c>
      <c r="V299" s="48" t="str" cm="1">
        <f t="array" ref="V299">IFERROR(
IF(OR(V$9="",$I299=""),"",
SUMIFS(収穫記録!$P:$P,収穫記録!$D:$D,$J$1,収穫記録!$I:$I,$J$2,収穫記録!$J:$J,V$9,収穫記録!$F:$F,$I299,収穫記録!$B:$B,"&gt;="&amp;$J$5,収穫記録!$B:$B,"&lt;="&amp;$J$6)
/_xlfn.UNIQUE(_xlfn._xlws.FILTER($E:$E,$D:$D=$J$3))
/IF($J$4="総計",1,IF($J$4="割合",$H299,$K299/10))
),0)</f>
        <v/>
      </c>
      <c r="W299" s="48" t="str" cm="1">
        <f t="array" ref="W299">IFERROR(
IF(OR(W$9="",$I299=""),"",
SUMIFS(収穫記録!$P:$P,収穫記録!$D:$D,$J$1,収穫記録!$I:$I,$J$2,収穫記録!$J:$J,W$9,収穫記録!$F:$F,$I299,収穫記録!$B:$B,"&gt;="&amp;$J$5,収穫記録!$B:$B,"&lt;="&amp;$J$6)
/_xlfn.UNIQUE(_xlfn._xlws.FILTER($E:$E,$D:$D=$J$3))
/IF($J$4="総計",1,IF($J$4="割合",$H299,$K299/10))
),0)</f>
        <v/>
      </c>
      <c r="X299" s="48" t="str" cm="1">
        <f t="array" ref="X299">IFERROR(
IF(OR(X$9="",$I299=""),"",
SUMIFS(収穫記録!$P:$P,収穫記録!$D:$D,$J$1,収穫記録!$I:$I,$J$2,収穫記録!$J:$J,X$9,収穫記録!$F:$F,$I299,収穫記録!$B:$B,"&gt;="&amp;$J$5,収穫記録!$B:$B,"&lt;="&amp;$J$6)
/_xlfn.UNIQUE(_xlfn._xlws.FILTER($E:$E,$D:$D=$J$3))
/IF($J$4="総計",1,IF($J$4="割合",$H299,$K299/10))
),0)</f>
        <v/>
      </c>
    </row>
    <row r="300" spans="10:24">
      <c r="J300" s="13"/>
      <c r="K300" s="37"/>
      <c r="L300" s="46" t="str">
        <f t="shared" si="4"/>
        <v/>
      </c>
      <c r="M300" s="47" cm="1">
        <f t="array" ref="M300">IFERROR(
IF(OR(M$9="",$I300=""),"",
SUMIFS(収穫記録!$P:$P,収穫記録!$D:$D,$J$1,収穫記録!$I:$I,$J$2,収穫記録!$J:$J,M$9,収穫記録!$F:$F,$I300,収穫記録!$B:$B,"&gt;="&amp;$J$5,収穫記録!$B:$B,"&lt;="&amp;$J$6)
/_xlfn.UNIQUE(_xlfn._xlws.FILTER($E:$E,$D:$D=$J$3))
/IF($J$4="総計",1,IF($J$4="割合",$H300,$K300/10))
),0)</f>
        <v>0</v>
      </c>
      <c r="N300" s="48" t="str" cm="1">
        <f t="array" ref="N300">IFERROR(
IF(OR(N$9="",$I300=""),"",
SUMIFS(収穫記録!$P:$P,収穫記録!$D:$D,$J$1,収穫記録!$I:$I,$J$2,収穫記録!$J:$J,N$9,収穫記録!$F:$F,$I300,収穫記録!$B:$B,"&gt;="&amp;$J$5,収穫記録!$B:$B,"&lt;="&amp;$J$6)
/_xlfn.UNIQUE(_xlfn._xlws.FILTER($E:$E,$D:$D=$J$3))
/IF($J$4="総計",1,IF($J$4="割合",$H300,$K300/10))
),0)</f>
        <v/>
      </c>
      <c r="O300" s="48" t="str" cm="1">
        <f t="array" ref="O300">IFERROR(
IF(OR(O$9="",$I300=""),"",
SUMIFS(収穫記録!$P:$P,収穫記録!$D:$D,$J$1,収穫記録!$I:$I,$J$2,収穫記録!$J:$J,O$9,収穫記録!$F:$F,$I300,収穫記録!$B:$B,"&gt;="&amp;$J$5,収穫記録!$B:$B,"&lt;="&amp;$J$6)
/_xlfn.UNIQUE(_xlfn._xlws.FILTER($E:$E,$D:$D=$J$3))
/IF($J$4="総計",1,IF($J$4="割合",$H300,$K300/10))
),0)</f>
        <v/>
      </c>
      <c r="P300" s="48" t="str" cm="1">
        <f t="array" ref="P300">IFERROR(
IF(OR(P$9="",$I300=""),"",
SUMIFS(収穫記録!$P:$P,収穫記録!$D:$D,$J$1,収穫記録!$I:$I,$J$2,収穫記録!$J:$J,P$9,収穫記録!$F:$F,$I300,収穫記録!$B:$B,"&gt;="&amp;$J$5,収穫記録!$B:$B,"&lt;="&amp;$J$6)
/_xlfn.UNIQUE(_xlfn._xlws.FILTER($E:$E,$D:$D=$J$3))
/IF($J$4="総計",1,IF($J$4="割合",$H300,$K300/10))
),0)</f>
        <v/>
      </c>
      <c r="Q300" s="48" t="str" cm="1">
        <f t="array" ref="Q300">IFERROR(
IF(OR(Q$9="",$I300=""),"",
SUMIFS(収穫記録!$P:$P,収穫記録!$D:$D,$J$1,収穫記録!$I:$I,$J$2,収穫記録!$J:$J,Q$9,収穫記録!$F:$F,$I300,収穫記録!$B:$B,"&gt;="&amp;$J$5,収穫記録!$B:$B,"&lt;="&amp;$J$6)
/_xlfn.UNIQUE(_xlfn._xlws.FILTER($E:$E,$D:$D=$J$3))
/IF($J$4="総計",1,IF($J$4="割合",$H300,$K300/10))
),0)</f>
        <v/>
      </c>
      <c r="R300" s="48" t="str" cm="1">
        <f t="array" ref="R300">IFERROR(
IF(OR(R$9="",$I300=""),"",
SUMIFS(収穫記録!$P:$P,収穫記録!$D:$D,$J$1,収穫記録!$I:$I,$J$2,収穫記録!$J:$J,R$9,収穫記録!$F:$F,$I300,収穫記録!$B:$B,"&gt;="&amp;$J$5,収穫記録!$B:$B,"&lt;="&amp;$J$6)
/_xlfn.UNIQUE(_xlfn._xlws.FILTER($E:$E,$D:$D=$J$3))
/IF($J$4="総計",1,IF($J$4="割合",$H300,$K300/10))
),0)</f>
        <v/>
      </c>
      <c r="S300" s="48" t="str" cm="1">
        <f t="array" ref="S300">IFERROR(
IF(OR(S$9="",$I300=""),"",
SUMIFS(収穫記録!$P:$P,収穫記録!$D:$D,$J$1,収穫記録!$I:$I,$J$2,収穫記録!$J:$J,S$9,収穫記録!$F:$F,$I300,収穫記録!$B:$B,"&gt;="&amp;$J$5,収穫記録!$B:$B,"&lt;="&amp;$J$6)
/_xlfn.UNIQUE(_xlfn._xlws.FILTER($E:$E,$D:$D=$J$3))
/IF($J$4="総計",1,IF($J$4="割合",$H300,$K300/10))
),0)</f>
        <v/>
      </c>
      <c r="T300" s="48" t="str" cm="1">
        <f t="array" ref="T300">IFERROR(
IF(OR(T$9="",$I300=""),"",
SUMIFS(収穫記録!$P:$P,収穫記録!$D:$D,$J$1,収穫記録!$I:$I,$J$2,収穫記録!$J:$J,T$9,収穫記録!$F:$F,$I300,収穫記録!$B:$B,"&gt;="&amp;$J$5,収穫記録!$B:$B,"&lt;="&amp;$J$6)
/_xlfn.UNIQUE(_xlfn._xlws.FILTER($E:$E,$D:$D=$J$3))
/IF($J$4="総計",1,IF($J$4="割合",$H300,$K300/10))
),0)</f>
        <v/>
      </c>
      <c r="U300" s="48" t="str" cm="1">
        <f t="array" ref="U300">IFERROR(
IF(OR(U$9="",$I300=""),"",
SUMIFS(収穫記録!$P:$P,収穫記録!$D:$D,$J$1,収穫記録!$I:$I,$J$2,収穫記録!$J:$J,U$9,収穫記録!$F:$F,$I300,収穫記録!$B:$B,"&gt;="&amp;$J$5,収穫記録!$B:$B,"&lt;="&amp;$J$6)
/_xlfn.UNIQUE(_xlfn._xlws.FILTER($E:$E,$D:$D=$J$3))
/IF($J$4="総計",1,IF($J$4="割合",$H300,$K300/10))
),0)</f>
        <v/>
      </c>
      <c r="V300" s="48" t="str" cm="1">
        <f t="array" ref="V300">IFERROR(
IF(OR(V$9="",$I300=""),"",
SUMIFS(収穫記録!$P:$P,収穫記録!$D:$D,$J$1,収穫記録!$I:$I,$J$2,収穫記録!$J:$J,V$9,収穫記録!$F:$F,$I300,収穫記録!$B:$B,"&gt;="&amp;$J$5,収穫記録!$B:$B,"&lt;="&amp;$J$6)
/_xlfn.UNIQUE(_xlfn._xlws.FILTER($E:$E,$D:$D=$J$3))
/IF($J$4="総計",1,IF($J$4="割合",$H300,$K300/10))
),0)</f>
        <v/>
      </c>
      <c r="W300" s="48" t="str" cm="1">
        <f t="array" ref="W300">IFERROR(
IF(OR(W$9="",$I300=""),"",
SUMIFS(収穫記録!$P:$P,収穫記録!$D:$D,$J$1,収穫記録!$I:$I,$J$2,収穫記録!$J:$J,W$9,収穫記録!$F:$F,$I300,収穫記録!$B:$B,"&gt;="&amp;$J$5,収穫記録!$B:$B,"&lt;="&amp;$J$6)
/_xlfn.UNIQUE(_xlfn._xlws.FILTER($E:$E,$D:$D=$J$3))
/IF($J$4="総計",1,IF($J$4="割合",$H300,$K300/10))
),0)</f>
        <v/>
      </c>
      <c r="X300" s="48" t="str" cm="1">
        <f t="array" ref="X300">IFERROR(
IF(OR(X$9="",$I300=""),"",
SUMIFS(収穫記録!$P:$P,収穫記録!$D:$D,$J$1,収穫記録!$I:$I,$J$2,収穫記録!$J:$J,X$9,収穫記録!$F:$F,$I300,収穫記録!$B:$B,"&gt;="&amp;$J$5,収穫記録!$B:$B,"&lt;="&amp;$J$6)
/_xlfn.UNIQUE(_xlfn._xlws.FILTER($E:$E,$D:$D=$J$3))
/IF($J$4="総計",1,IF($J$4="割合",$H300,$K300/10))
),0)</f>
        <v/>
      </c>
    </row>
    <row r="301" spans="10:24">
      <c r="J301" s="13"/>
      <c r="K301" s="37"/>
      <c r="L301" s="46" t="str">
        <f t="shared" si="4"/>
        <v/>
      </c>
      <c r="M301" s="47" cm="1">
        <f t="array" ref="M301">IFERROR(
IF(OR(M$9="",$I301=""),"",
SUMIFS(収穫記録!$P:$P,収穫記録!$D:$D,$J$1,収穫記録!$I:$I,$J$2,収穫記録!$J:$J,M$9,収穫記録!$F:$F,$I301,収穫記録!$B:$B,"&gt;="&amp;$J$5,収穫記録!$B:$B,"&lt;="&amp;$J$6)
/_xlfn.UNIQUE(_xlfn._xlws.FILTER($E:$E,$D:$D=$J$3))
/IF($J$4="総計",1,IF($J$4="割合",$H301,$K301/10))
),0)</f>
        <v>0</v>
      </c>
      <c r="N301" s="48" t="str" cm="1">
        <f t="array" ref="N301">IFERROR(
IF(OR(N$9="",$I301=""),"",
SUMIFS(収穫記録!$P:$P,収穫記録!$D:$D,$J$1,収穫記録!$I:$I,$J$2,収穫記録!$J:$J,N$9,収穫記録!$F:$F,$I301,収穫記録!$B:$B,"&gt;="&amp;$J$5,収穫記録!$B:$B,"&lt;="&amp;$J$6)
/_xlfn.UNIQUE(_xlfn._xlws.FILTER($E:$E,$D:$D=$J$3))
/IF($J$4="総計",1,IF($J$4="割合",$H301,$K301/10))
),0)</f>
        <v/>
      </c>
      <c r="O301" s="48" t="str" cm="1">
        <f t="array" ref="O301">IFERROR(
IF(OR(O$9="",$I301=""),"",
SUMIFS(収穫記録!$P:$P,収穫記録!$D:$D,$J$1,収穫記録!$I:$I,$J$2,収穫記録!$J:$J,O$9,収穫記録!$F:$F,$I301,収穫記録!$B:$B,"&gt;="&amp;$J$5,収穫記録!$B:$B,"&lt;="&amp;$J$6)
/_xlfn.UNIQUE(_xlfn._xlws.FILTER($E:$E,$D:$D=$J$3))
/IF($J$4="総計",1,IF($J$4="割合",$H301,$K301/10))
),0)</f>
        <v/>
      </c>
      <c r="P301" s="48" t="str" cm="1">
        <f t="array" ref="P301">IFERROR(
IF(OR(P$9="",$I301=""),"",
SUMIFS(収穫記録!$P:$P,収穫記録!$D:$D,$J$1,収穫記録!$I:$I,$J$2,収穫記録!$J:$J,P$9,収穫記録!$F:$F,$I301,収穫記録!$B:$B,"&gt;="&amp;$J$5,収穫記録!$B:$B,"&lt;="&amp;$J$6)
/_xlfn.UNIQUE(_xlfn._xlws.FILTER($E:$E,$D:$D=$J$3))
/IF($J$4="総計",1,IF($J$4="割合",$H301,$K301/10))
),0)</f>
        <v/>
      </c>
      <c r="Q301" s="48" t="str" cm="1">
        <f t="array" ref="Q301">IFERROR(
IF(OR(Q$9="",$I301=""),"",
SUMIFS(収穫記録!$P:$P,収穫記録!$D:$D,$J$1,収穫記録!$I:$I,$J$2,収穫記録!$J:$J,Q$9,収穫記録!$F:$F,$I301,収穫記録!$B:$B,"&gt;="&amp;$J$5,収穫記録!$B:$B,"&lt;="&amp;$J$6)
/_xlfn.UNIQUE(_xlfn._xlws.FILTER($E:$E,$D:$D=$J$3))
/IF($J$4="総計",1,IF($J$4="割合",$H301,$K301/10))
),0)</f>
        <v/>
      </c>
      <c r="R301" s="48" t="str" cm="1">
        <f t="array" ref="R301">IFERROR(
IF(OR(R$9="",$I301=""),"",
SUMIFS(収穫記録!$P:$P,収穫記録!$D:$D,$J$1,収穫記録!$I:$I,$J$2,収穫記録!$J:$J,R$9,収穫記録!$F:$F,$I301,収穫記録!$B:$B,"&gt;="&amp;$J$5,収穫記録!$B:$B,"&lt;="&amp;$J$6)
/_xlfn.UNIQUE(_xlfn._xlws.FILTER($E:$E,$D:$D=$J$3))
/IF($J$4="総計",1,IF($J$4="割合",$H301,$K301/10))
),0)</f>
        <v/>
      </c>
      <c r="S301" s="48" t="str" cm="1">
        <f t="array" ref="S301">IFERROR(
IF(OR(S$9="",$I301=""),"",
SUMIFS(収穫記録!$P:$P,収穫記録!$D:$D,$J$1,収穫記録!$I:$I,$J$2,収穫記録!$J:$J,S$9,収穫記録!$F:$F,$I301,収穫記録!$B:$B,"&gt;="&amp;$J$5,収穫記録!$B:$B,"&lt;="&amp;$J$6)
/_xlfn.UNIQUE(_xlfn._xlws.FILTER($E:$E,$D:$D=$J$3))
/IF($J$4="総計",1,IF($J$4="割合",$H301,$K301/10))
),0)</f>
        <v/>
      </c>
      <c r="T301" s="48" t="str" cm="1">
        <f t="array" ref="T301">IFERROR(
IF(OR(T$9="",$I301=""),"",
SUMIFS(収穫記録!$P:$P,収穫記録!$D:$D,$J$1,収穫記録!$I:$I,$J$2,収穫記録!$J:$J,T$9,収穫記録!$F:$F,$I301,収穫記録!$B:$B,"&gt;="&amp;$J$5,収穫記録!$B:$B,"&lt;="&amp;$J$6)
/_xlfn.UNIQUE(_xlfn._xlws.FILTER($E:$E,$D:$D=$J$3))
/IF($J$4="総計",1,IF($J$4="割合",$H301,$K301/10))
),0)</f>
        <v/>
      </c>
      <c r="U301" s="48" t="str" cm="1">
        <f t="array" ref="U301">IFERROR(
IF(OR(U$9="",$I301=""),"",
SUMIFS(収穫記録!$P:$P,収穫記録!$D:$D,$J$1,収穫記録!$I:$I,$J$2,収穫記録!$J:$J,U$9,収穫記録!$F:$F,$I301,収穫記録!$B:$B,"&gt;="&amp;$J$5,収穫記録!$B:$B,"&lt;="&amp;$J$6)
/_xlfn.UNIQUE(_xlfn._xlws.FILTER($E:$E,$D:$D=$J$3))
/IF($J$4="総計",1,IF($J$4="割合",$H301,$K301/10))
),0)</f>
        <v/>
      </c>
      <c r="V301" s="48" t="str" cm="1">
        <f t="array" ref="V301">IFERROR(
IF(OR(V$9="",$I301=""),"",
SUMIFS(収穫記録!$P:$P,収穫記録!$D:$D,$J$1,収穫記録!$I:$I,$J$2,収穫記録!$J:$J,V$9,収穫記録!$F:$F,$I301,収穫記録!$B:$B,"&gt;="&amp;$J$5,収穫記録!$B:$B,"&lt;="&amp;$J$6)
/_xlfn.UNIQUE(_xlfn._xlws.FILTER($E:$E,$D:$D=$J$3))
/IF($J$4="総計",1,IF($J$4="割合",$H301,$K301/10))
),0)</f>
        <v/>
      </c>
      <c r="W301" s="48" t="str" cm="1">
        <f t="array" ref="W301">IFERROR(
IF(OR(W$9="",$I301=""),"",
SUMIFS(収穫記録!$P:$P,収穫記録!$D:$D,$J$1,収穫記録!$I:$I,$J$2,収穫記録!$J:$J,W$9,収穫記録!$F:$F,$I301,収穫記録!$B:$B,"&gt;="&amp;$J$5,収穫記録!$B:$B,"&lt;="&amp;$J$6)
/_xlfn.UNIQUE(_xlfn._xlws.FILTER($E:$E,$D:$D=$J$3))
/IF($J$4="総計",1,IF($J$4="割合",$H301,$K301/10))
),0)</f>
        <v/>
      </c>
      <c r="X301" s="48" t="str" cm="1">
        <f t="array" ref="X301">IFERROR(
IF(OR(X$9="",$I301=""),"",
SUMIFS(収穫記録!$P:$P,収穫記録!$D:$D,$J$1,収穫記録!$I:$I,$J$2,収穫記録!$J:$J,X$9,収穫記録!$F:$F,$I301,収穫記録!$B:$B,"&gt;="&amp;$J$5,収穫記録!$B:$B,"&lt;="&amp;$J$6)
/_xlfn.UNIQUE(_xlfn._xlws.FILTER($E:$E,$D:$D=$J$3))
/IF($J$4="総計",1,IF($J$4="割合",$H301,$K301/10))
),0)</f>
        <v/>
      </c>
    </row>
    <row r="302" spans="10:24">
      <c r="J302" s="13"/>
      <c r="K302" s="37"/>
      <c r="L302" s="46" t="str">
        <f t="shared" si="4"/>
        <v/>
      </c>
      <c r="M302" s="47" cm="1">
        <f t="array" ref="M302">IFERROR(
IF(OR(M$9="",$I302=""),"",
SUMIFS(収穫記録!$P:$P,収穫記録!$D:$D,$J$1,収穫記録!$I:$I,$J$2,収穫記録!$J:$J,M$9,収穫記録!$F:$F,$I302,収穫記録!$B:$B,"&gt;="&amp;$J$5,収穫記録!$B:$B,"&lt;="&amp;$J$6)
/_xlfn.UNIQUE(_xlfn._xlws.FILTER($E:$E,$D:$D=$J$3))
/IF($J$4="総計",1,IF($J$4="割合",$H302,$K302/10))
),0)</f>
        <v>0</v>
      </c>
      <c r="N302" s="48" t="str" cm="1">
        <f t="array" ref="N302">IFERROR(
IF(OR(N$9="",$I302=""),"",
SUMIFS(収穫記録!$P:$P,収穫記録!$D:$D,$J$1,収穫記録!$I:$I,$J$2,収穫記録!$J:$J,N$9,収穫記録!$F:$F,$I302,収穫記録!$B:$B,"&gt;="&amp;$J$5,収穫記録!$B:$B,"&lt;="&amp;$J$6)
/_xlfn.UNIQUE(_xlfn._xlws.FILTER($E:$E,$D:$D=$J$3))
/IF($J$4="総計",1,IF($J$4="割合",$H302,$K302/10))
),0)</f>
        <v/>
      </c>
      <c r="O302" s="48" t="str" cm="1">
        <f t="array" ref="O302">IFERROR(
IF(OR(O$9="",$I302=""),"",
SUMIFS(収穫記録!$P:$P,収穫記録!$D:$D,$J$1,収穫記録!$I:$I,$J$2,収穫記録!$J:$J,O$9,収穫記録!$F:$F,$I302,収穫記録!$B:$B,"&gt;="&amp;$J$5,収穫記録!$B:$B,"&lt;="&amp;$J$6)
/_xlfn.UNIQUE(_xlfn._xlws.FILTER($E:$E,$D:$D=$J$3))
/IF($J$4="総計",1,IF($J$4="割合",$H302,$K302/10))
),0)</f>
        <v/>
      </c>
      <c r="P302" s="48" t="str" cm="1">
        <f t="array" ref="P302">IFERROR(
IF(OR(P$9="",$I302=""),"",
SUMIFS(収穫記録!$P:$P,収穫記録!$D:$D,$J$1,収穫記録!$I:$I,$J$2,収穫記録!$J:$J,P$9,収穫記録!$F:$F,$I302,収穫記録!$B:$B,"&gt;="&amp;$J$5,収穫記録!$B:$B,"&lt;="&amp;$J$6)
/_xlfn.UNIQUE(_xlfn._xlws.FILTER($E:$E,$D:$D=$J$3))
/IF($J$4="総計",1,IF($J$4="割合",$H302,$K302/10))
),0)</f>
        <v/>
      </c>
      <c r="Q302" s="48" t="str" cm="1">
        <f t="array" ref="Q302">IFERROR(
IF(OR(Q$9="",$I302=""),"",
SUMIFS(収穫記録!$P:$P,収穫記録!$D:$D,$J$1,収穫記録!$I:$I,$J$2,収穫記録!$J:$J,Q$9,収穫記録!$F:$F,$I302,収穫記録!$B:$B,"&gt;="&amp;$J$5,収穫記録!$B:$B,"&lt;="&amp;$J$6)
/_xlfn.UNIQUE(_xlfn._xlws.FILTER($E:$E,$D:$D=$J$3))
/IF($J$4="総計",1,IF($J$4="割合",$H302,$K302/10))
),0)</f>
        <v/>
      </c>
      <c r="R302" s="48" t="str" cm="1">
        <f t="array" ref="R302">IFERROR(
IF(OR(R$9="",$I302=""),"",
SUMIFS(収穫記録!$P:$P,収穫記録!$D:$D,$J$1,収穫記録!$I:$I,$J$2,収穫記録!$J:$J,R$9,収穫記録!$F:$F,$I302,収穫記録!$B:$B,"&gt;="&amp;$J$5,収穫記録!$B:$B,"&lt;="&amp;$J$6)
/_xlfn.UNIQUE(_xlfn._xlws.FILTER($E:$E,$D:$D=$J$3))
/IF($J$4="総計",1,IF($J$4="割合",$H302,$K302/10))
),0)</f>
        <v/>
      </c>
      <c r="S302" s="48" t="str" cm="1">
        <f t="array" ref="S302">IFERROR(
IF(OR(S$9="",$I302=""),"",
SUMIFS(収穫記録!$P:$P,収穫記録!$D:$D,$J$1,収穫記録!$I:$I,$J$2,収穫記録!$J:$J,S$9,収穫記録!$F:$F,$I302,収穫記録!$B:$B,"&gt;="&amp;$J$5,収穫記録!$B:$B,"&lt;="&amp;$J$6)
/_xlfn.UNIQUE(_xlfn._xlws.FILTER($E:$E,$D:$D=$J$3))
/IF($J$4="総計",1,IF($J$4="割合",$H302,$K302/10))
),0)</f>
        <v/>
      </c>
      <c r="T302" s="48" t="str" cm="1">
        <f t="array" ref="T302">IFERROR(
IF(OR(T$9="",$I302=""),"",
SUMIFS(収穫記録!$P:$P,収穫記録!$D:$D,$J$1,収穫記録!$I:$I,$J$2,収穫記録!$J:$J,T$9,収穫記録!$F:$F,$I302,収穫記録!$B:$B,"&gt;="&amp;$J$5,収穫記録!$B:$B,"&lt;="&amp;$J$6)
/_xlfn.UNIQUE(_xlfn._xlws.FILTER($E:$E,$D:$D=$J$3))
/IF($J$4="総計",1,IF($J$4="割合",$H302,$K302/10))
),0)</f>
        <v/>
      </c>
      <c r="U302" s="48" t="str" cm="1">
        <f t="array" ref="U302">IFERROR(
IF(OR(U$9="",$I302=""),"",
SUMIFS(収穫記録!$P:$P,収穫記録!$D:$D,$J$1,収穫記録!$I:$I,$J$2,収穫記録!$J:$J,U$9,収穫記録!$F:$F,$I302,収穫記録!$B:$B,"&gt;="&amp;$J$5,収穫記録!$B:$B,"&lt;="&amp;$J$6)
/_xlfn.UNIQUE(_xlfn._xlws.FILTER($E:$E,$D:$D=$J$3))
/IF($J$4="総計",1,IF($J$4="割合",$H302,$K302/10))
),0)</f>
        <v/>
      </c>
      <c r="V302" s="48" t="str" cm="1">
        <f t="array" ref="V302">IFERROR(
IF(OR(V$9="",$I302=""),"",
SUMIFS(収穫記録!$P:$P,収穫記録!$D:$D,$J$1,収穫記録!$I:$I,$J$2,収穫記録!$J:$J,V$9,収穫記録!$F:$F,$I302,収穫記録!$B:$B,"&gt;="&amp;$J$5,収穫記録!$B:$B,"&lt;="&amp;$J$6)
/_xlfn.UNIQUE(_xlfn._xlws.FILTER($E:$E,$D:$D=$J$3))
/IF($J$4="総計",1,IF($J$4="割合",$H302,$K302/10))
),0)</f>
        <v/>
      </c>
      <c r="W302" s="48" t="str" cm="1">
        <f t="array" ref="W302">IFERROR(
IF(OR(W$9="",$I302=""),"",
SUMIFS(収穫記録!$P:$P,収穫記録!$D:$D,$J$1,収穫記録!$I:$I,$J$2,収穫記録!$J:$J,W$9,収穫記録!$F:$F,$I302,収穫記録!$B:$B,"&gt;="&amp;$J$5,収穫記録!$B:$B,"&lt;="&amp;$J$6)
/_xlfn.UNIQUE(_xlfn._xlws.FILTER($E:$E,$D:$D=$J$3))
/IF($J$4="総計",1,IF($J$4="割合",$H302,$K302/10))
),0)</f>
        <v/>
      </c>
      <c r="X302" s="48" t="str" cm="1">
        <f t="array" ref="X302">IFERROR(
IF(OR(X$9="",$I302=""),"",
SUMIFS(収穫記録!$P:$P,収穫記録!$D:$D,$J$1,収穫記録!$I:$I,$J$2,収穫記録!$J:$J,X$9,収穫記録!$F:$F,$I302,収穫記録!$B:$B,"&gt;="&amp;$J$5,収穫記録!$B:$B,"&lt;="&amp;$J$6)
/_xlfn.UNIQUE(_xlfn._xlws.FILTER($E:$E,$D:$D=$J$3))
/IF($J$4="総計",1,IF($J$4="割合",$H302,$K302/10))
),0)</f>
        <v/>
      </c>
    </row>
    <row r="303" spans="10:24">
      <c r="J303" s="13"/>
      <c r="K303" s="37"/>
      <c r="L303" s="46" t="str">
        <f t="shared" si="4"/>
        <v/>
      </c>
      <c r="M303" s="47" cm="1">
        <f t="array" ref="M303">IFERROR(
IF(OR(M$9="",$I303=""),"",
SUMIFS(収穫記録!$P:$P,収穫記録!$D:$D,$J$1,収穫記録!$I:$I,$J$2,収穫記録!$J:$J,M$9,収穫記録!$F:$F,$I303,収穫記録!$B:$B,"&gt;="&amp;$J$5,収穫記録!$B:$B,"&lt;="&amp;$J$6)
/_xlfn.UNIQUE(_xlfn._xlws.FILTER($E:$E,$D:$D=$J$3))
/IF($J$4="総計",1,IF($J$4="割合",$H303,$K303/10))
),0)</f>
        <v>0</v>
      </c>
      <c r="N303" s="48" t="str" cm="1">
        <f t="array" ref="N303">IFERROR(
IF(OR(N$9="",$I303=""),"",
SUMIFS(収穫記録!$P:$P,収穫記録!$D:$D,$J$1,収穫記録!$I:$I,$J$2,収穫記録!$J:$J,N$9,収穫記録!$F:$F,$I303,収穫記録!$B:$B,"&gt;="&amp;$J$5,収穫記録!$B:$B,"&lt;="&amp;$J$6)
/_xlfn.UNIQUE(_xlfn._xlws.FILTER($E:$E,$D:$D=$J$3))
/IF($J$4="総計",1,IF($J$4="割合",$H303,$K303/10))
),0)</f>
        <v/>
      </c>
      <c r="O303" s="48" t="str" cm="1">
        <f t="array" ref="O303">IFERROR(
IF(OR(O$9="",$I303=""),"",
SUMIFS(収穫記録!$P:$P,収穫記録!$D:$D,$J$1,収穫記録!$I:$I,$J$2,収穫記録!$J:$J,O$9,収穫記録!$F:$F,$I303,収穫記録!$B:$B,"&gt;="&amp;$J$5,収穫記録!$B:$B,"&lt;="&amp;$J$6)
/_xlfn.UNIQUE(_xlfn._xlws.FILTER($E:$E,$D:$D=$J$3))
/IF($J$4="総計",1,IF($J$4="割合",$H303,$K303/10))
),0)</f>
        <v/>
      </c>
      <c r="P303" s="48" t="str" cm="1">
        <f t="array" ref="P303">IFERROR(
IF(OR(P$9="",$I303=""),"",
SUMIFS(収穫記録!$P:$P,収穫記録!$D:$D,$J$1,収穫記録!$I:$I,$J$2,収穫記録!$J:$J,P$9,収穫記録!$F:$F,$I303,収穫記録!$B:$B,"&gt;="&amp;$J$5,収穫記録!$B:$B,"&lt;="&amp;$J$6)
/_xlfn.UNIQUE(_xlfn._xlws.FILTER($E:$E,$D:$D=$J$3))
/IF($J$4="総計",1,IF($J$4="割合",$H303,$K303/10))
),0)</f>
        <v/>
      </c>
      <c r="Q303" s="48" t="str" cm="1">
        <f t="array" ref="Q303">IFERROR(
IF(OR(Q$9="",$I303=""),"",
SUMIFS(収穫記録!$P:$P,収穫記録!$D:$D,$J$1,収穫記録!$I:$I,$J$2,収穫記録!$J:$J,Q$9,収穫記録!$F:$F,$I303,収穫記録!$B:$B,"&gt;="&amp;$J$5,収穫記録!$B:$B,"&lt;="&amp;$J$6)
/_xlfn.UNIQUE(_xlfn._xlws.FILTER($E:$E,$D:$D=$J$3))
/IF($J$4="総計",1,IF($J$4="割合",$H303,$K303/10))
),0)</f>
        <v/>
      </c>
      <c r="R303" s="48" t="str" cm="1">
        <f t="array" ref="R303">IFERROR(
IF(OR(R$9="",$I303=""),"",
SUMIFS(収穫記録!$P:$P,収穫記録!$D:$D,$J$1,収穫記録!$I:$I,$J$2,収穫記録!$J:$J,R$9,収穫記録!$F:$F,$I303,収穫記録!$B:$B,"&gt;="&amp;$J$5,収穫記録!$B:$B,"&lt;="&amp;$J$6)
/_xlfn.UNIQUE(_xlfn._xlws.FILTER($E:$E,$D:$D=$J$3))
/IF($J$4="総計",1,IF($J$4="割合",$H303,$K303/10))
),0)</f>
        <v/>
      </c>
      <c r="S303" s="48" t="str" cm="1">
        <f t="array" ref="S303">IFERROR(
IF(OR(S$9="",$I303=""),"",
SUMIFS(収穫記録!$P:$P,収穫記録!$D:$D,$J$1,収穫記録!$I:$I,$J$2,収穫記録!$J:$J,S$9,収穫記録!$F:$F,$I303,収穫記録!$B:$B,"&gt;="&amp;$J$5,収穫記録!$B:$B,"&lt;="&amp;$J$6)
/_xlfn.UNIQUE(_xlfn._xlws.FILTER($E:$E,$D:$D=$J$3))
/IF($J$4="総計",1,IF($J$4="割合",$H303,$K303/10))
),0)</f>
        <v/>
      </c>
      <c r="T303" s="48" t="str" cm="1">
        <f t="array" ref="T303">IFERROR(
IF(OR(T$9="",$I303=""),"",
SUMIFS(収穫記録!$P:$P,収穫記録!$D:$D,$J$1,収穫記録!$I:$I,$J$2,収穫記録!$J:$J,T$9,収穫記録!$F:$F,$I303,収穫記録!$B:$B,"&gt;="&amp;$J$5,収穫記録!$B:$B,"&lt;="&amp;$J$6)
/_xlfn.UNIQUE(_xlfn._xlws.FILTER($E:$E,$D:$D=$J$3))
/IF($J$4="総計",1,IF($J$4="割合",$H303,$K303/10))
),0)</f>
        <v/>
      </c>
      <c r="U303" s="48" t="str" cm="1">
        <f t="array" ref="U303">IFERROR(
IF(OR(U$9="",$I303=""),"",
SUMIFS(収穫記録!$P:$P,収穫記録!$D:$D,$J$1,収穫記録!$I:$I,$J$2,収穫記録!$J:$J,U$9,収穫記録!$F:$F,$I303,収穫記録!$B:$B,"&gt;="&amp;$J$5,収穫記録!$B:$B,"&lt;="&amp;$J$6)
/_xlfn.UNIQUE(_xlfn._xlws.FILTER($E:$E,$D:$D=$J$3))
/IF($J$4="総計",1,IF($J$4="割合",$H303,$K303/10))
),0)</f>
        <v/>
      </c>
      <c r="V303" s="48" t="str" cm="1">
        <f t="array" ref="V303">IFERROR(
IF(OR(V$9="",$I303=""),"",
SUMIFS(収穫記録!$P:$P,収穫記録!$D:$D,$J$1,収穫記録!$I:$I,$J$2,収穫記録!$J:$J,V$9,収穫記録!$F:$F,$I303,収穫記録!$B:$B,"&gt;="&amp;$J$5,収穫記録!$B:$B,"&lt;="&amp;$J$6)
/_xlfn.UNIQUE(_xlfn._xlws.FILTER($E:$E,$D:$D=$J$3))
/IF($J$4="総計",1,IF($J$4="割合",$H303,$K303/10))
),0)</f>
        <v/>
      </c>
      <c r="W303" s="48" t="str" cm="1">
        <f t="array" ref="W303">IFERROR(
IF(OR(W$9="",$I303=""),"",
SUMIFS(収穫記録!$P:$P,収穫記録!$D:$D,$J$1,収穫記録!$I:$I,$J$2,収穫記録!$J:$J,W$9,収穫記録!$F:$F,$I303,収穫記録!$B:$B,"&gt;="&amp;$J$5,収穫記録!$B:$B,"&lt;="&amp;$J$6)
/_xlfn.UNIQUE(_xlfn._xlws.FILTER($E:$E,$D:$D=$J$3))
/IF($J$4="総計",1,IF($J$4="割合",$H303,$K303/10))
),0)</f>
        <v/>
      </c>
      <c r="X303" s="48" t="str" cm="1">
        <f t="array" ref="X303">IFERROR(
IF(OR(X$9="",$I303=""),"",
SUMIFS(収穫記録!$P:$P,収穫記録!$D:$D,$J$1,収穫記録!$I:$I,$J$2,収穫記録!$J:$J,X$9,収穫記録!$F:$F,$I303,収穫記録!$B:$B,"&gt;="&amp;$J$5,収穫記録!$B:$B,"&lt;="&amp;$J$6)
/_xlfn.UNIQUE(_xlfn._xlws.FILTER($E:$E,$D:$D=$J$3))
/IF($J$4="総計",1,IF($J$4="割合",$H303,$K303/10))
),0)</f>
        <v/>
      </c>
    </row>
    <row r="304" spans="10:24">
      <c r="J304" s="13"/>
      <c r="K304" s="37"/>
      <c r="L304" s="46" t="str">
        <f t="shared" si="4"/>
        <v/>
      </c>
      <c r="M304" s="47" cm="1">
        <f t="array" ref="M304">IFERROR(
IF(OR(M$9="",$I304=""),"",
SUMIFS(収穫記録!$P:$P,収穫記録!$D:$D,$J$1,収穫記録!$I:$I,$J$2,収穫記録!$J:$J,M$9,収穫記録!$F:$F,$I304,収穫記録!$B:$B,"&gt;="&amp;$J$5,収穫記録!$B:$B,"&lt;="&amp;$J$6)
/_xlfn.UNIQUE(_xlfn._xlws.FILTER($E:$E,$D:$D=$J$3))
/IF($J$4="総計",1,IF($J$4="割合",$H304,$K304/10))
),0)</f>
        <v>0</v>
      </c>
      <c r="N304" s="48" t="str" cm="1">
        <f t="array" ref="N304">IFERROR(
IF(OR(N$9="",$I304=""),"",
SUMIFS(収穫記録!$P:$P,収穫記録!$D:$D,$J$1,収穫記録!$I:$I,$J$2,収穫記録!$J:$J,N$9,収穫記録!$F:$F,$I304,収穫記録!$B:$B,"&gt;="&amp;$J$5,収穫記録!$B:$B,"&lt;="&amp;$J$6)
/_xlfn.UNIQUE(_xlfn._xlws.FILTER($E:$E,$D:$D=$J$3))
/IF($J$4="総計",1,IF($J$4="割合",$H304,$K304/10))
),0)</f>
        <v/>
      </c>
      <c r="O304" s="48" t="str" cm="1">
        <f t="array" ref="O304">IFERROR(
IF(OR(O$9="",$I304=""),"",
SUMIFS(収穫記録!$P:$P,収穫記録!$D:$D,$J$1,収穫記録!$I:$I,$J$2,収穫記録!$J:$J,O$9,収穫記録!$F:$F,$I304,収穫記録!$B:$B,"&gt;="&amp;$J$5,収穫記録!$B:$B,"&lt;="&amp;$J$6)
/_xlfn.UNIQUE(_xlfn._xlws.FILTER($E:$E,$D:$D=$J$3))
/IF($J$4="総計",1,IF($J$4="割合",$H304,$K304/10))
),0)</f>
        <v/>
      </c>
      <c r="P304" s="48" t="str" cm="1">
        <f t="array" ref="P304">IFERROR(
IF(OR(P$9="",$I304=""),"",
SUMIFS(収穫記録!$P:$P,収穫記録!$D:$D,$J$1,収穫記録!$I:$I,$J$2,収穫記録!$J:$J,P$9,収穫記録!$F:$F,$I304,収穫記録!$B:$B,"&gt;="&amp;$J$5,収穫記録!$B:$B,"&lt;="&amp;$J$6)
/_xlfn.UNIQUE(_xlfn._xlws.FILTER($E:$E,$D:$D=$J$3))
/IF($J$4="総計",1,IF($J$4="割合",$H304,$K304/10))
),0)</f>
        <v/>
      </c>
      <c r="Q304" s="48" t="str" cm="1">
        <f t="array" ref="Q304">IFERROR(
IF(OR(Q$9="",$I304=""),"",
SUMIFS(収穫記録!$P:$P,収穫記録!$D:$D,$J$1,収穫記録!$I:$I,$J$2,収穫記録!$J:$J,Q$9,収穫記録!$F:$F,$I304,収穫記録!$B:$B,"&gt;="&amp;$J$5,収穫記録!$B:$B,"&lt;="&amp;$J$6)
/_xlfn.UNIQUE(_xlfn._xlws.FILTER($E:$E,$D:$D=$J$3))
/IF($J$4="総計",1,IF($J$4="割合",$H304,$K304/10))
),0)</f>
        <v/>
      </c>
      <c r="R304" s="48" t="str" cm="1">
        <f t="array" ref="R304">IFERROR(
IF(OR(R$9="",$I304=""),"",
SUMIFS(収穫記録!$P:$P,収穫記録!$D:$D,$J$1,収穫記録!$I:$I,$J$2,収穫記録!$J:$J,R$9,収穫記録!$F:$F,$I304,収穫記録!$B:$B,"&gt;="&amp;$J$5,収穫記録!$B:$B,"&lt;="&amp;$J$6)
/_xlfn.UNIQUE(_xlfn._xlws.FILTER($E:$E,$D:$D=$J$3))
/IF($J$4="総計",1,IF($J$4="割合",$H304,$K304/10))
),0)</f>
        <v/>
      </c>
      <c r="S304" s="48" t="str" cm="1">
        <f t="array" ref="S304">IFERROR(
IF(OR(S$9="",$I304=""),"",
SUMIFS(収穫記録!$P:$P,収穫記録!$D:$D,$J$1,収穫記録!$I:$I,$J$2,収穫記録!$J:$J,S$9,収穫記録!$F:$F,$I304,収穫記録!$B:$B,"&gt;="&amp;$J$5,収穫記録!$B:$B,"&lt;="&amp;$J$6)
/_xlfn.UNIQUE(_xlfn._xlws.FILTER($E:$E,$D:$D=$J$3))
/IF($J$4="総計",1,IF($J$4="割合",$H304,$K304/10))
),0)</f>
        <v/>
      </c>
      <c r="T304" s="48" t="str" cm="1">
        <f t="array" ref="T304">IFERROR(
IF(OR(T$9="",$I304=""),"",
SUMIFS(収穫記録!$P:$P,収穫記録!$D:$D,$J$1,収穫記録!$I:$I,$J$2,収穫記録!$J:$J,T$9,収穫記録!$F:$F,$I304,収穫記録!$B:$B,"&gt;="&amp;$J$5,収穫記録!$B:$B,"&lt;="&amp;$J$6)
/_xlfn.UNIQUE(_xlfn._xlws.FILTER($E:$E,$D:$D=$J$3))
/IF($J$4="総計",1,IF($J$4="割合",$H304,$K304/10))
),0)</f>
        <v/>
      </c>
      <c r="U304" s="48" t="str" cm="1">
        <f t="array" ref="U304">IFERROR(
IF(OR(U$9="",$I304=""),"",
SUMIFS(収穫記録!$P:$P,収穫記録!$D:$D,$J$1,収穫記録!$I:$I,$J$2,収穫記録!$J:$J,U$9,収穫記録!$F:$F,$I304,収穫記録!$B:$B,"&gt;="&amp;$J$5,収穫記録!$B:$B,"&lt;="&amp;$J$6)
/_xlfn.UNIQUE(_xlfn._xlws.FILTER($E:$E,$D:$D=$J$3))
/IF($J$4="総計",1,IF($J$4="割合",$H304,$K304/10))
),0)</f>
        <v/>
      </c>
      <c r="V304" s="48" t="str" cm="1">
        <f t="array" ref="V304">IFERROR(
IF(OR(V$9="",$I304=""),"",
SUMIFS(収穫記録!$P:$P,収穫記録!$D:$D,$J$1,収穫記録!$I:$I,$J$2,収穫記録!$J:$J,V$9,収穫記録!$F:$F,$I304,収穫記録!$B:$B,"&gt;="&amp;$J$5,収穫記録!$B:$B,"&lt;="&amp;$J$6)
/_xlfn.UNIQUE(_xlfn._xlws.FILTER($E:$E,$D:$D=$J$3))
/IF($J$4="総計",1,IF($J$4="割合",$H304,$K304/10))
),0)</f>
        <v/>
      </c>
      <c r="W304" s="48" t="str" cm="1">
        <f t="array" ref="W304">IFERROR(
IF(OR(W$9="",$I304=""),"",
SUMIFS(収穫記録!$P:$P,収穫記録!$D:$D,$J$1,収穫記録!$I:$I,$J$2,収穫記録!$J:$J,W$9,収穫記録!$F:$F,$I304,収穫記録!$B:$B,"&gt;="&amp;$J$5,収穫記録!$B:$B,"&lt;="&amp;$J$6)
/_xlfn.UNIQUE(_xlfn._xlws.FILTER($E:$E,$D:$D=$J$3))
/IF($J$4="総計",1,IF($J$4="割合",$H304,$K304/10))
),0)</f>
        <v/>
      </c>
      <c r="X304" s="48" t="str" cm="1">
        <f t="array" ref="X304">IFERROR(
IF(OR(X$9="",$I304=""),"",
SUMIFS(収穫記録!$P:$P,収穫記録!$D:$D,$J$1,収穫記録!$I:$I,$J$2,収穫記録!$J:$J,X$9,収穫記録!$F:$F,$I304,収穫記録!$B:$B,"&gt;="&amp;$J$5,収穫記録!$B:$B,"&lt;="&amp;$J$6)
/_xlfn.UNIQUE(_xlfn._xlws.FILTER($E:$E,$D:$D=$J$3))
/IF($J$4="総計",1,IF($J$4="割合",$H304,$K304/10))
),0)</f>
        <v/>
      </c>
    </row>
    <row r="305" spans="10:24">
      <c r="J305" s="13"/>
      <c r="K305" s="37"/>
      <c r="L305" s="46" t="str">
        <f t="shared" si="4"/>
        <v/>
      </c>
      <c r="M305" s="47" cm="1">
        <f t="array" ref="M305">IFERROR(
IF(OR(M$9="",$I305=""),"",
SUMIFS(収穫記録!$P:$P,収穫記録!$D:$D,$J$1,収穫記録!$I:$I,$J$2,収穫記録!$J:$J,M$9,収穫記録!$F:$F,$I305,収穫記録!$B:$B,"&gt;="&amp;$J$5,収穫記録!$B:$B,"&lt;="&amp;$J$6)
/_xlfn.UNIQUE(_xlfn._xlws.FILTER($E:$E,$D:$D=$J$3))
/IF($J$4="総計",1,IF($J$4="割合",$H305,$K305/10))
),0)</f>
        <v>0</v>
      </c>
      <c r="N305" s="48" t="str" cm="1">
        <f t="array" ref="N305">IFERROR(
IF(OR(N$9="",$I305=""),"",
SUMIFS(収穫記録!$P:$P,収穫記録!$D:$D,$J$1,収穫記録!$I:$I,$J$2,収穫記録!$J:$J,N$9,収穫記録!$F:$F,$I305,収穫記録!$B:$B,"&gt;="&amp;$J$5,収穫記録!$B:$B,"&lt;="&amp;$J$6)
/_xlfn.UNIQUE(_xlfn._xlws.FILTER($E:$E,$D:$D=$J$3))
/IF($J$4="総計",1,IF($J$4="割合",$H305,$K305/10))
),0)</f>
        <v/>
      </c>
      <c r="O305" s="48" t="str" cm="1">
        <f t="array" ref="O305">IFERROR(
IF(OR(O$9="",$I305=""),"",
SUMIFS(収穫記録!$P:$P,収穫記録!$D:$D,$J$1,収穫記録!$I:$I,$J$2,収穫記録!$J:$J,O$9,収穫記録!$F:$F,$I305,収穫記録!$B:$B,"&gt;="&amp;$J$5,収穫記録!$B:$B,"&lt;="&amp;$J$6)
/_xlfn.UNIQUE(_xlfn._xlws.FILTER($E:$E,$D:$D=$J$3))
/IF($J$4="総計",1,IF($J$4="割合",$H305,$K305/10))
),0)</f>
        <v/>
      </c>
      <c r="P305" s="48" t="str" cm="1">
        <f t="array" ref="P305">IFERROR(
IF(OR(P$9="",$I305=""),"",
SUMIFS(収穫記録!$P:$P,収穫記録!$D:$D,$J$1,収穫記録!$I:$I,$J$2,収穫記録!$J:$J,P$9,収穫記録!$F:$F,$I305,収穫記録!$B:$B,"&gt;="&amp;$J$5,収穫記録!$B:$B,"&lt;="&amp;$J$6)
/_xlfn.UNIQUE(_xlfn._xlws.FILTER($E:$E,$D:$D=$J$3))
/IF($J$4="総計",1,IF($J$4="割合",$H305,$K305/10))
),0)</f>
        <v/>
      </c>
      <c r="Q305" s="48" t="str" cm="1">
        <f t="array" ref="Q305">IFERROR(
IF(OR(Q$9="",$I305=""),"",
SUMIFS(収穫記録!$P:$P,収穫記録!$D:$D,$J$1,収穫記録!$I:$I,$J$2,収穫記録!$J:$J,Q$9,収穫記録!$F:$F,$I305,収穫記録!$B:$B,"&gt;="&amp;$J$5,収穫記録!$B:$B,"&lt;="&amp;$J$6)
/_xlfn.UNIQUE(_xlfn._xlws.FILTER($E:$E,$D:$D=$J$3))
/IF($J$4="総計",1,IF($J$4="割合",$H305,$K305/10))
),0)</f>
        <v/>
      </c>
      <c r="R305" s="48" t="str" cm="1">
        <f t="array" ref="R305">IFERROR(
IF(OR(R$9="",$I305=""),"",
SUMIFS(収穫記録!$P:$P,収穫記録!$D:$D,$J$1,収穫記録!$I:$I,$J$2,収穫記録!$J:$J,R$9,収穫記録!$F:$F,$I305,収穫記録!$B:$B,"&gt;="&amp;$J$5,収穫記録!$B:$B,"&lt;="&amp;$J$6)
/_xlfn.UNIQUE(_xlfn._xlws.FILTER($E:$E,$D:$D=$J$3))
/IF($J$4="総計",1,IF($J$4="割合",$H305,$K305/10))
),0)</f>
        <v/>
      </c>
      <c r="S305" s="48" t="str" cm="1">
        <f t="array" ref="S305">IFERROR(
IF(OR(S$9="",$I305=""),"",
SUMIFS(収穫記録!$P:$P,収穫記録!$D:$D,$J$1,収穫記録!$I:$I,$J$2,収穫記録!$J:$J,S$9,収穫記録!$F:$F,$I305,収穫記録!$B:$B,"&gt;="&amp;$J$5,収穫記録!$B:$B,"&lt;="&amp;$J$6)
/_xlfn.UNIQUE(_xlfn._xlws.FILTER($E:$E,$D:$D=$J$3))
/IF($J$4="総計",1,IF($J$4="割合",$H305,$K305/10))
),0)</f>
        <v/>
      </c>
      <c r="T305" s="48" t="str" cm="1">
        <f t="array" ref="T305">IFERROR(
IF(OR(T$9="",$I305=""),"",
SUMIFS(収穫記録!$P:$P,収穫記録!$D:$D,$J$1,収穫記録!$I:$I,$J$2,収穫記録!$J:$J,T$9,収穫記録!$F:$F,$I305,収穫記録!$B:$B,"&gt;="&amp;$J$5,収穫記録!$B:$B,"&lt;="&amp;$J$6)
/_xlfn.UNIQUE(_xlfn._xlws.FILTER($E:$E,$D:$D=$J$3))
/IF($J$4="総計",1,IF($J$4="割合",$H305,$K305/10))
),0)</f>
        <v/>
      </c>
      <c r="U305" s="48" t="str" cm="1">
        <f t="array" ref="U305">IFERROR(
IF(OR(U$9="",$I305=""),"",
SUMIFS(収穫記録!$P:$P,収穫記録!$D:$D,$J$1,収穫記録!$I:$I,$J$2,収穫記録!$J:$J,U$9,収穫記録!$F:$F,$I305,収穫記録!$B:$B,"&gt;="&amp;$J$5,収穫記録!$B:$B,"&lt;="&amp;$J$6)
/_xlfn.UNIQUE(_xlfn._xlws.FILTER($E:$E,$D:$D=$J$3))
/IF($J$4="総計",1,IF($J$4="割合",$H305,$K305/10))
),0)</f>
        <v/>
      </c>
      <c r="V305" s="48" t="str" cm="1">
        <f t="array" ref="V305">IFERROR(
IF(OR(V$9="",$I305=""),"",
SUMIFS(収穫記録!$P:$P,収穫記録!$D:$D,$J$1,収穫記録!$I:$I,$J$2,収穫記録!$J:$J,V$9,収穫記録!$F:$F,$I305,収穫記録!$B:$B,"&gt;="&amp;$J$5,収穫記録!$B:$B,"&lt;="&amp;$J$6)
/_xlfn.UNIQUE(_xlfn._xlws.FILTER($E:$E,$D:$D=$J$3))
/IF($J$4="総計",1,IF($J$4="割合",$H305,$K305/10))
),0)</f>
        <v/>
      </c>
      <c r="W305" s="48" t="str" cm="1">
        <f t="array" ref="W305">IFERROR(
IF(OR(W$9="",$I305=""),"",
SUMIFS(収穫記録!$P:$P,収穫記録!$D:$D,$J$1,収穫記録!$I:$I,$J$2,収穫記録!$J:$J,W$9,収穫記録!$F:$F,$I305,収穫記録!$B:$B,"&gt;="&amp;$J$5,収穫記録!$B:$B,"&lt;="&amp;$J$6)
/_xlfn.UNIQUE(_xlfn._xlws.FILTER($E:$E,$D:$D=$J$3))
/IF($J$4="総計",1,IF($J$4="割合",$H305,$K305/10))
),0)</f>
        <v/>
      </c>
      <c r="X305" s="48" t="str" cm="1">
        <f t="array" ref="X305">IFERROR(
IF(OR(X$9="",$I305=""),"",
SUMIFS(収穫記録!$P:$P,収穫記録!$D:$D,$J$1,収穫記録!$I:$I,$J$2,収穫記録!$J:$J,X$9,収穫記録!$F:$F,$I305,収穫記録!$B:$B,"&gt;="&amp;$J$5,収穫記録!$B:$B,"&lt;="&amp;$J$6)
/_xlfn.UNIQUE(_xlfn._xlws.FILTER($E:$E,$D:$D=$J$3))
/IF($J$4="総計",1,IF($J$4="割合",$H305,$K305/10))
),0)</f>
        <v/>
      </c>
    </row>
    <row r="306" spans="10:24">
      <c r="J306" s="13"/>
      <c r="K306" s="37"/>
      <c r="L306" s="46" t="str">
        <f t="shared" si="4"/>
        <v/>
      </c>
      <c r="M306" s="47" cm="1">
        <f t="array" ref="M306">IFERROR(
IF(OR(M$9="",$I306=""),"",
SUMIFS(収穫記録!$P:$P,収穫記録!$D:$D,$J$1,収穫記録!$I:$I,$J$2,収穫記録!$J:$J,M$9,収穫記録!$F:$F,$I306,収穫記録!$B:$B,"&gt;="&amp;$J$5,収穫記録!$B:$B,"&lt;="&amp;$J$6)
/_xlfn.UNIQUE(_xlfn._xlws.FILTER($E:$E,$D:$D=$J$3))
/IF($J$4="総計",1,IF($J$4="割合",$H306,$K306/10))
),0)</f>
        <v>0</v>
      </c>
      <c r="N306" s="48" t="str" cm="1">
        <f t="array" ref="N306">IFERROR(
IF(OR(N$9="",$I306=""),"",
SUMIFS(収穫記録!$P:$P,収穫記録!$D:$D,$J$1,収穫記録!$I:$I,$J$2,収穫記録!$J:$J,N$9,収穫記録!$F:$F,$I306,収穫記録!$B:$B,"&gt;="&amp;$J$5,収穫記録!$B:$B,"&lt;="&amp;$J$6)
/_xlfn.UNIQUE(_xlfn._xlws.FILTER($E:$E,$D:$D=$J$3))
/IF($J$4="総計",1,IF($J$4="割合",$H306,$K306/10))
),0)</f>
        <v/>
      </c>
      <c r="O306" s="48" t="str" cm="1">
        <f t="array" ref="O306">IFERROR(
IF(OR(O$9="",$I306=""),"",
SUMIFS(収穫記録!$P:$P,収穫記録!$D:$D,$J$1,収穫記録!$I:$I,$J$2,収穫記録!$J:$J,O$9,収穫記録!$F:$F,$I306,収穫記録!$B:$B,"&gt;="&amp;$J$5,収穫記録!$B:$B,"&lt;="&amp;$J$6)
/_xlfn.UNIQUE(_xlfn._xlws.FILTER($E:$E,$D:$D=$J$3))
/IF($J$4="総計",1,IF($J$4="割合",$H306,$K306/10))
),0)</f>
        <v/>
      </c>
      <c r="P306" s="48" t="str" cm="1">
        <f t="array" ref="P306">IFERROR(
IF(OR(P$9="",$I306=""),"",
SUMIFS(収穫記録!$P:$P,収穫記録!$D:$D,$J$1,収穫記録!$I:$I,$J$2,収穫記録!$J:$J,P$9,収穫記録!$F:$F,$I306,収穫記録!$B:$B,"&gt;="&amp;$J$5,収穫記録!$B:$B,"&lt;="&amp;$J$6)
/_xlfn.UNIQUE(_xlfn._xlws.FILTER($E:$E,$D:$D=$J$3))
/IF($J$4="総計",1,IF($J$4="割合",$H306,$K306/10))
),0)</f>
        <v/>
      </c>
      <c r="Q306" s="48" t="str" cm="1">
        <f t="array" ref="Q306">IFERROR(
IF(OR(Q$9="",$I306=""),"",
SUMIFS(収穫記録!$P:$P,収穫記録!$D:$D,$J$1,収穫記録!$I:$I,$J$2,収穫記録!$J:$J,Q$9,収穫記録!$F:$F,$I306,収穫記録!$B:$B,"&gt;="&amp;$J$5,収穫記録!$B:$B,"&lt;="&amp;$J$6)
/_xlfn.UNIQUE(_xlfn._xlws.FILTER($E:$E,$D:$D=$J$3))
/IF($J$4="総計",1,IF($J$4="割合",$H306,$K306/10))
),0)</f>
        <v/>
      </c>
      <c r="R306" s="48" t="str" cm="1">
        <f t="array" ref="R306">IFERROR(
IF(OR(R$9="",$I306=""),"",
SUMIFS(収穫記録!$P:$P,収穫記録!$D:$D,$J$1,収穫記録!$I:$I,$J$2,収穫記録!$J:$J,R$9,収穫記録!$F:$F,$I306,収穫記録!$B:$B,"&gt;="&amp;$J$5,収穫記録!$B:$B,"&lt;="&amp;$J$6)
/_xlfn.UNIQUE(_xlfn._xlws.FILTER($E:$E,$D:$D=$J$3))
/IF($J$4="総計",1,IF($J$4="割合",$H306,$K306/10))
),0)</f>
        <v/>
      </c>
      <c r="S306" s="48" t="str" cm="1">
        <f t="array" ref="S306">IFERROR(
IF(OR(S$9="",$I306=""),"",
SUMIFS(収穫記録!$P:$P,収穫記録!$D:$D,$J$1,収穫記録!$I:$I,$J$2,収穫記録!$J:$J,S$9,収穫記録!$F:$F,$I306,収穫記録!$B:$B,"&gt;="&amp;$J$5,収穫記録!$B:$B,"&lt;="&amp;$J$6)
/_xlfn.UNIQUE(_xlfn._xlws.FILTER($E:$E,$D:$D=$J$3))
/IF($J$4="総計",1,IF($J$4="割合",$H306,$K306/10))
),0)</f>
        <v/>
      </c>
      <c r="T306" s="48" t="str" cm="1">
        <f t="array" ref="T306">IFERROR(
IF(OR(T$9="",$I306=""),"",
SUMIFS(収穫記録!$P:$P,収穫記録!$D:$D,$J$1,収穫記録!$I:$I,$J$2,収穫記録!$J:$J,T$9,収穫記録!$F:$F,$I306,収穫記録!$B:$B,"&gt;="&amp;$J$5,収穫記録!$B:$B,"&lt;="&amp;$J$6)
/_xlfn.UNIQUE(_xlfn._xlws.FILTER($E:$E,$D:$D=$J$3))
/IF($J$4="総計",1,IF($J$4="割合",$H306,$K306/10))
),0)</f>
        <v/>
      </c>
      <c r="U306" s="48" t="str" cm="1">
        <f t="array" ref="U306">IFERROR(
IF(OR(U$9="",$I306=""),"",
SUMIFS(収穫記録!$P:$P,収穫記録!$D:$D,$J$1,収穫記録!$I:$I,$J$2,収穫記録!$J:$J,U$9,収穫記録!$F:$F,$I306,収穫記録!$B:$B,"&gt;="&amp;$J$5,収穫記録!$B:$B,"&lt;="&amp;$J$6)
/_xlfn.UNIQUE(_xlfn._xlws.FILTER($E:$E,$D:$D=$J$3))
/IF($J$4="総計",1,IF($J$4="割合",$H306,$K306/10))
),0)</f>
        <v/>
      </c>
      <c r="V306" s="48" t="str" cm="1">
        <f t="array" ref="V306">IFERROR(
IF(OR(V$9="",$I306=""),"",
SUMIFS(収穫記録!$P:$P,収穫記録!$D:$D,$J$1,収穫記録!$I:$I,$J$2,収穫記録!$J:$J,V$9,収穫記録!$F:$F,$I306,収穫記録!$B:$B,"&gt;="&amp;$J$5,収穫記録!$B:$B,"&lt;="&amp;$J$6)
/_xlfn.UNIQUE(_xlfn._xlws.FILTER($E:$E,$D:$D=$J$3))
/IF($J$4="総計",1,IF($J$4="割合",$H306,$K306/10))
),0)</f>
        <v/>
      </c>
      <c r="W306" s="48" t="str" cm="1">
        <f t="array" ref="W306">IFERROR(
IF(OR(W$9="",$I306=""),"",
SUMIFS(収穫記録!$P:$P,収穫記録!$D:$D,$J$1,収穫記録!$I:$I,$J$2,収穫記録!$J:$J,W$9,収穫記録!$F:$F,$I306,収穫記録!$B:$B,"&gt;="&amp;$J$5,収穫記録!$B:$B,"&lt;="&amp;$J$6)
/_xlfn.UNIQUE(_xlfn._xlws.FILTER($E:$E,$D:$D=$J$3))
/IF($J$4="総計",1,IF($J$4="割合",$H306,$K306/10))
),0)</f>
        <v/>
      </c>
      <c r="X306" s="48" t="str" cm="1">
        <f t="array" ref="X306">IFERROR(
IF(OR(X$9="",$I306=""),"",
SUMIFS(収穫記録!$P:$P,収穫記録!$D:$D,$J$1,収穫記録!$I:$I,$J$2,収穫記録!$J:$J,X$9,収穫記録!$F:$F,$I306,収穫記録!$B:$B,"&gt;="&amp;$J$5,収穫記録!$B:$B,"&lt;="&amp;$J$6)
/_xlfn.UNIQUE(_xlfn._xlws.FILTER($E:$E,$D:$D=$J$3))
/IF($J$4="総計",1,IF($J$4="割合",$H306,$K306/10))
),0)</f>
        <v/>
      </c>
    </row>
    <row r="307" spans="10:24">
      <c r="J307" s="13"/>
      <c r="K307" s="37"/>
      <c r="L307" s="46" t="str">
        <f t="shared" si="4"/>
        <v/>
      </c>
      <c r="M307" s="47" cm="1">
        <f t="array" ref="M307">IFERROR(
IF(OR(M$9="",$I307=""),"",
SUMIFS(収穫記録!$P:$P,収穫記録!$D:$D,$J$1,収穫記録!$I:$I,$J$2,収穫記録!$J:$J,M$9,収穫記録!$F:$F,$I307,収穫記録!$B:$B,"&gt;="&amp;$J$5,収穫記録!$B:$B,"&lt;="&amp;$J$6)
/_xlfn.UNIQUE(_xlfn._xlws.FILTER($E:$E,$D:$D=$J$3))
/IF($J$4="総計",1,IF($J$4="割合",$H307,$K307/10))
),0)</f>
        <v>0</v>
      </c>
      <c r="N307" s="48" t="str" cm="1">
        <f t="array" ref="N307">IFERROR(
IF(OR(N$9="",$I307=""),"",
SUMIFS(収穫記録!$P:$P,収穫記録!$D:$D,$J$1,収穫記録!$I:$I,$J$2,収穫記録!$J:$J,N$9,収穫記録!$F:$F,$I307,収穫記録!$B:$B,"&gt;="&amp;$J$5,収穫記録!$B:$B,"&lt;="&amp;$J$6)
/_xlfn.UNIQUE(_xlfn._xlws.FILTER($E:$E,$D:$D=$J$3))
/IF($J$4="総計",1,IF($J$4="割合",$H307,$K307/10))
),0)</f>
        <v/>
      </c>
      <c r="O307" s="48" t="str" cm="1">
        <f t="array" ref="O307">IFERROR(
IF(OR(O$9="",$I307=""),"",
SUMIFS(収穫記録!$P:$P,収穫記録!$D:$D,$J$1,収穫記録!$I:$I,$J$2,収穫記録!$J:$J,O$9,収穫記録!$F:$F,$I307,収穫記録!$B:$B,"&gt;="&amp;$J$5,収穫記録!$B:$B,"&lt;="&amp;$J$6)
/_xlfn.UNIQUE(_xlfn._xlws.FILTER($E:$E,$D:$D=$J$3))
/IF($J$4="総計",1,IF($J$4="割合",$H307,$K307/10))
),0)</f>
        <v/>
      </c>
      <c r="P307" s="48" t="str" cm="1">
        <f t="array" ref="P307">IFERROR(
IF(OR(P$9="",$I307=""),"",
SUMIFS(収穫記録!$P:$P,収穫記録!$D:$D,$J$1,収穫記録!$I:$I,$J$2,収穫記録!$J:$J,P$9,収穫記録!$F:$F,$I307,収穫記録!$B:$B,"&gt;="&amp;$J$5,収穫記録!$B:$B,"&lt;="&amp;$J$6)
/_xlfn.UNIQUE(_xlfn._xlws.FILTER($E:$E,$D:$D=$J$3))
/IF($J$4="総計",1,IF($J$4="割合",$H307,$K307/10))
),0)</f>
        <v/>
      </c>
      <c r="Q307" s="48" t="str" cm="1">
        <f t="array" ref="Q307">IFERROR(
IF(OR(Q$9="",$I307=""),"",
SUMIFS(収穫記録!$P:$P,収穫記録!$D:$D,$J$1,収穫記録!$I:$I,$J$2,収穫記録!$J:$J,Q$9,収穫記録!$F:$F,$I307,収穫記録!$B:$B,"&gt;="&amp;$J$5,収穫記録!$B:$B,"&lt;="&amp;$J$6)
/_xlfn.UNIQUE(_xlfn._xlws.FILTER($E:$E,$D:$D=$J$3))
/IF($J$4="総計",1,IF($J$4="割合",$H307,$K307/10))
),0)</f>
        <v/>
      </c>
      <c r="R307" s="48" t="str" cm="1">
        <f t="array" ref="R307">IFERROR(
IF(OR(R$9="",$I307=""),"",
SUMIFS(収穫記録!$P:$P,収穫記録!$D:$D,$J$1,収穫記録!$I:$I,$J$2,収穫記録!$J:$J,R$9,収穫記録!$F:$F,$I307,収穫記録!$B:$B,"&gt;="&amp;$J$5,収穫記録!$B:$B,"&lt;="&amp;$J$6)
/_xlfn.UNIQUE(_xlfn._xlws.FILTER($E:$E,$D:$D=$J$3))
/IF($J$4="総計",1,IF($J$4="割合",$H307,$K307/10))
),0)</f>
        <v/>
      </c>
      <c r="S307" s="48" t="str" cm="1">
        <f t="array" ref="S307">IFERROR(
IF(OR(S$9="",$I307=""),"",
SUMIFS(収穫記録!$P:$P,収穫記録!$D:$D,$J$1,収穫記録!$I:$I,$J$2,収穫記録!$J:$J,S$9,収穫記録!$F:$F,$I307,収穫記録!$B:$B,"&gt;="&amp;$J$5,収穫記録!$B:$B,"&lt;="&amp;$J$6)
/_xlfn.UNIQUE(_xlfn._xlws.FILTER($E:$E,$D:$D=$J$3))
/IF($J$4="総計",1,IF($J$4="割合",$H307,$K307/10))
),0)</f>
        <v/>
      </c>
      <c r="T307" s="48" t="str" cm="1">
        <f t="array" ref="T307">IFERROR(
IF(OR(T$9="",$I307=""),"",
SUMIFS(収穫記録!$P:$P,収穫記録!$D:$D,$J$1,収穫記録!$I:$I,$J$2,収穫記録!$J:$J,T$9,収穫記録!$F:$F,$I307,収穫記録!$B:$B,"&gt;="&amp;$J$5,収穫記録!$B:$B,"&lt;="&amp;$J$6)
/_xlfn.UNIQUE(_xlfn._xlws.FILTER($E:$E,$D:$D=$J$3))
/IF($J$4="総計",1,IF($J$4="割合",$H307,$K307/10))
),0)</f>
        <v/>
      </c>
      <c r="U307" s="48" t="str" cm="1">
        <f t="array" ref="U307">IFERROR(
IF(OR(U$9="",$I307=""),"",
SUMIFS(収穫記録!$P:$P,収穫記録!$D:$D,$J$1,収穫記録!$I:$I,$J$2,収穫記録!$J:$J,U$9,収穫記録!$F:$F,$I307,収穫記録!$B:$B,"&gt;="&amp;$J$5,収穫記録!$B:$B,"&lt;="&amp;$J$6)
/_xlfn.UNIQUE(_xlfn._xlws.FILTER($E:$E,$D:$D=$J$3))
/IF($J$4="総計",1,IF($J$4="割合",$H307,$K307/10))
),0)</f>
        <v/>
      </c>
      <c r="V307" s="48" t="str" cm="1">
        <f t="array" ref="V307">IFERROR(
IF(OR(V$9="",$I307=""),"",
SUMIFS(収穫記録!$P:$P,収穫記録!$D:$D,$J$1,収穫記録!$I:$I,$J$2,収穫記録!$J:$J,V$9,収穫記録!$F:$F,$I307,収穫記録!$B:$B,"&gt;="&amp;$J$5,収穫記録!$B:$B,"&lt;="&amp;$J$6)
/_xlfn.UNIQUE(_xlfn._xlws.FILTER($E:$E,$D:$D=$J$3))
/IF($J$4="総計",1,IF($J$4="割合",$H307,$K307/10))
),0)</f>
        <v/>
      </c>
      <c r="W307" s="48" t="str" cm="1">
        <f t="array" ref="W307">IFERROR(
IF(OR(W$9="",$I307=""),"",
SUMIFS(収穫記録!$P:$P,収穫記録!$D:$D,$J$1,収穫記録!$I:$I,$J$2,収穫記録!$J:$J,W$9,収穫記録!$F:$F,$I307,収穫記録!$B:$B,"&gt;="&amp;$J$5,収穫記録!$B:$B,"&lt;="&amp;$J$6)
/_xlfn.UNIQUE(_xlfn._xlws.FILTER($E:$E,$D:$D=$J$3))
/IF($J$4="総計",1,IF($J$4="割合",$H307,$K307/10))
),0)</f>
        <v/>
      </c>
      <c r="X307" s="48" t="str" cm="1">
        <f t="array" ref="X307">IFERROR(
IF(OR(X$9="",$I307=""),"",
SUMIFS(収穫記録!$P:$P,収穫記録!$D:$D,$J$1,収穫記録!$I:$I,$J$2,収穫記録!$J:$J,X$9,収穫記録!$F:$F,$I307,収穫記録!$B:$B,"&gt;="&amp;$J$5,収穫記録!$B:$B,"&lt;="&amp;$J$6)
/_xlfn.UNIQUE(_xlfn._xlws.FILTER($E:$E,$D:$D=$J$3))
/IF($J$4="総計",1,IF($J$4="割合",$H307,$K307/10))
),0)</f>
        <v/>
      </c>
    </row>
    <row r="308" spans="10:24">
      <c r="J308" s="13"/>
      <c r="K308" s="37"/>
      <c r="L308" s="46" t="str">
        <f t="shared" si="4"/>
        <v/>
      </c>
      <c r="M308" s="47" cm="1">
        <f t="array" ref="M308">IFERROR(
IF(OR(M$9="",$I308=""),"",
SUMIFS(収穫記録!$P:$P,収穫記録!$D:$D,$J$1,収穫記録!$I:$I,$J$2,収穫記録!$J:$J,M$9,収穫記録!$F:$F,$I308,収穫記録!$B:$B,"&gt;="&amp;$J$5,収穫記録!$B:$B,"&lt;="&amp;$J$6)
/_xlfn.UNIQUE(_xlfn._xlws.FILTER($E:$E,$D:$D=$J$3))
/IF($J$4="総計",1,IF($J$4="割合",$H308,$K308/10))
),0)</f>
        <v>0</v>
      </c>
      <c r="N308" s="48" t="str" cm="1">
        <f t="array" ref="N308">IFERROR(
IF(OR(N$9="",$I308=""),"",
SUMIFS(収穫記録!$P:$P,収穫記録!$D:$D,$J$1,収穫記録!$I:$I,$J$2,収穫記録!$J:$J,N$9,収穫記録!$F:$F,$I308,収穫記録!$B:$B,"&gt;="&amp;$J$5,収穫記録!$B:$B,"&lt;="&amp;$J$6)
/_xlfn.UNIQUE(_xlfn._xlws.FILTER($E:$E,$D:$D=$J$3))
/IF($J$4="総計",1,IF($J$4="割合",$H308,$K308/10))
),0)</f>
        <v/>
      </c>
      <c r="O308" s="48" t="str" cm="1">
        <f t="array" ref="O308">IFERROR(
IF(OR(O$9="",$I308=""),"",
SUMIFS(収穫記録!$P:$P,収穫記録!$D:$D,$J$1,収穫記録!$I:$I,$J$2,収穫記録!$J:$J,O$9,収穫記録!$F:$F,$I308,収穫記録!$B:$B,"&gt;="&amp;$J$5,収穫記録!$B:$B,"&lt;="&amp;$J$6)
/_xlfn.UNIQUE(_xlfn._xlws.FILTER($E:$E,$D:$D=$J$3))
/IF($J$4="総計",1,IF($J$4="割合",$H308,$K308/10))
),0)</f>
        <v/>
      </c>
      <c r="P308" s="48" t="str" cm="1">
        <f t="array" ref="P308">IFERROR(
IF(OR(P$9="",$I308=""),"",
SUMIFS(収穫記録!$P:$P,収穫記録!$D:$D,$J$1,収穫記録!$I:$I,$J$2,収穫記録!$J:$J,P$9,収穫記録!$F:$F,$I308,収穫記録!$B:$B,"&gt;="&amp;$J$5,収穫記録!$B:$B,"&lt;="&amp;$J$6)
/_xlfn.UNIQUE(_xlfn._xlws.FILTER($E:$E,$D:$D=$J$3))
/IF($J$4="総計",1,IF($J$4="割合",$H308,$K308/10))
),0)</f>
        <v/>
      </c>
      <c r="Q308" s="48" t="str" cm="1">
        <f t="array" ref="Q308">IFERROR(
IF(OR(Q$9="",$I308=""),"",
SUMIFS(収穫記録!$P:$P,収穫記録!$D:$D,$J$1,収穫記録!$I:$I,$J$2,収穫記録!$J:$J,Q$9,収穫記録!$F:$F,$I308,収穫記録!$B:$B,"&gt;="&amp;$J$5,収穫記録!$B:$B,"&lt;="&amp;$J$6)
/_xlfn.UNIQUE(_xlfn._xlws.FILTER($E:$E,$D:$D=$J$3))
/IF($J$4="総計",1,IF($J$4="割合",$H308,$K308/10))
),0)</f>
        <v/>
      </c>
      <c r="R308" s="48" t="str" cm="1">
        <f t="array" ref="R308">IFERROR(
IF(OR(R$9="",$I308=""),"",
SUMIFS(収穫記録!$P:$P,収穫記録!$D:$D,$J$1,収穫記録!$I:$I,$J$2,収穫記録!$J:$J,R$9,収穫記録!$F:$F,$I308,収穫記録!$B:$B,"&gt;="&amp;$J$5,収穫記録!$B:$B,"&lt;="&amp;$J$6)
/_xlfn.UNIQUE(_xlfn._xlws.FILTER($E:$E,$D:$D=$J$3))
/IF($J$4="総計",1,IF($J$4="割合",$H308,$K308/10))
),0)</f>
        <v/>
      </c>
      <c r="S308" s="48" t="str" cm="1">
        <f t="array" ref="S308">IFERROR(
IF(OR(S$9="",$I308=""),"",
SUMIFS(収穫記録!$P:$P,収穫記録!$D:$D,$J$1,収穫記録!$I:$I,$J$2,収穫記録!$J:$J,S$9,収穫記録!$F:$F,$I308,収穫記録!$B:$B,"&gt;="&amp;$J$5,収穫記録!$B:$B,"&lt;="&amp;$J$6)
/_xlfn.UNIQUE(_xlfn._xlws.FILTER($E:$E,$D:$D=$J$3))
/IF($J$4="総計",1,IF($J$4="割合",$H308,$K308/10))
),0)</f>
        <v/>
      </c>
      <c r="T308" s="48" t="str" cm="1">
        <f t="array" ref="T308">IFERROR(
IF(OR(T$9="",$I308=""),"",
SUMIFS(収穫記録!$P:$P,収穫記録!$D:$D,$J$1,収穫記録!$I:$I,$J$2,収穫記録!$J:$J,T$9,収穫記録!$F:$F,$I308,収穫記録!$B:$B,"&gt;="&amp;$J$5,収穫記録!$B:$B,"&lt;="&amp;$J$6)
/_xlfn.UNIQUE(_xlfn._xlws.FILTER($E:$E,$D:$D=$J$3))
/IF($J$4="総計",1,IF($J$4="割合",$H308,$K308/10))
),0)</f>
        <v/>
      </c>
      <c r="U308" s="48" t="str" cm="1">
        <f t="array" ref="U308">IFERROR(
IF(OR(U$9="",$I308=""),"",
SUMIFS(収穫記録!$P:$P,収穫記録!$D:$D,$J$1,収穫記録!$I:$I,$J$2,収穫記録!$J:$J,U$9,収穫記録!$F:$F,$I308,収穫記録!$B:$B,"&gt;="&amp;$J$5,収穫記録!$B:$B,"&lt;="&amp;$J$6)
/_xlfn.UNIQUE(_xlfn._xlws.FILTER($E:$E,$D:$D=$J$3))
/IF($J$4="総計",1,IF($J$4="割合",$H308,$K308/10))
),0)</f>
        <v/>
      </c>
      <c r="V308" s="48" t="str" cm="1">
        <f t="array" ref="V308">IFERROR(
IF(OR(V$9="",$I308=""),"",
SUMIFS(収穫記録!$P:$P,収穫記録!$D:$D,$J$1,収穫記録!$I:$I,$J$2,収穫記録!$J:$J,V$9,収穫記録!$F:$F,$I308,収穫記録!$B:$B,"&gt;="&amp;$J$5,収穫記録!$B:$B,"&lt;="&amp;$J$6)
/_xlfn.UNIQUE(_xlfn._xlws.FILTER($E:$E,$D:$D=$J$3))
/IF($J$4="総計",1,IF($J$4="割合",$H308,$K308/10))
),0)</f>
        <v/>
      </c>
      <c r="W308" s="48" t="str" cm="1">
        <f t="array" ref="W308">IFERROR(
IF(OR(W$9="",$I308=""),"",
SUMIFS(収穫記録!$P:$P,収穫記録!$D:$D,$J$1,収穫記録!$I:$I,$J$2,収穫記録!$J:$J,W$9,収穫記録!$F:$F,$I308,収穫記録!$B:$B,"&gt;="&amp;$J$5,収穫記録!$B:$B,"&lt;="&amp;$J$6)
/_xlfn.UNIQUE(_xlfn._xlws.FILTER($E:$E,$D:$D=$J$3))
/IF($J$4="総計",1,IF($J$4="割合",$H308,$K308/10))
),0)</f>
        <v/>
      </c>
      <c r="X308" s="48" t="str" cm="1">
        <f t="array" ref="X308">IFERROR(
IF(OR(X$9="",$I308=""),"",
SUMIFS(収穫記録!$P:$P,収穫記録!$D:$D,$J$1,収穫記録!$I:$I,$J$2,収穫記録!$J:$J,X$9,収穫記録!$F:$F,$I308,収穫記録!$B:$B,"&gt;="&amp;$J$5,収穫記録!$B:$B,"&lt;="&amp;$J$6)
/_xlfn.UNIQUE(_xlfn._xlws.FILTER($E:$E,$D:$D=$J$3))
/IF($J$4="総計",1,IF($J$4="割合",$H308,$K308/10))
),0)</f>
        <v/>
      </c>
    </row>
    <row r="309" spans="10:24">
      <c r="J309" s="13"/>
      <c r="K309" s="37"/>
      <c r="L309" s="46" t="str">
        <f t="shared" si="4"/>
        <v/>
      </c>
      <c r="M309" s="47" cm="1">
        <f t="array" ref="M309">IFERROR(
IF(OR(M$9="",$I309=""),"",
SUMIFS(収穫記録!$P:$P,収穫記録!$D:$D,$J$1,収穫記録!$I:$I,$J$2,収穫記録!$J:$J,M$9,収穫記録!$F:$F,$I309,収穫記録!$B:$B,"&gt;="&amp;$J$5,収穫記録!$B:$B,"&lt;="&amp;$J$6)
/_xlfn.UNIQUE(_xlfn._xlws.FILTER($E:$E,$D:$D=$J$3))
/IF($J$4="総計",1,IF($J$4="割合",$H309,$K309/10))
),0)</f>
        <v>0</v>
      </c>
      <c r="N309" s="48" t="str" cm="1">
        <f t="array" ref="N309">IFERROR(
IF(OR(N$9="",$I309=""),"",
SUMIFS(収穫記録!$P:$P,収穫記録!$D:$D,$J$1,収穫記録!$I:$I,$J$2,収穫記録!$J:$J,N$9,収穫記録!$F:$F,$I309,収穫記録!$B:$B,"&gt;="&amp;$J$5,収穫記録!$B:$B,"&lt;="&amp;$J$6)
/_xlfn.UNIQUE(_xlfn._xlws.FILTER($E:$E,$D:$D=$J$3))
/IF($J$4="総計",1,IF($J$4="割合",$H309,$K309/10))
),0)</f>
        <v/>
      </c>
      <c r="O309" s="48" t="str" cm="1">
        <f t="array" ref="O309">IFERROR(
IF(OR(O$9="",$I309=""),"",
SUMIFS(収穫記録!$P:$P,収穫記録!$D:$D,$J$1,収穫記録!$I:$I,$J$2,収穫記録!$J:$J,O$9,収穫記録!$F:$F,$I309,収穫記録!$B:$B,"&gt;="&amp;$J$5,収穫記録!$B:$B,"&lt;="&amp;$J$6)
/_xlfn.UNIQUE(_xlfn._xlws.FILTER($E:$E,$D:$D=$J$3))
/IF($J$4="総計",1,IF($J$4="割合",$H309,$K309/10))
),0)</f>
        <v/>
      </c>
      <c r="P309" s="48" t="str" cm="1">
        <f t="array" ref="P309">IFERROR(
IF(OR(P$9="",$I309=""),"",
SUMIFS(収穫記録!$P:$P,収穫記録!$D:$D,$J$1,収穫記録!$I:$I,$J$2,収穫記録!$J:$J,P$9,収穫記録!$F:$F,$I309,収穫記録!$B:$B,"&gt;="&amp;$J$5,収穫記録!$B:$B,"&lt;="&amp;$J$6)
/_xlfn.UNIQUE(_xlfn._xlws.FILTER($E:$E,$D:$D=$J$3))
/IF($J$4="総計",1,IF($J$4="割合",$H309,$K309/10))
),0)</f>
        <v/>
      </c>
      <c r="Q309" s="48" t="str" cm="1">
        <f t="array" ref="Q309">IFERROR(
IF(OR(Q$9="",$I309=""),"",
SUMIFS(収穫記録!$P:$P,収穫記録!$D:$D,$J$1,収穫記録!$I:$I,$J$2,収穫記録!$J:$J,Q$9,収穫記録!$F:$F,$I309,収穫記録!$B:$B,"&gt;="&amp;$J$5,収穫記録!$B:$B,"&lt;="&amp;$J$6)
/_xlfn.UNIQUE(_xlfn._xlws.FILTER($E:$E,$D:$D=$J$3))
/IF($J$4="総計",1,IF($J$4="割合",$H309,$K309/10))
),0)</f>
        <v/>
      </c>
      <c r="R309" s="48" t="str" cm="1">
        <f t="array" ref="R309">IFERROR(
IF(OR(R$9="",$I309=""),"",
SUMIFS(収穫記録!$P:$P,収穫記録!$D:$D,$J$1,収穫記録!$I:$I,$J$2,収穫記録!$J:$J,R$9,収穫記録!$F:$F,$I309,収穫記録!$B:$B,"&gt;="&amp;$J$5,収穫記録!$B:$B,"&lt;="&amp;$J$6)
/_xlfn.UNIQUE(_xlfn._xlws.FILTER($E:$E,$D:$D=$J$3))
/IF($J$4="総計",1,IF($J$4="割合",$H309,$K309/10))
),0)</f>
        <v/>
      </c>
      <c r="S309" s="48" t="str" cm="1">
        <f t="array" ref="S309">IFERROR(
IF(OR(S$9="",$I309=""),"",
SUMIFS(収穫記録!$P:$P,収穫記録!$D:$D,$J$1,収穫記録!$I:$I,$J$2,収穫記録!$J:$J,S$9,収穫記録!$F:$F,$I309,収穫記録!$B:$B,"&gt;="&amp;$J$5,収穫記録!$B:$B,"&lt;="&amp;$J$6)
/_xlfn.UNIQUE(_xlfn._xlws.FILTER($E:$E,$D:$D=$J$3))
/IF($J$4="総計",1,IF($J$4="割合",$H309,$K309/10))
),0)</f>
        <v/>
      </c>
      <c r="T309" s="48" t="str" cm="1">
        <f t="array" ref="T309">IFERROR(
IF(OR(T$9="",$I309=""),"",
SUMIFS(収穫記録!$P:$P,収穫記録!$D:$D,$J$1,収穫記録!$I:$I,$J$2,収穫記録!$J:$J,T$9,収穫記録!$F:$F,$I309,収穫記録!$B:$B,"&gt;="&amp;$J$5,収穫記録!$B:$B,"&lt;="&amp;$J$6)
/_xlfn.UNIQUE(_xlfn._xlws.FILTER($E:$E,$D:$D=$J$3))
/IF($J$4="総計",1,IF($J$4="割合",$H309,$K309/10))
),0)</f>
        <v/>
      </c>
      <c r="U309" s="48" t="str" cm="1">
        <f t="array" ref="U309">IFERROR(
IF(OR(U$9="",$I309=""),"",
SUMIFS(収穫記録!$P:$P,収穫記録!$D:$D,$J$1,収穫記録!$I:$I,$J$2,収穫記録!$J:$J,U$9,収穫記録!$F:$F,$I309,収穫記録!$B:$B,"&gt;="&amp;$J$5,収穫記録!$B:$B,"&lt;="&amp;$J$6)
/_xlfn.UNIQUE(_xlfn._xlws.FILTER($E:$E,$D:$D=$J$3))
/IF($J$4="総計",1,IF($J$4="割合",$H309,$K309/10))
),0)</f>
        <v/>
      </c>
      <c r="V309" s="48" t="str" cm="1">
        <f t="array" ref="V309">IFERROR(
IF(OR(V$9="",$I309=""),"",
SUMIFS(収穫記録!$P:$P,収穫記録!$D:$D,$J$1,収穫記録!$I:$I,$J$2,収穫記録!$J:$J,V$9,収穫記録!$F:$F,$I309,収穫記録!$B:$B,"&gt;="&amp;$J$5,収穫記録!$B:$B,"&lt;="&amp;$J$6)
/_xlfn.UNIQUE(_xlfn._xlws.FILTER($E:$E,$D:$D=$J$3))
/IF($J$4="総計",1,IF($J$4="割合",$H309,$K309/10))
),0)</f>
        <v/>
      </c>
      <c r="W309" s="48" t="str" cm="1">
        <f t="array" ref="W309">IFERROR(
IF(OR(W$9="",$I309=""),"",
SUMIFS(収穫記録!$P:$P,収穫記録!$D:$D,$J$1,収穫記録!$I:$I,$J$2,収穫記録!$J:$J,W$9,収穫記録!$F:$F,$I309,収穫記録!$B:$B,"&gt;="&amp;$J$5,収穫記録!$B:$B,"&lt;="&amp;$J$6)
/_xlfn.UNIQUE(_xlfn._xlws.FILTER($E:$E,$D:$D=$J$3))
/IF($J$4="総計",1,IF($J$4="割合",$H309,$K309/10))
),0)</f>
        <v/>
      </c>
      <c r="X309" s="48" t="str" cm="1">
        <f t="array" ref="X309">IFERROR(
IF(OR(X$9="",$I309=""),"",
SUMIFS(収穫記録!$P:$P,収穫記録!$D:$D,$J$1,収穫記録!$I:$I,$J$2,収穫記録!$J:$J,X$9,収穫記録!$F:$F,$I309,収穫記録!$B:$B,"&gt;="&amp;$J$5,収穫記録!$B:$B,"&lt;="&amp;$J$6)
/_xlfn.UNIQUE(_xlfn._xlws.FILTER($E:$E,$D:$D=$J$3))
/IF($J$4="総計",1,IF($J$4="割合",$H309,$K309/10))
),0)</f>
        <v/>
      </c>
    </row>
    <row r="310" spans="10:24">
      <c r="J310" s="13"/>
      <c r="K310" s="37"/>
      <c r="L310" s="46" t="str">
        <f t="shared" si="4"/>
        <v/>
      </c>
      <c r="M310" s="47" cm="1">
        <f t="array" ref="M310">IFERROR(
IF(OR(M$9="",$I310=""),"",
SUMIFS(収穫記録!$P:$P,収穫記録!$D:$D,$J$1,収穫記録!$I:$I,$J$2,収穫記録!$J:$J,M$9,収穫記録!$F:$F,$I310,収穫記録!$B:$B,"&gt;="&amp;$J$5,収穫記録!$B:$B,"&lt;="&amp;$J$6)
/_xlfn.UNIQUE(_xlfn._xlws.FILTER($E:$E,$D:$D=$J$3))
/IF($J$4="総計",1,IF($J$4="割合",$H310,$K310/10))
),0)</f>
        <v>0</v>
      </c>
      <c r="N310" s="48" t="str" cm="1">
        <f t="array" ref="N310">IFERROR(
IF(OR(N$9="",$I310=""),"",
SUMIFS(収穫記録!$P:$P,収穫記録!$D:$D,$J$1,収穫記録!$I:$I,$J$2,収穫記録!$J:$J,N$9,収穫記録!$F:$F,$I310,収穫記録!$B:$B,"&gt;="&amp;$J$5,収穫記録!$B:$B,"&lt;="&amp;$J$6)
/_xlfn.UNIQUE(_xlfn._xlws.FILTER($E:$E,$D:$D=$J$3))
/IF($J$4="総計",1,IF($J$4="割合",$H310,$K310/10))
),0)</f>
        <v/>
      </c>
      <c r="O310" s="48" t="str" cm="1">
        <f t="array" ref="O310">IFERROR(
IF(OR(O$9="",$I310=""),"",
SUMIFS(収穫記録!$P:$P,収穫記録!$D:$D,$J$1,収穫記録!$I:$I,$J$2,収穫記録!$J:$J,O$9,収穫記録!$F:$F,$I310,収穫記録!$B:$B,"&gt;="&amp;$J$5,収穫記録!$B:$B,"&lt;="&amp;$J$6)
/_xlfn.UNIQUE(_xlfn._xlws.FILTER($E:$E,$D:$D=$J$3))
/IF($J$4="総計",1,IF($J$4="割合",$H310,$K310/10))
),0)</f>
        <v/>
      </c>
      <c r="P310" s="48" t="str" cm="1">
        <f t="array" ref="P310">IFERROR(
IF(OR(P$9="",$I310=""),"",
SUMIFS(収穫記録!$P:$P,収穫記録!$D:$D,$J$1,収穫記録!$I:$I,$J$2,収穫記録!$J:$J,P$9,収穫記録!$F:$F,$I310,収穫記録!$B:$B,"&gt;="&amp;$J$5,収穫記録!$B:$B,"&lt;="&amp;$J$6)
/_xlfn.UNIQUE(_xlfn._xlws.FILTER($E:$E,$D:$D=$J$3))
/IF($J$4="総計",1,IF($J$4="割合",$H310,$K310/10))
),0)</f>
        <v/>
      </c>
      <c r="Q310" s="48" t="str" cm="1">
        <f t="array" ref="Q310">IFERROR(
IF(OR(Q$9="",$I310=""),"",
SUMIFS(収穫記録!$P:$P,収穫記録!$D:$D,$J$1,収穫記録!$I:$I,$J$2,収穫記録!$J:$J,Q$9,収穫記録!$F:$F,$I310,収穫記録!$B:$B,"&gt;="&amp;$J$5,収穫記録!$B:$B,"&lt;="&amp;$J$6)
/_xlfn.UNIQUE(_xlfn._xlws.FILTER($E:$E,$D:$D=$J$3))
/IF($J$4="総計",1,IF($J$4="割合",$H310,$K310/10))
),0)</f>
        <v/>
      </c>
      <c r="R310" s="48" t="str" cm="1">
        <f t="array" ref="R310">IFERROR(
IF(OR(R$9="",$I310=""),"",
SUMIFS(収穫記録!$P:$P,収穫記録!$D:$D,$J$1,収穫記録!$I:$I,$J$2,収穫記録!$J:$J,R$9,収穫記録!$F:$F,$I310,収穫記録!$B:$B,"&gt;="&amp;$J$5,収穫記録!$B:$B,"&lt;="&amp;$J$6)
/_xlfn.UNIQUE(_xlfn._xlws.FILTER($E:$E,$D:$D=$J$3))
/IF($J$4="総計",1,IF($J$4="割合",$H310,$K310/10))
),0)</f>
        <v/>
      </c>
      <c r="S310" s="48" t="str" cm="1">
        <f t="array" ref="S310">IFERROR(
IF(OR(S$9="",$I310=""),"",
SUMIFS(収穫記録!$P:$P,収穫記録!$D:$D,$J$1,収穫記録!$I:$I,$J$2,収穫記録!$J:$J,S$9,収穫記録!$F:$F,$I310,収穫記録!$B:$B,"&gt;="&amp;$J$5,収穫記録!$B:$B,"&lt;="&amp;$J$6)
/_xlfn.UNIQUE(_xlfn._xlws.FILTER($E:$E,$D:$D=$J$3))
/IF($J$4="総計",1,IF($J$4="割合",$H310,$K310/10))
),0)</f>
        <v/>
      </c>
      <c r="T310" s="48" t="str" cm="1">
        <f t="array" ref="T310">IFERROR(
IF(OR(T$9="",$I310=""),"",
SUMIFS(収穫記録!$P:$P,収穫記録!$D:$D,$J$1,収穫記録!$I:$I,$J$2,収穫記録!$J:$J,T$9,収穫記録!$F:$F,$I310,収穫記録!$B:$B,"&gt;="&amp;$J$5,収穫記録!$B:$B,"&lt;="&amp;$J$6)
/_xlfn.UNIQUE(_xlfn._xlws.FILTER($E:$E,$D:$D=$J$3))
/IF($J$4="総計",1,IF($J$4="割合",$H310,$K310/10))
),0)</f>
        <v/>
      </c>
      <c r="U310" s="48" t="str" cm="1">
        <f t="array" ref="U310">IFERROR(
IF(OR(U$9="",$I310=""),"",
SUMIFS(収穫記録!$P:$P,収穫記録!$D:$D,$J$1,収穫記録!$I:$I,$J$2,収穫記録!$J:$J,U$9,収穫記録!$F:$F,$I310,収穫記録!$B:$B,"&gt;="&amp;$J$5,収穫記録!$B:$B,"&lt;="&amp;$J$6)
/_xlfn.UNIQUE(_xlfn._xlws.FILTER($E:$E,$D:$D=$J$3))
/IF($J$4="総計",1,IF($J$4="割合",$H310,$K310/10))
),0)</f>
        <v/>
      </c>
      <c r="V310" s="48" t="str" cm="1">
        <f t="array" ref="V310">IFERROR(
IF(OR(V$9="",$I310=""),"",
SUMIFS(収穫記録!$P:$P,収穫記録!$D:$D,$J$1,収穫記録!$I:$I,$J$2,収穫記録!$J:$J,V$9,収穫記録!$F:$F,$I310,収穫記録!$B:$B,"&gt;="&amp;$J$5,収穫記録!$B:$B,"&lt;="&amp;$J$6)
/_xlfn.UNIQUE(_xlfn._xlws.FILTER($E:$E,$D:$D=$J$3))
/IF($J$4="総計",1,IF($J$4="割合",$H310,$K310/10))
),0)</f>
        <v/>
      </c>
      <c r="W310" s="48" t="str" cm="1">
        <f t="array" ref="W310">IFERROR(
IF(OR(W$9="",$I310=""),"",
SUMIFS(収穫記録!$P:$P,収穫記録!$D:$D,$J$1,収穫記録!$I:$I,$J$2,収穫記録!$J:$J,W$9,収穫記録!$F:$F,$I310,収穫記録!$B:$B,"&gt;="&amp;$J$5,収穫記録!$B:$B,"&lt;="&amp;$J$6)
/_xlfn.UNIQUE(_xlfn._xlws.FILTER($E:$E,$D:$D=$J$3))
/IF($J$4="総計",1,IF($J$4="割合",$H310,$K310/10))
),0)</f>
        <v/>
      </c>
      <c r="X310" s="48" t="str" cm="1">
        <f t="array" ref="X310">IFERROR(
IF(OR(X$9="",$I310=""),"",
SUMIFS(収穫記録!$P:$P,収穫記録!$D:$D,$J$1,収穫記録!$I:$I,$J$2,収穫記録!$J:$J,X$9,収穫記録!$F:$F,$I310,収穫記録!$B:$B,"&gt;="&amp;$J$5,収穫記録!$B:$B,"&lt;="&amp;$J$6)
/_xlfn.UNIQUE(_xlfn._xlws.FILTER($E:$E,$D:$D=$J$3))
/IF($J$4="総計",1,IF($J$4="割合",$H310,$K310/10))
),0)</f>
        <v/>
      </c>
    </row>
    <row r="311" spans="10:24">
      <c r="J311" s="13"/>
      <c r="K311" s="37"/>
      <c r="L311" s="46" t="str">
        <f t="shared" si="4"/>
        <v/>
      </c>
      <c r="M311" s="47" cm="1">
        <f t="array" ref="M311">IFERROR(
IF(OR(M$9="",$I311=""),"",
SUMIFS(収穫記録!$P:$P,収穫記録!$D:$D,$J$1,収穫記録!$I:$I,$J$2,収穫記録!$J:$J,M$9,収穫記録!$F:$F,$I311,収穫記録!$B:$B,"&gt;="&amp;$J$5,収穫記録!$B:$B,"&lt;="&amp;$J$6)
/_xlfn.UNIQUE(_xlfn._xlws.FILTER($E:$E,$D:$D=$J$3))
/IF($J$4="総計",1,IF($J$4="割合",$H311,$K311/10))
),0)</f>
        <v>0</v>
      </c>
      <c r="N311" s="48" t="str" cm="1">
        <f t="array" ref="N311">IFERROR(
IF(OR(N$9="",$I311=""),"",
SUMIFS(収穫記録!$P:$P,収穫記録!$D:$D,$J$1,収穫記録!$I:$I,$J$2,収穫記録!$J:$J,N$9,収穫記録!$F:$F,$I311,収穫記録!$B:$B,"&gt;="&amp;$J$5,収穫記録!$B:$B,"&lt;="&amp;$J$6)
/_xlfn.UNIQUE(_xlfn._xlws.FILTER($E:$E,$D:$D=$J$3))
/IF($J$4="総計",1,IF($J$4="割合",$H311,$K311/10))
),0)</f>
        <v/>
      </c>
      <c r="O311" s="48" t="str" cm="1">
        <f t="array" ref="O311">IFERROR(
IF(OR(O$9="",$I311=""),"",
SUMIFS(収穫記録!$P:$P,収穫記録!$D:$D,$J$1,収穫記録!$I:$I,$J$2,収穫記録!$J:$J,O$9,収穫記録!$F:$F,$I311,収穫記録!$B:$B,"&gt;="&amp;$J$5,収穫記録!$B:$B,"&lt;="&amp;$J$6)
/_xlfn.UNIQUE(_xlfn._xlws.FILTER($E:$E,$D:$D=$J$3))
/IF($J$4="総計",1,IF($J$4="割合",$H311,$K311/10))
),0)</f>
        <v/>
      </c>
      <c r="P311" s="48" t="str" cm="1">
        <f t="array" ref="P311">IFERROR(
IF(OR(P$9="",$I311=""),"",
SUMIFS(収穫記録!$P:$P,収穫記録!$D:$D,$J$1,収穫記録!$I:$I,$J$2,収穫記録!$J:$J,P$9,収穫記録!$F:$F,$I311,収穫記録!$B:$B,"&gt;="&amp;$J$5,収穫記録!$B:$B,"&lt;="&amp;$J$6)
/_xlfn.UNIQUE(_xlfn._xlws.FILTER($E:$E,$D:$D=$J$3))
/IF($J$4="総計",1,IF($J$4="割合",$H311,$K311/10))
),0)</f>
        <v/>
      </c>
      <c r="Q311" s="48" t="str" cm="1">
        <f t="array" ref="Q311">IFERROR(
IF(OR(Q$9="",$I311=""),"",
SUMIFS(収穫記録!$P:$P,収穫記録!$D:$D,$J$1,収穫記録!$I:$I,$J$2,収穫記録!$J:$J,Q$9,収穫記録!$F:$F,$I311,収穫記録!$B:$B,"&gt;="&amp;$J$5,収穫記録!$B:$B,"&lt;="&amp;$J$6)
/_xlfn.UNIQUE(_xlfn._xlws.FILTER($E:$E,$D:$D=$J$3))
/IF($J$4="総計",1,IF($J$4="割合",$H311,$K311/10))
),0)</f>
        <v/>
      </c>
      <c r="R311" s="48" t="str" cm="1">
        <f t="array" ref="R311">IFERROR(
IF(OR(R$9="",$I311=""),"",
SUMIFS(収穫記録!$P:$P,収穫記録!$D:$D,$J$1,収穫記録!$I:$I,$J$2,収穫記録!$J:$J,R$9,収穫記録!$F:$F,$I311,収穫記録!$B:$B,"&gt;="&amp;$J$5,収穫記録!$B:$B,"&lt;="&amp;$J$6)
/_xlfn.UNIQUE(_xlfn._xlws.FILTER($E:$E,$D:$D=$J$3))
/IF($J$4="総計",1,IF($J$4="割合",$H311,$K311/10))
),0)</f>
        <v/>
      </c>
      <c r="S311" s="48" t="str" cm="1">
        <f t="array" ref="S311">IFERROR(
IF(OR(S$9="",$I311=""),"",
SUMIFS(収穫記録!$P:$P,収穫記録!$D:$D,$J$1,収穫記録!$I:$I,$J$2,収穫記録!$J:$J,S$9,収穫記録!$F:$F,$I311,収穫記録!$B:$B,"&gt;="&amp;$J$5,収穫記録!$B:$B,"&lt;="&amp;$J$6)
/_xlfn.UNIQUE(_xlfn._xlws.FILTER($E:$E,$D:$D=$J$3))
/IF($J$4="総計",1,IF($J$4="割合",$H311,$K311/10))
),0)</f>
        <v/>
      </c>
      <c r="T311" s="48" t="str" cm="1">
        <f t="array" ref="T311">IFERROR(
IF(OR(T$9="",$I311=""),"",
SUMIFS(収穫記録!$P:$P,収穫記録!$D:$D,$J$1,収穫記録!$I:$I,$J$2,収穫記録!$J:$J,T$9,収穫記録!$F:$F,$I311,収穫記録!$B:$B,"&gt;="&amp;$J$5,収穫記録!$B:$B,"&lt;="&amp;$J$6)
/_xlfn.UNIQUE(_xlfn._xlws.FILTER($E:$E,$D:$D=$J$3))
/IF($J$4="総計",1,IF($J$4="割合",$H311,$K311/10))
),0)</f>
        <v/>
      </c>
      <c r="U311" s="48" t="str" cm="1">
        <f t="array" ref="U311">IFERROR(
IF(OR(U$9="",$I311=""),"",
SUMIFS(収穫記録!$P:$P,収穫記録!$D:$D,$J$1,収穫記録!$I:$I,$J$2,収穫記録!$J:$J,U$9,収穫記録!$F:$F,$I311,収穫記録!$B:$B,"&gt;="&amp;$J$5,収穫記録!$B:$B,"&lt;="&amp;$J$6)
/_xlfn.UNIQUE(_xlfn._xlws.FILTER($E:$E,$D:$D=$J$3))
/IF($J$4="総計",1,IF($J$4="割合",$H311,$K311/10))
),0)</f>
        <v/>
      </c>
      <c r="V311" s="48" t="str" cm="1">
        <f t="array" ref="V311">IFERROR(
IF(OR(V$9="",$I311=""),"",
SUMIFS(収穫記録!$P:$P,収穫記録!$D:$D,$J$1,収穫記録!$I:$I,$J$2,収穫記録!$J:$J,V$9,収穫記録!$F:$F,$I311,収穫記録!$B:$B,"&gt;="&amp;$J$5,収穫記録!$B:$B,"&lt;="&amp;$J$6)
/_xlfn.UNIQUE(_xlfn._xlws.FILTER($E:$E,$D:$D=$J$3))
/IF($J$4="総計",1,IF($J$4="割合",$H311,$K311/10))
),0)</f>
        <v/>
      </c>
      <c r="W311" s="48" t="str" cm="1">
        <f t="array" ref="W311">IFERROR(
IF(OR(W$9="",$I311=""),"",
SUMIFS(収穫記録!$P:$P,収穫記録!$D:$D,$J$1,収穫記録!$I:$I,$J$2,収穫記録!$J:$J,W$9,収穫記録!$F:$F,$I311,収穫記録!$B:$B,"&gt;="&amp;$J$5,収穫記録!$B:$B,"&lt;="&amp;$J$6)
/_xlfn.UNIQUE(_xlfn._xlws.FILTER($E:$E,$D:$D=$J$3))
/IF($J$4="総計",1,IF($J$4="割合",$H311,$K311/10))
),0)</f>
        <v/>
      </c>
      <c r="X311" s="48" t="str" cm="1">
        <f t="array" ref="X311">IFERROR(
IF(OR(X$9="",$I311=""),"",
SUMIFS(収穫記録!$P:$P,収穫記録!$D:$D,$J$1,収穫記録!$I:$I,$J$2,収穫記録!$J:$J,X$9,収穫記録!$F:$F,$I311,収穫記録!$B:$B,"&gt;="&amp;$J$5,収穫記録!$B:$B,"&lt;="&amp;$J$6)
/_xlfn.UNIQUE(_xlfn._xlws.FILTER($E:$E,$D:$D=$J$3))
/IF($J$4="総計",1,IF($J$4="割合",$H311,$K311/10))
),0)</f>
        <v/>
      </c>
    </row>
    <row r="312" spans="10:24">
      <c r="J312" s="13"/>
      <c r="K312" s="37"/>
      <c r="L312" s="46" t="str">
        <f t="shared" si="4"/>
        <v/>
      </c>
      <c r="M312" s="47" cm="1">
        <f t="array" ref="M312">IFERROR(
IF(OR(M$9="",$I312=""),"",
SUMIFS(収穫記録!$P:$P,収穫記録!$D:$D,$J$1,収穫記録!$I:$I,$J$2,収穫記録!$J:$J,M$9,収穫記録!$F:$F,$I312,収穫記録!$B:$B,"&gt;="&amp;$J$5,収穫記録!$B:$B,"&lt;="&amp;$J$6)
/_xlfn.UNIQUE(_xlfn._xlws.FILTER($E:$E,$D:$D=$J$3))
/IF($J$4="総計",1,IF($J$4="割合",$H312,$K312/10))
),0)</f>
        <v>0</v>
      </c>
      <c r="N312" s="48" t="str" cm="1">
        <f t="array" ref="N312">IFERROR(
IF(OR(N$9="",$I312=""),"",
SUMIFS(収穫記録!$P:$P,収穫記録!$D:$D,$J$1,収穫記録!$I:$I,$J$2,収穫記録!$J:$J,N$9,収穫記録!$F:$F,$I312,収穫記録!$B:$B,"&gt;="&amp;$J$5,収穫記録!$B:$B,"&lt;="&amp;$J$6)
/_xlfn.UNIQUE(_xlfn._xlws.FILTER($E:$E,$D:$D=$J$3))
/IF($J$4="総計",1,IF($J$4="割合",$H312,$K312/10))
),0)</f>
        <v/>
      </c>
      <c r="O312" s="48" t="str" cm="1">
        <f t="array" ref="O312">IFERROR(
IF(OR(O$9="",$I312=""),"",
SUMIFS(収穫記録!$P:$P,収穫記録!$D:$D,$J$1,収穫記録!$I:$I,$J$2,収穫記録!$J:$J,O$9,収穫記録!$F:$F,$I312,収穫記録!$B:$B,"&gt;="&amp;$J$5,収穫記録!$B:$B,"&lt;="&amp;$J$6)
/_xlfn.UNIQUE(_xlfn._xlws.FILTER($E:$E,$D:$D=$J$3))
/IF($J$4="総計",1,IF($J$4="割合",$H312,$K312/10))
),0)</f>
        <v/>
      </c>
      <c r="P312" s="48" t="str" cm="1">
        <f t="array" ref="P312">IFERROR(
IF(OR(P$9="",$I312=""),"",
SUMIFS(収穫記録!$P:$P,収穫記録!$D:$D,$J$1,収穫記録!$I:$I,$J$2,収穫記録!$J:$J,P$9,収穫記録!$F:$F,$I312,収穫記録!$B:$B,"&gt;="&amp;$J$5,収穫記録!$B:$B,"&lt;="&amp;$J$6)
/_xlfn.UNIQUE(_xlfn._xlws.FILTER($E:$E,$D:$D=$J$3))
/IF($J$4="総計",1,IF($J$4="割合",$H312,$K312/10))
),0)</f>
        <v/>
      </c>
      <c r="Q312" s="48" t="str" cm="1">
        <f t="array" ref="Q312">IFERROR(
IF(OR(Q$9="",$I312=""),"",
SUMIFS(収穫記録!$P:$P,収穫記録!$D:$D,$J$1,収穫記録!$I:$I,$J$2,収穫記録!$J:$J,Q$9,収穫記録!$F:$F,$I312,収穫記録!$B:$B,"&gt;="&amp;$J$5,収穫記録!$B:$B,"&lt;="&amp;$J$6)
/_xlfn.UNIQUE(_xlfn._xlws.FILTER($E:$E,$D:$D=$J$3))
/IF($J$4="総計",1,IF($J$4="割合",$H312,$K312/10))
),0)</f>
        <v/>
      </c>
      <c r="R312" s="48" t="str" cm="1">
        <f t="array" ref="R312">IFERROR(
IF(OR(R$9="",$I312=""),"",
SUMIFS(収穫記録!$P:$P,収穫記録!$D:$D,$J$1,収穫記録!$I:$I,$J$2,収穫記録!$J:$J,R$9,収穫記録!$F:$F,$I312,収穫記録!$B:$B,"&gt;="&amp;$J$5,収穫記録!$B:$B,"&lt;="&amp;$J$6)
/_xlfn.UNIQUE(_xlfn._xlws.FILTER($E:$E,$D:$D=$J$3))
/IF($J$4="総計",1,IF($J$4="割合",$H312,$K312/10))
),0)</f>
        <v/>
      </c>
      <c r="S312" s="48" t="str" cm="1">
        <f t="array" ref="S312">IFERROR(
IF(OR(S$9="",$I312=""),"",
SUMIFS(収穫記録!$P:$P,収穫記録!$D:$D,$J$1,収穫記録!$I:$I,$J$2,収穫記録!$J:$J,S$9,収穫記録!$F:$F,$I312,収穫記録!$B:$B,"&gt;="&amp;$J$5,収穫記録!$B:$B,"&lt;="&amp;$J$6)
/_xlfn.UNIQUE(_xlfn._xlws.FILTER($E:$E,$D:$D=$J$3))
/IF($J$4="総計",1,IF($J$4="割合",$H312,$K312/10))
),0)</f>
        <v/>
      </c>
      <c r="T312" s="48" t="str" cm="1">
        <f t="array" ref="T312">IFERROR(
IF(OR(T$9="",$I312=""),"",
SUMIFS(収穫記録!$P:$P,収穫記録!$D:$D,$J$1,収穫記録!$I:$I,$J$2,収穫記録!$J:$J,T$9,収穫記録!$F:$F,$I312,収穫記録!$B:$B,"&gt;="&amp;$J$5,収穫記録!$B:$B,"&lt;="&amp;$J$6)
/_xlfn.UNIQUE(_xlfn._xlws.FILTER($E:$E,$D:$D=$J$3))
/IF($J$4="総計",1,IF($J$4="割合",$H312,$K312/10))
),0)</f>
        <v/>
      </c>
      <c r="U312" s="48" t="str" cm="1">
        <f t="array" ref="U312">IFERROR(
IF(OR(U$9="",$I312=""),"",
SUMIFS(収穫記録!$P:$P,収穫記録!$D:$D,$J$1,収穫記録!$I:$I,$J$2,収穫記録!$J:$J,U$9,収穫記録!$F:$F,$I312,収穫記録!$B:$B,"&gt;="&amp;$J$5,収穫記録!$B:$B,"&lt;="&amp;$J$6)
/_xlfn.UNIQUE(_xlfn._xlws.FILTER($E:$E,$D:$D=$J$3))
/IF($J$4="総計",1,IF($J$4="割合",$H312,$K312/10))
),0)</f>
        <v/>
      </c>
      <c r="V312" s="48" t="str" cm="1">
        <f t="array" ref="V312">IFERROR(
IF(OR(V$9="",$I312=""),"",
SUMIFS(収穫記録!$P:$P,収穫記録!$D:$D,$J$1,収穫記録!$I:$I,$J$2,収穫記録!$J:$J,V$9,収穫記録!$F:$F,$I312,収穫記録!$B:$B,"&gt;="&amp;$J$5,収穫記録!$B:$B,"&lt;="&amp;$J$6)
/_xlfn.UNIQUE(_xlfn._xlws.FILTER($E:$E,$D:$D=$J$3))
/IF($J$4="総計",1,IF($J$4="割合",$H312,$K312/10))
),0)</f>
        <v/>
      </c>
      <c r="W312" s="48" t="str" cm="1">
        <f t="array" ref="W312">IFERROR(
IF(OR(W$9="",$I312=""),"",
SUMIFS(収穫記録!$P:$P,収穫記録!$D:$D,$J$1,収穫記録!$I:$I,$J$2,収穫記録!$J:$J,W$9,収穫記録!$F:$F,$I312,収穫記録!$B:$B,"&gt;="&amp;$J$5,収穫記録!$B:$B,"&lt;="&amp;$J$6)
/_xlfn.UNIQUE(_xlfn._xlws.FILTER($E:$E,$D:$D=$J$3))
/IF($J$4="総計",1,IF($J$4="割合",$H312,$K312/10))
),0)</f>
        <v/>
      </c>
      <c r="X312" s="48" t="str" cm="1">
        <f t="array" ref="X312">IFERROR(
IF(OR(X$9="",$I312=""),"",
SUMIFS(収穫記録!$P:$P,収穫記録!$D:$D,$J$1,収穫記録!$I:$I,$J$2,収穫記録!$J:$J,X$9,収穫記録!$F:$F,$I312,収穫記録!$B:$B,"&gt;="&amp;$J$5,収穫記録!$B:$B,"&lt;="&amp;$J$6)
/_xlfn.UNIQUE(_xlfn._xlws.FILTER($E:$E,$D:$D=$J$3))
/IF($J$4="総計",1,IF($J$4="割合",$H312,$K312/10))
),0)</f>
        <v/>
      </c>
    </row>
    <row r="313" spans="10:24">
      <c r="J313" s="13"/>
      <c r="K313" s="37"/>
      <c r="L313" s="46" t="str">
        <f t="shared" si="4"/>
        <v/>
      </c>
      <c r="M313" s="47" cm="1">
        <f t="array" ref="M313">IFERROR(
IF(OR(M$9="",$I313=""),"",
SUMIFS(収穫記録!$P:$P,収穫記録!$D:$D,$J$1,収穫記録!$I:$I,$J$2,収穫記録!$J:$J,M$9,収穫記録!$F:$F,$I313,収穫記録!$B:$B,"&gt;="&amp;$J$5,収穫記録!$B:$B,"&lt;="&amp;$J$6)
/_xlfn.UNIQUE(_xlfn._xlws.FILTER($E:$E,$D:$D=$J$3))
/IF($J$4="総計",1,IF($J$4="割合",$H313,$K313/10))
),0)</f>
        <v>0</v>
      </c>
      <c r="N313" s="48" t="str" cm="1">
        <f t="array" ref="N313">IFERROR(
IF(OR(N$9="",$I313=""),"",
SUMIFS(収穫記録!$P:$P,収穫記録!$D:$D,$J$1,収穫記録!$I:$I,$J$2,収穫記録!$J:$J,N$9,収穫記録!$F:$F,$I313,収穫記録!$B:$B,"&gt;="&amp;$J$5,収穫記録!$B:$B,"&lt;="&amp;$J$6)
/_xlfn.UNIQUE(_xlfn._xlws.FILTER($E:$E,$D:$D=$J$3))
/IF($J$4="総計",1,IF($J$4="割合",$H313,$K313/10))
),0)</f>
        <v/>
      </c>
      <c r="O313" s="48" t="str" cm="1">
        <f t="array" ref="O313">IFERROR(
IF(OR(O$9="",$I313=""),"",
SUMIFS(収穫記録!$P:$P,収穫記録!$D:$D,$J$1,収穫記録!$I:$I,$J$2,収穫記録!$J:$J,O$9,収穫記録!$F:$F,$I313,収穫記録!$B:$B,"&gt;="&amp;$J$5,収穫記録!$B:$B,"&lt;="&amp;$J$6)
/_xlfn.UNIQUE(_xlfn._xlws.FILTER($E:$E,$D:$D=$J$3))
/IF($J$4="総計",1,IF($J$4="割合",$H313,$K313/10))
),0)</f>
        <v/>
      </c>
      <c r="P313" s="48" t="str" cm="1">
        <f t="array" ref="P313">IFERROR(
IF(OR(P$9="",$I313=""),"",
SUMIFS(収穫記録!$P:$P,収穫記録!$D:$D,$J$1,収穫記録!$I:$I,$J$2,収穫記録!$J:$J,P$9,収穫記録!$F:$F,$I313,収穫記録!$B:$B,"&gt;="&amp;$J$5,収穫記録!$B:$B,"&lt;="&amp;$J$6)
/_xlfn.UNIQUE(_xlfn._xlws.FILTER($E:$E,$D:$D=$J$3))
/IF($J$4="総計",1,IF($J$4="割合",$H313,$K313/10))
),0)</f>
        <v/>
      </c>
      <c r="Q313" s="48" t="str" cm="1">
        <f t="array" ref="Q313">IFERROR(
IF(OR(Q$9="",$I313=""),"",
SUMIFS(収穫記録!$P:$P,収穫記録!$D:$D,$J$1,収穫記録!$I:$I,$J$2,収穫記録!$J:$J,Q$9,収穫記録!$F:$F,$I313,収穫記録!$B:$B,"&gt;="&amp;$J$5,収穫記録!$B:$B,"&lt;="&amp;$J$6)
/_xlfn.UNIQUE(_xlfn._xlws.FILTER($E:$E,$D:$D=$J$3))
/IF($J$4="総計",1,IF($J$4="割合",$H313,$K313/10))
),0)</f>
        <v/>
      </c>
      <c r="R313" s="48" t="str" cm="1">
        <f t="array" ref="R313">IFERROR(
IF(OR(R$9="",$I313=""),"",
SUMIFS(収穫記録!$P:$P,収穫記録!$D:$D,$J$1,収穫記録!$I:$I,$J$2,収穫記録!$J:$J,R$9,収穫記録!$F:$F,$I313,収穫記録!$B:$B,"&gt;="&amp;$J$5,収穫記録!$B:$B,"&lt;="&amp;$J$6)
/_xlfn.UNIQUE(_xlfn._xlws.FILTER($E:$E,$D:$D=$J$3))
/IF($J$4="総計",1,IF($J$4="割合",$H313,$K313/10))
),0)</f>
        <v/>
      </c>
      <c r="S313" s="48" t="str" cm="1">
        <f t="array" ref="S313">IFERROR(
IF(OR(S$9="",$I313=""),"",
SUMIFS(収穫記録!$P:$P,収穫記録!$D:$D,$J$1,収穫記録!$I:$I,$J$2,収穫記録!$J:$J,S$9,収穫記録!$F:$F,$I313,収穫記録!$B:$B,"&gt;="&amp;$J$5,収穫記録!$B:$B,"&lt;="&amp;$J$6)
/_xlfn.UNIQUE(_xlfn._xlws.FILTER($E:$E,$D:$D=$J$3))
/IF($J$4="総計",1,IF($J$4="割合",$H313,$K313/10))
),0)</f>
        <v/>
      </c>
      <c r="T313" s="48" t="str" cm="1">
        <f t="array" ref="T313">IFERROR(
IF(OR(T$9="",$I313=""),"",
SUMIFS(収穫記録!$P:$P,収穫記録!$D:$D,$J$1,収穫記録!$I:$I,$J$2,収穫記録!$J:$J,T$9,収穫記録!$F:$F,$I313,収穫記録!$B:$B,"&gt;="&amp;$J$5,収穫記録!$B:$B,"&lt;="&amp;$J$6)
/_xlfn.UNIQUE(_xlfn._xlws.FILTER($E:$E,$D:$D=$J$3))
/IF($J$4="総計",1,IF($J$4="割合",$H313,$K313/10))
),0)</f>
        <v/>
      </c>
      <c r="U313" s="48" t="str" cm="1">
        <f t="array" ref="U313">IFERROR(
IF(OR(U$9="",$I313=""),"",
SUMIFS(収穫記録!$P:$P,収穫記録!$D:$D,$J$1,収穫記録!$I:$I,$J$2,収穫記録!$J:$J,U$9,収穫記録!$F:$F,$I313,収穫記録!$B:$B,"&gt;="&amp;$J$5,収穫記録!$B:$B,"&lt;="&amp;$J$6)
/_xlfn.UNIQUE(_xlfn._xlws.FILTER($E:$E,$D:$D=$J$3))
/IF($J$4="総計",1,IF($J$4="割合",$H313,$K313/10))
),0)</f>
        <v/>
      </c>
      <c r="V313" s="48" t="str" cm="1">
        <f t="array" ref="V313">IFERROR(
IF(OR(V$9="",$I313=""),"",
SUMIFS(収穫記録!$P:$P,収穫記録!$D:$D,$J$1,収穫記録!$I:$I,$J$2,収穫記録!$J:$J,V$9,収穫記録!$F:$F,$I313,収穫記録!$B:$B,"&gt;="&amp;$J$5,収穫記録!$B:$B,"&lt;="&amp;$J$6)
/_xlfn.UNIQUE(_xlfn._xlws.FILTER($E:$E,$D:$D=$J$3))
/IF($J$4="総計",1,IF($J$4="割合",$H313,$K313/10))
),0)</f>
        <v/>
      </c>
      <c r="W313" s="48" t="str" cm="1">
        <f t="array" ref="W313">IFERROR(
IF(OR(W$9="",$I313=""),"",
SUMIFS(収穫記録!$P:$P,収穫記録!$D:$D,$J$1,収穫記録!$I:$I,$J$2,収穫記録!$J:$J,W$9,収穫記録!$F:$F,$I313,収穫記録!$B:$B,"&gt;="&amp;$J$5,収穫記録!$B:$B,"&lt;="&amp;$J$6)
/_xlfn.UNIQUE(_xlfn._xlws.FILTER($E:$E,$D:$D=$J$3))
/IF($J$4="総計",1,IF($J$4="割合",$H313,$K313/10))
),0)</f>
        <v/>
      </c>
      <c r="X313" s="48" t="str" cm="1">
        <f t="array" ref="X313">IFERROR(
IF(OR(X$9="",$I313=""),"",
SUMIFS(収穫記録!$P:$P,収穫記録!$D:$D,$J$1,収穫記録!$I:$I,$J$2,収穫記録!$J:$J,X$9,収穫記録!$F:$F,$I313,収穫記録!$B:$B,"&gt;="&amp;$J$5,収穫記録!$B:$B,"&lt;="&amp;$J$6)
/_xlfn.UNIQUE(_xlfn._xlws.FILTER($E:$E,$D:$D=$J$3))
/IF($J$4="総計",1,IF($J$4="割合",$H313,$K313/10))
),0)</f>
        <v/>
      </c>
    </row>
    <row r="314" spans="10:24">
      <c r="J314" s="13"/>
      <c r="K314" s="37"/>
      <c r="L314" s="46" t="str">
        <f t="shared" si="4"/>
        <v/>
      </c>
      <c r="M314" s="47" cm="1">
        <f t="array" ref="M314">IFERROR(
IF(OR(M$9="",$I314=""),"",
SUMIFS(収穫記録!$P:$P,収穫記録!$D:$D,$J$1,収穫記録!$I:$I,$J$2,収穫記録!$J:$J,M$9,収穫記録!$F:$F,$I314,収穫記録!$B:$B,"&gt;="&amp;$J$5,収穫記録!$B:$B,"&lt;="&amp;$J$6)
/_xlfn.UNIQUE(_xlfn._xlws.FILTER($E:$E,$D:$D=$J$3))
/IF($J$4="総計",1,IF($J$4="割合",$H314,$K314/10))
),0)</f>
        <v>0</v>
      </c>
      <c r="N314" s="48" t="str" cm="1">
        <f t="array" ref="N314">IFERROR(
IF(OR(N$9="",$I314=""),"",
SUMIFS(収穫記録!$P:$P,収穫記録!$D:$D,$J$1,収穫記録!$I:$I,$J$2,収穫記録!$J:$J,N$9,収穫記録!$F:$F,$I314,収穫記録!$B:$B,"&gt;="&amp;$J$5,収穫記録!$B:$B,"&lt;="&amp;$J$6)
/_xlfn.UNIQUE(_xlfn._xlws.FILTER($E:$E,$D:$D=$J$3))
/IF($J$4="総計",1,IF($J$4="割合",$H314,$K314/10))
),0)</f>
        <v/>
      </c>
      <c r="O314" s="48" t="str" cm="1">
        <f t="array" ref="O314">IFERROR(
IF(OR(O$9="",$I314=""),"",
SUMIFS(収穫記録!$P:$P,収穫記録!$D:$D,$J$1,収穫記録!$I:$I,$J$2,収穫記録!$J:$J,O$9,収穫記録!$F:$F,$I314,収穫記録!$B:$B,"&gt;="&amp;$J$5,収穫記録!$B:$B,"&lt;="&amp;$J$6)
/_xlfn.UNIQUE(_xlfn._xlws.FILTER($E:$E,$D:$D=$J$3))
/IF($J$4="総計",1,IF($J$4="割合",$H314,$K314/10))
),0)</f>
        <v/>
      </c>
      <c r="P314" s="48" t="str" cm="1">
        <f t="array" ref="P314">IFERROR(
IF(OR(P$9="",$I314=""),"",
SUMIFS(収穫記録!$P:$P,収穫記録!$D:$D,$J$1,収穫記録!$I:$I,$J$2,収穫記録!$J:$J,P$9,収穫記録!$F:$F,$I314,収穫記録!$B:$B,"&gt;="&amp;$J$5,収穫記録!$B:$B,"&lt;="&amp;$J$6)
/_xlfn.UNIQUE(_xlfn._xlws.FILTER($E:$E,$D:$D=$J$3))
/IF($J$4="総計",1,IF($J$4="割合",$H314,$K314/10))
),0)</f>
        <v/>
      </c>
      <c r="Q314" s="48" t="str" cm="1">
        <f t="array" ref="Q314">IFERROR(
IF(OR(Q$9="",$I314=""),"",
SUMIFS(収穫記録!$P:$P,収穫記録!$D:$D,$J$1,収穫記録!$I:$I,$J$2,収穫記録!$J:$J,Q$9,収穫記録!$F:$F,$I314,収穫記録!$B:$B,"&gt;="&amp;$J$5,収穫記録!$B:$B,"&lt;="&amp;$J$6)
/_xlfn.UNIQUE(_xlfn._xlws.FILTER($E:$E,$D:$D=$J$3))
/IF($J$4="総計",1,IF($J$4="割合",$H314,$K314/10))
),0)</f>
        <v/>
      </c>
      <c r="R314" s="48" t="str" cm="1">
        <f t="array" ref="R314">IFERROR(
IF(OR(R$9="",$I314=""),"",
SUMIFS(収穫記録!$P:$P,収穫記録!$D:$D,$J$1,収穫記録!$I:$I,$J$2,収穫記録!$J:$J,R$9,収穫記録!$F:$F,$I314,収穫記録!$B:$B,"&gt;="&amp;$J$5,収穫記録!$B:$B,"&lt;="&amp;$J$6)
/_xlfn.UNIQUE(_xlfn._xlws.FILTER($E:$E,$D:$D=$J$3))
/IF($J$4="総計",1,IF($J$4="割合",$H314,$K314/10))
),0)</f>
        <v/>
      </c>
      <c r="S314" s="48" t="str" cm="1">
        <f t="array" ref="S314">IFERROR(
IF(OR(S$9="",$I314=""),"",
SUMIFS(収穫記録!$P:$P,収穫記録!$D:$D,$J$1,収穫記録!$I:$I,$J$2,収穫記録!$J:$J,S$9,収穫記録!$F:$F,$I314,収穫記録!$B:$B,"&gt;="&amp;$J$5,収穫記録!$B:$B,"&lt;="&amp;$J$6)
/_xlfn.UNIQUE(_xlfn._xlws.FILTER($E:$E,$D:$D=$J$3))
/IF($J$4="総計",1,IF($J$4="割合",$H314,$K314/10))
),0)</f>
        <v/>
      </c>
      <c r="T314" s="48" t="str" cm="1">
        <f t="array" ref="T314">IFERROR(
IF(OR(T$9="",$I314=""),"",
SUMIFS(収穫記録!$P:$P,収穫記録!$D:$D,$J$1,収穫記録!$I:$I,$J$2,収穫記録!$J:$J,T$9,収穫記録!$F:$F,$I314,収穫記録!$B:$B,"&gt;="&amp;$J$5,収穫記録!$B:$B,"&lt;="&amp;$J$6)
/_xlfn.UNIQUE(_xlfn._xlws.FILTER($E:$E,$D:$D=$J$3))
/IF($J$4="総計",1,IF($J$4="割合",$H314,$K314/10))
),0)</f>
        <v/>
      </c>
      <c r="U314" s="48" t="str" cm="1">
        <f t="array" ref="U314">IFERROR(
IF(OR(U$9="",$I314=""),"",
SUMIFS(収穫記録!$P:$P,収穫記録!$D:$D,$J$1,収穫記録!$I:$I,$J$2,収穫記録!$J:$J,U$9,収穫記録!$F:$F,$I314,収穫記録!$B:$B,"&gt;="&amp;$J$5,収穫記録!$B:$B,"&lt;="&amp;$J$6)
/_xlfn.UNIQUE(_xlfn._xlws.FILTER($E:$E,$D:$D=$J$3))
/IF($J$4="総計",1,IF($J$4="割合",$H314,$K314/10))
),0)</f>
        <v/>
      </c>
      <c r="V314" s="48" t="str" cm="1">
        <f t="array" ref="V314">IFERROR(
IF(OR(V$9="",$I314=""),"",
SUMIFS(収穫記録!$P:$P,収穫記録!$D:$D,$J$1,収穫記録!$I:$I,$J$2,収穫記録!$J:$J,V$9,収穫記録!$F:$F,$I314,収穫記録!$B:$B,"&gt;="&amp;$J$5,収穫記録!$B:$B,"&lt;="&amp;$J$6)
/_xlfn.UNIQUE(_xlfn._xlws.FILTER($E:$E,$D:$D=$J$3))
/IF($J$4="総計",1,IF($J$4="割合",$H314,$K314/10))
),0)</f>
        <v/>
      </c>
      <c r="W314" s="48" t="str" cm="1">
        <f t="array" ref="W314">IFERROR(
IF(OR(W$9="",$I314=""),"",
SUMIFS(収穫記録!$P:$P,収穫記録!$D:$D,$J$1,収穫記録!$I:$I,$J$2,収穫記録!$J:$J,W$9,収穫記録!$F:$F,$I314,収穫記録!$B:$B,"&gt;="&amp;$J$5,収穫記録!$B:$B,"&lt;="&amp;$J$6)
/_xlfn.UNIQUE(_xlfn._xlws.FILTER($E:$E,$D:$D=$J$3))
/IF($J$4="総計",1,IF($J$4="割合",$H314,$K314/10))
),0)</f>
        <v/>
      </c>
      <c r="X314" s="48" t="str" cm="1">
        <f t="array" ref="X314">IFERROR(
IF(OR(X$9="",$I314=""),"",
SUMIFS(収穫記録!$P:$P,収穫記録!$D:$D,$J$1,収穫記録!$I:$I,$J$2,収穫記録!$J:$J,X$9,収穫記録!$F:$F,$I314,収穫記録!$B:$B,"&gt;="&amp;$J$5,収穫記録!$B:$B,"&lt;="&amp;$J$6)
/_xlfn.UNIQUE(_xlfn._xlws.FILTER($E:$E,$D:$D=$J$3))
/IF($J$4="総計",1,IF($J$4="割合",$H314,$K314/10))
),0)</f>
        <v/>
      </c>
    </row>
    <row r="315" spans="10:24">
      <c r="J315" s="13"/>
      <c r="K315" s="37"/>
      <c r="L315" s="46" t="str">
        <f t="shared" si="4"/>
        <v/>
      </c>
      <c r="M315" s="47" cm="1">
        <f t="array" ref="M315">IFERROR(
IF(OR(M$9="",$I315=""),"",
SUMIFS(収穫記録!$P:$P,収穫記録!$D:$D,$J$1,収穫記録!$I:$I,$J$2,収穫記録!$J:$J,M$9,収穫記録!$F:$F,$I315,収穫記録!$B:$B,"&gt;="&amp;$J$5,収穫記録!$B:$B,"&lt;="&amp;$J$6)
/_xlfn.UNIQUE(_xlfn._xlws.FILTER($E:$E,$D:$D=$J$3))
/IF($J$4="総計",1,IF($J$4="割合",$H315,$K315/10))
),0)</f>
        <v>0</v>
      </c>
      <c r="N315" s="48" t="str" cm="1">
        <f t="array" ref="N315">IFERROR(
IF(OR(N$9="",$I315=""),"",
SUMIFS(収穫記録!$P:$P,収穫記録!$D:$D,$J$1,収穫記録!$I:$I,$J$2,収穫記録!$J:$J,N$9,収穫記録!$F:$F,$I315,収穫記録!$B:$B,"&gt;="&amp;$J$5,収穫記録!$B:$B,"&lt;="&amp;$J$6)
/_xlfn.UNIQUE(_xlfn._xlws.FILTER($E:$E,$D:$D=$J$3))
/IF($J$4="総計",1,IF($J$4="割合",$H315,$K315/10))
),0)</f>
        <v/>
      </c>
      <c r="O315" s="48" t="str" cm="1">
        <f t="array" ref="O315">IFERROR(
IF(OR(O$9="",$I315=""),"",
SUMIFS(収穫記録!$P:$P,収穫記録!$D:$D,$J$1,収穫記録!$I:$I,$J$2,収穫記録!$J:$J,O$9,収穫記録!$F:$F,$I315,収穫記録!$B:$B,"&gt;="&amp;$J$5,収穫記録!$B:$B,"&lt;="&amp;$J$6)
/_xlfn.UNIQUE(_xlfn._xlws.FILTER($E:$E,$D:$D=$J$3))
/IF($J$4="総計",1,IF($J$4="割合",$H315,$K315/10))
),0)</f>
        <v/>
      </c>
      <c r="P315" s="48" t="str" cm="1">
        <f t="array" ref="P315">IFERROR(
IF(OR(P$9="",$I315=""),"",
SUMIFS(収穫記録!$P:$P,収穫記録!$D:$D,$J$1,収穫記録!$I:$I,$J$2,収穫記録!$J:$J,P$9,収穫記録!$F:$F,$I315,収穫記録!$B:$B,"&gt;="&amp;$J$5,収穫記録!$B:$B,"&lt;="&amp;$J$6)
/_xlfn.UNIQUE(_xlfn._xlws.FILTER($E:$E,$D:$D=$J$3))
/IF($J$4="総計",1,IF($J$4="割合",$H315,$K315/10))
),0)</f>
        <v/>
      </c>
      <c r="Q315" s="48" t="str" cm="1">
        <f t="array" ref="Q315">IFERROR(
IF(OR(Q$9="",$I315=""),"",
SUMIFS(収穫記録!$P:$P,収穫記録!$D:$D,$J$1,収穫記録!$I:$I,$J$2,収穫記録!$J:$J,Q$9,収穫記録!$F:$F,$I315,収穫記録!$B:$B,"&gt;="&amp;$J$5,収穫記録!$B:$B,"&lt;="&amp;$J$6)
/_xlfn.UNIQUE(_xlfn._xlws.FILTER($E:$E,$D:$D=$J$3))
/IF($J$4="総計",1,IF($J$4="割合",$H315,$K315/10))
),0)</f>
        <v/>
      </c>
      <c r="R315" s="48" t="str" cm="1">
        <f t="array" ref="R315">IFERROR(
IF(OR(R$9="",$I315=""),"",
SUMIFS(収穫記録!$P:$P,収穫記録!$D:$D,$J$1,収穫記録!$I:$I,$J$2,収穫記録!$J:$J,R$9,収穫記録!$F:$F,$I315,収穫記録!$B:$B,"&gt;="&amp;$J$5,収穫記録!$B:$B,"&lt;="&amp;$J$6)
/_xlfn.UNIQUE(_xlfn._xlws.FILTER($E:$E,$D:$D=$J$3))
/IF($J$4="総計",1,IF($J$4="割合",$H315,$K315/10))
),0)</f>
        <v/>
      </c>
      <c r="S315" s="48" t="str" cm="1">
        <f t="array" ref="S315">IFERROR(
IF(OR(S$9="",$I315=""),"",
SUMIFS(収穫記録!$P:$P,収穫記録!$D:$D,$J$1,収穫記録!$I:$I,$J$2,収穫記録!$J:$J,S$9,収穫記録!$F:$F,$I315,収穫記録!$B:$B,"&gt;="&amp;$J$5,収穫記録!$B:$B,"&lt;="&amp;$J$6)
/_xlfn.UNIQUE(_xlfn._xlws.FILTER($E:$E,$D:$D=$J$3))
/IF($J$4="総計",1,IF($J$4="割合",$H315,$K315/10))
),0)</f>
        <v/>
      </c>
      <c r="T315" s="48" t="str" cm="1">
        <f t="array" ref="T315">IFERROR(
IF(OR(T$9="",$I315=""),"",
SUMIFS(収穫記録!$P:$P,収穫記録!$D:$D,$J$1,収穫記録!$I:$I,$J$2,収穫記録!$J:$J,T$9,収穫記録!$F:$F,$I315,収穫記録!$B:$B,"&gt;="&amp;$J$5,収穫記録!$B:$B,"&lt;="&amp;$J$6)
/_xlfn.UNIQUE(_xlfn._xlws.FILTER($E:$E,$D:$D=$J$3))
/IF($J$4="総計",1,IF($J$4="割合",$H315,$K315/10))
),0)</f>
        <v/>
      </c>
      <c r="U315" s="48" t="str" cm="1">
        <f t="array" ref="U315">IFERROR(
IF(OR(U$9="",$I315=""),"",
SUMIFS(収穫記録!$P:$P,収穫記録!$D:$D,$J$1,収穫記録!$I:$I,$J$2,収穫記録!$J:$J,U$9,収穫記録!$F:$F,$I315,収穫記録!$B:$B,"&gt;="&amp;$J$5,収穫記録!$B:$B,"&lt;="&amp;$J$6)
/_xlfn.UNIQUE(_xlfn._xlws.FILTER($E:$E,$D:$D=$J$3))
/IF($J$4="総計",1,IF($J$4="割合",$H315,$K315/10))
),0)</f>
        <v/>
      </c>
      <c r="V315" s="48" t="str" cm="1">
        <f t="array" ref="V315">IFERROR(
IF(OR(V$9="",$I315=""),"",
SUMIFS(収穫記録!$P:$P,収穫記録!$D:$D,$J$1,収穫記録!$I:$I,$J$2,収穫記録!$J:$J,V$9,収穫記録!$F:$F,$I315,収穫記録!$B:$B,"&gt;="&amp;$J$5,収穫記録!$B:$B,"&lt;="&amp;$J$6)
/_xlfn.UNIQUE(_xlfn._xlws.FILTER($E:$E,$D:$D=$J$3))
/IF($J$4="総計",1,IF($J$4="割合",$H315,$K315/10))
),0)</f>
        <v/>
      </c>
      <c r="W315" s="48" t="str" cm="1">
        <f t="array" ref="W315">IFERROR(
IF(OR(W$9="",$I315=""),"",
SUMIFS(収穫記録!$P:$P,収穫記録!$D:$D,$J$1,収穫記録!$I:$I,$J$2,収穫記録!$J:$J,W$9,収穫記録!$F:$F,$I315,収穫記録!$B:$B,"&gt;="&amp;$J$5,収穫記録!$B:$B,"&lt;="&amp;$J$6)
/_xlfn.UNIQUE(_xlfn._xlws.FILTER($E:$E,$D:$D=$J$3))
/IF($J$4="総計",1,IF($J$4="割合",$H315,$K315/10))
),0)</f>
        <v/>
      </c>
      <c r="X315" s="48" t="str" cm="1">
        <f t="array" ref="X315">IFERROR(
IF(OR(X$9="",$I315=""),"",
SUMIFS(収穫記録!$P:$P,収穫記録!$D:$D,$J$1,収穫記録!$I:$I,$J$2,収穫記録!$J:$J,X$9,収穫記録!$F:$F,$I315,収穫記録!$B:$B,"&gt;="&amp;$J$5,収穫記録!$B:$B,"&lt;="&amp;$J$6)
/_xlfn.UNIQUE(_xlfn._xlws.FILTER($E:$E,$D:$D=$J$3))
/IF($J$4="総計",1,IF($J$4="割合",$H315,$K315/10))
),0)</f>
        <v/>
      </c>
    </row>
    <row r="316" spans="10:24">
      <c r="J316" s="13"/>
      <c r="K316" s="37"/>
      <c r="L316" s="46" t="str">
        <f t="shared" si="4"/>
        <v/>
      </c>
      <c r="M316" s="47" cm="1">
        <f t="array" ref="M316">IFERROR(
IF(OR(M$9="",$I316=""),"",
SUMIFS(収穫記録!$P:$P,収穫記録!$D:$D,$J$1,収穫記録!$I:$I,$J$2,収穫記録!$J:$J,M$9,収穫記録!$F:$F,$I316,収穫記録!$B:$B,"&gt;="&amp;$J$5,収穫記録!$B:$B,"&lt;="&amp;$J$6)
/_xlfn.UNIQUE(_xlfn._xlws.FILTER($E:$E,$D:$D=$J$3))
/IF($J$4="総計",1,IF($J$4="割合",$H316,$K316/10))
),0)</f>
        <v>0</v>
      </c>
      <c r="N316" s="48" t="str" cm="1">
        <f t="array" ref="N316">IFERROR(
IF(OR(N$9="",$I316=""),"",
SUMIFS(収穫記録!$P:$P,収穫記録!$D:$D,$J$1,収穫記録!$I:$I,$J$2,収穫記録!$J:$J,N$9,収穫記録!$F:$F,$I316,収穫記録!$B:$B,"&gt;="&amp;$J$5,収穫記録!$B:$B,"&lt;="&amp;$J$6)
/_xlfn.UNIQUE(_xlfn._xlws.FILTER($E:$E,$D:$D=$J$3))
/IF($J$4="総計",1,IF($J$4="割合",$H316,$K316/10))
),0)</f>
        <v/>
      </c>
      <c r="O316" s="48" t="str" cm="1">
        <f t="array" ref="O316">IFERROR(
IF(OR(O$9="",$I316=""),"",
SUMIFS(収穫記録!$P:$P,収穫記録!$D:$D,$J$1,収穫記録!$I:$I,$J$2,収穫記録!$J:$J,O$9,収穫記録!$F:$F,$I316,収穫記録!$B:$B,"&gt;="&amp;$J$5,収穫記録!$B:$B,"&lt;="&amp;$J$6)
/_xlfn.UNIQUE(_xlfn._xlws.FILTER($E:$E,$D:$D=$J$3))
/IF($J$4="総計",1,IF($J$4="割合",$H316,$K316/10))
),0)</f>
        <v/>
      </c>
      <c r="P316" s="48" t="str" cm="1">
        <f t="array" ref="P316">IFERROR(
IF(OR(P$9="",$I316=""),"",
SUMIFS(収穫記録!$P:$P,収穫記録!$D:$D,$J$1,収穫記録!$I:$I,$J$2,収穫記録!$J:$J,P$9,収穫記録!$F:$F,$I316,収穫記録!$B:$B,"&gt;="&amp;$J$5,収穫記録!$B:$B,"&lt;="&amp;$J$6)
/_xlfn.UNIQUE(_xlfn._xlws.FILTER($E:$E,$D:$D=$J$3))
/IF($J$4="総計",1,IF($J$4="割合",$H316,$K316/10))
),0)</f>
        <v/>
      </c>
      <c r="Q316" s="48" t="str" cm="1">
        <f t="array" ref="Q316">IFERROR(
IF(OR(Q$9="",$I316=""),"",
SUMIFS(収穫記録!$P:$P,収穫記録!$D:$D,$J$1,収穫記録!$I:$I,$J$2,収穫記録!$J:$J,Q$9,収穫記録!$F:$F,$I316,収穫記録!$B:$B,"&gt;="&amp;$J$5,収穫記録!$B:$B,"&lt;="&amp;$J$6)
/_xlfn.UNIQUE(_xlfn._xlws.FILTER($E:$E,$D:$D=$J$3))
/IF($J$4="総計",1,IF($J$4="割合",$H316,$K316/10))
),0)</f>
        <v/>
      </c>
      <c r="R316" s="48" t="str" cm="1">
        <f t="array" ref="R316">IFERROR(
IF(OR(R$9="",$I316=""),"",
SUMIFS(収穫記録!$P:$P,収穫記録!$D:$D,$J$1,収穫記録!$I:$I,$J$2,収穫記録!$J:$J,R$9,収穫記録!$F:$F,$I316,収穫記録!$B:$B,"&gt;="&amp;$J$5,収穫記録!$B:$B,"&lt;="&amp;$J$6)
/_xlfn.UNIQUE(_xlfn._xlws.FILTER($E:$E,$D:$D=$J$3))
/IF($J$4="総計",1,IF($J$4="割合",$H316,$K316/10))
),0)</f>
        <v/>
      </c>
      <c r="S316" s="48" t="str" cm="1">
        <f t="array" ref="S316">IFERROR(
IF(OR(S$9="",$I316=""),"",
SUMIFS(収穫記録!$P:$P,収穫記録!$D:$D,$J$1,収穫記録!$I:$I,$J$2,収穫記録!$J:$J,S$9,収穫記録!$F:$F,$I316,収穫記録!$B:$B,"&gt;="&amp;$J$5,収穫記録!$B:$B,"&lt;="&amp;$J$6)
/_xlfn.UNIQUE(_xlfn._xlws.FILTER($E:$E,$D:$D=$J$3))
/IF($J$4="総計",1,IF($J$4="割合",$H316,$K316/10))
),0)</f>
        <v/>
      </c>
      <c r="T316" s="48" t="str" cm="1">
        <f t="array" ref="T316">IFERROR(
IF(OR(T$9="",$I316=""),"",
SUMIFS(収穫記録!$P:$P,収穫記録!$D:$D,$J$1,収穫記録!$I:$I,$J$2,収穫記録!$J:$J,T$9,収穫記録!$F:$F,$I316,収穫記録!$B:$B,"&gt;="&amp;$J$5,収穫記録!$B:$B,"&lt;="&amp;$J$6)
/_xlfn.UNIQUE(_xlfn._xlws.FILTER($E:$E,$D:$D=$J$3))
/IF($J$4="総計",1,IF($J$4="割合",$H316,$K316/10))
),0)</f>
        <v/>
      </c>
      <c r="U316" s="48" t="str" cm="1">
        <f t="array" ref="U316">IFERROR(
IF(OR(U$9="",$I316=""),"",
SUMIFS(収穫記録!$P:$P,収穫記録!$D:$D,$J$1,収穫記録!$I:$I,$J$2,収穫記録!$J:$J,U$9,収穫記録!$F:$F,$I316,収穫記録!$B:$B,"&gt;="&amp;$J$5,収穫記録!$B:$B,"&lt;="&amp;$J$6)
/_xlfn.UNIQUE(_xlfn._xlws.FILTER($E:$E,$D:$D=$J$3))
/IF($J$4="総計",1,IF($J$4="割合",$H316,$K316/10))
),0)</f>
        <v/>
      </c>
      <c r="V316" s="48" t="str" cm="1">
        <f t="array" ref="V316">IFERROR(
IF(OR(V$9="",$I316=""),"",
SUMIFS(収穫記録!$P:$P,収穫記録!$D:$D,$J$1,収穫記録!$I:$I,$J$2,収穫記録!$J:$J,V$9,収穫記録!$F:$F,$I316,収穫記録!$B:$B,"&gt;="&amp;$J$5,収穫記録!$B:$B,"&lt;="&amp;$J$6)
/_xlfn.UNIQUE(_xlfn._xlws.FILTER($E:$E,$D:$D=$J$3))
/IF($J$4="総計",1,IF($J$4="割合",$H316,$K316/10))
),0)</f>
        <v/>
      </c>
      <c r="W316" s="48" t="str" cm="1">
        <f t="array" ref="W316">IFERROR(
IF(OR(W$9="",$I316=""),"",
SUMIFS(収穫記録!$P:$P,収穫記録!$D:$D,$J$1,収穫記録!$I:$I,$J$2,収穫記録!$J:$J,W$9,収穫記録!$F:$F,$I316,収穫記録!$B:$B,"&gt;="&amp;$J$5,収穫記録!$B:$B,"&lt;="&amp;$J$6)
/_xlfn.UNIQUE(_xlfn._xlws.FILTER($E:$E,$D:$D=$J$3))
/IF($J$4="総計",1,IF($J$4="割合",$H316,$K316/10))
),0)</f>
        <v/>
      </c>
      <c r="X316" s="48" t="str" cm="1">
        <f t="array" ref="X316">IFERROR(
IF(OR(X$9="",$I316=""),"",
SUMIFS(収穫記録!$P:$P,収穫記録!$D:$D,$J$1,収穫記録!$I:$I,$J$2,収穫記録!$J:$J,X$9,収穫記録!$F:$F,$I316,収穫記録!$B:$B,"&gt;="&amp;$J$5,収穫記録!$B:$B,"&lt;="&amp;$J$6)
/_xlfn.UNIQUE(_xlfn._xlws.FILTER($E:$E,$D:$D=$J$3))
/IF($J$4="総計",1,IF($J$4="割合",$H316,$K316/10))
),0)</f>
        <v/>
      </c>
    </row>
    <row r="317" spans="10:24">
      <c r="J317" s="13"/>
      <c r="K317" s="37"/>
      <c r="L317" s="46" t="str">
        <f t="shared" si="4"/>
        <v/>
      </c>
      <c r="M317" s="47" cm="1">
        <f t="array" ref="M317">IFERROR(
IF(OR(M$9="",$I317=""),"",
SUMIFS(収穫記録!$P:$P,収穫記録!$D:$D,$J$1,収穫記録!$I:$I,$J$2,収穫記録!$J:$J,M$9,収穫記録!$F:$F,$I317,収穫記録!$B:$B,"&gt;="&amp;$J$5,収穫記録!$B:$B,"&lt;="&amp;$J$6)
/_xlfn.UNIQUE(_xlfn._xlws.FILTER($E:$E,$D:$D=$J$3))
/IF($J$4="総計",1,IF($J$4="割合",$H317,$K317/10))
),0)</f>
        <v>0</v>
      </c>
      <c r="N317" s="48" t="str" cm="1">
        <f t="array" ref="N317">IFERROR(
IF(OR(N$9="",$I317=""),"",
SUMIFS(収穫記録!$P:$P,収穫記録!$D:$D,$J$1,収穫記録!$I:$I,$J$2,収穫記録!$J:$J,N$9,収穫記録!$F:$F,$I317,収穫記録!$B:$B,"&gt;="&amp;$J$5,収穫記録!$B:$B,"&lt;="&amp;$J$6)
/_xlfn.UNIQUE(_xlfn._xlws.FILTER($E:$E,$D:$D=$J$3))
/IF($J$4="総計",1,IF($J$4="割合",$H317,$K317/10))
),0)</f>
        <v/>
      </c>
      <c r="O317" s="48" t="str" cm="1">
        <f t="array" ref="O317">IFERROR(
IF(OR(O$9="",$I317=""),"",
SUMIFS(収穫記録!$P:$P,収穫記録!$D:$D,$J$1,収穫記録!$I:$I,$J$2,収穫記録!$J:$J,O$9,収穫記録!$F:$F,$I317,収穫記録!$B:$B,"&gt;="&amp;$J$5,収穫記録!$B:$B,"&lt;="&amp;$J$6)
/_xlfn.UNIQUE(_xlfn._xlws.FILTER($E:$E,$D:$D=$J$3))
/IF($J$4="総計",1,IF($J$4="割合",$H317,$K317/10))
),0)</f>
        <v/>
      </c>
      <c r="P317" s="48" t="str" cm="1">
        <f t="array" ref="P317">IFERROR(
IF(OR(P$9="",$I317=""),"",
SUMIFS(収穫記録!$P:$P,収穫記録!$D:$D,$J$1,収穫記録!$I:$I,$J$2,収穫記録!$J:$J,P$9,収穫記録!$F:$F,$I317,収穫記録!$B:$B,"&gt;="&amp;$J$5,収穫記録!$B:$B,"&lt;="&amp;$J$6)
/_xlfn.UNIQUE(_xlfn._xlws.FILTER($E:$E,$D:$D=$J$3))
/IF($J$4="総計",1,IF($J$4="割合",$H317,$K317/10))
),0)</f>
        <v/>
      </c>
      <c r="Q317" s="48" t="str" cm="1">
        <f t="array" ref="Q317">IFERROR(
IF(OR(Q$9="",$I317=""),"",
SUMIFS(収穫記録!$P:$P,収穫記録!$D:$D,$J$1,収穫記録!$I:$I,$J$2,収穫記録!$J:$J,Q$9,収穫記録!$F:$F,$I317,収穫記録!$B:$B,"&gt;="&amp;$J$5,収穫記録!$B:$B,"&lt;="&amp;$J$6)
/_xlfn.UNIQUE(_xlfn._xlws.FILTER($E:$E,$D:$D=$J$3))
/IF($J$4="総計",1,IF($J$4="割合",$H317,$K317/10))
),0)</f>
        <v/>
      </c>
      <c r="R317" s="48" t="str" cm="1">
        <f t="array" ref="R317">IFERROR(
IF(OR(R$9="",$I317=""),"",
SUMIFS(収穫記録!$P:$P,収穫記録!$D:$D,$J$1,収穫記録!$I:$I,$J$2,収穫記録!$J:$J,R$9,収穫記録!$F:$F,$I317,収穫記録!$B:$B,"&gt;="&amp;$J$5,収穫記録!$B:$B,"&lt;="&amp;$J$6)
/_xlfn.UNIQUE(_xlfn._xlws.FILTER($E:$E,$D:$D=$J$3))
/IF($J$4="総計",1,IF($J$4="割合",$H317,$K317/10))
),0)</f>
        <v/>
      </c>
      <c r="S317" s="48" t="str" cm="1">
        <f t="array" ref="S317">IFERROR(
IF(OR(S$9="",$I317=""),"",
SUMIFS(収穫記録!$P:$P,収穫記録!$D:$D,$J$1,収穫記録!$I:$I,$J$2,収穫記録!$J:$J,S$9,収穫記録!$F:$F,$I317,収穫記録!$B:$B,"&gt;="&amp;$J$5,収穫記録!$B:$B,"&lt;="&amp;$J$6)
/_xlfn.UNIQUE(_xlfn._xlws.FILTER($E:$E,$D:$D=$J$3))
/IF($J$4="総計",1,IF($J$4="割合",$H317,$K317/10))
),0)</f>
        <v/>
      </c>
      <c r="T317" s="48" t="str" cm="1">
        <f t="array" ref="T317">IFERROR(
IF(OR(T$9="",$I317=""),"",
SUMIFS(収穫記録!$P:$P,収穫記録!$D:$D,$J$1,収穫記録!$I:$I,$J$2,収穫記録!$J:$J,T$9,収穫記録!$F:$F,$I317,収穫記録!$B:$B,"&gt;="&amp;$J$5,収穫記録!$B:$B,"&lt;="&amp;$J$6)
/_xlfn.UNIQUE(_xlfn._xlws.FILTER($E:$E,$D:$D=$J$3))
/IF($J$4="総計",1,IF($J$4="割合",$H317,$K317/10))
),0)</f>
        <v/>
      </c>
      <c r="U317" s="48" t="str" cm="1">
        <f t="array" ref="U317">IFERROR(
IF(OR(U$9="",$I317=""),"",
SUMIFS(収穫記録!$P:$P,収穫記録!$D:$D,$J$1,収穫記録!$I:$I,$J$2,収穫記録!$J:$J,U$9,収穫記録!$F:$F,$I317,収穫記録!$B:$B,"&gt;="&amp;$J$5,収穫記録!$B:$B,"&lt;="&amp;$J$6)
/_xlfn.UNIQUE(_xlfn._xlws.FILTER($E:$E,$D:$D=$J$3))
/IF($J$4="総計",1,IF($J$4="割合",$H317,$K317/10))
),0)</f>
        <v/>
      </c>
      <c r="V317" s="48" t="str" cm="1">
        <f t="array" ref="V317">IFERROR(
IF(OR(V$9="",$I317=""),"",
SUMIFS(収穫記録!$P:$P,収穫記録!$D:$D,$J$1,収穫記録!$I:$I,$J$2,収穫記録!$J:$J,V$9,収穫記録!$F:$F,$I317,収穫記録!$B:$B,"&gt;="&amp;$J$5,収穫記録!$B:$B,"&lt;="&amp;$J$6)
/_xlfn.UNIQUE(_xlfn._xlws.FILTER($E:$E,$D:$D=$J$3))
/IF($J$4="総計",1,IF($J$4="割合",$H317,$K317/10))
),0)</f>
        <v/>
      </c>
      <c r="W317" s="48" t="str" cm="1">
        <f t="array" ref="W317">IFERROR(
IF(OR(W$9="",$I317=""),"",
SUMIFS(収穫記録!$P:$P,収穫記録!$D:$D,$J$1,収穫記録!$I:$I,$J$2,収穫記録!$J:$J,W$9,収穫記録!$F:$F,$I317,収穫記録!$B:$B,"&gt;="&amp;$J$5,収穫記録!$B:$B,"&lt;="&amp;$J$6)
/_xlfn.UNIQUE(_xlfn._xlws.FILTER($E:$E,$D:$D=$J$3))
/IF($J$4="総計",1,IF($J$4="割合",$H317,$K317/10))
),0)</f>
        <v/>
      </c>
      <c r="X317" s="48" t="str" cm="1">
        <f t="array" ref="X317">IFERROR(
IF(OR(X$9="",$I317=""),"",
SUMIFS(収穫記録!$P:$P,収穫記録!$D:$D,$J$1,収穫記録!$I:$I,$J$2,収穫記録!$J:$J,X$9,収穫記録!$F:$F,$I317,収穫記録!$B:$B,"&gt;="&amp;$J$5,収穫記録!$B:$B,"&lt;="&amp;$J$6)
/_xlfn.UNIQUE(_xlfn._xlws.FILTER($E:$E,$D:$D=$J$3))
/IF($J$4="総計",1,IF($J$4="割合",$H317,$K317/10))
),0)</f>
        <v/>
      </c>
    </row>
    <row r="318" spans="10:24">
      <c r="J318" s="13"/>
      <c r="K318" s="37"/>
      <c r="L318" s="46" t="str">
        <f t="shared" si="4"/>
        <v/>
      </c>
      <c r="M318" s="47" cm="1">
        <f t="array" ref="M318">IFERROR(
IF(OR(M$9="",$I318=""),"",
SUMIFS(収穫記録!$P:$P,収穫記録!$D:$D,$J$1,収穫記録!$I:$I,$J$2,収穫記録!$J:$J,M$9,収穫記録!$F:$F,$I318,収穫記録!$B:$B,"&gt;="&amp;$J$5,収穫記録!$B:$B,"&lt;="&amp;$J$6)
/_xlfn.UNIQUE(_xlfn._xlws.FILTER($E:$E,$D:$D=$J$3))
/IF($J$4="総計",1,IF($J$4="割合",$H318,$K318/10))
),0)</f>
        <v>0</v>
      </c>
      <c r="N318" s="48" t="str" cm="1">
        <f t="array" ref="N318">IFERROR(
IF(OR(N$9="",$I318=""),"",
SUMIFS(収穫記録!$P:$P,収穫記録!$D:$D,$J$1,収穫記録!$I:$I,$J$2,収穫記録!$J:$J,N$9,収穫記録!$F:$F,$I318,収穫記録!$B:$B,"&gt;="&amp;$J$5,収穫記録!$B:$B,"&lt;="&amp;$J$6)
/_xlfn.UNIQUE(_xlfn._xlws.FILTER($E:$E,$D:$D=$J$3))
/IF($J$4="総計",1,IF($J$4="割合",$H318,$K318/10))
),0)</f>
        <v/>
      </c>
      <c r="O318" s="48" t="str" cm="1">
        <f t="array" ref="O318">IFERROR(
IF(OR(O$9="",$I318=""),"",
SUMIFS(収穫記録!$P:$P,収穫記録!$D:$D,$J$1,収穫記録!$I:$I,$J$2,収穫記録!$J:$J,O$9,収穫記録!$F:$F,$I318,収穫記録!$B:$B,"&gt;="&amp;$J$5,収穫記録!$B:$B,"&lt;="&amp;$J$6)
/_xlfn.UNIQUE(_xlfn._xlws.FILTER($E:$E,$D:$D=$J$3))
/IF($J$4="総計",1,IF($J$4="割合",$H318,$K318/10))
),0)</f>
        <v/>
      </c>
      <c r="P318" s="48" t="str" cm="1">
        <f t="array" ref="P318">IFERROR(
IF(OR(P$9="",$I318=""),"",
SUMIFS(収穫記録!$P:$P,収穫記録!$D:$D,$J$1,収穫記録!$I:$I,$J$2,収穫記録!$J:$J,P$9,収穫記録!$F:$F,$I318,収穫記録!$B:$B,"&gt;="&amp;$J$5,収穫記録!$B:$B,"&lt;="&amp;$J$6)
/_xlfn.UNIQUE(_xlfn._xlws.FILTER($E:$E,$D:$D=$J$3))
/IF($J$4="総計",1,IF($J$4="割合",$H318,$K318/10))
),0)</f>
        <v/>
      </c>
      <c r="Q318" s="48" t="str" cm="1">
        <f t="array" ref="Q318">IFERROR(
IF(OR(Q$9="",$I318=""),"",
SUMIFS(収穫記録!$P:$P,収穫記録!$D:$D,$J$1,収穫記録!$I:$I,$J$2,収穫記録!$J:$J,Q$9,収穫記録!$F:$F,$I318,収穫記録!$B:$B,"&gt;="&amp;$J$5,収穫記録!$B:$B,"&lt;="&amp;$J$6)
/_xlfn.UNIQUE(_xlfn._xlws.FILTER($E:$E,$D:$D=$J$3))
/IF($J$4="総計",1,IF($J$4="割合",$H318,$K318/10))
),0)</f>
        <v/>
      </c>
      <c r="R318" s="48" t="str" cm="1">
        <f t="array" ref="R318">IFERROR(
IF(OR(R$9="",$I318=""),"",
SUMIFS(収穫記録!$P:$P,収穫記録!$D:$D,$J$1,収穫記録!$I:$I,$J$2,収穫記録!$J:$J,R$9,収穫記録!$F:$F,$I318,収穫記録!$B:$B,"&gt;="&amp;$J$5,収穫記録!$B:$B,"&lt;="&amp;$J$6)
/_xlfn.UNIQUE(_xlfn._xlws.FILTER($E:$E,$D:$D=$J$3))
/IF($J$4="総計",1,IF($J$4="割合",$H318,$K318/10))
),0)</f>
        <v/>
      </c>
      <c r="S318" s="48" t="str" cm="1">
        <f t="array" ref="S318">IFERROR(
IF(OR(S$9="",$I318=""),"",
SUMIFS(収穫記録!$P:$P,収穫記録!$D:$D,$J$1,収穫記録!$I:$I,$J$2,収穫記録!$J:$J,S$9,収穫記録!$F:$F,$I318,収穫記録!$B:$B,"&gt;="&amp;$J$5,収穫記録!$B:$B,"&lt;="&amp;$J$6)
/_xlfn.UNIQUE(_xlfn._xlws.FILTER($E:$E,$D:$D=$J$3))
/IF($J$4="総計",1,IF($J$4="割合",$H318,$K318/10))
),0)</f>
        <v/>
      </c>
      <c r="T318" s="48" t="str" cm="1">
        <f t="array" ref="T318">IFERROR(
IF(OR(T$9="",$I318=""),"",
SUMIFS(収穫記録!$P:$P,収穫記録!$D:$D,$J$1,収穫記録!$I:$I,$J$2,収穫記録!$J:$J,T$9,収穫記録!$F:$F,$I318,収穫記録!$B:$B,"&gt;="&amp;$J$5,収穫記録!$B:$B,"&lt;="&amp;$J$6)
/_xlfn.UNIQUE(_xlfn._xlws.FILTER($E:$E,$D:$D=$J$3))
/IF($J$4="総計",1,IF($J$4="割合",$H318,$K318/10))
),0)</f>
        <v/>
      </c>
      <c r="U318" s="48" t="str" cm="1">
        <f t="array" ref="U318">IFERROR(
IF(OR(U$9="",$I318=""),"",
SUMIFS(収穫記録!$P:$P,収穫記録!$D:$D,$J$1,収穫記録!$I:$I,$J$2,収穫記録!$J:$J,U$9,収穫記録!$F:$F,$I318,収穫記録!$B:$B,"&gt;="&amp;$J$5,収穫記録!$B:$B,"&lt;="&amp;$J$6)
/_xlfn.UNIQUE(_xlfn._xlws.FILTER($E:$E,$D:$D=$J$3))
/IF($J$4="総計",1,IF($J$4="割合",$H318,$K318/10))
),0)</f>
        <v/>
      </c>
      <c r="V318" s="48" t="str" cm="1">
        <f t="array" ref="V318">IFERROR(
IF(OR(V$9="",$I318=""),"",
SUMIFS(収穫記録!$P:$P,収穫記録!$D:$D,$J$1,収穫記録!$I:$I,$J$2,収穫記録!$J:$J,V$9,収穫記録!$F:$F,$I318,収穫記録!$B:$B,"&gt;="&amp;$J$5,収穫記録!$B:$B,"&lt;="&amp;$J$6)
/_xlfn.UNIQUE(_xlfn._xlws.FILTER($E:$E,$D:$D=$J$3))
/IF($J$4="総計",1,IF($J$4="割合",$H318,$K318/10))
),0)</f>
        <v/>
      </c>
      <c r="W318" s="48" t="str" cm="1">
        <f t="array" ref="W318">IFERROR(
IF(OR(W$9="",$I318=""),"",
SUMIFS(収穫記録!$P:$P,収穫記録!$D:$D,$J$1,収穫記録!$I:$I,$J$2,収穫記録!$J:$J,W$9,収穫記録!$F:$F,$I318,収穫記録!$B:$B,"&gt;="&amp;$J$5,収穫記録!$B:$B,"&lt;="&amp;$J$6)
/_xlfn.UNIQUE(_xlfn._xlws.FILTER($E:$E,$D:$D=$J$3))
/IF($J$4="総計",1,IF($J$4="割合",$H318,$K318/10))
),0)</f>
        <v/>
      </c>
      <c r="X318" s="48" t="str" cm="1">
        <f t="array" ref="X318">IFERROR(
IF(OR(X$9="",$I318=""),"",
SUMIFS(収穫記録!$P:$P,収穫記録!$D:$D,$J$1,収穫記録!$I:$I,$J$2,収穫記録!$J:$J,X$9,収穫記録!$F:$F,$I318,収穫記録!$B:$B,"&gt;="&amp;$J$5,収穫記録!$B:$B,"&lt;="&amp;$J$6)
/_xlfn.UNIQUE(_xlfn._xlws.FILTER($E:$E,$D:$D=$J$3))
/IF($J$4="総計",1,IF($J$4="割合",$H318,$K318/10))
),0)</f>
        <v/>
      </c>
    </row>
    <row r="319" spans="10:24">
      <c r="J319" s="13"/>
      <c r="K319" s="37"/>
      <c r="L319" s="46" t="str">
        <f t="shared" si="4"/>
        <v/>
      </c>
      <c r="M319" s="47" cm="1">
        <f t="array" ref="M319">IFERROR(
IF(OR(M$9="",$I319=""),"",
SUMIFS(収穫記録!$P:$P,収穫記録!$D:$D,$J$1,収穫記録!$I:$I,$J$2,収穫記録!$J:$J,M$9,収穫記録!$F:$F,$I319,収穫記録!$B:$B,"&gt;="&amp;$J$5,収穫記録!$B:$B,"&lt;="&amp;$J$6)
/_xlfn.UNIQUE(_xlfn._xlws.FILTER($E:$E,$D:$D=$J$3))
/IF($J$4="総計",1,IF($J$4="割合",$H319,$K319/10))
),0)</f>
        <v>0</v>
      </c>
      <c r="N319" s="48" t="str" cm="1">
        <f t="array" ref="N319">IFERROR(
IF(OR(N$9="",$I319=""),"",
SUMIFS(収穫記録!$P:$P,収穫記録!$D:$D,$J$1,収穫記録!$I:$I,$J$2,収穫記録!$J:$J,N$9,収穫記録!$F:$F,$I319,収穫記録!$B:$B,"&gt;="&amp;$J$5,収穫記録!$B:$B,"&lt;="&amp;$J$6)
/_xlfn.UNIQUE(_xlfn._xlws.FILTER($E:$E,$D:$D=$J$3))
/IF($J$4="総計",1,IF($J$4="割合",$H319,$K319/10))
),0)</f>
        <v/>
      </c>
      <c r="O319" s="48" t="str" cm="1">
        <f t="array" ref="O319">IFERROR(
IF(OR(O$9="",$I319=""),"",
SUMIFS(収穫記録!$P:$P,収穫記録!$D:$D,$J$1,収穫記録!$I:$I,$J$2,収穫記録!$J:$J,O$9,収穫記録!$F:$F,$I319,収穫記録!$B:$B,"&gt;="&amp;$J$5,収穫記録!$B:$B,"&lt;="&amp;$J$6)
/_xlfn.UNIQUE(_xlfn._xlws.FILTER($E:$E,$D:$D=$J$3))
/IF($J$4="総計",1,IF($J$4="割合",$H319,$K319/10))
),0)</f>
        <v/>
      </c>
      <c r="P319" s="48" t="str" cm="1">
        <f t="array" ref="P319">IFERROR(
IF(OR(P$9="",$I319=""),"",
SUMIFS(収穫記録!$P:$P,収穫記録!$D:$D,$J$1,収穫記録!$I:$I,$J$2,収穫記録!$J:$J,P$9,収穫記録!$F:$F,$I319,収穫記録!$B:$B,"&gt;="&amp;$J$5,収穫記録!$B:$B,"&lt;="&amp;$J$6)
/_xlfn.UNIQUE(_xlfn._xlws.FILTER($E:$E,$D:$D=$J$3))
/IF($J$4="総計",1,IF($J$4="割合",$H319,$K319/10))
),0)</f>
        <v/>
      </c>
      <c r="Q319" s="48" t="str" cm="1">
        <f t="array" ref="Q319">IFERROR(
IF(OR(Q$9="",$I319=""),"",
SUMIFS(収穫記録!$P:$P,収穫記録!$D:$D,$J$1,収穫記録!$I:$I,$J$2,収穫記録!$J:$J,Q$9,収穫記録!$F:$F,$I319,収穫記録!$B:$B,"&gt;="&amp;$J$5,収穫記録!$B:$B,"&lt;="&amp;$J$6)
/_xlfn.UNIQUE(_xlfn._xlws.FILTER($E:$E,$D:$D=$J$3))
/IF($J$4="総計",1,IF($J$4="割合",$H319,$K319/10))
),0)</f>
        <v/>
      </c>
      <c r="R319" s="48" t="str" cm="1">
        <f t="array" ref="R319">IFERROR(
IF(OR(R$9="",$I319=""),"",
SUMIFS(収穫記録!$P:$P,収穫記録!$D:$D,$J$1,収穫記録!$I:$I,$J$2,収穫記録!$J:$J,R$9,収穫記録!$F:$F,$I319,収穫記録!$B:$B,"&gt;="&amp;$J$5,収穫記録!$B:$B,"&lt;="&amp;$J$6)
/_xlfn.UNIQUE(_xlfn._xlws.FILTER($E:$E,$D:$D=$J$3))
/IF($J$4="総計",1,IF($J$4="割合",$H319,$K319/10))
),0)</f>
        <v/>
      </c>
      <c r="S319" s="48" t="str" cm="1">
        <f t="array" ref="S319">IFERROR(
IF(OR(S$9="",$I319=""),"",
SUMIFS(収穫記録!$P:$P,収穫記録!$D:$D,$J$1,収穫記録!$I:$I,$J$2,収穫記録!$J:$J,S$9,収穫記録!$F:$F,$I319,収穫記録!$B:$B,"&gt;="&amp;$J$5,収穫記録!$B:$B,"&lt;="&amp;$J$6)
/_xlfn.UNIQUE(_xlfn._xlws.FILTER($E:$E,$D:$D=$J$3))
/IF($J$4="総計",1,IF($J$4="割合",$H319,$K319/10))
),0)</f>
        <v/>
      </c>
      <c r="T319" s="48" t="str" cm="1">
        <f t="array" ref="T319">IFERROR(
IF(OR(T$9="",$I319=""),"",
SUMIFS(収穫記録!$P:$P,収穫記録!$D:$D,$J$1,収穫記録!$I:$I,$J$2,収穫記録!$J:$J,T$9,収穫記録!$F:$F,$I319,収穫記録!$B:$B,"&gt;="&amp;$J$5,収穫記録!$B:$B,"&lt;="&amp;$J$6)
/_xlfn.UNIQUE(_xlfn._xlws.FILTER($E:$E,$D:$D=$J$3))
/IF($J$4="総計",1,IF($J$4="割合",$H319,$K319/10))
),0)</f>
        <v/>
      </c>
      <c r="U319" s="48" t="str" cm="1">
        <f t="array" ref="U319">IFERROR(
IF(OR(U$9="",$I319=""),"",
SUMIFS(収穫記録!$P:$P,収穫記録!$D:$D,$J$1,収穫記録!$I:$I,$J$2,収穫記録!$J:$J,U$9,収穫記録!$F:$F,$I319,収穫記録!$B:$B,"&gt;="&amp;$J$5,収穫記録!$B:$B,"&lt;="&amp;$J$6)
/_xlfn.UNIQUE(_xlfn._xlws.FILTER($E:$E,$D:$D=$J$3))
/IF($J$4="総計",1,IF($J$4="割合",$H319,$K319/10))
),0)</f>
        <v/>
      </c>
      <c r="V319" s="48" t="str" cm="1">
        <f t="array" ref="V319">IFERROR(
IF(OR(V$9="",$I319=""),"",
SUMIFS(収穫記録!$P:$P,収穫記録!$D:$D,$J$1,収穫記録!$I:$I,$J$2,収穫記録!$J:$J,V$9,収穫記録!$F:$F,$I319,収穫記録!$B:$B,"&gt;="&amp;$J$5,収穫記録!$B:$B,"&lt;="&amp;$J$6)
/_xlfn.UNIQUE(_xlfn._xlws.FILTER($E:$E,$D:$D=$J$3))
/IF($J$4="総計",1,IF($J$4="割合",$H319,$K319/10))
),0)</f>
        <v/>
      </c>
      <c r="W319" s="48" t="str" cm="1">
        <f t="array" ref="W319">IFERROR(
IF(OR(W$9="",$I319=""),"",
SUMIFS(収穫記録!$P:$P,収穫記録!$D:$D,$J$1,収穫記録!$I:$I,$J$2,収穫記録!$J:$J,W$9,収穫記録!$F:$F,$I319,収穫記録!$B:$B,"&gt;="&amp;$J$5,収穫記録!$B:$B,"&lt;="&amp;$J$6)
/_xlfn.UNIQUE(_xlfn._xlws.FILTER($E:$E,$D:$D=$J$3))
/IF($J$4="総計",1,IF($J$4="割合",$H319,$K319/10))
),0)</f>
        <v/>
      </c>
      <c r="X319" s="48" t="str" cm="1">
        <f t="array" ref="X319">IFERROR(
IF(OR(X$9="",$I319=""),"",
SUMIFS(収穫記録!$P:$P,収穫記録!$D:$D,$J$1,収穫記録!$I:$I,$J$2,収穫記録!$J:$J,X$9,収穫記録!$F:$F,$I319,収穫記録!$B:$B,"&gt;="&amp;$J$5,収穫記録!$B:$B,"&lt;="&amp;$J$6)
/_xlfn.UNIQUE(_xlfn._xlws.FILTER($E:$E,$D:$D=$J$3))
/IF($J$4="総計",1,IF($J$4="割合",$H319,$K319/10))
),0)</f>
        <v/>
      </c>
    </row>
    <row r="320" spans="10:24">
      <c r="J320" s="13"/>
      <c r="K320" s="37"/>
      <c r="L320" s="46" t="str">
        <f t="shared" si="4"/>
        <v/>
      </c>
      <c r="M320" s="47" cm="1">
        <f t="array" ref="M320">IFERROR(
IF(OR(M$9="",$I320=""),"",
SUMIFS(収穫記録!$P:$P,収穫記録!$D:$D,$J$1,収穫記録!$I:$I,$J$2,収穫記録!$J:$J,M$9,収穫記録!$F:$F,$I320,収穫記録!$B:$B,"&gt;="&amp;$J$5,収穫記録!$B:$B,"&lt;="&amp;$J$6)
/_xlfn.UNIQUE(_xlfn._xlws.FILTER($E:$E,$D:$D=$J$3))
/IF($J$4="総計",1,IF($J$4="割合",$H320,$K320/10))
),0)</f>
        <v>0</v>
      </c>
      <c r="N320" s="48" t="str" cm="1">
        <f t="array" ref="N320">IFERROR(
IF(OR(N$9="",$I320=""),"",
SUMIFS(収穫記録!$P:$P,収穫記録!$D:$D,$J$1,収穫記録!$I:$I,$J$2,収穫記録!$J:$J,N$9,収穫記録!$F:$F,$I320,収穫記録!$B:$B,"&gt;="&amp;$J$5,収穫記録!$B:$B,"&lt;="&amp;$J$6)
/_xlfn.UNIQUE(_xlfn._xlws.FILTER($E:$E,$D:$D=$J$3))
/IF($J$4="総計",1,IF($J$4="割合",$H320,$K320/10))
),0)</f>
        <v/>
      </c>
      <c r="O320" s="48" t="str" cm="1">
        <f t="array" ref="O320">IFERROR(
IF(OR(O$9="",$I320=""),"",
SUMIFS(収穫記録!$P:$P,収穫記録!$D:$D,$J$1,収穫記録!$I:$I,$J$2,収穫記録!$J:$J,O$9,収穫記録!$F:$F,$I320,収穫記録!$B:$B,"&gt;="&amp;$J$5,収穫記録!$B:$B,"&lt;="&amp;$J$6)
/_xlfn.UNIQUE(_xlfn._xlws.FILTER($E:$E,$D:$D=$J$3))
/IF($J$4="総計",1,IF($J$4="割合",$H320,$K320/10))
),0)</f>
        <v/>
      </c>
      <c r="P320" s="48" t="str" cm="1">
        <f t="array" ref="P320">IFERROR(
IF(OR(P$9="",$I320=""),"",
SUMIFS(収穫記録!$P:$P,収穫記録!$D:$D,$J$1,収穫記録!$I:$I,$J$2,収穫記録!$J:$J,P$9,収穫記録!$F:$F,$I320,収穫記録!$B:$B,"&gt;="&amp;$J$5,収穫記録!$B:$B,"&lt;="&amp;$J$6)
/_xlfn.UNIQUE(_xlfn._xlws.FILTER($E:$E,$D:$D=$J$3))
/IF($J$4="総計",1,IF($J$4="割合",$H320,$K320/10))
),0)</f>
        <v/>
      </c>
      <c r="Q320" s="48" t="str" cm="1">
        <f t="array" ref="Q320">IFERROR(
IF(OR(Q$9="",$I320=""),"",
SUMIFS(収穫記録!$P:$P,収穫記録!$D:$D,$J$1,収穫記録!$I:$I,$J$2,収穫記録!$J:$J,Q$9,収穫記録!$F:$F,$I320,収穫記録!$B:$B,"&gt;="&amp;$J$5,収穫記録!$B:$B,"&lt;="&amp;$J$6)
/_xlfn.UNIQUE(_xlfn._xlws.FILTER($E:$E,$D:$D=$J$3))
/IF($J$4="総計",1,IF($J$4="割合",$H320,$K320/10))
),0)</f>
        <v/>
      </c>
      <c r="R320" s="48" t="str" cm="1">
        <f t="array" ref="R320">IFERROR(
IF(OR(R$9="",$I320=""),"",
SUMIFS(収穫記録!$P:$P,収穫記録!$D:$D,$J$1,収穫記録!$I:$I,$J$2,収穫記録!$J:$J,R$9,収穫記録!$F:$F,$I320,収穫記録!$B:$B,"&gt;="&amp;$J$5,収穫記録!$B:$B,"&lt;="&amp;$J$6)
/_xlfn.UNIQUE(_xlfn._xlws.FILTER($E:$E,$D:$D=$J$3))
/IF($J$4="総計",1,IF($J$4="割合",$H320,$K320/10))
),0)</f>
        <v/>
      </c>
      <c r="S320" s="48" t="str" cm="1">
        <f t="array" ref="S320">IFERROR(
IF(OR(S$9="",$I320=""),"",
SUMIFS(収穫記録!$P:$P,収穫記録!$D:$D,$J$1,収穫記録!$I:$I,$J$2,収穫記録!$J:$J,S$9,収穫記録!$F:$F,$I320,収穫記録!$B:$B,"&gt;="&amp;$J$5,収穫記録!$B:$B,"&lt;="&amp;$J$6)
/_xlfn.UNIQUE(_xlfn._xlws.FILTER($E:$E,$D:$D=$J$3))
/IF($J$4="総計",1,IF($J$4="割合",$H320,$K320/10))
),0)</f>
        <v/>
      </c>
      <c r="T320" s="48" t="str" cm="1">
        <f t="array" ref="T320">IFERROR(
IF(OR(T$9="",$I320=""),"",
SUMIFS(収穫記録!$P:$P,収穫記録!$D:$D,$J$1,収穫記録!$I:$I,$J$2,収穫記録!$J:$J,T$9,収穫記録!$F:$F,$I320,収穫記録!$B:$B,"&gt;="&amp;$J$5,収穫記録!$B:$B,"&lt;="&amp;$J$6)
/_xlfn.UNIQUE(_xlfn._xlws.FILTER($E:$E,$D:$D=$J$3))
/IF($J$4="総計",1,IF($J$4="割合",$H320,$K320/10))
),0)</f>
        <v/>
      </c>
      <c r="U320" s="48" t="str" cm="1">
        <f t="array" ref="U320">IFERROR(
IF(OR(U$9="",$I320=""),"",
SUMIFS(収穫記録!$P:$P,収穫記録!$D:$D,$J$1,収穫記録!$I:$I,$J$2,収穫記録!$J:$J,U$9,収穫記録!$F:$F,$I320,収穫記録!$B:$B,"&gt;="&amp;$J$5,収穫記録!$B:$B,"&lt;="&amp;$J$6)
/_xlfn.UNIQUE(_xlfn._xlws.FILTER($E:$E,$D:$D=$J$3))
/IF($J$4="総計",1,IF($J$4="割合",$H320,$K320/10))
),0)</f>
        <v/>
      </c>
      <c r="V320" s="48" t="str" cm="1">
        <f t="array" ref="V320">IFERROR(
IF(OR(V$9="",$I320=""),"",
SUMIFS(収穫記録!$P:$P,収穫記録!$D:$D,$J$1,収穫記録!$I:$I,$J$2,収穫記録!$J:$J,V$9,収穫記録!$F:$F,$I320,収穫記録!$B:$B,"&gt;="&amp;$J$5,収穫記録!$B:$B,"&lt;="&amp;$J$6)
/_xlfn.UNIQUE(_xlfn._xlws.FILTER($E:$E,$D:$D=$J$3))
/IF($J$4="総計",1,IF($J$4="割合",$H320,$K320/10))
),0)</f>
        <v/>
      </c>
      <c r="W320" s="48" t="str" cm="1">
        <f t="array" ref="W320">IFERROR(
IF(OR(W$9="",$I320=""),"",
SUMIFS(収穫記録!$P:$P,収穫記録!$D:$D,$J$1,収穫記録!$I:$I,$J$2,収穫記録!$J:$J,W$9,収穫記録!$F:$F,$I320,収穫記録!$B:$B,"&gt;="&amp;$J$5,収穫記録!$B:$B,"&lt;="&amp;$J$6)
/_xlfn.UNIQUE(_xlfn._xlws.FILTER($E:$E,$D:$D=$J$3))
/IF($J$4="総計",1,IF($J$4="割合",$H320,$K320/10))
),0)</f>
        <v/>
      </c>
      <c r="X320" s="48" t="str" cm="1">
        <f t="array" ref="X320">IFERROR(
IF(OR(X$9="",$I320=""),"",
SUMIFS(収穫記録!$P:$P,収穫記録!$D:$D,$J$1,収穫記録!$I:$I,$J$2,収穫記録!$J:$J,X$9,収穫記録!$F:$F,$I320,収穫記録!$B:$B,"&gt;="&amp;$J$5,収穫記録!$B:$B,"&lt;="&amp;$J$6)
/_xlfn.UNIQUE(_xlfn._xlws.FILTER($E:$E,$D:$D=$J$3))
/IF($J$4="総計",1,IF($J$4="割合",$H320,$K320/10))
),0)</f>
        <v/>
      </c>
    </row>
    <row r="321" spans="10:24">
      <c r="J321" s="13"/>
      <c r="K321" s="37"/>
      <c r="L321" s="46" t="str">
        <f t="shared" si="4"/>
        <v/>
      </c>
      <c r="M321" s="47" cm="1">
        <f t="array" ref="M321">IFERROR(
IF(OR(M$9="",$I321=""),"",
SUMIFS(収穫記録!$P:$P,収穫記録!$D:$D,$J$1,収穫記録!$I:$I,$J$2,収穫記録!$J:$J,M$9,収穫記録!$F:$F,$I321,収穫記録!$B:$B,"&gt;="&amp;$J$5,収穫記録!$B:$B,"&lt;="&amp;$J$6)
/_xlfn.UNIQUE(_xlfn._xlws.FILTER($E:$E,$D:$D=$J$3))
/IF($J$4="総計",1,IF($J$4="割合",$H321,$K321/10))
),0)</f>
        <v>0</v>
      </c>
      <c r="N321" s="48" t="str" cm="1">
        <f t="array" ref="N321">IFERROR(
IF(OR(N$9="",$I321=""),"",
SUMIFS(収穫記録!$P:$P,収穫記録!$D:$D,$J$1,収穫記録!$I:$I,$J$2,収穫記録!$J:$J,N$9,収穫記録!$F:$F,$I321,収穫記録!$B:$B,"&gt;="&amp;$J$5,収穫記録!$B:$B,"&lt;="&amp;$J$6)
/_xlfn.UNIQUE(_xlfn._xlws.FILTER($E:$E,$D:$D=$J$3))
/IF($J$4="総計",1,IF($J$4="割合",$H321,$K321/10))
),0)</f>
        <v/>
      </c>
      <c r="O321" s="48" t="str" cm="1">
        <f t="array" ref="O321">IFERROR(
IF(OR(O$9="",$I321=""),"",
SUMIFS(収穫記録!$P:$P,収穫記録!$D:$D,$J$1,収穫記録!$I:$I,$J$2,収穫記録!$J:$J,O$9,収穫記録!$F:$F,$I321,収穫記録!$B:$B,"&gt;="&amp;$J$5,収穫記録!$B:$B,"&lt;="&amp;$J$6)
/_xlfn.UNIQUE(_xlfn._xlws.FILTER($E:$E,$D:$D=$J$3))
/IF($J$4="総計",1,IF($J$4="割合",$H321,$K321/10))
),0)</f>
        <v/>
      </c>
      <c r="P321" s="48" t="str" cm="1">
        <f t="array" ref="P321">IFERROR(
IF(OR(P$9="",$I321=""),"",
SUMIFS(収穫記録!$P:$P,収穫記録!$D:$D,$J$1,収穫記録!$I:$I,$J$2,収穫記録!$J:$J,P$9,収穫記録!$F:$F,$I321,収穫記録!$B:$B,"&gt;="&amp;$J$5,収穫記録!$B:$B,"&lt;="&amp;$J$6)
/_xlfn.UNIQUE(_xlfn._xlws.FILTER($E:$E,$D:$D=$J$3))
/IF($J$4="総計",1,IF($J$4="割合",$H321,$K321/10))
),0)</f>
        <v/>
      </c>
      <c r="Q321" s="48" t="str" cm="1">
        <f t="array" ref="Q321">IFERROR(
IF(OR(Q$9="",$I321=""),"",
SUMIFS(収穫記録!$P:$P,収穫記録!$D:$D,$J$1,収穫記録!$I:$I,$J$2,収穫記録!$J:$J,Q$9,収穫記録!$F:$F,$I321,収穫記録!$B:$B,"&gt;="&amp;$J$5,収穫記録!$B:$B,"&lt;="&amp;$J$6)
/_xlfn.UNIQUE(_xlfn._xlws.FILTER($E:$E,$D:$D=$J$3))
/IF($J$4="総計",1,IF($J$4="割合",$H321,$K321/10))
),0)</f>
        <v/>
      </c>
      <c r="R321" s="48" t="str" cm="1">
        <f t="array" ref="R321">IFERROR(
IF(OR(R$9="",$I321=""),"",
SUMIFS(収穫記録!$P:$P,収穫記録!$D:$D,$J$1,収穫記録!$I:$I,$J$2,収穫記録!$J:$J,R$9,収穫記録!$F:$F,$I321,収穫記録!$B:$B,"&gt;="&amp;$J$5,収穫記録!$B:$B,"&lt;="&amp;$J$6)
/_xlfn.UNIQUE(_xlfn._xlws.FILTER($E:$E,$D:$D=$J$3))
/IF($J$4="総計",1,IF($J$4="割合",$H321,$K321/10))
),0)</f>
        <v/>
      </c>
      <c r="S321" s="48" t="str" cm="1">
        <f t="array" ref="S321">IFERROR(
IF(OR(S$9="",$I321=""),"",
SUMIFS(収穫記録!$P:$P,収穫記録!$D:$D,$J$1,収穫記録!$I:$I,$J$2,収穫記録!$J:$J,S$9,収穫記録!$F:$F,$I321,収穫記録!$B:$B,"&gt;="&amp;$J$5,収穫記録!$B:$B,"&lt;="&amp;$J$6)
/_xlfn.UNIQUE(_xlfn._xlws.FILTER($E:$E,$D:$D=$J$3))
/IF($J$4="総計",1,IF($J$4="割合",$H321,$K321/10))
),0)</f>
        <v/>
      </c>
      <c r="T321" s="48" t="str" cm="1">
        <f t="array" ref="T321">IFERROR(
IF(OR(T$9="",$I321=""),"",
SUMIFS(収穫記録!$P:$P,収穫記録!$D:$D,$J$1,収穫記録!$I:$I,$J$2,収穫記録!$J:$J,T$9,収穫記録!$F:$F,$I321,収穫記録!$B:$B,"&gt;="&amp;$J$5,収穫記録!$B:$B,"&lt;="&amp;$J$6)
/_xlfn.UNIQUE(_xlfn._xlws.FILTER($E:$E,$D:$D=$J$3))
/IF($J$4="総計",1,IF($J$4="割合",$H321,$K321/10))
),0)</f>
        <v/>
      </c>
      <c r="U321" s="48" t="str" cm="1">
        <f t="array" ref="U321">IFERROR(
IF(OR(U$9="",$I321=""),"",
SUMIFS(収穫記録!$P:$P,収穫記録!$D:$D,$J$1,収穫記録!$I:$I,$J$2,収穫記録!$J:$J,U$9,収穫記録!$F:$F,$I321,収穫記録!$B:$B,"&gt;="&amp;$J$5,収穫記録!$B:$B,"&lt;="&amp;$J$6)
/_xlfn.UNIQUE(_xlfn._xlws.FILTER($E:$E,$D:$D=$J$3))
/IF($J$4="総計",1,IF($J$4="割合",$H321,$K321/10))
),0)</f>
        <v/>
      </c>
      <c r="V321" s="48" t="str" cm="1">
        <f t="array" ref="V321">IFERROR(
IF(OR(V$9="",$I321=""),"",
SUMIFS(収穫記録!$P:$P,収穫記録!$D:$D,$J$1,収穫記録!$I:$I,$J$2,収穫記録!$J:$J,V$9,収穫記録!$F:$F,$I321,収穫記録!$B:$B,"&gt;="&amp;$J$5,収穫記録!$B:$B,"&lt;="&amp;$J$6)
/_xlfn.UNIQUE(_xlfn._xlws.FILTER($E:$E,$D:$D=$J$3))
/IF($J$4="総計",1,IF($J$4="割合",$H321,$K321/10))
),0)</f>
        <v/>
      </c>
      <c r="W321" s="48" t="str" cm="1">
        <f t="array" ref="W321">IFERROR(
IF(OR(W$9="",$I321=""),"",
SUMIFS(収穫記録!$P:$P,収穫記録!$D:$D,$J$1,収穫記録!$I:$I,$J$2,収穫記録!$J:$J,W$9,収穫記録!$F:$F,$I321,収穫記録!$B:$B,"&gt;="&amp;$J$5,収穫記録!$B:$B,"&lt;="&amp;$J$6)
/_xlfn.UNIQUE(_xlfn._xlws.FILTER($E:$E,$D:$D=$J$3))
/IF($J$4="総計",1,IF($J$4="割合",$H321,$K321/10))
),0)</f>
        <v/>
      </c>
      <c r="X321" s="48" t="str" cm="1">
        <f t="array" ref="X321">IFERROR(
IF(OR(X$9="",$I321=""),"",
SUMIFS(収穫記録!$P:$P,収穫記録!$D:$D,$J$1,収穫記録!$I:$I,$J$2,収穫記録!$J:$J,X$9,収穫記録!$F:$F,$I321,収穫記録!$B:$B,"&gt;="&amp;$J$5,収穫記録!$B:$B,"&lt;="&amp;$J$6)
/_xlfn.UNIQUE(_xlfn._xlws.FILTER($E:$E,$D:$D=$J$3))
/IF($J$4="総計",1,IF($J$4="割合",$H321,$K321/10))
),0)</f>
        <v/>
      </c>
    </row>
    <row r="322" spans="10:24">
      <c r="J322" s="13"/>
      <c r="K322" s="37"/>
      <c r="L322" s="46" t="str">
        <f t="shared" si="4"/>
        <v/>
      </c>
      <c r="M322" s="47" cm="1">
        <f t="array" ref="M322">IFERROR(
IF(OR(M$9="",$I322=""),"",
SUMIFS(収穫記録!$P:$P,収穫記録!$D:$D,$J$1,収穫記録!$I:$I,$J$2,収穫記録!$J:$J,M$9,収穫記録!$F:$F,$I322,収穫記録!$B:$B,"&gt;="&amp;$J$5,収穫記録!$B:$B,"&lt;="&amp;$J$6)
/_xlfn.UNIQUE(_xlfn._xlws.FILTER($E:$E,$D:$D=$J$3))
/IF($J$4="総計",1,IF($J$4="割合",$H322,$K322/10))
),0)</f>
        <v>0</v>
      </c>
      <c r="N322" s="48" t="str" cm="1">
        <f t="array" ref="N322">IFERROR(
IF(OR(N$9="",$I322=""),"",
SUMIFS(収穫記録!$P:$P,収穫記録!$D:$D,$J$1,収穫記録!$I:$I,$J$2,収穫記録!$J:$J,N$9,収穫記録!$F:$F,$I322,収穫記録!$B:$B,"&gt;="&amp;$J$5,収穫記録!$B:$B,"&lt;="&amp;$J$6)
/_xlfn.UNIQUE(_xlfn._xlws.FILTER($E:$E,$D:$D=$J$3))
/IF($J$4="総計",1,IF($J$4="割合",$H322,$K322/10))
),0)</f>
        <v/>
      </c>
      <c r="O322" s="48" t="str" cm="1">
        <f t="array" ref="O322">IFERROR(
IF(OR(O$9="",$I322=""),"",
SUMIFS(収穫記録!$P:$P,収穫記録!$D:$D,$J$1,収穫記録!$I:$I,$J$2,収穫記録!$J:$J,O$9,収穫記録!$F:$F,$I322,収穫記録!$B:$B,"&gt;="&amp;$J$5,収穫記録!$B:$B,"&lt;="&amp;$J$6)
/_xlfn.UNIQUE(_xlfn._xlws.FILTER($E:$E,$D:$D=$J$3))
/IF($J$4="総計",1,IF($J$4="割合",$H322,$K322/10))
),0)</f>
        <v/>
      </c>
      <c r="P322" s="48" t="str" cm="1">
        <f t="array" ref="P322">IFERROR(
IF(OR(P$9="",$I322=""),"",
SUMIFS(収穫記録!$P:$P,収穫記録!$D:$D,$J$1,収穫記録!$I:$I,$J$2,収穫記録!$J:$J,P$9,収穫記録!$F:$F,$I322,収穫記録!$B:$B,"&gt;="&amp;$J$5,収穫記録!$B:$B,"&lt;="&amp;$J$6)
/_xlfn.UNIQUE(_xlfn._xlws.FILTER($E:$E,$D:$D=$J$3))
/IF($J$4="総計",1,IF($J$4="割合",$H322,$K322/10))
),0)</f>
        <v/>
      </c>
      <c r="Q322" s="48" t="str" cm="1">
        <f t="array" ref="Q322">IFERROR(
IF(OR(Q$9="",$I322=""),"",
SUMIFS(収穫記録!$P:$P,収穫記録!$D:$D,$J$1,収穫記録!$I:$I,$J$2,収穫記録!$J:$J,Q$9,収穫記録!$F:$F,$I322,収穫記録!$B:$B,"&gt;="&amp;$J$5,収穫記録!$B:$B,"&lt;="&amp;$J$6)
/_xlfn.UNIQUE(_xlfn._xlws.FILTER($E:$E,$D:$D=$J$3))
/IF($J$4="総計",1,IF($J$4="割合",$H322,$K322/10))
),0)</f>
        <v/>
      </c>
      <c r="R322" s="48" t="str" cm="1">
        <f t="array" ref="R322">IFERROR(
IF(OR(R$9="",$I322=""),"",
SUMIFS(収穫記録!$P:$P,収穫記録!$D:$D,$J$1,収穫記録!$I:$I,$J$2,収穫記録!$J:$J,R$9,収穫記録!$F:$F,$I322,収穫記録!$B:$B,"&gt;="&amp;$J$5,収穫記録!$B:$B,"&lt;="&amp;$J$6)
/_xlfn.UNIQUE(_xlfn._xlws.FILTER($E:$E,$D:$D=$J$3))
/IF($J$4="総計",1,IF($J$4="割合",$H322,$K322/10))
),0)</f>
        <v/>
      </c>
      <c r="S322" s="48" t="str" cm="1">
        <f t="array" ref="S322">IFERROR(
IF(OR(S$9="",$I322=""),"",
SUMIFS(収穫記録!$P:$P,収穫記録!$D:$D,$J$1,収穫記録!$I:$I,$J$2,収穫記録!$J:$J,S$9,収穫記録!$F:$F,$I322,収穫記録!$B:$B,"&gt;="&amp;$J$5,収穫記録!$B:$B,"&lt;="&amp;$J$6)
/_xlfn.UNIQUE(_xlfn._xlws.FILTER($E:$E,$D:$D=$J$3))
/IF($J$4="総計",1,IF($J$4="割合",$H322,$K322/10))
),0)</f>
        <v/>
      </c>
      <c r="T322" s="48" t="str" cm="1">
        <f t="array" ref="T322">IFERROR(
IF(OR(T$9="",$I322=""),"",
SUMIFS(収穫記録!$P:$P,収穫記録!$D:$D,$J$1,収穫記録!$I:$I,$J$2,収穫記録!$J:$J,T$9,収穫記録!$F:$F,$I322,収穫記録!$B:$B,"&gt;="&amp;$J$5,収穫記録!$B:$B,"&lt;="&amp;$J$6)
/_xlfn.UNIQUE(_xlfn._xlws.FILTER($E:$E,$D:$D=$J$3))
/IF($J$4="総計",1,IF($J$4="割合",$H322,$K322/10))
),0)</f>
        <v/>
      </c>
      <c r="U322" s="48" t="str" cm="1">
        <f t="array" ref="U322">IFERROR(
IF(OR(U$9="",$I322=""),"",
SUMIFS(収穫記録!$P:$P,収穫記録!$D:$D,$J$1,収穫記録!$I:$I,$J$2,収穫記録!$J:$J,U$9,収穫記録!$F:$F,$I322,収穫記録!$B:$B,"&gt;="&amp;$J$5,収穫記録!$B:$B,"&lt;="&amp;$J$6)
/_xlfn.UNIQUE(_xlfn._xlws.FILTER($E:$E,$D:$D=$J$3))
/IF($J$4="総計",1,IF($J$4="割合",$H322,$K322/10))
),0)</f>
        <v/>
      </c>
      <c r="V322" s="48" t="str" cm="1">
        <f t="array" ref="V322">IFERROR(
IF(OR(V$9="",$I322=""),"",
SUMIFS(収穫記録!$P:$P,収穫記録!$D:$D,$J$1,収穫記録!$I:$I,$J$2,収穫記録!$J:$J,V$9,収穫記録!$F:$F,$I322,収穫記録!$B:$B,"&gt;="&amp;$J$5,収穫記録!$B:$B,"&lt;="&amp;$J$6)
/_xlfn.UNIQUE(_xlfn._xlws.FILTER($E:$E,$D:$D=$J$3))
/IF($J$4="総計",1,IF($J$4="割合",$H322,$K322/10))
),0)</f>
        <v/>
      </c>
      <c r="W322" s="48" t="str" cm="1">
        <f t="array" ref="W322">IFERROR(
IF(OR(W$9="",$I322=""),"",
SUMIFS(収穫記録!$P:$P,収穫記録!$D:$D,$J$1,収穫記録!$I:$I,$J$2,収穫記録!$J:$J,W$9,収穫記録!$F:$F,$I322,収穫記録!$B:$B,"&gt;="&amp;$J$5,収穫記録!$B:$B,"&lt;="&amp;$J$6)
/_xlfn.UNIQUE(_xlfn._xlws.FILTER($E:$E,$D:$D=$J$3))
/IF($J$4="総計",1,IF($J$4="割合",$H322,$K322/10))
),0)</f>
        <v/>
      </c>
      <c r="X322" s="48" t="str" cm="1">
        <f t="array" ref="X322">IFERROR(
IF(OR(X$9="",$I322=""),"",
SUMIFS(収穫記録!$P:$P,収穫記録!$D:$D,$J$1,収穫記録!$I:$I,$J$2,収穫記録!$J:$J,X$9,収穫記録!$F:$F,$I322,収穫記録!$B:$B,"&gt;="&amp;$J$5,収穫記録!$B:$B,"&lt;="&amp;$J$6)
/_xlfn.UNIQUE(_xlfn._xlws.FILTER($E:$E,$D:$D=$J$3))
/IF($J$4="総計",1,IF($J$4="割合",$H322,$K322/10))
),0)</f>
        <v/>
      </c>
    </row>
    <row r="323" spans="10:24">
      <c r="J323" s="13"/>
      <c r="K323" s="37"/>
      <c r="L323" s="46" t="str">
        <f t="shared" si="4"/>
        <v/>
      </c>
      <c r="M323" s="47" cm="1">
        <f t="array" ref="M323">IFERROR(
IF(OR(M$9="",$I323=""),"",
SUMIFS(収穫記録!$P:$P,収穫記録!$D:$D,$J$1,収穫記録!$I:$I,$J$2,収穫記録!$J:$J,M$9,収穫記録!$F:$F,$I323,収穫記録!$B:$B,"&gt;="&amp;$J$5,収穫記録!$B:$B,"&lt;="&amp;$J$6)
/_xlfn.UNIQUE(_xlfn._xlws.FILTER($E:$E,$D:$D=$J$3))
/IF($J$4="総計",1,IF($J$4="割合",$H323,$K323/10))
),0)</f>
        <v>0</v>
      </c>
      <c r="N323" s="48" t="str" cm="1">
        <f t="array" ref="N323">IFERROR(
IF(OR(N$9="",$I323=""),"",
SUMIFS(収穫記録!$P:$P,収穫記録!$D:$D,$J$1,収穫記録!$I:$I,$J$2,収穫記録!$J:$J,N$9,収穫記録!$F:$F,$I323,収穫記録!$B:$B,"&gt;="&amp;$J$5,収穫記録!$B:$B,"&lt;="&amp;$J$6)
/_xlfn.UNIQUE(_xlfn._xlws.FILTER($E:$E,$D:$D=$J$3))
/IF($J$4="総計",1,IF($J$4="割合",$H323,$K323/10))
),0)</f>
        <v/>
      </c>
      <c r="O323" s="48" t="str" cm="1">
        <f t="array" ref="O323">IFERROR(
IF(OR(O$9="",$I323=""),"",
SUMIFS(収穫記録!$P:$P,収穫記録!$D:$D,$J$1,収穫記録!$I:$I,$J$2,収穫記録!$J:$J,O$9,収穫記録!$F:$F,$I323,収穫記録!$B:$B,"&gt;="&amp;$J$5,収穫記録!$B:$B,"&lt;="&amp;$J$6)
/_xlfn.UNIQUE(_xlfn._xlws.FILTER($E:$E,$D:$D=$J$3))
/IF($J$4="総計",1,IF($J$4="割合",$H323,$K323/10))
),0)</f>
        <v/>
      </c>
      <c r="P323" s="48" t="str" cm="1">
        <f t="array" ref="P323">IFERROR(
IF(OR(P$9="",$I323=""),"",
SUMIFS(収穫記録!$P:$P,収穫記録!$D:$D,$J$1,収穫記録!$I:$I,$J$2,収穫記録!$J:$J,P$9,収穫記録!$F:$F,$I323,収穫記録!$B:$B,"&gt;="&amp;$J$5,収穫記録!$B:$B,"&lt;="&amp;$J$6)
/_xlfn.UNIQUE(_xlfn._xlws.FILTER($E:$E,$D:$D=$J$3))
/IF($J$4="総計",1,IF($J$4="割合",$H323,$K323/10))
),0)</f>
        <v/>
      </c>
      <c r="Q323" s="48" t="str" cm="1">
        <f t="array" ref="Q323">IFERROR(
IF(OR(Q$9="",$I323=""),"",
SUMIFS(収穫記録!$P:$P,収穫記録!$D:$D,$J$1,収穫記録!$I:$I,$J$2,収穫記録!$J:$J,Q$9,収穫記録!$F:$F,$I323,収穫記録!$B:$B,"&gt;="&amp;$J$5,収穫記録!$B:$B,"&lt;="&amp;$J$6)
/_xlfn.UNIQUE(_xlfn._xlws.FILTER($E:$E,$D:$D=$J$3))
/IF($J$4="総計",1,IF($J$4="割合",$H323,$K323/10))
),0)</f>
        <v/>
      </c>
      <c r="R323" s="48" t="str" cm="1">
        <f t="array" ref="R323">IFERROR(
IF(OR(R$9="",$I323=""),"",
SUMIFS(収穫記録!$P:$P,収穫記録!$D:$D,$J$1,収穫記録!$I:$I,$J$2,収穫記録!$J:$J,R$9,収穫記録!$F:$F,$I323,収穫記録!$B:$B,"&gt;="&amp;$J$5,収穫記録!$B:$B,"&lt;="&amp;$J$6)
/_xlfn.UNIQUE(_xlfn._xlws.FILTER($E:$E,$D:$D=$J$3))
/IF($J$4="総計",1,IF($J$4="割合",$H323,$K323/10))
),0)</f>
        <v/>
      </c>
      <c r="S323" s="48" t="str" cm="1">
        <f t="array" ref="S323">IFERROR(
IF(OR(S$9="",$I323=""),"",
SUMIFS(収穫記録!$P:$P,収穫記録!$D:$D,$J$1,収穫記録!$I:$I,$J$2,収穫記録!$J:$J,S$9,収穫記録!$F:$F,$I323,収穫記録!$B:$B,"&gt;="&amp;$J$5,収穫記録!$B:$B,"&lt;="&amp;$J$6)
/_xlfn.UNIQUE(_xlfn._xlws.FILTER($E:$E,$D:$D=$J$3))
/IF($J$4="総計",1,IF($J$4="割合",$H323,$K323/10))
),0)</f>
        <v/>
      </c>
      <c r="T323" s="48" t="str" cm="1">
        <f t="array" ref="T323">IFERROR(
IF(OR(T$9="",$I323=""),"",
SUMIFS(収穫記録!$P:$P,収穫記録!$D:$D,$J$1,収穫記録!$I:$I,$J$2,収穫記録!$J:$J,T$9,収穫記録!$F:$F,$I323,収穫記録!$B:$B,"&gt;="&amp;$J$5,収穫記録!$B:$B,"&lt;="&amp;$J$6)
/_xlfn.UNIQUE(_xlfn._xlws.FILTER($E:$E,$D:$D=$J$3))
/IF($J$4="総計",1,IF($J$4="割合",$H323,$K323/10))
),0)</f>
        <v/>
      </c>
      <c r="U323" s="48" t="str" cm="1">
        <f t="array" ref="U323">IFERROR(
IF(OR(U$9="",$I323=""),"",
SUMIFS(収穫記録!$P:$P,収穫記録!$D:$D,$J$1,収穫記録!$I:$I,$J$2,収穫記録!$J:$J,U$9,収穫記録!$F:$F,$I323,収穫記録!$B:$B,"&gt;="&amp;$J$5,収穫記録!$B:$B,"&lt;="&amp;$J$6)
/_xlfn.UNIQUE(_xlfn._xlws.FILTER($E:$E,$D:$D=$J$3))
/IF($J$4="総計",1,IF($J$4="割合",$H323,$K323/10))
),0)</f>
        <v/>
      </c>
      <c r="V323" s="48" t="str" cm="1">
        <f t="array" ref="V323">IFERROR(
IF(OR(V$9="",$I323=""),"",
SUMIFS(収穫記録!$P:$P,収穫記録!$D:$D,$J$1,収穫記録!$I:$I,$J$2,収穫記録!$J:$J,V$9,収穫記録!$F:$F,$I323,収穫記録!$B:$B,"&gt;="&amp;$J$5,収穫記録!$B:$B,"&lt;="&amp;$J$6)
/_xlfn.UNIQUE(_xlfn._xlws.FILTER($E:$E,$D:$D=$J$3))
/IF($J$4="総計",1,IF($J$4="割合",$H323,$K323/10))
),0)</f>
        <v/>
      </c>
      <c r="W323" s="48" t="str" cm="1">
        <f t="array" ref="W323">IFERROR(
IF(OR(W$9="",$I323=""),"",
SUMIFS(収穫記録!$P:$P,収穫記録!$D:$D,$J$1,収穫記録!$I:$I,$J$2,収穫記録!$J:$J,W$9,収穫記録!$F:$F,$I323,収穫記録!$B:$B,"&gt;="&amp;$J$5,収穫記録!$B:$B,"&lt;="&amp;$J$6)
/_xlfn.UNIQUE(_xlfn._xlws.FILTER($E:$E,$D:$D=$J$3))
/IF($J$4="総計",1,IF($J$4="割合",$H323,$K323/10))
),0)</f>
        <v/>
      </c>
      <c r="X323" s="48" t="str" cm="1">
        <f t="array" ref="X323">IFERROR(
IF(OR(X$9="",$I323=""),"",
SUMIFS(収穫記録!$P:$P,収穫記録!$D:$D,$J$1,収穫記録!$I:$I,$J$2,収穫記録!$J:$J,X$9,収穫記録!$F:$F,$I323,収穫記録!$B:$B,"&gt;="&amp;$J$5,収穫記録!$B:$B,"&lt;="&amp;$J$6)
/_xlfn.UNIQUE(_xlfn._xlws.FILTER($E:$E,$D:$D=$J$3))
/IF($J$4="総計",1,IF($J$4="割合",$H323,$K323/10))
),0)</f>
        <v/>
      </c>
    </row>
    <row r="324" spans="10:24">
      <c r="J324" s="13"/>
      <c r="K324" s="37"/>
      <c r="L324" s="46" t="str">
        <f t="shared" si="4"/>
        <v/>
      </c>
      <c r="M324" s="47" cm="1">
        <f t="array" ref="M324">IFERROR(
IF(OR(M$9="",$I324=""),"",
SUMIFS(収穫記録!$P:$P,収穫記録!$D:$D,$J$1,収穫記録!$I:$I,$J$2,収穫記録!$J:$J,M$9,収穫記録!$F:$F,$I324,収穫記録!$B:$B,"&gt;="&amp;$J$5,収穫記録!$B:$B,"&lt;="&amp;$J$6)
/_xlfn.UNIQUE(_xlfn._xlws.FILTER($E:$E,$D:$D=$J$3))
/IF($J$4="総計",1,IF($J$4="割合",$H324,$K324/10))
),0)</f>
        <v>0</v>
      </c>
      <c r="N324" s="48" t="str" cm="1">
        <f t="array" ref="N324">IFERROR(
IF(OR(N$9="",$I324=""),"",
SUMIFS(収穫記録!$P:$P,収穫記録!$D:$D,$J$1,収穫記録!$I:$I,$J$2,収穫記録!$J:$J,N$9,収穫記録!$F:$F,$I324,収穫記録!$B:$B,"&gt;="&amp;$J$5,収穫記録!$B:$B,"&lt;="&amp;$J$6)
/_xlfn.UNIQUE(_xlfn._xlws.FILTER($E:$E,$D:$D=$J$3))
/IF($J$4="総計",1,IF($J$4="割合",$H324,$K324/10))
),0)</f>
        <v/>
      </c>
      <c r="O324" s="48" t="str" cm="1">
        <f t="array" ref="O324">IFERROR(
IF(OR(O$9="",$I324=""),"",
SUMIFS(収穫記録!$P:$P,収穫記録!$D:$D,$J$1,収穫記録!$I:$I,$J$2,収穫記録!$J:$J,O$9,収穫記録!$F:$F,$I324,収穫記録!$B:$B,"&gt;="&amp;$J$5,収穫記録!$B:$B,"&lt;="&amp;$J$6)
/_xlfn.UNIQUE(_xlfn._xlws.FILTER($E:$E,$D:$D=$J$3))
/IF($J$4="総計",1,IF($J$4="割合",$H324,$K324/10))
),0)</f>
        <v/>
      </c>
      <c r="P324" s="48" t="str" cm="1">
        <f t="array" ref="P324">IFERROR(
IF(OR(P$9="",$I324=""),"",
SUMIFS(収穫記録!$P:$P,収穫記録!$D:$D,$J$1,収穫記録!$I:$I,$J$2,収穫記録!$J:$J,P$9,収穫記録!$F:$F,$I324,収穫記録!$B:$B,"&gt;="&amp;$J$5,収穫記録!$B:$B,"&lt;="&amp;$J$6)
/_xlfn.UNIQUE(_xlfn._xlws.FILTER($E:$E,$D:$D=$J$3))
/IF($J$4="総計",1,IF($J$4="割合",$H324,$K324/10))
),0)</f>
        <v/>
      </c>
      <c r="Q324" s="48" t="str" cm="1">
        <f t="array" ref="Q324">IFERROR(
IF(OR(Q$9="",$I324=""),"",
SUMIFS(収穫記録!$P:$P,収穫記録!$D:$D,$J$1,収穫記録!$I:$I,$J$2,収穫記録!$J:$J,Q$9,収穫記録!$F:$F,$I324,収穫記録!$B:$B,"&gt;="&amp;$J$5,収穫記録!$B:$B,"&lt;="&amp;$J$6)
/_xlfn.UNIQUE(_xlfn._xlws.FILTER($E:$E,$D:$D=$J$3))
/IF($J$4="総計",1,IF($J$4="割合",$H324,$K324/10))
),0)</f>
        <v/>
      </c>
      <c r="R324" s="48" t="str" cm="1">
        <f t="array" ref="R324">IFERROR(
IF(OR(R$9="",$I324=""),"",
SUMIFS(収穫記録!$P:$P,収穫記録!$D:$D,$J$1,収穫記録!$I:$I,$J$2,収穫記録!$J:$J,R$9,収穫記録!$F:$F,$I324,収穫記録!$B:$B,"&gt;="&amp;$J$5,収穫記録!$B:$B,"&lt;="&amp;$J$6)
/_xlfn.UNIQUE(_xlfn._xlws.FILTER($E:$E,$D:$D=$J$3))
/IF($J$4="総計",1,IF($J$4="割合",$H324,$K324/10))
),0)</f>
        <v/>
      </c>
      <c r="S324" s="48" t="str" cm="1">
        <f t="array" ref="S324">IFERROR(
IF(OR(S$9="",$I324=""),"",
SUMIFS(収穫記録!$P:$P,収穫記録!$D:$D,$J$1,収穫記録!$I:$I,$J$2,収穫記録!$J:$J,S$9,収穫記録!$F:$F,$I324,収穫記録!$B:$B,"&gt;="&amp;$J$5,収穫記録!$B:$B,"&lt;="&amp;$J$6)
/_xlfn.UNIQUE(_xlfn._xlws.FILTER($E:$E,$D:$D=$J$3))
/IF($J$4="総計",1,IF($J$4="割合",$H324,$K324/10))
),0)</f>
        <v/>
      </c>
      <c r="T324" s="48" t="str" cm="1">
        <f t="array" ref="T324">IFERROR(
IF(OR(T$9="",$I324=""),"",
SUMIFS(収穫記録!$P:$P,収穫記録!$D:$D,$J$1,収穫記録!$I:$I,$J$2,収穫記録!$J:$J,T$9,収穫記録!$F:$F,$I324,収穫記録!$B:$B,"&gt;="&amp;$J$5,収穫記録!$B:$B,"&lt;="&amp;$J$6)
/_xlfn.UNIQUE(_xlfn._xlws.FILTER($E:$E,$D:$D=$J$3))
/IF($J$4="総計",1,IF($J$4="割合",$H324,$K324/10))
),0)</f>
        <v/>
      </c>
      <c r="U324" s="48" t="str" cm="1">
        <f t="array" ref="U324">IFERROR(
IF(OR(U$9="",$I324=""),"",
SUMIFS(収穫記録!$P:$P,収穫記録!$D:$D,$J$1,収穫記録!$I:$I,$J$2,収穫記録!$J:$J,U$9,収穫記録!$F:$F,$I324,収穫記録!$B:$B,"&gt;="&amp;$J$5,収穫記録!$B:$B,"&lt;="&amp;$J$6)
/_xlfn.UNIQUE(_xlfn._xlws.FILTER($E:$E,$D:$D=$J$3))
/IF($J$4="総計",1,IF($J$4="割合",$H324,$K324/10))
),0)</f>
        <v/>
      </c>
      <c r="V324" s="48" t="str" cm="1">
        <f t="array" ref="V324">IFERROR(
IF(OR(V$9="",$I324=""),"",
SUMIFS(収穫記録!$P:$P,収穫記録!$D:$D,$J$1,収穫記録!$I:$I,$J$2,収穫記録!$J:$J,V$9,収穫記録!$F:$F,$I324,収穫記録!$B:$B,"&gt;="&amp;$J$5,収穫記録!$B:$B,"&lt;="&amp;$J$6)
/_xlfn.UNIQUE(_xlfn._xlws.FILTER($E:$E,$D:$D=$J$3))
/IF($J$4="総計",1,IF($J$4="割合",$H324,$K324/10))
),0)</f>
        <v/>
      </c>
      <c r="W324" s="48" t="str" cm="1">
        <f t="array" ref="W324">IFERROR(
IF(OR(W$9="",$I324=""),"",
SUMIFS(収穫記録!$P:$P,収穫記録!$D:$D,$J$1,収穫記録!$I:$I,$J$2,収穫記録!$J:$J,W$9,収穫記録!$F:$F,$I324,収穫記録!$B:$B,"&gt;="&amp;$J$5,収穫記録!$B:$B,"&lt;="&amp;$J$6)
/_xlfn.UNIQUE(_xlfn._xlws.FILTER($E:$E,$D:$D=$J$3))
/IF($J$4="総計",1,IF($J$4="割合",$H324,$K324/10))
),0)</f>
        <v/>
      </c>
      <c r="X324" s="48" t="str" cm="1">
        <f t="array" ref="X324">IFERROR(
IF(OR(X$9="",$I324=""),"",
SUMIFS(収穫記録!$P:$P,収穫記録!$D:$D,$J$1,収穫記録!$I:$I,$J$2,収穫記録!$J:$J,X$9,収穫記録!$F:$F,$I324,収穫記録!$B:$B,"&gt;="&amp;$J$5,収穫記録!$B:$B,"&lt;="&amp;$J$6)
/_xlfn.UNIQUE(_xlfn._xlws.FILTER($E:$E,$D:$D=$J$3))
/IF($J$4="総計",1,IF($J$4="割合",$H324,$K324/10))
),0)</f>
        <v/>
      </c>
    </row>
    <row r="325" spans="10:24">
      <c r="J325" s="13"/>
      <c r="K325" s="37"/>
      <c r="L325" s="46" t="str">
        <f t="shared" si="4"/>
        <v/>
      </c>
      <c r="M325" s="47" cm="1">
        <f t="array" ref="M325">IFERROR(
IF(OR(M$9="",$I325=""),"",
SUMIFS(収穫記録!$P:$P,収穫記録!$D:$D,$J$1,収穫記録!$I:$I,$J$2,収穫記録!$J:$J,M$9,収穫記録!$F:$F,$I325,収穫記録!$B:$B,"&gt;="&amp;$J$5,収穫記録!$B:$B,"&lt;="&amp;$J$6)
/_xlfn.UNIQUE(_xlfn._xlws.FILTER($E:$E,$D:$D=$J$3))
/IF($J$4="総計",1,IF($J$4="割合",$H325,$K325/10))
),0)</f>
        <v>0</v>
      </c>
      <c r="N325" s="48" t="str" cm="1">
        <f t="array" ref="N325">IFERROR(
IF(OR(N$9="",$I325=""),"",
SUMIFS(収穫記録!$P:$P,収穫記録!$D:$D,$J$1,収穫記録!$I:$I,$J$2,収穫記録!$J:$J,N$9,収穫記録!$F:$F,$I325,収穫記録!$B:$B,"&gt;="&amp;$J$5,収穫記録!$B:$B,"&lt;="&amp;$J$6)
/_xlfn.UNIQUE(_xlfn._xlws.FILTER($E:$E,$D:$D=$J$3))
/IF($J$4="総計",1,IF($J$4="割合",$H325,$K325/10))
),0)</f>
        <v/>
      </c>
      <c r="O325" s="48" t="str" cm="1">
        <f t="array" ref="O325">IFERROR(
IF(OR(O$9="",$I325=""),"",
SUMIFS(収穫記録!$P:$P,収穫記録!$D:$D,$J$1,収穫記録!$I:$I,$J$2,収穫記録!$J:$J,O$9,収穫記録!$F:$F,$I325,収穫記録!$B:$B,"&gt;="&amp;$J$5,収穫記録!$B:$B,"&lt;="&amp;$J$6)
/_xlfn.UNIQUE(_xlfn._xlws.FILTER($E:$E,$D:$D=$J$3))
/IF($J$4="総計",1,IF($J$4="割合",$H325,$K325/10))
),0)</f>
        <v/>
      </c>
      <c r="P325" s="48" t="str" cm="1">
        <f t="array" ref="P325">IFERROR(
IF(OR(P$9="",$I325=""),"",
SUMIFS(収穫記録!$P:$P,収穫記録!$D:$D,$J$1,収穫記録!$I:$I,$J$2,収穫記録!$J:$J,P$9,収穫記録!$F:$F,$I325,収穫記録!$B:$B,"&gt;="&amp;$J$5,収穫記録!$B:$B,"&lt;="&amp;$J$6)
/_xlfn.UNIQUE(_xlfn._xlws.FILTER($E:$E,$D:$D=$J$3))
/IF($J$4="総計",1,IF($J$4="割合",$H325,$K325/10))
),0)</f>
        <v/>
      </c>
      <c r="Q325" s="48" t="str" cm="1">
        <f t="array" ref="Q325">IFERROR(
IF(OR(Q$9="",$I325=""),"",
SUMIFS(収穫記録!$P:$P,収穫記録!$D:$D,$J$1,収穫記録!$I:$I,$J$2,収穫記録!$J:$J,Q$9,収穫記録!$F:$F,$I325,収穫記録!$B:$B,"&gt;="&amp;$J$5,収穫記録!$B:$B,"&lt;="&amp;$J$6)
/_xlfn.UNIQUE(_xlfn._xlws.FILTER($E:$E,$D:$D=$J$3))
/IF($J$4="総計",1,IF($J$4="割合",$H325,$K325/10))
),0)</f>
        <v/>
      </c>
      <c r="R325" s="48" t="str" cm="1">
        <f t="array" ref="R325">IFERROR(
IF(OR(R$9="",$I325=""),"",
SUMIFS(収穫記録!$P:$P,収穫記録!$D:$D,$J$1,収穫記録!$I:$I,$J$2,収穫記録!$J:$J,R$9,収穫記録!$F:$F,$I325,収穫記録!$B:$B,"&gt;="&amp;$J$5,収穫記録!$B:$B,"&lt;="&amp;$J$6)
/_xlfn.UNIQUE(_xlfn._xlws.FILTER($E:$E,$D:$D=$J$3))
/IF($J$4="総計",1,IF($J$4="割合",$H325,$K325/10))
),0)</f>
        <v/>
      </c>
      <c r="S325" s="48" t="str" cm="1">
        <f t="array" ref="S325">IFERROR(
IF(OR(S$9="",$I325=""),"",
SUMIFS(収穫記録!$P:$P,収穫記録!$D:$D,$J$1,収穫記録!$I:$I,$J$2,収穫記録!$J:$J,S$9,収穫記録!$F:$F,$I325,収穫記録!$B:$B,"&gt;="&amp;$J$5,収穫記録!$B:$B,"&lt;="&amp;$J$6)
/_xlfn.UNIQUE(_xlfn._xlws.FILTER($E:$E,$D:$D=$J$3))
/IF($J$4="総計",1,IF($J$4="割合",$H325,$K325/10))
),0)</f>
        <v/>
      </c>
      <c r="T325" s="48" t="str" cm="1">
        <f t="array" ref="T325">IFERROR(
IF(OR(T$9="",$I325=""),"",
SUMIFS(収穫記録!$P:$P,収穫記録!$D:$D,$J$1,収穫記録!$I:$I,$J$2,収穫記録!$J:$J,T$9,収穫記録!$F:$F,$I325,収穫記録!$B:$B,"&gt;="&amp;$J$5,収穫記録!$B:$B,"&lt;="&amp;$J$6)
/_xlfn.UNIQUE(_xlfn._xlws.FILTER($E:$E,$D:$D=$J$3))
/IF($J$4="総計",1,IF($J$4="割合",$H325,$K325/10))
),0)</f>
        <v/>
      </c>
      <c r="U325" s="48" t="str" cm="1">
        <f t="array" ref="U325">IFERROR(
IF(OR(U$9="",$I325=""),"",
SUMIFS(収穫記録!$P:$P,収穫記録!$D:$D,$J$1,収穫記録!$I:$I,$J$2,収穫記録!$J:$J,U$9,収穫記録!$F:$F,$I325,収穫記録!$B:$B,"&gt;="&amp;$J$5,収穫記録!$B:$B,"&lt;="&amp;$J$6)
/_xlfn.UNIQUE(_xlfn._xlws.FILTER($E:$E,$D:$D=$J$3))
/IF($J$4="総計",1,IF($J$4="割合",$H325,$K325/10))
),0)</f>
        <v/>
      </c>
      <c r="V325" s="48" t="str" cm="1">
        <f t="array" ref="V325">IFERROR(
IF(OR(V$9="",$I325=""),"",
SUMIFS(収穫記録!$P:$P,収穫記録!$D:$D,$J$1,収穫記録!$I:$I,$J$2,収穫記録!$J:$J,V$9,収穫記録!$F:$F,$I325,収穫記録!$B:$B,"&gt;="&amp;$J$5,収穫記録!$B:$B,"&lt;="&amp;$J$6)
/_xlfn.UNIQUE(_xlfn._xlws.FILTER($E:$E,$D:$D=$J$3))
/IF($J$4="総計",1,IF($J$4="割合",$H325,$K325/10))
),0)</f>
        <v/>
      </c>
      <c r="W325" s="48" t="str" cm="1">
        <f t="array" ref="W325">IFERROR(
IF(OR(W$9="",$I325=""),"",
SUMIFS(収穫記録!$P:$P,収穫記録!$D:$D,$J$1,収穫記録!$I:$I,$J$2,収穫記録!$J:$J,W$9,収穫記録!$F:$F,$I325,収穫記録!$B:$B,"&gt;="&amp;$J$5,収穫記録!$B:$B,"&lt;="&amp;$J$6)
/_xlfn.UNIQUE(_xlfn._xlws.FILTER($E:$E,$D:$D=$J$3))
/IF($J$4="総計",1,IF($J$4="割合",$H325,$K325/10))
),0)</f>
        <v/>
      </c>
      <c r="X325" s="48" t="str" cm="1">
        <f t="array" ref="X325">IFERROR(
IF(OR(X$9="",$I325=""),"",
SUMIFS(収穫記録!$P:$P,収穫記録!$D:$D,$J$1,収穫記録!$I:$I,$J$2,収穫記録!$J:$J,X$9,収穫記録!$F:$F,$I325,収穫記録!$B:$B,"&gt;="&amp;$J$5,収穫記録!$B:$B,"&lt;="&amp;$J$6)
/_xlfn.UNIQUE(_xlfn._xlws.FILTER($E:$E,$D:$D=$J$3))
/IF($J$4="総計",1,IF($J$4="割合",$H325,$K325/10))
),0)</f>
        <v/>
      </c>
    </row>
    <row r="326" spans="10:24">
      <c r="J326" s="13"/>
      <c r="K326" s="37"/>
      <c r="L326" s="46" t="str">
        <f t="shared" si="4"/>
        <v/>
      </c>
      <c r="M326" s="47" cm="1">
        <f t="array" ref="M326">IFERROR(
IF(OR(M$9="",$I326=""),"",
SUMIFS(収穫記録!$P:$P,収穫記録!$D:$D,$J$1,収穫記録!$I:$I,$J$2,収穫記録!$J:$J,M$9,収穫記録!$F:$F,$I326,収穫記録!$B:$B,"&gt;="&amp;$J$5,収穫記録!$B:$B,"&lt;="&amp;$J$6)
/_xlfn.UNIQUE(_xlfn._xlws.FILTER($E:$E,$D:$D=$J$3))
/IF($J$4="総計",1,IF($J$4="割合",$H326,$K326/10))
),0)</f>
        <v>0</v>
      </c>
      <c r="N326" s="48" t="str" cm="1">
        <f t="array" ref="N326">IFERROR(
IF(OR(N$9="",$I326=""),"",
SUMIFS(収穫記録!$P:$P,収穫記録!$D:$D,$J$1,収穫記録!$I:$I,$J$2,収穫記録!$J:$J,N$9,収穫記録!$F:$F,$I326,収穫記録!$B:$B,"&gt;="&amp;$J$5,収穫記録!$B:$B,"&lt;="&amp;$J$6)
/_xlfn.UNIQUE(_xlfn._xlws.FILTER($E:$E,$D:$D=$J$3))
/IF($J$4="総計",1,IF($J$4="割合",$H326,$K326/10))
),0)</f>
        <v/>
      </c>
      <c r="O326" s="48" t="str" cm="1">
        <f t="array" ref="O326">IFERROR(
IF(OR(O$9="",$I326=""),"",
SUMIFS(収穫記録!$P:$P,収穫記録!$D:$D,$J$1,収穫記録!$I:$I,$J$2,収穫記録!$J:$J,O$9,収穫記録!$F:$F,$I326,収穫記録!$B:$B,"&gt;="&amp;$J$5,収穫記録!$B:$B,"&lt;="&amp;$J$6)
/_xlfn.UNIQUE(_xlfn._xlws.FILTER($E:$E,$D:$D=$J$3))
/IF($J$4="総計",1,IF($J$4="割合",$H326,$K326/10))
),0)</f>
        <v/>
      </c>
      <c r="P326" s="48" t="str" cm="1">
        <f t="array" ref="P326">IFERROR(
IF(OR(P$9="",$I326=""),"",
SUMIFS(収穫記録!$P:$P,収穫記録!$D:$D,$J$1,収穫記録!$I:$I,$J$2,収穫記録!$J:$J,P$9,収穫記録!$F:$F,$I326,収穫記録!$B:$B,"&gt;="&amp;$J$5,収穫記録!$B:$B,"&lt;="&amp;$J$6)
/_xlfn.UNIQUE(_xlfn._xlws.FILTER($E:$E,$D:$D=$J$3))
/IF($J$4="総計",1,IF($J$4="割合",$H326,$K326/10))
),0)</f>
        <v/>
      </c>
      <c r="Q326" s="48" t="str" cm="1">
        <f t="array" ref="Q326">IFERROR(
IF(OR(Q$9="",$I326=""),"",
SUMIFS(収穫記録!$P:$P,収穫記録!$D:$D,$J$1,収穫記録!$I:$I,$J$2,収穫記録!$J:$J,Q$9,収穫記録!$F:$F,$I326,収穫記録!$B:$B,"&gt;="&amp;$J$5,収穫記録!$B:$B,"&lt;="&amp;$J$6)
/_xlfn.UNIQUE(_xlfn._xlws.FILTER($E:$E,$D:$D=$J$3))
/IF($J$4="総計",1,IF($J$4="割合",$H326,$K326/10))
),0)</f>
        <v/>
      </c>
      <c r="R326" s="48" t="str" cm="1">
        <f t="array" ref="R326">IFERROR(
IF(OR(R$9="",$I326=""),"",
SUMIFS(収穫記録!$P:$P,収穫記録!$D:$D,$J$1,収穫記録!$I:$I,$J$2,収穫記録!$J:$J,R$9,収穫記録!$F:$F,$I326,収穫記録!$B:$B,"&gt;="&amp;$J$5,収穫記録!$B:$B,"&lt;="&amp;$J$6)
/_xlfn.UNIQUE(_xlfn._xlws.FILTER($E:$E,$D:$D=$J$3))
/IF($J$4="総計",1,IF($J$4="割合",$H326,$K326/10))
),0)</f>
        <v/>
      </c>
      <c r="S326" s="48" t="str" cm="1">
        <f t="array" ref="S326">IFERROR(
IF(OR(S$9="",$I326=""),"",
SUMIFS(収穫記録!$P:$P,収穫記録!$D:$D,$J$1,収穫記録!$I:$I,$J$2,収穫記録!$J:$J,S$9,収穫記録!$F:$F,$I326,収穫記録!$B:$B,"&gt;="&amp;$J$5,収穫記録!$B:$B,"&lt;="&amp;$J$6)
/_xlfn.UNIQUE(_xlfn._xlws.FILTER($E:$E,$D:$D=$J$3))
/IF($J$4="総計",1,IF($J$4="割合",$H326,$K326/10))
),0)</f>
        <v/>
      </c>
      <c r="T326" s="48" t="str" cm="1">
        <f t="array" ref="T326">IFERROR(
IF(OR(T$9="",$I326=""),"",
SUMIFS(収穫記録!$P:$P,収穫記録!$D:$D,$J$1,収穫記録!$I:$I,$J$2,収穫記録!$J:$J,T$9,収穫記録!$F:$F,$I326,収穫記録!$B:$B,"&gt;="&amp;$J$5,収穫記録!$B:$B,"&lt;="&amp;$J$6)
/_xlfn.UNIQUE(_xlfn._xlws.FILTER($E:$E,$D:$D=$J$3))
/IF($J$4="総計",1,IF($J$4="割合",$H326,$K326/10))
),0)</f>
        <v/>
      </c>
      <c r="U326" s="48" t="str" cm="1">
        <f t="array" ref="U326">IFERROR(
IF(OR(U$9="",$I326=""),"",
SUMIFS(収穫記録!$P:$P,収穫記録!$D:$D,$J$1,収穫記録!$I:$I,$J$2,収穫記録!$J:$J,U$9,収穫記録!$F:$F,$I326,収穫記録!$B:$B,"&gt;="&amp;$J$5,収穫記録!$B:$B,"&lt;="&amp;$J$6)
/_xlfn.UNIQUE(_xlfn._xlws.FILTER($E:$E,$D:$D=$J$3))
/IF($J$4="総計",1,IF($J$4="割合",$H326,$K326/10))
),0)</f>
        <v/>
      </c>
      <c r="V326" s="48" t="str" cm="1">
        <f t="array" ref="V326">IFERROR(
IF(OR(V$9="",$I326=""),"",
SUMIFS(収穫記録!$P:$P,収穫記録!$D:$D,$J$1,収穫記録!$I:$I,$J$2,収穫記録!$J:$J,V$9,収穫記録!$F:$F,$I326,収穫記録!$B:$B,"&gt;="&amp;$J$5,収穫記録!$B:$B,"&lt;="&amp;$J$6)
/_xlfn.UNIQUE(_xlfn._xlws.FILTER($E:$E,$D:$D=$J$3))
/IF($J$4="総計",1,IF($J$4="割合",$H326,$K326/10))
),0)</f>
        <v/>
      </c>
      <c r="W326" s="48" t="str" cm="1">
        <f t="array" ref="W326">IFERROR(
IF(OR(W$9="",$I326=""),"",
SUMIFS(収穫記録!$P:$P,収穫記録!$D:$D,$J$1,収穫記録!$I:$I,$J$2,収穫記録!$J:$J,W$9,収穫記録!$F:$F,$I326,収穫記録!$B:$B,"&gt;="&amp;$J$5,収穫記録!$B:$B,"&lt;="&amp;$J$6)
/_xlfn.UNIQUE(_xlfn._xlws.FILTER($E:$E,$D:$D=$J$3))
/IF($J$4="総計",1,IF($J$4="割合",$H326,$K326/10))
),0)</f>
        <v/>
      </c>
      <c r="X326" s="48" t="str" cm="1">
        <f t="array" ref="X326">IFERROR(
IF(OR(X$9="",$I326=""),"",
SUMIFS(収穫記録!$P:$P,収穫記録!$D:$D,$J$1,収穫記録!$I:$I,$J$2,収穫記録!$J:$J,X$9,収穫記録!$F:$F,$I326,収穫記録!$B:$B,"&gt;="&amp;$J$5,収穫記録!$B:$B,"&lt;="&amp;$J$6)
/_xlfn.UNIQUE(_xlfn._xlws.FILTER($E:$E,$D:$D=$J$3))
/IF($J$4="総計",1,IF($J$4="割合",$H326,$K326/10))
),0)</f>
        <v/>
      </c>
    </row>
    <row r="327" spans="10:24">
      <c r="J327" s="13"/>
      <c r="K327" s="37"/>
      <c r="L327" s="46" t="str">
        <f t="shared" si="4"/>
        <v/>
      </c>
      <c r="M327" s="47" cm="1">
        <f t="array" ref="M327">IFERROR(
IF(OR(M$9="",$I327=""),"",
SUMIFS(収穫記録!$P:$P,収穫記録!$D:$D,$J$1,収穫記録!$I:$I,$J$2,収穫記録!$J:$J,M$9,収穫記録!$F:$F,$I327,収穫記録!$B:$B,"&gt;="&amp;$J$5,収穫記録!$B:$B,"&lt;="&amp;$J$6)
/_xlfn.UNIQUE(_xlfn._xlws.FILTER($E:$E,$D:$D=$J$3))
/IF($J$4="総計",1,IF($J$4="割合",$H327,$K327/10))
),0)</f>
        <v>0</v>
      </c>
      <c r="N327" s="48" t="str" cm="1">
        <f t="array" ref="N327">IFERROR(
IF(OR(N$9="",$I327=""),"",
SUMIFS(収穫記録!$P:$P,収穫記録!$D:$D,$J$1,収穫記録!$I:$I,$J$2,収穫記録!$J:$J,N$9,収穫記録!$F:$F,$I327,収穫記録!$B:$B,"&gt;="&amp;$J$5,収穫記録!$B:$B,"&lt;="&amp;$J$6)
/_xlfn.UNIQUE(_xlfn._xlws.FILTER($E:$E,$D:$D=$J$3))
/IF($J$4="総計",1,IF($J$4="割合",$H327,$K327/10))
),0)</f>
        <v/>
      </c>
      <c r="O327" s="48" t="str" cm="1">
        <f t="array" ref="O327">IFERROR(
IF(OR(O$9="",$I327=""),"",
SUMIFS(収穫記録!$P:$P,収穫記録!$D:$D,$J$1,収穫記録!$I:$I,$J$2,収穫記録!$J:$J,O$9,収穫記録!$F:$F,$I327,収穫記録!$B:$B,"&gt;="&amp;$J$5,収穫記録!$B:$B,"&lt;="&amp;$J$6)
/_xlfn.UNIQUE(_xlfn._xlws.FILTER($E:$E,$D:$D=$J$3))
/IF($J$4="総計",1,IF($J$4="割合",$H327,$K327/10))
),0)</f>
        <v/>
      </c>
      <c r="P327" s="48" t="str" cm="1">
        <f t="array" ref="P327">IFERROR(
IF(OR(P$9="",$I327=""),"",
SUMIFS(収穫記録!$P:$P,収穫記録!$D:$D,$J$1,収穫記録!$I:$I,$J$2,収穫記録!$J:$J,P$9,収穫記録!$F:$F,$I327,収穫記録!$B:$B,"&gt;="&amp;$J$5,収穫記録!$B:$B,"&lt;="&amp;$J$6)
/_xlfn.UNIQUE(_xlfn._xlws.FILTER($E:$E,$D:$D=$J$3))
/IF($J$4="総計",1,IF($J$4="割合",$H327,$K327/10))
),0)</f>
        <v/>
      </c>
      <c r="Q327" s="48" t="str" cm="1">
        <f t="array" ref="Q327">IFERROR(
IF(OR(Q$9="",$I327=""),"",
SUMIFS(収穫記録!$P:$P,収穫記録!$D:$D,$J$1,収穫記録!$I:$I,$J$2,収穫記録!$J:$J,Q$9,収穫記録!$F:$F,$I327,収穫記録!$B:$B,"&gt;="&amp;$J$5,収穫記録!$B:$B,"&lt;="&amp;$J$6)
/_xlfn.UNIQUE(_xlfn._xlws.FILTER($E:$E,$D:$D=$J$3))
/IF($J$4="総計",1,IF($J$4="割合",$H327,$K327/10))
),0)</f>
        <v/>
      </c>
      <c r="R327" s="48" t="str" cm="1">
        <f t="array" ref="R327">IFERROR(
IF(OR(R$9="",$I327=""),"",
SUMIFS(収穫記録!$P:$P,収穫記録!$D:$D,$J$1,収穫記録!$I:$I,$J$2,収穫記録!$J:$J,R$9,収穫記録!$F:$F,$I327,収穫記録!$B:$B,"&gt;="&amp;$J$5,収穫記録!$B:$B,"&lt;="&amp;$J$6)
/_xlfn.UNIQUE(_xlfn._xlws.FILTER($E:$E,$D:$D=$J$3))
/IF($J$4="総計",1,IF($J$4="割合",$H327,$K327/10))
),0)</f>
        <v/>
      </c>
      <c r="S327" s="48" t="str" cm="1">
        <f t="array" ref="S327">IFERROR(
IF(OR(S$9="",$I327=""),"",
SUMIFS(収穫記録!$P:$P,収穫記録!$D:$D,$J$1,収穫記録!$I:$I,$J$2,収穫記録!$J:$J,S$9,収穫記録!$F:$F,$I327,収穫記録!$B:$B,"&gt;="&amp;$J$5,収穫記録!$B:$B,"&lt;="&amp;$J$6)
/_xlfn.UNIQUE(_xlfn._xlws.FILTER($E:$E,$D:$D=$J$3))
/IF($J$4="総計",1,IF($J$4="割合",$H327,$K327/10))
),0)</f>
        <v/>
      </c>
      <c r="T327" s="48" t="str" cm="1">
        <f t="array" ref="T327">IFERROR(
IF(OR(T$9="",$I327=""),"",
SUMIFS(収穫記録!$P:$P,収穫記録!$D:$D,$J$1,収穫記録!$I:$I,$J$2,収穫記録!$J:$J,T$9,収穫記録!$F:$F,$I327,収穫記録!$B:$B,"&gt;="&amp;$J$5,収穫記録!$B:$B,"&lt;="&amp;$J$6)
/_xlfn.UNIQUE(_xlfn._xlws.FILTER($E:$E,$D:$D=$J$3))
/IF($J$4="総計",1,IF($J$4="割合",$H327,$K327/10))
),0)</f>
        <v/>
      </c>
      <c r="U327" s="48" t="str" cm="1">
        <f t="array" ref="U327">IFERROR(
IF(OR(U$9="",$I327=""),"",
SUMIFS(収穫記録!$P:$P,収穫記録!$D:$D,$J$1,収穫記録!$I:$I,$J$2,収穫記録!$J:$J,U$9,収穫記録!$F:$F,$I327,収穫記録!$B:$B,"&gt;="&amp;$J$5,収穫記録!$B:$B,"&lt;="&amp;$J$6)
/_xlfn.UNIQUE(_xlfn._xlws.FILTER($E:$E,$D:$D=$J$3))
/IF($J$4="総計",1,IF($J$4="割合",$H327,$K327/10))
),0)</f>
        <v/>
      </c>
      <c r="V327" s="48" t="str" cm="1">
        <f t="array" ref="V327">IFERROR(
IF(OR(V$9="",$I327=""),"",
SUMIFS(収穫記録!$P:$P,収穫記録!$D:$D,$J$1,収穫記録!$I:$I,$J$2,収穫記録!$J:$J,V$9,収穫記録!$F:$F,$I327,収穫記録!$B:$B,"&gt;="&amp;$J$5,収穫記録!$B:$B,"&lt;="&amp;$J$6)
/_xlfn.UNIQUE(_xlfn._xlws.FILTER($E:$E,$D:$D=$J$3))
/IF($J$4="総計",1,IF($J$4="割合",$H327,$K327/10))
),0)</f>
        <v/>
      </c>
      <c r="W327" s="48" t="str" cm="1">
        <f t="array" ref="W327">IFERROR(
IF(OR(W$9="",$I327=""),"",
SUMIFS(収穫記録!$P:$P,収穫記録!$D:$D,$J$1,収穫記録!$I:$I,$J$2,収穫記録!$J:$J,W$9,収穫記録!$F:$F,$I327,収穫記録!$B:$B,"&gt;="&amp;$J$5,収穫記録!$B:$B,"&lt;="&amp;$J$6)
/_xlfn.UNIQUE(_xlfn._xlws.FILTER($E:$E,$D:$D=$J$3))
/IF($J$4="総計",1,IF($J$4="割合",$H327,$K327/10))
),0)</f>
        <v/>
      </c>
      <c r="X327" s="48" t="str" cm="1">
        <f t="array" ref="X327">IFERROR(
IF(OR(X$9="",$I327=""),"",
SUMIFS(収穫記録!$P:$P,収穫記録!$D:$D,$J$1,収穫記録!$I:$I,$J$2,収穫記録!$J:$J,X$9,収穫記録!$F:$F,$I327,収穫記録!$B:$B,"&gt;="&amp;$J$5,収穫記録!$B:$B,"&lt;="&amp;$J$6)
/_xlfn.UNIQUE(_xlfn._xlws.FILTER($E:$E,$D:$D=$J$3))
/IF($J$4="総計",1,IF($J$4="割合",$H327,$K327/10))
),0)</f>
        <v/>
      </c>
    </row>
    <row r="328" spans="10:24">
      <c r="J328" s="13"/>
      <c r="K328" s="37"/>
      <c r="L328" s="46" t="str">
        <f t="shared" si="4"/>
        <v/>
      </c>
      <c r="M328" s="47" cm="1">
        <f t="array" ref="M328">IFERROR(
IF(OR(M$9="",$I328=""),"",
SUMIFS(収穫記録!$P:$P,収穫記録!$D:$D,$J$1,収穫記録!$I:$I,$J$2,収穫記録!$J:$J,M$9,収穫記録!$F:$F,$I328,収穫記録!$B:$B,"&gt;="&amp;$J$5,収穫記録!$B:$B,"&lt;="&amp;$J$6)
/_xlfn.UNIQUE(_xlfn._xlws.FILTER($E:$E,$D:$D=$J$3))
/IF($J$4="総計",1,IF($J$4="割合",$H328,$K328/10))
),0)</f>
        <v>0</v>
      </c>
      <c r="N328" s="48" t="str" cm="1">
        <f t="array" ref="N328">IFERROR(
IF(OR(N$9="",$I328=""),"",
SUMIFS(収穫記録!$P:$P,収穫記録!$D:$D,$J$1,収穫記録!$I:$I,$J$2,収穫記録!$J:$J,N$9,収穫記録!$F:$F,$I328,収穫記録!$B:$B,"&gt;="&amp;$J$5,収穫記録!$B:$B,"&lt;="&amp;$J$6)
/_xlfn.UNIQUE(_xlfn._xlws.FILTER($E:$E,$D:$D=$J$3))
/IF($J$4="総計",1,IF($J$4="割合",$H328,$K328/10))
),0)</f>
        <v/>
      </c>
      <c r="O328" s="48" t="str" cm="1">
        <f t="array" ref="O328">IFERROR(
IF(OR(O$9="",$I328=""),"",
SUMIFS(収穫記録!$P:$P,収穫記録!$D:$D,$J$1,収穫記録!$I:$I,$J$2,収穫記録!$J:$J,O$9,収穫記録!$F:$F,$I328,収穫記録!$B:$B,"&gt;="&amp;$J$5,収穫記録!$B:$B,"&lt;="&amp;$J$6)
/_xlfn.UNIQUE(_xlfn._xlws.FILTER($E:$E,$D:$D=$J$3))
/IF($J$4="総計",1,IF($J$4="割合",$H328,$K328/10))
),0)</f>
        <v/>
      </c>
      <c r="P328" s="48" t="str" cm="1">
        <f t="array" ref="P328">IFERROR(
IF(OR(P$9="",$I328=""),"",
SUMIFS(収穫記録!$P:$P,収穫記録!$D:$D,$J$1,収穫記録!$I:$I,$J$2,収穫記録!$J:$J,P$9,収穫記録!$F:$F,$I328,収穫記録!$B:$B,"&gt;="&amp;$J$5,収穫記録!$B:$B,"&lt;="&amp;$J$6)
/_xlfn.UNIQUE(_xlfn._xlws.FILTER($E:$E,$D:$D=$J$3))
/IF($J$4="総計",1,IF($J$4="割合",$H328,$K328/10))
),0)</f>
        <v/>
      </c>
      <c r="Q328" s="48" t="str" cm="1">
        <f t="array" ref="Q328">IFERROR(
IF(OR(Q$9="",$I328=""),"",
SUMIFS(収穫記録!$P:$P,収穫記録!$D:$D,$J$1,収穫記録!$I:$I,$J$2,収穫記録!$J:$J,Q$9,収穫記録!$F:$F,$I328,収穫記録!$B:$B,"&gt;="&amp;$J$5,収穫記録!$B:$B,"&lt;="&amp;$J$6)
/_xlfn.UNIQUE(_xlfn._xlws.FILTER($E:$E,$D:$D=$J$3))
/IF($J$4="総計",1,IF($J$4="割合",$H328,$K328/10))
),0)</f>
        <v/>
      </c>
      <c r="R328" s="48" t="str" cm="1">
        <f t="array" ref="R328">IFERROR(
IF(OR(R$9="",$I328=""),"",
SUMIFS(収穫記録!$P:$P,収穫記録!$D:$D,$J$1,収穫記録!$I:$I,$J$2,収穫記録!$J:$J,R$9,収穫記録!$F:$F,$I328,収穫記録!$B:$B,"&gt;="&amp;$J$5,収穫記録!$B:$B,"&lt;="&amp;$J$6)
/_xlfn.UNIQUE(_xlfn._xlws.FILTER($E:$E,$D:$D=$J$3))
/IF($J$4="総計",1,IF($J$4="割合",$H328,$K328/10))
),0)</f>
        <v/>
      </c>
      <c r="S328" s="48" t="str" cm="1">
        <f t="array" ref="S328">IFERROR(
IF(OR(S$9="",$I328=""),"",
SUMIFS(収穫記録!$P:$P,収穫記録!$D:$D,$J$1,収穫記録!$I:$I,$J$2,収穫記録!$J:$J,S$9,収穫記録!$F:$F,$I328,収穫記録!$B:$B,"&gt;="&amp;$J$5,収穫記録!$B:$B,"&lt;="&amp;$J$6)
/_xlfn.UNIQUE(_xlfn._xlws.FILTER($E:$E,$D:$D=$J$3))
/IF($J$4="総計",1,IF($J$4="割合",$H328,$K328/10))
),0)</f>
        <v/>
      </c>
      <c r="T328" s="48" t="str" cm="1">
        <f t="array" ref="T328">IFERROR(
IF(OR(T$9="",$I328=""),"",
SUMIFS(収穫記録!$P:$P,収穫記録!$D:$D,$J$1,収穫記録!$I:$I,$J$2,収穫記録!$J:$J,T$9,収穫記録!$F:$F,$I328,収穫記録!$B:$B,"&gt;="&amp;$J$5,収穫記録!$B:$B,"&lt;="&amp;$J$6)
/_xlfn.UNIQUE(_xlfn._xlws.FILTER($E:$E,$D:$D=$J$3))
/IF($J$4="総計",1,IF($J$4="割合",$H328,$K328/10))
),0)</f>
        <v/>
      </c>
      <c r="U328" s="48" t="str" cm="1">
        <f t="array" ref="U328">IFERROR(
IF(OR(U$9="",$I328=""),"",
SUMIFS(収穫記録!$P:$P,収穫記録!$D:$D,$J$1,収穫記録!$I:$I,$J$2,収穫記録!$J:$J,U$9,収穫記録!$F:$F,$I328,収穫記録!$B:$B,"&gt;="&amp;$J$5,収穫記録!$B:$B,"&lt;="&amp;$J$6)
/_xlfn.UNIQUE(_xlfn._xlws.FILTER($E:$E,$D:$D=$J$3))
/IF($J$4="総計",1,IF($J$4="割合",$H328,$K328/10))
),0)</f>
        <v/>
      </c>
      <c r="V328" s="48" t="str" cm="1">
        <f t="array" ref="V328">IFERROR(
IF(OR(V$9="",$I328=""),"",
SUMIFS(収穫記録!$P:$P,収穫記録!$D:$D,$J$1,収穫記録!$I:$I,$J$2,収穫記録!$J:$J,V$9,収穫記録!$F:$F,$I328,収穫記録!$B:$B,"&gt;="&amp;$J$5,収穫記録!$B:$B,"&lt;="&amp;$J$6)
/_xlfn.UNIQUE(_xlfn._xlws.FILTER($E:$E,$D:$D=$J$3))
/IF($J$4="総計",1,IF($J$4="割合",$H328,$K328/10))
),0)</f>
        <v/>
      </c>
      <c r="W328" s="48" t="str" cm="1">
        <f t="array" ref="W328">IFERROR(
IF(OR(W$9="",$I328=""),"",
SUMIFS(収穫記録!$P:$P,収穫記録!$D:$D,$J$1,収穫記録!$I:$I,$J$2,収穫記録!$J:$J,W$9,収穫記録!$F:$F,$I328,収穫記録!$B:$B,"&gt;="&amp;$J$5,収穫記録!$B:$B,"&lt;="&amp;$J$6)
/_xlfn.UNIQUE(_xlfn._xlws.FILTER($E:$E,$D:$D=$J$3))
/IF($J$4="総計",1,IF($J$4="割合",$H328,$K328/10))
),0)</f>
        <v/>
      </c>
      <c r="X328" s="48" t="str" cm="1">
        <f t="array" ref="X328">IFERROR(
IF(OR(X$9="",$I328=""),"",
SUMIFS(収穫記録!$P:$P,収穫記録!$D:$D,$J$1,収穫記録!$I:$I,$J$2,収穫記録!$J:$J,X$9,収穫記録!$F:$F,$I328,収穫記録!$B:$B,"&gt;="&amp;$J$5,収穫記録!$B:$B,"&lt;="&amp;$J$6)
/_xlfn.UNIQUE(_xlfn._xlws.FILTER($E:$E,$D:$D=$J$3))
/IF($J$4="総計",1,IF($J$4="割合",$H328,$K328/10))
),0)</f>
        <v/>
      </c>
    </row>
    <row r="329" spans="10:24">
      <c r="J329" s="13"/>
      <c r="K329" s="37"/>
      <c r="L329" s="46" t="str">
        <f t="shared" si="4"/>
        <v/>
      </c>
      <c r="M329" s="47" cm="1">
        <f t="array" ref="M329">IFERROR(
IF(OR(M$9="",$I329=""),"",
SUMIFS(収穫記録!$P:$P,収穫記録!$D:$D,$J$1,収穫記録!$I:$I,$J$2,収穫記録!$J:$J,M$9,収穫記録!$F:$F,$I329,収穫記録!$B:$B,"&gt;="&amp;$J$5,収穫記録!$B:$B,"&lt;="&amp;$J$6)
/_xlfn.UNIQUE(_xlfn._xlws.FILTER($E:$E,$D:$D=$J$3))
/IF($J$4="総計",1,IF($J$4="割合",$H329,$K329/10))
),0)</f>
        <v>0</v>
      </c>
      <c r="N329" s="48" t="str" cm="1">
        <f t="array" ref="N329">IFERROR(
IF(OR(N$9="",$I329=""),"",
SUMIFS(収穫記録!$P:$P,収穫記録!$D:$D,$J$1,収穫記録!$I:$I,$J$2,収穫記録!$J:$J,N$9,収穫記録!$F:$F,$I329,収穫記録!$B:$B,"&gt;="&amp;$J$5,収穫記録!$B:$B,"&lt;="&amp;$J$6)
/_xlfn.UNIQUE(_xlfn._xlws.FILTER($E:$E,$D:$D=$J$3))
/IF($J$4="総計",1,IF($J$4="割合",$H329,$K329/10))
),0)</f>
        <v/>
      </c>
      <c r="O329" s="48" t="str" cm="1">
        <f t="array" ref="O329">IFERROR(
IF(OR(O$9="",$I329=""),"",
SUMIFS(収穫記録!$P:$P,収穫記録!$D:$D,$J$1,収穫記録!$I:$I,$J$2,収穫記録!$J:$J,O$9,収穫記録!$F:$F,$I329,収穫記録!$B:$B,"&gt;="&amp;$J$5,収穫記録!$B:$B,"&lt;="&amp;$J$6)
/_xlfn.UNIQUE(_xlfn._xlws.FILTER($E:$E,$D:$D=$J$3))
/IF($J$4="総計",1,IF($J$4="割合",$H329,$K329/10))
),0)</f>
        <v/>
      </c>
      <c r="P329" s="48" t="str" cm="1">
        <f t="array" ref="P329">IFERROR(
IF(OR(P$9="",$I329=""),"",
SUMIFS(収穫記録!$P:$P,収穫記録!$D:$D,$J$1,収穫記録!$I:$I,$J$2,収穫記録!$J:$J,P$9,収穫記録!$F:$F,$I329,収穫記録!$B:$B,"&gt;="&amp;$J$5,収穫記録!$B:$B,"&lt;="&amp;$J$6)
/_xlfn.UNIQUE(_xlfn._xlws.FILTER($E:$E,$D:$D=$J$3))
/IF($J$4="総計",1,IF($J$4="割合",$H329,$K329/10))
),0)</f>
        <v/>
      </c>
      <c r="Q329" s="48" t="str" cm="1">
        <f t="array" ref="Q329">IFERROR(
IF(OR(Q$9="",$I329=""),"",
SUMIFS(収穫記録!$P:$P,収穫記録!$D:$D,$J$1,収穫記録!$I:$I,$J$2,収穫記録!$J:$J,Q$9,収穫記録!$F:$F,$I329,収穫記録!$B:$B,"&gt;="&amp;$J$5,収穫記録!$B:$B,"&lt;="&amp;$J$6)
/_xlfn.UNIQUE(_xlfn._xlws.FILTER($E:$E,$D:$D=$J$3))
/IF($J$4="総計",1,IF($J$4="割合",$H329,$K329/10))
),0)</f>
        <v/>
      </c>
      <c r="R329" s="48" t="str" cm="1">
        <f t="array" ref="R329">IFERROR(
IF(OR(R$9="",$I329=""),"",
SUMIFS(収穫記録!$P:$P,収穫記録!$D:$D,$J$1,収穫記録!$I:$I,$J$2,収穫記録!$J:$J,R$9,収穫記録!$F:$F,$I329,収穫記録!$B:$B,"&gt;="&amp;$J$5,収穫記録!$B:$B,"&lt;="&amp;$J$6)
/_xlfn.UNIQUE(_xlfn._xlws.FILTER($E:$E,$D:$D=$J$3))
/IF($J$4="総計",1,IF($J$4="割合",$H329,$K329/10))
),0)</f>
        <v/>
      </c>
      <c r="S329" s="48" t="str" cm="1">
        <f t="array" ref="S329">IFERROR(
IF(OR(S$9="",$I329=""),"",
SUMIFS(収穫記録!$P:$P,収穫記録!$D:$D,$J$1,収穫記録!$I:$I,$J$2,収穫記録!$J:$J,S$9,収穫記録!$F:$F,$I329,収穫記録!$B:$B,"&gt;="&amp;$J$5,収穫記録!$B:$B,"&lt;="&amp;$J$6)
/_xlfn.UNIQUE(_xlfn._xlws.FILTER($E:$E,$D:$D=$J$3))
/IF($J$4="総計",1,IF($J$4="割合",$H329,$K329/10))
),0)</f>
        <v/>
      </c>
      <c r="T329" s="48" t="str" cm="1">
        <f t="array" ref="T329">IFERROR(
IF(OR(T$9="",$I329=""),"",
SUMIFS(収穫記録!$P:$P,収穫記録!$D:$D,$J$1,収穫記録!$I:$I,$J$2,収穫記録!$J:$J,T$9,収穫記録!$F:$F,$I329,収穫記録!$B:$B,"&gt;="&amp;$J$5,収穫記録!$B:$B,"&lt;="&amp;$J$6)
/_xlfn.UNIQUE(_xlfn._xlws.FILTER($E:$E,$D:$D=$J$3))
/IF($J$4="総計",1,IF($J$4="割合",$H329,$K329/10))
),0)</f>
        <v/>
      </c>
      <c r="U329" s="48" t="str" cm="1">
        <f t="array" ref="U329">IFERROR(
IF(OR(U$9="",$I329=""),"",
SUMIFS(収穫記録!$P:$P,収穫記録!$D:$D,$J$1,収穫記録!$I:$I,$J$2,収穫記録!$J:$J,U$9,収穫記録!$F:$F,$I329,収穫記録!$B:$B,"&gt;="&amp;$J$5,収穫記録!$B:$B,"&lt;="&amp;$J$6)
/_xlfn.UNIQUE(_xlfn._xlws.FILTER($E:$E,$D:$D=$J$3))
/IF($J$4="総計",1,IF($J$4="割合",$H329,$K329/10))
),0)</f>
        <v/>
      </c>
      <c r="V329" s="48" t="str" cm="1">
        <f t="array" ref="V329">IFERROR(
IF(OR(V$9="",$I329=""),"",
SUMIFS(収穫記録!$P:$P,収穫記録!$D:$D,$J$1,収穫記録!$I:$I,$J$2,収穫記録!$J:$J,V$9,収穫記録!$F:$F,$I329,収穫記録!$B:$B,"&gt;="&amp;$J$5,収穫記録!$B:$B,"&lt;="&amp;$J$6)
/_xlfn.UNIQUE(_xlfn._xlws.FILTER($E:$E,$D:$D=$J$3))
/IF($J$4="総計",1,IF($J$4="割合",$H329,$K329/10))
),0)</f>
        <v/>
      </c>
      <c r="W329" s="48" t="str" cm="1">
        <f t="array" ref="W329">IFERROR(
IF(OR(W$9="",$I329=""),"",
SUMIFS(収穫記録!$P:$P,収穫記録!$D:$D,$J$1,収穫記録!$I:$I,$J$2,収穫記録!$J:$J,W$9,収穫記録!$F:$F,$I329,収穫記録!$B:$B,"&gt;="&amp;$J$5,収穫記録!$B:$B,"&lt;="&amp;$J$6)
/_xlfn.UNIQUE(_xlfn._xlws.FILTER($E:$E,$D:$D=$J$3))
/IF($J$4="総計",1,IF($J$4="割合",$H329,$K329/10))
),0)</f>
        <v/>
      </c>
      <c r="X329" s="48" t="str" cm="1">
        <f t="array" ref="X329">IFERROR(
IF(OR(X$9="",$I329=""),"",
SUMIFS(収穫記録!$P:$P,収穫記録!$D:$D,$J$1,収穫記録!$I:$I,$J$2,収穫記録!$J:$J,X$9,収穫記録!$F:$F,$I329,収穫記録!$B:$B,"&gt;="&amp;$J$5,収穫記録!$B:$B,"&lt;="&amp;$J$6)
/_xlfn.UNIQUE(_xlfn._xlws.FILTER($E:$E,$D:$D=$J$3))
/IF($J$4="総計",1,IF($J$4="割合",$H329,$K329/10))
),0)</f>
        <v/>
      </c>
    </row>
    <row r="330" spans="10:24">
      <c r="J330" s="13"/>
      <c r="K330" s="37"/>
      <c r="L330" s="46" t="str">
        <f t="shared" si="4"/>
        <v/>
      </c>
      <c r="M330" s="47" cm="1">
        <f t="array" ref="M330">IFERROR(
IF(OR(M$9="",$I330=""),"",
SUMIFS(収穫記録!$P:$P,収穫記録!$D:$D,$J$1,収穫記録!$I:$I,$J$2,収穫記録!$J:$J,M$9,収穫記録!$F:$F,$I330,収穫記録!$B:$B,"&gt;="&amp;$J$5,収穫記録!$B:$B,"&lt;="&amp;$J$6)
/_xlfn.UNIQUE(_xlfn._xlws.FILTER($E:$E,$D:$D=$J$3))
/IF($J$4="総計",1,IF($J$4="割合",$H330,$K330/10))
),0)</f>
        <v>0</v>
      </c>
      <c r="N330" s="48" t="str" cm="1">
        <f t="array" ref="N330">IFERROR(
IF(OR(N$9="",$I330=""),"",
SUMIFS(収穫記録!$P:$P,収穫記録!$D:$D,$J$1,収穫記録!$I:$I,$J$2,収穫記録!$J:$J,N$9,収穫記録!$F:$F,$I330,収穫記録!$B:$B,"&gt;="&amp;$J$5,収穫記録!$B:$B,"&lt;="&amp;$J$6)
/_xlfn.UNIQUE(_xlfn._xlws.FILTER($E:$E,$D:$D=$J$3))
/IF($J$4="総計",1,IF($J$4="割合",$H330,$K330/10))
),0)</f>
        <v/>
      </c>
      <c r="O330" s="48" t="str" cm="1">
        <f t="array" ref="O330">IFERROR(
IF(OR(O$9="",$I330=""),"",
SUMIFS(収穫記録!$P:$P,収穫記録!$D:$D,$J$1,収穫記録!$I:$I,$J$2,収穫記録!$J:$J,O$9,収穫記録!$F:$F,$I330,収穫記録!$B:$B,"&gt;="&amp;$J$5,収穫記録!$B:$B,"&lt;="&amp;$J$6)
/_xlfn.UNIQUE(_xlfn._xlws.FILTER($E:$E,$D:$D=$J$3))
/IF($J$4="総計",1,IF($J$4="割合",$H330,$K330/10))
),0)</f>
        <v/>
      </c>
      <c r="P330" s="48" t="str" cm="1">
        <f t="array" ref="P330">IFERROR(
IF(OR(P$9="",$I330=""),"",
SUMIFS(収穫記録!$P:$P,収穫記録!$D:$D,$J$1,収穫記録!$I:$I,$J$2,収穫記録!$J:$J,P$9,収穫記録!$F:$F,$I330,収穫記録!$B:$B,"&gt;="&amp;$J$5,収穫記録!$B:$B,"&lt;="&amp;$J$6)
/_xlfn.UNIQUE(_xlfn._xlws.FILTER($E:$E,$D:$D=$J$3))
/IF($J$4="総計",1,IF($J$4="割合",$H330,$K330/10))
),0)</f>
        <v/>
      </c>
      <c r="Q330" s="48" t="str" cm="1">
        <f t="array" ref="Q330">IFERROR(
IF(OR(Q$9="",$I330=""),"",
SUMIFS(収穫記録!$P:$P,収穫記録!$D:$D,$J$1,収穫記録!$I:$I,$J$2,収穫記録!$J:$J,Q$9,収穫記録!$F:$F,$I330,収穫記録!$B:$B,"&gt;="&amp;$J$5,収穫記録!$B:$B,"&lt;="&amp;$J$6)
/_xlfn.UNIQUE(_xlfn._xlws.FILTER($E:$E,$D:$D=$J$3))
/IF($J$4="総計",1,IF($J$4="割合",$H330,$K330/10))
),0)</f>
        <v/>
      </c>
      <c r="R330" s="48" t="str" cm="1">
        <f t="array" ref="R330">IFERROR(
IF(OR(R$9="",$I330=""),"",
SUMIFS(収穫記録!$P:$P,収穫記録!$D:$D,$J$1,収穫記録!$I:$I,$J$2,収穫記録!$J:$J,R$9,収穫記録!$F:$F,$I330,収穫記録!$B:$B,"&gt;="&amp;$J$5,収穫記録!$B:$B,"&lt;="&amp;$J$6)
/_xlfn.UNIQUE(_xlfn._xlws.FILTER($E:$E,$D:$D=$J$3))
/IF($J$4="総計",1,IF($J$4="割合",$H330,$K330/10))
),0)</f>
        <v/>
      </c>
      <c r="S330" s="48" t="str" cm="1">
        <f t="array" ref="S330">IFERROR(
IF(OR(S$9="",$I330=""),"",
SUMIFS(収穫記録!$P:$P,収穫記録!$D:$D,$J$1,収穫記録!$I:$I,$J$2,収穫記録!$J:$J,S$9,収穫記録!$F:$F,$I330,収穫記録!$B:$B,"&gt;="&amp;$J$5,収穫記録!$B:$B,"&lt;="&amp;$J$6)
/_xlfn.UNIQUE(_xlfn._xlws.FILTER($E:$E,$D:$D=$J$3))
/IF($J$4="総計",1,IF($J$4="割合",$H330,$K330/10))
),0)</f>
        <v/>
      </c>
      <c r="T330" s="48" t="str" cm="1">
        <f t="array" ref="T330">IFERROR(
IF(OR(T$9="",$I330=""),"",
SUMIFS(収穫記録!$P:$P,収穫記録!$D:$D,$J$1,収穫記録!$I:$I,$J$2,収穫記録!$J:$J,T$9,収穫記録!$F:$F,$I330,収穫記録!$B:$B,"&gt;="&amp;$J$5,収穫記録!$B:$B,"&lt;="&amp;$J$6)
/_xlfn.UNIQUE(_xlfn._xlws.FILTER($E:$E,$D:$D=$J$3))
/IF($J$4="総計",1,IF($J$4="割合",$H330,$K330/10))
),0)</f>
        <v/>
      </c>
      <c r="U330" s="48" t="str" cm="1">
        <f t="array" ref="U330">IFERROR(
IF(OR(U$9="",$I330=""),"",
SUMIFS(収穫記録!$P:$P,収穫記録!$D:$D,$J$1,収穫記録!$I:$I,$J$2,収穫記録!$J:$J,U$9,収穫記録!$F:$F,$I330,収穫記録!$B:$B,"&gt;="&amp;$J$5,収穫記録!$B:$B,"&lt;="&amp;$J$6)
/_xlfn.UNIQUE(_xlfn._xlws.FILTER($E:$E,$D:$D=$J$3))
/IF($J$4="総計",1,IF($J$4="割合",$H330,$K330/10))
),0)</f>
        <v/>
      </c>
      <c r="V330" s="48" t="str" cm="1">
        <f t="array" ref="V330">IFERROR(
IF(OR(V$9="",$I330=""),"",
SUMIFS(収穫記録!$P:$P,収穫記録!$D:$D,$J$1,収穫記録!$I:$I,$J$2,収穫記録!$J:$J,V$9,収穫記録!$F:$F,$I330,収穫記録!$B:$B,"&gt;="&amp;$J$5,収穫記録!$B:$B,"&lt;="&amp;$J$6)
/_xlfn.UNIQUE(_xlfn._xlws.FILTER($E:$E,$D:$D=$J$3))
/IF($J$4="総計",1,IF($J$4="割合",$H330,$K330/10))
),0)</f>
        <v/>
      </c>
      <c r="W330" s="48" t="str" cm="1">
        <f t="array" ref="W330">IFERROR(
IF(OR(W$9="",$I330=""),"",
SUMIFS(収穫記録!$P:$P,収穫記録!$D:$D,$J$1,収穫記録!$I:$I,$J$2,収穫記録!$J:$J,W$9,収穫記録!$F:$F,$I330,収穫記録!$B:$B,"&gt;="&amp;$J$5,収穫記録!$B:$B,"&lt;="&amp;$J$6)
/_xlfn.UNIQUE(_xlfn._xlws.FILTER($E:$E,$D:$D=$J$3))
/IF($J$4="総計",1,IF($J$4="割合",$H330,$K330/10))
),0)</f>
        <v/>
      </c>
      <c r="X330" s="48" t="str" cm="1">
        <f t="array" ref="X330">IFERROR(
IF(OR(X$9="",$I330=""),"",
SUMIFS(収穫記録!$P:$P,収穫記録!$D:$D,$J$1,収穫記録!$I:$I,$J$2,収穫記録!$J:$J,X$9,収穫記録!$F:$F,$I330,収穫記録!$B:$B,"&gt;="&amp;$J$5,収穫記録!$B:$B,"&lt;="&amp;$J$6)
/_xlfn.UNIQUE(_xlfn._xlws.FILTER($E:$E,$D:$D=$J$3))
/IF($J$4="総計",1,IF($J$4="割合",$H330,$K330/10))
),0)</f>
        <v/>
      </c>
    </row>
    <row r="331" spans="10:24">
      <c r="J331" s="13"/>
      <c r="K331" s="37"/>
      <c r="L331" s="46" t="str">
        <f t="shared" si="4"/>
        <v/>
      </c>
      <c r="M331" s="47" cm="1">
        <f t="array" ref="M331">IFERROR(
IF(OR(M$9="",$I331=""),"",
SUMIFS(収穫記録!$P:$P,収穫記録!$D:$D,$J$1,収穫記録!$I:$I,$J$2,収穫記録!$J:$J,M$9,収穫記録!$F:$F,$I331,収穫記録!$B:$B,"&gt;="&amp;$J$5,収穫記録!$B:$B,"&lt;="&amp;$J$6)
/_xlfn.UNIQUE(_xlfn._xlws.FILTER($E:$E,$D:$D=$J$3))
/IF($J$4="総計",1,IF($J$4="割合",$H331,$K331/10))
),0)</f>
        <v>0</v>
      </c>
      <c r="N331" s="48" t="str" cm="1">
        <f t="array" ref="N331">IFERROR(
IF(OR(N$9="",$I331=""),"",
SUMIFS(収穫記録!$P:$P,収穫記録!$D:$D,$J$1,収穫記録!$I:$I,$J$2,収穫記録!$J:$J,N$9,収穫記録!$F:$F,$I331,収穫記録!$B:$B,"&gt;="&amp;$J$5,収穫記録!$B:$B,"&lt;="&amp;$J$6)
/_xlfn.UNIQUE(_xlfn._xlws.FILTER($E:$E,$D:$D=$J$3))
/IF($J$4="総計",1,IF($J$4="割合",$H331,$K331/10))
),0)</f>
        <v/>
      </c>
      <c r="O331" s="48" t="str" cm="1">
        <f t="array" ref="O331">IFERROR(
IF(OR(O$9="",$I331=""),"",
SUMIFS(収穫記録!$P:$P,収穫記録!$D:$D,$J$1,収穫記録!$I:$I,$J$2,収穫記録!$J:$J,O$9,収穫記録!$F:$F,$I331,収穫記録!$B:$B,"&gt;="&amp;$J$5,収穫記録!$B:$B,"&lt;="&amp;$J$6)
/_xlfn.UNIQUE(_xlfn._xlws.FILTER($E:$E,$D:$D=$J$3))
/IF($J$4="総計",1,IF($J$4="割合",$H331,$K331/10))
),0)</f>
        <v/>
      </c>
      <c r="P331" s="48" t="str" cm="1">
        <f t="array" ref="P331">IFERROR(
IF(OR(P$9="",$I331=""),"",
SUMIFS(収穫記録!$P:$P,収穫記録!$D:$D,$J$1,収穫記録!$I:$I,$J$2,収穫記録!$J:$J,P$9,収穫記録!$F:$F,$I331,収穫記録!$B:$B,"&gt;="&amp;$J$5,収穫記録!$B:$B,"&lt;="&amp;$J$6)
/_xlfn.UNIQUE(_xlfn._xlws.FILTER($E:$E,$D:$D=$J$3))
/IF($J$4="総計",1,IF($J$4="割合",$H331,$K331/10))
),0)</f>
        <v/>
      </c>
      <c r="Q331" s="48" t="str" cm="1">
        <f t="array" ref="Q331">IFERROR(
IF(OR(Q$9="",$I331=""),"",
SUMIFS(収穫記録!$P:$P,収穫記録!$D:$D,$J$1,収穫記録!$I:$I,$J$2,収穫記録!$J:$J,Q$9,収穫記録!$F:$F,$I331,収穫記録!$B:$B,"&gt;="&amp;$J$5,収穫記録!$B:$B,"&lt;="&amp;$J$6)
/_xlfn.UNIQUE(_xlfn._xlws.FILTER($E:$E,$D:$D=$J$3))
/IF($J$4="総計",1,IF($J$4="割合",$H331,$K331/10))
),0)</f>
        <v/>
      </c>
      <c r="R331" s="48" t="str" cm="1">
        <f t="array" ref="R331">IFERROR(
IF(OR(R$9="",$I331=""),"",
SUMIFS(収穫記録!$P:$P,収穫記録!$D:$D,$J$1,収穫記録!$I:$I,$J$2,収穫記録!$J:$J,R$9,収穫記録!$F:$F,$I331,収穫記録!$B:$B,"&gt;="&amp;$J$5,収穫記録!$B:$B,"&lt;="&amp;$J$6)
/_xlfn.UNIQUE(_xlfn._xlws.FILTER($E:$E,$D:$D=$J$3))
/IF($J$4="総計",1,IF($J$4="割合",$H331,$K331/10))
),0)</f>
        <v/>
      </c>
      <c r="S331" s="48" t="str" cm="1">
        <f t="array" ref="S331">IFERROR(
IF(OR(S$9="",$I331=""),"",
SUMIFS(収穫記録!$P:$P,収穫記録!$D:$D,$J$1,収穫記録!$I:$I,$J$2,収穫記録!$J:$J,S$9,収穫記録!$F:$F,$I331,収穫記録!$B:$B,"&gt;="&amp;$J$5,収穫記録!$B:$B,"&lt;="&amp;$J$6)
/_xlfn.UNIQUE(_xlfn._xlws.FILTER($E:$E,$D:$D=$J$3))
/IF($J$4="総計",1,IF($J$4="割合",$H331,$K331/10))
),0)</f>
        <v/>
      </c>
      <c r="T331" s="48" t="str" cm="1">
        <f t="array" ref="T331">IFERROR(
IF(OR(T$9="",$I331=""),"",
SUMIFS(収穫記録!$P:$P,収穫記録!$D:$D,$J$1,収穫記録!$I:$I,$J$2,収穫記録!$J:$J,T$9,収穫記録!$F:$F,$I331,収穫記録!$B:$B,"&gt;="&amp;$J$5,収穫記録!$B:$B,"&lt;="&amp;$J$6)
/_xlfn.UNIQUE(_xlfn._xlws.FILTER($E:$E,$D:$D=$J$3))
/IF($J$4="総計",1,IF($J$4="割合",$H331,$K331/10))
),0)</f>
        <v/>
      </c>
      <c r="U331" s="48" t="str" cm="1">
        <f t="array" ref="U331">IFERROR(
IF(OR(U$9="",$I331=""),"",
SUMIFS(収穫記録!$P:$P,収穫記録!$D:$D,$J$1,収穫記録!$I:$I,$J$2,収穫記録!$J:$J,U$9,収穫記録!$F:$F,$I331,収穫記録!$B:$B,"&gt;="&amp;$J$5,収穫記録!$B:$B,"&lt;="&amp;$J$6)
/_xlfn.UNIQUE(_xlfn._xlws.FILTER($E:$E,$D:$D=$J$3))
/IF($J$4="総計",1,IF($J$4="割合",$H331,$K331/10))
),0)</f>
        <v/>
      </c>
      <c r="V331" s="48" t="str" cm="1">
        <f t="array" ref="V331">IFERROR(
IF(OR(V$9="",$I331=""),"",
SUMIFS(収穫記録!$P:$P,収穫記録!$D:$D,$J$1,収穫記録!$I:$I,$J$2,収穫記録!$J:$J,V$9,収穫記録!$F:$F,$I331,収穫記録!$B:$B,"&gt;="&amp;$J$5,収穫記録!$B:$B,"&lt;="&amp;$J$6)
/_xlfn.UNIQUE(_xlfn._xlws.FILTER($E:$E,$D:$D=$J$3))
/IF($J$4="総計",1,IF($J$4="割合",$H331,$K331/10))
),0)</f>
        <v/>
      </c>
      <c r="W331" s="48" t="str" cm="1">
        <f t="array" ref="W331">IFERROR(
IF(OR(W$9="",$I331=""),"",
SUMIFS(収穫記録!$P:$P,収穫記録!$D:$D,$J$1,収穫記録!$I:$I,$J$2,収穫記録!$J:$J,W$9,収穫記録!$F:$F,$I331,収穫記録!$B:$B,"&gt;="&amp;$J$5,収穫記録!$B:$B,"&lt;="&amp;$J$6)
/_xlfn.UNIQUE(_xlfn._xlws.FILTER($E:$E,$D:$D=$J$3))
/IF($J$4="総計",1,IF($J$4="割合",$H331,$K331/10))
),0)</f>
        <v/>
      </c>
      <c r="X331" s="48" t="str" cm="1">
        <f t="array" ref="X331">IFERROR(
IF(OR(X$9="",$I331=""),"",
SUMIFS(収穫記録!$P:$P,収穫記録!$D:$D,$J$1,収穫記録!$I:$I,$J$2,収穫記録!$J:$J,X$9,収穫記録!$F:$F,$I331,収穫記録!$B:$B,"&gt;="&amp;$J$5,収穫記録!$B:$B,"&lt;="&amp;$J$6)
/_xlfn.UNIQUE(_xlfn._xlws.FILTER($E:$E,$D:$D=$J$3))
/IF($J$4="総計",1,IF($J$4="割合",$H331,$K331/10))
),0)</f>
        <v/>
      </c>
    </row>
    <row r="332" spans="10:24">
      <c r="J332" s="13"/>
      <c r="K332" s="37"/>
      <c r="L332" s="46" t="str">
        <f t="shared" si="4"/>
        <v/>
      </c>
      <c r="M332" s="47" cm="1">
        <f t="array" ref="M332">IFERROR(
IF(OR(M$9="",$I332=""),"",
SUMIFS(収穫記録!$P:$P,収穫記録!$D:$D,$J$1,収穫記録!$I:$I,$J$2,収穫記録!$J:$J,M$9,収穫記録!$F:$F,$I332,収穫記録!$B:$B,"&gt;="&amp;$J$5,収穫記録!$B:$B,"&lt;="&amp;$J$6)
/_xlfn.UNIQUE(_xlfn._xlws.FILTER($E:$E,$D:$D=$J$3))
/IF($J$4="総計",1,IF($J$4="割合",$H332,$K332/10))
),0)</f>
        <v>0</v>
      </c>
      <c r="N332" s="48" t="str" cm="1">
        <f t="array" ref="N332">IFERROR(
IF(OR(N$9="",$I332=""),"",
SUMIFS(収穫記録!$P:$P,収穫記録!$D:$D,$J$1,収穫記録!$I:$I,$J$2,収穫記録!$J:$J,N$9,収穫記録!$F:$F,$I332,収穫記録!$B:$B,"&gt;="&amp;$J$5,収穫記録!$B:$B,"&lt;="&amp;$J$6)
/_xlfn.UNIQUE(_xlfn._xlws.FILTER($E:$E,$D:$D=$J$3))
/IF($J$4="総計",1,IF($J$4="割合",$H332,$K332/10))
),0)</f>
        <v/>
      </c>
      <c r="O332" s="48" t="str" cm="1">
        <f t="array" ref="O332">IFERROR(
IF(OR(O$9="",$I332=""),"",
SUMIFS(収穫記録!$P:$P,収穫記録!$D:$D,$J$1,収穫記録!$I:$I,$J$2,収穫記録!$J:$J,O$9,収穫記録!$F:$F,$I332,収穫記録!$B:$B,"&gt;="&amp;$J$5,収穫記録!$B:$B,"&lt;="&amp;$J$6)
/_xlfn.UNIQUE(_xlfn._xlws.FILTER($E:$E,$D:$D=$J$3))
/IF($J$4="総計",1,IF($J$4="割合",$H332,$K332/10))
),0)</f>
        <v/>
      </c>
      <c r="P332" s="48" t="str" cm="1">
        <f t="array" ref="P332">IFERROR(
IF(OR(P$9="",$I332=""),"",
SUMIFS(収穫記録!$P:$P,収穫記録!$D:$D,$J$1,収穫記録!$I:$I,$J$2,収穫記録!$J:$J,P$9,収穫記録!$F:$F,$I332,収穫記録!$B:$B,"&gt;="&amp;$J$5,収穫記録!$B:$B,"&lt;="&amp;$J$6)
/_xlfn.UNIQUE(_xlfn._xlws.FILTER($E:$E,$D:$D=$J$3))
/IF($J$4="総計",1,IF($J$4="割合",$H332,$K332/10))
),0)</f>
        <v/>
      </c>
      <c r="Q332" s="48" t="str" cm="1">
        <f t="array" ref="Q332">IFERROR(
IF(OR(Q$9="",$I332=""),"",
SUMIFS(収穫記録!$P:$P,収穫記録!$D:$D,$J$1,収穫記録!$I:$I,$J$2,収穫記録!$J:$J,Q$9,収穫記録!$F:$F,$I332,収穫記録!$B:$B,"&gt;="&amp;$J$5,収穫記録!$B:$B,"&lt;="&amp;$J$6)
/_xlfn.UNIQUE(_xlfn._xlws.FILTER($E:$E,$D:$D=$J$3))
/IF($J$4="総計",1,IF($J$4="割合",$H332,$K332/10))
),0)</f>
        <v/>
      </c>
      <c r="R332" s="48" t="str" cm="1">
        <f t="array" ref="R332">IFERROR(
IF(OR(R$9="",$I332=""),"",
SUMIFS(収穫記録!$P:$P,収穫記録!$D:$D,$J$1,収穫記録!$I:$I,$J$2,収穫記録!$J:$J,R$9,収穫記録!$F:$F,$I332,収穫記録!$B:$B,"&gt;="&amp;$J$5,収穫記録!$B:$B,"&lt;="&amp;$J$6)
/_xlfn.UNIQUE(_xlfn._xlws.FILTER($E:$E,$D:$D=$J$3))
/IF($J$4="総計",1,IF($J$4="割合",$H332,$K332/10))
),0)</f>
        <v/>
      </c>
      <c r="S332" s="48" t="str" cm="1">
        <f t="array" ref="S332">IFERROR(
IF(OR(S$9="",$I332=""),"",
SUMIFS(収穫記録!$P:$P,収穫記録!$D:$D,$J$1,収穫記録!$I:$I,$J$2,収穫記録!$J:$J,S$9,収穫記録!$F:$F,$I332,収穫記録!$B:$B,"&gt;="&amp;$J$5,収穫記録!$B:$B,"&lt;="&amp;$J$6)
/_xlfn.UNIQUE(_xlfn._xlws.FILTER($E:$E,$D:$D=$J$3))
/IF($J$4="総計",1,IF($J$4="割合",$H332,$K332/10))
),0)</f>
        <v/>
      </c>
      <c r="T332" s="48" t="str" cm="1">
        <f t="array" ref="T332">IFERROR(
IF(OR(T$9="",$I332=""),"",
SUMIFS(収穫記録!$P:$P,収穫記録!$D:$D,$J$1,収穫記録!$I:$I,$J$2,収穫記録!$J:$J,T$9,収穫記録!$F:$F,$I332,収穫記録!$B:$B,"&gt;="&amp;$J$5,収穫記録!$B:$B,"&lt;="&amp;$J$6)
/_xlfn.UNIQUE(_xlfn._xlws.FILTER($E:$E,$D:$D=$J$3))
/IF($J$4="総計",1,IF($J$4="割合",$H332,$K332/10))
),0)</f>
        <v/>
      </c>
      <c r="U332" s="48" t="str" cm="1">
        <f t="array" ref="U332">IFERROR(
IF(OR(U$9="",$I332=""),"",
SUMIFS(収穫記録!$P:$P,収穫記録!$D:$D,$J$1,収穫記録!$I:$I,$J$2,収穫記録!$J:$J,U$9,収穫記録!$F:$F,$I332,収穫記録!$B:$B,"&gt;="&amp;$J$5,収穫記録!$B:$B,"&lt;="&amp;$J$6)
/_xlfn.UNIQUE(_xlfn._xlws.FILTER($E:$E,$D:$D=$J$3))
/IF($J$4="総計",1,IF($J$4="割合",$H332,$K332/10))
),0)</f>
        <v/>
      </c>
      <c r="V332" s="48" t="str" cm="1">
        <f t="array" ref="V332">IFERROR(
IF(OR(V$9="",$I332=""),"",
SUMIFS(収穫記録!$P:$P,収穫記録!$D:$D,$J$1,収穫記録!$I:$I,$J$2,収穫記録!$J:$J,V$9,収穫記録!$F:$F,$I332,収穫記録!$B:$B,"&gt;="&amp;$J$5,収穫記録!$B:$B,"&lt;="&amp;$J$6)
/_xlfn.UNIQUE(_xlfn._xlws.FILTER($E:$E,$D:$D=$J$3))
/IF($J$4="総計",1,IF($J$4="割合",$H332,$K332/10))
),0)</f>
        <v/>
      </c>
      <c r="W332" s="48" t="str" cm="1">
        <f t="array" ref="W332">IFERROR(
IF(OR(W$9="",$I332=""),"",
SUMIFS(収穫記録!$P:$P,収穫記録!$D:$D,$J$1,収穫記録!$I:$I,$J$2,収穫記録!$J:$J,W$9,収穫記録!$F:$F,$I332,収穫記録!$B:$B,"&gt;="&amp;$J$5,収穫記録!$B:$B,"&lt;="&amp;$J$6)
/_xlfn.UNIQUE(_xlfn._xlws.FILTER($E:$E,$D:$D=$J$3))
/IF($J$4="総計",1,IF($J$4="割合",$H332,$K332/10))
),0)</f>
        <v/>
      </c>
      <c r="X332" s="48" t="str" cm="1">
        <f t="array" ref="X332">IFERROR(
IF(OR(X$9="",$I332=""),"",
SUMIFS(収穫記録!$P:$P,収穫記録!$D:$D,$J$1,収穫記録!$I:$I,$J$2,収穫記録!$J:$J,X$9,収穫記録!$F:$F,$I332,収穫記録!$B:$B,"&gt;="&amp;$J$5,収穫記録!$B:$B,"&lt;="&amp;$J$6)
/_xlfn.UNIQUE(_xlfn._xlws.FILTER($E:$E,$D:$D=$J$3))
/IF($J$4="総計",1,IF($J$4="割合",$H332,$K332/10))
),0)</f>
        <v/>
      </c>
    </row>
    <row r="333" spans="10:24">
      <c r="J333" s="13"/>
      <c r="K333" s="37"/>
      <c r="L333" s="46" t="str">
        <f t="shared" ref="L333:L396" si="5">IF(I333="","",
IF($J$4="割合",1,
SUM(M333:X333)
)
)</f>
        <v/>
      </c>
      <c r="M333" s="47" cm="1">
        <f t="array" ref="M333">IFERROR(
IF(OR(M$9="",$I333=""),"",
SUMIFS(収穫記録!$P:$P,収穫記録!$D:$D,$J$1,収穫記録!$I:$I,$J$2,収穫記録!$J:$J,M$9,収穫記録!$F:$F,$I333,収穫記録!$B:$B,"&gt;="&amp;$J$5,収穫記録!$B:$B,"&lt;="&amp;$J$6)
/_xlfn.UNIQUE(_xlfn._xlws.FILTER($E:$E,$D:$D=$J$3))
/IF($J$4="総計",1,IF($J$4="割合",$H333,$K333/10))
),0)</f>
        <v>0</v>
      </c>
      <c r="N333" s="48" t="str" cm="1">
        <f t="array" ref="N333">IFERROR(
IF(OR(N$9="",$I333=""),"",
SUMIFS(収穫記録!$P:$P,収穫記録!$D:$D,$J$1,収穫記録!$I:$I,$J$2,収穫記録!$J:$J,N$9,収穫記録!$F:$F,$I333,収穫記録!$B:$B,"&gt;="&amp;$J$5,収穫記録!$B:$B,"&lt;="&amp;$J$6)
/_xlfn.UNIQUE(_xlfn._xlws.FILTER($E:$E,$D:$D=$J$3))
/IF($J$4="総計",1,IF($J$4="割合",$H333,$K333/10))
),0)</f>
        <v/>
      </c>
      <c r="O333" s="48" t="str" cm="1">
        <f t="array" ref="O333">IFERROR(
IF(OR(O$9="",$I333=""),"",
SUMIFS(収穫記録!$P:$P,収穫記録!$D:$D,$J$1,収穫記録!$I:$I,$J$2,収穫記録!$J:$J,O$9,収穫記録!$F:$F,$I333,収穫記録!$B:$B,"&gt;="&amp;$J$5,収穫記録!$B:$B,"&lt;="&amp;$J$6)
/_xlfn.UNIQUE(_xlfn._xlws.FILTER($E:$E,$D:$D=$J$3))
/IF($J$4="総計",1,IF($J$4="割合",$H333,$K333/10))
),0)</f>
        <v/>
      </c>
      <c r="P333" s="48" t="str" cm="1">
        <f t="array" ref="P333">IFERROR(
IF(OR(P$9="",$I333=""),"",
SUMIFS(収穫記録!$P:$P,収穫記録!$D:$D,$J$1,収穫記録!$I:$I,$J$2,収穫記録!$J:$J,P$9,収穫記録!$F:$F,$I333,収穫記録!$B:$B,"&gt;="&amp;$J$5,収穫記録!$B:$B,"&lt;="&amp;$J$6)
/_xlfn.UNIQUE(_xlfn._xlws.FILTER($E:$E,$D:$D=$J$3))
/IF($J$4="総計",1,IF($J$4="割合",$H333,$K333/10))
),0)</f>
        <v/>
      </c>
      <c r="Q333" s="48" t="str" cm="1">
        <f t="array" ref="Q333">IFERROR(
IF(OR(Q$9="",$I333=""),"",
SUMIFS(収穫記録!$P:$P,収穫記録!$D:$D,$J$1,収穫記録!$I:$I,$J$2,収穫記録!$J:$J,Q$9,収穫記録!$F:$F,$I333,収穫記録!$B:$B,"&gt;="&amp;$J$5,収穫記録!$B:$B,"&lt;="&amp;$J$6)
/_xlfn.UNIQUE(_xlfn._xlws.FILTER($E:$E,$D:$D=$J$3))
/IF($J$4="総計",1,IF($J$4="割合",$H333,$K333/10))
),0)</f>
        <v/>
      </c>
      <c r="R333" s="48" t="str" cm="1">
        <f t="array" ref="R333">IFERROR(
IF(OR(R$9="",$I333=""),"",
SUMIFS(収穫記録!$P:$P,収穫記録!$D:$D,$J$1,収穫記録!$I:$I,$J$2,収穫記録!$J:$J,R$9,収穫記録!$F:$F,$I333,収穫記録!$B:$B,"&gt;="&amp;$J$5,収穫記録!$B:$B,"&lt;="&amp;$J$6)
/_xlfn.UNIQUE(_xlfn._xlws.FILTER($E:$E,$D:$D=$J$3))
/IF($J$4="総計",1,IF($J$4="割合",$H333,$K333/10))
),0)</f>
        <v/>
      </c>
      <c r="S333" s="48" t="str" cm="1">
        <f t="array" ref="S333">IFERROR(
IF(OR(S$9="",$I333=""),"",
SUMIFS(収穫記録!$P:$P,収穫記録!$D:$D,$J$1,収穫記録!$I:$I,$J$2,収穫記録!$J:$J,S$9,収穫記録!$F:$F,$I333,収穫記録!$B:$B,"&gt;="&amp;$J$5,収穫記録!$B:$B,"&lt;="&amp;$J$6)
/_xlfn.UNIQUE(_xlfn._xlws.FILTER($E:$E,$D:$D=$J$3))
/IF($J$4="総計",1,IF($J$4="割合",$H333,$K333/10))
),0)</f>
        <v/>
      </c>
      <c r="T333" s="48" t="str" cm="1">
        <f t="array" ref="T333">IFERROR(
IF(OR(T$9="",$I333=""),"",
SUMIFS(収穫記録!$P:$P,収穫記録!$D:$D,$J$1,収穫記録!$I:$I,$J$2,収穫記録!$J:$J,T$9,収穫記録!$F:$F,$I333,収穫記録!$B:$B,"&gt;="&amp;$J$5,収穫記録!$B:$B,"&lt;="&amp;$J$6)
/_xlfn.UNIQUE(_xlfn._xlws.FILTER($E:$E,$D:$D=$J$3))
/IF($J$4="総計",1,IF($J$4="割合",$H333,$K333/10))
),0)</f>
        <v/>
      </c>
      <c r="U333" s="48" t="str" cm="1">
        <f t="array" ref="U333">IFERROR(
IF(OR(U$9="",$I333=""),"",
SUMIFS(収穫記録!$P:$P,収穫記録!$D:$D,$J$1,収穫記録!$I:$I,$J$2,収穫記録!$J:$J,U$9,収穫記録!$F:$F,$I333,収穫記録!$B:$B,"&gt;="&amp;$J$5,収穫記録!$B:$B,"&lt;="&amp;$J$6)
/_xlfn.UNIQUE(_xlfn._xlws.FILTER($E:$E,$D:$D=$J$3))
/IF($J$4="総計",1,IF($J$4="割合",$H333,$K333/10))
),0)</f>
        <v/>
      </c>
      <c r="V333" s="48" t="str" cm="1">
        <f t="array" ref="V333">IFERROR(
IF(OR(V$9="",$I333=""),"",
SUMIFS(収穫記録!$P:$P,収穫記録!$D:$D,$J$1,収穫記録!$I:$I,$J$2,収穫記録!$J:$J,V$9,収穫記録!$F:$F,$I333,収穫記録!$B:$B,"&gt;="&amp;$J$5,収穫記録!$B:$B,"&lt;="&amp;$J$6)
/_xlfn.UNIQUE(_xlfn._xlws.FILTER($E:$E,$D:$D=$J$3))
/IF($J$4="総計",1,IF($J$4="割合",$H333,$K333/10))
),0)</f>
        <v/>
      </c>
      <c r="W333" s="48" t="str" cm="1">
        <f t="array" ref="W333">IFERROR(
IF(OR(W$9="",$I333=""),"",
SUMIFS(収穫記録!$P:$P,収穫記録!$D:$D,$J$1,収穫記録!$I:$I,$J$2,収穫記録!$J:$J,W$9,収穫記録!$F:$F,$I333,収穫記録!$B:$B,"&gt;="&amp;$J$5,収穫記録!$B:$B,"&lt;="&amp;$J$6)
/_xlfn.UNIQUE(_xlfn._xlws.FILTER($E:$E,$D:$D=$J$3))
/IF($J$4="総計",1,IF($J$4="割合",$H333,$K333/10))
),0)</f>
        <v/>
      </c>
      <c r="X333" s="48" t="str" cm="1">
        <f t="array" ref="X333">IFERROR(
IF(OR(X$9="",$I333=""),"",
SUMIFS(収穫記録!$P:$P,収穫記録!$D:$D,$J$1,収穫記録!$I:$I,$J$2,収穫記録!$J:$J,X$9,収穫記録!$F:$F,$I333,収穫記録!$B:$B,"&gt;="&amp;$J$5,収穫記録!$B:$B,"&lt;="&amp;$J$6)
/_xlfn.UNIQUE(_xlfn._xlws.FILTER($E:$E,$D:$D=$J$3))
/IF($J$4="総計",1,IF($J$4="割合",$H333,$K333/10))
),0)</f>
        <v/>
      </c>
    </row>
    <row r="334" spans="10:24">
      <c r="J334" s="13"/>
      <c r="K334" s="37"/>
      <c r="L334" s="46" t="str">
        <f t="shared" si="5"/>
        <v/>
      </c>
      <c r="M334" s="47" cm="1">
        <f t="array" ref="M334">IFERROR(
IF(OR(M$9="",$I334=""),"",
SUMIFS(収穫記録!$P:$P,収穫記録!$D:$D,$J$1,収穫記録!$I:$I,$J$2,収穫記録!$J:$J,M$9,収穫記録!$F:$F,$I334,収穫記録!$B:$B,"&gt;="&amp;$J$5,収穫記録!$B:$B,"&lt;="&amp;$J$6)
/_xlfn.UNIQUE(_xlfn._xlws.FILTER($E:$E,$D:$D=$J$3))
/IF($J$4="総計",1,IF($J$4="割合",$H334,$K334/10))
),0)</f>
        <v>0</v>
      </c>
      <c r="N334" s="48" t="str" cm="1">
        <f t="array" ref="N334">IFERROR(
IF(OR(N$9="",$I334=""),"",
SUMIFS(収穫記録!$P:$P,収穫記録!$D:$D,$J$1,収穫記録!$I:$I,$J$2,収穫記録!$J:$J,N$9,収穫記録!$F:$F,$I334,収穫記録!$B:$B,"&gt;="&amp;$J$5,収穫記録!$B:$B,"&lt;="&amp;$J$6)
/_xlfn.UNIQUE(_xlfn._xlws.FILTER($E:$E,$D:$D=$J$3))
/IF($J$4="総計",1,IF($J$4="割合",$H334,$K334/10))
),0)</f>
        <v/>
      </c>
      <c r="O334" s="48" t="str" cm="1">
        <f t="array" ref="O334">IFERROR(
IF(OR(O$9="",$I334=""),"",
SUMIFS(収穫記録!$P:$P,収穫記録!$D:$D,$J$1,収穫記録!$I:$I,$J$2,収穫記録!$J:$J,O$9,収穫記録!$F:$F,$I334,収穫記録!$B:$B,"&gt;="&amp;$J$5,収穫記録!$B:$B,"&lt;="&amp;$J$6)
/_xlfn.UNIQUE(_xlfn._xlws.FILTER($E:$E,$D:$D=$J$3))
/IF($J$4="総計",1,IF($J$4="割合",$H334,$K334/10))
),0)</f>
        <v/>
      </c>
      <c r="P334" s="48" t="str" cm="1">
        <f t="array" ref="P334">IFERROR(
IF(OR(P$9="",$I334=""),"",
SUMIFS(収穫記録!$P:$P,収穫記録!$D:$D,$J$1,収穫記録!$I:$I,$J$2,収穫記録!$J:$J,P$9,収穫記録!$F:$F,$I334,収穫記録!$B:$B,"&gt;="&amp;$J$5,収穫記録!$B:$B,"&lt;="&amp;$J$6)
/_xlfn.UNIQUE(_xlfn._xlws.FILTER($E:$E,$D:$D=$J$3))
/IF($J$4="総計",1,IF($J$4="割合",$H334,$K334/10))
),0)</f>
        <v/>
      </c>
      <c r="Q334" s="48" t="str" cm="1">
        <f t="array" ref="Q334">IFERROR(
IF(OR(Q$9="",$I334=""),"",
SUMIFS(収穫記録!$P:$P,収穫記録!$D:$D,$J$1,収穫記録!$I:$I,$J$2,収穫記録!$J:$J,Q$9,収穫記録!$F:$F,$I334,収穫記録!$B:$B,"&gt;="&amp;$J$5,収穫記録!$B:$B,"&lt;="&amp;$J$6)
/_xlfn.UNIQUE(_xlfn._xlws.FILTER($E:$E,$D:$D=$J$3))
/IF($J$4="総計",1,IF($J$4="割合",$H334,$K334/10))
),0)</f>
        <v/>
      </c>
      <c r="R334" s="48" t="str" cm="1">
        <f t="array" ref="R334">IFERROR(
IF(OR(R$9="",$I334=""),"",
SUMIFS(収穫記録!$P:$P,収穫記録!$D:$D,$J$1,収穫記録!$I:$I,$J$2,収穫記録!$J:$J,R$9,収穫記録!$F:$F,$I334,収穫記録!$B:$B,"&gt;="&amp;$J$5,収穫記録!$B:$B,"&lt;="&amp;$J$6)
/_xlfn.UNIQUE(_xlfn._xlws.FILTER($E:$E,$D:$D=$J$3))
/IF($J$4="総計",1,IF($J$4="割合",$H334,$K334/10))
),0)</f>
        <v/>
      </c>
      <c r="S334" s="48" t="str" cm="1">
        <f t="array" ref="S334">IFERROR(
IF(OR(S$9="",$I334=""),"",
SUMIFS(収穫記録!$P:$P,収穫記録!$D:$D,$J$1,収穫記録!$I:$I,$J$2,収穫記録!$J:$J,S$9,収穫記録!$F:$F,$I334,収穫記録!$B:$B,"&gt;="&amp;$J$5,収穫記録!$B:$B,"&lt;="&amp;$J$6)
/_xlfn.UNIQUE(_xlfn._xlws.FILTER($E:$E,$D:$D=$J$3))
/IF($J$4="総計",1,IF($J$4="割合",$H334,$K334/10))
),0)</f>
        <v/>
      </c>
      <c r="T334" s="48" t="str" cm="1">
        <f t="array" ref="T334">IFERROR(
IF(OR(T$9="",$I334=""),"",
SUMIFS(収穫記録!$P:$P,収穫記録!$D:$D,$J$1,収穫記録!$I:$I,$J$2,収穫記録!$J:$J,T$9,収穫記録!$F:$F,$I334,収穫記録!$B:$B,"&gt;="&amp;$J$5,収穫記録!$B:$B,"&lt;="&amp;$J$6)
/_xlfn.UNIQUE(_xlfn._xlws.FILTER($E:$E,$D:$D=$J$3))
/IF($J$4="総計",1,IF($J$4="割合",$H334,$K334/10))
),0)</f>
        <v/>
      </c>
      <c r="U334" s="48" t="str" cm="1">
        <f t="array" ref="U334">IFERROR(
IF(OR(U$9="",$I334=""),"",
SUMIFS(収穫記録!$P:$P,収穫記録!$D:$D,$J$1,収穫記録!$I:$I,$J$2,収穫記録!$J:$J,U$9,収穫記録!$F:$F,$I334,収穫記録!$B:$B,"&gt;="&amp;$J$5,収穫記録!$B:$B,"&lt;="&amp;$J$6)
/_xlfn.UNIQUE(_xlfn._xlws.FILTER($E:$E,$D:$D=$J$3))
/IF($J$4="総計",1,IF($J$4="割合",$H334,$K334/10))
),0)</f>
        <v/>
      </c>
      <c r="V334" s="48" t="str" cm="1">
        <f t="array" ref="V334">IFERROR(
IF(OR(V$9="",$I334=""),"",
SUMIFS(収穫記録!$P:$P,収穫記録!$D:$D,$J$1,収穫記録!$I:$I,$J$2,収穫記録!$J:$J,V$9,収穫記録!$F:$F,$I334,収穫記録!$B:$B,"&gt;="&amp;$J$5,収穫記録!$B:$B,"&lt;="&amp;$J$6)
/_xlfn.UNIQUE(_xlfn._xlws.FILTER($E:$E,$D:$D=$J$3))
/IF($J$4="総計",1,IF($J$4="割合",$H334,$K334/10))
),0)</f>
        <v/>
      </c>
      <c r="W334" s="48" t="str" cm="1">
        <f t="array" ref="W334">IFERROR(
IF(OR(W$9="",$I334=""),"",
SUMIFS(収穫記録!$P:$P,収穫記録!$D:$D,$J$1,収穫記録!$I:$I,$J$2,収穫記録!$J:$J,W$9,収穫記録!$F:$F,$I334,収穫記録!$B:$B,"&gt;="&amp;$J$5,収穫記録!$B:$B,"&lt;="&amp;$J$6)
/_xlfn.UNIQUE(_xlfn._xlws.FILTER($E:$E,$D:$D=$J$3))
/IF($J$4="総計",1,IF($J$4="割合",$H334,$K334/10))
),0)</f>
        <v/>
      </c>
      <c r="X334" s="48" t="str" cm="1">
        <f t="array" ref="X334">IFERROR(
IF(OR(X$9="",$I334=""),"",
SUMIFS(収穫記録!$P:$P,収穫記録!$D:$D,$J$1,収穫記録!$I:$I,$J$2,収穫記録!$J:$J,X$9,収穫記録!$F:$F,$I334,収穫記録!$B:$B,"&gt;="&amp;$J$5,収穫記録!$B:$B,"&lt;="&amp;$J$6)
/_xlfn.UNIQUE(_xlfn._xlws.FILTER($E:$E,$D:$D=$J$3))
/IF($J$4="総計",1,IF($J$4="割合",$H334,$K334/10))
),0)</f>
        <v/>
      </c>
    </row>
    <row r="335" spans="10:24">
      <c r="J335" s="13"/>
      <c r="K335" s="37"/>
      <c r="L335" s="46" t="str">
        <f t="shared" si="5"/>
        <v/>
      </c>
      <c r="M335" s="47" cm="1">
        <f t="array" ref="M335">IFERROR(
IF(OR(M$9="",$I335=""),"",
SUMIFS(収穫記録!$P:$P,収穫記録!$D:$D,$J$1,収穫記録!$I:$I,$J$2,収穫記録!$J:$J,M$9,収穫記録!$F:$F,$I335,収穫記録!$B:$B,"&gt;="&amp;$J$5,収穫記録!$B:$B,"&lt;="&amp;$J$6)
/_xlfn.UNIQUE(_xlfn._xlws.FILTER($E:$E,$D:$D=$J$3))
/IF($J$4="総計",1,IF($J$4="割合",$H335,$K335/10))
),0)</f>
        <v>0</v>
      </c>
      <c r="N335" s="48" t="str" cm="1">
        <f t="array" ref="N335">IFERROR(
IF(OR(N$9="",$I335=""),"",
SUMIFS(収穫記録!$P:$P,収穫記録!$D:$D,$J$1,収穫記録!$I:$I,$J$2,収穫記録!$J:$J,N$9,収穫記録!$F:$F,$I335,収穫記録!$B:$B,"&gt;="&amp;$J$5,収穫記録!$B:$B,"&lt;="&amp;$J$6)
/_xlfn.UNIQUE(_xlfn._xlws.FILTER($E:$E,$D:$D=$J$3))
/IF($J$4="総計",1,IF($J$4="割合",$H335,$K335/10))
),0)</f>
        <v/>
      </c>
      <c r="O335" s="48" t="str" cm="1">
        <f t="array" ref="O335">IFERROR(
IF(OR(O$9="",$I335=""),"",
SUMIFS(収穫記録!$P:$P,収穫記録!$D:$D,$J$1,収穫記録!$I:$I,$J$2,収穫記録!$J:$J,O$9,収穫記録!$F:$F,$I335,収穫記録!$B:$B,"&gt;="&amp;$J$5,収穫記録!$B:$B,"&lt;="&amp;$J$6)
/_xlfn.UNIQUE(_xlfn._xlws.FILTER($E:$E,$D:$D=$J$3))
/IF($J$4="総計",1,IF($J$4="割合",$H335,$K335/10))
),0)</f>
        <v/>
      </c>
      <c r="P335" s="48" t="str" cm="1">
        <f t="array" ref="P335">IFERROR(
IF(OR(P$9="",$I335=""),"",
SUMIFS(収穫記録!$P:$P,収穫記録!$D:$D,$J$1,収穫記録!$I:$I,$J$2,収穫記録!$J:$J,P$9,収穫記録!$F:$F,$I335,収穫記録!$B:$B,"&gt;="&amp;$J$5,収穫記録!$B:$B,"&lt;="&amp;$J$6)
/_xlfn.UNIQUE(_xlfn._xlws.FILTER($E:$E,$D:$D=$J$3))
/IF($J$4="総計",1,IF($J$4="割合",$H335,$K335/10))
),0)</f>
        <v/>
      </c>
      <c r="Q335" s="48" t="str" cm="1">
        <f t="array" ref="Q335">IFERROR(
IF(OR(Q$9="",$I335=""),"",
SUMIFS(収穫記録!$P:$P,収穫記録!$D:$D,$J$1,収穫記録!$I:$I,$J$2,収穫記録!$J:$J,Q$9,収穫記録!$F:$F,$I335,収穫記録!$B:$B,"&gt;="&amp;$J$5,収穫記録!$B:$B,"&lt;="&amp;$J$6)
/_xlfn.UNIQUE(_xlfn._xlws.FILTER($E:$E,$D:$D=$J$3))
/IF($J$4="総計",1,IF($J$4="割合",$H335,$K335/10))
),0)</f>
        <v/>
      </c>
      <c r="R335" s="48" t="str" cm="1">
        <f t="array" ref="R335">IFERROR(
IF(OR(R$9="",$I335=""),"",
SUMIFS(収穫記録!$P:$P,収穫記録!$D:$D,$J$1,収穫記録!$I:$I,$J$2,収穫記録!$J:$J,R$9,収穫記録!$F:$F,$I335,収穫記録!$B:$B,"&gt;="&amp;$J$5,収穫記録!$B:$B,"&lt;="&amp;$J$6)
/_xlfn.UNIQUE(_xlfn._xlws.FILTER($E:$E,$D:$D=$J$3))
/IF($J$4="総計",1,IF($J$4="割合",$H335,$K335/10))
),0)</f>
        <v/>
      </c>
      <c r="S335" s="48" t="str" cm="1">
        <f t="array" ref="S335">IFERROR(
IF(OR(S$9="",$I335=""),"",
SUMIFS(収穫記録!$P:$P,収穫記録!$D:$D,$J$1,収穫記録!$I:$I,$J$2,収穫記録!$J:$J,S$9,収穫記録!$F:$F,$I335,収穫記録!$B:$B,"&gt;="&amp;$J$5,収穫記録!$B:$B,"&lt;="&amp;$J$6)
/_xlfn.UNIQUE(_xlfn._xlws.FILTER($E:$E,$D:$D=$J$3))
/IF($J$4="総計",1,IF($J$4="割合",$H335,$K335/10))
),0)</f>
        <v/>
      </c>
      <c r="T335" s="48" t="str" cm="1">
        <f t="array" ref="T335">IFERROR(
IF(OR(T$9="",$I335=""),"",
SUMIFS(収穫記録!$P:$P,収穫記録!$D:$D,$J$1,収穫記録!$I:$I,$J$2,収穫記録!$J:$J,T$9,収穫記録!$F:$F,$I335,収穫記録!$B:$B,"&gt;="&amp;$J$5,収穫記録!$B:$B,"&lt;="&amp;$J$6)
/_xlfn.UNIQUE(_xlfn._xlws.FILTER($E:$E,$D:$D=$J$3))
/IF($J$4="総計",1,IF($J$4="割合",$H335,$K335/10))
),0)</f>
        <v/>
      </c>
      <c r="U335" s="48" t="str" cm="1">
        <f t="array" ref="U335">IFERROR(
IF(OR(U$9="",$I335=""),"",
SUMIFS(収穫記録!$P:$P,収穫記録!$D:$D,$J$1,収穫記録!$I:$I,$J$2,収穫記録!$J:$J,U$9,収穫記録!$F:$F,$I335,収穫記録!$B:$B,"&gt;="&amp;$J$5,収穫記録!$B:$B,"&lt;="&amp;$J$6)
/_xlfn.UNIQUE(_xlfn._xlws.FILTER($E:$E,$D:$D=$J$3))
/IF($J$4="総計",1,IF($J$4="割合",$H335,$K335/10))
),0)</f>
        <v/>
      </c>
      <c r="V335" s="48" t="str" cm="1">
        <f t="array" ref="V335">IFERROR(
IF(OR(V$9="",$I335=""),"",
SUMIFS(収穫記録!$P:$P,収穫記録!$D:$D,$J$1,収穫記録!$I:$I,$J$2,収穫記録!$J:$J,V$9,収穫記録!$F:$F,$I335,収穫記録!$B:$B,"&gt;="&amp;$J$5,収穫記録!$B:$B,"&lt;="&amp;$J$6)
/_xlfn.UNIQUE(_xlfn._xlws.FILTER($E:$E,$D:$D=$J$3))
/IF($J$4="総計",1,IF($J$4="割合",$H335,$K335/10))
),0)</f>
        <v/>
      </c>
      <c r="W335" s="48" t="str" cm="1">
        <f t="array" ref="W335">IFERROR(
IF(OR(W$9="",$I335=""),"",
SUMIFS(収穫記録!$P:$P,収穫記録!$D:$D,$J$1,収穫記録!$I:$I,$J$2,収穫記録!$J:$J,W$9,収穫記録!$F:$F,$I335,収穫記録!$B:$B,"&gt;="&amp;$J$5,収穫記録!$B:$B,"&lt;="&amp;$J$6)
/_xlfn.UNIQUE(_xlfn._xlws.FILTER($E:$E,$D:$D=$J$3))
/IF($J$4="総計",1,IF($J$4="割合",$H335,$K335/10))
),0)</f>
        <v/>
      </c>
      <c r="X335" s="48" t="str" cm="1">
        <f t="array" ref="X335">IFERROR(
IF(OR(X$9="",$I335=""),"",
SUMIFS(収穫記録!$P:$P,収穫記録!$D:$D,$J$1,収穫記録!$I:$I,$J$2,収穫記録!$J:$J,X$9,収穫記録!$F:$F,$I335,収穫記録!$B:$B,"&gt;="&amp;$J$5,収穫記録!$B:$B,"&lt;="&amp;$J$6)
/_xlfn.UNIQUE(_xlfn._xlws.FILTER($E:$E,$D:$D=$J$3))
/IF($J$4="総計",1,IF($J$4="割合",$H335,$K335/10))
),0)</f>
        <v/>
      </c>
    </row>
    <row r="336" spans="10:24">
      <c r="J336" s="13"/>
      <c r="K336" s="37"/>
      <c r="L336" s="46" t="str">
        <f t="shared" si="5"/>
        <v/>
      </c>
      <c r="M336" s="47" cm="1">
        <f t="array" ref="M336">IFERROR(
IF(OR(M$9="",$I336=""),"",
SUMIFS(収穫記録!$P:$P,収穫記録!$D:$D,$J$1,収穫記録!$I:$I,$J$2,収穫記録!$J:$J,M$9,収穫記録!$F:$F,$I336,収穫記録!$B:$B,"&gt;="&amp;$J$5,収穫記録!$B:$B,"&lt;="&amp;$J$6)
/_xlfn.UNIQUE(_xlfn._xlws.FILTER($E:$E,$D:$D=$J$3))
/IF($J$4="総計",1,IF($J$4="割合",$H336,$K336/10))
),0)</f>
        <v>0</v>
      </c>
      <c r="N336" s="48" t="str" cm="1">
        <f t="array" ref="N336">IFERROR(
IF(OR(N$9="",$I336=""),"",
SUMIFS(収穫記録!$P:$P,収穫記録!$D:$D,$J$1,収穫記録!$I:$I,$J$2,収穫記録!$J:$J,N$9,収穫記録!$F:$F,$I336,収穫記録!$B:$B,"&gt;="&amp;$J$5,収穫記録!$B:$B,"&lt;="&amp;$J$6)
/_xlfn.UNIQUE(_xlfn._xlws.FILTER($E:$E,$D:$D=$J$3))
/IF($J$4="総計",1,IF($J$4="割合",$H336,$K336/10))
),0)</f>
        <v/>
      </c>
      <c r="O336" s="48" t="str" cm="1">
        <f t="array" ref="O336">IFERROR(
IF(OR(O$9="",$I336=""),"",
SUMIFS(収穫記録!$P:$P,収穫記録!$D:$D,$J$1,収穫記録!$I:$I,$J$2,収穫記録!$J:$J,O$9,収穫記録!$F:$F,$I336,収穫記録!$B:$B,"&gt;="&amp;$J$5,収穫記録!$B:$B,"&lt;="&amp;$J$6)
/_xlfn.UNIQUE(_xlfn._xlws.FILTER($E:$E,$D:$D=$J$3))
/IF($J$4="総計",1,IF($J$4="割合",$H336,$K336/10))
),0)</f>
        <v/>
      </c>
      <c r="P336" s="48" t="str" cm="1">
        <f t="array" ref="P336">IFERROR(
IF(OR(P$9="",$I336=""),"",
SUMIFS(収穫記録!$P:$P,収穫記録!$D:$D,$J$1,収穫記録!$I:$I,$J$2,収穫記録!$J:$J,P$9,収穫記録!$F:$F,$I336,収穫記録!$B:$B,"&gt;="&amp;$J$5,収穫記録!$B:$B,"&lt;="&amp;$J$6)
/_xlfn.UNIQUE(_xlfn._xlws.FILTER($E:$E,$D:$D=$J$3))
/IF($J$4="総計",1,IF($J$4="割合",$H336,$K336/10))
),0)</f>
        <v/>
      </c>
      <c r="Q336" s="48" t="str" cm="1">
        <f t="array" ref="Q336">IFERROR(
IF(OR(Q$9="",$I336=""),"",
SUMIFS(収穫記録!$P:$P,収穫記録!$D:$D,$J$1,収穫記録!$I:$I,$J$2,収穫記録!$J:$J,Q$9,収穫記録!$F:$F,$I336,収穫記録!$B:$B,"&gt;="&amp;$J$5,収穫記録!$B:$B,"&lt;="&amp;$J$6)
/_xlfn.UNIQUE(_xlfn._xlws.FILTER($E:$E,$D:$D=$J$3))
/IF($J$4="総計",1,IF($J$4="割合",$H336,$K336/10))
),0)</f>
        <v/>
      </c>
      <c r="R336" s="48" t="str" cm="1">
        <f t="array" ref="R336">IFERROR(
IF(OR(R$9="",$I336=""),"",
SUMIFS(収穫記録!$P:$P,収穫記録!$D:$D,$J$1,収穫記録!$I:$I,$J$2,収穫記録!$J:$J,R$9,収穫記録!$F:$F,$I336,収穫記録!$B:$B,"&gt;="&amp;$J$5,収穫記録!$B:$B,"&lt;="&amp;$J$6)
/_xlfn.UNIQUE(_xlfn._xlws.FILTER($E:$E,$D:$D=$J$3))
/IF($J$4="総計",1,IF($J$4="割合",$H336,$K336/10))
),0)</f>
        <v/>
      </c>
      <c r="S336" s="48" t="str" cm="1">
        <f t="array" ref="S336">IFERROR(
IF(OR(S$9="",$I336=""),"",
SUMIFS(収穫記録!$P:$P,収穫記録!$D:$D,$J$1,収穫記録!$I:$I,$J$2,収穫記録!$J:$J,S$9,収穫記録!$F:$F,$I336,収穫記録!$B:$B,"&gt;="&amp;$J$5,収穫記録!$B:$B,"&lt;="&amp;$J$6)
/_xlfn.UNIQUE(_xlfn._xlws.FILTER($E:$E,$D:$D=$J$3))
/IF($J$4="総計",1,IF($J$4="割合",$H336,$K336/10))
),0)</f>
        <v/>
      </c>
      <c r="T336" s="48" t="str" cm="1">
        <f t="array" ref="T336">IFERROR(
IF(OR(T$9="",$I336=""),"",
SUMIFS(収穫記録!$P:$P,収穫記録!$D:$D,$J$1,収穫記録!$I:$I,$J$2,収穫記録!$J:$J,T$9,収穫記録!$F:$F,$I336,収穫記録!$B:$B,"&gt;="&amp;$J$5,収穫記録!$B:$B,"&lt;="&amp;$J$6)
/_xlfn.UNIQUE(_xlfn._xlws.FILTER($E:$E,$D:$D=$J$3))
/IF($J$4="総計",1,IF($J$4="割合",$H336,$K336/10))
),0)</f>
        <v/>
      </c>
      <c r="U336" s="48" t="str" cm="1">
        <f t="array" ref="U336">IFERROR(
IF(OR(U$9="",$I336=""),"",
SUMIFS(収穫記録!$P:$P,収穫記録!$D:$D,$J$1,収穫記録!$I:$I,$J$2,収穫記録!$J:$J,U$9,収穫記録!$F:$F,$I336,収穫記録!$B:$B,"&gt;="&amp;$J$5,収穫記録!$B:$B,"&lt;="&amp;$J$6)
/_xlfn.UNIQUE(_xlfn._xlws.FILTER($E:$E,$D:$D=$J$3))
/IF($J$4="総計",1,IF($J$4="割合",$H336,$K336/10))
),0)</f>
        <v/>
      </c>
      <c r="V336" s="48" t="str" cm="1">
        <f t="array" ref="V336">IFERROR(
IF(OR(V$9="",$I336=""),"",
SUMIFS(収穫記録!$P:$P,収穫記録!$D:$D,$J$1,収穫記録!$I:$I,$J$2,収穫記録!$J:$J,V$9,収穫記録!$F:$F,$I336,収穫記録!$B:$B,"&gt;="&amp;$J$5,収穫記録!$B:$B,"&lt;="&amp;$J$6)
/_xlfn.UNIQUE(_xlfn._xlws.FILTER($E:$E,$D:$D=$J$3))
/IF($J$4="総計",1,IF($J$4="割合",$H336,$K336/10))
),0)</f>
        <v/>
      </c>
      <c r="W336" s="48" t="str" cm="1">
        <f t="array" ref="W336">IFERROR(
IF(OR(W$9="",$I336=""),"",
SUMIFS(収穫記録!$P:$P,収穫記録!$D:$D,$J$1,収穫記録!$I:$I,$J$2,収穫記録!$J:$J,W$9,収穫記録!$F:$F,$I336,収穫記録!$B:$B,"&gt;="&amp;$J$5,収穫記録!$B:$B,"&lt;="&amp;$J$6)
/_xlfn.UNIQUE(_xlfn._xlws.FILTER($E:$E,$D:$D=$J$3))
/IF($J$4="総計",1,IF($J$4="割合",$H336,$K336/10))
),0)</f>
        <v/>
      </c>
      <c r="X336" s="48" t="str" cm="1">
        <f t="array" ref="X336">IFERROR(
IF(OR(X$9="",$I336=""),"",
SUMIFS(収穫記録!$P:$P,収穫記録!$D:$D,$J$1,収穫記録!$I:$I,$J$2,収穫記録!$J:$J,X$9,収穫記録!$F:$F,$I336,収穫記録!$B:$B,"&gt;="&amp;$J$5,収穫記録!$B:$B,"&lt;="&amp;$J$6)
/_xlfn.UNIQUE(_xlfn._xlws.FILTER($E:$E,$D:$D=$J$3))
/IF($J$4="総計",1,IF($J$4="割合",$H336,$K336/10))
),0)</f>
        <v/>
      </c>
    </row>
    <row r="337" spans="10:24">
      <c r="J337" s="13"/>
      <c r="K337" s="37"/>
      <c r="L337" s="46" t="str">
        <f t="shared" si="5"/>
        <v/>
      </c>
      <c r="M337" s="47" cm="1">
        <f t="array" ref="M337">IFERROR(
IF(OR(M$9="",$I337=""),"",
SUMIFS(収穫記録!$P:$P,収穫記録!$D:$D,$J$1,収穫記録!$I:$I,$J$2,収穫記録!$J:$J,M$9,収穫記録!$F:$F,$I337,収穫記録!$B:$B,"&gt;="&amp;$J$5,収穫記録!$B:$B,"&lt;="&amp;$J$6)
/_xlfn.UNIQUE(_xlfn._xlws.FILTER($E:$E,$D:$D=$J$3))
/IF($J$4="総計",1,IF($J$4="割合",$H337,$K337/10))
),0)</f>
        <v>0</v>
      </c>
      <c r="N337" s="48" t="str" cm="1">
        <f t="array" ref="N337">IFERROR(
IF(OR(N$9="",$I337=""),"",
SUMIFS(収穫記録!$P:$P,収穫記録!$D:$D,$J$1,収穫記録!$I:$I,$J$2,収穫記録!$J:$J,N$9,収穫記録!$F:$F,$I337,収穫記録!$B:$B,"&gt;="&amp;$J$5,収穫記録!$B:$B,"&lt;="&amp;$J$6)
/_xlfn.UNIQUE(_xlfn._xlws.FILTER($E:$E,$D:$D=$J$3))
/IF($J$4="総計",1,IF($J$4="割合",$H337,$K337/10))
),0)</f>
        <v/>
      </c>
      <c r="O337" s="48" t="str" cm="1">
        <f t="array" ref="O337">IFERROR(
IF(OR(O$9="",$I337=""),"",
SUMIFS(収穫記録!$P:$P,収穫記録!$D:$D,$J$1,収穫記録!$I:$I,$J$2,収穫記録!$J:$J,O$9,収穫記録!$F:$F,$I337,収穫記録!$B:$B,"&gt;="&amp;$J$5,収穫記録!$B:$B,"&lt;="&amp;$J$6)
/_xlfn.UNIQUE(_xlfn._xlws.FILTER($E:$E,$D:$D=$J$3))
/IF($J$4="総計",1,IF($J$4="割合",$H337,$K337/10))
),0)</f>
        <v/>
      </c>
      <c r="P337" s="48" t="str" cm="1">
        <f t="array" ref="P337">IFERROR(
IF(OR(P$9="",$I337=""),"",
SUMIFS(収穫記録!$P:$P,収穫記録!$D:$D,$J$1,収穫記録!$I:$I,$J$2,収穫記録!$J:$J,P$9,収穫記録!$F:$F,$I337,収穫記録!$B:$B,"&gt;="&amp;$J$5,収穫記録!$B:$B,"&lt;="&amp;$J$6)
/_xlfn.UNIQUE(_xlfn._xlws.FILTER($E:$E,$D:$D=$J$3))
/IF($J$4="総計",1,IF($J$4="割合",$H337,$K337/10))
),0)</f>
        <v/>
      </c>
      <c r="Q337" s="48" t="str" cm="1">
        <f t="array" ref="Q337">IFERROR(
IF(OR(Q$9="",$I337=""),"",
SUMIFS(収穫記録!$P:$P,収穫記録!$D:$D,$J$1,収穫記録!$I:$I,$J$2,収穫記録!$J:$J,Q$9,収穫記録!$F:$F,$I337,収穫記録!$B:$B,"&gt;="&amp;$J$5,収穫記録!$B:$B,"&lt;="&amp;$J$6)
/_xlfn.UNIQUE(_xlfn._xlws.FILTER($E:$E,$D:$D=$J$3))
/IF($J$4="総計",1,IF($J$4="割合",$H337,$K337/10))
),0)</f>
        <v/>
      </c>
      <c r="R337" s="48" t="str" cm="1">
        <f t="array" ref="R337">IFERROR(
IF(OR(R$9="",$I337=""),"",
SUMIFS(収穫記録!$P:$P,収穫記録!$D:$D,$J$1,収穫記録!$I:$I,$J$2,収穫記録!$J:$J,R$9,収穫記録!$F:$F,$I337,収穫記録!$B:$B,"&gt;="&amp;$J$5,収穫記録!$B:$B,"&lt;="&amp;$J$6)
/_xlfn.UNIQUE(_xlfn._xlws.FILTER($E:$E,$D:$D=$J$3))
/IF($J$4="総計",1,IF($J$4="割合",$H337,$K337/10))
),0)</f>
        <v/>
      </c>
      <c r="S337" s="48" t="str" cm="1">
        <f t="array" ref="S337">IFERROR(
IF(OR(S$9="",$I337=""),"",
SUMIFS(収穫記録!$P:$P,収穫記録!$D:$D,$J$1,収穫記録!$I:$I,$J$2,収穫記録!$J:$J,S$9,収穫記録!$F:$F,$I337,収穫記録!$B:$B,"&gt;="&amp;$J$5,収穫記録!$B:$B,"&lt;="&amp;$J$6)
/_xlfn.UNIQUE(_xlfn._xlws.FILTER($E:$E,$D:$D=$J$3))
/IF($J$4="総計",1,IF($J$4="割合",$H337,$K337/10))
),0)</f>
        <v/>
      </c>
      <c r="T337" s="48" t="str" cm="1">
        <f t="array" ref="T337">IFERROR(
IF(OR(T$9="",$I337=""),"",
SUMIFS(収穫記録!$P:$P,収穫記録!$D:$D,$J$1,収穫記録!$I:$I,$J$2,収穫記録!$J:$J,T$9,収穫記録!$F:$F,$I337,収穫記録!$B:$B,"&gt;="&amp;$J$5,収穫記録!$B:$B,"&lt;="&amp;$J$6)
/_xlfn.UNIQUE(_xlfn._xlws.FILTER($E:$E,$D:$D=$J$3))
/IF($J$4="総計",1,IF($J$4="割合",$H337,$K337/10))
),0)</f>
        <v/>
      </c>
      <c r="U337" s="48" t="str" cm="1">
        <f t="array" ref="U337">IFERROR(
IF(OR(U$9="",$I337=""),"",
SUMIFS(収穫記録!$P:$P,収穫記録!$D:$D,$J$1,収穫記録!$I:$I,$J$2,収穫記録!$J:$J,U$9,収穫記録!$F:$F,$I337,収穫記録!$B:$B,"&gt;="&amp;$J$5,収穫記録!$B:$B,"&lt;="&amp;$J$6)
/_xlfn.UNIQUE(_xlfn._xlws.FILTER($E:$E,$D:$D=$J$3))
/IF($J$4="総計",1,IF($J$4="割合",$H337,$K337/10))
),0)</f>
        <v/>
      </c>
      <c r="V337" s="48" t="str" cm="1">
        <f t="array" ref="V337">IFERROR(
IF(OR(V$9="",$I337=""),"",
SUMIFS(収穫記録!$P:$P,収穫記録!$D:$D,$J$1,収穫記録!$I:$I,$J$2,収穫記録!$J:$J,V$9,収穫記録!$F:$F,$I337,収穫記録!$B:$B,"&gt;="&amp;$J$5,収穫記録!$B:$B,"&lt;="&amp;$J$6)
/_xlfn.UNIQUE(_xlfn._xlws.FILTER($E:$E,$D:$D=$J$3))
/IF($J$4="総計",1,IF($J$4="割合",$H337,$K337/10))
),0)</f>
        <v/>
      </c>
      <c r="W337" s="48" t="str" cm="1">
        <f t="array" ref="W337">IFERROR(
IF(OR(W$9="",$I337=""),"",
SUMIFS(収穫記録!$P:$P,収穫記録!$D:$D,$J$1,収穫記録!$I:$I,$J$2,収穫記録!$J:$J,W$9,収穫記録!$F:$F,$I337,収穫記録!$B:$B,"&gt;="&amp;$J$5,収穫記録!$B:$B,"&lt;="&amp;$J$6)
/_xlfn.UNIQUE(_xlfn._xlws.FILTER($E:$E,$D:$D=$J$3))
/IF($J$4="総計",1,IF($J$4="割合",$H337,$K337/10))
),0)</f>
        <v/>
      </c>
      <c r="X337" s="48" t="str" cm="1">
        <f t="array" ref="X337">IFERROR(
IF(OR(X$9="",$I337=""),"",
SUMIFS(収穫記録!$P:$P,収穫記録!$D:$D,$J$1,収穫記録!$I:$I,$J$2,収穫記録!$J:$J,X$9,収穫記録!$F:$F,$I337,収穫記録!$B:$B,"&gt;="&amp;$J$5,収穫記録!$B:$B,"&lt;="&amp;$J$6)
/_xlfn.UNIQUE(_xlfn._xlws.FILTER($E:$E,$D:$D=$J$3))
/IF($J$4="総計",1,IF($J$4="割合",$H337,$K337/10))
),0)</f>
        <v/>
      </c>
    </row>
    <row r="338" spans="10:24">
      <c r="J338" s="13"/>
      <c r="K338" s="37"/>
      <c r="L338" s="46" t="str">
        <f t="shared" si="5"/>
        <v/>
      </c>
      <c r="M338" s="47" cm="1">
        <f t="array" ref="M338">IFERROR(
IF(OR(M$9="",$I338=""),"",
SUMIFS(収穫記録!$P:$P,収穫記録!$D:$D,$J$1,収穫記録!$I:$I,$J$2,収穫記録!$J:$J,M$9,収穫記録!$F:$F,$I338,収穫記録!$B:$B,"&gt;="&amp;$J$5,収穫記録!$B:$B,"&lt;="&amp;$J$6)
/_xlfn.UNIQUE(_xlfn._xlws.FILTER($E:$E,$D:$D=$J$3))
/IF($J$4="総計",1,IF($J$4="割合",$H338,$K338/10))
),0)</f>
        <v>0</v>
      </c>
      <c r="N338" s="48" t="str" cm="1">
        <f t="array" ref="N338">IFERROR(
IF(OR(N$9="",$I338=""),"",
SUMIFS(収穫記録!$P:$P,収穫記録!$D:$D,$J$1,収穫記録!$I:$I,$J$2,収穫記録!$J:$J,N$9,収穫記録!$F:$F,$I338,収穫記録!$B:$B,"&gt;="&amp;$J$5,収穫記録!$B:$B,"&lt;="&amp;$J$6)
/_xlfn.UNIQUE(_xlfn._xlws.FILTER($E:$E,$D:$D=$J$3))
/IF($J$4="総計",1,IF($J$4="割合",$H338,$K338/10))
),0)</f>
        <v/>
      </c>
      <c r="O338" s="48" t="str" cm="1">
        <f t="array" ref="O338">IFERROR(
IF(OR(O$9="",$I338=""),"",
SUMIFS(収穫記録!$P:$P,収穫記録!$D:$D,$J$1,収穫記録!$I:$I,$J$2,収穫記録!$J:$J,O$9,収穫記録!$F:$F,$I338,収穫記録!$B:$B,"&gt;="&amp;$J$5,収穫記録!$B:$B,"&lt;="&amp;$J$6)
/_xlfn.UNIQUE(_xlfn._xlws.FILTER($E:$E,$D:$D=$J$3))
/IF($J$4="総計",1,IF($J$4="割合",$H338,$K338/10))
),0)</f>
        <v/>
      </c>
      <c r="P338" s="48" t="str" cm="1">
        <f t="array" ref="P338">IFERROR(
IF(OR(P$9="",$I338=""),"",
SUMIFS(収穫記録!$P:$P,収穫記録!$D:$D,$J$1,収穫記録!$I:$I,$J$2,収穫記録!$J:$J,P$9,収穫記録!$F:$F,$I338,収穫記録!$B:$B,"&gt;="&amp;$J$5,収穫記録!$B:$B,"&lt;="&amp;$J$6)
/_xlfn.UNIQUE(_xlfn._xlws.FILTER($E:$E,$D:$D=$J$3))
/IF($J$4="総計",1,IF($J$4="割合",$H338,$K338/10))
),0)</f>
        <v/>
      </c>
      <c r="Q338" s="48" t="str" cm="1">
        <f t="array" ref="Q338">IFERROR(
IF(OR(Q$9="",$I338=""),"",
SUMIFS(収穫記録!$P:$P,収穫記録!$D:$D,$J$1,収穫記録!$I:$I,$J$2,収穫記録!$J:$J,Q$9,収穫記録!$F:$F,$I338,収穫記録!$B:$B,"&gt;="&amp;$J$5,収穫記録!$B:$B,"&lt;="&amp;$J$6)
/_xlfn.UNIQUE(_xlfn._xlws.FILTER($E:$E,$D:$D=$J$3))
/IF($J$4="総計",1,IF($J$4="割合",$H338,$K338/10))
),0)</f>
        <v/>
      </c>
      <c r="R338" s="48" t="str" cm="1">
        <f t="array" ref="R338">IFERROR(
IF(OR(R$9="",$I338=""),"",
SUMIFS(収穫記録!$P:$P,収穫記録!$D:$D,$J$1,収穫記録!$I:$I,$J$2,収穫記録!$J:$J,R$9,収穫記録!$F:$F,$I338,収穫記録!$B:$B,"&gt;="&amp;$J$5,収穫記録!$B:$B,"&lt;="&amp;$J$6)
/_xlfn.UNIQUE(_xlfn._xlws.FILTER($E:$E,$D:$D=$J$3))
/IF($J$4="総計",1,IF($J$4="割合",$H338,$K338/10))
),0)</f>
        <v/>
      </c>
      <c r="S338" s="48" t="str" cm="1">
        <f t="array" ref="S338">IFERROR(
IF(OR(S$9="",$I338=""),"",
SUMIFS(収穫記録!$P:$P,収穫記録!$D:$D,$J$1,収穫記録!$I:$I,$J$2,収穫記録!$J:$J,S$9,収穫記録!$F:$F,$I338,収穫記録!$B:$B,"&gt;="&amp;$J$5,収穫記録!$B:$B,"&lt;="&amp;$J$6)
/_xlfn.UNIQUE(_xlfn._xlws.FILTER($E:$E,$D:$D=$J$3))
/IF($J$4="総計",1,IF($J$4="割合",$H338,$K338/10))
),0)</f>
        <v/>
      </c>
      <c r="T338" s="48" t="str" cm="1">
        <f t="array" ref="T338">IFERROR(
IF(OR(T$9="",$I338=""),"",
SUMIFS(収穫記録!$P:$P,収穫記録!$D:$D,$J$1,収穫記録!$I:$I,$J$2,収穫記録!$J:$J,T$9,収穫記録!$F:$F,$I338,収穫記録!$B:$B,"&gt;="&amp;$J$5,収穫記録!$B:$B,"&lt;="&amp;$J$6)
/_xlfn.UNIQUE(_xlfn._xlws.FILTER($E:$E,$D:$D=$J$3))
/IF($J$4="総計",1,IF($J$4="割合",$H338,$K338/10))
),0)</f>
        <v/>
      </c>
      <c r="U338" s="48" t="str" cm="1">
        <f t="array" ref="U338">IFERROR(
IF(OR(U$9="",$I338=""),"",
SUMIFS(収穫記録!$P:$P,収穫記録!$D:$D,$J$1,収穫記録!$I:$I,$J$2,収穫記録!$J:$J,U$9,収穫記録!$F:$F,$I338,収穫記録!$B:$B,"&gt;="&amp;$J$5,収穫記録!$B:$B,"&lt;="&amp;$J$6)
/_xlfn.UNIQUE(_xlfn._xlws.FILTER($E:$E,$D:$D=$J$3))
/IF($J$4="総計",1,IF($J$4="割合",$H338,$K338/10))
),0)</f>
        <v/>
      </c>
      <c r="V338" s="48" t="str" cm="1">
        <f t="array" ref="V338">IFERROR(
IF(OR(V$9="",$I338=""),"",
SUMIFS(収穫記録!$P:$P,収穫記録!$D:$D,$J$1,収穫記録!$I:$I,$J$2,収穫記録!$J:$J,V$9,収穫記録!$F:$F,$I338,収穫記録!$B:$B,"&gt;="&amp;$J$5,収穫記録!$B:$B,"&lt;="&amp;$J$6)
/_xlfn.UNIQUE(_xlfn._xlws.FILTER($E:$E,$D:$D=$J$3))
/IF($J$4="総計",1,IF($J$4="割合",$H338,$K338/10))
),0)</f>
        <v/>
      </c>
      <c r="W338" s="48" t="str" cm="1">
        <f t="array" ref="W338">IFERROR(
IF(OR(W$9="",$I338=""),"",
SUMIFS(収穫記録!$P:$P,収穫記録!$D:$D,$J$1,収穫記録!$I:$I,$J$2,収穫記録!$J:$J,W$9,収穫記録!$F:$F,$I338,収穫記録!$B:$B,"&gt;="&amp;$J$5,収穫記録!$B:$B,"&lt;="&amp;$J$6)
/_xlfn.UNIQUE(_xlfn._xlws.FILTER($E:$E,$D:$D=$J$3))
/IF($J$4="総計",1,IF($J$4="割合",$H338,$K338/10))
),0)</f>
        <v/>
      </c>
      <c r="X338" s="48" t="str" cm="1">
        <f t="array" ref="X338">IFERROR(
IF(OR(X$9="",$I338=""),"",
SUMIFS(収穫記録!$P:$P,収穫記録!$D:$D,$J$1,収穫記録!$I:$I,$J$2,収穫記録!$J:$J,X$9,収穫記録!$F:$F,$I338,収穫記録!$B:$B,"&gt;="&amp;$J$5,収穫記録!$B:$B,"&lt;="&amp;$J$6)
/_xlfn.UNIQUE(_xlfn._xlws.FILTER($E:$E,$D:$D=$J$3))
/IF($J$4="総計",1,IF($J$4="割合",$H338,$K338/10))
),0)</f>
        <v/>
      </c>
    </row>
    <row r="339" spans="10:24">
      <c r="J339" s="13"/>
      <c r="K339" s="37"/>
      <c r="L339" s="46" t="str">
        <f t="shared" si="5"/>
        <v/>
      </c>
      <c r="M339" s="47" cm="1">
        <f t="array" ref="M339">IFERROR(
IF(OR(M$9="",$I339=""),"",
SUMIFS(収穫記録!$P:$P,収穫記録!$D:$D,$J$1,収穫記録!$I:$I,$J$2,収穫記録!$J:$J,M$9,収穫記録!$F:$F,$I339,収穫記録!$B:$B,"&gt;="&amp;$J$5,収穫記録!$B:$B,"&lt;="&amp;$J$6)
/_xlfn.UNIQUE(_xlfn._xlws.FILTER($E:$E,$D:$D=$J$3))
/IF($J$4="総計",1,IF($J$4="割合",$H339,$K339/10))
),0)</f>
        <v>0</v>
      </c>
      <c r="N339" s="48" t="str" cm="1">
        <f t="array" ref="N339">IFERROR(
IF(OR(N$9="",$I339=""),"",
SUMIFS(収穫記録!$P:$P,収穫記録!$D:$D,$J$1,収穫記録!$I:$I,$J$2,収穫記録!$J:$J,N$9,収穫記録!$F:$F,$I339,収穫記録!$B:$B,"&gt;="&amp;$J$5,収穫記録!$B:$B,"&lt;="&amp;$J$6)
/_xlfn.UNIQUE(_xlfn._xlws.FILTER($E:$E,$D:$D=$J$3))
/IF($J$4="総計",1,IF($J$4="割合",$H339,$K339/10))
),0)</f>
        <v/>
      </c>
      <c r="O339" s="48" t="str" cm="1">
        <f t="array" ref="O339">IFERROR(
IF(OR(O$9="",$I339=""),"",
SUMIFS(収穫記録!$P:$P,収穫記録!$D:$D,$J$1,収穫記録!$I:$I,$J$2,収穫記録!$J:$J,O$9,収穫記録!$F:$F,$I339,収穫記録!$B:$B,"&gt;="&amp;$J$5,収穫記録!$B:$B,"&lt;="&amp;$J$6)
/_xlfn.UNIQUE(_xlfn._xlws.FILTER($E:$E,$D:$D=$J$3))
/IF($J$4="総計",1,IF($J$4="割合",$H339,$K339/10))
),0)</f>
        <v/>
      </c>
      <c r="P339" s="48" t="str" cm="1">
        <f t="array" ref="P339">IFERROR(
IF(OR(P$9="",$I339=""),"",
SUMIFS(収穫記録!$P:$P,収穫記録!$D:$D,$J$1,収穫記録!$I:$I,$J$2,収穫記録!$J:$J,P$9,収穫記録!$F:$F,$I339,収穫記録!$B:$B,"&gt;="&amp;$J$5,収穫記録!$B:$B,"&lt;="&amp;$J$6)
/_xlfn.UNIQUE(_xlfn._xlws.FILTER($E:$E,$D:$D=$J$3))
/IF($J$4="総計",1,IF($J$4="割合",$H339,$K339/10))
),0)</f>
        <v/>
      </c>
      <c r="Q339" s="48" t="str" cm="1">
        <f t="array" ref="Q339">IFERROR(
IF(OR(Q$9="",$I339=""),"",
SUMIFS(収穫記録!$P:$P,収穫記録!$D:$D,$J$1,収穫記録!$I:$I,$J$2,収穫記録!$J:$J,Q$9,収穫記録!$F:$F,$I339,収穫記録!$B:$B,"&gt;="&amp;$J$5,収穫記録!$B:$B,"&lt;="&amp;$J$6)
/_xlfn.UNIQUE(_xlfn._xlws.FILTER($E:$E,$D:$D=$J$3))
/IF($J$4="総計",1,IF($J$4="割合",$H339,$K339/10))
),0)</f>
        <v/>
      </c>
      <c r="R339" s="48" t="str" cm="1">
        <f t="array" ref="R339">IFERROR(
IF(OR(R$9="",$I339=""),"",
SUMIFS(収穫記録!$P:$P,収穫記録!$D:$D,$J$1,収穫記録!$I:$I,$J$2,収穫記録!$J:$J,R$9,収穫記録!$F:$F,$I339,収穫記録!$B:$B,"&gt;="&amp;$J$5,収穫記録!$B:$B,"&lt;="&amp;$J$6)
/_xlfn.UNIQUE(_xlfn._xlws.FILTER($E:$E,$D:$D=$J$3))
/IF($J$4="総計",1,IF($J$4="割合",$H339,$K339/10))
),0)</f>
        <v/>
      </c>
      <c r="S339" s="48" t="str" cm="1">
        <f t="array" ref="S339">IFERROR(
IF(OR(S$9="",$I339=""),"",
SUMIFS(収穫記録!$P:$P,収穫記録!$D:$D,$J$1,収穫記録!$I:$I,$J$2,収穫記録!$J:$J,S$9,収穫記録!$F:$F,$I339,収穫記録!$B:$B,"&gt;="&amp;$J$5,収穫記録!$B:$B,"&lt;="&amp;$J$6)
/_xlfn.UNIQUE(_xlfn._xlws.FILTER($E:$E,$D:$D=$J$3))
/IF($J$4="総計",1,IF($J$4="割合",$H339,$K339/10))
),0)</f>
        <v/>
      </c>
      <c r="T339" s="48" t="str" cm="1">
        <f t="array" ref="T339">IFERROR(
IF(OR(T$9="",$I339=""),"",
SUMIFS(収穫記録!$P:$P,収穫記録!$D:$D,$J$1,収穫記録!$I:$I,$J$2,収穫記録!$J:$J,T$9,収穫記録!$F:$F,$I339,収穫記録!$B:$B,"&gt;="&amp;$J$5,収穫記録!$B:$B,"&lt;="&amp;$J$6)
/_xlfn.UNIQUE(_xlfn._xlws.FILTER($E:$E,$D:$D=$J$3))
/IF($J$4="総計",1,IF($J$4="割合",$H339,$K339/10))
),0)</f>
        <v/>
      </c>
      <c r="U339" s="48" t="str" cm="1">
        <f t="array" ref="U339">IFERROR(
IF(OR(U$9="",$I339=""),"",
SUMIFS(収穫記録!$P:$P,収穫記録!$D:$D,$J$1,収穫記録!$I:$I,$J$2,収穫記録!$J:$J,U$9,収穫記録!$F:$F,$I339,収穫記録!$B:$B,"&gt;="&amp;$J$5,収穫記録!$B:$B,"&lt;="&amp;$J$6)
/_xlfn.UNIQUE(_xlfn._xlws.FILTER($E:$E,$D:$D=$J$3))
/IF($J$4="総計",1,IF($J$4="割合",$H339,$K339/10))
),0)</f>
        <v/>
      </c>
      <c r="V339" s="48" t="str" cm="1">
        <f t="array" ref="V339">IFERROR(
IF(OR(V$9="",$I339=""),"",
SUMIFS(収穫記録!$P:$P,収穫記録!$D:$D,$J$1,収穫記録!$I:$I,$J$2,収穫記録!$J:$J,V$9,収穫記録!$F:$F,$I339,収穫記録!$B:$B,"&gt;="&amp;$J$5,収穫記録!$B:$B,"&lt;="&amp;$J$6)
/_xlfn.UNIQUE(_xlfn._xlws.FILTER($E:$E,$D:$D=$J$3))
/IF($J$4="総計",1,IF($J$4="割合",$H339,$K339/10))
),0)</f>
        <v/>
      </c>
      <c r="W339" s="48" t="str" cm="1">
        <f t="array" ref="W339">IFERROR(
IF(OR(W$9="",$I339=""),"",
SUMIFS(収穫記録!$P:$P,収穫記録!$D:$D,$J$1,収穫記録!$I:$I,$J$2,収穫記録!$J:$J,W$9,収穫記録!$F:$F,$I339,収穫記録!$B:$B,"&gt;="&amp;$J$5,収穫記録!$B:$B,"&lt;="&amp;$J$6)
/_xlfn.UNIQUE(_xlfn._xlws.FILTER($E:$E,$D:$D=$J$3))
/IF($J$4="総計",1,IF($J$4="割合",$H339,$K339/10))
),0)</f>
        <v/>
      </c>
      <c r="X339" s="48" t="str" cm="1">
        <f t="array" ref="X339">IFERROR(
IF(OR(X$9="",$I339=""),"",
SUMIFS(収穫記録!$P:$P,収穫記録!$D:$D,$J$1,収穫記録!$I:$I,$J$2,収穫記録!$J:$J,X$9,収穫記録!$F:$F,$I339,収穫記録!$B:$B,"&gt;="&amp;$J$5,収穫記録!$B:$B,"&lt;="&amp;$J$6)
/_xlfn.UNIQUE(_xlfn._xlws.FILTER($E:$E,$D:$D=$J$3))
/IF($J$4="総計",1,IF($J$4="割合",$H339,$K339/10))
),0)</f>
        <v/>
      </c>
    </row>
    <row r="340" spans="10:24">
      <c r="J340" s="13"/>
      <c r="K340" s="37"/>
      <c r="L340" s="46" t="str">
        <f t="shared" si="5"/>
        <v/>
      </c>
      <c r="M340" s="47" cm="1">
        <f t="array" ref="M340">IFERROR(
IF(OR(M$9="",$I340=""),"",
SUMIFS(収穫記録!$P:$P,収穫記録!$D:$D,$J$1,収穫記録!$I:$I,$J$2,収穫記録!$J:$J,M$9,収穫記録!$F:$F,$I340,収穫記録!$B:$B,"&gt;="&amp;$J$5,収穫記録!$B:$B,"&lt;="&amp;$J$6)
/_xlfn.UNIQUE(_xlfn._xlws.FILTER($E:$E,$D:$D=$J$3))
/IF($J$4="総計",1,IF($J$4="割合",$H340,$K340/10))
),0)</f>
        <v>0</v>
      </c>
      <c r="N340" s="48" t="str" cm="1">
        <f t="array" ref="N340">IFERROR(
IF(OR(N$9="",$I340=""),"",
SUMIFS(収穫記録!$P:$P,収穫記録!$D:$D,$J$1,収穫記録!$I:$I,$J$2,収穫記録!$J:$J,N$9,収穫記録!$F:$F,$I340,収穫記録!$B:$B,"&gt;="&amp;$J$5,収穫記録!$B:$B,"&lt;="&amp;$J$6)
/_xlfn.UNIQUE(_xlfn._xlws.FILTER($E:$E,$D:$D=$J$3))
/IF($J$4="総計",1,IF($J$4="割合",$H340,$K340/10))
),0)</f>
        <v/>
      </c>
      <c r="O340" s="48" t="str" cm="1">
        <f t="array" ref="O340">IFERROR(
IF(OR(O$9="",$I340=""),"",
SUMIFS(収穫記録!$P:$P,収穫記録!$D:$D,$J$1,収穫記録!$I:$I,$J$2,収穫記録!$J:$J,O$9,収穫記録!$F:$F,$I340,収穫記録!$B:$B,"&gt;="&amp;$J$5,収穫記録!$B:$B,"&lt;="&amp;$J$6)
/_xlfn.UNIQUE(_xlfn._xlws.FILTER($E:$E,$D:$D=$J$3))
/IF($J$4="総計",1,IF($J$4="割合",$H340,$K340/10))
),0)</f>
        <v/>
      </c>
      <c r="P340" s="48" t="str" cm="1">
        <f t="array" ref="P340">IFERROR(
IF(OR(P$9="",$I340=""),"",
SUMIFS(収穫記録!$P:$P,収穫記録!$D:$D,$J$1,収穫記録!$I:$I,$J$2,収穫記録!$J:$J,P$9,収穫記録!$F:$F,$I340,収穫記録!$B:$B,"&gt;="&amp;$J$5,収穫記録!$B:$B,"&lt;="&amp;$J$6)
/_xlfn.UNIQUE(_xlfn._xlws.FILTER($E:$E,$D:$D=$J$3))
/IF($J$4="総計",1,IF($J$4="割合",$H340,$K340/10))
),0)</f>
        <v/>
      </c>
      <c r="Q340" s="48" t="str" cm="1">
        <f t="array" ref="Q340">IFERROR(
IF(OR(Q$9="",$I340=""),"",
SUMIFS(収穫記録!$P:$P,収穫記録!$D:$D,$J$1,収穫記録!$I:$I,$J$2,収穫記録!$J:$J,Q$9,収穫記録!$F:$F,$I340,収穫記録!$B:$B,"&gt;="&amp;$J$5,収穫記録!$B:$B,"&lt;="&amp;$J$6)
/_xlfn.UNIQUE(_xlfn._xlws.FILTER($E:$E,$D:$D=$J$3))
/IF($J$4="総計",1,IF($J$4="割合",$H340,$K340/10))
),0)</f>
        <v/>
      </c>
      <c r="R340" s="48" t="str" cm="1">
        <f t="array" ref="R340">IFERROR(
IF(OR(R$9="",$I340=""),"",
SUMIFS(収穫記録!$P:$P,収穫記録!$D:$D,$J$1,収穫記録!$I:$I,$J$2,収穫記録!$J:$J,R$9,収穫記録!$F:$F,$I340,収穫記録!$B:$B,"&gt;="&amp;$J$5,収穫記録!$B:$B,"&lt;="&amp;$J$6)
/_xlfn.UNIQUE(_xlfn._xlws.FILTER($E:$E,$D:$D=$J$3))
/IF($J$4="総計",1,IF($J$4="割合",$H340,$K340/10))
),0)</f>
        <v/>
      </c>
      <c r="S340" s="48" t="str" cm="1">
        <f t="array" ref="S340">IFERROR(
IF(OR(S$9="",$I340=""),"",
SUMIFS(収穫記録!$P:$P,収穫記録!$D:$D,$J$1,収穫記録!$I:$I,$J$2,収穫記録!$J:$J,S$9,収穫記録!$F:$F,$I340,収穫記録!$B:$B,"&gt;="&amp;$J$5,収穫記録!$B:$B,"&lt;="&amp;$J$6)
/_xlfn.UNIQUE(_xlfn._xlws.FILTER($E:$E,$D:$D=$J$3))
/IF($J$4="総計",1,IF($J$4="割合",$H340,$K340/10))
),0)</f>
        <v/>
      </c>
      <c r="T340" s="48" t="str" cm="1">
        <f t="array" ref="T340">IFERROR(
IF(OR(T$9="",$I340=""),"",
SUMIFS(収穫記録!$P:$P,収穫記録!$D:$D,$J$1,収穫記録!$I:$I,$J$2,収穫記録!$J:$J,T$9,収穫記録!$F:$F,$I340,収穫記録!$B:$B,"&gt;="&amp;$J$5,収穫記録!$B:$B,"&lt;="&amp;$J$6)
/_xlfn.UNIQUE(_xlfn._xlws.FILTER($E:$E,$D:$D=$J$3))
/IF($J$4="総計",1,IF($J$4="割合",$H340,$K340/10))
),0)</f>
        <v/>
      </c>
      <c r="U340" s="48" t="str" cm="1">
        <f t="array" ref="U340">IFERROR(
IF(OR(U$9="",$I340=""),"",
SUMIFS(収穫記録!$P:$P,収穫記録!$D:$D,$J$1,収穫記録!$I:$I,$J$2,収穫記録!$J:$J,U$9,収穫記録!$F:$F,$I340,収穫記録!$B:$B,"&gt;="&amp;$J$5,収穫記録!$B:$B,"&lt;="&amp;$J$6)
/_xlfn.UNIQUE(_xlfn._xlws.FILTER($E:$E,$D:$D=$J$3))
/IF($J$4="総計",1,IF($J$4="割合",$H340,$K340/10))
),0)</f>
        <v/>
      </c>
      <c r="V340" s="48" t="str" cm="1">
        <f t="array" ref="V340">IFERROR(
IF(OR(V$9="",$I340=""),"",
SUMIFS(収穫記録!$P:$P,収穫記録!$D:$D,$J$1,収穫記録!$I:$I,$J$2,収穫記録!$J:$J,V$9,収穫記録!$F:$F,$I340,収穫記録!$B:$B,"&gt;="&amp;$J$5,収穫記録!$B:$B,"&lt;="&amp;$J$6)
/_xlfn.UNIQUE(_xlfn._xlws.FILTER($E:$E,$D:$D=$J$3))
/IF($J$4="総計",1,IF($J$4="割合",$H340,$K340/10))
),0)</f>
        <v/>
      </c>
      <c r="W340" s="48" t="str" cm="1">
        <f t="array" ref="W340">IFERROR(
IF(OR(W$9="",$I340=""),"",
SUMIFS(収穫記録!$P:$P,収穫記録!$D:$D,$J$1,収穫記録!$I:$I,$J$2,収穫記録!$J:$J,W$9,収穫記録!$F:$F,$I340,収穫記録!$B:$B,"&gt;="&amp;$J$5,収穫記録!$B:$B,"&lt;="&amp;$J$6)
/_xlfn.UNIQUE(_xlfn._xlws.FILTER($E:$E,$D:$D=$J$3))
/IF($J$4="総計",1,IF($J$4="割合",$H340,$K340/10))
),0)</f>
        <v/>
      </c>
      <c r="X340" s="48" t="str" cm="1">
        <f t="array" ref="X340">IFERROR(
IF(OR(X$9="",$I340=""),"",
SUMIFS(収穫記録!$P:$P,収穫記録!$D:$D,$J$1,収穫記録!$I:$I,$J$2,収穫記録!$J:$J,X$9,収穫記録!$F:$F,$I340,収穫記録!$B:$B,"&gt;="&amp;$J$5,収穫記録!$B:$B,"&lt;="&amp;$J$6)
/_xlfn.UNIQUE(_xlfn._xlws.FILTER($E:$E,$D:$D=$J$3))
/IF($J$4="総計",1,IF($J$4="割合",$H340,$K340/10))
),0)</f>
        <v/>
      </c>
    </row>
    <row r="341" spans="10:24">
      <c r="J341" s="13"/>
      <c r="K341" s="37"/>
      <c r="L341" s="46" t="str">
        <f t="shared" si="5"/>
        <v/>
      </c>
      <c r="M341" s="47" cm="1">
        <f t="array" ref="M341">IFERROR(
IF(OR(M$9="",$I341=""),"",
SUMIFS(収穫記録!$P:$P,収穫記録!$D:$D,$J$1,収穫記録!$I:$I,$J$2,収穫記録!$J:$J,M$9,収穫記録!$F:$F,$I341,収穫記録!$B:$B,"&gt;="&amp;$J$5,収穫記録!$B:$B,"&lt;="&amp;$J$6)
/_xlfn.UNIQUE(_xlfn._xlws.FILTER($E:$E,$D:$D=$J$3))
/IF($J$4="総計",1,IF($J$4="割合",$H341,$K341/10))
),0)</f>
        <v>0</v>
      </c>
      <c r="N341" s="48" t="str" cm="1">
        <f t="array" ref="N341">IFERROR(
IF(OR(N$9="",$I341=""),"",
SUMIFS(収穫記録!$P:$P,収穫記録!$D:$D,$J$1,収穫記録!$I:$I,$J$2,収穫記録!$J:$J,N$9,収穫記録!$F:$F,$I341,収穫記録!$B:$B,"&gt;="&amp;$J$5,収穫記録!$B:$B,"&lt;="&amp;$J$6)
/_xlfn.UNIQUE(_xlfn._xlws.FILTER($E:$E,$D:$D=$J$3))
/IF($J$4="総計",1,IF($J$4="割合",$H341,$K341/10))
),0)</f>
        <v/>
      </c>
      <c r="O341" s="48" t="str" cm="1">
        <f t="array" ref="O341">IFERROR(
IF(OR(O$9="",$I341=""),"",
SUMIFS(収穫記録!$P:$P,収穫記録!$D:$D,$J$1,収穫記録!$I:$I,$J$2,収穫記録!$J:$J,O$9,収穫記録!$F:$F,$I341,収穫記録!$B:$B,"&gt;="&amp;$J$5,収穫記録!$B:$B,"&lt;="&amp;$J$6)
/_xlfn.UNIQUE(_xlfn._xlws.FILTER($E:$E,$D:$D=$J$3))
/IF($J$4="総計",1,IF($J$4="割合",$H341,$K341/10))
),0)</f>
        <v/>
      </c>
      <c r="P341" s="48" t="str" cm="1">
        <f t="array" ref="P341">IFERROR(
IF(OR(P$9="",$I341=""),"",
SUMIFS(収穫記録!$P:$P,収穫記録!$D:$D,$J$1,収穫記録!$I:$I,$J$2,収穫記録!$J:$J,P$9,収穫記録!$F:$F,$I341,収穫記録!$B:$B,"&gt;="&amp;$J$5,収穫記録!$B:$B,"&lt;="&amp;$J$6)
/_xlfn.UNIQUE(_xlfn._xlws.FILTER($E:$E,$D:$D=$J$3))
/IF($J$4="総計",1,IF($J$4="割合",$H341,$K341/10))
),0)</f>
        <v/>
      </c>
      <c r="Q341" s="48" t="str" cm="1">
        <f t="array" ref="Q341">IFERROR(
IF(OR(Q$9="",$I341=""),"",
SUMIFS(収穫記録!$P:$P,収穫記録!$D:$D,$J$1,収穫記録!$I:$I,$J$2,収穫記録!$J:$J,Q$9,収穫記録!$F:$F,$I341,収穫記録!$B:$B,"&gt;="&amp;$J$5,収穫記録!$B:$B,"&lt;="&amp;$J$6)
/_xlfn.UNIQUE(_xlfn._xlws.FILTER($E:$E,$D:$D=$J$3))
/IF($J$4="総計",1,IF($J$4="割合",$H341,$K341/10))
),0)</f>
        <v/>
      </c>
      <c r="R341" s="48" t="str" cm="1">
        <f t="array" ref="R341">IFERROR(
IF(OR(R$9="",$I341=""),"",
SUMIFS(収穫記録!$P:$P,収穫記録!$D:$D,$J$1,収穫記録!$I:$I,$J$2,収穫記録!$J:$J,R$9,収穫記録!$F:$F,$I341,収穫記録!$B:$B,"&gt;="&amp;$J$5,収穫記録!$B:$B,"&lt;="&amp;$J$6)
/_xlfn.UNIQUE(_xlfn._xlws.FILTER($E:$E,$D:$D=$J$3))
/IF($J$4="総計",1,IF($J$4="割合",$H341,$K341/10))
),0)</f>
        <v/>
      </c>
      <c r="S341" s="48" t="str" cm="1">
        <f t="array" ref="S341">IFERROR(
IF(OR(S$9="",$I341=""),"",
SUMIFS(収穫記録!$P:$P,収穫記録!$D:$D,$J$1,収穫記録!$I:$I,$J$2,収穫記録!$J:$J,S$9,収穫記録!$F:$F,$I341,収穫記録!$B:$B,"&gt;="&amp;$J$5,収穫記録!$B:$B,"&lt;="&amp;$J$6)
/_xlfn.UNIQUE(_xlfn._xlws.FILTER($E:$E,$D:$D=$J$3))
/IF($J$4="総計",1,IF($J$4="割合",$H341,$K341/10))
),0)</f>
        <v/>
      </c>
      <c r="T341" s="48" t="str" cm="1">
        <f t="array" ref="T341">IFERROR(
IF(OR(T$9="",$I341=""),"",
SUMIFS(収穫記録!$P:$P,収穫記録!$D:$D,$J$1,収穫記録!$I:$I,$J$2,収穫記録!$J:$J,T$9,収穫記録!$F:$F,$I341,収穫記録!$B:$B,"&gt;="&amp;$J$5,収穫記録!$B:$B,"&lt;="&amp;$J$6)
/_xlfn.UNIQUE(_xlfn._xlws.FILTER($E:$E,$D:$D=$J$3))
/IF($J$4="総計",1,IF($J$4="割合",$H341,$K341/10))
),0)</f>
        <v/>
      </c>
      <c r="U341" s="48" t="str" cm="1">
        <f t="array" ref="U341">IFERROR(
IF(OR(U$9="",$I341=""),"",
SUMIFS(収穫記録!$P:$P,収穫記録!$D:$D,$J$1,収穫記録!$I:$I,$J$2,収穫記録!$J:$J,U$9,収穫記録!$F:$F,$I341,収穫記録!$B:$B,"&gt;="&amp;$J$5,収穫記録!$B:$B,"&lt;="&amp;$J$6)
/_xlfn.UNIQUE(_xlfn._xlws.FILTER($E:$E,$D:$D=$J$3))
/IF($J$4="総計",1,IF($J$4="割合",$H341,$K341/10))
),0)</f>
        <v/>
      </c>
      <c r="V341" s="48" t="str" cm="1">
        <f t="array" ref="V341">IFERROR(
IF(OR(V$9="",$I341=""),"",
SUMIFS(収穫記録!$P:$P,収穫記録!$D:$D,$J$1,収穫記録!$I:$I,$J$2,収穫記録!$J:$J,V$9,収穫記録!$F:$F,$I341,収穫記録!$B:$B,"&gt;="&amp;$J$5,収穫記録!$B:$B,"&lt;="&amp;$J$6)
/_xlfn.UNIQUE(_xlfn._xlws.FILTER($E:$E,$D:$D=$J$3))
/IF($J$4="総計",1,IF($J$4="割合",$H341,$K341/10))
),0)</f>
        <v/>
      </c>
      <c r="W341" s="48" t="str" cm="1">
        <f t="array" ref="W341">IFERROR(
IF(OR(W$9="",$I341=""),"",
SUMIFS(収穫記録!$P:$P,収穫記録!$D:$D,$J$1,収穫記録!$I:$I,$J$2,収穫記録!$J:$J,W$9,収穫記録!$F:$F,$I341,収穫記録!$B:$B,"&gt;="&amp;$J$5,収穫記録!$B:$B,"&lt;="&amp;$J$6)
/_xlfn.UNIQUE(_xlfn._xlws.FILTER($E:$E,$D:$D=$J$3))
/IF($J$4="総計",1,IF($J$4="割合",$H341,$K341/10))
),0)</f>
        <v/>
      </c>
      <c r="X341" s="48" t="str" cm="1">
        <f t="array" ref="X341">IFERROR(
IF(OR(X$9="",$I341=""),"",
SUMIFS(収穫記録!$P:$P,収穫記録!$D:$D,$J$1,収穫記録!$I:$I,$J$2,収穫記録!$J:$J,X$9,収穫記録!$F:$F,$I341,収穫記録!$B:$B,"&gt;="&amp;$J$5,収穫記録!$B:$B,"&lt;="&amp;$J$6)
/_xlfn.UNIQUE(_xlfn._xlws.FILTER($E:$E,$D:$D=$J$3))
/IF($J$4="総計",1,IF($J$4="割合",$H341,$K341/10))
),0)</f>
        <v/>
      </c>
    </row>
    <row r="342" spans="10:24">
      <c r="J342" s="13"/>
      <c r="K342" s="37"/>
      <c r="L342" s="46" t="str">
        <f t="shared" si="5"/>
        <v/>
      </c>
      <c r="M342" s="47" cm="1">
        <f t="array" ref="M342">IFERROR(
IF(OR(M$9="",$I342=""),"",
SUMIFS(収穫記録!$P:$P,収穫記録!$D:$D,$J$1,収穫記録!$I:$I,$J$2,収穫記録!$J:$J,M$9,収穫記録!$F:$F,$I342,収穫記録!$B:$B,"&gt;="&amp;$J$5,収穫記録!$B:$B,"&lt;="&amp;$J$6)
/_xlfn.UNIQUE(_xlfn._xlws.FILTER($E:$E,$D:$D=$J$3))
/IF($J$4="総計",1,IF($J$4="割合",$H342,$K342/10))
),0)</f>
        <v>0</v>
      </c>
      <c r="N342" s="48" t="str" cm="1">
        <f t="array" ref="N342">IFERROR(
IF(OR(N$9="",$I342=""),"",
SUMIFS(収穫記録!$P:$P,収穫記録!$D:$D,$J$1,収穫記録!$I:$I,$J$2,収穫記録!$J:$J,N$9,収穫記録!$F:$F,$I342,収穫記録!$B:$B,"&gt;="&amp;$J$5,収穫記録!$B:$B,"&lt;="&amp;$J$6)
/_xlfn.UNIQUE(_xlfn._xlws.FILTER($E:$E,$D:$D=$J$3))
/IF($J$4="総計",1,IF($J$4="割合",$H342,$K342/10))
),0)</f>
        <v/>
      </c>
      <c r="O342" s="48" t="str" cm="1">
        <f t="array" ref="O342">IFERROR(
IF(OR(O$9="",$I342=""),"",
SUMIFS(収穫記録!$P:$P,収穫記録!$D:$D,$J$1,収穫記録!$I:$I,$J$2,収穫記録!$J:$J,O$9,収穫記録!$F:$F,$I342,収穫記録!$B:$B,"&gt;="&amp;$J$5,収穫記録!$B:$B,"&lt;="&amp;$J$6)
/_xlfn.UNIQUE(_xlfn._xlws.FILTER($E:$E,$D:$D=$J$3))
/IF($J$4="総計",1,IF($J$4="割合",$H342,$K342/10))
),0)</f>
        <v/>
      </c>
      <c r="P342" s="48" t="str" cm="1">
        <f t="array" ref="P342">IFERROR(
IF(OR(P$9="",$I342=""),"",
SUMIFS(収穫記録!$P:$P,収穫記録!$D:$D,$J$1,収穫記録!$I:$I,$J$2,収穫記録!$J:$J,P$9,収穫記録!$F:$F,$I342,収穫記録!$B:$B,"&gt;="&amp;$J$5,収穫記録!$B:$B,"&lt;="&amp;$J$6)
/_xlfn.UNIQUE(_xlfn._xlws.FILTER($E:$E,$D:$D=$J$3))
/IF($J$4="総計",1,IF($J$4="割合",$H342,$K342/10))
),0)</f>
        <v/>
      </c>
      <c r="Q342" s="48" t="str" cm="1">
        <f t="array" ref="Q342">IFERROR(
IF(OR(Q$9="",$I342=""),"",
SUMIFS(収穫記録!$P:$P,収穫記録!$D:$D,$J$1,収穫記録!$I:$I,$J$2,収穫記録!$J:$J,Q$9,収穫記録!$F:$F,$I342,収穫記録!$B:$B,"&gt;="&amp;$J$5,収穫記録!$B:$B,"&lt;="&amp;$J$6)
/_xlfn.UNIQUE(_xlfn._xlws.FILTER($E:$E,$D:$D=$J$3))
/IF($J$4="総計",1,IF($J$4="割合",$H342,$K342/10))
),0)</f>
        <v/>
      </c>
      <c r="R342" s="48" t="str" cm="1">
        <f t="array" ref="R342">IFERROR(
IF(OR(R$9="",$I342=""),"",
SUMIFS(収穫記録!$P:$P,収穫記録!$D:$D,$J$1,収穫記録!$I:$I,$J$2,収穫記録!$J:$J,R$9,収穫記録!$F:$F,$I342,収穫記録!$B:$B,"&gt;="&amp;$J$5,収穫記録!$B:$B,"&lt;="&amp;$J$6)
/_xlfn.UNIQUE(_xlfn._xlws.FILTER($E:$E,$D:$D=$J$3))
/IF($J$4="総計",1,IF($J$4="割合",$H342,$K342/10))
),0)</f>
        <v/>
      </c>
      <c r="S342" s="48" t="str" cm="1">
        <f t="array" ref="S342">IFERROR(
IF(OR(S$9="",$I342=""),"",
SUMIFS(収穫記録!$P:$P,収穫記録!$D:$D,$J$1,収穫記録!$I:$I,$J$2,収穫記録!$J:$J,S$9,収穫記録!$F:$F,$I342,収穫記録!$B:$B,"&gt;="&amp;$J$5,収穫記録!$B:$B,"&lt;="&amp;$J$6)
/_xlfn.UNIQUE(_xlfn._xlws.FILTER($E:$E,$D:$D=$J$3))
/IF($J$4="総計",1,IF($J$4="割合",$H342,$K342/10))
),0)</f>
        <v/>
      </c>
      <c r="T342" s="48" t="str" cm="1">
        <f t="array" ref="T342">IFERROR(
IF(OR(T$9="",$I342=""),"",
SUMIFS(収穫記録!$P:$P,収穫記録!$D:$D,$J$1,収穫記録!$I:$I,$J$2,収穫記録!$J:$J,T$9,収穫記録!$F:$F,$I342,収穫記録!$B:$B,"&gt;="&amp;$J$5,収穫記録!$B:$B,"&lt;="&amp;$J$6)
/_xlfn.UNIQUE(_xlfn._xlws.FILTER($E:$E,$D:$D=$J$3))
/IF($J$4="総計",1,IF($J$4="割合",$H342,$K342/10))
),0)</f>
        <v/>
      </c>
      <c r="U342" s="48" t="str" cm="1">
        <f t="array" ref="U342">IFERROR(
IF(OR(U$9="",$I342=""),"",
SUMIFS(収穫記録!$P:$P,収穫記録!$D:$D,$J$1,収穫記録!$I:$I,$J$2,収穫記録!$J:$J,U$9,収穫記録!$F:$F,$I342,収穫記録!$B:$B,"&gt;="&amp;$J$5,収穫記録!$B:$B,"&lt;="&amp;$J$6)
/_xlfn.UNIQUE(_xlfn._xlws.FILTER($E:$E,$D:$D=$J$3))
/IF($J$4="総計",1,IF($J$4="割合",$H342,$K342/10))
),0)</f>
        <v/>
      </c>
      <c r="V342" s="48" t="str" cm="1">
        <f t="array" ref="V342">IFERROR(
IF(OR(V$9="",$I342=""),"",
SUMIFS(収穫記録!$P:$P,収穫記録!$D:$D,$J$1,収穫記録!$I:$I,$J$2,収穫記録!$J:$J,V$9,収穫記録!$F:$F,$I342,収穫記録!$B:$B,"&gt;="&amp;$J$5,収穫記録!$B:$B,"&lt;="&amp;$J$6)
/_xlfn.UNIQUE(_xlfn._xlws.FILTER($E:$E,$D:$D=$J$3))
/IF($J$4="総計",1,IF($J$4="割合",$H342,$K342/10))
),0)</f>
        <v/>
      </c>
      <c r="W342" s="48" t="str" cm="1">
        <f t="array" ref="W342">IFERROR(
IF(OR(W$9="",$I342=""),"",
SUMIFS(収穫記録!$P:$P,収穫記録!$D:$D,$J$1,収穫記録!$I:$I,$J$2,収穫記録!$J:$J,W$9,収穫記録!$F:$F,$I342,収穫記録!$B:$B,"&gt;="&amp;$J$5,収穫記録!$B:$B,"&lt;="&amp;$J$6)
/_xlfn.UNIQUE(_xlfn._xlws.FILTER($E:$E,$D:$D=$J$3))
/IF($J$4="総計",1,IF($J$4="割合",$H342,$K342/10))
),0)</f>
        <v/>
      </c>
      <c r="X342" s="48" t="str" cm="1">
        <f t="array" ref="X342">IFERROR(
IF(OR(X$9="",$I342=""),"",
SUMIFS(収穫記録!$P:$P,収穫記録!$D:$D,$J$1,収穫記録!$I:$I,$J$2,収穫記録!$J:$J,X$9,収穫記録!$F:$F,$I342,収穫記録!$B:$B,"&gt;="&amp;$J$5,収穫記録!$B:$B,"&lt;="&amp;$J$6)
/_xlfn.UNIQUE(_xlfn._xlws.FILTER($E:$E,$D:$D=$J$3))
/IF($J$4="総計",1,IF($J$4="割合",$H342,$K342/10))
),0)</f>
        <v/>
      </c>
    </row>
    <row r="343" spans="10:24">
      <c r="J343" s="13"/>
      <c r="K343" s="37"/>
      <c r="L343" s="46" t="str">
        <f t="shared" si="5"/>
        <v/>
      </c>
      <c r="M343" s="47" cm="1">
        <f t="array" ref="M343">IFERROR(
IF(OR(M$9="",$I343=""),"",
SUMIFS(収穫記録!$P:$P,収穫記録!$D:$D,$J$1,収穫記録!$I:$I,$J$2,収穫記録!$J:$J,M$9,収穫記録!$F:$F,$I343,収穫記録!$B:$B,"&gt;="&amp;$J$5,収穫記録!$B:$B,"&lt;="&amp;$J$6)
/_xlfn.UNIQUE(_xlfn._xlws.FILTER($E:$E,$D:$D=$J$3))
/IF($J$4="総計",1,IF($J$4="割合",$H343,$K343/10))
),0)</f>
        <v>0</v>
      </c>
      <c r="N343" s="48" t="str" cm="1">
        <f t="array" ref="N343">IFERROR(
IF(OR(N$9="",$I343=""),"",
SUMIFS(収穫記録!$P:$P,収穫記録!$D:$D,$J$1,収穫記録!$I:$I,$J$2,収穫記録!$J:$J,N$9,収穫記録!$F:$F,$I343,収穫記録!$B:$B,"&gt;="&amp;$J$5,収穫記録!$B:$B,"&lt;="&amp;$J$6)
/_xlfn.UNIQUE(_xlfn._xlws.FILTER($E:$E,$D:$D=$J$3))
/IF($J$4="総計",1,IF($J$4="割合",$H343,$K343/10))
),0)</f>
        <v/>
      </c>
      <c r="O343" s="48" t="str" cm="1">
        <f t="array" ref="O343">IFERROR(
IF(OR(O$9="",$I343=""),"",
SUMIFS(収穫記録!$P:$P,収穫記録!$D:$D,$J$1,収穫記録!$I:$I,$J$2,収穫記録!$J:$J,O$9,収穫記録!$F:$F,$I343,収穫記録!$B:$B,"&gt;="&amp;$J$5,収穫記録!$B:$B,"&lt;="&amp;$J$6)
/_xlfn.UNIQUE(_xlfn._xlws.FILTER($E:$E,$D:$D=$J$3))
/IF($J$4="総計",1,IF($J$4="割合",$H343,$K343/10))
),0)</f>
        <v/>
      </c>
      <c r="P343" s="48" t="str" cm="1">
        <f t="array" ref="P343">IFERROR(
IF(OR(P$9="",$I343=""),"",
SUMIFS(収穫記録!$P:$P,収穫記録!$D:$D,$J$1,収穫記録!$I:$I,$J$2,収穫記録!$J:$J,P$9,収穫記録!$F:$F,$I343,収穫記録!$B:$B,"&gt;="&amp;$J$5,収穫記録!$B:$B,"&lt;="&amp;$J$6)
/_xlfn.UNIQUE(_xlfn._xlws.FILTER($E:$E,$D:$D=$J$3))
/IF($J$4="総計",1,IF($J$4="割合",$H343,$K343/10))
),0)</f>
        <v/>
      </c>
      <c r="Q343" s="48" t="str" cm="1">
        <f t="array" ref="Q343">IFERROR(
IF(OR(Q$9="",$I343=""),"",
SUMIFS(収穫記録!$P:$P,収穫記録!$D:$D,$J$1,収穫記録!$I:$I,$J$2,収穫記録!$J:$J,Q$9,収穫記録!$F:$F,$I343,収穫記録!$B:$B,"&gt;="&amp;$J$5,収穫記録!$B:$B,"&lt;="&amp;$J$6)
/_xlfn.UNIQUE(_xlfn._xlws.FILTER($E:$E,$D:$D=$J$3))
/IF($J$4="総計",1,IF($J$4="割合",$H343,$K343/10))
),0)</f>
        <v/>
      </c>
      <c r="R343" s="48" t="str" cm="1">
        <f t="array" ref="R343">IFERROR(
IF(OR(R$9="",$I343=""),"",
SUMIFS(収穫記録!$P:$P,収穫記録!$D:$D,$J$1,収穫記録!$I:$I,$J$2,収穫記録!$J:$J,R$9,収穫記録!$F:$F,$I343,収穫記録!$B:$B,"&gt;="&amp;$J$5,収穫記録!$B:$B,"&lt;="&amp;$J$6)
/_xlfn.UNIQUE(_xlfn._xlws.FILTER($E:$E,$D:$D=$J$3))
/IF($J$4="総計",1,IF($J$4="割合",$H343,$K343/10))
),0)</f>
        <v/>
      </c>
      <c r="S343" s="48" t="str" cm="1">
        <f t="array" ref="S343">IFERROR(
IF(OR(S$9="",$I343=""),"",
SUMIFS(収穫記録!$P:$P,収穫記録!$D:$D,$J$1,収穫記録!$I:$I,$J$2,収穫記録!$J:$J,S$9,収穫記録!$F:$F,$I343,収穫記録!$B:$B,"&gt;="&amp;$J$5,収穫記録!$B:$B,"&lt;="&amp;$J$6)
/_xlfn.UNIQUE(_xlfn._xlws.FILTER($E:$E,$D:$D=$J$3))
/IF($J$4="総計",1,IF($J$4="割合",$H343,$K343/10))
),0)</f>
        <v/>
      </c>
      <c r="T343" s="48" t="str" cm="1">
        <f t="array" ref="T343">IFERROR(
IF(OR(T$9="",$I343=""),"",
SUMIFS(収穫記録!$P:$P,収穫記録!$D:$D,$J$1,収穫記録!$I:$I,$J$2,収穫記録!$J:$J,T$9,収穫記録!$F:$F,$I343,収穫記録!$B:$B,"&gt;="&amp;$J$5,収穫記録!$B:$B,"&lt;="&amp;$J$6)
/_xlfn.UNIQUE(_xlfn._xlws.FILTER($E:$E,$D:$D=$J$3))
/IF($J$4="総計",1,IF($J$4="割合",$H343,$K343/10))
),0)</f>
        <v/>
      </c>
      <c r="U343" s="48" t="str" cm="1">
        <f t="array" ref="U343">IFERROR(
IF(OR(U$9="",$I343=""),"",
SUMIFS(収穫記録!$P:$P,収穫記録!$D:$D,$J$1,収穫記録!$I:$I,$J$2,収穫記録!$J:$J,U$9,収穫記録!$F:$F,$I343,収穫記録!$B:$B,"&gt;="&amp;$J$5,収穫記録!$B:$B,"&lt;="&amp;$J$6)
/_xlfn.UNIQUE(_xlfn._xlws.FILTER($E:$E,$D:$D=$J$3))
/IF($J$4="総計",1,IF($J$4="割合",$H343,$K343/10))
),0)</f>
        <v/>
      </c>
      <c r="V343" s="48" t="str" cm="1">
        <f t="array" ref="V343">IFERROR(
IF(OR(V$9="",$I343=""),"",
SUMIFS(収穫記録!$P:$P,収穫記録!$D:$D,$J$1,収穫記録!$I:$I,$J$2,収穫記録!$J:$J,V$9,収穫記録!$F:$F,$I343,収穫記録!$B:$B,"&gt;="&amp;$J$5,収穫記録!$B:$B,"&lt;="&amp;$J$6)
/_xlfn.UNIQUE(_xlfn._xlws.FILTER($E:$E,$D:$D=$J$3))
/IF($J$4="総計",1,IF($J$4="割合",$H343,$K343/10))
),0)</f>
        <v/>
      </c>
      <c r="W343" s="48" t="str" cm="1">
        <f t="array" ref="W343">IFERROR(
IF(OR(W$9="",$I343=""),"",
SUMIFS(収穫記録!$P:$P,収穫記録!$D:$D,$J$1,収穫記録!$I:$I,$J$2,収穫記録!$J:$J,W$9,収穫記録!$F:$F,$I343,収穫記録!$B:$B,"&gt;="&amp;$J$5,収穫記録!$B:$B,"&lt;="&amp;$J$6)
/_xlfn.UNIQUE(_xlfn._xlws.FILTER($E:$E,$D:$D=$J$3))
/IF($J$4="総計",1,IF($J$4="割合",$H343,$K343/10))
),0)</f>
        <v/>
      </c>
      <c r="X343" s="48" t="str" cm="1">
        <f t="array" ref="X343">IFERROR(
IF(OR(X$9="",$I343=""),"",
SUMIFS(収穫記録!$P:$P,収穫記録!$D:$D,$J$1,収穫記録!$I:$I,$J$2,収穫記録!$J:$J,X$9,収穫記録!$F:$F,$I343,収穫記録!$B:$B,"&gt;="&amp;$J$5,収穫記録!$B:$B,"&lt;="&amp;$J$6)
/_xlfn.UNIQUE(_xlfn._xlws.FILTER($E:$E,$D:$D=$J$3))
/IF($J$4="総計",1,IF($J$4="割合",$H343,$K343/10))
),0)</f>
        <v/>
      </c>
    </row>
    <row r="344" spans="10:24">
      <c r="J344" s="13"/>
      <c r="K344" s="37"/>
      <c r="L344" s="46" t="str">
        <f t="shared" si="5"/>
        <v/>
      </c>
      <c r="M344" s="47" cm="1">
        <f t="array" ref="M344">IFERROR(
IF(OR(M$9="",$I344=""),"",
SUMIFS(収穫記録!$P:$P,収穫記録!$D:$D,$J$1,収穫記録!$I:$I,$J$2,収穫記録!$J:$J,M$9,収穫記録!$F:$F,$I344,収穫記録!$B:$B,"&gt;="&amp;$J$5,収穫記録!$B:$B,"&lt;="&amp;$J$6)
/_xlfn.UNIQUE(_xlfn._xlws.FILTER($E:$E,$D:$D=$J$3))
/IF($J$4="総計",1,IF($J$4="割合",$H344,$K344/10))
),0)</f>
        <v>0</v>
      </c>
      <c r="N344" s="48" t="str" cm="1">
        <f t="array" ref="N344">IFERROR(
IF(OR(N$9="",$I344=""),"",
SUMIFS(収穫記録!$P:$P,収穫記録!$D:$D,$J$1,収穫記録!$I:$I,$J$2,収穫記録!$J:$J,N$9,収穫記録!$F:$F,$I344,収穫記録!$B:$B,"&gt;="&amp;$J$5,収穫記録!$B:$B,"&lt;="&amp;$J$6)
/_xlfn.UNIQUE(_xlfn._xlws.FILTER($E:$E,$D:$D=$J$3))
/IF($J$4="総計",1,IF($J$4="割合",$H344,$K344/10))
),0)</f>
        <v/>
      </c>
      <c r="O344" s="48" t="str" cm="1">
        <f t="array" ref="O344">IFERROR(
IF(OR(O$9="",$I344=""),"",
SUMIFS(収穫記録!$P:$P,収穫記録!$D:$D,$J$1,収穫記録!$I:$I,$J$2,収穫記録!$J:$J,O$9,収穫記録!$F:$F,$I344,収穫記録!$B:$B,"&gt;="&amp;$J$5,収穫記録!$B:$B,"&lt;="&amp;$J$6)
/_xlfn.UNIQUE(_xlfn._xlws.FILTER($E:$E,$D:$D=$J$3))
/IF($J$4="総計",1,IF($J$4="割合",$H344,$K344/10))
),0)</f>
        <v/>
      </c>
      <c r="P344" s="48" t="str" cm="1">
        <f t="array" ref="P344">IFERROR(
IF(OR(P$9="",$I344=""),"",
SUMIFS(収穫記録!$P:$P,収穫記録!$D:$D,$J$1,収穫記録!$I:$I,$J$2,収穫記録!$J:$J,P$9,収穫記録!$F:$F,$I344,収穫記録!$B:$B,"&gt;="&amp;$J$5,収穫記録!$B:$B,"&lt;="&amp;$J$6)
/_xlfn.UNIQUE(_xlfn._xlws.FILTER($E:$E,$D:$D=$J$3))
/IF($J$4="総計",1,IF($J$4="割合",$H344,$K344/10))
),0)</f>
        <v/>
      </c>
      <c r="Q344" s="48" t="str" cm="1">
        <f t="array" ref="Q344">IFERROR(
IF(OR(Q$9="",$I344=""),"",
SUMIFS(収穫記録!$P:$P,収穫記録!$D:$D,$J$1,収穫記録!$I:$I,$J$2,収穫記録!$J:$J,Q$9,収穫記録!$F:$F,$I344,収穫記録!$B:$B,"&gt;="&amp;$J$5,収穫記録!$B:$B,"&lt;="&amp;$J$6)
/_xlfn.UNIQUE(_xlfn._xlws.FILTER($E:$E,$D:$D=$J$3))
/IF($J$4="総計",1,IF($J$4="割合",$H344,$K344/10))
),0)</f>
        <v/>
      </c>
      <c r="R344" s="48" t="str" cm="1">
        <f t="array" ref="R344">IFERROR(
IF(OR(R$9="",$I344=""),"",
SUMIFS(収穫記録!$P:$P,収穫記録!$D:$D,$J$1,収穫記録!$I:$I,$J$2,収穫記録!$J:$J,R$9,収穫記録!$F:$F,$I344,収穫記録!$B:$B,"&gt;="&amp;$J$5,収穫記録!$B:$B,"&lt;="&amp;$J$6)
/_xlfn.UNIQUE(_xlfn._xlws.FILTER($E:$E,$D:$D=$J$3))
/IF($J$4="総計",1,IF($J$4="割合",$H344,$K344/10))
),0)</f>
        <v/>
      </c>
      <c r="S344" s="48" t="str" cm="1">
        <f t="array" ref="S344">IFERROR(
IF(OR(S$9="",$I344=""),"",
SUMIFS(収穫記録!$P:$P,収穫記録!$D:$D,$J$1,収穫記録!$I:$I,$J$2,収穫記録!$J:$J,S$9,収穫記録!$F:$F,$I344,収穫記録!$B:$B,"&gt;="&amp;$J$5,収穫記録!$B:$B,"&lt;="&amp;$J$6)
/_xlfn.UNIQUE(_xlfn._xlws.FILTER($E:$E,$D:$D=$J$3))
/IF($J$4="総計",1,IF($J$4="割合",$H344,$K344/10))
),0)</f>
        <v/>
      </c>
      <c r="T344" s="48" t="str" cm="1">
        <f t="array" ref="T344">IFERROR(
IF(OR(T$9="",$I344=""),"",
SUMIFS(収穫記録!$P:$P,収穫記録!$D:$D,$J$1,収穫記録!$I:$I,$J$2,収穫記録!$J:$J,T$9,収穫記録!$F:$F,$I344,収穫記録!$B:$B,"&gt;="&amp;$J$5,収穫記録!$B:$B,"&lt;="&amp;$J$6)
/_xlfn.UNIQUE(_xlfn._xlws.FILTER($E:$E,$D:$D=$J$3))
/IF($J$4="総計",1,IF($J$4="割合",$H344,$K344/10))
),0)</f>
        <v/>
      </c>
      <c r="U344" s="48" t="str" cm="1">
        <f t="array" ref="U344">IFERROR(
IF(OR(U$9="",$I344=""),"",
SUMIFS(収穫記録!$P:$P,収穫記録!$D:$D,$J$1,収穫記録!$I:$I,$J$2,収穫記録!$J:$J,U$9,収穫記録!$F:$F,$I344,収穫記録!$B:$B,"&gt;="&amp;$J$5,収穫記録!$B:$B,"&lt;="&amp;$J$6)
/_xlfn.UNIQUE(_xlfn._xlws.FILTER($E:$E,$D:$D=$J$3))
/IF($J$4="総計",1,IF($J$4="割合",$H344,$K344/10))
),0)</f>
        <v/>
      </c>
      <c r="V344" s="48" t="str" cm="1">
        <f t="array" ref="V344">IFERROR(
IF(OR(V$9="",$I344=""),"",
SUMIFS(収穫記録!$P:$P,収穫記録!$D:$D,$J$1,収穫記録!$I:$I,$J$2,収穫記録!$J:$J,V$9,収穫記録!$F:$F,$I344,収穫記録!$B:$B,"&gt;="&amp;$J$5,収穫記録!$B:$B,"&lt;="&amp;$J$6)
/_xlfn.UNIQUE(_xlfn._xlws.FILTER($E:$E,$D:$D=$J$3))
/IF($J$4="総計",1,IF($J$4="割合",$H344,$K344/10))
),0)</f>
        <v/>
      </c>
      <c r="W344" s="48" t="str" cm="1">
        <f t="array" ref="W344">IFERROR(
IF(OR(W$9="",$I344=""),"",
SUMIFS(収穫記録!$P:$P,収穫記録!$D:$D,$J$1,収穫記録!$I:$I,$J$2,収穫記録!$J:$J,W$9,収穫記録!$F:$F,$I344,収穫記録!$B:$B,"&gt;="&amp;$J$5,収穫記録!$B:$B,"&lt;="&amp;$J$6)
/_xlfn.UNIQUE(_xlfn._xlws.FILTER($E:$E,$D:$D=$J$3))
/IF($J$4="総計",1,IF($J$4="割合",$H344,$K344/10))
),0)</f>
        <v/>
      </c>
      <c r="X344" s="48" t="str" cm="1">
        <f t="array" ref="X344">IFERROR(
IF(OR(X$9="",$I344=""),"",
SUMIFS(収穫記録!$P:$P,収穫記録!$D:$D,$J$1,収穫記録!$I:$I,$J$2,収穫記録!$J:$J,X$9,収穫記録!$F:$F,$I344,収穫記録!$B:$B,"&gt;="&amp;$J$5,収穫記録!$B:$B,"&lt;="&amp;$J$6)
/_xlfn.UNIQUE(_xlfn._xlws.FILTER($E:$E,$D:$D=$J$3))
/IF($J$4="総計",1,IF($J$4="割合",$H344,$K344/10))
),0)</f>
        <v/>
      </c>
    </row>
    <row r="345" spans="10:24">
      <c r="J345" s="13"/>
      <c r="K345" s="37"/>
      <c r="L345" s="46" t="str">
        <f t="shared" si="5"/>
        <v/>
      </c>
      <c r="M345" s="47" cm="1">
        <f t="array" ref="M345">IFERROR(
IF(OR(M$9="",$I345=""),"",
SUMIFS(収穫記録!$P:$P,収穫記録!$D:$D,$J$1,収穫記録!$I:$I,$J$2,収穫記録!$J:$J,M$9,収穫記録!$F:$F,$I345,収穫記録!$B:$B,"&gt;="&amp;$J$5,収穫記録!$B:$B,"&lt;="&amp;$J$6)
/_xlfn.UNIQUE(_xlfn._xlws.FILTER($E:$E,$D:$D=$J$3))
/IF($J$4="総計",1,IF($J$4="割合",$H345,$K345/10))
),0)</f>
        <v>0</v>
      </c>
      <c r="N345" s="48" t="str" cm="1">
        <f t="array" ref="N345">IFERROR(
IF(OR(N$9="",$I345=""),"",
SUMIFS(収穫記録!$P:$P,収穫記録!$D:$D,$J$1,収穫記録!$I:$I,$J$2,収穫記録!$J:$J,N$9,収穫記録!$F:$F,$I345,収穫記録!$B:$B,"&gt;="&amp;$J$5,収穫記録!$B:$B,"&lt;="&amp;$J$6)
/_xlfn.UNIQUE(_xlfn._xlws.FILTER($E:$E,$D:$D=$J$3))
/IF($J$4="総計",1,IF($J$4="割合",$H345,$K345/10))
),0)</f>
        <v/>
      </c>
      <c r="O345" s="48" t="str" cm="1">
        <f t="array" ref="O345">IFERROR(
IF(OR(O$9="",$I345=""),"",
SUMIFS(収穫記録!$P:$P,収穫記録!$D:$D,$J$1,収穫記録!$I:$I,$J$2,収穫記録!$J:$J,O$9,収穫記録!$F:$F,$I345,収穫記録!$B:$B,"&gt;="&amp;$J$5,収穫記録!$B:$B,"&lt;="&amp;$J$6)
/_xlfn.UNIQUE(_xlfn._xlws.FILTER($E:$E,$D:$D=$J$3))
/IF($J$4="総計",1,IF($J$4="割合",$H345,$K345/10))
),0)</f>
        <v/>
      </c>
      <c r="P345" s="48" t="str" cm="1">
        <f t="array" ref="P345">IFERROR(
IF(OR(P$9="",$I345=""),"",
SUMIFS(収穫記録!$P:$P,収穫記録!$D:$D,$J$1,収穫記録!$I:$I,$J$2,収穫記録!$J:$J,P$9,収穫記録!$F:$F,$I345,収穫記録!$B:$B,"&gt;="&amp;$J$5,収穫記録!$B:$B,"&lt;="&amp;$J$6)
/_xlfn.UNIQUE(_xlfn._xlws.FILTER($E:$E,$D:$D=$J$3))
/IF($J$4="総計",1,IF($J$4="割合",$H345,$K345/10))
),0)</f>
        <v/>
      </c>
      <c r="Q345" s="48" t="str" cm="1">
        <f t="array" ref="Q345">IFERROR(
IF(OR(Q$9="",$I345=""),"",
SUMIFS(収穫記録!$P:$P,収穫記録!$D:$D,$J$1,収穫記録!$I:$I,$J$2,収穫記録!$J:$J,Q$9,収穫記録!$F:$F,$I345,収穫記録!$B:$B,"&gt;="&amp;$J$5,収穫記録!$B:$B,"&lt;="&amp;$J$6)
/_xlfn.UNIQUE(_xlfn._xlws.FILTER($E:$E,$D:$D=$J$3))
/IF($J$4="総計",1,IF($J$4="割合",$H345,$K345/10))
),0)</f>
        <v/>
      </c>
      <c r="R345" s="48" t="str" cm="1">
        <f t="array" ref="R345">IFERROR(
IF(OR(R$9="",$I345=""),"",
SUMIFS(収穫記録!$P:$P,収穫記録!$D:$D,$J$1,収穫記録!$I:$I,$J$2,収穫記録!$J:$J,R$9,収穫記録!$F:$F,$I345,収穫記録!$B:$B,"&gt;="&amp;$J$5,収穫記録!$B:$B,"&lt;="&amp;$J$6)
/_xlfn.UNIQUE(_xlfn._xlws.FILTER($E:$E,$D:$D=$J$3))
/IF($J$4="総計",1,IF($J$4="割合",$H345,$K345/10))
),0)</f>
        <v/>
      </c>
      <c r="S345" s="48" t="str" cm="1">
        <f t="array" ref="S345">IFERROR(
IF(OR(S$9="",$I345=""),"",
SUMIFS(収穫記録!$P:$P,収穫記録!$D:$D,$J$1,収穫記録!$I:$I,$J$2,収穫記録!$J:$J,S$9,収穫記録!$F:$F,$I345,収穫記録!$B:$B,"&gt;="&amp;$J$5,収穫記録!$B:$B,"&lt;="&amp;$J$6)
/_xlfn.UNIQUE(_xlfn._xlws.FILTER($E:$E,$D:$D=$J$3))
/IF($J$4="総計",1,IF($J$4="割合",$H345,$K345/10))
),0)</f>
        <v/>
      </c>
      <c r="T345" s="48" t="str" cm="1">
        <f t="array" ref="T345">IFERROR(
IF(OR(T$9="",$I345=""),"",
SUMIFS(収穫記録!$P:$P,収穫記録!$D:$D,$J$1,収穫記録!$I:$I,$J$2,収穫記録!$J:$J,T$9,収穫記録!$F:$F,$I345,収穫記録!$B:$B,"&gt;="&amp;$J$5,収穫記録!$B:$B,"&lt;="&amp;$J$6)
/_xlfn.UNIQUE(_xlfn._xlws.FILTER($E:$E,$D:$D=$J$3))
/IF($J$4="総計",1,IF($J$4="割合",$H345,$K345/10))
),0)</f>
        <v/>
      </c>
      <c r="U345" s="48" t="str" cm="1">
        <f t="array" ref="U345">IFERROR(
IF(OR(U$9="",$I345=""),"",
SUMIFS(収穫記録!$P:$P,収穫記録!$D:$D,$J$1,収穫記録!$I:$I,$J$2,収穫記録!$J:$J,U$9,収穫記録!$F:$F,$I345,収穫記録!$B:$B,"&gt;="&amp;$J$5,収穫記録!$B:$B,"&lt;="&amp;$J$6)
/_xlfn.UNIQUE(_xlfn._xlws.FILTER($E:$E,$D:$D=$J$3))
/IF($J$4="総計",1,IF($J$4="割合",$H345,$K345/10))
),0)</f>
        <v/>
      </c>
      <c r="V345" s="48" t="str" cm="1">
        <f t="array" ref="V345">IFERROR(
IF(OR(V$9="",$I345=""),"",
SUMIFS(収穫記録!$P:$P,収穫記録!$D:$D,$J$1,収穫記録!$I:$I,$J$2,収穫記録!$J:$J,V$9,収穫記録!$F:$F,$I345,収穫記録!$B:$B,"&gt;="&amp;$J$5,収穫記録!$B:$B,"&lt;="&amp;$J$6)
/_xlfn.UNIQUE(_xlfn._xlws.FILTER($E:$E,$D:$D=$J$3))
/IF($J$4="総計",1,IF($J$4="割合",$H345,$K345/10))
),0)</f>
        <v/>
      </c>
      <c r="W345" s="48" t="str" cm="1">
        <f t="array" ref="W345">IFERROR(
IF(OR(W$9="",$I345=""),"",
SUMIFS(収穫記録!$P:$P,収穫記録!$D:$D,$J$1,収穫記録!$I:$I,$J$2,収穫記録!$J:$J,W$9,収穫記録!$F:$F,$I345,収穫記録!$B:$B,"&gt;="&amp;$J$5,収穫記録!$B:$B,"&lt;="&amp;$J$6)
/_xlfn.UNIQUE(_xlfn._xlws.FILTER($E:$E,$D:$D=$J$3))
/IF($J$4="総計",1,IF($J$4="割合",$H345,$K345/10))
),0)</f>
        <v/>
      </c>
      <c r="X345" s="48" t="str" cm="1">
        <f t="array" ref="X345">IFERROR(
IF(OR(X$9="",$I345=""),"",
SUMIFS(収穫記録!$P:$P,収穫記録!$D:$D,$J$1,収穫記録!$I:$I,$J$2,収穫記録!$J:$J,X$9,収穫記録!$F:$F,$I345,収穫記録!$B:$B,"&gt;="&amp;$J$5,収穫記録!$B:$B,"&lt;="&amp;$J$6)
/_xlfn.UNIQUE(_xlfn._xlws.FILTER($E:$E,$D:$D=$J$3))
/IF($J$4="総計",1,IF($J$4="割合",$H345,$K345/10))
),0)</f>
        <v/>
      </c>
    </row>
    <row r="346" spans="10:24">
      <c r="J346" s="13"/>
      <c r="K346" s="37"/>
      <c r="L346" s="46" t="str">
        <f t="shared" si="5"/>
        <v/>
      </c>
      <c r="M346" s="47" cm="1">
        <f t="array" ref="M346">IFERROR(
IF(OR(M$9="",$I346=""),"",
SUMIFS(収穫記録!$P:$P,収穫記録!$D:$D,$J$1,収穫記録!$I:$I,$J$2,収穫記録!$J:$J,M$9,収穫記録!$F:$F,$I346,収穫記録!$B:$B,"&gt;="&amp;$J$5,収穫記録!$B:$B,"&lt;="&amp;$J$6)
/_xlfn.UNIQUE(_xlfn._xlws.FILTER($E:$E,$D:$D=$J$3))
/IF($J$4="総計",1,IF($J$4="割合",$H346,$K346/10))
),0)</f>
        <v>0</v>
      </c>
      <c r="N346" s="48" t="str" cm="1">
        <f t="array" ref="N346">IFERROR(
IF(OR(N$9="",$I346=""),"",
SUMIFS(収穫記録!$P:$P,収穫記録!$D:$D,$J$1,収穫記録!$I:$I,$J$2,収穫記録!$J:$J,N$9,収穫記録!$F:$F,$I346,収穫記録!$B:$B,"&gt;="&amp;$J$5,収穫記録!$B:$B,"&lt;="&amp;$J$6)
/_xlfn.UNIQUE(_xlfn._xlws.FILTER($E:$E,$D:$D=$J$3))
/IF($J$4="総計",1,IF($J$4="割合",$H346,$K346/10))
),0)</f>
        <v/>
      </c>
      <c r="O346" s="48" t="str" cm="1">
        <f t="array" ref="O346">IFERROR(
IF(OR(O$9="",$I346=""),"",
SUMIFS(収穫記録!$P:$P,収穫記録!$D:$D,$J$1,収穫記録!$I:$I,$J$2,収穫記録!$J:$J,O$9,収穫記録!$F:$F,$I346,収穫記録!$B:$B,"&gt;="&amp;$J$5,収穫記録!$B:$B,"&lt;="&amp;$J$6)
/_xlfn.UNIQUE(_xlfn._xlws.FILTER($E:$E,$D:$D=$J$3))
/IF($J$4="総計",1,IF($J$4="割合",$H346,$K346/10))
),0)</f>
        <v/>
      </c>
      <c r="P346" s="48" t="str" cm="1">
        <f t="array" ref="P346">IFERROR(
IF(OR(P$9="",$I346=""),"",
SUMIFS(収穫記録!$P:$P,収穫記録!$D:$D,$J$1,収穫記録!$I:$I,$J$2,収穫記録!$J:$J,P$9,収穫記録!$F:$F,$I346,収穫記録!$B:$B,"&gt;="&amp;$J$5,収穫記録!$B:$B,"&lt;="&amp;$J$6)
/_xlfn.UNIQUE(_xlfn._xlws.FILTER($E:$E,$D:$D=$J$3))
/IF($J$4="総計",1,IF($J$4="割合",$H346,$K346/10))
),0)</f>
        <v/>
      </c>
      <c r="Q346" s="48" t="str" cm="1">
        <f t="array" ref="Q346">IFERROR(
IF(OR(Q$9="",$I346=""),"",
SUMIFS(収穫記録!$P:$P,収穫記録!$D:$D,$J$1,収穫記録!$I:$I,$J$2,収穫記録!$J:$J,Q$9,収穫記録!$F:$F,$I346,収穫記録!$B:$B,"&gt;="&amp;$J$5,収穫記録!$B:$B,"&lt;="&amp;$J$6)
/_xlfn.UNIQUE(_xlfn._xlws.FILTER($E:$E,$D:$D=$J$3))
/IF($J$4="総計",1,IF($J$4="割合",$H346,$K346/10))
),0)</f>
        <v/>
      </c>
      <c r="R346" s="48" t="str" cm="1">
        <f t="array" ref="R346">IFERROR(
IF(OR(R$9="",$I346=""),"",
SUMIFS(収穫記録!$P:$P,収穫記録!$D:$D,$J$1,収穫記録!$I:$I,$J$2,収穫記録!$J:$J,R$9,収穫記録!$F:$F,$I346,収穫記録!$B:$B,"&gt;="&amp;$J$5,収穫記録!$B:$B,"&lt;="&amp;$J$6)
/_xlfn.UNIQUE(_xlfn._xlws.FILTER($E:$E,$D:$D=$J$3))
/IF($J$4="総計",1,IF($J$4="割合",$H346,$K346/10))
),0)</f>
        <v/>
      </c>
      <c r="S346" s="48" t="str" cm="1">
        <f t="array" ref="S346">IFERROR(
IF(OR(S$9="",$I346=""),"",
SUMIFS(収穫記録!$P:$P,収穫記録!$D:$D,$J$1,収穫記録!$I:$I,$J$2,収穫記録!$J:$J,S$9,収穫記録!$F:$F,$I346,収穫記録!$B:$B,"&gt;="&amp;$J$5,収穫記録!$B:$B,"&lt;="&amp;$J$6)
/_xlfn.UNIQUE(_xlfn._xlws.FILTER($E:$E,$D:$D=$J$3))
/IF($J$4="総計",1,IF($J$4="割合",$H346,$K346/10))
),0)</f>
        <v/>
      </c>
      <c r="T346" s="48" t="str" cm="1">
        <f t="array" ref="T346">IFERROR(
IF(OR(T$9="",$I346=""),"",
SUMIFS(収穫記録!$P:$P,収穫記録!$D:$D,$J$1,収穫記録!$I:$I,$J$2,収穫記録!$J:$J,T$9,収穫記録!$F:$F,$I346,収穫記録!$B:$B,"&gt;="&amp;$J$5,収穫記録!$B:$B,"&lt;="&amp;$J$6)
/_xlfn.UNIQUE(_xlfn._xlws.FILTER($E:$E,$D:$D=$J$3))
/IF($J$4="総計",1,IF($J$4="割合",$H346,$K346/10))
),0)</f>
        <v/>
      </c>
      <c r="U346" s="48" t="str" cm="1">
        <f t="array" ref="U346">IFERROR(
IF(OR(U$9="",$I346=""),"",
SUMIFS(収穫記録!$P:$P,収穫記録!$D:$D,$J$1,収穫記録!$I:$I,$J$2,収穫記録!$J:$J,U$9,収穫記録!$F:$F,$I346,収穫記録!$B:$B,"&gt;="&amp;$J$5,収穫記録!$B:$B,"&lt;="&amp;$J$6)
/_xlfn.UNIQUE(_xlfn._xlws.FILTER($E:$E,$D:$D=$J$3))
/IF($J$4="総計",1,IF($J$4="割合",$H346,$K346/10))
),0)</f>
        <v/>
      </c>
      <c r="V346" s="48" t="str" cm="1">
        <f t="array" ref="V346">IFERROR(
IF(OR(V$9="",$I346=""),"",
SUMIFS(収穫記録!$P:$P,収穫記録!$D:$D,$J$1,収穫記録!$I:$I,$J$2,収穫記録!$J:$J,V$9,収穫記録!$F:$F,$I346,収穫記録!$B:$B,"&gt;="&amp;$J$5,収穫記録!$B:$B,"&lt;="&amp;$J$6)
/_xlfn.UNIQUE(_xlfn._xlws.FILTER($E:$E,$D:$D=$J$3))
/IF($J$4="総計",1,IF($J$4="割合",$H346,$K346/10))
),0)</f>
        <v/>
      </c>
      <c r="W346" s="48" t="str" cm="1">
        <f t="array" ref="W346">IFERROR(
IF(OR(W$9="",$I346=""),"",
SUMIFS(収穫記録!$P:$P,収穫記録!$D:$D,$J$1,収穫記録!$I:$I,$J$2,収穫記録!$J:$J,W$9,収穫記録!$F:$F,$I346,収穫記録!$B:$B,"&gt;="&amp;$J$5,収穫記録!$B:$B,"&lt;="&amp;$J$6)
/_xlfn.UNIQUE(_xlfn._xlws.FILTER($E:$E,$D:$D=$J$3))
/IF($J$4="総計",1,IF($J$4="割合",$H346,$K346/10))
),0)</f>
        <v/>
      </c>
      <c r="X346" s="48" t="str" cm="1">
        <f t="array" ref="X346">IFERROR(
IF(OR(X$9="",$I346=""),"",
SUMIFS(収穫記録!$P:$P,収穫記録!$D:$D,$J$1,収穫記録!$I:$I,$J$2,収穫記録!$J:$J,X$9,収穫記録!$F:$F,$I346,収穫記録!$B:$B,"&gt;="&amp;$J$5,収穫記録!$B:$B,"&lt;="&amp;$J$6)
/_xlfn.UNIQUE(_xlfn._xlws.FILTER($E:$E,$D:$D=$J$3))
/IF($J$4="総計",1,IF($J$4="割合",$H346,$K346/10))
),0)</f>
        <v/>
      </c>
    </row>
    <row r="347" spans="10:24">
      <c r="J347" s="13"/>
      <c r="K347" s="37"/>
      <c r="L347" s="46" t="str">
        <f t="shared" si="5"/>
        <v/>
      </c>
      <c r="M347" s="47" cm="1">
        <f t="array" ref="M347">IFERROR(
IF(OR(M$9="",$I347=""),"",
SUMIFS(収穫記録!$P:$P,収穫記録!$D:$D,$J$1,収穫記録!$I:$I,$J$2,収穫記録!$J:$J,M$9,収穫記録!$F:$F,$I347,収穫記録!$B:$B,"&gt;="&amp;$J$5,収穫記録!$B:$B,"&lt;="&amp;$J$6)
/_xlfn.UNIQUE(_xlfn._xlws.FILTER($E:$E,$D:$D=$J$3))
/IF($J$4="総計",1,IF($J$4="割合",$H347,$K347/10))
),0)</f>
        <v>0</v>
      </c>
      <c r="N347" s="48" t="str" cm="1">
        <f t="array" ref="N347">IFERROR(
IF(OR(N$9="",$I347=""),"",
SUMIFS(収穫記録!$P:$P,収穫記録!$D:$D,$J$1,収穫記録!$I:$I,$J$2,収穫記録!$J:$J,N$9,収穫記録!$F:$F,$I347,収穫記録!$B:$B,"&gt;="&amp;$J$5,収穫記録!$B:$B,"&lt;="&amp;$J$6)
/_xlfn.UNIQUE(_xlfn._xlws.FILTER($E:$E,$D:$D=$J$3))
/IF($J$4="総計",1,IF($J$4="割合",$H347,$K347/10))
),0)</f>
        <v/>
      </c>
      <c r="O347" s="48" t="str" cm="1">
        <f t="array" ref="O347">IFERROR(
IF(OR(O$9="",$I347=""),"",
SUMIFS(収穫記録!$P:$P,収穫記録!$D:$D,$J$1,収穫記録!$I:$I,$J$2,収穫記録!$J:$J,O$9,収穫記録!$F:$F,$I347,収穫記録!$B:$B,"&gt;="&amp;$J$5,収穫記録!$B:$B,"&lt;="&amp;$J$6)
/_xlfn.UNIQUE(_xlfn._xlws.FILTER($E:$E,$D:$D=$J$3))
/IF($J$4="総計",1,IF($J$4="割合",$H347,$K347/10))
),0)</f>
        <v/>
      </c>
      <c r="P347" s="48" t="str" cm="1">
        <f t="array" ref="P347">IFERROR(
IF(OR(P$9="",$I347=""),"",
SUMIFS(収穫記録!$P:$P,収穫記録!$D:$D,$J$1,収穫記録!$I:$I,$J$2,収穫記録!$J:$J,P$9,収穫記録!$F:$F,$I347,収穫記録!$B:$B,"&gt;="&amp;$J$5,収穫記録!$B:$B,"&lt;="&amp;$J$6)
/_xlfn.UNIQUE(_xlfn._xlws.FILTER($E:$E,$D:$D=$J$3))
/IF($J$4="総計",1,IF($J$4="割合",$H347,$K347/10))
),0)</f>
        <v/>
      </c>
      <c r="Q347" s="48" t="str" cm="1">
        <f t="array" ref="Q347">IFERROR(
IF(OR(Q$9="",$I347=""),"",
SUMIFS(収穫記録!$P:$P,収穫記録!$D:$D,$J$1,収穫記録!$I:$I,$J$2,収穫記録!$J:$J,Q$9,収穫記録!$F:$F,$I347,収穫記録!$B:$B,"&gt;="&amp;$J$5,収穫記録!$B:$B,"&lt;="&amp;$J$6)
/_xlfn.UNIQUE(_xlfn._xlws.FILTER($E:$E,$D:$D=$J$3))
/IF($J$4="総計",1,IF($J$4="割合",$H347,$K347/10))
),0)</f>
        <v/>
      </c>
      <c r="R347" s="48" t="str" cm="1">
        <f t="array" ref="R347">IFERROR(
IF(OR(R$9="",$I347=""),"",
SUMIFS(収穫記録!$P:$P,収穫記録!$D:$D,$J$1,収穫記録!$I:$I,$J$2,収穫記録!$J:$J,R$9,収穫記録!$F:$F,$I347,収穫記録!$B:$B,"&gt;="&amp;$J$5,収穫記録!$B:$B,"&lt;="&amp;$J$6)
/_xlfn.UNIQUE(_xlfn._xlws.FILTER($E:$E,$D:$D=$J$3))
/IF($J$4="総計",1,IF($J$4="割合",$H347,$K347/10))
),0)</f>
        <v/>
      </c>
      <c r="S347" s="48" t="str" cm="1">
        <f t="array" ref="S347">IFERROR(
IF(OR(S$9="",$I347=""),"",
SUMIFS(収穫記録!$P:$P,収穫記録!$D:$D,$J$1,収穫記録!$I:$I,$J$2,収穫記録!$J:$J,S$9,収穫記録!$F:$F,$I347,収穫記録!$B:$B,"&gt;="&amp;$J$5,収穫記録!$B:$B,"&lt;="&amp;$J$6)
/_xlfn.UNIQUE(_xlfn._xlws.FILTER($E:$E,$D:$D=$J$3))
/IF($J$4="総計",1,IF($J$4="割合",$H347,$K347/10))
),0)</f>
        <v/>
      </c>
      <c r="T347" s="48" t="str" cm="1">
        <f t="array" ref="T347">IFERROR(
IF(OR(T$9="",$I347=""),"",
SUMIFS(収穫記録!$P:$P,収穫記録!$D:$D,$J$1,収穫記録!$I:$I,$J$2,収穫記録!$J:$J,T$9,収穫記録!$F:$F,$I347,収穫記録!$B:$B,"&gt;="&amp;$J$5,収穫記録!$B:$B,"&lt;="&amp;$J$6)
/_xlfn.UNIQUE(_xlfn._xlws.FILTER($E:$E,$D:$D=$J$3))
/IF($J$4="総計",1,IF($J$4="割合",$H347,$K347/10))
),0)</f>
        <v/>
      </c>
      <c r="U347" s="48" t="str" cm="1">
        <f t="array" ref="U347">IFERROR(
IF(OR(U$9="",$I347=""),"",
SUMIFS(収穫記録!$P:$P,収穫記録!$D:$D,$J$1,収穫記録!$I:$I,$J$2,収穫記録!$J:$J,U$9,収穫記録!$F:$F,$I347,収穫記録!$B:$B,"&gt;="&amp;$J$5,収穫記録!$B:$B,"&lt;="&amp;$J$6)
/_xlfn.UNIQUE(_xlfn._xlws.FILTER($E:$E,$D:$D=$J$3))
/IF($J$4="総計",1,IF($J$4="割合",$H347,$K347/10))
),0)</f>
        <v/>
      </c>
      <c r="V347" s="48" t="str" cm="1">
        <f t="array" ref="V347">IFERROR(
IF(OR(V$9="",$I347=""),"",
SUMIFS(収穫記録!$P:$P,収穫記録!$D:$D,$J$1,収穫記録!$I:$I,$J$2,収穫記録!$J:$J,V$9,収穫記録!$F:$F,$I347,収穫記録!$B:$B,"&gt;="&amp;$J$5,収穫記録!$B:$B,"&lt;="&amp;$J$6)
/_xlfn.UNIQUE(_xlfn._xlws.FILTER($E:$E,$D:$D=$J$3))
/IF($J$4="総計",1,IF($J$4="割合",$H347,$K347/10))
),0)</f>
        <v/>
      </c>
      <c r="W347" s="48" t="str" cm="1">
        <f t="array" ref="W347">IFERROR(
IF(OR(W$9="",$I347=""),"",
SUMIFS(収穫記録!$P:$P,収穫記録!$D:$D,$J$1,収穫記録!$I:$I,$J$2,収穫記録!$J:$J,W$9,収穫記録!$F:$F,$I347,収穫記録!$B:$B,"&gt;="&amp;$J$5,収穫記録!$B:$B,"&lt;="&amp;$J$6)
/_xlfn.UNIQUE(_xlfn._xlws.FILTER($E:$E,$D:$D=$J$3))
/IF($J$4="総計",1,IF($J$4="割合",$H347,$K347/10))
),0)</f>
        <v/>
      </c>
      <c r="X347" s="48" t="str" cm="1">
        <f t="array" ref="X347">IFERROR(
IF(OR(X$9="",$I347=""),"",
SUMIFS(収穫記録!$P:$P,収穫記録!$D:$D,$J$1,収穫記録!$I:$I,$J$2,収穫記録!$J:$J,X$9,収穫記録!$F:$F,$I347,収穫記録!$B:$B,"&gt;="&amp;$J$5,収穫記録!$B:$B,"&lt;="&amp;$J$6)
/_xlfn.UNIQUE(_xlfn._xlws.FILTER($E:$E,$D:$D=$J$3))
/IF($J$4="総計",1,IF($J$4="割合",$H347,$K347/10))
),0)</f>
        <v/>
      </c>
    </row>
    <row r="348" spans="10:24">
      <c r="J348" s="13"/>
      <c r="K348" s="37"/>
      <c r="L348" s="46" t="str">
        <f t="shared" si="5"/>
        <v/>
      </c>
      <c r="M348" s="47" cm="1">
        <f t="array" ref="M348">IFERROR(
IF(OR(M$9="",$I348=""),"",
SUMIFS(収穫記録!$P:$P,収穫記録!$D:$D,$J$1,収穫記録!$I:$I,$J$2,収穫記録!$J:$J,M$9,収穫記録!$F:$F,$I348,収穫記録!$B:$B,"&gt;="&amp;$J$5,収穫記録!$B:$B,"&lt;="&amp;$J$6)
/_xlfn.UNIQUE(_xlfn._xlws.FILTER($E:$E,$D:$D=$J$3))
/IF($J$4="総計",1,IF($J$4="割合",$H348,$K348/10))
),0)</f>
        <v>0</v>
      </c>
      <c r="N348" s="48" t="str" cm="1">
        <f t="array" ref="N348">IFERROR(
IF(OR(N$9="",$I348=""),"",
SUMIFS(収穫記録!$P:$P,収穫記録!$D:$D,$J$1,収穫記録!$I:$I,$J$2,収穫記録!$J:$J,N$9,収穫記録!$F:$F,$I348,収穫記録!$B:$B,"&gt;="&amp;$J$5,収穫記録!$B:$B,"&lt;="&amp;$J$6)
/_xlfn.UNIQUE(_xlfn._xlws.FILTER($E:$E,$D:$D=$J$3))
/IF($J$4="総計",1,IF($J$4="割合",$H348,$K348/10))
),0)</f>
        <v/>
      </c>
      <c r="O348" s="48" t="str" cm="1">
        <f t="array" ref="O348">IFERROR(
IF(OR(O$9="",$I348=""),"",
SUMIFS(収穫記録!$P:$P,収穫記録!$D:$D,$J$1,収穫記録!$I:$I,$J$2,収穫記録!$J:$J,O$9,収穫記録!$F:$F,$I348,収穫記録!$B:$B,"&gt;="&amp;$J$5,収穫記録!$B:$B,"&lt;="&amp;$J$6)
/_xlfn.UNIQUE(_xlfn._xlws.FILTER($E:$E,$D:$D=$J$3))
/IF($J$4="総計",1,IF($J$4="割合",$H348,$K348/10))
),0)</f>
        <v/>
      </c>
      <c r="P348" s="48" t="str" cm="1">
        <f t="array" ref="P348">IFERROR(
IF(OR(P$9="",$I348=""),"",
SUMIFS(収穫記録!$P:$P,収穫記録!$D:$D,$J$1,収穫記録!$I:$I,$J$2,収穫記録!$J:$J,P$9,収穫記録!$F:$F,$I348,収穫記録!$B:$B,"&gt;="&amp;$J$5,収穫記録!$B:$B,"&lt;="&amp;$J$6)
/_xlfn.UNIQUE(_xlfn._xlws.FILTER($E:$E,$D:$D=$J$3))
/IF($J$4="総計",1,IF($J$4="割合",$H348,$K348/10))
),0)</f>
        <v/>
      </c>
      <c r="Q348" s="48" t="str" cm="1">
        <f t="array" ref="Q348">IFERROR(
IF(OR(Q$9="",$I348=""),"",
SUMIFS(収穫記録!$P:$P,収穫記録!$D:$D,$J$1,収穫記録!$I:$I,$J$2,収穫記録!$J:$J,Q$9,収穫記録!$F:$F,$I348,収穫記録!$B:$B,"&gt;="&amp;$J$5,収穫記録!$B:$B,"&lt;="&amp;$J$6)
/_xlfn.UNIQUE(_xlfn._xlws.FILTER($E:$E,$D:$D=$J$3))
/IF($J$4="総計",1,IF($J$4="割合",$H348,$K348/10))
),0)</f>
        <v/>
      </c>
      <c r="R348" s="48" t="str" cm="1">
        <f t="array" ref="R348">IFERROR(
IF(OR(R$9="",$I348=""),"",
SUMIFS(収穫記録!$P:$P,収穫記録!$D:$D,$J$1,収穫記録!$I:$I,$J$2,収穫記録!$J:$J,R$9,収穫記録!$F:$F,$I348,収穫記録!$B:$B,"&gt;="&amp;$J$5,収穫記録!$B:$B,"&lt;="&amp;$J$6)
/_xlfn.UNIQUE(_xlfn._xlws.FILTER($E:$E,$D:$D=$J$3))
/IF($J$4="総計",1,IF($J$4="割合",$H348,$K348/10))
),0)</f>
        <v/>
      </c>
      <c r="S348" s="48" t="str" cm="1">
        <f t="array" ref="S348">IFERROR(
IF(OR(S$9="",$I348=""),"",
SUMIFS(収穫記録!$P:$P,収穫記録!$D:$D,$J$1,収穫記録!$I:$I,$J$2,収穫記録!$J:$J,S$9,収穫記録!$F:$F,$I348,収穫記録!$B:$B,"&gt;="&amp;$J$5,収穫記録!$B:$B,"&lt;="&amp;$J$6)
/_xlfn.UNIQUE(_xlfn._xlws.FILTER($E:$E,$D:$D=$J$3))
/IF($J$4="総計",1,IF($J$4="割合",$H348,$K348/10))
),0)</f>
        <v/>
      </c>
      <c r="T348" s="48" t="str" cm="1">
        <f t="array" ref="T348">IFERROR(
IF(OR(T$9="",$I348=""),"",
SUMIFS(収穫記録!$P:$P,収穫記録!$D:$D,$J$1,収穫記録!$I:$I,$J$2,収穫記録!$J:$J,T$9,収穫記録!$F:$F,$I348,収穫記録!$B:$B,"&gt;="&amp;$J$5,収穫記録!$B:$B,"&lt;="&amp;$J$6)
/_xlfn.UNIQUE(_xlfn._xlws.FILTER($E:$E,$D:$D=$J$3))
/IF($J$4="総計",1,IF($J$4="割合",$H348,$K348/10))
),0)</f>
        <v/>
      </c>
      <c r="U348" s="48" t="str" cm="1">
        <f t="array" ref="U348">IFERROR(
IF(OR(U$9="",$I348=""),"",
SUMIFS(収穫記録!$P:$P,収穫記録!$D:$D,$J$1,収穫記録!$I:$I,$J$2,収穫記録!$J:$J,U$9,収穫記録!$F:$F,$I348,収穫記録!$B:$B,"&gt;="&amp;$J$5,収穫記録!$B:$B,"&lt;="&amp;$J$6)
/_xlfn.UNIQUE(_xlfn._xlws.FILTER($E:$E,$D:$D=$J$3))
/IF($J$4="総計",1,IF($J$4="割合",$H348,$K348/10))
),0)</f>
        <v/>
      </c>
      <c r="V348" s="48" t="str" cm="1">
        <f t="array" ref="V348">IFERROR(
IF(OR(V$9="",$I348=""),"",
SUMIFS(収穫記録!$P:$P,収穫記録!$D:$D,$J$1,収穫記録!$I:$I,$J$2,収穫記録!$J:$J,V$9,収穫記録!$F:$F,$I348,収穫記録!$B:$B,"&gt;="&amp;$J$5,収穫記録!$B:$B,"&lt;="&amp;$J$6)
/_xlfn.UNIQUE(_xlfn._xlws.FILTER($E:$E,$D:$D=$J$3))
/IF($J$4="総計",1,IF($J$4="割合",$H348,$K348/10))
),0)</f>
        <v/>
      </c>
      <c r="W348" s="48" t="str" cm="1">
        <f t="array" ref="W348">IFERROR(
IF(OR(W$9="",$I348=""),"",
SUMIFS(収穫記録!$P:$P,収穫記録!$D:$D,$J$1,収穫記録!$I:$I,$J$2,収穫記録!$J:$J,W$9,収穫記録!$F:$F,$I348,収穫記録!$B:$B,"&gt;="&amp;$J$5,収穫記録!$B:$B,"&lt;="&amp;$J$6)
/_xlfn.UNIQUE(_xlfn._xlws.FILTER($E:$E,$D:$D=$J$3))
/IF($J$4="総計",1,IF($J$4="割合",$H348,$K348/10))
),0)</f>
        <v/>
      </c>
      <c r="X348" s="48" t="str" cm="1">
        <f t="array" ref="X348">IFERROR(
IF(OR(X$9="",$I348=""),"",
SUMIFS(収穫記録!$P:$P,収穫記録!$D:$D,$J$1,収穫記録!$I:$I,$J$2,収穫記録!$J:$J,X$9,収穫記録!$F:$F,$I348,収穫記録!$B:$B,"&gt;="&amp;$J$5,収穫記録!$B:$B,"&lt;="&amp;$J$6)
/_xlfn.UNIQUE(_xlfn._xlws.FILTER($E:$E,$D:$D=$J$3))
/IF($J$4="総計",1,IF($J$4="割合",$H348,$K348/10))
),0)</f>
        <v/>
      </c>
    </row>
    <row r="349" spans="10:24">
      <c r="J349" s="13"/>
      <c r="K349" s="37"/>
      <c r="L349" s="46" t="str">
        <f t="shared" si="5"/>
        <v/>
      </c>
      <c r="M349" s="47" cm="1">
        <f t="array" ref="M349">IFERROR(
IF(OR(M$9="",$I349=""),"",
SUMIFS(収穫記録!$P:$P,収穫記録!$D:$D,$J$1,収穫記録!$I:$I,$J$2,収穫記録!$J:$J,M$9,収穫記録!$F:$F,$I349,収穫記録!$B:$B,"&gt;="&amp;$J$5,収穫記録!$B:$B,"&lt;="&amp;$J$6)
/_xlfn.UNIQUE(_xlfn._xlws.FILTER($E:$E,$D:$D=$J$3))
/IF($J$4="総計",1,IF($J$4="割合",$H349,$K349/10))
),0)</f>
        <v>0</v>
      </c>
      <c r="N349" s="48" t="str" cm="1">
        <f t="array" ref="N349">IFERROR(
IF(OR(N$9="",$I349=""),"",
SUMIFS(収穫記録!$P:$P,収穫記録!$D:$D,$J$1,収穫記録!$I:$I,$J$2,収穫記録!$J:$J,N$9,収穫記録!$F:$F,$I349,収穫記録!$B:$B,"&gt;="&amp;$J$5,収穫記録!$B:$B,"&lt;="&amp;$J$6)
/_xlfn.UNIQUE(_xlfn._xlws.FILTER($E:$E,$D:$D=$J$3))
/IF($J$4="総計",1,IF($J$4="割合",$H349,$K349/10))
),0)</f>
        <v/>
      </c>
      <c r="O349" s="48" t="str" cm="1">
        <f t="array" ref="O349">IFERROR(
IF(OR(O$9="",$I349=""),"",
SUMIFS(収穫記録!$P:$P,収穫記録!$D:$D,$J$1,収穫記録!$I:$I,$J$2,収穫記録!$J:$J,O$9,収穫記録!$F:$F,$I349,収穫記録!$B:$B,"&gt;="&amp;$J$5,収穫記録!$B:$B,"&lt;="&amp;$J$6)
/_xlfn.UNIQUE(_xlfn._xlws.FILTER($E:$E,$D:$D=$J$3))
/IF($J$4="総計",1,IF($J$4="割合",$H349,$K349/10))
),0)</f>
        <v/>
      </c>
      <c r="P349" s="48" t="str" cm="1">
        <f t="array" ref="P349">IFERROR(
IF(OR(P$9="",$I349=""),"",
SUMIFS(収穫記録!$P:$P,収穫記録!$D:$D,$J$1,収穫記録!$I:$I,$J$2,収穫記録!$J:$J,P$9,収穫記録!$F:$F,$I349,収穫記録!$B:$B,"&gt;="&amp;$J$5,収穫記録!$B:$B,"&lt;="&amp;$J$6)
/_xlfn.UNIQUE(_xlfn._xlws.FILTER($E:$E,$D:$D=$J$3))
/IF($J$4="総計",1,IF($J$4="割合",$H349,$K349/10))
),0)</f>
        <v/>
      </c>
      <c r="Q349" s="48" t="str" cm="1">
        <f t="array" ref="Q349">IFERROR(
IF(OR(Q$9="",$I349=""),"",
SUMIFS(収穫記録!$P:$P,収穫記録!$D:$D,$J$1,収穫記録!$I:$I,$J$2,収穫記録!$J:$J,Q$9,収穫記録!$F:$F,$I349,収穫記録!$B:$B,"&gt;="&amp;$J$5,収穫記録!$B:$B,"&lt;="&amp;$J$6)
/_xlfn.UNIQUE(_xlfn._xlws.FILTER($E:$E,$D:$D=$J$3))
/IF($J$4="総計",1,IF($J$4="割合",$H349,$K349/10))
),0)</f>
        <v/>
      </c>
      <c r="R349" s="48" t="str" cm="1">
        <f t="array" ref="R349">IFERROR(
IF(OR(R$9="",$I349=""),"",
SUMIFS(収穫記録!$P:$P,収穫記録!$D:$D,$J$1,収穫記録!$I:$I,$J$2,収穫記録!$J:$J,R$9,収穫記録!$F:$F,$I349,収穫記録!$B:$B,"&gt;="&amp;$J$5,収穫記録!$B:$B,"&lt;="&amp;$J$6)
/_xlfn.UNIQUE(_xlfn._xlws.FILTER($E:$E,$D:$D=$J$3))
/IF($J$4="総計",1,IF($J$4="割合",$H349,$K349/10))
),0)</f>
        <v/>
      </c>
      <c r="S349" s="48" t="str" cm="1">
        <f t="array" ref="S349">IFERROR(
IF(OR(S$9="",$I349=""),"",
SUMIFS(収穫記録!$P:$P,収穫記録!$D:$D,$J$1,収穫記録!$I:$I,$J$2,収穫記録!$J:$J,S$9,収穫記録!$F:$F,$I349,収穫記録!$B:$B,"&gt;="&amp;$J$5,収穫記録!$B:$B,"&lt;="&amp;$J$6)
/_xlfn.UNIQUE(_xlfn._xlws.FILTER($E:$E,$D:$D=$J$3))
/IF($J$4="総計",1,IF($J$4="割合",$H349,$K349/10))
),0)</f>
        <v/>
      </c>
      <c r="T349" s="48" t="str" cm="1">
        <f t="array" ref="T349">IFERROR(
IF(OR(T$9="",$I349=""),"",
SUMIFS(収穫記録!$P:$P,収穫記録!$D:$D,$J$1,収穫記録!$I:$I,$J$2,収穫記録!$J:$J,T$9,収穫記録!$F:$F,$I349,収穫記録!$B:$B,"&gt;="&amp;$J$5,収穫記録!$B:$B,"&lt;="&amp;$J$6)
/_xlfn.UNIQUE(_xlfn._xlws.FILTER($E:$E,$D:$D=$J$3))
/IF($J$4="総計",1,IF($J$4="割合",$H349,$K349/10))
),0)</f>
        <v/>
      </c>
      <c r="U349" s="48" t="str" cm="1">
        <f t="array" ref="U349">IFERROR(
IF(OR(U$9="",$I349=""),"",
SUMIFS(収穫記録!$P:$P,収穫記録!$D:$D,$J$1,収穫記録!$I:$I,$J$2,収穫記録!$J:$J,U$9,収穫記録!$F:$F,$I349,収穫記録!$B:$B,"&gt;="&amp;$J$5,収穫記録!$B:$B,"&lt;="&amp;$J$6)
/_xlfn.UNIQUE(_xlfn._xlws.FILTER($E:$E,$D:$D=$J$3))
/IF($J$4="総計",1,IF($J$4="割合",$H349,$K349/10))
),0)</f>
        <v/>
      </c>
      <c r="V349" s="48" t="str" cm="1">
        <f t="array" ref="V349">IFERROR(
IF(OR(V$9="",$I349=""),"",
SUMIFS(収穫記録!$P:$P,収穫記録!$D:$D,$J$1,収穫記録!$I:$I,$J$2,収穫記録!$J:$J,V$9,収穫記録!$F:$F,$I349,収穫記録!$B:$B,"&gt;="&amp;$J$5,収穫記録!$B:$B,"&lt;="&amp;$J$6)
/_xlfn.UNIQUE(_xlfn._xlws.FILTER($E:$E,$D:$D=$J$3))
/IF($J$4="総計",1,IF($J$4="割合",$H349,$K349/10))
),0)</f>
        <v/>
      </c>
      <c r="W349" s="48" t="str" cm="1">
        <f t="array" ref="W349">IFERROR(
IF(OR(W$9="",$I349=""),"",
SUMIFS(収穫記録!$P:$P,収穫記録!$D:$D,$J$1,収穫記録!$I:$I,$J$2,収穫記録!$J:$J,W$9,収穫記録!$F:$F,$I349,収穫記録!$B:$B,"&gt;="&amp;$J$5,収穫記録!$B:$B,"&lt;="&amp;$J$6)
/_xlfn.UNIQUE(_xlfn._xlws.FILTER($E:$E,$D:$D=$J$3))
/IF($J$4="総計",1,IF($J$4="割合",$H349,$K349/10))
),0)</f>
        <v/>
      </c>
      <c r="X349" s="48" t="str" cm="1">
        <f t="array" ref="X349">IFERROR(
IF(OR(X$9="",$I349=""),"",
SUMIFS(収穫記録!$P:$P,収穫記録!$D:$D,$J$1,収穫記録!$I:$I,$J$2,収穫記録!$J:$J,X$9,収穫記録!$F:$F,$I349,収穫記録!$B:$B,"&gt;="&amp;$J$5,収穫記録!$B:$B,"&lt;="&amp;$J$6)
/_xlfn.UNIQUE(_xlfn._xlws.FILTER($E:$E,$D:$D=$J$3))
/IF($J$4="総計",1,IF($J$4="割合",$H349,$K349/10))
),0)</f>
        <v/>
      </c>
    </row>
    <row r="350" spans="10:24">
      <c r="J350" s="13"/>
      <c r="K350" s="37"/>
      <c r="L350" s="46" t="str">
        <f t="shared" si="5"/>
        <v/>
      </c>
      <c r="M350" s="47" cm="1">
        <f t="array" ref="M350">IFERROR(
IF(OR(M$9="",$I350=""),"",
SUMIFS(収穫記録!$P:$P,収穫記録!$D:$D,$J$1,収穫記録!$I:$I,$J$2,収穫記録!$J:$J,M$9,収穫記録!$F:$F,$I350,収穫記録!$B:$B,"&gt;="&amp;$J$5,収穫記録!$B:$B,"&lt;="&amp;$J$6)
/_xlfn.UNIQUE(_xlfn._xlws.FILTER($E:$E,$D:$D=$J$3))
/IF($J$4="総計",1,IF($J$4="割合",$H350,$K350/10))
),0)</f>
        <v>0</v>
      </c>
      <c r="N350" s="48" t="str" cm="1">
        <f t="array" ref="N350">IFERROR(
IF(OR(N$9="",$I350=""),"",
SUMIFS(収穫記録!$P:$P,収穫記録!$D:$D,$J$1,収穫記録!$I:$I,$J$2,収穫記録!$J:$J,N$9,収穫記録!$F:$F,$I350,収穫記録!$B:$B,"&gt;="&amp;$J$5,収穫記録!$B:$B,"&lt;="&amp;$J$6)
/_xlfn.UNIQUE(_xlfn._xlws.FILTER($E:$E,$D:$D=$J$3))
/IF($J$4="総計",1,IF($J$4="割合",$H350,$K350/10))
),0)</f>
        <v/>
      </c>
      <c r="O350" s="48" t="str" cm="1">
        <f t="array" ref="O350">IFERROR(
IF(OR(O$9="",$I350=""),"",
SUMIFS(収穫記録!$P:$P,収穫記録!$D:$D,$J$1,収穫記録!$I:$I,$J$2,収穫記録!$J:$J,O$9,収穫記録!$F:$F,$I350,収穫記録!$B:$B,"&gt;="&amp;$J$5,収穫記録!$B:$B,"&lt;="&amp;$J$6)
/_xlfn.UNIQUE(_xlfn._xlws.FILTER($E:$E,$D:$D=$J$3))
/IF($J$4="総計",1,IF($J$4="割合",$H350,$K350/10))
),0)</f>
        <v/>
      </c>
      <c r="P350" s="48" t="str" cm="1">
        <f t="array" ref="P350">IFERROR(
IF(OR(P$9="",$I350=""),"",
SUMIFS(収穫記録!$P:$P,収穫記録!$D:$D,$J$1,収穫記録!$I:$I,$J$2,収穫記録!$J:$J,P$9,収穫記録!$F:$F,$I350,収穫記録!$B:$B,"&gt;="&amp;$J$5,収穫記録!$B:$B,"&lt;="&amp;$J$6)
/_xlfn.UNIQUE(_xlfn._xlws.FILTER($E:$E,$D:$D=$J$3))
/IF($J$4="総計",1,IF($J$4="割合",$H350,$K350/10))
),0)</f>
        <v/>
      </c>
      <c r="Q350" s="48" t="str" cm="1">
        <f t="array" ref="Q350">IFERROR(
IF(OR(Q$9="",$I350=""),"",
SUMIFS(収穫記録!$P:$P,収穫記録!$D:$D,$J$1,収穫記録!$I:$I,$J$2,収穫記録!$J:$J,Q$9,収穫記録!$F:$F,$I350,収穫記録!$B:$B,"&gt;="&amp;$J$5,収穫記録!$B:$B,"&lt;="&amp;$J$6)
/_xlfn.UNIQUE(_xlfn._xlws.FILTER($E:$E,$D:$D=$J$3))
/IF($J$4="総計",1,IF($J$4="割合",$H350,$K350/10))
),0)</f>
        <v/>
      </c>
      <c r="R350" s="48" t="str" cm="1">
        <f t="array" ref="R350">IFERROR(
IF(OR(R$9="",$I350=""),"",
SUMIFS(収穫記録!$P:$P,収穫記録!$D:$D,$J$1,収穫記録!$I:$I,$J$2,収穫記録!$J:$J,R$9,収穫記録!$F:$F,$I350,収穫記録!$B:$B,"&gt;="&amp;$J$5,収穫記録!$B:$B,"&lt;="&amp;$J$6)
/_xlfn.UNIQUE(_xlfn._xlws.FILTER($E:$E,$D:$D=$J$3))
/IF($J$4="総計",1,IF($J$4="割合",$H350,$K350/10))
),0)</f>
        <v/>
      </c>
      <c r="S350" s="48" t="str" cm="1">
        <f t="array" ref="S350">IFERROR(
IF(OR(S$9="",$I350=""),"",
SUMIFS(収穫記録!$P:$P,収穫記録!$D:$D,$J$1,収穫記録!$I:$I,$J$2,収穫記録!$J:$J,S$9,収穫記録!$F:$F,$I350,収穫記録!$B:$B,"&gt;="&amp;$J$5,収穫記録!$B:$B,"&lt;="&amp;$J$6)
/_xlfn.UNIQUE(_xlfn._xlws.FILTER($E:$E,$D:$D=$J$3))
/IF($J$4="総計",1,IF($J$4="割合",$H350,$K350/10))
),0)</f>
        <v/>
      </c>
      <c r="T350" s="48" t="str" cm="1">
        <f t="array" ref="T350">IFERROR(
IF(OR(T$9="",$I350=""),"",
SUMIFS(収穫記録!$P:$P,収穫記録!$D:$D,$J$1,収穫記録!$I:$I,$J$2,収穫記録!$J:$J,T$9,収穫記録!$F:$F,$I350,収穫記録!$B:$B,"&gt;="&amp;$J$5,収穫記録!$B:$B,"&lt;="&amp;$J$6)
/_xlfn.UNIQUE(_xlfn._xlws.FILTER($E:$E,$D:$D=$J$3))
/IF($J$4="総計",1,IF($J$4="割合",$H350,$K350/10))
),0)</f>
        <v/>
      </c>
      <c r="U350" s="48" t="str" cm="1">
        <f t="array" ref="U350">IFERROR(
IF(OR(U$9="",$I350=""),"",
SUMIFS(収穫記録!$P:$P,収穫記録!$D:$D,$J$1,収穫記録!$I:$I,$J$2,収穫記録!$J:$J,U$9,収穫記録!$F:$F,$I350,収穫記録!$B:$B,"&gt;="&amp;$J$5,収穫記録!$B:$B,"&lt;="&amp;$J$6)
/_xlfn.UNIQUE(_xlfn._xlws.FILTER($E:$E,$D:$D=$J$3))
/IF($J$4="総計",1,IF($J$4="割合",$H350,$K350/10))
),0)</f>
        <v/>
      </c>
      <c r="V350" s="48" t="str" cm="1">
        <f t="array" ref="V350">IFERROR(
IF(OR(V$9="",$I350=""),"",
SUMIFS(収穫記録!$P:$P,収穫記録!$D:$D,$J$1,収穫記録!$I:$I,$J$2,収穫記録!$J:$J,V$9,収穫記録!$F:$F,$I350,収穫記録!$B:$B,"&gt;="&amp;$J$5,収穫記録!$B:$B,"&lt;="&amp;$J$6)
/_xlfn.UNIQUE(_xlfn._xlws.FILTER($E:$E,$D:$D=$J$3))
/IF($J$4="総計",1,IF($J$4="割合",$H350,$K350/10))
),0)</f>
        <v/>
      </c>
      <c r="W350" s="48" t="str" cm="1">
        <f t="array" ref="W350">IFERROR(
IF(OR(W$9="",$I350=""),"",
SUMIFS(収穫記録!$P:$P,収穫記録!$D:$D,$J$1,収穫記録!$I:$I,$J$2,収穫記録!$J:$J,W$9,収穫記録!$F:$F,$I350,収穫記録!$B:$B,"&gt;="&amp;$J$5,収穫記録!$B:$B,"&lt;="&amp;$J$6)
/_xlfn.UNIQUE(_xlfn._xlws.FILTER($E:$E,$D:$D=$J$3))
/IF($J$4="総計",1,IF($J$4="割合",$H350,$K350/10))
),0)</f>
        <v/>
      </c>
      <c r="X350" s="48" t="str" cm="1">
        <f t="array" ref="X350">IFERROR(
IF(OR(X$9="",$I350=""),"",
SUMIFS(収穫記録!$P:$P,収穫記録!$D:$D,$J$1,収穫記録!$I:$I,$J$2,収穫記録!$J:$J,X$9,収穫記録!$F:$F,$I350,収穫記録!$B:$B,"&gt;="&amp;$J$5,収穫記録!$B:$B,"&lt;="&amp;$J$6)
/_xlfn.UNIQUE(_xlfn._xlws.FILTER($E:$E,$D:$D=$J$3))
/IF($J$4="総計",1,IF($J$4="割合",$H350,$K350/10))
),0)</f>
        <v/>
      </c>
    </row>
    <row r="351" spans="10:24">
      <c r="J351" s="13"/>
      <c r="K351" s="37"/>
      <c r="L351" s="46" t="str">
        <f t="shared" si="5"/>
        <v/>
      </c>
      <c r="M351" s="47" cm="1">
        <f t="array" ref="M351">IFERROR(
IF(OR(M$9="",$I351=""),"",
SUMIFS(収穫記録!$P:$P,収穫記録!$D:$D,$J$1,収穫記録!$I:$I,$J$2,収穫記録!$J:$J,M$9,収穫記録!$F:$F,$I351,収穫記録!$B:$B,"&gt;="&amp;$J$5,収穫記録!$B:$B,"&lt;="&amp;$J$6)
/_xlfn.UNIQUE(_xlfn._xlws.FILTER($E:$E,$D:$D=$J$3))
/IF($J$4="総計",1,IF($J$4="割合",$H351,$K351/10))
),0)</f>
        <v>0</v>
      </c>
      <c r="N351" s="48" t="str" cm="1">
        <f t="array" ref="N351">IFERROR(
IF(OR(N$9="",$I351=""),"",
SUMIFS(収穫記録!$P:$P,収穫記録!$D:$D,$J$1,収穫記録!$I:$I,$J$2,収穫記録!$J:$J,N$9,収穫記録!$F:$F,$I351,収穫記録!$B:$B,"&gt;="&amp;$J$5,収穫記録!$B:$B,"&lt;="&amp;$J$6)
/_xlfn.UNIQUE(_xlfn._xlws.FILTER($E:$E,$D:$D=$J$3))
/IF($J$4="総計",1,IF($J$4="割合",$H351,$K351/10))
),0)</f>
        <v/>
      </c>
      <c r="O351" s="48" t="str" cm="1">
        <f t="array" ref="O351">IFERROR(
IF(OR(O$9="",$I351=""),"",
SUMIFS(収穫記録!$P:$P,収穫記録!$D:$D,$J$1,収穫記録!$I:$I,$J$2,収穫記録!$J:$J,O$9,収穫記録!$F:$F,$I351,収穫記録!$B:$B,"&gt;="&amp;$J$5,収穫記録!$B:$B,"&lt;="&amp;$J$6)
/_xlfn.UNIQUE(_xlfn._xlws.FILTER($E:$E,$D:$D=$J$3))
/IF($J$4="総計",1,IF($J$4="割合",$H351,$K351/10))
),0)</f>
        <v/>
      </c>
      <c r="P351" s="48" t="str" cm="1">
        <f t="array" ref="P351">IFERROR(
IF(OR(P$9="",$I351=""),"",
SUMIFS(収穫記録!$P:$P,収穫記録!$D:$D,$J$1,収穫記録!$I:$I,$J$2,収穫記録!$J:$J,P$9,収穫記録!$F:$F,$I351,収穫記録!$B:$B,"&gt;="&amp;$J$5,収穫記録!$B:$B,"&lt;="&amp;$J$6)
/_xlfn.UNIQUE(_xlfn._xlws.FILTER($E:$E,$D:$D=$J$3))
/IF($J$4="総計",1,IF($J$4="割合",$H351,$K351/10))
),0)</f>
        <v/>
      </c>
      <c r="Q351" s="48" t="str" cm="1">
        <f t="array" ref="Q351">IFERROR(
IF(OR(Q$9="",$I351=""),"",
SUMIFS(収穫記録!$P:$P,収穫記録!$D:$D,$J$1,収穫記録!$I:$I,$J$2,収穫記録!$J:$J,Q$9,収穫記録!$F:$F,$I351,収穫記録!$B:$B,"&gt;="&amp;$J$5,収穫記録!$B:$B,"&lt;="&amp;$J$6)
/_xlfn.UNIQUE(_xlfn._xlws.FILTER($E:$E,$D:$D=$J$3))
/IF($J$4="総計",1,IF($J$4="割合",$H351,$K351/10))
),0)</f>
        <v/>
      </c>
      <c r="R351" s="48" t="str" cm="1">
        <f t="array" ref="R351">IFERROR(
IF(OR(R$9="",$I351=""),"",
SUMIFS(収穫記録!$P:$P,収穫記録!$D:$D,$J$1,収穫記録!$I:$I,$J$2,収穫記録!$J:$J,R$9,収穫記録!$F:$F,$I351,収穫記録!$B:$B,"&gt;="&amp;$J$5,収穫記録!$B:$B,"&lt;="&amp;$J$6)
/_xlfn.UNIQUE(_xlfn._xlws.FILTER($E:$E,$D:$D=$J$3))
/IF($J$4="総計",1,IF($J$4="割合",$H351,$K351/10))
),0)</f>
        <v/>
      </c>
      <c r="S351" s="48" t="str" cm="1">
        <f t="array" ref="S351">IFERROR(
IF(OR(S$9="",$I351=""),"",
SUMIFS(収穫記録!$P:$P,収穫記録!$D:$D,$J$1,収穫記録!$I:$I,$J$2,収穫記録!$J:$J,S$9,収穫記録!$F:$F,$I351,収穫記録!$B:$B,"&gt;="&amp;$J$5,収穫記録!$B:$B,"&lt;="&amp;$J$6)
/_xlfn.UNIQUE(_xlfn._xlws.FILTER($E:$E,$D:$D=$J$3))
/IF($J$4="総計",1,IF($J$4="割合",$H351,$K351/10))
),0)</f>
        <v/>
      </c>
      <c r="T351" s="48" t="str" cm="1">
        <f t="array" ref="T351">IFERROR(
IF(OR(T$9="",$I351=""),"",
SUMIFS(収穫記録!$P:$P,収穫記録!$D:$D,$J$1,収穫記録!$I:$I,$J$2,収穫記録!$J:$J,T$9,収穫記録!$F:$F,$I351,収穫記録!$B:$B,"&gt;="&amp;$J$5,収穫記録!$B:$B,"&lt;="&amp;$J$6)
/_xlfn.UNIQUE(_xlfn._xlws.FILTER($E:$E,$D:$D=$J$3))
/IF($J$4="総計",1,IF($J$4="割合",$H351,$K351/10))
),0)</f>
        <v/>
      </c>
      <c r="U351" s="48" t="str" cm="1">
        <f t="array" ref="U351">IFERROR(
IF(OR(U$9="",$I351=""),"",
SUMIFS(収穫記録!$P:$P,収穫記録!$D:$D,$J$1,収穫記録!$I:$I,$J$2,収穫記録!$J:$J,U$9,収穫記録!$F:$F,$I351,収穫記録!$B:$B,"&gt;="&amp;$J$5,収穫記録!$B:$B,"&lt;="&amp;$J$6)
/_xlfn.UNIQUE(_xlfn._xlws.FILTER($E:$E,$D:$D=$J$3))
/IF($J$4="総計",1,IF($J$4="割合",$H351,$K351/10))
),0)</f>
        <v/>
      </c>
      <c r="V351" s="48" t="str" cm="1">
        <f t="array" ref="V351">IFERROR(
IF(OR(V$9="",$I351=""),"",
SUMIFS(収穫記録!$P:$P,収穫記録!$D:$D,$J$1,収穫記録!$I:$I,$J$2,収穫記録!$J:$J,V$9,収穫記録!$F:$F,$I351,収穫記録!$B:$B,"&gt;="&amp;$J$5,収穫記録!$B:$B,"&lt;="&amp;$J$6)
/_xlfn.UNIQUE(_xlfn._xlws.FILTER($E:$E,$D:$D=$J$3))
/IF($J$4="総計",1,IF($J$4="割合",$H351,$K351/10))
),0)</f>
        <v/>
      </c>
      <c r="W351" s="48" t="str" cm="1">
        <f t="array" ref="W351">IFERROR(
IF(OR(W$9="",$I351=""),"",
SUMIFS(収穫記録!$P:$P,収穫記録!$D:$D,$J$1,収穫記録!$I:$I,$J$2,収穫記録!$J:$J,W$9,収穫記録!$F:$F,$I351,収穫記録!$B:$B,"&gt;="&amp;$J$5,収穫記録!$B:$B,"&lt;="&amp;$J$6)
/_xlfn.UNIQUE(_xlfn._xlws.FILTER($E:$E,$D:$D=$J$3))
/IF($J$4="総計",1,IF($J$4="割合",$H351,$K351/10))
),0)</f>
        <v/>
      </c>
      <c r="X351" s="48" t="str" cm="1">
        <f t="array" ref="X351">IFERROR(
IF(OR(X$9="",$I351=""),"",
SUMIFS(収穫記録!$P:$P,収穫記録!$D:$D,$J$1,収穫記録!$I:$I,$J$2,収穫記録!$J:$J,X$9,収穫記録!$F:$F,$I351,収穫記録!$B:$B,"&gt;="&amp;$J$5,収穫記録!$B:$B,"&lt;="&amp;$J$6)
/_xlfn.UNIQUE(_xlfn._xlws.FILTER($E:$E,$D:$D=$J$3))
/IF($J$4="総計",1,IF($J$4="割合",$H351,$K351/10))
),0)</f>
        <v/>
      </c>
    </row>
    <row r="352" spans="10:24">
      <c r="J352" s="13"/>
      <c r="K352" s="37"/>
      <c r="L352" s="46" t="str">
        <f t="shared" si="5"/>
        <v/>
      </c>
      <c r="M352" s="47" cm="1">
        <f t="array" ref="M352">IFERROR(
IF(OR(M$9="",$I352=""),"",
SUMIFS(収穫記録!$P:$P,収穫記録!$D:$D,$J$1,収穫記録!$I:$I,$J$2,収穫記録!$J:$J,M$9,収穫記録!$F:$F,$I352,収穫記録!$B:$B,"&gt;="&amp;$J$5,収穫記録!$B:$B,"&lt;="&amp;$J$6)
/_xlfn.UNIQUE(_xlfn._xlws.FILTER($E:$E,$D:$D=$J$3))
/IF($J$4="総計",1,IF($J$4="割合",$H352,$K352/10))
),0)</f>
        <v>0</v>
      </c>
      <c r="N352" s="48" t="str" cm="1">
        <f t="array" ref="N352">IFERROR(
IF(OR(N$9="",$I352=""),"",
SUMIFS(収穫記録!$P:$P,収穫記録!$D:$D,$J$1,収穫記録!$I:$I,$J$2,収穫記録!$J:$J,N$9,収穫記録!$F:$F,$I352,収穫記録!$B:$B,"&gt;="&amp;$J$5,収穫記録!$B:$B,"&lt;="&amp;$J$6)
/_xlfn.UNIQUE(_xlfn._xlws.FILTER($E:$E,$D:$D=$J$3))
/IF($J$4="総計",1,IF($J$4="割合",$H352,$K352/10))
),0)</f>
        <v/>
      </c>
      <c r="O352" s="48" t="str" cm="1">
        <f t="array" ref="O352">IFERROR(
IF(OR(O$9="",$I352=""),"",
SUMIFS(収穫記録!$P:$P,収穫記録!$D:$D,$J$1,収穫記録!$I:$I,$J$2,収穫記録!$J:$J,O$9,収穫記録!$F:$F,$I352,収穫記録!$B:$B,"&gt;="&amp;$J$5,収穫記録!$B:$B,"&lt;="&amp;$J$6)
/_xlfn.UNIQUE(_xlfn._xlws.FILTER($E:$E,$D:$D=$J$3))
/IF($J$4="総計",1,IF($J$4="割合",$H352,$K352/10))
),0)</f>
        <v/>
      </c>
      <c r="P352" s="48" t="str" cm="1">
        <f t="array" ref="P352">IFERROR(
IF(OR(P$9="",$I352=""),"",
SUMIFS(収穫記録!$P:$P,収穫記録!$D:$D,$J$1,収穫記録!$I:$I,$J$2,収穫記録!$J:$J,P$9,収穫記録!$F:$F,$I352,収穫記録!$B:$B,"&gt;="&amp;$J$5,収穫記録!$B:$B,"&lt;="&amp;$J$6)
/_xlfn.UNIQUE(_xlfn._xlws.FILTER($E:$E,$D:$D=$J$3))
/IF($J$4="総計",1,IF($J$4="割合",$H352,$K352/10))
),0)</f>
        <v/>
      </c>
      <c r="Q352" s="48" t="str" cm="1">
        <f t="array" ref="Q352">IFERROR(
IF(OR(Q$9="",$I352=""),"",
SUMIFS(収穫記録!$P:$P,収穫記録!$D:$D,$J$1,収穫記録!$I:$I,$J$2,収穫記録!$J:$J,Q$9,収穫記録!$F:$F,$I352,収穫記録!$B:$B,"&gt;="&amp;$J$5,収穫記録!$B:$B,"&lt;="&amp;$J$6)
/_xlfn.UNIQUE(_xlfn._xlws.FILTER($E:$E,$D:$D=$J$3))
/IF($J$4="総計",1,IF($J$4="割合",$H352,$K352/10))
),0)</f>
        <v/>
      </c>
      <c r="R352" s="48" t="str" cm="1">
        <f t="array" ref="R352">IFERROR(
IF(OR(R$9="",$I352=""),"",
SUMIFS(収穫記録!$P:$P,収穫記録!$D:$D,$J$1,収穫記録!$I:$I,$J$2,収穫記録!$J:$J,R$9,収穫記録!$F:$F,$I352,収穫記録!$B:$B,"&gt;="&amp;$J$5,収穫記録!$B:$B,"&lt;="&amp;$J$6)
/_xlfn.UNIQUE(_xlfn._xlws.FILTER($E:$E,$D:$D=$J$3))
/IF($J$4="総計",1,IF($J$4="割合",$H352,$K352/10))
),0)</f>
        <v/>
      </c>
      <c r="S352" s="48" t="str" cm="1">
        <f t="array" ref="S352">IFERROR(
IF(OR(S$9="",$I352=""),"",
SUMIFS(収穫記録!$P:$P,収穫記録!$D:$D,$J$1,収穫記録!$I:$I,$J$2,収穫記録!$J:$J,S$9,収穫記録!$F:$F,$I352,収穫記録!$B:$B,"&gt;="&amp;$J$5,収穫記録!$B:$B,"&lt;="&amp;$J$6)
/_xlfn.UNIQUE(_xlfn._xlws.FILTER($E:$E,$D:$D=$J$3))
/IF($J$4="総計",1,IF($J$4="割合",$H352,$K352/10))
),0)</f>
        <v/>
      </c>
      <c r="T352" s="48" t="str" cm="1">
        <f t="array" ref="T352">IFERROR(
IF(OR(T$9="",$I352=""),"",
SUMIFS(収穫記録!$P:$P,収穫記録!$D:$D,$J$1,収穫記録!$I:$I,$J$2,収穫記録!$J:$J,T$9,収穫記録!$F:$F,$I352,収穫記録!$B:$B,"&gt;="&amp;$J$5,収穫記録!$B:$B,"&lt;="&amp;$J$6)
/_xlfn.UNIQUE(_xlfn._xlws.FILTER($E:$E,$D:$D=$J$3))
/IF($J$4="総計",1,IF($J$4="割合",$H352,$K352/10))
),0)</f>
        <v/>
      </c>
      <c r="U352" s="48" t="str" cm="1">
        <f t="array" ref="U352">IFERROR(
IF(OR(U$9="",$I352=""),"",
SUMIFS(収穫記録!$P:$P,収穫記録!$D:$D,$J$1,収穫記録!$I:$I,$J$2,収穫記録!$J:$J,U$9,収穫記録!$F:$F,$I352,収穫記録!$B:$B,"&gt;="&amp;$J$5,収穫記録!$B:$B,"&lt;="&amp;$J$6)
/_xlfn.UNIQUE(_xlfn._xlws.FILTER($E:$E,$D:$D=$J$3))
/IF($J$4="総計",1,IF($J$4="割合",$H352,$K352/10))
),0)</f>
        <v/>
      </c>
      <c r="V352" s="48" t="str" cm="1">
        <f t="array" ref="V352">IFERROR(
IF(OR(V$9="",$I352=""),"",
SUMIFS(収穫記録!$P:$P,収穫記録!$D:$D,$J$1,収穫記録!$I:$I,$J$2,収穫記録!$J:$J,V$9,収穫記録!$F:$F,$I352,収穫記録!$B:$B,"&gt;="&amp;$J$5,収穫記録!$B:$B,"&lt;="&amp;$J$6)
/_xlfn.UNIQUE(_xlfn._xlws.FILTER($E:$E,$D:$D=$J$3))
/IF($J$4="総計",1,IF($J$4="割合",$H352,$K352/10))
),0)</f>
        <v/>
      </c>
      <c r="W352" s="48" t="str" cm="1">
        <f t="array" ref="W352">IFERROR(
IF(OR(W$9="",$I352=""),"",
SUMIFS(収穫記録!$P:$P,収穫記録!$D:$D,$J$1,収穫記録!$I:$I,$J$2,収穫記録!$J:$J,W$9,収穫記録!$F:$F,$I352,収穫記録!$B:$B,"&gt;="&amp;$J$5,収穫記録!$B:$B,"&lt;="&amp;$J$6)
/_xlfn.UNIQUE(_xlfn._xlws.FILTER($E:$E,$D:$D=$J$3))
/IF($J$4="総計",1,IF($J$4="割合",$H352,$K352/10))
),0)</f>
        <v/>
      </c>
      <c r="X352" s="48" t="str" cm="1">
        <f t="array" ref="X352">IFERROR(
IF(OR(X$9="",$I352=""),"",
SUMIFS(収穫記録!$P:$P,収穫記録!$D:$D,$J$1,収穫記録!$I:$I,$J$2,収穫記録!$J:$J,X$9,収穫記録!$F:$F,$I352,収穫記録!$B:$B,"&gt;="&amp;$J$5,収穫記録!$B:$B,"&lt;="&amp;$J$6)
/_xlfn.UNIQUE(_xlfn._xlws.FILTER($E:$E,$D:$D=$J$3))
/IF($J$4="総計",1,IF($J$4="割合",$H352,$K352/10))
),0)</f>
        <v/>
      </c>
    </row>
    <row r="353" spans="10:24">
      <c r="J353" s="13"/>
      <c r="K353" s="37"/>
      <c r="L353" s="46" t="str">
        <f t="shared" si="5"/>
        <v/>
      </c>
      <c r="M353" s="47" cm="1">
        <f t="array" ref="M353">IFERROR(
IF(OR(M$9="",$I353=""),"",
SUMIFS(収穫記録!$P:$P,収穫記録!$D:$D,$J$1,収穫記録!$I:$I,$J$2,収穫記録!$J:$J,M$9,収穫記録!$F:$F,$I353,収穫記録!$B:$B,"&gt;="&amp;$J$5,収穫記録!$B:$B,"&lt;="&amp;$J$6)
/_xlfn.UNIQUE(_xlfn._xlws.FILTER($E:$E,$D:$D=$J$3))
/IF($J$4="総計",1,IF($J$4="割合",$H353,$K353/10))
),0)</f>
        <v>0</v>
      </c>
      <c r="N353" s="48" t="str" cm="1">
        <f t="array" ref="N353">IFERROR(
IF(OR(N$9="",$I353=""),"",
SUMIFS(収穫記録!$P:$P,収穫記録!$D:$D,$J$1,収穫記録!$I:$I,$J$2,収穫記録!$J:$J,N$9,収穫記録!$F:$F,$I353,収穫記録!$B:$B,"&gt;="&amp;$J$5,収穫記録!$B:$B,"&lt;="&amp;$J$6)
/_xlfn.UNIQUE(_xlfn._xlws.FILTER($E:$E,$D:$D=$J$3))
/IF($J$4="総計",1,IF($J$4="割合",$H353,$K353/10))
),0)</f>
        <v/>
      </c>
      <c r="O353" s="48" t="str" cm="1">
        <f t="array" ref="O353">IFERROR(
IF(OR(O$9="",$I353=""),"",
SUMIFS(収穫記録!$P:$P,収穫記録!$D:$D,$J$1,収穫記録!$I:$I,$J$2,収穫記録!$J:$J,O$9,収穫記録!$F:$F,$I353,収穫記録!$B:$B,"&gt;="&amp;$J$5,収穫記録!$B:$B,"&lt;="&amp;$J$6)
/_xlfn.UNIQUE(_xlfn._xlws.FILTER($E:$E,$D:$D=$J$3))
/IF($J$4="総計",1,IF($J$4="割合",$H353,$K353/10))
),0)</f>
        <v/>
      </c>
      <c r="P353" s="48" t="str" cm="1">
        <f t="array" ref="P353">IFERROR(
IF(OR(P$9="",$I353=""),"",
SUMIFS(収穫記録!$P:$P,収穫記録!$D:$D,$J$1,収穫記録!$I:$I,$J$2,収穫記録!$J:$J,P$9,収穫記録!$F:$F,$I353,収穫記録!$B:$B,"&gt;="&amp;$J$5,収穫記録!$B:$B,"&lt;="&amp;$J$6)
/_xlfn.UNIQUE(_xlfn._xlws.FILTER($E:$E,$D:$D=$J$3))
/IF($J$4="総計",1,IF($J$4="割合",$H353,$K353/10))
),0)</f>
        <v/>
      </c>
      <c r="Q353" s="48" t="str" cm="1">
        <f t="array" ref="Q353">IFERROR(
IF(OR(Q$9="",$I353=""),"",
SUMIFS(収穫記録!$P:$P,収穫記録!$D:$D,$J$1,収穫記録!$I:$I,$J$2,収穫記録!$J:$J,Q$9,収穫記録!$F:$F,$I353,収穫記録!$B:$B,"&gt;="&amp;$J$5,収穫記録!$B:$B,"&lt;="&amp;$J$6)
/_xlfn.UNIQUE(_xlfn._xlws.FILTER($E:$E,$D:$D=$J$3))
/IF($J$4="総計",1,IF($J$4="割合",$H353,$K353/10))
),0)</f>
        <v/>
      </c>
      <c r="R353" s="48" t="str" cm="1">
        <f t="array" ref="R353">IFERROR(
IF(OR(R$9="",$I353=""),"",
SUMIFS(収穫記録!$P:$P,収穫記録!$D:$D,$J$1,収穫記録!$I:$I,$J$2,収穫記録!$J:$J,R$9,収穫記録!$F:$F,$I353,収穫記録!$B:$B,"&gt;="&amp;$J$5,収穫記録!$B:$B,"&lt;="&amp;$J$6)
/_xlfn.UNIQUE(_xlfn._xlws.FILTER($E:$E,$D:$D=$J$3))
/IF($J$4="総計",1,IF($J$4="割合",$H353,$K353/10))
),0)</f>
        <v/>
      </c>
      <c r="S353" s="48" t="str" cm="1">
        <f t="array" ref="S353">IFERROR(
IF(OR(S$9="",$I353=""),"",
SUMIFS(収穫記録!$P:$P,収穫記録!$D:$D,$J$1,収穫記録!$I:$I,$J$2,収穫記録!$J:$J,S$9,収穫記録!$F:$F,$I353,収穫記録!$B:$B,"&gt;="&amp;$J$5,収穫記録!$B:$B,"&lt;="&amp;$J$6)
/_xlfn.UNIQUE(_xlfn._xlws.FILTER($E:$E,$D:$D=$J$3))
/IF($J$4="総計",1,IF($J$4="割合",$H353,$K353/10))
),0)</f>
        <v/>
      </c>
      <c r="T353" s="48" t="str" cm="1">
        <f t="array" ref="T353">IFERROR(
IF(OR(T$9="",$I353=""),"",
SUMIFS(収穫記録!$P:$P,収穫記録!$D:$D,$J$1,収穫記録!$I:$I,$J$2,収穫記録!$J:$J,T$9,収穫記録!$F:$F,$I353,収穫記録!$B:$B,"&gt;="&amp;$J$5,収穫記録!$B:$B,"&lt;="&amp;$J$6)
/_xlfn.UNIQUE(_xlfn._xlws.FILTER($E:$E,$D:$D=$J$3))
/IF($J$4="総計",1,IF($J$4="割合",$H353,$K353/10))
),0)</f>
        <v/>
      </c>
      <c r="U353" s="48" t="str" cm="1">
        <f t="array" ref="U353">IFERROR(
IF(OR(U$9="",$I353=""),"",
SUMIFS(収穫記録!$P:$P,収穫記録!$D:$D,$J$1,収穫記録!$I:$I,$J$2,収穫記録!$J:$J,U$9,収穫記録!$F:$F,$I353,収穫記録!$B:$B,"&gt;="&amp;$J$5,収穫記録!$B:$B,"&lt;="&amp;$J$6)
/_xlfn.UNIQUE(_xlfn._xlws.FILTER($E:$E,$D:$D=$J$3))
/IF($J$4="総計",1,IF($J$4="割合",$H353,$K353/10))
),0)</f>
        <v/>
      </c>
      <c r="V353" s="48" t="str" cm="1">
        <f t="array" ref="V353">IFERROR(
IF(OR(V$9="",$I353=""),"",
SUMIFS(収穫記録!$P:$P,収穫記録!$D:$D,$J$1,収穫記録!$I:$I,$J$2,収穫記録!$J:$J,V$9,収穫記録!$F:$F,$I353,収穫記録!$B:$B,"&gt;="&amp;$J$5,収穫記録!$B:$B,"&lt;="&amp;$J$6)
/_xlfn.UNIQUE(_xlfn._xlws.FILTER($E:$E,$D:$D=$J$3))
/IF($J$4="総計",1,IF($J$4="割合",$H353,$K353/10))
),0)</f>
        <v/>
      </c>
      <c r="W353" s="48" t="str" cm="1">
        <f t="array" ref="W353">IFERROR(
IF(OR(W$9="",$I353=""),"",
SUMIFS(収穫記録!$P:$P,収穫記録!$D:$D,$J$1,収穫記録!$I:$I,$J$2,収穫記録!$J:$J,W$9,収穫記録!$F:$F,$I353,収穫記録!$B:$B,"&gt;="&amp;$J$5,収穫記録!$B:$B,"&lt;="&amp;$J$6)
/_xlfn.UNIQUE(_xlfn._xlws.FILTER($E:$E,$D:$D=$J$3))
/IF($J$4="総計",1,IF($J$4="割合",$H353,$K353/10))
),0)</f>
        <v/>
      </c>
      <c r="X353" s="48" t="str" cm="1">
        <f t="array" ref="X353">IFERROR(
IF(OR(X$9="",$I353=""),"",
SUMIFS(収穫記録!$P:$P,収穫記録!$D:$D,$J$1,収穫記録!$I:$I,$J$2,収穫記録!$J:$J,X$9,収穫記録!$F:$F,$I353,収穫記録!$B:$B,"&gt;="&amp;$J$5,収穫記録!$B:$B,"&lt;="&amp;$J$6)
/_xlfn.UNIQUE(_xlfn._xlws.FILTER($E:$E,$D:$D=$J$3))
/IF($J$4="総計",1,IF($J$4="割合",$H353,$K353/10))
),0)</f>
        <v/>
      </c>
    </row>
    <row r="354" spans="10:24">
      <c r="J354" s="13"/>
      <c r="K354" s="37"/>
      <c r="L354" s="46" t="str">
        <f t="shared" si="5"/>
        <v/>
      </c>
      <c r="M354" s="47" cm="1">
        <f t="array" ref="M354">IFERROR(
IF(OR(M$9="",$I354=""),"",
SUMIFS(収穫記録!$P:$P,収穫記録!$D:$D,$J$1,収穫記録!$I:$I,$J$2,収穫記録!$J:$J,M$9,収穫記録!$F:$F,$I354,収穫記録!$B:$B,"&gt;="&amp;$J$5,収穫記録!$B:$B,"&lt;="&amp;$J$6)
/_xlfn.UNIQUE(_xlfn._xlws.FILTER($E:$E,$D:$D=$J$3))
/IF($J$4="総計",1,IF($J$4="割合",$H354,$K354/10))
),0)</f>
        <v>0</v>
      </c>
      <c r="N354" s="48" t="str" cm="1">
        <f t="array" ref="N354">IFERROR(
IF(OR(N$9="",$I354=""),"",
SUMIFS(収穫記録!$P:$P,収穫記録!$D:$D,$J$1,収穫記録!$I:$I,$J$2,収穫記録!$J:$J,N$9,収穫記録!$F:$F,$I354,収穫記録!$B:$B,"&gt;="&amp;$J$5,収穫記録!$B:$B,"&lt;="&amp;$J$6)
/_xlfn.UNIQUE(_xlfn._xlws.FILTER($E:$E,$D:$D=$J$3))
/IF($J$4="総計",1,IF($J$4="割合",$H354,$K354/10))
),0)</f>
        <v/>
      </c>
      <c r="O354" s="48" t="str" cm="1">
        <f t="array" ref="O354">IFERROR(
IF(OR(O$9="",$I354=""),"",
SUMIFS(収穫記録!$P:$P,収穫記録!$D:$D,$J$1,収穫記録!$I:$I,$J$2,収穫記録!$J:$J,O$9,収穫記録!$F:$F,$I354,収穫記録!$B:$B,"&gt;="&amp;$J$5,収穫記録!$B:$B,"&lt;="&amp;$J$6)
/_xlfn.UNIQUE(_xlfn._xlws.FILTER($E:$E,$D:$D=$J$3))
/IF($J$4="総計",1,IF($J$4="割合",$H354,$K354/10))
),0)</f>
        <v/>
      </c>
      <c r="P354" s="48" t="str" cm="1">
        <f t="array" ref="P354">IFERROR(
IF(OR(P$9="",$I354=""),"",
SUMIFS(収穫記録!$P:$P,収穫記録!$D:$D,$J$1,収穫記録!$I:$I,$J$2,収穫記録!$J:$J,P$9,収穫記録!$F:$F,$I354,収穫記録!$B:$B,"&gt;="&amp;$J$5,収穫記録!$B:$B,"&lt;="&amp;$J$6)
/_xlfn.UNIQUE(_xlfn._xlws.FILTER($E:$E,$D:$D=$J$3))
/IF($J$4="総計",1,IF($J$4="割合",$H354,$K354/10))
),0)</f>
        <v/>
      </c>
      <c r="Q354" s="48" t="str" cm="1">
        <f t="array" ref="Q354">IFERROR(
IF(OR(Q$9="",$I354=""),"",
SUMIFS(収穫記録!$P:$P,収穫記録!$D:$D,$J$1,収穫記録!$I:$I,$J$2,収穫記録!$J:$J,Q$9,収穫記録!$F:$F,$I354,収穫記録!$B:$B,"&gt;="&amp;$J$5,収穫記録!$B:$B,"&lt;="&amp;$J$6)
/_xlfn.UNIQUE(_xlfn._xlws.FILTER($E:$E,$D:$D=$J$3))
/IF($J$4="総計",1,IF($J$4="割合",$H354,$K354/10))
),0)</f>
        <v/>
      </c>
      <c r="R354" s="48" t="str" cm="1">
        <f t="array" ref="R354">IFERROR(
IF(OR(R$9="",$I354=""),"",
SUMIFS(収穫記録!$P:$P,収穫記録!$D:$D,$J$1,収穫記録!$I:$I,$J$2,収穫記録!$J:$J,R$9,収穫記録!$F:$F,$I354,収穫記録!$B:$B,"&gt;="&amp;$J$5,収穫記録!$B:$B,"&lt;="&amp;$J$6)
/_xlfn.UNIQUE(_xlfn._xlws.FILTER($E:$E,$D:$D=$J$3))
/IF($J$4="総計",1,IF($J$4="割合",$H354,$K354/10))
),0)</f>
        <v/>
      </c>
      <c r="S354" s="48" t="str" cm="1">
        <f t="array" ref="S354">IFERROR(
IF(OR(S$9="",$I354=""),"",
SUMIFS(収穫記録!$P:$P,収穫記録!$D:$D,$J$1,収穫記録!$I:$I,$J$2,収穫記録!$J:$J,S$9,収穫記録!$F:$F,$I354,収穫記録!$B:$B,"&gt;="&amp;$J$5,収穫記録!$B:$B,"&lt;="&amp;$J$6)
/_xlfn.UNIQUE(_xlfn._xlws.FILTER($E:$E,$D:$D=$J$3))
/IF($J$4="総計",1,IF($J$4="割合",$H354,$K354/10))
),0)</f>
        <v/>
      </c>
      <c r="T354" s="48" t="str" cm="1">
        <f t="array" ref="T354">IFERROR(
IF(OR(T$9="",$I354=""),"",
SUMIFS(収穫記録!$P:$P,収穫記録!$D:$D,$J$1,収穫記録!$I:$I,$J$2,収穫記録!$J:$J,T$9,収穫記録!$F:$F,$I354,収穫記録!$B:$B,"&gt;="&amp;$J$5,収穫記録!$B:$B,"&lt;="&amp;$J$6)
/_xlfn.UNIQUE(_xlfn._xlws.FILTER($E:$E,$D:$D=$J$3))
/IF($J$4="総計",1,IF($J$4="割合",$H354,$K354/10))
),0)</f>
        <v/>
      </c>
      <c r="U354" s="48" t="str" cm="1">
        <f t="array" ref="U354">IFERROR(
IF(OR(U$9="",$I354=""),"",
SUMIFS(収穫記録!$P:$P,収穫記録!$D:$D,$J$1,収穫記録!$I:$I,$J$2,収穫記録!$J:$J,U$9,収穫記録!$F:$F,$I354,収穫記録!$B:$B,"&gt;="&amp;$J$5,収穫記録!$B:$B,"&lt;="&amp;$J$6)
/_xlfn.UNIQUE(_xlfn._xlws.FILTER($E:$E,$D:$D=$J$3))
/IF($J$4="総計",1,IF($J$4="割合",$H354,$K354/10))
),0)</f>
        <v/>
      </c>
      <c r="V354" s="48" t="str" cm="1">
        <f t="array" ref="V354">IFERROR(
IF(OR(V$9="",$I354=""),"",
SUMIFS(収穫記録!$P:$P,収穫記録!$D:$D,$J$1,収穫記録!$I:$I,$J$2,収穫記録!$J:$J,V$9,収穫記録!$F:$F,$I354,収穫記録!$B:$B,"&gt;="&amp;$J$5,収穫記録!$B:$B,"&lt;="&amp;$J$6)
/_xlfn.UNIQUE(_xlfn._xlws.FILTER($E:$E,$D:$D=$J$3))
/IF($J$4="総計",1,IF($J$4="割合",$H354,$K354/10))
),0)</f>
        <v/>
      </c>
      <c r="W354" s="48" t="str" cm="1">
        <f t="array" ref="W354">IFERROR(
IF(OR(W$9="",$I354=""),"",
SUMIFS(収穫記録!$P:$P,収穫記録!$D:$D,$J$1,収穫記録!$I:$I,$J$2,収穫記録!$J:$J,W$9,収穫記録!$F:$F,$I354,収穫記録!$B:$B,"&gt;="&amp;$J$5,収穫記録!$B:$B,"&lt;="&amp;$J$6)
/_xlfn.UNIQUE(_xlfn._xlws.FILTER($E:$E,$D:$D=$J$3))
/IF($J$4="総計",1,IF($J$4="割合",$H354,$K354/10))
),0)</f>
        <v/>
      </c>
      <c r="X354" s="48" t="str" cm="1">
        <f t="array" ref="X354">IFERROR(
IF(OR(X$9="",$I354=""),"",
SUMIFS(収穫記録!$P:$P,収穫記録!$D:$D,$J$1,収穫記録!$I:$I,$J$2,収穫記録!$J:$J,X$9,収穫記録!$F:$F,$I354,収穫記録!$B:$B,"&gt;="&amp;$J$5,収穫記録!$B:$B,"&lt;="&amp;$J$6)
/_xlfn.UNIQUE(_xlfn._xlws.FILTER($E:$E,$D:$D=$J$3))
/IF($J$4="総計",1,IF($J$4="割合",$H354,$K354/10))
),0)</f>
        <v/>
      </c>
    </row>
    <row r="355" spans="10:24">
      <c r="J355" s="13"/>
      <c r="K355" s="37"/>
      <c r="L355" s="46" t="str">
        <f t="shared" si="5"/>
        <v/>
      </c>
      <c r="M355" s="47" cm="1">
        <f t="array" ref="M355">IFERROR(
IF(OR(M$9="",$I355=""),"",
SUMIFS(収穫記録!$P:$P,収穫記録!$D:$D,$J$1,収穫記録!$I:$I,$J$2,収穫記録!$J:$J,M$9,収穫記録!$F:$F,$I355,収穫記録!$B:$B,"&gt;="&amp;$J$5,収穫記録!$B:$B,"&lt;="&amp;$J$6)
/_xlfn.UNIQUE(_xlfn._xlws.FILTER($E:$E,$D:$D=$J$3))
/IF($J$4="総計",1,IF($J$4="割合",$H355,$K355/10))
),0)</f>
        <v>0</v>
      </c>
      <c r="N355" s="48" t="str" cm="1">
        <f t="array" ref="N355">IFERROR(
IF(OR(N$9="",$I355=""),"",
SUMIFS(収穫記録!$P:$P,収穫記録!$D:$D,$J$1,収穫記録!$I:$I,$J$2,収穫記録!$J:$J,N$9,収穫記録!$F:$F,$I355,収穫記録!$B:$B,"&gt;="&amp;$J$5,収穫記録!$B:$B,"&lt;="&amp;$J$6)
/_xlfn.UNIQUE(_xlfn._xlws.FILTER($E:$E,$D:$D=$J$3))
/IF($J$4="総計",1,IF($J$4="割合",$H355,$K355/10))
),0)</f>
        <v/>
      </c>
      <c r="O355" s="48" t="str" cm="1">
        <f t="array" ref="O355">IFERROR(
IF(OR(O$9="",$I355=""),"",
SUMIFS(収穫記録!$P:$P,収穫記録!$D:$D,$J$1,収穫記録!$I:$I,$J$2,収穫記録!$J:$J,O$9,収穫記録!$F:$F,$I355,収穫記録!$B:$B,"&gt;="&amp;$J$5,収穫記録!$B:$B,"&lt;="&amp;$J$6)
/_xlfn.UNIQUE(_xlfn._xlws.FILTER($E:$E,$D:$D=$J$3))
/IF($J$4="総計",1,IF($J$4="割合",$H355,$K355/10))
),0)</f>
        <v/>
      </c>
      <c r="P355" s="48" t="str" cm="1">
        <f t="array" ref="P355">IFERROR(
IF(OR(P$9="",$I355=""),"",
SUMIFS(収穫記録!$P:$P,収穫記録!$D:$D,$J$1,収穫記録!$I:$I,$J$2,収穫記録!$J:$J,P$9,収穫記録!$F:$F,$I355,収穫記録!$B:$B,"&gt;="&amp;$J$5,収穫記録!$B:$B,"&lt;="&amp;$J$6)
/_xlfn.UNIQUE(_xlfn._xlws.FILTER($E:$E,$D:$D=$J$3))
/IF($J$4="総計",1,IF($J$4="割合",$H355,$K355/10))
),0)</f>
        <v/>
      </c>
      <c r="Q355" s="48" t="str" cm="1">
        <f t="array" ref="Q355">IFERROR(
IF(OR(Q$9="",$I355=""),"",
SUMIFS(収穫記録!$P:$P,収穫記録!$D:$D,$J$1,収穫記録!$I:$I,$J$2,収穫記録!$J:$J,Q$9,収穫記録!$F:$F,$I355,収穫記録!$B:$B,"&gt;="&amp;$J$5,収穫記録!$B:$B,"&lt;="&amp;$J$6)
/_xlfn.UNIQUE(_xlfn._xlws.FILTER($E:$E,$D:$D=$J$3))
/IF($J$4="総計",1,IF($J$4="割合",$H355,$K355/10))
),0)</f>
        <v/>
      </c>
      <c r="R355" s="48" t="str" cm="1">
        <f t="array" ref="R355">IFERROR(
IF(OR(R$9="",$I355=""),"",
SUMIFS(収穫記録!$P:$P,収穫記録!$D:$D,$J$1,収穫記録!$I:$I,$J$2,収穫記録!$J:$J,R$9,収穫記録!$F:$F,$I355,収穫記録!$B:$B,"&gt;="&amp;$J$5,収穫記録!$B:$B,"&lt;="&amp;$J$6)
/_xlfn.UNIQUE(_xlfn._xlws.FILTER($E:$E,$D:$D=$J$3))
/IF($J$4="総計",1,IF($J$4="割合",$H355,$K355/10))
),0)</f>
        <v/>
      </c>
      <c r="S355" s="48" t="str" cm="1">
        <f t="array" ref="S355">IFERROR(
IF(OR(S$9="",$I355=""),"",
SUMIFS(収穫記録!$P:$P,収穫記録!$D:$D,$J$1,収穫記録!$I:$I,$J$2,収穫記録!$J:$J,S$9,収穫記録!$F:$F,$I355,収穫記録!$B:$B,"&gt;="&amp;$J$5,収穫記録!$B:$B,"&lt;="&amp;$J$6)
/_xlfn.UNIQUE(_xlfn._xlws.FILTER($E:$E,$D:$D=$J$3))
/IF($J$4="総計",1,IF($J$4="割合",$H355,$K355/10))
),0)</f>
        <v/>
      </c>
      <c r="T355" s="48" t="str" cm="1">
        <f t="array" ref="T355">IFERROR(
IF(OR(T$9="",$I355=""),"",
SUMIFS(収穫記録!$P:$P,収穫記録!$D:$D,$J$1,収穫記録!$I:$I,$J$2,収穫記録!$J:$J,T$9,収穫記録!$F:$F,$I355,収穫記録!$B:$B,"&gt;="&amp;$J$5,収穫記録!$B:$B,"&lt;="&amp;$J$6)
/_xlfn.UNIQUE(_xlfn._xlws.FILTER($E:$E,$D:$D=$J$3))
/IF($J$4="総計",1,IF($J$4="割合",$H355,$K355/10))
),0)</f>
        <v/>
      </c>
      <c r="U355" s="48" t="str" cm="1">
        <f t="array" ref="U355">IFERROR(
IF(OR(U$9="",$I355=""),"",
SUMIFS(収穫記録!$P:$P,収穫記録!$D:$D,$J$1,収穫記録!$I:$I,$J$2,収穫記録!$J:$J,U$9,収穫記録!$F:$F,$I355,収穫記録!$B:$B,"&gt;="&amp;$J$5,収穫記録!$B:$B,"&lt;="&amp;$J$6)
/_xlfn.UNIQUE(_xlfn._xlws.FILTER($E:$E,$D:$D=$J$3))
/IF($J$4="総計",1,IF($J$4="割合",$H355,$K355/10))
),0)</f>
        <v/>
      </c>
      <c r="V355" s="48" t="str" cm="1">
        <f t="array" ref="V355">IFERROR(
IF(OR(V$9="",$I355=""),"",
SUMIFS(収穫記録!$P:$P,収穫記録!$D:$D,$J$1,収穫記録!$I:$I,$J$2,収穫記録!$J:$J,V$9,収穫記録!$F:$F,$I355,収穫記録!$B:$B,"&gt;="&amp;$J$5,収穫記録!$B:$B,"&lt;="&amp;$J$6)
/_xlfn.UNIQUE(_xlfn._xlws.FILTER($E:$E,$D:$D=$J$3))
/IF($J$4="総計",1,IF($J$4="割合",$H355,$K355/10))
),0)</f>
        <v/>
      </c>
      <c r="W355" s="48" t="str" cm="1">
        <f t="array" ref="W355">IFERROR(
IF(OR(W$9="",$I355=""),"",
SUMIFS(収穫記録!$P:$P,収穫記録!$D:$D,$J$1,収穫記録!$I:$I,$J$2,収穫記録!$J:$J,W$9,収穫記録!$F:$F,$I355,収穫記録!$B:$B,"&gt;="&amp;$J$5,収穫記録!$B:$B,"&lt;="&amp;$J$6)
/_xlfn.UNIQUE(_xlfn._xlws.FILTER($E:$E,$D:$D=$J$3))
/IF($J$4="総計",1,IF($J$4="割合",$H355,$K355/10))
),0)</f>
        <v/>
      </c>
      <c r="X355" s="48" t="str" cm="1">
        <f t="array" ref="X355">IFERROR(
IF(OR(X$9="",$I355=""),"",
SUMIFS(収穫記録!$P:$P,収穫記録!$D:$D,$J$1,収穫記録!$I:$I,$J$2,収穫記録!$J:$J,X$9,収穫記録!$F:$F,$I355,収穫記録!$B:$B,"&gt;="&amp;$J$5,収穫記録!$B:$B,"&lt;="&amp;$J$6)
/_xlfn.UNIQUE(_xlfn._xlws.FILTER($E:$E,$D:$D=$J$3))
/IF($J$4="総計",1,IF($J$4="割合",$H355,$K355/10))
),0)</f>
        <v/>
      </c>
    </row>
    <row r="356" spans="10:24">
      <c r="J356" s="13"/>
      <c r="K356" s="37"/>
      <c r="L356" s="46" t="str">
        <f t="shared" si="5"/>
        <v/>
      </c>
      <c r="M356" s="47" cm="1">
        <f t="array" ref="M356">IFERROR(
IF(OR(M$9="",$I356=""),"",
SUMIFS(収穫記録!$P:$P,収穫記録!$D:$D,$J$1,収穫記録!$I:$I,$J$2,収穫記録!$J:$J,M$9,収穫記録!$F:$F,$I356,収穫記録!$B:$B,"&gt;="&amp;$J$5,収穫記録!$B:$B,"&lt;="&amp;$J$6)
/_xlfn.UNIQUE(_xlfn._xlws.FILTER($E:$E,$D:$D=$J$3))
/IF($J$4="総計",1,IF($J$4="割合",$H356,$K356/10))
),0)</f>
        <v>0</v>
      </c>
      <c r="N356" s="48" t="str" cm="1">
        <f t="array" ref="N356">IFERROR(
IF(OR(N$9="",$I356=""),"",
SUMIFS(収穫記録!$P:$P,収穫記録!$D:$D,$J$1,収穫記録!$I:$I,$J$2,収穫記録!$J:$J,N$9,収穫記録!$F:$F,$I356,収穫記録!$B:$B,"&gt;="&amp;$J$5,収穫記録!$B:$B,"&lt;="&amp;$J$6)
/_xlfn.UNIQUE(_xlfn._xlws.FILTER($E:$E,$D:$D=$J$3))
/IF($J$4="総計",1,IF($J$4="割合",$H356,$K356/10))
),0)</f>
        <v/>
      </c>
      <c r="O356" s="48" t="str" cm="1">
        <f t="array" ref="O356">IFERROR(
IF(OR(O$9="",$I356=""),"",
SUMIFS(収穫記録!$P:$P,収穫記録!$D:$D,$J$1,収穫記録!$I:$I,$J$2,収穫記録!$J:$J,O$9,収穫記録!$F:$F,$I356,収穫記録!$B:$B,"&gt;="&amp;$J$5,収穫記録!$B:$B,"&lt;="&amp;$J$6)
/_xlfn.UNIQUE(_xlfn._xlws.FILTER($E:$E,$D:$D=$J$3))
/IF($J$4="総計",1,IF($J$4="割合",$H356,$K356/10))
),0)</f>
        <v/>
      </c>
      <c r="P356" s="48" t="str" cm="1">
        <f t="array" ref="P356">IFERROR(
IF(OR(P$9="",$I356=""),"",
SUMIFS(収穫記録!$P:$P,収穫記録!$D:$D,$J$1,収穫記録!$I:$I,$J$2,収穫記録!$J:$J,P$9,収穫記録!$F:$F,$I356,収穫記録!$B:$B,"&gt;="&amp;$J$5,収穫記録!$B:$B,"&lt;="&amp;$J$6)
/_xlfn.UNIQUE(_xlfn._xlws.FILTER($E:$E,$D:$D=$J$3))
/IF($J$4="総計",1,IF($J$4="割合",$H356,$K356/10))
),0)</f>
        <v/>
      </c>
      <c r="Q356" s="48" t="str" cm="1">
        <f t="array" ref="Q356">IFERROR(
IF(OR(Q$9="",$I356=""),"",
SUMIFS(収穫記録!$P:$P,収穫記録!$D:$D,$J$1,収穫記録!$I:$I,$J$2,収穫記録!$J:$J,Q$9,収穫記録!$F:$F,$I356,収穫記録!$B:$B,"&gt;="&amp;$J$5,収穫記録!$B:$B,"&lt;="&amp;$J$6)
/_xlfn.UNIQUE(_xlfn._xlws.FILTER($E:$E,$D:$D=$J$3))
/IF($J$4="総計",1,IF($J$4="割合",$H356,$K356/10))
),0)</f>
        <v/>
      </c>
      <c r="R356" s="48" t="str" cm="1">
        <f t="array" ref="R356">IFERROR(
IF(OR(R$9="",$I356=""),"",
SUMIFS(収穫記録!$P:$P,収穫記録!$D:$D,$J$1,収穫記録!$I:$I,$J$2,収穫記録!$J:$J,R$9,収穫記録!$F:$F,$I356,収穫記録!$B:$B,"&gt;="&amp;$J$5,収穫記録!$B:$B,"&lt;="&amp;$J$6)
/_xlfn.UNIQUE(_xlfn._xlws.FILTER($E:$E,$D:$D=$J$3))
/IF($J$4="総計",1,IF($J$4="割合",$H356,$K356/10))
),0)</f>
        <v/>
      </c>
      <c r="S356" s="48" t="str" cm="1">
        <f t="array" ref="S356">IFERROR(
IF(OR(S$9="",$I356=""),"",
SUMIFS(収穫記録!$P:$P,収穫記録!$D:$D,$J$1,収穫記録!$I:$I,$J$2,収穫記録!$J:$J,S$9,収穫記録!$F:$F,$I356,収穫記録!$B:$B,"&gt;="&amp;$J$5,収穫記録!$B:$B,"&lt;="&amp;$J$6)
/_xlfn.UNIQUE(_xlfn._xlws.FILTER($E:$E,$D:$D=$J$3))
/IF($J$4="総計",1,IF($J$4="割合",$H356,$K356/10))
),0)</f>
        <v/>
      </c>
      <c r="T356" s="48" t="str" cm="1">
        <f t="array" ref="T356">IFERROR(
IF(OR(T$9="",$I356=""),"",
SUMIFS(収穫記録!$P:$P,収穫記録!$D:$D,$J$1,収穫記録!$I:$I,$J$2,収穫記録!$J:$J,T$9,収穫記録!$F:$F,$I356,収穫記録!$B:$B,"&gt;="&amp;$J$5,収穫記録!$B:$B,"&lt;="&amp;$J$6)
/_xlfn.UNIQUE(_xlfn._xlws.FILTER($E:$E,$D:$D=$J$3))
/IF($J$4="総計",1,IF($J$4="割合",$H356,$K356/10))
),0)</f>
        <v/>
      </c>
      <c r="U356" s="48" t="str" cm="1">
        <f t="array" ref="U356">IFERROR(
IF(OR(U$9="",$I356=""),"",
SUMIFS(収穫記録!$P:$P,収穫記録!$D:$D,$J$1,収穫記録!$I:$I,$J$2,収穫記録!$J:$J,U$9,収穫記録!$F:$F,$I356,収穫記録!$B:$B,"&gt;="&amp;$J$5,収穫記録!$B:$B,"&lt;="&amp;$J$6)
/_xlfn.UNIQUE(_xlfn._xlws.FILTER($E:$E,$D:$D=$J$3))
/IF($J$4="総計",1,IF($J$4="割合",$H356,$K356/10))
),0)</f>
        <v/>
      </c>
      <c r="V356" s="48" t="str" cm="1">
        <f t="array" ref="V356">IFERROR(
IF(OR(V$9="",$I356=""),"",
SUMIFS(収穫記録!$P:$P,収穫記録!$D:$D,$J$1,収穫記録!$I:$I,$J$2,収穫記録!$J:$J,V$9,収穫記録!$F:$F,$I356,収穫記録!$B:$B,"&gt;="&amp;$J$5,収穫記録!$B:$B,"&lt;="&amp;$J$6)
/_xlfn.UNIQUE(_xlfn._xlws.FILTER($E:$E,$D:$D=$J$3))
/IF($J$4="総計",1,IF($J$4="割合",$H356,$K356/10))
),0)</f>
        <v/>
      </c>
      <c r="W356" s="48" t="str" cm="1">
        <f t="array" ref="W356">IFERROR(
IF(OR(W$9="",$I356=""),"",
SUMIFS(収穫記録!$P:$P,収穫記録!$D:$D,$J$1,収穫記録!$I:$I,$J$2,収穫記録!$J:$J,W$9,収穫記録!$F:$F,$I356,収穫記録!$B:$B,"&gt;="&amp;$J$5,収穫記録!$B:$B,"&lt;="&amp;$J$6)
/_xlfn.UNIQUE(_xlfn._xlws.FILTER($E:$E,$D:$D=$J$3))
/IF($J$4="総計",1,IF($J$4="割合",$H356,$K356/10))
),0)</f>
        <v/>
      </c>
      <c r="X356" s="48" t="str" cm="1">
        <f t="array" ref="X356">IFERROR(
IF(OR(X$9="",$I356=""),"",
SUMIFS(収穫記録!$P:$P,収穫記録!$D:$D,$J$1,収穫記録!$I:$I,$J$2,収穫記録!$J:$J,X$9,収穫記録!$F:$F,$I356,収穫記録!$B:$B,"&gt;="&amp;$J$5,収穫記録!$B:$B,"&lt;="&amp;$J$6)
/_xlfn.UNIQUE(_xlfn._xlws.FILTER($E:$E,$D:$D=$J$3))
/IF($J$4="総計",1,IF($J$4="割合",$H356,$K356/10))
),0)</f>
        <v/>
      </c>
    </row>
    <row r="357" spans="10:24">
      <c r="J357" s="13"/>
      <c r="K357" s="37"/>
      <c r="L357" s="46" t="str">
        <f t="shared" si="5"/>
        <v/>
      </c>
      <c r="M357" s="47" cm="1">
        <f t="array" ref="M357">IFERROR(
IF(OR(M$9="",$I357=""),"",
SUMIFS(収穫記録!$P:$P,収穫記録!$D:$D,$J$1,収穫記録!$I:$I,$J$2,収穫記録!$J:$J,M$9,収穫記録!$F:$F,$I357,収穫記録!$B:$B,"&gt;="&amp;$J$5,収穫記録!$B:$B,"&lt;="&amp;$J$6)
/_xlfn.UNIQUE(_xlfn._xlws.FILTER($E:$E,$D:$D=$J$3))
/IF($J$4="総計",1,IF($J$4="割合",$H357,$K357/10))
),0)</f>
        <v>0</v>
      </c>
      <c r="N357" s="48" t="str" cm="1">
        <f t="array" ref="N357">IFERROR(
IF(OR(N$9="",$I357=""),"",
SUMIFS(収穫記録!$P:$P,収穫記録!$D:$D,$J$1,収穫記録!$I:$I,$J$2,収穫記録!$J:$J,N$9,収穫記録!$F:$F,$I357,収穫記録!$B:$B,"&gt;="&amp;$J$5,収穫記録!$B:$B,"&lt;="&amp;$J$6)
/_xlfn.UNIQUE(_xlfn._xlws.FILTER($E:$E,$D:$D=$J$3))
/IF($J$4="総計",1,IF($J$4="割合",$H357,$K357/10))
),0)</f>
        <v/>
      </c>
      <c r="O357" s="48" t="str" cm="1">
        <f t="array" ref="O357">IFERROR(
IF(OR(O$9="",$I357=""),"",
SUMIFS(収穫記録!$P:$P,収穫記録!$D:$D,$J$1,収穫記録!$I:$I,$J$2,収穫記録!$J:$J,O$9,収穫記録!$F:$F,$I357,収穫記録!$B:$B,"&gt;="&amp;$J$5,収穫記録!$B:$B,"&lt;="&amp;$J$6)
/_xlfn.UNIQUE(_xlfn._xlws.FILTER($E:$E,$D:$D=$J$3))
/IF($J$4="総計",1,IF($J$4="割合",$H357,$K357/10))
),0)</f>
        <v/>
      </c>
      <c r="P357" s="48" t="str" cm="1">
        <f t="array" ref="P357">IFERROR(
IF(OR(P$9="",$I357=""),"",
SUMIFS(収穫記録!$P:$P,収穫記録!$D:$D,$J$1,収穫記録!$I:$I,$J$2,収穫記録!$J:$J,P$9,収穫記録!$F:$F,$I357,収穫記録!$B:$B,"&gt;="&amp;$J$5,収穫記録!$B:$B,"&lt;="&amp;$J$6)
/_xlfn.UNIQUE(_xlfn._xlws.FILTER($E:$E,$D:$D=$J$3))
/IF($J$4="総計",1,IF($J$4="割合",$H357,$K357/10))
),0)</f>
        <v/>
      </c>
      <c r="Q357" s="48" t="str" cm="1">
        <f t="array" ref="Q357">IFERROR(
IF(OR(Q$9="",$I357=""),"",
SUMIFS(収穫記録!$P:$P,収穫記録!$D:$D,$J$1,収穫記録!$I:$I,$J$2,収穫記録!$J:$J,Q$9,収穫記録!$F:$F,$I357,収穫記録!$B:$B,"&gt;="&amp;$J$5,収穫記録!$B:$B,"&lt;="&amp;$J$6)
/_xlfn.UNIQUE(_xlfn._xlws.FILTER($E:$E,$D:$D=$J$3))
/IF($J$4="総計",1,IF($J$4="割合",$H357,$K357/10))
),0)</f>
        <v/>
      </c>
      <c r="R357" s="48" t="str" cm="1">
        <f t="array" ref="R357">IFERROR(
IF(OR(R$9="",$I357=""),"",
SUMIFS(収穫記録!$P:$P,収穫記録!$D:$D,$J$1,収穫記録!$I:$I,$J$2,収穫記録!$J:$J,R$9,収穫記録!$F:$F,$I357,収穫記録!$B:$B,"&gt;="&amp;$J$5,収穫記録!$B:$B,"&lt;="&amp;$J$6)
/_xlfn.UNIQUE(_xlfn._xlws.FILTER($E:$E,$D:$D=$J$3))
/IF($J$4="総計",1,IF($J$4="割合",$H357,$K357/10))
),0)</f>
        <v/>
      </c>
      <c r="S357" s="48" t="str" cm="1">
        <f t="array" ref="S357">IFERROR(
IF(OR(S$9="",$I357=""),"",
SUMIFS(収穫記録!$P:$P,収穫記録!$D:$D,$J$1,収穫記録!$I:$I,$J$2,収穫記録!$J:$J,S$9,収穫記録!$F:$F,$I357,収穫記録!$B:$B,"&gt;="&amp;$J$5,収穫記録!$B:$B,"&lt;="&amp;$J$6)
/_xlfn.UNIQUE(_xlfn._xlws.FILTER($E:$E,$D:$D=$J$3))
/IF($J$4="総計",1,IF($J$4="割合",$H357,$K357/10))
),0)</f>
        <v/>
      </c>
      <c r="T357" s="48" t="str" cm="1">
        <f t="array" ref="T357">IFERROR(
IF(OR(T$9="",$I357=""),"",
SUMIFS(収穫記録!$P:$P,収穫記録!$D:$D,$J$1,収穫記録!$I:$I,$J$2,収穫記録!$J:$J,T$9,収穫記録!$F:$F,$I357,収穫記録!$B:$B,"&gt;="&amp;$J$5,収穫記録!$B:$B,"&lt;="&amp;$J$6)
/_xlfn.UNIQUE(_xlfn._xlws.FILTER($E:$E,$D:$D=$J$3))
/IF($J$4="総計",1,IF($J$4="割合",$H357,$K357/10))
),0)</f>
        <v/>
      </c>
      <c r="U357" s="48" t="str" cm="1">
        <f t="array" ref="U357">IFERROR(
IF(OR(U$9="",$I357=""),"",
SUMIFS(収穫記録!$P:$P,収穫記録!$D:$D,$J$1,収穫記録!$I:$I,$J$2,収穫記録!$J:$J,U$9,収穫記録!$F:$F,$I357,収穫記録!$B:$B,"&gt;="&amp;$J$5,収穫記録!$B:$B,"&lt;="&amp;$J$6)
/_xlfn.UNIQUE(_xlfn._xlws.FILTER($E:$E,$D:$D=$J$3))
/IF($J$4="総計",1,IF($J$4="割合",$H357,$K357/10))
),0)</f>
        <v/>
      </c>
      <c r="V357" s="48" t="str" cm="1">
        <f t="array" ref="V357">IFERROR(
IF(OR(V$9="",$I357=""),"",
SUMIFS(収穫記録!$P:$P,収穫記録!$D:$D,$J$1,収穫記録!$I:$I,$J$2,収穫記録!$J:$J,V$9,収穫記録!$F:$F,$I357,収穫記録!$B:$B,"&gt;="&amp;$J$5,収穫記録!$B:$B,"&lt;="&amp;$J$6)
/_xlfn.UNIQUE(_xlfn._xlws.FILTER($E:$E,$D:$D=$J$3))
/IF($J$4="総計",1,IF($J$4="割合",$H357,$K357/10))
),0)</f>
        <v/>
      </c>
      <c r="W357" s="48" t="str" cm="1">
        <f t="array" ref="W357">IFERROR(
IF(OR(W$9="",$I357=""),"",
SUMIFS(収穫記録!$P:$P,収穫記録!$D:$D,$J$1,収穫記録!$I:$I,$J$2,収穫記録!$J:$J,W$9,収穫記録!$F:$F,$I357,収穫記録!$B:$B,"&gt;="&amp;$J$5,収穫記録!$B:$B,"&lt;="&amp;$J$6)
/_xlfn.UNIQUE(_xlfn._xlws.FILTER($E:$E,$D:$D=$J$3))
/IF($J$4="総計",1,IF($J$4="割合",$H357,$K357/10))
),0)</f>
        <v/>
      </c>
      <c r="X357" s="48" t="str" cm="1">
        <f t="array" ref="X357">IFERROR(
IF(OR(X$9="",$I357=""),"",
SUMIFS(収穫記録!$P:$P,収穫記録!$D:$D,$J$1,収穫記録!$I:$I,$J$2,収穫記録!$J:$J,X$9,収穫記録!$F:$F,$I357,収穫記録!$B:$B,"&gt;="&amp;$J$5,収穫記録!$B:$B,"&lt;="&amp;$J$6)
/_xlfn.UNIQUE(_xlfn._xlws.FILTER($E:$E,$D:$D=$J$3))
/IF($J$4="総計",1,IF($J$4="割合",$H357,$K357/10))
),0)</f>
        <v/>
      </c>
    </row>
    <row r="358" spans="10:24">
      <c r="J358" s="13"/>
      <c r="K358" s="37"/>
      <c r="L358" s="46" t="str">
        <f t="shared" si="5"/>
        <v/>
      </c>
      <c r="M358" s="47" cm="1">
        <f t="array" ref="M358">IFERROR(
IF(OR(M$9="",$I358=""),"",
SUMIFS(収穫記録!$P:$P,収穫記録!$D:$D,$J$1,収穫記録!$I:$I,$J$2,収穫記録!$J:$J,M$9,収穫記録!$F:$F,$I358,収穫記録!$B:$B,"&gt;="&amp;$J$5,収穫記録!$B:$B,"&lt;="&amp;$J$6)
/_xlfn.UNIQUE(_xlfn._xlws.FILTER($E:$E,$D:$D=$J$3))
/IF($J$4="総計",1,IF($J$4="割合",$H358,$K358/10))
),0)</f>
        <v>0</v>
      </c>
      <c r="N358" s="48" t="str" cm="1">
        <f t="array" ref="N358">IFERROR(
IF(OR(N$9="",$I358=""),"",
SUMIFS(収穫記録!$P:$P,収穫記録!$D:$D,$J$1,収穫記録!$I:$I,$J$2,収穫記録!$J:$J,N$9,収穫記録!$F:$F,$I358,収穫記録!$B:$B,"&gt;="&amp;$J$5,収穫記録!$B:$B,"&lt;="&amp;$J$6)
/_xlfn.UNIQUE(_xlfn._xlws.FILTER($E:$E,$D:$D=$J$3))
/IF($J$4="総計",1,IF($J$4="割合",$H358,$K358/10))
),0)</f>
        <v/>
      </c>
      <c r="O358" s="48" t="str" cm="1">
        <f t="array" ref="O358">IFERROR(
IF(OR(O$9="",$I358=""),"",
SUMIFS(収穫記録!$P:$P,収穫記録!$D:$D,$J$1,収穫記録!$I:$I,$J$2,収穫記録!$J:$J,O$9,収穫記録!$F:$F,$I358,収穫記録!$B:$B,"&gt;="&amp;$J$5,収穫記録!$B:$B,"&lt;="&amp;$J$6)
/_xlfn.UNIQUE(_xlfn._xlws.FILTER($E:$E,$D:$D=$J$3))
/IF($J$4="総計",1,IF($J$4="割合",$H358,$K358/10))
),0)</f>
        <v/>
      </c>
      <c r="P358" s="48" t="str" cm="1">
        <f t="array" ref="P358">IFERROR(
IF(OR(P$9="",$I358=""),"",
SUMIFS(収穫記録!$P:$P,収穫記録!$D:$D,$J$1,収穫記録!$I:$I,$J$2,収穫記録!$J:$J,P$9,収穫記録!$F:$F,$I358,収穫記録!$B:$B,"&gt;="&amp;$J$5,収穫記録!$B:$B,"&lt;="&amp;$J$6)
/_xlfn.UNIQUE(_xlfn._xlws.FILTER($E:$E,$D:$D=$J$3))
/IF($J$4="総計",1,IF($J$4="割合",$H358,$K358/10))
),0)</f>
        <v/>
      </c>
      <c r="Q358" s="48" t="str" cm="1">
        <f t="array" ref="Q358">IFERROR(
IF(OR(Q$9="",$I358=""),"",
SUMIFS(収穫記録!$P:$P,収穫記録!$D:$D,$J$1,収穫記録!$I:$I,$J$2,収穫記録!$J:$J,Q$9,収穫記録!$F:$F,$I358,収穫記録!$B:$B,"&gt;="&amp;$J$5,収穫記録!$B:$B,"&lt;="&amp;$J$6)
/_xlfn.UNIQUE(_xlfn._xlws.FILTER($E:$E,$D:$D=$J$3))
/IF($J$4="総計",1,IF($J$4="割合",$H358,$K358/10))
),0)</f>
        <v/>
      </c>
      <c r="R358" s="48" t="str" cm="1">
        <f t="array" ref="R358">IFERROR(
IF(OR(R$9="",$I358=""),"",
SUMIFS(収穫記録!$P:$P,収穫記録!$D:$D,$J$1,収穫記録!$I:$I,$J$2,収穫記録!$J:$J,R$9,収穫記録!$F:$F,$I358,収穫記録!$B:$B,"&gt;="&amp;$J$5,収穫記録!$B:$B,"&lt;="&amp;$J$6)
/_xlfn.UNIQUE(_xlfn._xlws.FILTER($E:$E,$D:$D=$J$3))
/IF($J$4="総計",1,IF($J$4="割合",$H358,$K358/10))
),0)</f>
        <v/>
      </c>
      <c r="S358" s="48" t="str" cm="1">
        <f t="array" ref="S358">IFERROR(
IF(OR(S$9="",$I358=""),"",
SUMIFS(収穫記録!$P:$P,収穫記録!$D:$D,$J$1,収穫記録!$I:$I,$J$2,収穫記録!$J:$J,S$9,収穫記録!$F:$F,$I358,収穫記録!$B:$B,"&gt;="&amp;$J$5,収穫記録!$B:$B,"&lt;="&amp;$J$6)
/_xlfn.UNIQUE(_xlfn._xlws.FILTER($E:$E,$D:$D=$J$3))
/IF($J$4="総計",1,IF($J$4="割合",$H358,$K358/10))
),0)</f>
        <v/>
      </c>
      <c r="T358" s="48" t="str" cm="1">
        <f t="array" ref="T358">IFERROR(
IF(OR(T$9="",$I358=""),"",
SUMIFS(収穫記録!$P:$P,収穫記録!$D:$D,$J$1,収穫記録!$I:$I,$J$2,収穫記録!$J:$J,T$9,収穫記録!$F:$F,$I358,収穫記録!$B:$B,"&gt;="&amp;$J$5,収穫記録!$B:$B,"&lt;="&amp;$J$6)
/_xlfn.UNIQUE(_xlfn._xlws.FILTER($E:$E,$D:$D=$J$3))
/IF($J$4="総計",1,IF($J$4="割合",$H358,$K358/10))
),0)</f>
        <v/>
      </c>
      <c r="U358" s="48" t="str" cm="1">
        <f t="array" ref="U358">IFERROR(
IF(OR(U$9="",$I358=""),"",
SUMIFS(収穫記録!$P:$P,収穫記録!$D:$D,$J$1,収穫記録!$I:$I,$J$2,収穫記録!$J:$J,U$9,収穫記録!$F:$F,$I358,収穫記録!$B:$B,"&gt;="&amp;$J$5,収穫記録!$B:$B,"&lt;="&amp;$J$6)
/_xlfn.UNIQUE(_xlfn._xlws.FILTER($E:$E,$D:$D=$J$3))
/IF($J$4="総計",1,IF($J$4="割合",$H358,$K358/10))
),0)</f>
        <v/>
      </c>
      <c r="V358" s="48" t="str" cm="1">
        <f t="array" ref="V358">IFERROR(
IF(OR(V$9="",$I358=""),"",
SUMIFS(収穫記録!$P:$P,収穫記録!$D:$D,$J$1,収穫記録!$I:$I,$J$2,収穫記録!$J:$J,V$9,収穫記録!$F:$F,$I358,収穫記録!$B:$B,"&gt;="&amp;$J$5,収穫記録!$B:$B,"&lt;="&amp;$J$6)
/_xlfn.UNIQUE(_xlfn._xlws.FILTER($E:$E,$D:$D=$J$3))
/IF($J$4="総計",1,IF($J$4="割合",$H358,$K358/10))
),0)</f>
        <v/>
      </c>
      <c r="W358" s="48" t="str" cm="1">
        <f t="array" ref="W358">IFERROR(
IF(OR(W$9="",$I358=""),"",
SUMIFS(収穫記録!$P:$P,収穫記録!$D:$D,$J$1,収穫記録!$I:$I,$J$2,収穫記録!$J:$J,W$9,収穫記録!$F:$F,$I358,収穫記録!$B:$B,"&gt;="&amp;$J$5,収穫記録!$B:$B,"&lt;="&amp;$J$6)
/_xlfn.UNIQUE(_xlfn._xlws.FILTER($E:$E,$D:$D=$J$3))
/IF($J$4="総計",1,IF($J$4="割合",$H358,$K358/10))
),0)</f>
        <v/>
      </c>
      <c r="X358" s="48" t="str" cm="1">
        <f t="array" ref="X358">IFERROR(
IF(OR(X$9="",$I358=""),"",
SUMIFS(収穫記録!$P:$P,収穫記録!$D:$D,$J$1,収穫記録!$I:$I,$J$2,収穫記録!$J:$J,X$9,収穫記録!$F:$F,$I358,収穫記録!$B:$B,"&gt;="&amp;$J$5,収穫記録!$B:$B,"&lt;="&amp;$J$6)
/_xlfn.UNIQUE(_xlfn._xlws.FILTER($E:$E,$D:$D=$J$3))
/IF($J$4="総計",1,IF($J$4="割合",$H358,$K358/10))
),0)</f>
        <v/>
      </c>
    </row>
    <row r="359" spans="10:24">
      <c r="J359" s="13"/>
      <c r="K359" s="37"/>
      <c r="L359" s="46" t="str">
        <f t="shared" si="5"/>
        <v/>
      </c>
      <c r="M359" s="47" cm="1">
        <f t="array" ref="M359">IFERROR(
IF(OR(M$9="",$I359=""),"",
SUMIFS(収穫記録!$P:$P,収穫記録!$D:$D,$J$1,収穫記録!$I:$I,$J$2,収穫記録!$J:$J,M$9,収穫記録!$F:$F,$I359,収穫記録!$B:$B,"&gt;="&amp;$J$5,収穫記録!$B:$B,"&lt;="&amp;$J$6)
/_xlfn.UNIQUE(_xlfn._xlws.FILTER($E:$E,$D:$D=$J$3))
/IF($J$4="総計",1,IF($J$4="割合",$H359,$K359/10))
),0)</f>
        <v>0</v>
      </c>
      <c r="N359" s="48" t="str" cm="1">
        <f t="array" ref="N359">IFERROR(
IF(OR(N$9="",$I359=""),"",
SUMIFS(収穫記録!$P:$P,収穫記録!$D:$D,$J$1,収穫記録!$I:$I,$J$2,収穫記録!$J:$J,N$9,収穫記録!$F:$F,$I359,収穫記録!$B:$B,"&gt;="&amp;$J$5,収穫記録!$B:$B,"&lt;="&amp;$J$6)
/_xlfn.UNIQUE(_xlfn._xlws.FILTER($E:$E,$D:$D=$J$3))
/IF($J$4="総計",1,IF($J$4="割合",$H359,$K359/10))
),0)</f>
        <v/>
      </c>
      <c r="O359" s="48" t="str" cm="1">
        <f t="array" ref="O359">IFERROR(
IF(OR(O$9="",$I359=""),"",
SUMIFS(収穫記録!$P:$P,収穫記録!$D:$D,$J$1,収穫記録!$I:$I,$J$2,収穫記録!$J:$J,O$9,収穫記録!$F:$F,$I359,収穫記録!$B:$B,"&gt;="&amp;$J$5,収穫記録!$B:$B,"&lt;="&amp;$J$6)
/_xlfn.UNIQUE(_xlfn._xlws.FILTER($E:$E,$D:$D=$J$3))
/IF($J$4="総計",1,IF($J$4="割合",$H359,$K359/10))
),0)</f>
        <v/>
      </c>
      <c r="P359" s="48" t="str" cm="1">
        <f t="array" ref="P359">IFERROR(
IF(OR(P$9="",$I359=""),"",
SUMIFS(収穫記録!$P:$P,収穫記録!$D:$D,$J$1,収穫記録!$I:$I,$J$2,収穫記録!$J:$J,P$9,収穫記録!$F:$F,$I359,収穫記録!$B:$B,"&gt;="&amp;$J$5,収穫記録!$B:$B,"&lt;="&amp;$J$6)
/_xlfn.UNIQUE(_xlfn._xlws.FILTER($E:$E,$D:$D=$J$3))
/IF($J$4="総計",1,IF($J$4="割合",$H359,$K359/10))
),0)</f>
        <v/>
      </c>
      <c r="Q359" s="48" t="str" cm="1">
        <f t="array" ref="Q359">IFERROR(
IF(OR(Q$9="",$I359=""),"",
SUMIFS(収穫記録!$P:$P,収穫記録!$D:$D,$J$1,収穫記録!$I:$I,$J$2,収穫記録!$J:$J,Q$9,収穫記録!$F:$F,$I359,収穫記録!$B:$B,"&gt;="&amp;$J$5,収穫記録!$B:$B,"&lt;="&amp;$J$6)
/_xlfn.UNIQUE(_xlfn._xlws.FILTER($E:$E,$D:$D=$J$3))
/IF($J$4="総計",1,IF($J$4="割合",$H359,$K359/10))
),0)</f>
        <v/>
      </c>
      <c r="R359" s="48" t="str" cm="1">
        <f t="array" ref="R359">IFERROR(
IF(OR(R$9="",$I359=""),"",
SUMIFS(収穫記録!$P:$P,収穫記録!$D:$D,$J$1,収穫記録!$I:$I,$J$2,収穫記録!$J:$J,R$9,収穫記録!$F:$F,$I359,収穫記録!$B:$B,"&gt;="&amp;$J$5,収穫記録!$B:$B,"&lt;="&amp;$J$6)
/_xlfn.UNIQUE(_xlfn._xlws.FILTER($E:$E,$D:$D=$J$3))
/IF($J$4="総計",1,IF($J$4="割合",$H359,$K359/10))
),0)</f>
        <v/>
      </c>
      <c r="S359" s="48" t="str" cm="1">
        <f t="array" ref="S359">IFERROR(
IF(OR(S$9="",$I359=""),"",
SUMIFS(収穫記録!$P:$P,収穫記録!$D:$D,$J$1,収穫記録!$I:$I,$J$2,収穫記録!$J:$J,S$9,収穫記録!$F:$F,$I359,収穫記録!$B:$B,"&gt;="&amp;$J$5,収穫記録!$B:$B,"&lt;="&amp;$J$6)
/_xlfn.UNIQUE(_xlfn._xlws.FILTER($E:$E,$D:$D=$J$3))
/IF($J$4="総計",1,IF($J$4="割合",$H359,$K359/10))
),0)</f>
        <v/>
      </c>
      <c r="T359" s="48" t="str" cm="1">
        <f t="array" ref="T359">IFERROR(
IF(OR(T$9="",$I359=""),"",
SUMIFS(収穫記録!$P:$P,収穫記録!$D:$D,$J$1,収穫記録!$I:$I,$J$2,収穫記録!$J:$J,T$9,収穫記録!$F:$F,$I359,収穫記録!$B:$B,"&gt;="&amp;$J$5,収穫記録!$B:$B,"&lt;="&amp;$J$6)
/_xlfn.UNIQUE(_xlfn._xlws.FILTER($E:$E,$D:$D=$J$3))
/IF($J$4="総計",1,IF($J$4="割合",$H359,$K359/10))
),0)</f>
        <v/>
      </c>
      <c r="U359" s="48" t="str" cm="1">
        <f t="array" ref="U359">IFERROR(
IF(OR(U$9="",$I359=""),"",
SUMIFS(収穫記録!$P:$P,収穫記録!$D:$D,$J$1,収穫記録!$I:$I,$J$2,収穫記録!$J:$J,U$9,収穫記録!$F:$F,$I359,収穫記録!$B:$B,"&gt;="&amp;$J$5,収穫記録!$B:$B,"&lt;="&amp;$J$6)
/_xlfn.UNIQUE(_xlfn._xlws.FILTER($E:$E,$D:$D=$J$3))
/IF($J$4="総計",1,IF($J$4="割合",$H359,$K359/10))
),0)</f>
        <v/>
      </c>
      <c r="V359" s="48" t="str" cm="1">
        <f t="array" ref="V359">IFERROR(
IF(OR(V$9="",$I359=""),"",
SUMIFS(収穫記録!$P:$P,収穫記録!$D:$D,$J$1,収穫記録!$I:$I,$J$2,収穫記録!$J:$J,V$9,収穫記録!$F:$F,$I359,収穫記録!$B:$B,"&gt;="&amp;$J$5,収穫記録!$B:$B,"&lt;="&amp;$J$6)
/_xlfn.UNIQUE(_xlfn._xlws.FILTER($E:$E,$D:$D=$J$3))
/IF($J$4="総計",1,IF($J$4="割合",$H359,$K359/10))
),0)</f>
        <v/>
      </c>
      <c r="W359" s="48" t="str" cm="1">
        <f t="array" ref="W359">IFERROR(
IF(OR(W$9="",$I359=""),"",
SUMIFS(収穫記録!$P:$P,収穫記録!$D:$D,$J$1,収穫記録!$I:$I,$J$2,収穫記録!$J:$J,W$9,収穫記録!$F:$F,$I359,収穫記録!$B:$B,"&gt;="&amp;$J$5,収穫記録!$B:$B,"&lt;="&amp;$J$6)
/_xlfn.UNIQUE(_xlfn._xlws.FILTER($E:$E,$D:$D=$J$3))
/IF($J$4="総計",1,IF($J$4="割合",$H359,$K359/10))
),0)</f>
        <v/>
      </c>
      <c r="X359" s="48" t="str" cm="1">
        <f t="array" ref="X359">IFERROR(
IF(OR(X$9="",$I359=""),"",
SUMIFS(収穫記録!$P:$P,収穫記録!$D:$D,$J$1,収穫記録!$I:$I,$J$2,収穫記録!$J:$J,X$9,収穫記録!$F:$F,$I359,収穫記録!$B:$B,"&gt;="&amp;$J$5,収穫記録!$B:$B,"&lt;="&amp;$J$6)
/_xlfn.UNIQUE(_xlfn._xlws.FILTER($E:$E,$D:$D=$J$3))
/IF($J$4="総計",1,IF($J$4="割合",$H359,$K359/10))
),0)</f>
        <v/>
      </c>
    </row>
    <row r="360" spans="10:24">
      <c r="J360" s="13"/>
      <c r="K360" s="37"/>
      <c r="L360" s="46" t="str">
        <f t="shared" si="5"/>
        <v/>
      </c>
      <c r="M360" s="47" cm="1">
        <f t="array" ref="M360">IFERROR(
IF(OR(M$9="",$I360=""),"",
SUMIFS(収穫記録!$P:$P,収穫記録!$D:$D,$J$1,収穫記録!$I:$I,$J$2,収穫記録!$J:$J,M$9,収穫記録!$F:$F,$I360,収穫記録!$B:$B,"&gt;="&amp;$J$5,収穫記録!$B:$B,"&lt;="&amp;$J$6)
/_xlfn.UNIQUE(_xlfn._xlws.FILTER($E:$E,$D:$D=$J$3))
/IF($J$4="総計",1,IF($J$4="割合",$H360,$K360/10))
),0)</f>
        <v>0</v>
      </c>
      <c r="N360" s="48" t="str" cm="1">
        <f t="array" ref="N360">IFERROR(
IF(OR(N$9="",$I360=""),"",
SUMIFS(収穫記録!$P:$P,収穫記録!$D:$D,$J$1,収穫記録!$I:$I,$J$2,収穫記録!$J:$J,N$9,収穫記録!$F:$F,$I360,収穫記録!$B:$B,"&gt;="&amp;$J$5,収穫記録!$B:$B,"&lt;="&amp;$J$6)
/_xlfn.UNIQUE(_xlfn._xlws.FILTER($E:$E,$D:$D=$J$3))
/IF($J$4="総計",1,IF($J$4="割合",$H360,$K360/10))
),0)</f>
        <v/>
      </c>
      <c r="O360" s="48" t="str" cm="1">
        <f t="array" ref="O360">IFERROR(
IF(OR(O$9="",$I360=""),"",
SUMIFS(収穫記録!$P:$P,収穫記録!$D:$D,$J$1,収穫記録!$I:$I,$J$2,収穫記録!$J:$J,O$9,収穫記録!$F:$F,$I360,収穫記録!$B:$B,"&gt;="&amp;$J$5,収穫記録!$B:$B,"&lt;="&amp;$J$6)
/_xlfn.UNIQUE(_xlfn._xlws.FILTER($E:$E,$D:$D=$J$3))
/IF($J$4="総計",1,IF($J$4="割合",$H360,$K360/10))
),0)</f>
        <v/>
      </c>
      <c r="P360" s="48" t="str" cm="1">
        <f t="array" ref="P360">IFERROR(
IF(OR(P$9="",$I360=""),"",
SUMIFS(収穫記録!$P:$P,収穫記録!$D:$D,$J$1,収穫記録!$I:$I,$J$2,収穫記録!$J:$J,P$9,収穫記録!$F:$F,$I360,収穫記録!$B:$B,"&gt;="&amp;$J$5,収穫記録!$B:$B,"&lt;="&amp;$J$6)
/_xlfn.UNIQUE(_xlfn._xlws.FILTER($E:$E,$D:$D=$J$3))
/IF($J$4="総計",1,IF($J$4="割合",$H360,$K360/10))
),0)</f>
        <v/>
      </c>
      <c r="Q360" s="48" t="str" cm="1">
        <f t="array" ref="Q360">IFERROR(
IF(OR(Q$9="",$I360=""),"",
SUMIFS(収穫記録!$P:$P,収穫記録!$D:$D,$J$1,収穫記録!$I:$I,$J$2,収穫記録!$J:$J,Q$9,収穫記録!$F:$F,$I360,収穫記録!$B:$B,"&gt;="&amp;$J$5,収穫記録!$B:$B,"&lt;="&amp;$J$6)
/_xlfn.UNIQUE(_xlfn._xlws.FILTER($E:$E,$D:$D=$J$3))
/IF($J$4="総計",1,IF($J$4="割合",$H360,$K360/10))
),0)</f>
        <v/>
      </c>
      <c r="R360" s="48" t="str" cm="1">
        <f t="array" ref="R360">IFERROR(
IF(OR(R$9="",$I360=""),"",
SUMIFS(収穫記録!$P:$P,収穫記録!$D:$D,$J$1,収穫記録!$I:$I,$J$2,収穫記録!$J:$J,R$9,収穫記録!$F:$F,$I360,収穫記録!$B:$B,"&gt;="&amp;$J$5,収穫記録!$B:$B,"&lt;="&amp;$J$6)
/_xlfn.UNIQUE(_xlfn._xlws.FILTER($E:$E,$D:$D=$J$3))
/IF($J$4="総計",1,IF($J$4="割合",$H360,$K360/10))
),0)</f>
        <v/>
      </c>
      <c r="S360" s="48" t="str" cm="1">
        <f t="array" ref="S360">IFERROR(
IF(OR(S$9="",$I360=""),"",
SUMIFS(収穫記録!$P:$P,収穫記録!$D:$D,$J$1,収穫記録!$I:$I,$J$2,収穫記録!$J:$J,S$9,収穫記録!$F:$F,$I360,収穫記録!$B:$B,"&gt;="&amp;$J$5,収穫記録!$B:$B,"&lt;="&amp;$J$6)
/_xlfn.UNIQUE(_xlfn._xlws.FILTER($E:$E,$D:$D=$J$3))
/IF($J$4="総計",1,IF($J$4="割合",$H360,$K360/10))
),0)</f>
        <v/>
      </c>
      <c r="T360" s="48" t="str" cm="1">
        <f t="array" ref="T360">IFERROR(
IF(OR(T$9="",$I360=""),"",
SUMIFS(収穫記録!$P:$P,収穫記録!$D:$D,$J$1,収穫記録!$I:$I,$J$2,収穫記録!$J:$J,T$9,収穫記録!$F:$F,$I360,収穫記録!$B:$B,"&gt;="&amp;$J$5,収穫記録!$B:$B,"&lt;="&amp;$J$6)
/_xlfn.UNIQUE(_xlfn._xlws.FILTER($E:$E,$D:$D=$J$3))
/IF($J$4="総計",1,IF($J$4="割合",$H360,$K360/10))
),0)</f>
        <v/>
      </c>
      <c r="U360" s="48" t="str" cm="1">
        <f t="array" ref="U360">IFERROR(
IF(OR(U$9="",$I360=""),"",
SUMIFS(収穫記録!$P:$P,収穫記録!$D:$D,$J$1,収穫記録!$I:$I,$J$2,収穫記録!$J:$J,U$9,収穫記録!$F:$F,$I360,収穫記録!$B:$B,"&gt;="&amp;$J$5,収穫記録!$B:$B,"&lt;="&amp;$J$6)
/_xlfn.UNIQUE(_xlfn._xlws.FILTER($E:$E,$D:$D=$J$3))
/IF($J$4="総計",1,IF($J$4="割合",$H360,$K360/10))
),0)</f>
        <v/>
      </c>
      <c r="V360" s="48" t="str" cm="1">
        <f t="array" ref="V360">IFERROR(
IF(OR(V$9="",$I360=""),"",
SUMIFS(収穫記録!$P:$P,収穫記録!$D:$D,$J$1,収穫記録!$I:$I,$J$2,収穫記録!$J:$J,V$9,収穫記録!$F:$F,$I360,収穫記録!$B:$B,"&gt;="&amp;$J$5,収穫記録!$B:$B,"&lt;="&amp;$J$6)
/_xlfn.UNIQUE(_xlfn._xlws.FILTER($E:$E,$D:$D=$J$3))
/IF($J$4="総計",1,IF($J$4="割合",$H360,$K360/10))
),0)</f>
        <v/>
      </c>
      <c r="W360" s="48" t="str" cm="1">
        <f t="array" ref="W360">IFERROR(
IF(OR(W$9="",$I360=""),"",
SUMIFS(収穫記録!$P:$P,収穫記録!$D:$D,$J$1,収穫記録!$I:$I,$J$2,収穫記録!$J:$J,W$9,収穫記録!$F:$F,$I360,収穫記録!$B:$B,"&gt;="&amp;$J$5,収穫記録!$B:$B,"&lt;="&amp;$J$6)
/_xlfn.UNIQUE(_xlfn._xlws.FILTER($E:$E,$D:$D=$J$3))
/IF($J$4="総計",1,IF($J$4="割合",$H360,$K360/10))
),0)</f>
        <v/>
      </c>
      <c r="X360" s="48" t="str" cm="1">
        <f t="array" ref="X360">IFERROR(
IF(OR(X$9="",$I360=""),"",
SUMIFS(収穫記録!$P:$P,収穫記録!$D:$D,$J$1,収穫記録!$I:$I,$J$2,収穫記録!$J:$J,X$9,収穫記録!$F:$F,$I360,収穫記録!$B:$B,"&gt;="&amp;$J$5,収穫記録!$B:$B,"&lt;="&amp;$J$6)
/_xlfn.UNIQUE(_xlfn._xlws.FILTER($E:$E,$D:$D=$J$3))
/IF($J$4="総計",1,IF($J$4="割合",$H360,$K360/10))
),0)</f>
        <v/>
      </c>
    </row>
    <row r="361" spans="10:24">
      <c r="J361" s="13"/>
      <c r="K361" s="37"/>
      <c r="L361" s="46" t="str">
        <f t="shared" si="5"/>
        <v/>
      </c>
      <c r="M361" s="47" cm="1">
        <f t="array" ref="M361">IFERROR(
IF(OR(M$9="",$I361=""),"",
SUMIFS(収穫記録!$P:$P,収穫記録!$D:$D,$J$1,収穫記録!$I:$I,$J$2,収穫記録!$J:$J,M$9,収穫記録!$F:$F,$I361,収穫記録!$B:$B,"&gt;="&amp;$J$5,収穫記録!$B:$B,"&lt;="&amp;$J$6)
/_xlfn.UNIQUE(_xlfn._xlws.FILTER($E:$E,$D:$D=$J$3))
/IF($J$4="総計",1,IF($J$4="割合",$H361,$K361/10))
),0)</f>
        <v>0</v>
      </c>
      <c r="N361" s="48" t="str" cm="1">
        <f t="array" ref="N361">IFERROR(
IF(OR(N$9="",$I361=""),"",
SUMIFS(収穫記録!$P:$P,収穫記録!$D:$D,$J$1,収穫記録!$I:$I,$J$2,収穫記録!$J:$J,N$9,収穫記録!$F:$F,$I361,収穫記録!$B:$B,"&gt;="&amp;$J$5,収穫記録!$B:$B,"&lt;="&amp;$J$6)
/_xlfn.UNIQUE(_xlfn._xlws.FILTER($E:$E,$D:$D=$J$3))
/IF($J$4="総計",1,IF($J$4="割合",$H361,$K361/10))
),0)</f>
        <v/>
      </c>
      <c r="O361" s="48" t="str" cm="1">
        <f t="array" ref="O361">IFERROR(
IF(OR(O$9="",$I361=""),"",
SUMIFS(収穫記録!$P:$P,収穫記録!$D:$D,$J$1,収穫記録!$I:$I,$J$2,収穫記録!$J:$J,O$9,収穫記録!$F:$F,$I361,収穫記録!$B:$B,"&gt;="&amp;$J$5,収穫記録!$B:$B,"&lt;="&amp;$J$6)
/_xlfn.UNIQUE(_xlfn._xlws.FILTER($E:$E,$D:$D=$J$3))
/IF($J$4="総計",1,IF($J$4="割合",$H361,$K361/10))
),0)</f>
        <v/>
      </c>
      <c r="P361" s="48" t="str" cm="1">
        <f t="array" ref="P361">IFERROR(
IF(OR(P$9="",$I361=""),"",
SUMIFS(収穫記録!$P:$P,収穫記録!$D:$D,$J$1,収穫記録!$I:$I,$J$2,収穫記録!$J:$J,P$9,収穫記録!$F:$F,$I361,収穫記録!$B:$B,"&gt;="&amp;$J$5,収穫記録!$B:$B,"&lt;="&amp;$J$6)
/_xlfn.UNIQUE(_xlfn._xlws.FILTER($E:$E,$D:$D=$J$3))
/IF($J$4="総計",1,IF($J$4="割合",$H361,$K361/10))
),0)</f>
        <v/>
      </c>
      <c r="Q361" s="48" t="str" cm="1">
        <f t="array" ref="Q361">IFERROR(
IF(OR(Q$9="",$I361=""),"",
SUMIFS(収穫記録!$P:$P,収穫記録!$D:$D,$J$1,収穫記録!$I:$I,$J$2,収穫記録!$J:$J,Q$9,収穫記録!$F:$F,$I361,収穫記録!$B:$B,"&gt;="&amp;$J$5,収穫記録!$B:$B,"&lt;="&amp;$J$6)
/_xlfn.UNIQUE(_xlfn._xlws.FILTER($E:$E,$D:$D=$J$3))
/IF($J$4="総計",1,IF($J$4="割合",$H361,$K361/10))
),0)</f>
        <v/>
      </c>
      <c r="R361" s="48" t="str" cm="1">
        <f t="array" ref="R361">IFERROR(
IF(OR(R$9="",$I361=""),"",
SUMIFS(収穫記録!$P:$P,収穫記録!$D:$D,$J$1,収穫記録!$I:$I,$J$2,収穫記録!$J:$J,R$9,収穫記録!$F:$F,$I361,収穫記録!$B:$B,"&gt;="&amp;$J$5,収穫記録!$B:$B,"&lt;="&amp;$J$6)
/_xlfn.UNIQUE(_xlfn._xlws.FILTER($E:$E,$D:$D=$J$3))
/IF($J$4="総計",1,IF($J$4="割合",$H361,$K361/10))
),0)</f>
        <v/>
      </c>
      <c r="S361" s="48" t="str" cm="1">
        <f t="array" ref="S361">IFERROR(
IF(OR(S$9="",$I361=""),"",
SUMIFS(収穫記録!$P:$P,収穫記録!$D:$D,$J$1,収穫記録!$I:$I,$J$2,収穫記録!$J:$J,S$9,収穫記録!$F:$F,$I361,収穫記録!$B:$B,"&gt;="&amp;$J$5,収穫記録!$B:$B,"&lt;="&amp;$J$6)
/_xlfn.UNIQUE(_xlfn._xlws.FILTER($E:$E,$D:$D=$J$3))
/IF($J$4="総計",1,IF($J$4="割合",$H361,$K361/10))
),0)</f>
        <v/>
      </c>
      <c r="T361" s="48" t="str" cm="1">
        <f t="array" ref="T361">IFERROR(
IF(OR(T$9="",$I361=""),"",
SUMIFS(収穫記録!$P:$P,収穫記録!$D:$D,$J$1,収穫記録!$I:$I,$J$2,収穫記録!$J:$J,T$9,収穫記録!$F:$F,$I361,収穫記録!$B:$B,"&gt;="&amp;$J$5,収穫記録!$B:$B,"&lt;="&amp;$J$6)
/_xlfn.UNIQUE(_xlfn._xlws.FILTER($E:$E,$D:$D=$J$3))
/IF($J$4="総計",1,IF($J$4="割合",$H361,$K361/10))
),0)</f>
        <v/>
      </c>
      <c r="U361" s="48" t="str" cm="1">
        <f t="array" ref="U361">IFERROR(
IF(OR(U$9="",$I361=""),"",
SUMIFS(収穫記録!$P:$P,収穫記録!$D:$D,$J$1,収穫記録!$I:$I,$J$2,収穫記録!$J:$J,U$9,収穫記録!$F:$F,$I361,収穫記録!$B:$B,"&gt;="&amp;$J$5,収穫記録!$B:$B,"&lt;="&amp;$J$6)
/_xlfn.UNIQUE(_xlfn._xlws.FILTER($E:$E,$D:$D=$J$3))
/IF($J$4="総計",1,IF($J$4="割合",$H361,$K361/10))
),0)</f>
        <v/>
      </c>
      <c r="V361" s="48" t="str" cm="1">
        <f t="array" ref="V361">IFERROR(
IF(OR(V$9="",$I361=""),"",
SUMIFS(収穫記録!$P:$P,収穫記録!$D:$D,$J$1,収穫記録!$I:$I,$J$2,収穫記録!$J:$J,V$9,収穫記録!$F:$F,$I361,収穫記録!$B:$B,"&gt;="&amp;$J$5,収穫記録!$B:$B,"&lt;="&amp;$J$6)
/_xlfn.UNIQUE(_xlfn._xlws.FILTER($E:$E,$D:$D=$J$3))
/IF($J$4="総計",1,IF($J$4="割合",$H361,$K361/10))
),0)</f>
        <v/>
      </c>
      <c r="W361" s="48" t="str" cm="1">
        <f t="array" ref="W361">IFERROR(
IF(OR(W$9="",$I361=""),"",
SUMIFS(収穫記録!$P:$P,収穫記録!$D:$D,$J$1,収穫記録!$I:$I,$J$2,収穫記録!$J:$J,W$9,収穫記録!$F:$F,$I361,収穫記録!$B:$B,"&gt;="&amp;$J$5,収穫記録!$B:$B,"&lt;="&amp;$J$6)
/_xlfn.UNIQUE(_xlfn._xlws.FILTER($E:$E,$D:$D=$J$3))
/IF($J$4="総計",1,IF($J$4="割合",$H361,$K361/10))
),0)</f>
        <v/>
      </c>
      <c r="X361" s="48" t="str" cm="1">
        <f t="array" ref="X361">IFERROR(
IF(OR(X$9="",$I361=""),"",
SUMIFS(収穫記録!$P:$P,収穫記録!$D:$D,$J$1,収穫記録!$I:$I,$J$2,収穫記録!$J:$J,X$9,収穫記録!$F:$F,$I361,収穫記録!$B:$B,"&gt;="&amp;$J$5,収穫記録!$B:$B,"&lt;="&amp;$J$6)
/_xlfn.UNIQUE(_xlfn._xlws.FILTER($E:$E,$D:$D=$J$3))
/IF($J$4="総計",1,IF($J$4="割合",$H361,$K361/10))
),0)</f>
        <v/>
      </c>
    </row>
    <row r="362" spans="10:24">
      <c r="J362" s="13"/>
      <c r="K362" s="37"/>
      <c r="L362" s="46" t="str">
        <f t="shared" si="5"/>
        <v/>
      </c>
      <c r="M362" s="47" cm="1">
        <f t="array" ref="M362">IFERROR(
IF(OR(M$9="",$I362=""),"",
SUMIFS(収穫記録!$P:$P,収穫記録!$D:$D,$J$1,収穫記録!$I:$I,$J$2,収穫記録!$J:$J,M$9,収穫記録!$F:$F,$I362,収穫記録!$B:$B,"&gt;="&amp;$J$5,収穫記録!$B:$B,"&lt;="&amp;$J$6)
/_xlfn.UNIQUE(_xlfn._xlws.FILTER($E:$E,$D:$D=$J$3))
/IF($J$4="総計",1,IF($J$4="割合",$H362,$K362/10))
),0)</f>
        <v>0</v>
      </c>
      <c r="N362" s="48" t="str" cm="1">
        <f t="array" ref="N362">IFERROR(
IF(OR(N$9="",$I362=""),"",
SUMIFS(収穫記録!$P:$P,収穫記録!$D:$D,$J$1,収穫記録!$I:$I,$J$2,収穫記録!$J:$J,N$9,収穫記録!$F:$F,$I362,収穫記録!$B:$B,"&gt;="&amp;$J$5,収穫記録!$B:$B,"&lt;="&amp;$J$6)
/_xlfn.UNIQUE(_xlfn._xlws.FILTER($E:$E,$D:$D=$J$3))
/IF($J$4="総計",1,IF($J$4="割合",$H362,$K362/10))
),0)</f>
        <v/>
      </c>
      <c r="O362" s="48" t="str" cm="1">
        <f t="array" ref="O362">IFERROR(
IF(OR(O$9="",$I362=""),"",
SUMIFS(収穫記録!$P:$P,収穫記録!$D:$D,$J$1,収穫記録!$I:$I,$J$2,収穫記録!$J:$J,O$9,収穫記録!$F:$F,$I362,収穫記録!$B:$B,"&gt;="&amp;$J$5,収穫記録!$B:$B,"&lt;="&amp;$J$6)
/_xlfn.UNIQUE(_xlfn._xlws.FILTER($E:$E,$D:$D=$J$3))
/IF($J$4="総計",1,IF($J$4="割合",$H362,$K362/10))
),0)</f>
        <v/>
      </c>
      <c r="P362" s="48" t="str" cm="1">
        <f t="array" ref="P362">IFERROR(
IF(OR(P$9="",$I362=""),"",
SUMIFS(収穫記録!$P:$P,収穫記録!$D:$D,$J$1,収穫記録!$I:$I,$J$2,収穫記録!$J:$J,P$9,収穫記録!$F:$F,$I362,収穫記録!$B:$B,"&gt;="&amp;$J$5,収穫記録!$B:$B,"&lt;="&amp;$J$6)
/_xlfn.UNIQUE(_xlfn._xlws.FILTER($E:$E,$D:$D=$J$3))
/IF($J$4="総計",1,IF($J$4="割合",$H362,$K362/10))
),0)</f>
        <v/>
      </c>
      <c r="Q362" s="48" t="str" cm="1">
        <f t="array" ref="Q362">IFERROR(
IF(OR(Q$9="",$I362=""),"",
SUMIFS(収穫記録!$P:$P,収穫記録!$D:$D,$J$1,収穫記録!$I:$I,$J$2,収穫記録!$J:$J,Q$9,収穫記録!$F:$F,$I362,収穫記録!$B:$B,"&gt;="&amp;$J$5,収穫記録!$B:$B,"&lt;="&amp;$J$6)
/_xlfn.UNIQUE(_xlfn._xlws.FILTER($E:$E,$D:$D=$J$3))
/IF($J$4="総計",1,IF($J$4="割合",$H362,$K362/10))
),0)</f>
        <v/>
      </c>
      <c r="R362" s="48" t="str" cm="1">
        <f t="array" ref="R362">IFERROR(
IF(OR(R$9="",$I362=""),"",
SUMIFS(収穫記録!$P:$P,収穫記録!$D:$D,$J$1,収穫記録!$I:$I,$J$2,収穫記録!$J:$J,R$9,収穫記録!$F:$F,$I362,収穫記録!$B:$B,"&gt;="&amp;$J$5,収穫記録!$B:$B,"&lt;="&amp;$J$6)
/_xlfn.UNIQUE(_xlfn._xlws.FILTER($E:$E,$D:$D=$J$3))
/IF($J$4="総計",1,IF($J$4="割合",$H362,$K362/10))
),0)</f>
        <v/>
      </c>
      <c r="S362" s="48" t="str" cm="1">
        <f t="array" ref="S362">IFERROR(
IF(OR(S$9="",$I362=""),"",
SUMIFS(収穫記録!$P:$P,収穫記録!$D:$D,$J$1,収穫記録!$I:$I,$J$2,収穫記録!$J:$J,S$9,収穫記録!$F:$F,$I362,収穫記録!$B:$B,"&gt;="&amp;$J$5,収穫記録!$B:$B,"&lt;="&amp;$J$6)
/_xlfn.UNIQUE(_xlfn._xlws.FILTER($E:$E,$D:$D=$J$3))
/IF($J$4="総計",1,IF($J$4="割合",$H362,$K362/10))
),0)</f>
        <v/>
      </c>
      <c r="T362" s="48" t="str" cm="1">
        <f t="array" ref="T362">IFERROR(
IF(OR(T$9="",$I362=""),"",
SUMIFS(収穫記録!$P:$P,収穫記録!$D:$D,$J$1,収穫記録!$I:$I,$J$2,収穫記録!$J:$J,T$9,収穫記録!$F:$F,$I362,収穫記録!$B:$B,"&gt;="&amp;$J$5,収穫記録!$B:$B,"&lt;="&amp;$J$6)
/_xlfn.UNIQUE(_xlfn._xlws.FILTER($E:$E,$D:$D=$J$3))
/IF($J$4="総計",1,IF($J$4="割合",$H362,$K362/10))
),0)</f>
        <v/>
      </c>
      <c r="U362" s="48" t="str" cm="1">
        <f t="array" ref="U362">IFERROR(
IF(OR(U$9="",$I362=""),"",
SUMIFS(収穫記録!$P:$P,収穫記録!$D:$D,$J$1,収穫記録!$I:$I,$J$2,収穫記録!$J:$J,U$9,収穫記録!$F:$F,$I362,収穫記録!$B:$B,"&gt;="&amp;$J$5,収穫記録!$B:$B,"&lt;="&amp;$J$6)
/_xlfn.UNIQUE(_xlfn._xlws.FILTER($E:$E,$D:$D=$J$3))
/IF($J$4="総計",1,IF($J$4="割合",$H362,$K362/10))
),0)</f>
        <v/>
      </c>
      <c r="V362" s="48" t="str" cm="1">
        <f t="array" ref="V362">IFERROR(
IF(OR(V$9="",$I362=""),"",
SUMIFS(収穫記録!$P:$P,収穫記録!$D:$D,$J$1,収穫記録!$I:$I,$J$2,収穫記録!$J:$J,V$9,収穫記録!$F:$F,$I362,収穫記録!$B:$B,"&gt;="&amp;$J$5,収穫記録!$B:$B,"&lt;="&amp;$J$6)
/_xlfn.UNIQUE(_xlfn._xlws.FILTER($E:$E,$D:$D=$J$3))
/IF($J$4="総計",1,IF($J$4="割合",$H362,$K362/10))
),0)</f>
        <v/>
      </c>
      <c r="W362" s="48" t="str" cm="1">
        <f t="array" ref="W362">IFERROR(
IF(OR(W$9="",$I362=""),"",
SUMIFS(収穫記録!$P:$P,収穫記録!$D:$D,$J$1,収穫記録!$I:$I,$J$2,収穫記録!$J:$J,W$9,収穫記録!$F:$F,$I362,収穫記録!$B:$B,"&gt;="&amp;$J$5,収穫記録!$B:$B,"&lt;="&amp;$J$6)
/_xlfn.UNIQUE(_xlfn._xlws.FILTER($E:$E,$D:$D=$J$3))
/IF($J$4="総計",1,IF($J$4="割合",$H362,$K362/10))
),0)</f>
        <v/>
      </c>
      <c r="X362" s="48" t="str" cm="1">
        <f t="array" ref="X362">IFERROR(
IF(OR(X$9="",$I362=""),"",
SUMIFS(収穫記録!$P:$P,収穫記録!$D:$D,$J$1,収穫記録!$I:$I,$J$2,収穫記録!$J:$J,X$9,収穫記録!$F:$F,$I362,収穫記録!$B:$B,"&gt;="&amp;$J$5,収穫記録!$B:$B,"&lt;="&amp;$J$6)
/_xlfn.UNIQUE(_xlfn._xlws.FILTER($E:$E,$D:$D=$J$3))
/IF($J$4="総計",1,IF($J$4="割合",$H362,$K362/10))
),0)</f>
        <v/>
      </c>
    </row>
    <row r="363" spans="10:24">
      <c r="J363" s="13"/>
      <c r="K363" s="37"/>
      <c r="L363" s="46" t="str">
        <f t="shared" si="5"/>
        <v/>
      </c>
      <c r="M363" s="47" cm="1">
        <f t="array" ref="M363">IFERROR(
IF(OR(M$9="",$I363=""),"",
SUMIFS(収穫記録!$P:$P,収穫記録!$D:$D,$J$1,収穫記録!$I:$I,$J$2,収穫記録!$J:$J,M$9,収穫記録!$F:$F,$I363,収穫記録!$B:$B,"&gt;="&amp;$J$5,収穫記録!$B:$B,"&lt;="&amp;$J$6)
/_xlfn.UNIQUE(_xlfn._xlws.FILTER($E:$E,$D:$D=$J$3))
/IF($J$4="総計",1,IF($J$4="割合",$H363,$K363/10))
),0)</f>
        <v>0</v>
      </c>
      <c r="N363" s="48" t="str" cm="1">
        <f t="array" ref="N363">IFERROR(
IF(OR(N$9="",$I363=""),"",
SUMIFS(収穫記録!$P:$P,収穫記録!$D:$D,$J$1,収穫記録!$I:$I,$J$2,収穫記録!$J:$J,N$9,収穫記録!$F:$F,$I363,収穫記録!$B:$B,"&gt;="&amp;$J$5,収穫記録!$B:$B,"&lt;="&amp;$J$6)
/_xlfn.UNIQUE(_xlfn._xlws.FILTER($E:$E,$D:$D=$J$3))
/IF($J$4="総計",1,IF($J$4="割合",$H363,$K363/10))
),0)</f>
        <v/>
      </c>
      <c r="O363" s="48" t="str" cm="1">
        <f t="array" ref="O363">IFERROR(
IF(OR(O$9="",$I363=""),"",
SUMIFS(収穫記録!$P:$P,収穫記録!$D:$D,$J$1,収穫記録!$I:$I,$J$2,収穫記録!$J:$J,O$9,収穫記録!$F:$F,$I363,収穫記録!$B:$B,"&gt;="&amp;$J$5,収穫記録!$B:$B,"&lt;="&amp;$J$6)
/_xlfn.UNIQUE(_xlfn._xlws.FILTER($E:$E,$D:$D=$J$3))
/IF($J$4="総計",1,IF($J$4="割合",$H363,$K363/10))
),0)</f>
        <v/>
      </c>
      <c r="P363" s="48" t="str" cm="1">
        <f t="array" ref="P363">IFERROR(
IF(OR(P$9="",$I363=""),"",
SUMIFS(収穫記録!$P:$P,収穫記録!$D:$D,$J$1,収穫記録!$I:$I,$J$2,収穫記録!$J:$J,P$9,収穫記録!$F:$F,$I363,収穫記録!$B:$B,"&gt;="&amp;$J$5,収穫記録!$B:$B,"&lt;="&amp;$J$6)
/_xlfn.UNIQUE(_xlfn._xlws.FILTER($E:$E,$D:$D=$J$3))
/IF($J$4="総計",1,IF($J$4="割合",$H363,$K363/10))
),0)</f>
        <v/>
      </c>
      <c r="Q363" s="48" t="str" cm="1">
        <f t="array" ref="Q363">IFERROR(
IF(OR(Q$9="",$I363=""),"",
SUMIFS(収穫記録!$P:$P,収穫記録!$D:$D,$J$1,収穫記録!$I:$I,$J$2,収穫記録!$J:$J,Q$9,収穫記録!$F:$F,$I363,収穫記録!$B:$B,"&gt;="&amp;$J$5,収穫記録!$B:$B,"&lt;="&amp;$J$6)
/_xlfn.UNIQUE(_xlfn._xlws.FILTER($E:$E,$D:$D=$J$3))
/IF($J$4="総計",1,IF($J$4="割合",$H363,$K363/10))
),0)</f>
        <v/>
      </c>
      <c r="R363" s="48" t="str" cm="1">
        <f t="array" ref="R363">IFERROR(
IF(OR(R$9="",$I363=""),"",
SUMIFS(収穫記録!$P:$P,収穫記録!$D:$D,$J$1,収穫記録!$I:$I,$J$2,収穫記録!$J:$J,R$9,収穫記録!$F:$F,$I363,収穫記録!$B:$B,"&gt;="&amp;$J$5,収穫記録!$B:$B,"&lt;="&amp;$J$6)
/_xlfn.UNIQUE(_xlfn._xlws.FILTER($E:$E,$D:$D=$J$3))
/IF($J$4="総計",1,IF($J$4="割合",$H363,$K363/10))
),0)</f>
        <v/>
      </c>
      <c r="S363" s="48" t="str" cm="1">
        <f t="array" ref="S363">IFERROR(
IF(OR(S$9="",$I363=""),"",
SUMIFS(収穫記録!$P:$P,収穫記録!$D:$D,$J$1,収穫記録!$I:$I,$J$2,収穫記録!$J:$J,S$9,収穫記録!$F:$F,$I363,収穫記録!$B:$B,"&gt;="&amp;$J$5,収穫記録!$B:$B,"&lt;="&amp;$J$6)
/_xlfn.UNIQUE(_xlfn._xlws.FILTER($E:$E,$D:$D=$J$3))
/IF($J$4="総計",1,IF($J$4="割合",$H363,$K363/10))
),0)</f>
        <v/>
      </c>
      <c r="T363" s="48" t="str" cm="1">
        <f t="array" ref="T363">IFERROR(
IF(OR(T$9="",$I363=""),"",
SUMIFS(収穫記録!$P:$P,収穫記録!$D:$D,$J$1,収穫記録!$I:$I,$J$2,収穫記録!$J:$J,T$9,収穫記録!$F:$F,$I363,収穫記録!$B:$B,"&gt;="&amp;$J$5,収穫記録!$B:$B,"&lt;="&amp;$J$6)
/_xlfn.UNIQUE(_xlfn._xlws.FILTER($E:$E,$D:$D=$J$3))
/IF($J$4="総計",1,IF($J$4="割合",$H363,$K363/10))
),0)</f>
        <v/>
      </c>
      <c r="U363" s="48" t="str" cm="1">
        <f t="array" ref="U363">IFERROR(
IF(OR(U$9="",$I363=""),"",
SUMIFS(収穫記録!$P:$P,収穫記録!$D:$D,$J$1,収穫記録!$I:$I,$J$2,収穫記録!$J:$J,U$9,収穫記録!$F:$F,$I363,収穫記録!$B:$B,"&gt;="&amp;$J$5,収穫記録!$B:$B,"&lt;="&amp;$J$6)
/_xlfn.UNIQUE(_xlfn._xlws.FILTER($E:$E,$D:$D=$J$3))
/IF($J$4="総計",1,IF($J$4="割合",$H363,$K363/10))
),0)</f>
        <v/>
      </c>
      <c r="V363" s="48" t="str" cm="1">
        <f t="array" ref="V363">IFERROR(
IF(OR(V$9="",$I363=""),"",
SUMIFS(収穫記録!$P:$P,収穫記録!$D:$D,$J$1,収穫記録!$I:$I,$J$2,収穫記録!$J:$J,V$9,収穫記録!$F:$F,$I363,収穫記録!$B:$B,"&gt;="&amp;$J$5,収穫記録!$B:$B,"&lt;="&amp;$J$6)
/_xlfn.UNIQUE(_xlfn._xlws.FILTER($E:$E,$D:$D=$J$3))
/IF($J$4="総計",1,IF($J$4="割合",$H363,$K363/10))
),0)</f>
        <v/>
      </c>
      <c r="W363" s="48" t="str" cm="1">
        <f t="array" ref="W363">IFERROR(
IF(OR(W$9="",$I363=""),"",
SUMIFS(収穫記録!$P:$P,収穫記録!$D:$D,$J$1,収穫記録!$I:$I,$J$2,収穫記録!$J:$J,W$9,収穫記録!$F:$F,$I363,収穫記録!$B:$B,"&gt;="&amp;$J$5,収穫記録!$B:$B,"&lt;="&amp;$J$6)
/_xlfn.UNIQUE(_xlfn._xlws.FILTER($E:$E,$D:$D=$J$3))
/IF($J$4="総計",1,IF($J$4="割合",$H363,$K363/10))
),0)</f>
        <v/>
      </c>
      <c r="X363" s="48" t="str" cm="1">
        <f t="array" ref="X363">IFERROR(
IF(OR(X$9="",$I363=""),"",
SUMIFS(収穫記録!$P:$P,収穫記録!$D:$D,$J$1,収穫記録!$I:$I,$J$2,収穫記録!$J:$J,X$9,収穫記録!$F:$F,$I363,収穫記録!$B:$B,"&gt;="&amp;$J$5,収穫記録!$B:$B,"&lt;="&amp;$J$6)
/_xlfn.UNIQUE(_xlfn._xlws.FILTER($E:$E,$D:$D=$J$3))
/IF($J$4="総計",1,IF($J$4="割合",$H363,$K363/10))
),0)</f>
        <v/>
      </c>
    </row>
    <row r="364" spans="10:24">
      <c r="J364" s="13"/>
      <c r="K364" s="37"/>
      <c r="L364" s="46" t="str">
        <f t="shared" si="5"/>
        <v/>
      </c>
      <c r="M364" s="47" cm="1">
        <f t="array" ref="M364">IFERROR(
IF(OR(M$9="",$I364=""),"",
SUMIFS(収穫記録!$P:$P,収穫記録!$D:$D,$J$1,収穫記録!$I:$I,$J$2,収穫記録!$J:$J,M$9,収穫記録!$F:$F,$I364,収穫記録!$B:$B,"&gt;="&amp;$J$5,収穫記録!$B:$B,"&lt;="&amp;$J$6)
/_xlfn.UNIQUE(_xlfn._xlws.FILTER($E:$E,$D:$D=$J$3))
/IF($J$4="総計",1,IF($J$4="割合",$H364,$K364/10))
),0)</f>
        <v>0</v>
      </c>
      <c r="N364" s="48" t="str" cm="1">
        <f t="array" ref="N364">IFERROR(
IF(OR(N$9="",$I364=""),"",
SUMIFS(収穫記録!$P:$P,収穫記録!$D:$D,$J$1,収穫記録!$I:$I,$J$2,収穫記録!$J:$J,N$9,収穫記録!$F:$F,$I364,収穫記録!$B:$B,"&gt;="&amp;$J$5,収穫記録!$B:$B,"&lt;="&amp;$J$6)
/_xlfn.UNIQUE(_xlfn._xlws.FILTER($E:$E,$D:$D=$J$3))
/IF($J$4="総計",1,IF($J$4="割合",$H364,$K364/10))
),0)</f>
        <v/>
      </c>
      <c r="O364" s="48" t="str" cm="1">
        <f t="array" ref="O364">IFERROR(
IF(OR(O$9="",$I364=""),"",
SUMIFS(収穫記録!$P:$P,収穫記録!$D:$D,$J$1,収穫記録!$I:$I,$J$2,収穫記録!$J:$J,O$9,収穫記録!$F:$F,$I364,収穫記録!$B:$B,"&gt;="&amp;$J$5,収穫記録!$B:$B,"&lt;="&amp;$J$6)
/_xlfn.UNIQUE(_xlfn._xlws.FILTER($E:$E,$D:$D=$J$3))
/IF($J$4="総計",1,IF($J$4="割合",$H364,$K364/10))
),0)</f>
        <v/>
      </c>
      <c r="P364" s="48" t="str" cm="1">
        <f t="array" ref="P364">IFERROR(
IF(OR(P$9="",$I364=""),"",
SUMIFS(収穫記録!$P:$P,収穫記録!$D:$D,$J$1,収穫記録!$I:$I,$J$2,収穫記録!$J:$J,P$9,収穫記録!$F:$F,$I364,収穫記録!$B:$B,"&gt;="&amp;$J$5,収穫記録!$B:$B,"&lt;="&amp;$J$6)
/_xlfn.UNIQUE(_xlfn._xlws.FILTER($E:$E,$D:$D=$J$3))
/IF($J$4="総計",1,IF($J$4="割合",$H364,$K364/10))
),0)</f>
        <v/>
      </c>
      <c r="Q364" s="48" t="str" cm="1">
        <f t="array" ref="Q364">IFERROR(
IF(OR(Q$9="",$I364=""),"",
SUMIFS(収穫記録!$P:$P,収穫記録!$D:$D,$J$1,収穫記録!$I:$I,$J$2,収穫記録!$J:$J,Q$9,収穫記録!$F:$F,$I364,収穫記録!$B:$B,"&gt;="&amp;$J$5,収穫記録!$B:$B,"&lt;="&amp;$J$6)
/_xlfn.UNIQUE(_xlfn._xlws.FILTER($E:$E,$D:$D=$J$3))
/IF($J$4="総計",1,IF($J$4="割合",$H364,$K364/10))
),0)</f>
        <v/>
      </c>
      <c r="R364" s="48" t="str" cm="1">
        <f t="array" ref="R364">IFERROR(
IF(OR(R$9="",$I364=""),"",
SUMIFS(収穫記録!$P:$P,収穫記録!$D:$D,$J$1,収穫記録!$I:$I,$J$2,収穫記録!$J:$J,R$9,収穫記録!$F:$F,$I364,収穫記録!$B:$B,"&gt;="&amp;$J$5,収穫記録!$B:$B,"&lt;="&amp;$J$6)
/_xlfn.UNIQUE(_xlfn._xlws.FILTER($E:$E,$D:$D=$J$3))
/IF($J$4="総計",1,IF($J$4="割合",$H364,$K364/10))
),0)</f>
        <v/>
      </c>
      <c r="S364" s="48" t="str" cm="1">
        <f t="array" ref="S364">IFERROR(
IF(OR(S$9="",$I364=""),"",
SUMIFS(収穫記録!$P:$P,収穫記録!$D:$D,$J$1,収穫記録!$I:$I,$J$2,収穫記録!$J:$J,S$9,収穫記録!$F:$F,$I364,収穫記録!$B:$B,"&gt;="&amp;$J$5,収穫記録!$B:$B,"&lt;="&amp;$J$6)
/_xlfn.UNIQUE(_xlfn._xlws.FILTER($E:$E,$D:$D=$J$3))
/IF($J$4="総計",1,IF($J$4="割合",$H364,$K364/10))
),0)</f>
        <v/>
      </c>
      <c r="T364" s="48" t="str" cm="1">
        <f t="array" ref="T364">IFERROR(
IF(OR(T$9="",$I364=""),"",
SUMIFS(収穫記録!$P:$P,収穫記録!$D:$D,$J$1,収穫記録!$I:$I,$J$2,収穫記録!$J:$J,T$9,収穫記録!$F:$F,$I364,収穫記録!$B:$B,"&gt;="&amp;$J$5,収穫記録!$B:$B,"&lt;="&amp;$J$6)
/_xlfn.UNIQUE(_xlfn._xlws.FILTER($E:$E,$D:$D=$J$3))
/IF($J$4="総計",1,IF($J$4="割合",$H364,$K364/10))
),0)</f>
        <v/>
      </c>
      <c r="U364" s="48" t="str" cm="1">
        <f t="array" ref="U364">IFERROR(
IF(OR(U$9="",$I364=""),"",
SUMIFS(収穫記録!$P:$P,収穫記録!$D:$D,$J$1,収穫記録!$I:$I,$J$2,収穫記録!$J:$J,U$9,収穫記録!$F:$F,$I364,収穫記録!$B:$B,"&gt;="&amp;$J$5,収穫記録!$B:$B,"&lt;="&amp;$J$6)
/_xlfn.UNIQUE(_xlfn._xlws.FILTER($E:$E,$D:$D=$J$3))
/IF($J$4="総計",1,IF($J$4="割合",$H364,$K364/10))
),0)</f>
        <v/>
      </c>
      <c r="V364" s="48" t="str" cm="1">
        <f t="array" ref="V364">IFERROR(
IF(OR(V$9="",$I364=""),"",
SUMIFS(収穫記録!$P:$P,収穫記録!$D:$D,$J$1,収穫記録!$I:$I,$J$2,収穫記録!$J:$J,V$9,収穫記録!$F:$F,$I364,収穫記録!$B:$B,"&gt;="&amp;$J$5,収穫記録!$B:$B,"&lt;="&amp;$J$6)
/_xlfn.UNIQUE(_xlfn._xlws.FILTER($E:$E,$D:$D=$J$3))
/IF($J$4="総計",1,IF($J$4="割合",$H364,$K364/10))
),0)</f>
        <v/>
      </c>
      <c r="W364" s="48" t="str" cm="1">
        <f t="array" ref="W364">IFERROR(
IF(OR(W$9="",$I364=""),"",
SUMIFS(収穫記録!$P:$P,収穫記録!$D:$D,$J$1,収穫記録!$I:$I,$J$2,収穫記録!$J:$J,W$9,収穫記録!$F:$F,$I364,収穫記録!$B:$B,"&gt;="&amp;$J$5,収穫記録!$B:$B,"&lt;="&amp;$J$6)
/_xlfn.UNIQUE(_xlfn._xlws.FILTER($E:$E,$D:$D=$J$3))
/IF($J$4="総計",1,IF($J$4="割合",$H364,$K364/10))
),0)</f>
        <v/>
      </c>
      <c r="X364" s="48" t="str" cm="1">
        <f t="array" ref="X364">IFERROR(
IF(OR(X$9="",$I364=""),"",
SUMIFS(収穫記録!$P:$P,収穫記録!$D:$D,$J$1,収穫記録!$I:$I,$J$2,収穫記録!$J:$J,X$9,収穫記録!$F:$F,$I364,収穫記録!$B:$B,"&gt;="&amp;$J$5,収穫記録!$B:$B,"&lt;="&amp;$J$6)
/_xlfn.UNIQUE(_xlfn._xlws.FILTER($E:$E,$D:$D=$J$3))
/IF($J$4="総計",1,IF($J$4="割合",$H364,$K364/10))
),0)</f>
        <v/>
      </c>
    </row>
    <row r="365" spans="10:24">
      <c r="J365" s="13"/>
      <c r="K365" s="37"/>
      <c r="L365" s="46" t="str">
        <f t="shared" si="5"/>
        <v/>
      </c>
      <c r="M365" s="47" cm="1">
        <f t="array" ref="M365">IFERROR(
IF(OR(M$9="",$I365=""),"",
SUMIFS(収穫記録!$P:$P,収穫記録!$D:$D,$J$1,収穫記録!$I:$I,$J$2,収穫記録!$J:$J,M$9,収穫記録!$F:$F,$I365,収穫記録!$B:$B,"&gt;="&amp;$J$5,収穫記録!$B:$B,"&lt;="&amp;$J$6)
/_xlfn.UNIQUE(_xlfn._xlws.FILTER($E:$E,$D:$D=$J$3))
/IF($J$4="総計",1,IF($J$4="割合",$H365,$K365/10))
),0)</f>
        <v>0</v>
      </c>
      <c r="N365" s="48" t="str" cm="1">
        <f t="array" ref="N365">IFERROR(
IF(OR(N$9="",$I365=""),"",
SUMIFS(収穫記録!$P:$P,収穫記録!$D:$D,$J$1,収穫記録!$I:$I,$J$2,収穫記録!$J:$J,N$9,収穫記録!$F:$F,$I365,収穫記録!$B:$B,"&gt;="&amp;$J$5,収穫記録!$B:$B,"&lt;="&amp;$J$6)
/_xlfn.UNIQUE(_xlfn._xlws.FILTER($E:$E,$D:$D=$J$3))
/IF($J$4="総計",1,IF($J$4="割合",$H365,$K365/10))
),0)</f>
        <v/>
      </c>
      <c r="O365" s="48" t="str" cm="1">
        <f t="array" ref="O365">IFERROR(
IF(OR(O$9="",$I365=""),"",
SUMIFS(収穫記録!$P:$P,収穫記録!$D:$D,$J$1,収穫記録!$I:$I,$J$2,収穫記録!$J:$J,O$9,収穫記録!$F:$F,$I365,収穫記録!$B:$B,"&gt;="&amp;$J$5,収穫記録!$B:$B,"&lt;="&amp;$J$6)
/_xlfn.UNIQUE(_xlfn._xlws.FILTER($E:$E,$D:$D=$J$3))
/IF($J$4="総計",1,IF($J$4="割合",$H365,$K365/10))
),0)</f>
        <v/>
      </c>
      <c r="P365" s="48" t="str" cm="1">
        <f t="array" ref="P365">IFERROR(
IF(OR(P$9="",$I365=""),"",
SUMIFS(収穫記録!$P:$P,収穫記録!$D:$D,$J$1,収穫記録!$I:$I,$J$2,収穫記録!$J:$J,P$9,収穫記録!$F:$F,$I365,収穫記録!$B:$B,"&gt;="&amp;$J$5,収穫記録!$B:$B,"&lt;="&amp;$J$6)
/_xlfn.UNIQUE(_xlfn._xlws.FILTER($E:$E,$D:$D=$J$3))
/IF($J$4="総計",1,IF($J$4="割合",$H365,$K365/10))
),0)</f>
        <v/>
      </c>
      <c r="Q365" s="48" t="str" cm="1">
        <f t="array" ref="Q365">IFERROR(
IF(OR(Q$9="",$I365=""),"",
SUMIFS(収穫記録!$P:$P,収穫記録!$D:$D,$J$1,収穫記録!$I:$I,$J$2,収穫記録!$J:$J,Q$9,収穫記録!$F:$F,$I365,収穫記録!$B:$B,"&gt;="&amp;$J$5,収穫記録!$B:$B,"&lt;="&amp;$J$6)
/_xlfn.UNIQUE(_xlfn._xlws.FILTER($E:$E,$D:$D=$J$3))
/IF($J$4="総計",1,IF($J$4="割合",$H365,$K365/10))
),0)</f>
        <v/>
      </c>
      <c r="R365" s="48" t="str" cm="1">
        <f t="array" ref="R365">IFERROR(
IF(OR(R$9="",$I365=""),"",
SUMIFS(収穫記録!$P:$P,収穫記録!$D:$D,$J$1,収穫記録!$I:$I,$J$2,収穫記録!$J:$J,R$9,収穫記録!$F:$F,$I365,収穫記録!$B:$B,"&gt;="&amp;$J$5,収穫記録!$B:$B,"&lt;="&amp;$J$6)
/_xlfn.UNIQUE(_xlfn._xlws.FILTER($E:$E,$D:$D=$J$3))
/IF($J$4="総計",1,IF($J$4="割合",$H365,$K365/10))
),0)</f>
        <v/>
      </c>
      <c r="S365" s="48" t="str" cm="1">
        <f t="array" ref="S365">IFERROR(
IF(OR(S$9="",$I365=""),"",
SUMIFS(収穫記録!$P:$P,収穫記録!$D:$D,$J$1,収穫記録!$I:$I,$J$2,収穫記録!$J:$J,S$9,収穫記録!$F:$F,$I365,収穫記録!$B:$B,"&gt;="&amp;$J$5,収穫記録!$B:$B,"&lt;="&amp;$J$6)
/_xlfn.UNIQUE(_xlfn._xlws.FILTER($E:$E,$D:$D=$J$3))
/IF($J$4="総計",1,IF($J$4="割合",$H365,$K365/10))
),0)</f>
        <v/>
      </c>
      <c r="T365" s="48" t="str" cm="1">
        <f t="array" ref="T365">IFERROR(
IF(OR(T$9="",$I365=""),"",
SUMIFS(収穫記録!$P:$P,収穫記録!$D:$D,$J$1,収穫記録!$I:$I,$J$2,収穫記録!$J:$J,T$9,収穫記録!$F:$F,$I365,収穫記録!$B:$B,"&gt;="&amp;$J$5,収穫記録!$B:$B,"&lt;="&amp;$J$6)
/_xlfn.UNIQUE(_xlfn._xlws.FILTER($E:$E,$D:$D=$J$3))
/IF($J$4="総計",1,IF($J$4="割合",$H365,$K365/10))
),0)</f>
        <v/>
      </c>
      <c r="U365" s="48" t="str" cm="1">
        <f t="array" ref="U365">IFERROR(
IF(OR(U$9="",$I365=""),"",
SUMIFS(収穫記録!$P:$P,収穫記録!$D:$D,$J$1,収穫記録!$I:$I,$J$2,収穫記録!$J:$J,U$9,収穫記録!$F:$F,$I365,収穫記録!$B:$B,"&gt;="&amp;$J$5,収穫記録!$B:$B,"&lt;="&amp;$J$6)
/_xlfn.UNIQUE(_xlfn._xlws.FILTER($E:$E,$D:$D=$J$3))
/IF($J$4="総計",1,IF($J$4="割合",$H365,$K365/10))
),0)</f>
        <v/>
      </c>
      <c r="V365" s="48" t="str" cm="1">
        <f t="array" ref="V365">IFERROR(
IF(OR(V$9="",$I365=""),"",
SUMIFS(収穫記録!$P:$P,収穫記録!$D:$D,$J$1,収穫記録!$I:$I,$J$2,収穫記録!$J:$J,V$9,収穫記録!$F:$F,$I365,収穫記録!$B:$B,"&gt;="&amp;$J$5,収穫記録!$B:$B,"&lt;="&amp;$J$6)
/_xlfn.UNIQUE(_xlfn._xlws.FILTER($E:$E,$D:$D=$J$3))
/IF($J$4="総計",1,IF($J$4="割合",$H365,$K365/10))
),0)</f>
        <v/>
      </c>
      <c r="W365" s="48" t="str" cm="1">
        <f t="array" ref="W365">IFERROR(
IF(OR(W$9="",$I365=""),"",
SUMIFS(収穫記録!$P:$P,収穫記録!$D:$D,$J$1,収穫記録!$I:$I,$J$2,収穫記録!$J:$J,W$9,収穫記録!$F:$F,$I365,収穫記録!$B:$B,"&gt;="&amp;$J$5,収穫記録!$B:$B,"&lt;="&amp;$J$6)
/_xlfn.UNIQUE(_xlfn._xlws.FILTER($E:$E,$D:$D=$J$3))
/IF($J$4="総計",1,IF($J$4="割合",$H365,$K365/10))
),0)</f>
        <v/>
      </c>
      <c r="X365" s="48" t="str" cm="1">
        <f t="array" ref="X365">IFERROR(
IF(OR(X$9="",$I365=""),"",
SUMIFS(収穫記録!$P:$P,収穫記録!$D:$D,$J$1,収穫記録!$I:$I,$J$2,収穫記録!$J:$J,X$9,収穫記録!$F:$F,$I365,収穫記録!$B:$B,"&gt;="&amp;$J$5,収穫記録!$B:$B,"&lt;="&amp;$J$6)
/_xlfn.UNIQUE(_xlfn._xlws.FILTER($E:$E,$D:$D=$J$3))
/IF($J$4="総計",1,IF($J$4="割合",$H365,$K365/10))
),0)</f>
        <v/>
      </c>
    </row>
    <row r="366" spans="10:24">
      <c r="J366" s="13"/>
      <c r="K366" s="37"/>
      <c r="L366" s="46" t="str">
        <f t="shared" si="5"/>
        <v/>
      </c>
      <c r="M366" s="47" cm="1">
        <f t="array" ref="M366">IFERROR(
IF(OR(M$9="",$I366=""),"",
SUMIFS(収穫記録!$P:$P,収穫記録!$D:$D,$J$1,収穫記録!$I:$I,$J$2,収穫記録!$J:$J,M$9,収穫記録!$F:$F,$I366,収穫記録!$B:$B,"&gt;="&amp;$J$5,収穫記録!$B:$B,"&lt;="&amp;$J$6)
/_xlfn.UNIQUE(_xlfn._xlws.FILTER($E:$E,$D:$D=$J$3))
/IF($J$4="総計",1,IF($J$4="割合",$H366,$K366/10))
),0)</f>
        <v>0</v>
      </c>
      <c r="N366" s="48" t="str" cm="1">
        <f t="array" ref="N366">IFERROR(
IF(OR(N$9="",$I366=""),"",
SUMIFS(収穫記録!$P:$P,収穫記録!$D:$D,$J$1,収穫記録!$I:$I,$J$2,収穫記録!$J:$J,N$9,収穫記録!$F:$F,$I366,収穫記録!$B:$B,"&gt;="&amp;$J$5,収穫記録!$B:$B,"&lt;="&amp;$J$6)
/_xlfn.UNIQUE(_xlfn._xlws.FILTER($E:$E,$D:$D=$J$3))
/IF($J$4="総計",1,IF($J$4="割合",$H366,$K366/10))
),0)</f>
        <v/>
      </c>
      <c r="O366" s="48" t="str" cm="1">
        <f t="array" ref="O366">IFERROR(
IF(OR(O$9="",$I366=""),"",
SUMIFS(収穫記録!$P:$P,収穫記録!$D:$D,$J$1,収穫記録!$I:$I,$J$2,収穫記録!$J:$J,O$9,収穫記録!$F:$F,$I366,収穫記録!$B:$B,"&gt;="&amp;$J$5,収穫記録!$B:$B,"&lt;="&amp;$J$6)
/_xlfn.UNIQUE(_xlfn._xlws.FILTER($E:$E,$D:$D=$J$3))
/IF($J$4="総計",1,IF($J$4="割合",$H366,$K366/10))
),0)</f>
        <v/>
      </c>
      <c r="P366" s="48" t="str" cm="1">
        <f t="array" ref="P366">IFERROR(
IF(OR(P$9="",$I366=""),"",
SUMIFS(収穫記録!$P:$P,収穫記録!$D:$D,$J$1,収穫記録!$I:$I,$J$2,収穫記録!$J:$J,P$9,収穫記録!$F:$F,$I366,収穫記録!$B:$B,"&gt;="&amp;$J$5,収穫記録!$B:$B,"&lt;="&amp;$J$6)
/_xlfn.UNIQUE(_xlfn._xlws.FILTER($E:$E,$D:$D=$J$3))
/IF($J$4="総計",1,IF($J$4="割合",$H366,$K366/10))
),0)</f>
        <v/>
      </c>
      <c r="Q366" s="48" t="str" cm="1">
        <f t="array" ref="Q366">IFERROR(
IF(OR(Q$9="",$I366=""),"",
SUMIFS(収穫記録!$P:$P,収穫記録!$D:$D,$J$1,収穫記録!$I:$I,$J$2,収穫記録!$J:$J,Q$9,収穫記録!$F:$F,$I366,収穫記録!$B:$B,"&gt;="&amp;$J$5,収穫記録!$B:$B,"&lt;="&amp;$J$6)
/_xlfn.UNIQUE(_xlfn._xlws.FILTER($E:$E,$D:$D=$J$3))
/IF($J$4="総計",1,IF($J$4="割合",$H366,$K366/10))
),0)</f>
        <v/>
      </c>
      <c r="R366" s="48" t="str" cm="1">
        <f t="array" ref="R366">IFERROR(
IF(OR(R$9="",$I366=""),"",
SUMIFS(収穫記録!$P:$P,収穫記録!$D:$D,$J$1,収穫記録!$I:$I,$J$2,収穫記録!$J:$J,R$9,収穫記録!$F:$F,$I366,収穫記録!$B:$B,"&gt;="&amp;$J$5,収穫記録!$B:$B,"&lt;="&amp;$J$6)
/_xlfn.UNIQUE(_xlfn._xlws.FILTER($E:$E,$D:$D=$J$3))
/IF($J$4="総計",1,IF($J$4="割合",$H366,$K366/10))
),0)</f>
        <v/>
      </c>
      <c r="S366" s="48" t="str" cm="1">
        <f t="array" ref="S366">IFERROR(
IF(OR(S$9="",$I366=""),"",
SUMIFS(収穫記録!$P:$P,収穫記録!$D:$D,$J$1,収穫記録!$I:$I,$J$2,収穫記録!$J:$J,S$9,収穫記録!$F:$F,$I366,収穫記録!$B:$B,"&gt;="&amp;$J$5,収穫記録!$B:$B,"&lt;="&amp;$J$6)
/_xlfn.UNIQUE(_xlfn._xlws.FILTER($E:$E,$D:$D=$J$3))
/IF($J$4="総計",1,IF($J$4="割合",$H366,$K366/10))
),0)</f>
        <v/>
      </c>
      <c r="T366" s="48" t="str" cm="1">
        <f t="array" ref="T366">IFERROR(
IF(OR(T$9="",$I366=""),"",
SUMIFS(収穫記録!$P:$P,収穫記録!$D:$D,$J$1,収穫記録!$I:$I,$J$2,収穫記録!$J:$J,T$9,収穫記録!$F:$F,$I366,収穫記録!$B:$B,"&gt;="&amp;$J$5,収穫記録!$B:$B,"&lt;="&amp;$J$6)
/_xlfn.UNIQUE(_xlfn._xlws.FILTER($E:$E,$D:$D=$J$3))
/IF($J$4="総計",1,IF($J$4="割合",$H366,$K366/10))
),0)</f>
        <v/>
      </c>
      <c r="U366" s="48" t="str" cm="1">
        <f t="array" ref="U366">IFERROR(
IF(OR(U$9="",$I366=""),"",
SUMIFS(収穫記録!$P:$P,収穫記録!$D:$D,$J$1,収穫記録!$I:$I,$J$2,収穫記録!$J:$J,U$9,収穫記録!$F:$F,$I366,収穫記録!$B:$B,"&gt;="&amp;$J$5,収穫記録!$B:$B,"&lt;="&amp;$J$6)
/_xlfn.UNIQUE(_xlfn._xlws.FILTER($E:$E,$D:$D=$J$3))
/IF($J$4="総計",1,IF($J$4="割合",$H366,$K366/10))
),0)</f>
        <v/>
      </c>
      <c r="V366" s="48" t="str" cm="1">
        <f t="array" ref="V366">IFERROR(
IF(OR(V$9="",$I366=""),"",
SUMIFS(収穫記録!$P:$P,収穫記録!$D:$D,$J$1,収穫記録!$I:$I,$J$2,収穫記録!$J:$J,V$9,収穫記録!$F:$F,$I366,収穫記録!$B:$B,"&gt;="&amp;$J$5,収穫記録!$B:$B,"&lt;="&amp;$J$6)
/_xlfn.UNIQUE(_xlfn._xlws.FILTER($E:$E,$D:$D=$J$3))
/IF($J$4="総計",1,IF($J$4="割合",$H366,$K366/10))
),0)</f>
        <v/>
      </c>
      <c r="W366" s="48" t="str" cm="1">
        <f t="array" ref="W366">IFERROR(
IF(OR(W$9="",$I366=""),"",
SUMIFS(収穫記録!$P:$P,収穫記録!$D:$D,$J$1,収穫記録!$I:$I,$J$2,収穫記録!$J:$J,W$9,収穫記録!$F:$F,$I366,収穫記録!$B:$B,"&gt;="&amp;$J$5,収穫記録!$B:$B,"&lt;="&amp;$J$6)
/_xlfn.UNIQUE(_xlfn._xlws.FILTER($E:$E,$D:$D=$J$3))
/IF($J$4="総計",1,IF($J$4="割合",$H366,$K366/10))
),0)</f>
        <v/>
      </c>
      <c r="X366" s="48" t="str" cm="1">
        <f t="array" ref="X366">IFERROR(
IF(OR(X$9="",$I366=""),"",
SUMIFS(収穫記録!$P:$P,収穫記録!$D:$D,$J$1,収穫記録!$I:$I,$J$2,収穫記録!$J:$J,X$9,収穫記録!$F:$F,$I366,収穫記録!$B:$B,"&gt;="&amp;$J$5,収穫記録!$B:$B,"&lt;="&amp;$J$6)
/_xlfn.UNIQUE(_xlfn._xlws.FILTER($E:$E,$D:$D=$J$3))
/IF($J$4="総計",1,IF($J$4="割合",$H366,$K366/10))
),0)</f>
        <v/>
      </c>
    </row>
    <row r="367" spans="10:24">
      <c r="J367" s="13"/>
      <c r="K367" s="37"/>
      <c r="L367" s="46" t="str">
        <f t="shared" si="5"/>
        <v/>
      </c>
      <c r="M367" s="47" cm="1">
        <f t="array" ref="M367">IFERROR(
IF(OR(M$9="",$I367=""),"",
SUMIFS(収穫記録!$P:$P,収穫記録!$D:$D,$J$1,収穫記録!$I:$I,$J$2,収穫記録!$J:$J,M$9,収穫記録!$F:$F,$I367,収穫記録!$B:$B,"&gt;="&amp;$J$5,収穫記録!$B:$B,"&lt;="&amp;$J$6)
/_xlfn.UNIQUE(_xlfn._xlws.FILTER($E:$E,$D:$D=$J$3))
/IF($J$4="総計",1,IF($J$4="割合",$H367,$K367/10))
),0)</f>
        <v>0</v>
      </c>
      <c r="N367" s="48" t="str" cm="1">
        <f t="array" ref="N367">IFERROR(
IF(OR(N$9="",$I367=""),"",
SUMIFS(収穫記録!$P:$P,収穫記録!$D:$D,$J$1,収穫記録!$I:$I,$J$2,収穫記録!$J:$J,N$9,収穫記録!$F:$F,$I367,収穫記録!$B:$B,"&gt;="&amp;$J$5,収穫記録!$B:$B,"&lt;="&amp;$J$6)
/_xlfn.UNIQUE(_xlfn._xlws.FILTER($E:$E,$D:$D=$J$3))
/IF($J$4="総計",1,IF($J$4="割合",$H367,$K367/10))
),0)</f>
        <v/>
      </c>
      <c r="O367" s="48" t="str" cm="1">
        <f t="array" ref="O367">IFERROR(
IF(OR(O$9="",$I367=""),"",
SUMIFS(収穫記録!$P:$P,収穫記録!$D:$D,$J$1,収穫記録!$I:$I,$J$2,収穫記録!$J:$J,O$9,収穫記録!$F:$F,$I367,収穫記録!$B:$B,"&gt;="&amp;$J$5,収穫記録!$B:$B,"&lt;="&amp;$J$6)
/_xlfn.UNIQUE(_xlfn._xlws.FILTER($E:$E,$D:$D=$J$3))
/IF($J$4="総計",1,IF($J$4="割合",$H367,$K367/10))
),0)</f>
        <v/>
      </c>
      <c r="P367" s="48" t="str" cm="1">
        <f t="array" ref="P367">IFERROR(
IF(OR(P$9="",$I367=""),"",
SUMIFS(収穫記録!$P:$P,収穫記録!$D:$D,$J$1,収穫記録!$I:$I,$J$2,収穫記録!$J:$J,P$9,収穫記録!$F:$F,$I367,収穫記録!$B:$B,"&gt;="&amp;$J$5,収穫記録!$B:$B,"&lt;="&amp;$J$6)
/_xlfn.UNIQUE(_xlfn._xlws.FILTER($E:$E,$D:$D=$J$3))
/IF($J$4="総計",1,IF($J$4="割合",$H367,$K367/10))
),0)</f>
        <v/>
      </c>
      <c r="Q367" s="48" t="str" cm="1">
        <f t="array" ref="Q367">IFERROR(
IF(OR(Q$9="",$I367=""),"",
SUMIFS(収穫記録!$P:$P,収穫記録!$D:$D,$J$1,収穫記録!$I:$I,$J$2,収穫記録!$J:$J,Q$9,収穫記録!$F:$F,$I367,収穫記録!$B:$B,"&gt;="&amp;$J$5,収穫記録!$B:$B,"&lt;="&amp;$J$6)
/_xlfn.UNIQUE(_xlfn._xlws.FILTER($E:$E,$D:$D=$J$3))
/IF($J$4="総計",1,IF($J$4="割合",$H367,$K367/10))
),0)</f>
        <v/>
      </c>
      <c r="R367" s="48" t="str" cm="1">
        <f t="array" ref="R367">IFERROR(
IF(OR(R$9="",$I367=""),"",
SUMIFS(収穫記録!$P:$P,収穫記録!$D:$D,$J$1,収穫記録!$I:$I,$J$2,収穫記録!$J:$J,R$9,収穫記録!$F:$F,$I367,収穫記録!$B:$B,"&gt;="&amp;$J$5,収穫記録!$B:$B,"&lt;="&amp;$J$6)
/_xlfn.UNIQUE(_xlfn._xlws.FILTER($E:$E,$D:$D=$J$3))
/IF($J$4="総計",1,IF($J$4="割合",$H367,$K367/10))
),0)</f>
        <v/>
      </c>
      <c r="S367" s="48" t="str" cm="1">
        <f t="array" ref="S367">IFERROR(
IF(OR(S$9="",$I367=""),"",
SUMIFS(収穫記録!$P:$P,収穫記録!$D:$D,$J$1,収穫記録!$I:$I,$J$2,収穫記録!$J:$J,S$9,収穫記録!$F:$F,$I367,収穫記録!$B:$B,"&gt;="&amp;$J$5,収穫記録!$B:$B,"&lt;="&amp;$J$6)
/_xlfn.UNIQUE(_xlfn._xlws.FILTER($E:$E,$D:$D=$J$3))
/IF($J$4="総計",1,IF($J$4="割合",$H367,$K367/10))
),0)</f>
        <v/>
      </c>
      <c r="T367" s="48" t="str" cm="1">
        <f t="array" ref="T367">IFERROR(
IF(OR(T$9="",$I367=""),"",
SUMIFS(収穫記録!$P:$P,収穫記録!$D:$D,$J$1,収穫記録!$I:$I,$J$2,収穫記録!$J:$J,T$9,収穫記録!$F:$F,$I367,収穫記録!$B:$B,"&gt;="&amp;$J$5,収穫記録!$B:$B,"&lt;="&amp;$J$6)
/_xlfn.UNIQUE(_xlfn._xlws.FILTER($E:$E,$D:$D=$J$3))
/IF($J$4="総計",1,IF($J$4="割合",$H367,$K367/10))
),0)</f>
        <v/>
      </c>
      <c r="U367" s="48" t="str" cm="1">
        <f t="array" ref="U367">IFERROR(
IF(OR(U$9="",$I367=""),"",
SUMIFS(収穫記録!$P:$P,収穫記録!$D:$D,$J$1,収穫記録!$I:$I,$J$2,収穫記録!$J:$J,U$9,収穫記録!$F:$F,$I367,収穫記録!$B:$B,"&gt;="&amp;$J$5,収穫記録!$B:$B,"&lt;="&amp;$J$6)
/_xlfn.UNIQUE(_xlfn._xlws.FILTER($E:$E,$D:$D=$J$3))
/IF($J$4="総計",1,IF($J$4="割合",$H367,$K367/10))
),0)</f>
        <v/>
      </c>
      <c r="V367" s="48" t="str" cm="1">
        <f t="array" ref="V367">IFERROR(
IF(OR(V$9="",$I367=""),"",
SUMIFS(収穫記録!$P:$P,収穫記録!$D:$D,$J$1,収穫記録!$I:$I,$J$2,収穫記録!$J:$J,V$9,収穫記録!$F:$F,$I367,収穫記録!$B:$B,"&gt;="&amp;$J$5,収穫記録!$B:$B,"&lt;="&amp;$J$6)
/_xlfn.UNIQUE(_xlfn._xlws.FILTER($E:$E,$D:$D=$J$3))
/IF($J$4="総計",1,IF($J$4="割合",$H367,$K367/10))
),0)</f>
        <v/>
      </c>
      <c r="W367" s="48" t="str" cm="1">
        <f t="array" ref="W367">IFERROR(
IF(OR(W$9="",$I367=""),"",
SUMIFS(収穫記録!$P:$P,収穫記録!$D:$D,$J$1,収穫記録!$I:$I,$J$2,収穫記録!$J:$J,W$9,収穫記録!$F:$F,$I367,収穫記録!$B:$B,"&gt;="&amp;$J$5,収穫記録!$B:$B,"&lt;="&amp;$J$6)
/_xlfn.UNIQUE(_xlfn._xlws.FILTER($E:$E,$D:$D=$J$3))
/IF($J$4="総計",1,IF($J$4="割合",$H367,$K367/10))
),0)</f>
        <v/>
      </c>
      <c r="X367" s="48" t="str" cm="1">
        <f t="array" ref="X367">IFERROR(
IF(OR(X$9="",$I367=""),"",
SUMIFS(収穫記録!$P:$P,収穫記録!$D:$D,$J$1,収穫記録!$I:$I,$J$2,収穫記録!$J:$J,X$9,収穫記録!$F:$F,$I367,収穫記録!$B:$B,"&gt;="&amp;$J$5,収穫記録!$B:$B,"&lt;="&amp;$J$6)
/_xlfn.UNIQUE(_xlfn._xlws.FILTER($E:$E,$D:$D=$J$3))
/IF($J$4="総計",1,IF($J$4="割合",$H367,$K367/10))
),0)</f>
        <v/>
      </c>
    </row>
    <row r="368" spans="10:24">
      <c r="J368" s="13"/>
      <c r="K368" s="37"/>
      <c r="L368" s="46" t="str">
        <f t="shared" si="5"/>
        <v/>
      </c>
      <c r="M368" s="47" cm="1">
        <f t="array" ref="M368">IFERROR(
IF(OR(M$9="",$I368=""),"",
SUMIFS(収穫記録!$P:$P,収穫記録!$D:$D,$J$1,収穫記録!$I:$I,$J$2,収穫記録!$J:$J,M$9,収穫記録!$F:$F,$I368,収穫記録!$B:$B,"&gt;="&amp;$J$5,収穫記録!$B:$B,"&lt;="&amp;$J$6)
/_xlfn.UNIQUE(_xlfn._xlws.FILTER($E:$E,$D:$D=$J$3))
/IF($J$4="総計",1,IF($J$4="割合",$H368,$K368/10))
),0)</f>
        <v>0</v>
      </c>
      <c r="N368" s="48" t="str" cm="1">
        <f t="array" ref="N368">IFERROR(
IF(OR(N$9="",$I368=""),"",
SUMIFS(収穫記録!$P:$P,収穫記録!$D:$D,$J$1,収穫記録!$I:$I,$J$2,収穫記録!$J:$J,N$9,収穫記録!$F:$F,$I368,収穫記録!$B:$B,"&gt;="&amp;$J$5,収穫記録!$B:$B,"&lt;="&amp;$J$6)
/_xlfn.UNIQUE(_xlfn._xlws.FILTER($E:$E,$D:$D=$J$3))
/IF($J$4="総計",1,IF($J$4="割合",$H368,$K368/10))
),0)</f>
        <v/>
      </c>
      <c r="O368" s="48" t="str" cm="1">
        <f t="array" ref="O368">IFERROR(
IF(OR(O$9="",$I368=""),"",
SUMIFS(収穫記録!$P:$P,収穫記録!$D:$D,$J$1,収穫記録!$I:$I,$J$2,収穫記録!$J:$J,O$9,収穫記録!$F:$F,$I368,収穫記録!$B:$B,"&gt;="&amp;$J$5,収穫記録!$B:$B,"&lt;="&amp;$J$6)
/_xlfn.UNIQUE(_xlfn._xlws.FILTER($E:$E,$D:$D=$J$3))
/IF($J$4="総計",1,IF($J$4="割合",$H368,$K368/10))
),0)</f>
        <v/>
      </c>
      <c r="P368" s="48" t="str" cm="1">
        <f t="array" ref="P368">IFERROR(
IF(OR(P$9="",$I368=""),"",
SUMIFS(収穫記録!$P:$P,収穫記録!$D:$D,$J$1,収穫記録!$I:$I,$J$2,収穫記録!$J:$J,P$9,収穫記録!$F:$F,$I368,収穫記録!$B:$B,"&gt;="&amp;$J$5,収穫記録!$B:$B,"&lt;="&amp;$J$6)
/_xlfn.UNIQUE(_xlfn._xlws.FILTER($E:$E,$D:$D=$J$3))
/IF($J$4="総計",1,IF($J$4="割合",$H368,$K368/10))
),0)</f>
        <v/>
      </c>
      <c r="Q368" s="48" t="str" cm="1">
        <f t="array" ref="Q368">IFERROR(
IF(OR(Q$9="",$I368=""),"",
SUMIFS(収穫記録!$P:$P,収穫記録!$D:$D,$J$1,収穫記録!$I:$I,$J$2,収穫記録!$J:$J,Q$9,収穫記録!$F:$F,$I368,収穫記録!$B:$B,"&gt;="&amp;$J$5,収穫記録!$B:$B,"&lt;="&amp;$J$6)
/_xlfn.UNIQUE(_xlfn._xlws.FILTER($E:$E,$D:$D=$J$3))
/IF($J$4="総計",1,IF($J$4="割合",$H368,$K368/10))
),0)</f>
        <v/>
      </c>
      <c r="R368" s="48" t="str" cm="1">
        <f t="array" ref="R368">IFERROR(
IF(OR(R$9="",$I368=""),"",
SUMIFS(収穫記録!$P:$P,収穫記録!$D:$D,$J$1,収穫記録!$I:$I,$J$2,収穫記録!$J:$J,R$9,収穫記録!$F:$F,$I368,収穫記録!$B:$B,"&gt;="&amp;$J$5,収穫記録!$B:$B,"&lt;="&amp;$J$6)
/_xlfn.UNIQUE(_xlfn._xlws.FILTER($E:$E,$D:$D=$J$3))
/IF($J$4="総計",1,IF($J$4="割合",$H368,$K368/10))
),0)</f>
        <v/>
      </c>
      <c r="S368" s="48" t="str" cm="1">
        <f t="array" ref="S368">IFERROR(
IF(OR(S$9="",$I368=""),"",
SUMIFS(収穫記録!$P:$P,収穫記録!$D:$D,$J$1,収穫記録!$I:$I,$J$2,収穫記録!$J:$J,S$9,収穫記録!$F:$F,$I368,収穫記録!$B:$B,"&gt;="&amp;$J$5,収穫記録!$B:$B,"&lt;="&amp;$J$6)
/_xlfn.UNIQUE(_xlfn._xlws.FILTER($E:$E,$D:$D=$J$3))
/IF($J$4="総計",1,IF($J$4="割合",$H368,$K368/10))
),0)</f>
        <v/>
      </c>
      <c r="T368" s="48" t="str" cm="1">
        <f t="array" ref="T368">IFERROR(
IF(OR(T$9="",$I368=""),"",
SUMIFS(収穫記録!$P:$P,収穫記録!$D:$D,$J$1,収穫記録!$I:$I,$J$2,収穫記録!$J:$J,T$9,収穫記録!$F:$F,$I368,収穫記録!$B:$B,"&gt;="&amp;$J$5,収穫記録!$B:$B,"&lt;="&amp;$J$6)
/_xlfn.UNIQUE(_xlfn._xlws.FILTER($E:$E,$D:$D=$J$3))
/IF($J$4="総計",1,IF($J$4="割合",$H368,$K368/10))
),0)</f>
        <v/>
      </c>
      <c r="U368" s="48" t="str" cm="1">
        <f t="array" ref="U368">IFERROR(
IF(OR(U$9="",$I368=""),"",
SUMIFS(収穫記録!$P:$P,収穫記録!$D:$D,$J$1,収穫記録!$I:$I,$J$2,収穫記録!$J:$J,U$9,収穫記録!$F:$F,$I368,収穫記録!$B:$B,"&gt;="&amp;$J$5,収穫記録!$B:$B,"&lt;="&amp;$J$6)
/_xlfn.UNIQUE(_xlfn._xlws.FILTER($E:$E,$D:$D=$J$3))
/IF($J$4="総計",1,IF($J$4="割合",$H368,$K368/10))
),0)</f>
        <v/>
      </c>
      <c r="V368" s="48" t="str" cm="1">
        <f t="array" ref="V368">IFERROR(
IF(OR(V$9="",$I368=""),"",
SUMIFS(収穫記録!$P:$P,収穫記録!$D:$D,$J$1,収穫記録!$I:$I,$J$2,収穫記録!$J:$J,V$9,収穫記録!$F:$F,$I368,収穫記録!$B:$B,"&gt;="&amp;$J$5,収穫記録!$B:$B,"&lt;="&amp;$J$6)
/_xlfn.UNIQUE(_xlfn._xlws.FILTER($E:$E,$D:$D=$J$3))
/IF($J$4="総計",1,IF($J$4="割合",$H368,$K368/10))
),0)</f>
        <v/>
      </c>
      <c r="W368" s="48" t="str" cm="1">
        <f t="array" ref="W368">IFERROR(
IF(OR(W$9="",$I368=""),"",
SUMIFS(収穫記録!$P:$P,収穫記録!$D:$D,$J$1,収穫記録!$I:$I,$J$2,収穫記録!$J:$J,W$9,収穫記録!$F:$F,$I368,収穫記録!$B:$B,"&gt;="&amp;$J$5,収穫記録!$B:$B,"&lt;="&amp;$J$6)
/_xlfn.UNIQUE(_xlfn._xlws.FILTER($E:$E,$D:$D=$J$3))
/IF($J$4="総計",1,IF($J$4="割合",$H368,$K368/10))
),0)</f>
        <v/>
      </c>
      <c r="X368" s="48" t="str" cm="1">
        <f t="array" ref="X368">IFERROR(
IF(OR(X$9="",$I368=""),"",
SUMIFS(収穫記録!$P:$P,収穫記録!$D:$D,$J$1,収穫記録!$I:$I,$J$2,収穫記録!$J:$J,X$9,収穫記録!$F:$F,$I368,収穫記録!$B:$B,"&gt;="&amp;$J$5,収穫記録!$B:$B,"&lt;="&amp;$J$6)
/_xlfn.UNIQUE(_xlfn._xlws.FILTER($E:$E,$D:$D=$J$3))
/IF($J$4="総計",1,IF($J$4="割合",$H368,$K368/10))
),0)</f>
        <v/>
      </c>
    </row>
    <row r="369" spans="10:24">
      <c r="J369" s="13"/>
      <c r="K369" s="37"/>
      <c r="L369" s="46" t="str">
        <f t="shared" si="5"/>
        <v/>
      </c>
      <c r="M369" s="47" cm="1">
        <f t="array" ref="M369">IFERROR(
IF(OR(M$9="",$I369=""),"",
SUMIFS(収穫記録!$P:$P,収穫記録!$D:$D,$J$1,収穫記録!$I:$I,$J$2,収穫記録!$J:$J,M$9,収穫記録!$F:$F,$I369,収穫記録!$B:$B,"&gt;="&amp;$J$5,収穫記録!$B:$B,"&lt;="&amp;$J$6)
/_xlfn.UNIQUE(_xlfn._xlws.FILTER($E:$E,$D:$D=$J$3))
/IF($J$4="総計",1,IF($J$4="割合",$H369,$K369/10))
),0)</f>
        <v>0</v>
      </c>
      <c r="N369" s="48" t="str" cm="1">
        <f t="array" ref="N369">IFERROR(
IF(OR(N$9="",$I369=""),"",
SUMIFS(収穫記録!$P:$P,収穫記録!$D:$D,$J$1,収穫記録!$I:$I,$J$2,収穫記録!$J:$J,N$9,収穫記録!$F:$F,$I369,収穫記録!$B:$B,"&gt;="&amp;$J$5,収穫記録!$B:$B,"&lt;="&amp;$J$6)
/_xlfn.UNIQUE(_xlfn._xlws.FILTER($E:$E,$D:$D=$J$3))
/IF($J$4="総計",1,IF($J$4="割合",$H369,$K369/10))
),0)</f>
        <v/>
      </c>
      <c r="O369" s="48" t="str" cm="1">
        <f t="array" ref="O369">IFERROR(
IF(OR(O$9="",$I369=""),"",
SUMIFS(収穫記録!$P:$P,収穫記録!$D:$D,$J$1,収穫記録!$I:$I,$J$2,収穫記録!$J:$J,O$9,収穫記録!$F:$F,$I369,収穫記録!$B:$B,"&gt;="&amp;$J$5,収穫記録!$B:$B,"&lt;="&amp;$J$6)
/_xlfn.UNIQUE(_xlfn._xlws.FILTER($E:$E,$D:$D=$J$3))
/IF($J$4="総計",1,IF($J$4="割合",$H369,$K369/10))
),0)</f>
        <v/>
      </c>
      <c r="P369" s="48" t="str" cm="1">
        <f t="array" ref="P369">IFERROR(
IF(OR(P$9="",$I369=""),"",
SUMIFS(収穫記録!$P:$P,収穫記録!$D:$D,$J$1,収穫記録!$I:$I,$J$2,収穫記録!$J:$J,P$9,収穫記録!$F:$F,$I369,収穫記録!$B:$B,"&gt;="&amp;$J$5,収穫記録!$B:$B,"&lt;="&amp;$J$6)
/_xlfn.UNIQUE(_xlfn._xlws.FILTER($E:$E,$D:$D=$J$3))
/IF($J$4="総計",1,IF($J$4="割合",$H369,$K369/10))
),0)</f>
        <v/>
      </c>
      <c r="Q369" s="48" t="str" cm="1">
        <f t="array" ref="Q369">IFERROR(
IF(OR(Q$9="",$I369=""),"",
SUMIFS(収穫記録!$P:$P,収穫記録!$D:$D,$J$1,収穫記録!$I:$I,$J$2,収穫記録!$J:$J,Q$9,収穫記録!$F:$F,$I369,収穫記録!$B:$B,"&gt;="&amp;$J$5,収穫記録!$B:$B,"&lt;="&amp;$J$6)
/_xlfn.UNIQUE(_xlfn._xlws.FILTER($E:$E,$D:$D=$J$3))
/IF($J$4="総計",1,IF($J$4="割合",$H369,$K369/10))
),0)</f>
        <v/>
      </c>
      <c r="R369" s="48" t="str" cm="1">
        <f t="array" ref="R369">IFERROR(
IF(OR(R$9="",$I369=""),"",
SUMIFS(収穫記録!$P:$P,収穫記録!$D:$D,$J$1,収穫記録!$I:$I,$J$2,収穫記録!$J:$J,R$9,収穫記録!$F:$F,$I369,収穫記録!$B:$B,"&gt;="&amp;$J$5,収穫記録!$B:$B,"&lt;="&amp;$J$6)
/_xlfn.UNIQUE(_xlfn._xlws.FILTER($E:$E,$D:$D=$J$3))
/IF($J$4="総計",1,IF($J$4="割合",$H369,$K369/10))
),0)</f>
        <v/>
      </c>
      <c r="S369" s="48" t="str" cm="1">
        <f t="array" ref="S369">IFERROR(
IF(OR(S$9="",$I369=""),"",
SUMIFS(収穫記録!$P:$P,収穫記録!$D:$D,$J$1,収穫記録!$I:$I,$J$2,収穫記録!$J:$J,S$9,収穫記録!$F:$F,$I369,収穫記録!$B:$B,"&gt;="&amp;$J$5,収穫記録!$B:$B,"&lt;="&amp;$J$6)
/_xlfn.UNIQUE(_xlfn._xlws.FILTER($E:$E,$D:$D=$J$3))
/IF($J$4="総計",1,IF($J$4="割合",$H369,$K369/10))
),0)</f>
        <v/>
      </c>
      <c r="T369" s="48" t="str" cm="1">
        <f t="array" ref="T369">IFERROR(
IF(OR(T$9="",$I369=""),"",
SUMIFS(収穫記録!$P:$P,収穫記録!$D:$D,$J$1,収穫記録!$I:$I,$J$2,収穫記録!$J:$J,T$9,収穫記録!$F:$F,$I369,収穫記録!$B:$B,"&gt;="&amp;$J$5,収穫記録!$B:$B,"&lt;="&amp;$J$6)
/_xlfn.UNIQUE(_xlfn._xlws.FILTER($E:$E,$D:$D=$J$3))
/IF($J$4="総計",1,IF($J$4="割合",$H369,$K369/10))
),0)</f>
        <v/>
      </c>
      <c r="U369" s="48" t="str" cm="1">
        <f t="array" ref="U369">IFERROR(
IF(OR(U$9="",$I369=""),"",
SUMIFS(収穫記録!$P:$P,収穫記録!$D:$D,$J$1,収穫記録!$I:$I,$J$2,収穫記録!$J:$J,U$9,収穫記録!$F:$F,$I369,収穫記録!$B:$B,"&gt;="&amp;$J$5,収穫記録!$B:$B,"&lt;="&amp;$J$6)
/_xlfn.UNIQUE(_xlfn._xlws.FILTER($E:$E,$D:$D=$J$3))
/IF($J$4="総計",1,IF($J$4="割合",$H369,$K369/10))
),0)</f>
        <v/>
      </c>
      <c r="V369" s="48" t="str" cm="1">
        <f t="array" ref="V369">IFERROR(
IF(OR(V$9="",$I369=""),"",
SUMIFS(収穫記録!$P:$P,収穫記録!$D:$D,$J$1,収穫記録!$I:$I,$J$2,収穫記録!$J:$J,V$9,収穫記録!$F:$F,$I369,収穫記録!$B:$B,"&gt;="&amp;$J$5,収穫記録!$B:$B,"&lt;="&amp;$J$6)
/_xlfn.UNIQUE(_xlfn._xlws.FILTER($E:$E,$D:$D=$J$3))
/IF($J$4="総計",1,IF($J$4="割合",$H369,$K369/10))
),0)</f>
        <v/>
      </c>
      <c r="W369" s="48" t="str" cm="1">
        <f t="array" ref="W369">IFERROR(
IF(OR(W$9="",$I369=""),"",
SUMIFS(収穫記録!$P:$P,収穫記録!$D:$D,$J$1,収穫記録!$I:$I,$J$2,収穫記録!$J:$J,W$9,収穫記録!$F:$F,$I369,収穫記録!$B:$B,"&gt;="&amp;$J$5,収穫記録!$B:$B,"&lt;="&amp;$J$6)
/_xlfn.UNIQUE(_xlfn._xlws.FILTER($E:$E,$D:$D=$J$3))
/IF($J$4="総計",1,IF($J$4="割合",$H369,$K369/10))
),0)</f>
        <v/>
      </c>
      <c r="X369" s="48" t="str" cm="1">
        <f t="array" ref="X369">IFERROR(
IF(OR(X$9="",$I369=""),"",
SUMIFS(収穫記録!$P:$P,収穫記録!$D:$D,$J$1,収穫記録!$I:$I,$J$2,収穫記録!$J:$J,X$9,収穫記録!$F:$F,$I369,収穫記録!$B:$B,"&gt;="&amp;$J$5,収穫記録!$B:$B,"&lt;="&amp;$J$6)
/_xlfn.UNIQUE(_xlfn._xlws.FILTER($E:$E,$D:$D=$J$3))
/IF($J$4="総計",1,IF($J$4="割合",$H369,$K369/10))
),0)</f>
        <v/>
      </c>
    </row>
    <row r="370" spans="10:24">
      <c r="J370" s="13"/>
      <c r="K370" s="37"/>
      <c r="L370" s="46" t="str">
        <f t="shared" si="5"/>
        <v/>
      </c>
      <c r="M370" s="47" cm="1">
        <f t="array" ref="M370">IFERROR(
IF(OR(M$9="",$I370=""),"",
SUMIFS(収穫記録!$P:$P,収穫記録!$D:$D,$J$1,収穫記録!$I:$I,$J$2,収穫記録!$J:$J,M$9,収穫記録!$F:$F,$I370,収穫記録!$B:$B,"&gt;="&amp;$J$5,収穫記録!$B:$B,"&lt;="&amp;$J$6)
/_xlfn.UNIQUE(_xlfn._xlws.FILTER($E:$E,$D:$D=$J$3))
/IF($J$4="総計",1,IF($J$4="割合",$H370,$K370/10))
),0)</f>
        <v>0</v>
      </c>
      <c r="N370" s="48" t="str" cm="1">
        <f t="array" ref="N370">IFERROR(
IF(OR(N$9="",$I370=""),"",
SUMIFS(収穫記録!$P:$P,収穫記録!$D:$D,$J$1,収穫記録!$I:$I,$J$2,収穫記録!$J:$J,N$9,収穫記録!$F:$F,$I370,収穫記録!$B:$B,"&gt;="&amp;$J$5,収穫記録!$B:$B,"&lt;="&amp;$J$6)
/_xlfn.UNIQUE(_xlfn._xlws.FILTER($E:$E,$D:$D=$J$3))
/IF($J$4="総計",1,IF($J$4="割合",$H370,$K370/10))
),0)</f>
        <v/>
      </c>
      <c r="O370" s="48" t="str" cm="1">
        <f t="array" ref="O370">IFERROR(
IF(OR(O$9="",$I370=""),"",
SUMIFS(収穫記録!$P:$P,収穫記録!$D:$D,$J$1,収穫記録!$I:$I,$J$2,収穫記録!$J:$J,O$9,収穫記録!$F:$F,$I370,収穫記録!$B:$B,"&gt;="&amp;$J$5,収穫記録!$B:$B,"&lt;="&amp;$J$6)
/_xlfn.UNIQUE(_xlfn._xlws.FILTER($E:$E,$D:$D=$J$3))
/IF($J$4="総計",1,IF($J$4="割合",$H370,$K370/10))
),0)</f>
        <v/>
      </c>
      <c r="P370" s="48" t="str" cm="1">
        <f t="array" ref="P370">IFERROR(
IF(OR(P$9="",$I370=""),"",
SUMIFS(収穫記録!$P:$P,収穫記録!$D:$D,$J$1,収穫記録!$I:$I,$J$2,収穫記録!$J:$J,P$9,収穫記録!$F:$F,$I370,収穫記録!$B:$B,"&gt;="&amp;$J$5,収穫記録!$B:$B,"&lt;="&amp;$J$6)
/_xlfn.UNIQUE(_xlfn._xlws.FILTER($E:$E,$D:$D=$J$3))
/IF($J$4="総計",1,IF($J$4="割合",$H370,$K370/10))
),0)</f>
        <v/>
      </c>
      <c r="Q370" s="48" t="str" cm="1">
        <f t="array" ref="Q370">IFERROR(
IF(OR(Q$9="",$I370=""),"",
SUMIFS(収穫記録!$P:$P,収穫記録!$D:$D,$J$1,収穫記録!$I:$I,$J$2,収穫記録!$J:$J,Q$9,収穫記録!$F:$F,$I370,収穫記録!$B:$B,"&gt;="&amp;$J$5,収穫記録!$B:$B,"&lt;="&amp;$J$6)
/_xlfn.UNIQUE(_xlfn._xlws.FILTER($E:$E,$D:$D=$J$3))
/IF($J$4="総計",1,IF($J$4="割合",$H370,$K370/10))
),0)</f>
        <v/>
      </c>
      <c r="R370" s="48" t="str" cm="1">
        <f t="array" ref="R370">IFERROR(
IF(OR(R$9="",$I370=""),"",
SUMIFS(収穫記録!$P:$P,収穫記録!$D:$D,$J$1,収穫記録!$I:$I,$J$2,収穫記録!$J:$J,R$9,収穫記録!$F:$F,$I370,収穫記録!$B:$B,"&gt;="&amp;$J$5,収穫記録!$B:$B,"&lt;="&amp;$J$6)
/_xlfn.UNIQUE(_xlfn._xlws.FILTER($E:$E,$D:$D=$J$3))
/IF($J$4="総計",1,IF($J$4="割合",$H370,$K370/10))
),0)</f>
        <v/>
      </c>
      <c r="S370" s="48" t="str" cm="1">
        <f t="array" ref="S370">IFERROR(
IF(OR(S$9="",$I370=""),"",
SUMIFS(収穫記録!$P:$P,収穫記録!$D:$D,$J$1,収穫記録!$I:$I,$J$2,収穫記録!$J:$J,S$9,収穫記録!$F:$F,$I370,収穫記録!$B:$B,"&gt;="&amp;$J$5,収穫記録!$B:$B,"&lt;="&amp;$J$6)
/_xlfn.UNIQUE(_xlfn._xlws.FILTER($E:$E,$D:$D=$J$3))
/IF($J$4="総計",1,IF($J$4="割合",$H370,$K370/10))
),0)</f>
        <v/>
      </c>
      <c r="T370" s="48" t="str" cm="1">
        <f t="array" ref="T370">IFERROR(
IF(OR(T$9="",$I370=""),"",
SUMIFS(収穫記録!$P:$P,収穫記録!$D:$D,$J$1,収穫記録!$I:$I,$J$2,収穫記録!$J:$J,T$9,収穫記録!$F:$F,$I370,収穫記録!$B:$B,"&gt;="&amp;$J$5,収穫記録!$B:$B,"&lt;="&amp;$J$6)
/_xlfn.UNIQUE(_xlfn._xlws.FILTER($E:$E,$D:$D=$J$3))
/IF($J$4="総計",1,IF($J$4="割合",$H370,$K370/10))
),0)</f>
        <v/>
      </c>
      <c r="U370" s="48" t="str" cm="1">
        <f t="array" ref="U370">IFERROR(
IF(OR(U$9="",$I370=""),"",
SUMIFS(収穫記録!$P:$P,収穫記録!$D:$D,$J$1,収穫記録!$I:$I,$J$2,収穫記録!$J:$J,U$9,収穫記録!$F:$F,$I370,収穫記録!$B:$B,"&gt;="&amp;$J$5,収穫記録!$B:$B,"&lt;="&amp;$J$6)
/_xlfn.UNIQUE(_xlfn._xlws.FILTER($E:$E,$D:$D=$J$3))
/IF($J$4="総計",1,IF($J$4="割合",$H370,$K370/10))
),0)</f>
        <v/>
      </c>
      <c r="V370" s="48" t="str" cm="1">
        <f t="array" ref="V370">IFERROR(
IF(OR(V$9="",$I370=""),"",
SUMIFS(収穫記録!$P:$P,収穫記録!$D:$D,$J$1,収穫記録!$I:$I,$J$2,収穫記録!$J:$J,V$9,収穫記録!$F:$F,$I370,収穫記録!$B:$B,"&gt;="&amp;$J$5,収穫記録!$B:$B,"&lt;="&amp;$J$6)
/_xlfn.UNIQUE(_xlfn._xlws.FILTER($E:$E,$D:$D=$J$3))
/IF($J$4="総計",1,IF($J$4="割合",$H370,$K370/10))
),0)</f>
        <v/>
      </c>
      <c r="W370" s="48" t="str" cm="1">
        <f t="array" ref="W370">IFERROR(
IF(OR(W$9="",$I370=""),"",
SUMIFS(収穫記録!$P:$P,収穫記録!$D:$D,$J$1,収穫記録!$I:$I,$J$2,収穫記録!$J:$J,W$9,収穫記録!$F:$F,$I370,収穫記録!$B:$B,"&gt;="&amp;$J$5,収穫記録!$B:$B,"&lt;="&amp;$J$6)
/_xlfn.UNIQUE(_xlfn._xlws.FILTER($E:$E,$D:$D=$J$3))
/IF($J$4="総計",1,IF($J$4="割合",$H370,$K370/10))
),0)</f>
        <v/>
      </c>
      <c r="X370" s="48" t="str" cm="1">
        <f t="array" ref="X370">IFERROR(
IF(OR(X$9="",$I370=""),"",
SUMIFS(収穫記録!$P:$P,収穫記録!$D:$D,$J$1,収穫記録!$I:$I,$J$2,収穫記録!$J:$J,X$9,収穫記録!$F:$F,$I370,収穫記録!$B:$B,"&gt;="&amp;$J$5,収穫記録!$B:$B,"&lt;="&amp;$J$6)
/_xlfn.UNIQUE(_xlfn._xlws.FILTER($E:$E,$D:$D=$J$3))
/IF($J$4="総計",1,IF($J$4="割合",$H370,$K370/10))
),0)</f>
        <v/>
      </c>
    </row>
    <row r="371" spans="10:24">
      <c r="J371" s="13"/>
      <c r="K371" s="37"/>
      <c r="L371" s="46" t="str">
        <f t="shared" si="5"/>
        <v/>
      </c>
      <c r="M371" s="47" cm="1">
        <f t="array" ref="M371">IFERROR(
IF(OR(M$9="",$I371=""),"",
SUMIFS(収穫記録!$P:$P,収穫記録!$D:$D,$J$1,収穫記録!$I:$I,$J$2,収穫記録!$J:$J,M$9,収穫記録!$F:$F,$I371,収穫記録!$B:$B,"&gt;="&amp;$J$5,収穫記録!$B:$B,"&lt;="&amp;$J$6)
/_xlfn.UNIQUE(_xlfn._xlws.FILTER($E:$E,$D:$D=$J$3))
/IF($J$4="総計",1,IF($J$4="割合",$H371,$K371/10))
),0)</f>
        <v>0</v>
      </c>
      <c r="N371" s="48" t="str" cm="1">
        <f t="array" ref="N371">IFERROR(
IF(OR(N$9="",$I371=""),"",
SUMIFS(収穫記録!$P:$P,収穫記録!$D:$D,$J$1,収穫記録!$I:$I,$J$2,収穫記録!$J:$J,N$9,収穫記録!$F:$F,$I371,収穫記録!$B:$B,"&gt;="&amp;$J$5,収穫記録!$B:$B,"&lt;="&amp;$J$6)
/_xlfn.UNIQUE(_xlfn._xlws.FILTER($E:$E,$D:$D=$J$3))
/IF($J$4="総計",1,IF($J$4="割合",$H371,$K371/10))
),0)</f>
        <v/>
      </c>
      <c r="O371" s="48" t="str" cm="1">
        <f t="array" ref="O371">IFERROR(
IF(OR(O$9="",$I371=""),"",
SUMIFS(収穫記録!$P:$P,収穫記録!$D:$D,$J$1,収穫記録!$I:$I,$J$2,収穫記録!$J:$J,O$9,収穫記録!$F:$F,$I371,収穫記録!$B:$B,"&gt;="&amp;$J$5,収穫記録!$B:$B,"&lt;="&amp;$J$6)
/_xlfn.UNIQUE(_xlfn._xlws.FILTER($E:$E,$D:$D=$J$3))
/IF($J$4="総計",1,IF($J$4="割合",$H371,$K371/10))
),0)</f>
        <v/>
      </c>
      <c r="P371" s="48" t="str" cm="1">
        <f t="array" ref="P371">IFERROR(
IF(OR(P$9="",$I371=""),"",
SUMIFS(収穫記録!$P:$P,収穫記録!$D:$D,$J$1,収穫記録!$I:$I,$J$2,収穫記録!$J:$J,P$9,収穫記録!$F:$F,$I371,収穫記録!$B:$B,"&gt;="&amp;$J$5,収穫記録!$B:$B,"&lt;="&amp;$J$6)
/_xlfn.UNIQUE(_xlfn._xlws.FILTER($E:$E,$D:$D=$J$3))
/IF($J$4="総計",1,IF($J$4="割合",$H371,$K371/10))
),0)</f>
        <v/>
      </c>
      <c r="Q371" s="48" t="str" cm="1">
        <f t="array" ref="Q371">IFERROR(
IF(OR(Q$9="",$I371=""),"",
SUMIFS(収穫記録!$P:$P,収穫記録!$D:$D,$J$1,収穫記録!$I:$I,$J$2,収穫記録!$J:$J,Q$9,収穫記録!$F:$F,$I371,収穫記録!$B:$B,"&gt;="&amp;$J$5,収穫記録!$B:$B,"&lt;="&amp;$J$6)
/_xlfn.UNIQUE(_xlfn._xlws.FILTER($E:$E,$D:$D=$J$3))
/IF($J$4="総計",1,IF($J$4="割合",$H371,$K371/10))
),0)</f>
        <v/>
      </c>
      <c r="R371" s="48" t="str" cm="1">
        <f t="array" ref="R371">IFERROR(
IF(OR(R$9="",$I371=""),"",
SUMIFS(収穫記録!$P:$P,収穫記録!$D:$D,$J$1,収穫記録!$I:$I,$J$2,収穫記録!$J:$J,R$9,収穫記録!$F:$F,$I371,収穫記録!$B:$B,"&gt;="&amp;$J$5,収穫記録!$B:$B,"&lt;="&amp;$J$6)
/_xlfn.UNIQUE(_xlfn._xlws.FILTER($E:$E,$D:$D=$J$3))
/IF($J$4="総計",1,IF($J$4="割合",$H371,$K371/10))
),0)</f>
        <v/>
      </c>
      <c r="S371" s="48" t="str" cm="1">
        <f t="array" ref="S371">IFERROR(
IF(OR(S$9="",$I371=""),"",
SUMIFS(収穫記録!$P:$P,収穫記録!$D:$D,$J$1,収穫記録!$I:$I,$J$2,収穫記録!$J:$J,S$9,収穫記録!$F:$F,$I371,収穫記録!$B:$B,"&gt;="&amp;$J$5,収穫記録!$B:$B,"&lt;="&amp;$J$6)
/_xlfn.UNIQUE(_xlfn._xlws.FILTER($E:$E,$D:$D=$J$3))
/IF($J$4="総計",1,IF($J$4="割合",$H371,$K371/10))
),0)</f>
        <v/>
      </c>
      <c r="T371" s="48" t="str" cm="1">
        <f t="array" ref="T371">IFERROR(
IF(OR(T$9="",$I371=""),"",
SUMIFS(収穫記録!$P:$P,収穫記録!$D:$D,$J$1,収穫記録!$I:$I,$J$2,収穫記録!$J:$J,T$9,収穫記録!$F:$F,$I371,収穫記録!$B:$B,"&gt;="&amp;$J$5,収穫記録!$B:$B,"&lt;="&amp;$J$6)
/_xlfn.UNIQUE(_xlfn._xlws.FILTER($E:$E,$D:$D=$J$3))
/IF($J$4="総計",1,IF($J$4="割合",$H371,$K371/10))
),0)</f>
        <v/>
      </c>
      <c r="U371" s="48" t="str" cm="1">
        <f t="array" ref="U371">IFERROR(
IF(OR(U$9="",$I371=""),"",
SUMIFS(収穫記録!$P:$P,収穫記録!$D:$D,$J$1,収穫記録!$I:$I,$J$2,収穫記録!$J:$J,U$9,収穫記録!$F:$F,$I371,収穫記録!$B:$B,"&gt;="&amp;$J$5,収穫記録!$B:$B,"&lt;="&amp;$J$6)
/_xlfn.UNIQUE(_xlfn._xlws.FILTER($E:$E,$D:$D=$J$3))
/IF($J$4="総計",1,IF($J$4="割合",$H371,$K371/10))
),0)</f>
        <v/>
      </c>
      <c r="V371" s="48" t="str" cm="1">
        <f t="array" ref="V371">IFERROR(
IF(OR(V$9="",$I371=""),"",
SUMIFS(収穫記録!$P:$P,収穫記録!$D:$D,$J$1,収穫記録!$I:$I,$J$2,収穫記録!$J:$J,V$9,収穫記録!$F:$F,$I371,収穫記録!$B:$B,"&gt;="&amp;$J$5,収穫記録!$B:$B,"&lt;="&amp;$J$6)
/_xlfn.UNIQUE(_xlfn._xlws.FILTER($E:$E,$D:$D=$J$3))
/IF($J$4="総計",1,IF($J$4="割合",$H371,$K371/10))
),0)</f>
        <v/>
      </c>
      <c r="W371" s="48" t="str" cm="1">
        <f t="array" ref="W371">IFERROR(
IF(OR(W$9="",$I371=""),"",
SUMIFS(収穫記録!$P:$P,収穫記録!$D:$D,$J$1,収穫記録!$I:$I,$J$2,収穫記録!$J:$J,W$9,収穫記録!$F:$F,$I371,収穫記録!$B:$B,"&gt;="&amp;$J$5,収穫記録!$B:$B,"&lt;="&amp;$J$6)
/_xlfn.UNIQUE(_xlfn._xlws.FILTER($E:$E,$D:$D=$J$3))
/IF($J$4="総計",1,IF($J$4="割合",$H371,$K371/10))
),0)</f>
        <v/>
      </c>
      <c r="X371" s="48" t="str" cm="1">
        <f t="array" ref="X371">IFERROR(
IF(OR(X$9="",$I371=""),"",
SUMIFS(収穫記録!$P:$P,収穫記録!$D:$D,$J$1,収穫記録!$I:$I,$J$2,収穫記録!$J:$J,X$9,収穫記録!$F:$F,$I371,収穫記録!$B:$B,"&gt;="&amp;$J$5,収穫記録!$B:$B,"&lt;="&amp;$J$6)
/_xlfn.UNIQUE(_xlfn._xlws.FILTER($E:$E,$D:$D=$J$3))
/IF($J$4="総計",1,IF($J$4="割合",$H371,$K371/10))
),0)</f>
        <v/>
      </c>
    </row>
    <row r="372" spans="10:24">
      <c r="J372" s="13"/>
      <c r="K372" s="37"/>
      <c r="L372" s="46" t="str">
        <f t="shared" si="5"/>
        <v/>
      </c>
      <c r="M372" s="47" cm="1">
        <f t="array" ref="M372">IFERROR(
IF(OR(M$9="",$I372=""),"",
SUMIFS(収穫記録!$P:$P,収穫記録!$D:$D,$J$1,収穫記録!$I:$I,$J$2,収穫記録!$J:$J,M$9,収穫記録!$F:$F,$I372,収穫記録!$B:$B,"&gt;="&amp;$J$5,収穫記録!$B:$B,"&lt;="&amp;$J$6)
/_xlfn.UNIQUE(_xlfn._xlws.FILTER($E:$E,$D:$D=$J$3))
/IF($J$4="総計",1,IF($J$4="割合",$H372,$K372/10))
),0)</f>
        <v>0</v>
      </c>
      <c r="N372" s="48" t="str" cm="1">
        <f t="array" ref="N372">IFERROR(
IF(OR(N$9="",$I372=""),"",
SUMIFS(収穫記録!$P:$P,収穫記録!$D:$D,$J$1,収穫記録!$I:$I,$J$2,収穫記録!$J:$J,N$9,収穫記録!$F:$F,$I372,収穫記録!$B:$B,"&gt;="&amp;$J$5,収穫記録!$B:$B,"&lt;="&amp;$J$6)
/_xlfn.UNIQUE(_xlfn._xlws.FILTER($E:$E,$D:$D=$J$3))
/IF($J$4="総計",1,IF($J$4="割合",$H372,$K372/10))
),0)</f>
        <v/>
      </c>
      <c r="O372" s="48" t="str" cm="1">
        <f t="array" ref="O372">IFERROR(
IF(OR(O$9="",$I372=""),"",
SUMIFS(収穫記録!$P:$P,収穫記録!$D:$D,$J$1,収穫記録!$I:$I,$J$2,収穫記録!$J:$J,O$9,収穫記録!$F:$F,$I372,収穫記録!$B:$B,"&gt;="&amp;$J$5,収穫記録!$B:$B,"&lt;="&amp;$J$6)
/_xlfn.UNIQUE(_xlfn._xlws.FILTER($E:$E,$D:$D=$J$3))
/IF($J$4="総計",1,IF($J$4="割合",$H372,$K372/10))
),0)</f>
        <v/>
      </c>
      <c r="P372" s="48" t="str" cm="1">
        <f t="array" ref="P372">IFERROR(
IF(OR(P$9="",$I372=""),"",
SUMIFS(収穫記録!$P:$P,収穫記録!$D:$D,$J$1,収穫記録!$I:$I,$J$2,収穫記録!$J:$J,P$9,収穫記録!$F:$F,$I372,収穫記録!$B:$B,"&gt;="&amp;$J$5,収穫記録!$B:$B,"&lt;="&amp;$J$6)
/_xlfn.UNIQUE(_xlfn._xlws.FILTER($E:$E,$D:$D=$J$3))
/IF($J$4="総計",1,IF($J$4="割合",$H372,$K372/10))
),0)</f>
        <v/>
      </c>
      <c r="Q372" s="48" t="str" cm="1">
        <f t="array" ref="Q372">IFERROR(
IF(OR(Q$9="",$I372=""),"",
SUMIFS(収穫記録!$P:$P,収穫記録!$D:$D,$J$1,収穫記録!$I:$I,$J$2,収穫記録!$J:$J,Q$9,収穫記録!$F:$F,$I372,収穫記録!$B:$B,"&gt;="&amp;$J$5,収穫記録!$B:$B,"&lt;="&amp;$J$6)
/_xlfn.UNIQUE(_xlfn._xlws.FILTER($E:$E,$D:$D=$J$3))
/IF($J$4="総計",1,IF($J$4="割合",$H372,$K372/10))
),0)</f>
        <v/>
      </c>
      <c r="R372" s="48" t="str" cm="1">
        <f t="array" ref="R372">IFERROR(
IF(OR(R$9="",$I372=""),"",
SUMIFS(収穫記録!$P:$P,収穫記録!$D:$D,$J$1,収穫記録!$I:$I,$J$2,収穫記録!$J:$J,R$9,収穫記録!$F:$F,$I372,収穫記録!$B:$B,"&gt;="&amp;$J$5,収穫記録!$B:$B,"&lt;="&amp;$J$6)
/_xlfn.UNIQUE(_xlfn._xlws.FILTER($E:$E,$D:$D=$J$3))
/IF($J$4="総計",1,IF($J$4="割合",$H372,$K372/10))
),0)</f>
        <v/>
      </c>
      <c r="S372" s="48" t="str" cm="1">
        <f t="array" ref="S372">IFERROR(
IF(OR(S$9="",$I372=""),"",
SUMIFS(収穫記録!$P:$P,収穫記録!$D:$D,$J$1,収穫記録!$I:$I,$J$2,収穫記録!$J:$J,S$9,収穫記録!$F:$F,$I372,収穫記録!$B:$B,"&gt;="&amp;$J$5,収穫記録!$B:$B,"&lt;="&amp;$J$6)
/_xlfn.UNIQUE(_xlfn._xlws.FILTER($E:$E,$D:$D=$J$3))
/IF($J$4="総計",1,IF($J$4="割合",$H372,$K372/10))
),0)</f>
        <v/>
      </c>
      <c r="T372" s="48" t="str" cm="1">
        <f t="array" ref="T372">IFERROR(
IF(OR(T$9="",$I372=""),"",
SUMIFS(収穫記録!$P:$P,収穫記録!$D:$D,$J$1,収穫記録!$I:$I,$J$2,収穫記録!$J:$J,T$9,収穫記録!$F:$F,$I372,収穫記録!$B:$B,"&gt;="&amp;$J$5,収穫記録!$B:$B,"&lt;="&amp;$J$6)
/_xlfn.UNIQUE(_xlfn._xlws.FILTER($E:$E,$D:$D=$J$3))
/IF($J$4="総計",1,IF($J$4="割合",$H372,$K372/10))
),0)</f>
        <v/>
      </c>
      <c r="U372" s="48" t="str" cm="1">
        <f t="array" ref="U372">IFERROR(
IF(OR(U$9="",$I372=""),"",
SUMIFS(収穫記録!$P:$P,収穫記録!$D:$D,$J$1,収穫記録!$I:$I,$J$2,収穫記録!$J:$J,U$9,収穫記録!$F:$F,$I372,収穫記録!$B:$B,"&gt;="&amp;$J$5,収穫記録!$B:$B,"&lt;="&amp;$J$6)
/_xlfn.UNIQUE(_xlfn._xlws.FILTER($E:$E,$D:$D=$J$3))
/IF($J$4="総計",1,IF($J$4="割合",$H372,$K372/10))
),0)</f>
        <v/>
      </c>
      <c r="V372" s="48" t="str" cm="1">
        <f t="array" ref="V372">IFERROR(
IF(OR(V$9="",$I372=""),"",
SUMIFS(収穫記録!$P:$P,収穫記録!$D:$D,$J$1,収穫記録!$I:$I,$J$2,収穫記録!$J:$J,V$9,収穫記録!$F:$F,$I372,収穫記録!$B:$B,"&gt;="&amp;$J$5,収穫記録!$B:$B,"&lt;="&amp;$J$6)
/_xlfn.UNIQUE(_xlfn._xlws.FILTER($E:$E,$D:$D=$J$3))
/IF($J$4="総計",1,IF($J$4="割合",$H372,$K372/10))
),0)</f>
        <v/>
      </c>
      <c r="W372" s="48" t="str" cm="1">
        <f t="array" ref="W372">IFERROR(
IF(OR(W$9="",$I372=""),"",
SUMIFS(収穫記録!$P:$P,収穫記録!$D:$D,$J$1,収穫記録!$I:$I,$J$2,収穫記録!$J:$J,W$9,収穫記録!$F:$F,$I372,収穫記録!$B:$B,"&gt;="&amp;$J$5,収穫記録!$B:$B,"&lt;="&amp;$J$6)
/_xlfn.UNIQUE(_xlfn._xlws.FILTER($E:$E,$D:$D=$J$3))
/IF($J$4="総計",1,IF($J$4="割合",$H372,$K372/10))
),0)</f>
        <v/>
      </c>
      <c r="X372" s="48" t="str" cm="1">
        <f t="array" ref="X372">IFERROR(
IF(OR(X$9="",$I372=""),"",
SUMIFS(収穫記録!$P:$P,収穫記録!$D:$D,$J$1,収穫記録!$I:$I,$J$2,収穫記録!$J:$J,X$9,収穫記録!$F:$F,$I372,収穫記録!$B:$B,"&gt;="&amp;$J$5,収穫記録!$B:$B,"&lt;="&amp;$J$6)
/_xlfn.UNIQUE(_xlfn._xlws.FILTER($E:$E,$D:$D=$J$3))
/IF($J$4="総計",1,IF($J$4="割合",$H372,$K372/10))
),0)</f>
        <v/>
      </c>
    </row>
    <row r="373" spans="10:24">
      <c r="J373" s="13"/>
      <c r="K373" s="37"/>
      <c r="L373" s="46" t="str">
        <f t="shared" si="5"/>
        <v/>
      </c>
      <c r="M373" s="47" cm="1">
        <f t="array" ref="M373">IFERROR(
IF(OR(M$9="",$I373=""),"",
SUMIFS(収穫記録!$P:$P,収穫記録!$D:$D,$J$1,収穫記録!$I:$I,$J$2,収穫記録!$J:$J,M$9,収穫記録!$F:$F,$I373,収穫記録!$B:$B,"&gt;="&amp;$J$5,収穫記録!$B:$B,"&lt;="&amp;$J$6)
/_xlfn.UNIQUE(_xlfn._xlws.FILTER($E:$E,$D:$D=$J$3))
/IF($J$4="総計",1,IF($J$4="割合",$H373,$K373/10))
),0)</f>
        <v>0</v>
      </c>
      <c r="N373" s="48" t="str" cm="1">
        <f t="array" ref="N373">IFERROR(
IF(OR(N$9="",$I373=""),"",
SUMIFS(収穫記録!$P:$P,収穫記録!$D:$D,$J$1,収穫記録!$I:$I,$J$2,収穫記録!$J:$J,N$9,収穫記録!$F:$F,$I373,収穫記録!$B:$B,"&gt;="&amp;$J$5,収穫記録!$B:$B,"&lt;="&amp;$J$6)
/_xlfn.UNIQUE(_xlfn._xlws.FILTER($E:$E,$D:$D=$J$3))
/IF($J$4="総計",1,IF($J$4="割合",$H373,$K373/10))
),0)</f>
        <v/>
      </c>
      <c r="O373" s="48" t="str" cm="1">
        <f t="array" ref="O373">IFERROR(
IF(OR(O$9="",$I373=""),"",
SUMIFS(収穫記録!$P:$P,収穫記録!$D:$D,$J$1,収穫記録!$I:$I,$J$2,収穫記録!$J:$J,O$9,収穫記録!$F:$F,$I373,収穫記録!$B:$B,"&gt;="&amp;$J$5,収穫記録!$B:$B,"&lt;="&amp;$J$6)
/_xlfn.UNIQUE(_xlfn._xlws.FILTER($E:$E,$D:$D=$J$3))
/IF($J$4="総計",1,IF($J$4="割合",$H373,$K373/10))
),0)</f>
        <v/>
      </c>
      <c r="P373" s="48" t="str" cm="1">
        <f t="array" ref="P373">IFERROR(
IF(OR(P$9="",$I373=""),"",
SUMIFS(収穫記録!$P:$P,収穫記録!$D:$D,$J$1,収穫記録!$I:$I,$J$2,収穫記録!$J:$J,P$9,収穫記録!$F:$F,$I373,収穫記録!$B:$B,"&gt;="&amp;$J$5,収穫記録!$B:$B,"&lt;="&amp;$J$6)
/_xlfn.UNIQUE(_xlfn._xlws.FILTER($E:$E,$D:$D=$J$3))
/IF($J$4="総計",1,IF($J$4="割合",$H373,$K373/10))
),0)</f>
        <v/>
      </c>
      <c r="Q373" s="48" t="str" cm="1">
        <f t="array" ref="Q373">IFERROR(
IF(OR(Q$9="",$I373=""),"",
SUMIFS(収穫記録!$P:$P,収穫記録!$D:$D,$J$1,収穫記録!$I:$I,$J$2,収穫記録!$J:$J,Q$9,収穫記録!$F:$F,$I373,収穫記録!$B:$B,"&gt;="&amp;$J$5,収穫記録!$B:$B,"&lt;="&amp;$J$6)
/_xlfn.UNIQUE(_xlfn._xlws.FILTER($E:$E,$D:$D=$J$3))
/IF($J$4="総計",1,IF($J$4="割合",$H373,$K373/10))
),0)</f>
        <v/>
      </c>
      <c r="R373" s="48" t="str" cm="1">
        <f t="array" ref="R373">IFERROR(
IF(OR(R$9="",$I373=""),"",
SUMIFS(収穫記録!$P:$P,収穫記録!$D:$D,$J$1,収穫記録!$I:$I,$J$2,収穫記録!$J:$J,R$9,収穫記録!$F:$F,$I373,収穫記録!$B:$B,"&gt;="&amp;$J$5,収穫記録!$B:$B,"&lt;="&amp;$J$6)
/_xlfn.UNIQUE(_xlfn._xlws.FILTER($E:$E,$D:$D=$J$3))
/IF($J$4="総計",1,IF($J$4="割合",$H373,$K373/10))
),0)</f>
        <v/>
      </c>
      <c r="S373" s="48" t="str" cm="1">
        <f t="array" ref="S373">IFERROR(
IF(OR(S$9="",$I373=""),"",
SUMIFS(収穫記録!$P:$P,収穫記録!$D:$D,$J$1,収穫記録!$I:$I,$J$2,収穫記録!$J:$J,S$9,収穫記録!$F:$F,$I373,収穫記録!$B:$B,"&gt;="&amp;$J$5,収穫記録!$B:$B,"&lt;="&amp;$J$6)
/_xlfn.UNIQUE(_xlfn._xlws.FILTER($E:$E,$D:$D=$J$3))
/IF($J$4="総計",1,IF($J$4="割合",$H373,$K373/10))
),0)</f>
        <v/>
      </c>
      <c r="T373" s="48" t="str" cm="1">
        <f t="array" ref="T373">IFERROR(
IF(OR(T$9="",$I373=""),"",
SUMIFS(収穫記録!$P:$P,収穫記録!$D:$D,$J$1,収穫記録!$I:$I,$J$2,収穫記録!$J:$J,T$9,収穫記録!$F:$F,$I373,収穫記録!$B:$B,"&gt;="&amp;$J$5,収穫記録!$B:$B,"&lt;="&amp;$J$6)
/_xlfn.UNIQUE(_xlfn._xlws.FILTER($E:$E,$D:$D=$J$3))
/IF($J$4="総計",1,IF($J$4="割合",$H373,$K373/10))
),0)</f>
        <v/>
      </c>
      <c r="U373" s="48" t="str" cm="1">
        <f t="array" ref="U373">IFERROR(
IF(OR(U$9="",$I373=""),"",
SUMIFS(収穫記録!$P:$P,収穫記録!$D:$D,$J$1,収穫記録!$I:$I,$J$2,収穫記録!$J:$J,U$9,収穫記録!$F:$F,$I373,収穫記録!$B:$B,"&gt;="&amp;$J$5,収穫記録!$B:$B,"&lt;="&amp;$J$6)
/_xlfn.UNIQUE(_xlfn._xlws.FILTER($E:$E,$D:$D=$J$3))
/IF($J$4="総計",1,IF($J$4="割合",$H373,$K373/10))
),0)</f>
        <v/>
      </c>
      <c r="V373" s="48" t="str" cm="1">
        <f t="array" ref="V373">IFERROR(
IF(OR(V$9="",$I373=""),"",
SUMIFS(収穫記録!$P:$P,収穫記録!$D:$D,$J$1,収穫記録!$I:$I,$J$2,収穫記録!$J:$J,V$9,収穫記録!$F:$F,$I373,収穫記録!$B:$B,"&gt;="&amp;$J$5,収穫記録!$B:$B,"&lt;="&amp;$J$6)
/_xlfn.UNIQUE(_xlfn._xlws.FILTER($E:$E,$D:$D=$J$3))
/IF($J$4="総計",1,IF($J$4="割合",$H373,$K373/10))
),0)</f>
        <v/>
      </c>
      <c r="W373" s="48" t="str" cm="1">
        <f t="array" ref="W373">IFERROR(
IF(OR(W$9="",$I373=""),"",
SUMIFS(収穫記録!$P:$P,収穫記録!$D:$D,$J$1,収穫記録!$I:$I,$J$2,収穫記録!$J:$J,W$9,収穫記録!$F:$F,$I373,収穫記録!$B:$B,"&gt;="&amp;$J$5,収穫記録!$B:$B,"&lt;="&amp;$J$6)
/_xlfn.UNIQUE(_xlfn._xlws.FILTER($E:$E,$D:$D=$J$3))
/IF($J$4="総計",1,IF($J$4="割合",$H373,$K373/10))
),0)</f>
        <v/>
      </c>
      <c r="X373" s="48" t="str" cm="1">
        <f t="array" ref="X373">IFERROR(
IF(OR(X$9="",$I373=""),"",
SUMIFS(収穫記録!$P:$P,収穫記録!$D:$D,$J$1,収穫記録!$I:$I,$J$2,収穫記録!$J:$J,X$9,収穫記録!$F:$F,$I373,収穫記録!$B:$B,"&gt;="&amp;$J$5,収穫記録!$B:$B,"&lt;="&amp;$J$6)
/_xlfn.UNIQUE(_xlfn._xlws.FILTER($E:$E,$D:$D=$J$3))
/IF($J$4="総計",1,IF($J$4="割合",$H373,$K373/10))
),0)</f>
        <v/>
      </c>
    </row>
    <row r="374" spans="10:24">
      <c r="J374" s="13"/>
      <c r="K374" s="37"/>
      <c r="L374" s="46" t="str">
        <f t="shared" si="5"/>
        <v/>
      </c>
      <c r="M374" s="47" cm="1">
        <f t="array" ref="M374">IFERROR(
IF(OR(M$9="",$I374=""),"",
SUMIFS(収穫記録!$P:$P,収穫記録!$D:$D,$J$1,収穫記録!$I:$I,$J$2,収穫記録!$J:$J,M$9,収穫記録!$F:$F,$I374,収穫記録!$B:$B,"&gt;="&amp;$J$5,収穫記録!$B:$B,"&lt;="&amp;$J$6)
/_xlfn.UNIQUE(_xlfn._xlws.FILTER($E:$E,$D:$D=$J$3))
/IF($J$4="総計",1,IF($J$4="割合",$H374,$K374/10))
),0)</f>
        <v>0</v>
      </c>
      <c r="N374" s="48" t="str" cm="1">
        <f t="array" ref="N374">IFERROR(
IF(OR(N$9="",$I374=""),"",
SUMIFS(収穫記録!$P:$P,収穫記録!$D:$D,$J$1,収穫記録!$I:$I,$J$2,収穫記録!$J:$J,N$9,収穫記録!$F:$F,$I374,収穫記録!$B:$B,"&gt;="&amp;$J$5,収穫記録!$B:$B,"&lt;="&amp;$J$6)
/_xlfn.UNIQUE(_xlfn._xlws.FILTER($E:$E,$D:$D=$J$3))
/IF($J$4="総計",1,IF($J$4="割合",$H374,$K374/10))
),0)</f>
        <v/>
      </c>
      <c r="O374" s="48" t="str" cm="1">
        <f t="array" ref="O374">IFERROR(
IF(OR(O$9="",$I374=""),"",
SUMIFS(収穫記録!$P:$P,収穫記録!$D:$D,$J$1,収穫記録!$I:$I,$J$2,収穫記録!$J:$J,O$9,収穫記録!$F:$F,$I374,収穫記録!$B:$B,"&gt;="&amp;$J$5,収穫記録!$B:$B,"&lt;="&amp;$J$6)
/_xlfn.UNIQUE(_xlfn._xlws.FILTER($E:$E,$D:$D=$J$3))
/IF($J$4="総計",1,IF($J$4="割合",$H374,$K374/10))
),0)</f>
        <v/>
      </c>
      <c r="P374" s="48" t="str" cm="1">
        <f t="array" ref="P374">IFERROR(
IF(OR(P$9="",$I374=""),"",
SUMIFS(収穫記録!$P:$P,収穫記録!$D:$D,$J$1,収穫記録!$I:$I,$J$2,収穫記録!$J:$J,P$9,収穫記録!$F:$F,$I374,収穫記録!$B:$B,"&gt;="&amp;$J$5,収穫記録!$B:$B,"&lt;="&amp;$J$6)
/_xlfn.UNIQUE(_xlfn._xlws.FILTER($E:$E,$D:$D=$J$3))
/IF($J$4="総計",1,IF($J$4="割合",$H374,$K374/10))
),0)</f>
        <v/>
      </c>
      <c r="Q374" s="48" t="str" cm="1">
        <f t="array" ref="Q374">IFERROR(
IF(OR(Q$9="",$I374=""),"",
SUMIFS(収穫記録!$P:$P,収穫記録!$D:$D,$J$1,収穫記録!$I:$I,$J$2,収穫記録!$J:$J,Q$9,収穫記録!$F:$F,$I374,収穫記録!$B:$B,"&gt;="&amp;$J$5,収穫記録!$B:$B,"&lt;="&amp;$J$6)
/_xlfn.UNIQUE(_xlfn._xlws.FILTER($E:$E,$D:$D=$J$3))
/IF($J$4="総計",1,IF($J$4="割合",$H374,$K374/10))
),0)</f>
        <v/>
      </c>
      <c r="R374" s="48" t="str" cm="1">
        <f t="array" ref="R374">IFERROR(
IF(OR(R$9="",$I374=""),"",
SUMIFS(収穫記録!$P:$P,収穫記録!$D:$D,$J$1,収穫記録!$I:$I,$J$2,収穫記録!$J:$J,R$9,収穫記録!$F:$F,$I374,収穫記録!$B:$B,"&gt;="&amp;$J$5,収穫記録!$B:$B,"&lt;="&amp;$J$6)
/_xlfn.UNIQUE(_xlfn._xlws.FILTER($E:$E,$D:$D=$J$3))
/IF($J$4="総計",1,IF($J$4="割合",$H374,$K374/10))
),0)</f>
        <v/>
      </c>
      <c r="S374" s="48" t="str" cm="1">
        <f t="array" ref="S374">IFERROR(
IF(OR(S$9="",$I374=""),"",
SUMIFS(収穫記録!$P:$P,収穫記録!$D:$D,$J$1,収穫記録!$I:$I,$J$2,収穫記録!$J:$J,S$9,収穫記録!$F:$F,$I374,収穫記録!$B:$B,"&gt;="&amp;$J$5,収穫記録!$B:$B,"&lt;="&amp;$J$6)
/_xlfn.UNIQUE(_xlfn._xlws.FILTER($E:$E,$D:$D=$J$3))
/IF($J$4="総計",1,IF($J$4="割合",$H374,$K374/10))
),0)</f>
        <v/>
      </c>
      <c r="T374" s="48" t="str" cm="1">
        <f t="array" ref="T374">IFERROR(
IF(OR(T$9="",$I374=""),"",
SUMIFS(収穫記録!$P:$P,収穫記録!$D:$D,$J$1,収穫記録!$I:$I,$J$2,収穫記録!$J:$J,T$9,収穫記録!$F:$F,$I374,収穫記録!$B:$B,"&gt;="&amp;$J$5,収穫記録!$B:$B,"&lt;="&amp;$J$6)
/_xlfn.UNIQUE(_xlfn._xlws.FILTER($E:$E,$D:$D=$J$3))
/IF($J$4="総計",1,IF($J$4="割合",$H374,$K374/10))
),0)</f>
        <v/>
      </c>
      <c r="U374" s="48" t="str" cm="1">
        <f t="array" ref="U374">IFERROR(
IF(OR(U$9="",$I374=""),"",
SUMIFS(収穫記録!$P:$P,収穫記録!$D:$D,$J$1,収穫記録!$I:$I,$J$2,収穫記録!$J:$J,U$9,収穫記録!$F:$F,$I374,収穫記録!$B:$B,"&gt;="&amp;$J$5,収穫記録!$B:$B,"&lt;="&amp;$J$6)
/_xlfn.UNIQUE(_xlfn._xlws.FILTER($E:$E,$D:$D=$J$3))
/IF($J$4="総計",1,IF($J$4="割合",$H374,$K374/10))
),0)</f>
        <v/>
      </c>
      <c r="V374" s="48" t="str" cm="1">
        <f t="array" ref="V374">IFERROR(
IF(OR(V$9="",$I374=""),"",
SUMIFS(収穫記録!$P:$P,収穫記録!$D:$D,$J$1,収穫記録!$I:$I,$J$2,収穫記録!$J:$J,V$9,収穫記録!$F:$F,$I374,収穫記録!$B:$B,"&gt;="&amp;$J$5,収穫記録!$B:$B,"&lt;="&amp;$J$6)
/_xlfn.UNIQUE(_xlfn._xlws.FILTER($E:$E,$D:$D=$J$3))
/IF($J$4="総計",1,IF($J$4="割合",$H374,$K374/10))
),0)</f>
        <v/>
      </c>
      <c r="W374" s="48" t="str" cm="1">
        <f t="array" ref="W374">IFERROR(
IF(OR(W$9="",$I374=""),"",
SUMIFS(収穫記録!$P:$P,収穫記録!$D:$D,$J$1,収穫記録!$I:$I,$J$2,収穫記録!$J:$J,W$9,収穫記録!$F:$F,$I374,収穫記録!$B:$B,"&gt;="&amp;$J$5,収穫記録!$B:$B,"&lt;="&amp;$J$6)
/_xlfn.UNIQUE(_xlfn._xlws.FILTER($E:$E,$D:$D=$J$3))
/IF($J$4="総計",1,IF($J$4="割合",$H374,$K374/10))
),0)</f>
        <v/>
      </c>
      <c r="X374" s="48" t="str" cm="1">
        <f t="array" ref="X374">IFERROR(
IF(OR(X$9="",$I374=""),"",
SUMIFS(収穫記録!$P:$P,収穫記録!$D:$D,$J$1,収穫記録!$I:$I,$J$2,収穫記録!$J:$J,X$9,収穫記録!$F:$F,$I374,収穫記録!$B:$B,"&gt;="&amp;$J$5,収穫記録!$B:$B,"&lt;="&amp;$J$6)
/_xlfn.UNIQUE(_xlfn._xlws.FILTER($E:$E,$D:$D=$J$3))
/IF($J$4="総計",1,IF($J$4="割合",$H374,$K374/10))
),0)</f>
        <v/>
      </c>
    </row>
    <row r="375" spans="10:24">
      <c r="J375" s="13"/>
      <c r="K375" s="37"/>
      <c r="L375" s="46" t="str">
        <f t="shared" si="5"/>
        <v/>
      </c>
      <c r="M375" s="47" cm="1">
        <f t="array" ref="M375">IFERROR(
IF(OR(M$9="",$I375=""),"",
SUMIFS(収穫記録!$P:$P,収穫記録!$D:$D,$J$1,収穫記録!$I:$I,$J$2,収穫記録!$J:$J,M$9,収穫記録!$F:$F,$I375,収穫記録!$B:$B,"&gt;="&amp;$J$5,収穫記録!$B:$B,"&lt;="&amp;$J$6)
/_xlfn.UNIQUE(_xlfn._xlws.FILTER($E:$E,$D:$D=$J$3))
/IF($J$4="総計",1,IF($J$4="割合",$H375,$K375/10))
),0)</f>
        <v>0</v>
      </c>
      <c r="N375" s="48" t="str" cm="1">
        <f t="array" ref="N375">IFERROR(
IF(OR(N$9="",$I375=""),"",
SUMIFS(収穫記録!$P:$P,収穫記録!$D:$D,$J$1,収穫記録!$I:$I,$J$2,収穫記録!$J:$J,N$9,収穫記録!$F:$F,$I375,収穫記録!$B:$B,"&gt;="&amp;$J$5,収穫記録!$B:$B,"&lt;="&amp;$J$6)
/_xlfn.UNIQUE(_xlfn._xlws.FILTER($E:$E,$D:$D=$J$3))
/IF($J$4="総計",1,IF($J$4="割合",$H375,$K375/10))
),0)</f>
        <v/>
      </c>
      <c r="O375" s="48" t="str" cm="1">
        <f t="array" ref="O375">IFERROR(
IF(OR(O$9="",$I375=""),"",
SUMIFS(収穫記録!$P:$P,収穫記録!$D:$D,$J$1,収穫記録!$I:$I,$J$2,収穫記録!$J:$J,O$9,収穫記録!$F:$F,$I375,収穫記録!$B:$B,"&gt;="&amp;$J$5,収穫記録!$B:$B,"&lt;="&amp;$J$6)
/_xlfn.UNIQUE(_xlfn._xlws.FILTER($E:$E,$D:$D=$J$3))
/IF($J$4="総計",1,IF($J$4="割合",$H375,$K375/10))
),0)</f>
        <v/>
      </c>
      <c r="P375" s="48" t="str" cm="1">
        <f t="array" ref="P375">IFERROR(
IF(OR(P$9="",$I375=""),"",
SUMIFS(収穫記録!$P:$P,収穫記録!$D:$D,$J$1,収穫記録!$I:$I,$J$2,収穫記録!$J:$J,P$9,収穫記録!$F:$F,$I375,収穫記録!$B:$B,"&gt;="&amp;$J$5,収穫記録!$B:$B,"&lt;="&amp;$J$6)
/_xlfn.UNIQUE(_xlfn._xlws.FILTER($E:$E,$D:$D=$J$3))
/IF($J$4="総計",1,IF($J$4="割合",$H375,$K375/10))
),0)</f>
        <v/>
      </c>
      <c r="Q375" s="48" t="str" cm="1">
        <f t="array" ref="Q375">IFERROR(
IF(OR(Q$9="",$I375=""),"",
SUMIFS(収穫記録!$P:$P,収穫記録!$D:$D,$J$1,収穫記録!$I:$I,$J$2,収穫記録!$J:$J,Q$9,収穫記録!$F:$F,$I375,収穫記録!$B:$B,"&gt;="&amp;$J$5,収穫記録!$B:$B,"&lt;="&amp;$J$6)
/_xlfn.UNIQUE(_xlfn._xlws.FILTER($E:$E,$D:$D=$J$3))
/IF($J$4="総計",1,IF($J$4="割合",$H375,$K375/10))
),0)</f>
        <v/>
      </c>
      <c r="R375" s="48" t="str" cm="1">
        <f t="array" ref="R375">IFERROR(
IF(OR(R$9="",$I375=""),"",
SUMIFS(収穫記録!$P:$P,収穫記録!$D:$D,$J$1,収穫記録!$I:$I,$J$2,収穫記録!$J:$J,R$9,収穫記録!$F:$F,$I375,収穫記録!$B:$B,"&gt;="&amp;$J$5,収穫記録!$B:$B,"&lt;="&amp;$J$6)
/_xlfn.UNIQUE(_xlfn._xlws.FILTER($E:$E,$D:$D=$J$3))
/IF($J$4="総計",1,IF($J$4="割合",$H375,$K375/10))
),0)</f>
        <v/>
      </c>
      <c r="S375" s="48" t="str" cm="1">
        <f t="array" ref="S375">IFERROR(
IF(OR(S$9="",$I375=""),"",
SUMIFS(収穫記録!$P:$P,収穫記録!$D:$D,$J$1,収穫記録!$I:$I,$J$2,収穫記録!$J:$J,S$9,収穫記録!$F:$F,$I375,収穫記録!$B:$B,"&gt;="&amp;$J$5,収穫記録!$B:$B,"&lt;="&amp;$J$6)
/_xlfn.UNIQUE(_xlfn._xlws.FILTER($E:$E,$D:$D=$J$3))
/IF($J$4="総計",1,IF($J$4="割合",$H375,$K375/10))
),0)</f>
        <v/>
      </c>
      <c r="T375" s="48" t="str" cm="1">
        <f t="array" ref="T375">IFERROR(
IF(OR(T$9="",$I375=""),"",
SUMIFS(収穫記録!$P:$P,収穫記録!$D:$D,$J$1,収穫記録!$I:$I,$J$2,収穫記録!$J:$J,T$9,収穫記録!$F:$F,$I375,収穫記録!$B:$B,"&gt;="&amp;$J$5,収穫記録!$B:$B,"&lt;="&amp;$J$6)
/_xlfn.UNIQUE(_xlfn._xlws.FILTER($E:$E,$D:$D=$J$3))
/IF($J$4="総計",1,IF($J$4="割合",$H375,$K375/10))
),0)</f>
        <v/>
      </c>
      <c r="U375" s="48" t="str" cm="1">
        <f t="array" ref="U375">IFERROR(
IF(OR(U$9="",$I375=""),"",
SUMIFS(収穫記録!$P:$P,収穫記録!$D:$D,$J$1,収穫記録!$I:$I,$J$2,収穫記録!$J:$J,U$9,収穫記録!$F:$F,$I375,収穫記録!$B:$B,"&gt;="&amp;$J$5,収穫記録!$B:$B,"&lt;="&amp;$J$6)
/_xlfn.UNIQUE(_xlfn._xlws.FILTER($E:$E,$D:$D=$J$3))
/IF($J$4="総計",1,IF($J$4="割合",$H375,$K375/10))
),0)</f>
        <v/>
      </c>
      <c r="V375" s="48" t="str" cm="1">
        <f t="array" ref="V375">IFERROR(
IF(OR(V$9="",$I375=""),"",
SUMIFS(収穫記録!$P:$P,収穫記録!$D:$D,$J$1,収穫記録!$I:$I,$J$2,収穫記録!$J:$J,V$9,収穫記録!$F:$F,$I375,収穫記録!$B:$B,"&gt;="&amp;$J$5,収穫記録!$B:$B,"&lt;="&amp;$J$6)
/_xlfn.UNIQUE(_xlfn._xlws.FILTER($E:$E,$D:$D=$J$3))
/IF($J$4="総計",1,IF($J$4="割合",$H375,$K375/10))
),0)</f>
        <v/>
      </c>
      <c r="W375" s="48" t="str" cm="1">
        <f t="array" ref="W375">IFERROR(
IF(OR(W$9="",$I375=""),"",
SUMIFS(収穫記録!$P:$P,収穫記録!$D:$D,$J$1,収穫記録!$I:$I,$J$2,収穫記録!$J:$J,W$9,収穫記録!$F:$F,$I375,収穫記録!$B:$B,"&gt;="&amp;$J$5,収穫記録!$B:$B,"&lt;="&amp;$J$6)
/_xlfn.UNIQUE(_xlfn._xlws.FILTER($E:$E,$D:$D=$J$3))
/IF($J$4="総計",1,IF($J$4="割合",$H375,$K375/10))
),0)</f>
        <v/>
      </c>
      <c r="X375" s="48" t="str" cm="1">
        <f t="array" ref="X375">IFERROR(
IF(OR(X$9="",$I375=""),"",
SUMIFS(収穫記録!$P:$P,収穫記録!$D:$D,$J$1,収穫記録!$I:$I,$J$2,収穫記録!$J:$J,X$9,収穫記録!$F:$F,$I375,収穫記録!$B:$B,"&gt;="&amp;$J$5,収穫記録!$B:$B,"&lt;="&amp;$J$6)
/_xlfn.UNIQUE(_xlfn._xlws.FILTER($E:$E,$D:$D=$J$3))
/IF($J$4="総計",1,IF($J$4="割合",$H375,$K375/10))
),0)</f>
        <v/>
      </c>
    </row>
    <row r="376" spans="10:24">
      <c r="J376" s="13"/>
      <c r="K376" s="37"/>
      <c r="L376" s="46" t="str">
        <f t="shared" si="5"/>
        <v/>
      </c>
      <c r="M376" s="47" cm="1">
        <f t="array" ref="M376">IFERROR(
IF(OR(M$9="",$I376=""),"",
SUMIFS(収穫記録!$P:$P,収穫記録!$D:$D,$J$1,収穫記録!$I:$I,$J$2,収穫記録!$J:$J,M$9,収穫記録!$F:$F,$I376,収穫記録!$B:$B,"&gt;="&amp;$J$5,収穫記録!$B:$B,"&lt;="&amp;$J$6)
/_xlfn.UNIQUE(_xlfn._xlws.FILTER($E:$E,$D:$D=$J$3))
/IF($J$4="総計",1,IF($J$4="割合",$H376,$K376/10))
),0)</f>
        <v>0</v>
      </c>
      <c r="N376" s="48" t="str" cm="1">
        <f t="array" ref="N376">IFERROR(
IF(OR(N$9="",$I376=""),"",
SUMIFS(収穫記録!$P:$P,収穫記録!$D:$D,$J$1,収穫記録!$I:$I,$J$2,収穫記録!$J:$J,N$9,収穫記録!$F:$F,$I376,収穫記録!$B:$B,"&gt;="&amp;$J$5,収穫記録!$B:$B,"&lt;="&amp;$J$6)
/_xlfn.UNIQUE(_xlfn._xlws.FILTER($E:$E,$D:$D=$J$3))
/IF($J$4="総計",1,IF($J$4="割合",$H376,$K376/10))
),0)</f>
        <v/>
      </c>
      <c r="O376" s="48" t="str" cm="1">
        <f t="array" ref="O376">IFERROR(
IF(OR(O$9="",$I376=""),"",
SUMIFS(収穫記録!$P:$P,収穫記録!$D:$D,$J$1,収穫記録!$I:$I,$J$2,収穫記録!$J:$J,O$9,収穫記録!$F:$F,$I376,収穫記録!$B:$B,"&gt;="&amp;$J$5,収穫記録!$B:$B,"&lt;="&amp;$J$6)
/_xlfn.UNIQUE(_xlfn._xlws.FILTER($E:$E,$D:$D=$J$3))
/IF($J$4="総計",1,IF($J$4="割合",$H376,$K376/10))
),0)</f>
        <v/>
      </c>
      <c r="P376" s="48" t="str" cm="1">
        <f t="array" ref="P376">IFERROR(
IF(OR(P$9="",$I376=""),"",
SUMIFS(収穫記録!$P:$P,収穫記録!$D:$D,$J$1,収穫記録!$I:$I,$J$2,収穫記録!$J:$J,P$9,収穫記録!$F:$F,$I376,収穫記録!$B:$B,"&gt;="&amp;$J$5,収穫記録!$B:$B,"&lt;="&amp;$J$6)
/_xlfn.UNIQUE(_xlfn._xlws.FILTER($E:$E,$D:$D=$J$3))
/IF($J$4="総計",1,IF($J$4="割合",$H376,$K376/10))
),0)</f>
        <v/>
      </c>
      <c r="Q376" s="48" t="str" cm="1">
        <f t="array" ref="Q376">IFERROR(
IF(OR(Q$9="",$I376=""),"",
SUMIFS(収穫記録!$P:$P,収穫記録!$D:$D,$J$1,収穫記録!$I:$I,$J$2,収穫記録!$J:$J,Q$9,収穫記録!$F:$F,$I376,収穫記録!$B:$B,"&gt;="&amp;$J$5,収穫記録!$B:$B,"&lt;="&amp;$J$6)
/_xlfn.UNIQUE(_xlfn._xlws.FILTER($E:$E,$D:$D=$J$3))
/IF($J$4="総計",1,IF($J$4="割合",$H376,$K376/10))
),0)</f>
        <v/>
      </c>
      <c r="R376" s="48" t="str" cm="1">
        <f t="array" ref="R376">IFERROR(
IF(OR(R$9="",$I376=""),"",
SUMIFS(収穫記録!$P:$P,収穫記録!$D:$D,$J$1,収穫記録!$I:$I,$J$2,収穫記録!$J:$J,R$9,収穫記録!$F:$F,$I376,収穫記録!$B:$B,"&gt;="&amp;$J$5,収穫記録!$B:$B,"&lt;="&amp;$J$6)
/_xlfn.UNIQUE(_xlfn._xlws.FILTER($E:$E,$D:$D=$J$3))
/IF($J$4="総計",1,IF($J$4="割合",$H376,$K376/10))
),0)</f>
        <v/>
      </c>
      <c r="S376" s="48" t="str" cm="1">
        <f t="array" ref="S376">IFERROR(
IF(OR(S$9="",$I376=""),"",
SUMIFS(収穫記録!$P:$P,収穫記録!$D:$D,$J$1,収穫記録!$I:$I,$J$2,収穫記録!$J:$J,S$9,収穫記録!$F:$F,$I376,収穫記録!$B:$B,"&gt;="&amp;$J$5,収穫記録!$B:$B,"&lt;="&amp;$J$6)
/_xlfn.UNIQUE(_xlfn._xlws.FILTER($E:$E,$D:$D=$J$3))
/IF($J$4="総計",1,IF($J$4="割合",$H376,$K376/10))
),0)</f>
        <v/>
      </c>
      <c r="T376" s="48" t="str" cm="1">
        <f t="array" ref="T376">IFERROR(
IF(OR(T$9="",$I376=""),"",
SUMIFS(収穫記録!$P:$P,収穫記録!$D:$D,$J$1,収穫記録!$I:$I,$J$2,収穫記録!$J:$J,T$9,収穫記録!$F:$F,$I376,収穫記録!$B:$B,"&gt;="&amp;$J$5,収穫記録!$B:$B,"&lt;="&amp;$J$6)
/_xlfn.UNIQUE(_xlfn._xlws.FILTER($E:$E,$D:$D=$J$3))
/IF($J$4="総計",1,IF($J$4="割合",$H376,$K376/10))
),0)</f>
        <v/>
      </c>
      <c r="U376" s="48" t="str" cm="1">
        <f t="array" ref="U376">IFERROR(
IF(OR(U$9="",$I376=""),"",
SUMIFS(収穫記録!$P:$P,収穫記録!$D:$D,$J$1,収穫記録!$I:$I,$J$2,収穫記録!$J:$J,U$9,収穫記録!$F:$F,$I376,収穫記録!$B:$B,"&gt;="&amp;$J$5,収穫記録!$B:$B,"&lt;="&amp;$J$6)
/_xlfn.UNIQUE(_xlfn._xlws.FILTER($E:$E,$D:$D=$J$3))
/IF($J$4="総計",1,IF($J$4="割合",$H376,$K376/10))
),0)</f>
        <v/>
      </c>
      <c r="V376" s="48" t="str" cm="1">
        <f t="array" ref="V376">IFERROR(
IF(OR(V$9="",$I376=""),"",
SUMIFS(収穫記録!$P:$P,収穫記録!$D:$D,$J$1,収穫記録!$I:$I,$J$2,収穫記録!$J:$J,V$9,収穫記録!$F:$F,$I376,収穫記録!$B:$B,"&gt;="&amp;$J$5,収穫記録!$B:$B,"&lt;="&amp;$J$6)
/_xlfn.UNIQUE(_xlfn._xlws.FILTER($E:$E,$D:$D=$J$3))
/IF($J$4="総計",1,IF($J$4="割合",$H376,$K376/10))
),0)</f>
        <v/>
      </c>
      <c r="W376" s="48" t="str" cm="1">
        <f t="array" ref="W376">IFERROR(
IF(OR(W$9="",$I376=""),"",
SUMIFS(収穫記録!$P:$P,収穫記録!$D:$D,$J$1,収穫記録!$I:$I,$J$2,収穫記録!$J:$J,W$9,収穫記録!$F:$F,$I376,収穫記録!$B:$B,"&gt;="&amp;$J$5,収穫記録!$B:$B,"&lt;="&amp;$J$6)
/_xlfn.UNIQUE(_xlfn._xlws.FILTER($E:$E,$D:$D=$J$3))
/IF($J$4="総計",1,IF($J$4="割合",$H376,$K376/10))
),0)</f>
        <v/>
      </c>
      <c r="X376" s="48" t="str" cm="1">
        <f t="array" ref="X376">IFERROR(
IF(OR(X$9="",$I376=""),"",
SUMIFS(収穫記録!$P:$P,収穫記録!$D:$D,$J$1,収穫記録!$I:$I,$J$2,収穫記録!$J:$J,X$9,収穫記録!$F:$F,$I376,収穫記録!$B:$B,"&gt;="&amp;$J$5,収穫記録!$B:$B,"&lt;="&amp;$J$6)
/_xlfn.UNIQUE(_xlfn._xlws.FILTER($E:$E,$D:$D=$J$3))
/IF($J$4="総計",1,IF($J$4="割合",$H376,$K376/10))
),0)</f>
        <v/>
      </c>
    </row>
    <row r="377" spans="10:24">
      <c r="J377" s="13"/>
      <c r="K377" s="37"/>
      <c r="L377" s="46" t="str">
        <f t="shared" si="5"/>
        <v/>
      </c>
      <c r="M377" s="47" cm="1">
        <f t="array" ref="M377">IFERROR(
IF(OR(M$9="",$I377=""),"",
SUMIFS(収穫記録!$P:$P,収穫記録!$D:$D,$J$1,収穫記録!$I:$I,$J$2,収穫記録!$J:$J,M$9,収穫記録!$F:$F,$I377,収穫記録!$B:$B,"&gt;="&amp;$J$5,収穫記録!$B:$B,"&lt;="&amp;$J$6)
/_xlfn.UNIQUE(_xlfn._xlws.FILTER($E:$E,$D:$D=$J$3))
/IF($J$4="総計",1,IF($J$4="割合",$H377,$K377/10))
),0)</f>
        <v>0</v>
      </c>
      <c r="N377" s="48" t="str" cm="1">
        <f t="array" ref="N377">IFERROR(
IF(OR(N$9="",$I377=""),"",
SUMIFS(収穫記録!$P:$P,収穫記録!$D:$D,$J$1,収穫記録!$I:$I,$J$2,収穫記録!$J:$J,N$9,収穫記録!$F:$F,$I377,収穫記録!$B:$B,"&gt;="&amp;$J$5,収穫記録!$B:$B,"&lt;="&amp;$J$6)
/_xlfn.UNIQUE(_xlfn._xlws.FILTER($E:$E,$D:$D=$J$3))
/IF($J$4="総計",1,IF($J$4="割合",$H377,$K377/10))
),0)</f>
        <v/>
      </c>
      <c r="O377" s="48" t="str" cm="1">
        <f t="array" ref="O377">IFERROR(
IF(OR(O$9="",$I377=""),"",
SUMIFS(収穫記録!$P:$P,収穫記録!$D:$D,$J$1,収穫記録!$I:$I,$J$2,収穫記録!$J:$J,O$9,収穫記録!$F:$F,$I377,収穫記録!$B:$B,"&gt;="&amp;$J$5,収穫記録!$B:$B,"&lt;="&amp;$J$6)
/_xlfn.UNIQUE(_xlfn._xlws.FILTER($E:$E,$D:$D=$J$3))
/IF($J$4="総計",1,IF($J$4="割合",$H377,$K377/10))
),0)</f>
        <v/>
      </c>
      <c r="P377" s="48" t="str" cm="1">
        <f t="array" ref="P377">IFERROR(
IF(OR(P$9="",$I377=""),"",
SUMIFS(収穫記録!$P:$P,収穫記録!$D:$D,$J$1,収穫記録!$I:$I,$J$2,収穫記録!$J:$J,P$9,収穫記録!$F:$F,$I377,収穫記録!$B:$B,"&gt;="&amp;$J$5,収穫記録!$B:$B,"&lt;="&amp;$J$6)
/_xlfn.UNIQUE(_xlfn._xlws.FILTER($E:$E,$D:$D=$J$3))
/IF($J$4="総計",1,IF($J$4="割合",$H377,$K377/10))
),0)</f>
        <v/>
      </c>
      <c r="Q377" s="48" t="str" cm="1">
        <f t="array" ref="Q377">IFERROR(
IF(OR(Q$9="",$I377=""),"",
SUMIFS(収穫記録!$P:$P,収穫記録!$D:$D,$J$1,収穫記録!$I:$I,$J$2,収穫記録!$J:$J,Q$9,収穫記録!$F:$F,$I377,収穫記録!$B:$B,"&gt;="&amp;$J$5,収穫記録!$B:$B,"&lt;="&amp;$J$6)
/_xlfn.UNIQUE(_xlfn._xlws.FILTER($E:$E,$D:$D=$J$3))
/IF($J$4="総計",1,IF($J$4="割合",$H377,$K377/10))
),0)</f>
        <v/>
      </c>
      <c r="R377" s="48" t="str" cm="1">
        <f t="array" ref="R377">IFERROR(
IF(OR(R$9="",$I377=""),"",
SUMIFS(収穫記録!$P:$P,収穫記録!$D:$D,$J$1,収穫記録!$I:$I,$J$2,収穫記録!$J:$J,R$9,収穫記録!$F:$F,$I377,収穫記録!$B:$B,"&gt;="&amp;$J$5,収穫記録!$B:$B,"&lt;="&amp;$J$6)
/_xlfn.UNIQUE(_xlfn._xlws.FILTER($E:$E,$D:$D=$J$3))
/IF($J$4="総計",1,IF($J$4="割合",$H377,$K377/10))
),0)</f>
        <v/>
      </c>
      <c r="S377" s="48" t="str" cm="1">
        <f t="array" ref="S377">IFERROR(
IF(OR(S$9="",$I377=""),"",
SUMIFS(収穫記録!$P:$P,収穫記録!$D:$D,$J$1,収穫記録!$I:$I,$J$2,収穫記録!$J:$J,S$9,収穫記録!$F:$F,$I377,収穫記録!$B:$B,"&gt;="&amp;$J$5,収穫記録!$B:$B,"&lt;="&amp;$J$6)
/_xlfn.UNIQUE(_xlfn._xlws.FILTER($E:$E,$D:$D=$J$3))
/IF($J$4="総計",1,IF($J$4="割合",$H377,$K377/10))
),0)</f>
        <v/>
      </c>
      <c r="T377" s="48" t="str" cm="1">
        <f t="array" ref="T377">IFERROR(
IF(OR(T$9="",$I377=""),"",
SUMIFS(収穫記録!$P:$P,収穫記録!$D:$D,$J$1,収穫記録!$I:$I,$J$2,収穫記録!$J:$J,T$9,収穫記録!$F:$F,$I377,収穫記録!$B:$B,"&gt;="&amp;$J$5,収穫記録!$B:$B,"&lt;="&amp;$J$6)
/_xlfn.UNIQUE(_xlfn._xlws.FILTER($E:$E,$D:$D=$J$3))
/IF($J$4="総計",1,IF($J$4="割合",$H377,$K377/10))
),0)</f>
        <v/>
      </c>
      <c r="U377" s="48" t="str" cm="1">
        <f t="array" ref="U377">IFERROR(
IF(OR(U$9="",$I377=""),"",
SUMIFS(収穫記録!$P:$P,収穫記録!$D:$D,$J$1,収穫記録!$I:$I,$J$2,収穫記録!$J:$J,U$9,収穫記録!$F:$F,$I377,収穫記録!$B:$B,"&gt;="&amp;$J$5,収穫記録!$B:$B,"&lt;="&amp;$J$6)
/_xlfn.UNIQUE(_xlfn._xlws.FILTER($E:$E,$D:$D=$J$3))
/IF($J$4="総計",1,IF($J$4="割合",$H377,$K377/10))
),0)</f>
        <v/>
      </c>
      <c r="V377" s="48" t="str" cm="1">
        <f t="array" ref="V377">IFERROR(
IF(OR(V$9="",$I377=""),"",
SUMIFS(収穫記録!$P:$P,収穫記録!$D:$D,$J$1,収穫記録!$I:$I,$J$2,収穫記録!$J:$J,V$9,収穫記録!$F:$F,$I377,収穫記録!$B:$B,"&gt;="&amp;$J$5,収穫記録!$B:$B,"&lt;="&amp;$J$6)
/_xlfn.UNIQUE(_xlfn._xlws.FILTER($E:$E,$D:$D=$J$3))
/IF($J$4="総計",1,IF($J$4="割合",$H377,$K377/10))
),0)</f>
        <v/>
      </c>
      <c r="W377" s="48" t="str" cm="1">
        <f t="array" ref="W377">IFERROR(
IF(OR(W$9="",$I377=""),"",
SUMIFS(収穫記録!$P:$P,収穫記録!$D:$D,$J$1,収穫記録!$I:$I,$J$2,収穫記録!$J:$J,W$9,収穫記録!$F:$F,$I377,収穫記録!$B:$B,"&gt;="&amp;$J$5,収穫記録!$B:$B,"&lt;="&amp;$J$6)
/_xlfn.UNIQUE(_xlfn._xlws.FILTER($E:$E,$D:$D=$J$3))
/IF($J$4="総計",1,IF($J$4="割合",$H377,$K377/10))
),0)</f>
        <v/>
      </c>
      <c r="X377" s="48" t="str" cm="1">
        <f t="array" ref="X377">IFERROR(
IF(OR(X$9="",$I377=""),"",
SUMIFS(収穫記録!$P:$P,収穫記録!$D:$D,$J$1,収穫記録!$I:$I,$J$2,収穫記録!$J:$J,X$9,収穫記録!$F:$F,$I377,収穫記録!$B:$B,"&gt;="&amp;$J$5,収穫記録!$B:$B,"&lt;="&amp;$J$6)
/_xlfn.UNIQUE(_xlfn._xlws.FILTER($E:$E,$D:$D=$J$3))
/IF($J$4="総計",1,IF($J$4="割合",$H377,$K377/10))
),0)</f>
        <v/>
      </c>
    </row>
    <row r="378" spans="10:24">
      <c r="J378" s="13"/>
      <c r="K378" s="37"/>
      <c r="L378" s="46" t="str">
        <f t="shared" si="5"/>
        <v/>
      </c>
      <c r="M378" s="47" cm="1">
        <f t="array" ref="M378">IFERROR(
IF(OR(M$9="",$I378=""),"",
SUMIFS(収穫記録!$P:$P,収穫記録!$D:$D,$J$1,収穫記録!$I:$I,$J$2,収穫記録!$J:$J,M$9,収穫記録!$F:$F,$I378,収穫記録!$B:$B,"&gt;="&amp;$J$5,収穫記録!$B:$B,"&lt;="&amp;$J$6)
/_xlfn.UNIQUE(_xlfn._xlws.FILTER($E:$E,$D:$D=$J$3))
/IF($J$4="総計",1,IF($J$4="割合",$H378,$K378/10))
),0)</f>
        <v>0</v>
      </c>
      <c r="N378" s="48" t="str" cm="1">
        <f t="array" ref="N378">IFERROR(
IF(OR(N$9="",$I378=""),"",
SUMIFS(収穫記録!$P:$P,収穫記録!$D:$D,$J$1,収穫記録!$I:$I,$J$2,収穫記録!$J:$J,N$9,収穫記録!$F:$F,$I378,収穫記録!$B:$B,"&gt;="&amp;$J$5,収穫記録!$B:$B,"&lt;="&amp;$J$6)
/_xlfn.UNIQUE(_xlfn._xlws.FILTER($E:$E,$D:$D=$J$3))
/IF($J$4="総計",1,IF($J$4="割合",$H378,$K378/10))
),0)</f>
        <v/>
      </c>
      <c r="O378" s="48" t="str" cm="1">
        <f t="array" ref="O378">IFERROR(
IF(OR(O$9="",$I378=""),"",
SUMIFS(収穫記録!$P:$P,収穫記録!$D:$D,$J$1,収穫記録!$I:$I,$J$2,収穫記録!$J:$J,O$9,収穫記録!$F:$F,$I378,収穫記録!$B:$B,"&gt;="&amp;$J$5,収穫記録!$B:$B,"&lt;="&amp;$J$6)
/_xlfn.UNIQUE(_xlfn._xlws.FILTER($E:$E,$D:$D=$J$3))
/IF($J$4="総計",1,IF($J$4="割合",$H378,$K378/10))
),0)</f>
        <v/>
      </c>
      <c r="P378" s="48" t="str" cm="1">
        <f t="array" ref="P378">IFERROR(
IF(OR(P$9="",$I378=""),"",
SUMIFS(収穫記録!$P:$P,収穫記録!$D:$D,$J$1,収穫記録!$I:$I,$J$2,収穫記録!$J:$J,P$9,収穫記録!$F:$F,$I378,収穫記録!$B:$B,"&gt;="&amp;$J$5,収穫記録!$B:$B,"&lt;="&amp;$J$6)
/_xlfn.UNIQUE(_xlfn._xlws.FILTER($E:$E,$D:$D=$J$3))
/IF($J$4="総計",1,IF($J$4="割合",$H378,$K378/10))
),0)</f>
        <v/>
      </c>
      <c r="Q378" s="48" t="str" cm="1">
        <f t="array" ref="Q378">IFERROR(
IF(OR(Q$9="",$I378=""),"",
SUMIFS(収穫記録!$P:$P,収穫記録!$D:$D,$J$1,収穫記録!$I:$I,$J$2,収穫記録!$J:$J,Q$9,収穫記録!$F:$F,$I378,収穫記録!$B:$B,"&gt;="&amp;$J$5,収穫記録!$B:$B,"&lt;="&amp;$J$6)
/_xlfn.UNIQUE(_xlfn._xlws.FILTER($E:$E,$D:$D=$J$3))
/IF($J$4="総計",1,IF($J$4="割合",$H378,$K378/10))
),0)</f>
        <v/>
      </c>
      <c r="R378" s="48" t="str" cm="1">
        <f t="array" ref="R378">IFERROR(
IF(OR(R$9="",$I378=""),"",
SUMIFS(収穫記録!$P:$P,収穫記録!$D:$D,$J$1,収穫記録!$I:$I,$J$2,収穫記録!$J:$J,R$9,収穫記録!$F:$F,$I378,収穫記録!$B:$B,"&gt;="&amp;$J$5,収穫記録!$B:$B,"&lt;="&amp;$J$6)
/_xlfn.UNIQUE(_xlfn._xlws.FILTER($E:$E,$D:$D=$J$3))
/IF($J$4="総計",1,IF($J$4="割合",$H378,$K378/10))
),0)</f>
        <v/>
      </c>
      <c r="S378" s="48" t="str" cm="1">
        <f t="array" ref="S378">IFERROR(
IF(OR(S$9="",$I378=""),"",
SUMIFS(収穫記録!$P:$P,収穫記録!$D:$D,$J$1,収穫記録!$I:$I,$J$2,収穫記録!$J:$J,S$9,収穫記録!$F:$F,$I378,収穫記録!$B:$B,"&gt;="&amp;$J$5,収穫記録!$B:$B,"&lt;="&amp;$J$6)
/_xlfn.UNIQUE(_xlfn._xlws.FILTER($E:$E,$D:$D=$J$3))
/IF($J$4="総計",1,IF($J$4="割合",$H378,$K378/10))
),0)</f>
        <v/>
      </c>
      <c r="T378" s="48" t="str" cm="1">
        <f t="array" ref="T378">IFERROR(
IF(OR(T$9="",$I378=""),"",
SUMIFS(収穫記録!$P:$P,収穫記録!$D:$D,$J$1,収穫記録!$I:$I,$J$2,収穫記録!$J:$J,T$9,収穫記録!$F:$F,$I378,収穫記録!$B:$B,"&gt;="&amp;$J$5,収穫記録!$B:$B,"&lt;="&amp;$J$6)
/_xlfn.UNIQUE(_xlfn._xlws.FILTER($E:$E,$D:$D=$J$3))
/IF($J$4="総計",1,IF($J$4="割合",$H378,$K378/10))
),0)</f>
        <v/>
      </c>
      <c r="U378" s="48" t="str" cm="1">
        <f t="array" ref="U378">IFERROR(
IF(OR(U$9="",$I378=""),"",
SUMIFS(収穫記録!$P:$P,収穫記録!$D:$D,$J$1,収穫記録!$I:$I,$J$2,収穫記録!$J:$J,U$9,収穫記録!$F:$F,$I378,収穫記録!$B:$B,"&gt;="&amp;$J$5,収穫記録!$B:$B,"&lt;="&amp;$J$6)
/_xlfn.UNIQUE(_xlfn._xlws.FILTER($E:$E,$D:$D=$J$3))
/IF($J$4="総計",1,IF($J$4="割合",$H378,$K378/10))
),0)</f>
        <v/>
      </c>
      <c r="V378" s="48" t="str" cm="1">
        <f t="array" ref="V378">IFERROR(
IF(OR(V$9="",$I378=""),"",
SUMIFS(収穫記録!$P:$P,収穫記録!$D:$D,$J$1,収穫記録!$I:$I,$J$2,収穫記録!$J:$J,V$9,収穫記録!$F:$F,$I378,収穫記録!$B:$B,"&gt;="&amp;$J$5,収穫記録!$B:$B,"&lt;="&amp;$J$6)
/_xlfn.UNIQUE(_xlfn._xlws.FILTER($E:$E,$D:$D=$J$3))
/IF($J$4="総計",1,IF($J$4="割合",$H378,$K378/10))
),0)</f>
        <v/>
      </c>
      <c r="W378" s="48" t="str" cm="1">
        <f t="array" ref="W378">IFERROR(
IF(OR(W$9="",$I378=""),"",
SUMIFS(収穫記録!$P:$P,収穫記録!$D:$D,$J$1,収穫記録!$I:$I,$J$2,収穫記録!$J:$J,W$9,収穫記録!$F:$F,$I378,収穫記録!$B:$B,"&gt;="&amp;$J$5,収穫記録!$B:$B,"&lt;="&amp;$J$6)
/_xlfn.UNIQUE(_xlfn._xlws.FILTER($E:$E,$D:$D=$J$3))
/IF($J$4="総計",1,IF($J$4="割合",$H378,$K378/10))
),0)</f>
        <v/>
      </c>
      <c r="X378" s="48" t="str" cm="1">
        <f t="array" ref="X378">IFERROR(
IF(OR(X$9="",$I378=""),"",
SUMIFS(収穫記録!$P:$P,収穫記録!$D:$D,$J$1,収穫記録!$I:$I,$J$2,収穫記録!$J:$J,X$9,収穫記録!$F:$F,$I378,収穫記録!$B:$B,"&gt;="&amp;$J$5,収穫記録!$B:$B,"&lt;="&amp;$J$6)
/_xlfn.UNIQUE(_xlfn._xlws.FILTER($E:$E,$D:$D=$J$3))
/IF($J$4="総計",1,IF($J$4="割合",$H378,$K378/10))
),0)</f>
        <v/>
      </c>
    </row>
    <row r="379" spans="10:24">
      <c r="J379" s="13"/>
      <c r="K379" s="37"/>
      <c r="L379" s="46" t="str">
        <f t="shared" si="5"/>
        <v/>
      </c>
      <c r="M379" s="47" cm="1">
        <f t="array" ref="M379">IFERROR(
IF(OR(M$9="",$I379=""),"",
SUMIFS(収穫記録!$P:$P,収穫記録!$D:$D,$J$1,収穫記録!$I:$I,$J$2,収穫記録!$J:$J,M$9,収穫記録!$F:$F,$I379,収穫記録!$B:$B,"&gt;="&amp;$J$5,収穫記録!$B:$B,"&lt;="&amp;$J$6)
/_xlfn.UNIQUE(_xlfn._xlws.FILTER($E:$E,$D:$D=$J$3))
/IF($J$4="総計",1,IF($J$4="割合",$H379,$K379/10))
),0)</f>
        <v>0</v>
      </c>
      <c r="N379" s="48" t="str" cm="1">
        <f t="array" ref="N379">IFERROR(
IF(OR(N$9="",$I379=""),"",
SUMIFS(収穫記録!$P:$P,収穫記録!$D:$D,$J$1,収穫記録!$I:$I,$J$2,収穫記録!$J:$J,N$9,収穫記録!$F:$F,$I379,収穫記録!$B:$B,"&gt;="&amp;$J$5,収穫記録!$B:$B,"&lt;="&amp;$J$6)
/_xlfn.UNIQUE(_xlfn._xlws.FILTER($E:$E,$D:$D=$J$3))
/IF($J$4="総計",1,IF($J$4="割合",$H379,$K379/10))
),0)</f>
        <v/>
      </c>
      <c r="O379" s="48" t="str" cm="1">
        <f t="array" ref="O379">IFERROR(
IF(OR(O$9="",$I379=""),"",
SUMIFS(収穫記録!$P:$P,収穫記録!$D:$D,$J$1,収穫記録!$I:$I,$J$2,収穫記録!$J:$J,O$9,収穫記録!$F:$F,$I379,収穫記録!$B:$B,"&gt;="&amp;$J$5,収穫記録!$B:$B,"&lt;="&amp;$J$6)
/_xlfn.UNIQUE(_xlfn._xlws.FILTER($E:$E,$D:$D=$J$3))
/IF($J$4="総計",1,IF($J$4="割合",$H379,$K379/10))
),0)</f>
        <v/>
      </c>
      <c r="P379" s="48" t="str" cm="1">
        <f t="array" ref="P379">IFERROR(
IF(OR(P$9="",$I379=""),"",
SUMIFS(収穫記録!$P:$P,収穫記録!$D:$D,$J$1,収穫記録!$I:$I,$J$2,収穫記録!$J:$J,P$9,収穫記録!$F:$F,$I379,収穫記録!$B:$B,"&gt;="&amp;$J$5,収穫記録!$B:$B,"&lt;="&amp;$J$6)
/_xlfn.UNIQUE(_xlfn._xlws.FILTER($E:$E,$D:$D=$J$3))
/IF($J$4="総計",1,IF($J$4="割合",$H379,$K379/10))
),0)</f>
        <v/>
      </c>
      <c r="Q379" s="48" t="str" cm="1">
        <f t="array" ref="Q379">IFERROR(
IF(OR(Q$9="",$I379=""),"",
SUMIFS(収穫記録!$P:$P,収穫記録!$D:$D,$J$1,収穫記録!$I:$I,$J$2,収穫記録!$J:$J,Q$9,収穫記録!$F:$F,$I379,収穫記録!$B:$B,"&gt;="&amp;$J$5,収穫記録!$B:$B,"&lt;="&amp;$J$6)
/_xlfn.UNIQUE(_xlfn._xlws.FILTER($E:$E,$D:$D=$J$3))
/IF($J$4="総計",1,IF($J$4="割合",$H379,$K379/10))
),0)</f>
        <v/>
      </c>
      <c r="R379" s="48" t="str" cm="1">
        <f t="array" ref="R379">IFERROR(
IF(OR(R$9="",$I379=""),"",
SUMIFS(収穫記録!$P:$P,収穫記録!$D:$D,$J$1,収穫記録!$I:$I,$J$2,収穫記録!$J:$J,R$9,収穫記録!$F:$F,$I379,収穫記録!$B:$B,"&gt;="&amp;$J$5,収穫記録!$B:$B,"&lt;="&amp;$J$6)
/_xlfn.UNIQUE(_xlfn._xlws.FILTER($E:$E,$D:$D=$J$3))
/IF($J$4="総計",1,IF($J$4="割合",$H379,$K379/10))
),0)</f>
        <v/>
      </c>
      <c r="S379" s="48" t="str" cm="1">
        <f t="array" ref="S379">IFERROR(
IF(OR(S$9="",$I379=""),"",
SUMIFS(収穫記録!$P:$P,収穫記録!$D:$D,$J$1,収穫記録!$I:$I,$J$2,収穫記録!$J:$J,S$9,収穫記録!$F:$F,$I379,収穫記録!$B:$B,"&gt;="&amp;$J$5,収穫記録!$B:$B,"&lt;="&amp;$J$6)
/_xlfn.UNIQUE(_xlfn._xlws.FILTER($E:$E,$D:$D=$J$3))
/IF($J$4="総計",1,IF($J$4="割合",$H379,$K379/10))
),0)</f>
        <v/>
      </c>
      <c r="T379" s="48" t="str" cm="1">
        <f t="array" ref="T379">IFERROR(
IF(OR(T$9="",$I379=""),"",
SUMIFS(収穫記録!$P:$P,収穫記録!$D:$D,$J$1,収穫記録!$I:$I,$J$2,収穫記録!$J:$J,T$9,収穫記録!$F:$F,$I379,収穫記録!$B:$B,"&gt;="&amp;$J$5,収穫記録!$B:$B,"&lt;="&amp;$J$6)
/_xlfn.UNIQUE(_xlfn._xlws.FILTER($E:$E,$D:$D=$J$3))
/IF($J$4="総計",1,IF($J$4="割合",$H379,$K379/10))
),0)</f>
        <v/>
      </c>
      <c r="U379" s="48" t="str" cm="1">
        <f t="array" ref="U379">IFERROR(
IF(OR(U$9="",$I379=""),"",
SUMIFS(収穫記録!$P:$P,収穫記録!$D:$D,$J$1,収穫記録!$I:$I,$J$2,収穫記録!$J:$J,U$9,収穫記録!$F:$F,$I379,収穫記録!$B:$B,"&gt;="&amp;$J$5,収穫記録!$B:$B,"&lt;="&amp;$J$6)
/_xlfn.UNIQUE(_xlfn._xlws.FILTER($E:$E,$D:$D=$J$3))
/IF($J$4="総計",1,IF($J$4="割合",$H379,$K379/10))
),0)</f>
        <v/>
      </c>
      <c r="V379" s="48" t="str" cm="1">
        <f t="array" ref="V379">IFERROR(
IF(OR(V$9="",$I379=""),"",
SUMIFS(収穫記録!$P:$P,収穫記録!$D:$D,$J$1,収穫記録!$I:$I,$J$2,収穫記録!$J:$J,V$9,収穫記録!$F:$F,$I379,収穫記録!$B:$B,"&gt;="&amp;$J$5,収穫記録!$B:$B,"&lt;="&amp;$J$6)
/_xlfn.UNIQUE(_xlfn._xlws.FILTER($E:$E,$D:$D=$J$3))
/IF($J$4="総計",1,IF($J$4="割合",$H379,$K379/10))
),0)</f>
        <v/>
      </c>
      <c r="W379" s="48" t="str" cm="1">
        <f t="array" ref="W379">IFERROR(
IF(OR(W$9="",$I379=""),"",
SUMIFS(収穫記録!$P:$P,収穫記録!$D:$D,$J$1,収穫記録!$I:$I,$J$2,収穫記録!$J:$J,W$9,収穫記録!$F:$F,$I379,収穫記録!$B:$B,"&gt;="&amp;$J$5,収穫記録!$B:$B,"&lt;="&amp;$J$6)
/_xlfn.UNIQUE(_xlfn._xlws.FILTER($E:$E,$D:$D=$J$3))
/IF($J$4="総計",1,IF($J$4="割合",$H379,$K379/10))
),0)</f>
        <v/>
      </c>
      <c r="X379" s="48" t="str" cm="1">
        <f t="array" ref="X379">IFERROR(
IF(OR(X$9="",$I379=""),"",
SUMIFS(収穫記録!$P:$P,収穫記録!$D:$D,$J$1,収穫記録!$I:$I,$J$2,収穫記録!$J:$J,X$9,収穫記録!$F:$F,$I379,収穫記録!$B:$B,"&gt;="&amp;$J$5,収穫記録!$B:$B,"&lt;="&amp;$J$6)
/_xlfn.UNIQUE(_xlfn._xlws.FILTER($E:$E,$D:$D=$J$3))
/IF($J$4="総計",1,IF($J$4="割合",$H379,$K379/10))
),0)</f>
        <v/>
      </c>
    </row>
    <row r="380" spans="10:24">
      <c r="J380" s="13"/>
      <c r="K380" s="37"/>
      <c r="L380" s="46" t="str">
        <f t="shared" si="5"/>
        <v/>
      </c>
      <c r="M380" s="47" cm="1">
        <f t="array" ref="M380">IFERROR(
IF(OR(M$9="",$I380=""),"",
SUMIFS(収穫記録!$P:$P,収穫記録!$D:$D,$J$1,収穫記録!$I:$I,$J$2,収穫記録!$J:$J,M$9,収穫記録!$F:$F,$I380,収穫記録!$B:$B,"&gt;="&amp;$J$5,収穫記録!$B:$B,"&lt;="&amp;$J$6)
/_xlfn.UNIQUE(_xlfn._xlws.FILTER($E:$E,$D:$D=$J$3))
/IF($J$4="総計",1,IF($J$4="割合",$H380,$K380/10))
),0)</f>
        <v>0</v>
      </c>
      <c r="N380" s="48" t="str" cm="1">
        <f t="array" ref="N380">IFERROR(
IF(OR(N$9="",$I380=""),"",
SUMIFS(収穫記録!$P:$P,収穫記録!$D:$D,$J$1,収穫記録!$I:$I,$J$2,収穫記録!$J:$J,N$9,収穫記録!$F:$F,$I380,収穫記録!$B:$B,"&gt;="&amp;$J$5,収穫記録!$B:$B,"&lt;="&amp;$J$6)
/_xlfn.UNIQUE(_xlfn._xlws.FILTER($E:$E,$D:$D=$J$3))
/IF($J$4="総計",1,IF($J$4="割合",$H380,$K380/10))
),0)</f>
        <v/>
      </c>
      <c r="O380" s="48" t="str" cm="1">
        <f t="array" ref="O380">IFERROR(
IF(OR(O$9="",$I380=""),"",
SUMIFS(収穫記録!$P:$P,収穫記録!$D:$D,$J$1,収穫記録!$I:$I,$J$2,収穫記録!$J:$J,O$9,収穫記録!$F:$F,$I380,収穫記録!$B:$B,"&gt;="&amp;$J$5,収穫記録!$B:$B,"&lt;="&amp;$J$6)
/_xlfn.UNIQUE(_xlfn._xlws.FILTER($E:$E,$D:$D=$J$3))
/IF($J$4="総計",1,IF($J$4="割合",$H380,$K380/10))
),0)</f>
        <v/>
      </c>
      <c r="P380" s="48" t="str" cm="1">
        <f t="array" ref="P380">IFERROR(
IF(OR(P$9="",$I380=""),"",
SUMIFS(収穫記録!$P:$P,収穫記録!$D:$D,$J$1,収穫記録!$I:$I,$J$2,収穫記録!$J:$J,P$9,収穫記録!$F:$F,$I380,収穫記録!$B:$B,"&gt;="&amp;$J$5,収穫記録!$B:$B,"&lt;="&amp;$J$6)
/_xlfn.UNIQUE(_xlfn._xlws.FILTER($E:$E,$D:$D=$J$3))
/IF($J$4="総計",1,IF($J$4="割合",$H380,$K380/10))
),0)</f>
        <v/>
      </c>
      <c r="Q380" s="48" t="str" cm="1">
        <f t="array" ref="Q380">IFERROR(
IF(OR(Q$9="",$I380=""),"",
SUMIFS(収穫記録!$P:$P,収穫記録!$D:$D,$J$1,収穫記録!$I:$I,$J$2,収穫記録!$J:$J,Q$9,収穫記録!$F:$F,$I380,収穫記録!$B:$B,"&gt;="&amp;$J$5,収穫記録!$B:$B,"&lt;="&amp;$J$6)
/_xlfn.UNIQUE(_xlfn._xlws.FILTER($E:$E,$D:$D=$J$3))
/IF($J$4="総計",1,IF($J$4="割合",$H380,$K380/10))
),0)</f>
        <v/>
      </c>
      <c r="R380" s="48" t="str" cm="1">
        <f t="array" ref="R380">IFERROR(
IF(OR(R$9="",$I380=""),"",
SUMIFS(収穫記録!$P:$P,収穫記録!$D:$D,$J$1,収穫記録!$I:$I,$J$2,収穫記録!$J:$J,R$9,収穫記録!$F:$F,$I380,収穫記録!$B:$B,"&gt;="&amp;$J$5,収穫記録!$B:$B,"&lt;="&amp;$J$6)
/_xlfn.UNIQUE(_xlfn._xlws.FILTER($E:$E,$D:$D=$J$3))
/IF($J$4="総計",1,IF($J$4="割合",$H380,$K380/10))
),0)</f>
        <v/>
      </c>
      <c r="S380" s="48" t="str" cm="1">
        <f t="array" ref="S380">IFERROR(
IF(OR(S$9="",$I380=""),"",
SUMIFS(収穫記録!$P:$P,収穫記録!$D:$D,$J$1,収穫記録!$I:$I,$J$2,収穫記録!$J:$J,S$9,収穫記録!$F:$F,$I380,収穫記録!$B:$B,"&gt;="&amp;$J$5,収穫記録!$B:$B,"&lt;="&amp;$J$6)
/_xlfn.UNIQUE(_xlfn._xlws.FILTER($E:$E,$D:$D=$J$3))
/IF($J$4="総計",1,IF($J$4="割合",$H380,$K380/10))
),0)</f>
        <v/>
      </c>
      <c r="T380" s="48" t="str" cm="1">
        <f t="array" ref="T380">IFERROR(
IF(OR(T$9="",$I380=""),"",
SUMIFS(収穫記録!$P:$P,収穫記録!$D:$D,$J$1,収穫記録!$I:$I,$J$2,収穫記録!$J:$J,T$9,収穫記録!$F:$F,$I380,収穫記録!$B:$B,"&gt;="&amp;$J$5,収穫記録!$B:$B,"&lt;="&amp;$J$6)
/_xlfn.UNIQUE(_xlfn._xlws.FILTER($E:$E,$D:$D=$J$3))
/IF($J$4="総計",1,IF($J$4="割合",$H380,$K380/10))
),0)</f>
        <v/>
      </c>
      <c r="U380" s="48" t="str" cm="1">
        <f t="array" ref="U380">IFERROR(
IF(OR(U$9="",$I380=""),"",
SUMIFS(収穫記録!$P:$P,収穫記録!$D:$D,$J$1,収穫記録!$I:$I,$J$2,収穫記録!$J:$J,U$9,収穫記録!$F:$F,$I380,収穫記録!$B:$B,"&gt;="&amp;$J$5,収穫記録!$B:$B,"&lt;="&amp;$J$6)
/_xlfn.UNIQUE(_xlfn._xlws.FILTER($E:$E,$D:$D=$J$3))
/IF($J$4="総計",1,IF($J$4="割合",$H380,$K380/10))
),0)</f>
        <v/>
      </c>
      <c r="V380" s="48" t="str" cm="1">
        <f t="array" ref="V380">IFERROR(
IF(OR(V$9="",$I380=""),"",
SUMIFS(収穫記録!$P:$P,収穫記録!$D:$D,$J$1,収穫記録!$I:$I,$J$2,収穫記録!$J:$J,V$9,収穫記録!$F:$F,$I380,収穫記録!$B:$B,"&gt;="&amp;$J$5,収穫記録!$B:$B,"&lt;="&amp;$J$6)
/_xlfn.UNIQUE(_xlfn._xlws.FILTER($E:$E,$D:$D=$J$3))
/IF($J$4="総計",1,IF($J$4="割合",$H380,$K380/10))
),0)</f>
        <v/>
      </c>
      <c r="W380" s="48" t="str" cm="1">
        <f t="array" ref="W380">IFERROR(
IF(OR(W$9="",$I380=""),"",
SUMIFS(収穫記録!$P:$P,収穫記録!$D:$D,$J$1,収穫記録!$I:$I,$J$2,収穫記録!$J:$J,W$9,収穫記録!$F:$F,$I380,収穫記録!$B:$B,"&gt;="&amp;$J$5,収穫記録!$B:$B,"&lt;="&amp;$J$6)
/_xlfn.UNIQUE(_xlfn._xlws.FILTER($E:$E,$D:$D=$J$3))
/IF($J$4="総計",1,IF($J$4="割合",$H380,$K380/10))
),0)</f>
        <v/>
      </c>
      <c r="X380" s="48" t="str" cm="1">
        <f t="array" ref="X380">IFERROR(
IF(OR(X$9="",$I380=""),"",
SUMIFS(収穫記録!$P:$P,収穫記録!$D:$D,$J$1,収穫記録!$I:$I,$J$2,収穫記録!$J:$J,X$9,収穫記録!$F:$F,$I380,収穫記録!$B:$B,"&gt;="&amp;$J$5,収穫記録!$B:$B,"&lt;="&amp;$J$6)
/_xlfn.UNIQUE(_xlfn._xlws.FILTER($E:$E,$D:$D=$J$3))
/IF($J$4="総計",1,IF($J$4="割合",$H380,$K380/10))
),0)</f>
        <v/>
      </c>
    </row>
    <row r="381" spans="10:24">
      <c r="J381" s="13"/>
      <c r="K381" s="37"/>
      <c r="L381" s="46" t="str">
        <f t="shared" si="5"/>
        <v/>
      </c>
      <c r="M381" s="47" cm="1">
        <f t="array" ref="M381">IFERROR(
IF(OR(M$9="",$I381=""),"",
SUMIFS(収穫記録!$P:$P,収穫記録!$D:$D,$J$1,収穫記録!$I:$I,$J$2,収穫記録!$J:$J,M$9,収穫記録!$F:$F,$I381,収穫記録!$B:$B,"&gt;="&amp;$J$5,収穫記録!$B:$B,"&lt;="&amp;$J$6)
/_xlfn.UNIQUE(_xlfn._xlws.FILTER($E:$E,$D:$D=$J$3))
/IF($J$4="総計",1,IF($J$4="割合",$H381,$K381/10))
),0)</f>
        <v>0</v>
      </c>
      <c r="N381" s="48" t="str" cm="1">
        <f t="array" ref="N381">IFERROR(
IF(OR(N$9="",$I381=""),"",
SUMIFS(収穫記録!$P:$P,収穫記録!$D:$D,$J$1,収穫記録!$I:$I,$J$2,収穫記録!$J:$J,N$9,収穫記録!$F:$F,$I381,収穫記録!$B:$B,"&gt;="&amp;$J$5,収穫記録!$B:$B,"&lt;="&amp;$J$6)
/_xlfn.UNIQUE(_xlfn._xlws.FILTER($E:$E,$D:$D=$J$3))
/IF($J$4="総計",1,IF($J$4="割合",$H381,$K381/10))
),0)</f>
        <v/>
      </c>
      <c r="O381" s="48" t="str" cm="1">
        <f t="array" ref="O381">IFERROR(
IF(OR(O$9="",$I381=""),"",
SUMIFS(収穫記録!$P:$P,収穫記録!$D:$D,$J$1,収穫記録!$I:$I,$J$2,収穫記録!$J:$J,O$9,収穫記録!$F:$F,$I381,収穫記録!$B:$B,"&gt;="&amp;$J$5,収穫記録!$B:$B,"&lt;="&amp;$J$6)
/_xlfn.UNIQUE(_xlfn._xlws.FILTER($E:$E,$D:$D=$J$3))
/IF($J$4="総計",1,IF($J$4="割合",$H381,$K381/10))
),0)</f>
        <v/>
      </c>
      <c r="P381" s="48" t="str" cm="1">
        <f t="array" ref="P381">IFERROR(
IF(OR(P$9="",$I381=""),"",
SUMIFS(収穫記録!$P:$P,収穫記録!$D:$D,$J$1,収穫記録!$I:$I,$J$2,収穫記録!$J:$J,P$9,収穫記録!$F:$F,$I381,収穫記録!$B:$B,"&gt;="&amp;$J$5,収穫記録!$B:$B,"&lt;="&amp;$J$6)
/_xlfn.UNIQUE(_xlfn._xlws.FILTER($E:$E,$D:$D=$J$3))
/IF($J$4="総計",1,IF($J$4="割合",$H381,$K381/10))
),0)</f>
        <v/>
      </c>
      <c r="Q381" s="48" t="str" cm="1">
        <f t="array" ref="Q381">IFERROR(
IF(OR(Q$9="",$I381=""),"",
SUMIFS(収穫記録!$P:$P,収穫記録!$D:$D,$J$1,収穫記録!$I:$I,$J$2,収穫記録!$J:$J,Q$9,収穫記録!$F:$F,$I381,収穫記録!$B:$B,"&gt;="&amp;$J$5,収穫記録!$B:$B,"&lt;="&amp;$J$6)
/_xlfn.UNIQUE(_xlfn._xlws.FILTER($E:$E,$D:$D=$J$3))
/IF($J$4="総計",1,IF($J$4="割合",$H381,$K381/10))
),0)</f>
        <v/>
      </c>
      <c r="R381" s="48" t="str" cm="1">
        <f t="array" ref="R381">IFERROR(
IF(OR(R$9="",$I381=""),"",
SUMIFS(収穫記録!$P:$P,収穫記録!$D:$D,$J$1,収穫記録!$I:$I,$J$2,収穫記録!$J:$J,R$9,収穫記録!$F:$F,$I381,収穫記録!$B:$B,"&gt;="&amp;$J$5,収穫記録!$B:$B,"&lt;="&amp;$J$6)
/_xlfn.UNIQUE(_xlfn._xlws.FILTER($E:$E,$D:$D=$J$3))
/IF($J$4="総計",1,IF($J$4="割合",$H381,$K381/10))
),0)</f>
        <v/>
      </c>
      <c r="S381" s="48" t="str" cm="1">
        <f t="array" ref="S381">IFERROR(
IF(OR(S$9="",$I381=""),"",
SUMIFS(収穫記録!$P:$P,収穫記録!$D:$D,$J$1,収穫記録!$I:$I,$J$2,収穫記録!$J:$J,S$9,収穫記録!$F:$F,$I381,収穫記録!$B:$B,"&gt;="&amp;$J$5,収穫記録!$B:$B,"&lt;="&amp;$J$6)
/_xlfn.UNIQUE(_xlfn._xlws.FILTER($E:$E,$D:$D=$J$3))
/IF($J$4="総計",1,IF($J$4="割合",$H381,$K381/10))
),0)</f>
        <v/>
      </c>
      <c r="T381" s="48" t="str" cm="1">
        <f t="array" ref="T381">IFERROR(
IF(OR(T$9="",$I381=""),"",
SUMIFS(収穫記録!$P:$P,収穫記録!$D:$D,$J$1,収穫記録!$I:$I,$J$2,収穫記録!$J:$J,T$9,収穫記録!$F:$F,$I381,収穫記録!$B:$B,"&gt;="&amp;$J$5,収穫記録!$B:$B,"&lt;="&amp;$J$6)
/_xlfn.UNIQUE(_xlfn._xlws.FILTER($E:$E,$D:$D=$J$3))
/IF($J$4="総計",1,IF($J$4="割合",$H381,$K381/10))
),0)</f>
        <v/>
      </c>
      <c r="U381" s="48" t="str" cm="1">
        <f t="array" ref="U381">IFERROR(
IF(OR(U$9="",$I381=""),"",
SUMIFS(収穫記録!$P:$P,収穫記録!$D:$D,$J$1,収穫記録!$I:$I,$J$2,収穫記録!$J:$J,U$9,収穫記録!$F:$F,$I381,収穫記録!$B:$B,"&gt;="&amp;$J$5,収穫記録!$B:$B,"&lt;="&amp;$J$6)
/_xlfn.UNIQUE(_xlfn._xlws.FILTER($E:$E,$D:$D=$J$3))
/IF($J$4="総計",1,IF($J$4="割合",$H381,$K381/10))
),0)</f>
        <v/>
      </c>
      <c r="V381" s="48" t="str" cm="1">
        <f t="array" ref="V381">IFERROR(
IF(OR(V$9="",$I381=""),"",
SUMIFS(収穫記録!$P:$P,収穫記録!$D:$D,$J$1,収穫記録!$I:$I,$J$2,収穫記録!$J:$J,V$9,収穫記録!$F:$F,$I381,収穫記録!$B:$B,"&gt;="&amp;$J$5,収穫記録!$B:$B,"&lt;="&amp;$J$6)
/_xlfn.UNIQUE(_xlfn._xlws.FILTER($E:$E,$D:$D=$J$3))
/IF($J$4="総計",1,IF($J$4="割合",$H381,$K381/10))
),0)</f>
        <v/>
      </c>
      <c r="W381" s="48" t="str" cm="1">
        <f t="array" ref="W381">IFERROR(
IF(OR(W$9="",$I381=""),"",
SUMIFS(収穫記録!$P:$P,収穫記録!$D:$D,$J$1,収穫記録!$I:$I,$J$2,収穫記録!$J:$J,W$9,収穫記録!$F:$F,$I381,収穫記録!$B:$B,"&gt;="&amp;$J$5,収穫記録!$B:$B,"&lt;="&amp;$J$6)
/_xlfn.UNIQUE(_xlfn._xlws.FILTER($E:$E,$D:$D=$J$3))
/IF($J$4="総計",1,IF($J$4="割合",$H381,$K381/10))
),0)</f>
        <v/>
      </c>
      <c r="X381" s="48" t="str" cm="1">
        <f t="array" ref="X381">IFERROR(
IF(OR(X$9="",$I381=""),"",
SUMIFS(収穫記録!$P:$P,収穫記録!$D:$D,$J$1,収穫記録!$I:$I,$J$2,収穫記録!$J:$J,X$9,収穫記録!$F:$F,$I381,収穫記録!$B:$B,"&gt;="&amp;$J$5,収穫記録!$B:$B,"&lt;="&amp;$J$6)
/_xlfn.UNIQUE(_xlfn._xlws.FILTER($E:$E,$D:$D=$J$3))
/IF($J$4="総計",1,IF($J$4="割合",$H381,$K381/10))
),0)</f>
        <v/>
      </c>
    </row>
    <row r="382" spans="10:24">
      <c r="J382" s="13"/>
      <c r="K382" s="37"/>
      <c r="L382" s="46" t="str">
        <f t="shared" si="5"/>
        <v/>
      </c>
      <c r="M382" s="47" cm="1">
        <f t="array" ref="M382">IFERROR(
IF(OR(M$9="",$I382=""),"",
SUMIFS(収穫記録!$P:$P,収穫記録!$D:$D,$J$1,収穫記録!$I:$I,$J$2,収穫記録!$J:$J,M$9,収穫記録!$F:$F,$I382,収穫記録!$B:$B,"&gt;="&amp;$J$5,収穫記録!$B:$B,"&lt;="&amp;$J$6)
/_xlfn.UNIQUE(_xlfn._xlws.FILTER($E:$E,$D:$D=$J$3))
/IF($J$4="総計",1,IF($J$4="割合",$H382,$K382/10))
),0)</f>
        <v>0</v>
      </c>
      <c r="N382" s="48" t="str" cm="1">
        <f t="array" ref="N382">IFERROR(
IF(OR(N$9="",$I382=""),"",
SUMIFS(収穫記録!$P:$P,収穫記録!$D:$D,$J$1,収穫記録!$I:$I,$J$2,収穫記録!$J:$J,N$9,収穫記録!$F:$F,$I382,収穫記録!$B:$B,"&gt;="&amp;$J$5,収穫記録!$B:$B,"&lt;="&amp;$J$6)
/_xlfn.UNIQUE(_xlfn._xlws.FILTER($E:$E,$D:$D=$J$3))
/IF($J$4="総計",1,IF($J$4="割合",$H382,$K382/10))
),0)</f>
        <v/>
      </c>
      <c r="O382" s="48" t="str" cm="1">
        <f t="array" ref="O382">IFERROR(
IF(OR(O$9="",$I382=""),"",
SUMIFS(収穫記録!$P:$P,収穫記録!$D:$D,$J$1,収穫記録!$I:$I,$J$2,収穫記録!$J:$J,O$9,収穫記録!$F:$F,$I382,収穫記録!$B:$B,"&gt;="&amp;$J$5,収穫記録!$B:$B,"&lt;="&amp;$J$6)
/_xlfn.UNIQUE(_xlfn._xlws.FILTER($E:$E,$D:$D=$J$3))
/IF($J$4="総計",1,IF($J$4="割合",$H382,$K382/10))
),0)</f>
        <v/>
      </c>
      <c r="P382" s="48" t="str" cm="1">
        <f t="array" ref="P382">IFERROR(
IF(OR(P$9="",$I382=""),"",
SUMIFS(収穫記録!$P:$P,収穫記録!$D:$D,$J$1,収穫記録!$I:$I,$J$2,収穫記録!$J:$J,P$9,収穫記録!$F:$F,$I382,収穫記録!$B:$B,"&gt;="&amp;$J$5,収穫記録!$B:$B,"&lt;="&amp;$J$6)
/_xlfn.UNIQUE(_xlfn._xlws.FILTER($E:$E,$D:$D=$J$3))
/IF($J$4="総計",1,IF($J$4="割合",$H382,$K382/10))
),0)</f>
        <v/>
      </c>
      <c r="Q382" s="48" t="str" cm="1">
        <f t="array" ref="Q382">IFERROR(
IF(OR(Q$9="",$I382=""),"",
SUMIFS(収穫記録!$P:$P,収穫記録!$D:$D,$J$1,収穫記録!$I:$I,$J$2,収穫記録!$J:$J,Q$9,収穫記録!$F:$F,$I382,収穫記録!$B:$B,"&gt;="&amp;$J$5,収穫記録!$B:$B,"&lt;="&amp;$J$6)
/_xlfn.UNIQUE(_xlfn._xlws.FILTER($E:$E,$D:$D=$J$3))
/IF($J$4="総計",1,IF($J$4="割合",$H382,$K382/10))
),0)</f>
        <v/>
      </c>
      <c r="R382" s="48" t="str" cm="1">
        <f t="array" ref="R382">IFERROR(
IF(OR(R$9="",$I382=""),"",
SUMIFS(収穫記録!$P:$P,収穫記録!$D:$D,$J$1,収穫記録!$I:$I,$J$2,収穫記録!$J:$J,R$9,収穫記録!$F:$F,$I382,収穫記録!$B:$B,"&gt;="&amp;$J$5,収穫記録!$B:$B,"&lt;="&amp;$J$6)
/_xlfn.UNIQUE(_xlfn._xlws.FILTER($E:$E,$D:$D=$J$3))
/IF($J$4="総計",1,IF($J$4="割合",$H382,$K382/10))
),0)</f>
        <v/>
      </c>
      <c r="S382" s="48" t="str" cm="1">
        <f t="array" ref="S382">IFERROR(
IF(OR(S$9="",$I382=""),"",
SUMIFS(収穫記録!$P:$P,収穫記録!$D:$D,$J$1,収穫記録!$I:$I,$J$2,収穫記録!$J:$J,S$9,収穫記録!$F:$F,$I382,収穫記録!$B:$B,"&gt;="&amp;$J$5,収穫記録!$B:$B,"&lt;="&amp;$J$6)
/_xlfn.UNIQUE(_xlfn._xlws.FILTER($E:$E,$D:$D=$J$3))
/IF($J$4="総計",1,IF($J$4="割合",$H382,$K382/10))
),0)</f>
        <v/>
      </c>
      <c r="T382" s="48" t="str" cm="1">
        <f t="array" ref="T382">IFERROR(
IF(OR(T$9="",$I382=""),"",
SUMIFS(収穫記録!$P:$P,収穫記録!$D:$D,$J$1,収穫記録!$I:$I,$J$2,収穫記録!$J:$J,T$9,収穫記録!$F:$F,$I382,収穫記録!$B:$B,"&gt;="&amp;$J$5,収穫記録!$B:$B,"&lt;="&amp;$J$6)
/_xlfn.UNIQUE(_xlfn._xlws.FILTER($E:$E,$D:$D=$J$3))
/IF($J$4="総計",1,IF($J$4="割合",$H382,$K382/10))
),0)</f>
        <v/>
      </c>
      <c r="U382" s="48" t="str" cm="1">
        <f t="array" ref="U382">IFERROR(
IF(OR(U$9="",$I382=""),"",
SUMIFS(収穫記録!$P:$P,収穫記録!$D:$D,$J$1,収穫記録!$I:$I,$J$2,収穫記録!$J:$J,U$9,収穫記録!$F:$F,$I382,収穫記録!$B:$B,"&gt;="&amp;$J$5,収穫記録!$B:$B,"&lt;="&amp;$J$6)
/_xlfn.UNIQUE(_xlfn._xlws.FILTER($E:$E,$D:$D=$J$3))
/IF($J$4="総計",1,IF($J$4="割合",$H382,$K382/10))
),0)</f>
        <v/>
      </c>
      <c r="V382" s="48" t="str" cm="1">
        <f t="array" ref="V382">IFERROR(
IF(OR(V$9="",$I382=""),"",
SUMIFS(収穫記録!$P:$P,収穫記録!$D:$D,$J$1,収穫記録!$I:$I,$J$2,収穫記録!$J:$J,V$9,収穫記録!$F:$F,$I382,収穫記録!$B:$B,"&gt;="&amp;$J$5,収穫記録!$B:$B,"&lt;="&amp;$J$6)
/_xlfn.UNIQUE(_xlfn._xlws.FILTER($E:$E,$D:$D=$J$3))
/IF($J$4="総計",1,IF($J$4="割合",$H382,$K382/10))
),0)</f>
        <v/>
      </c>
      <c r="W382" s="48" t="str" cm="1">
        <f t="array" ref="W382">IFERROR(
IF(OR(W$9="",$I382=""),"",
SUMIFS(収穫記録!$P:$P,収穫記録!$D:$D,$J$1,収穫記録!$I:$I,$J$2,収穫記録!$J:$J,W$9,収穫記録!$F:$F,$I382,収穫記録!$B:$B,"&gt;="&amp;$J$5,収穫記録!$B:$B,"&lt;="&amp;$J$6)
/_xlfn.UNIQUE(_xlfn._xlws.FILTER($E:$E,$D:$D=$J$3))
/IF($J$4="総計",1,IF($J$4="割合",$H382,$K382/10))
),0)</f>
        <v/>
      </c>
      <c r="X382" s="48" t="str" cm="1">
        <f t="array" ref="X382">IFERROR(
IF(OR(X$9="",$I382=""),"",
SUMIFS(収穫記録!$P:$P,収穫記録!$D:$D,$J$1,収穫記録!$I:$I,$J$2,収穫記録!$J:$J,X$9,収穫記録!$F:$F,$I382,収穫記録!$B:$B,"&gt;="&amp;$J$5,収穫記録!$B:$B,"&lt;="&amp;$J$6)
/_xlfn.UNIQUE(_xlfn._xlws.FILTER($E:$E,$D:$D=$J$3))
/IF($J$4="総計",1,IF($J$4="割合",$H382,$K382/10))
),0)</f>
        <v/>
      </c>
    </row>
    <row r="383" spans="10:24">
      <c r="J383" s="13"/>
      <c r="K383" s="37"/>
      <c r="L383" s="46" t="str">
        <f t="shared" si="5"/>
        <v/>
      </c>
      <c r="M383" s="47" cm="1">
        <f t="array" ref="M383">IFERROR(
IF(OR(M$9="",$I383=""),"",
SUMIFS(収穫記録!$P:$P,収穫記録!$D:$D,$J$1,収穫記録!$I:$I,$J$2,収穫記録!$J:$J,M$9,収穫記録!$F:$F,$I383,収穫記録!$B:$B,"&gt;="&amp;$J$5,収穫記録!$B:$B,"&lt;="&amp;$J$6)
/_xlfn.UNIQUE(_xlfn._xlws.FILTER($E:$E,$D:$D=$J$3))
/IF($J$4="総計",1,IF($J$4="割合",$H383,$K383/10))
),0)</f>
        <v>0</v>
      </c>
      <c r="N383" s="48" t="str" cm="1">
        <f t="array" ref="N383">IFERROR(
IF(OR(N$9="",$I383=""),"",
SUMIFS(収穫記録!$P:$P,収穫記録!$D:$D,$J$1,収穫記録!$I:$I,$J$2,収穫記録!$J:$J,N$9,収穫記録!$F:$F,$I383,収穫記録!$B:$B,"&gt;="&amp;$J$5,収穫記録!$B:$B,"&lt;="&amp;$J$6)
/_xlfn.UNIQUE(_xlfn._xlws.FILTER($E:$E,$D:$D=$J$3))
/IF($J$4="総計",1,IF($J$4="割合",$H383,$K383/10))
),0)</f>
        <v/>
      </c>
      <c r="O383" s="48" t="str" cm="1">
        <f t="array" ref="O383">IFERROR(
IF(OR(O$9="",$I383=""),"",
SUMIFS(収穫記録!$P:$P,収穫記録!$D:$D,$J$1,収穫記録!$I:$I,$J$2,収穫記録!$J:$J,O$9,収穫記録!$F:$F,$I383,収穫記録!$B:$B,"&gt;="&amp;$J$5,収穫記録!$B:$B,"&lt;="&amp;$J$6)
/_xlfn.UNIQUE(_xlfn._xlws.FILTER($E:$E,$D:$D=$J$3))
/IF($J$4="総計",1,IF($J$4="割合",$H383,$K383/10))
),0)</f>
        <v/>
      </c>
      <c r="P383" s="48" t="str" cm="1">
        <f t="array" ref="P383">IFERROR(
IF(OR(P$9="",$I383=""),"",
SUMIFS(収穫記録!$P:$P,収穫記録!$D:$D,$J$1,収穫記録!$I:$I,$J$2,収穫記録!$J:$J,P$9,収穫記録!$F:$F,$I383,収穫記録!$B:$B,"&gt;="&amp;$J$5,収穫記録!$B:$B,"&lt;="&amp;$J$6)
/_xlfn.UNIQUE(_xlfn._xlws.FILTER($E:$E,$D:$D=$J$3))
/IF($J$4="総計",1,IF($J$4="割合",$H383,$K383/10))
),0)</f>
        <v/>
      </c>
      <c r="Q383" s="48" t="str" cm="1">
        <f t="array" ref="Q383">IFERROR(
IF(OR(Q$9="",$I383=""),"",
SUMIFS(収穫記録!$P:$P,収穫記録!$D:$D,$J$1,収穫記録!$I:$I,$J$2,収穫記録!$J:$J,Q$9,収穫記録!$F:$F,$I383,収穫記録!$B:$B,"&gt;="&amp;$J$5,収穫記録!$B:$B,"&lt;="&amp;$J$6)
/_xlfn.UNIQUE(_xlfn._xlws.FILTER($E:$E,$D:$D=$J$3))
/IF($J$4="総計",1,IF($J$4="割合",$H383,$K383/10))
),0)</f>
        <v/>
      </c>
      <c r="R383" s="48" t="str" cm="1">
        <f t="array" ref="R383">IFERROR(
IF(OR(R$9="",$I383=""),"",
SUMIFS(収穫記録!$P:$P,収穫記録!$D:$D,$J$1,収穫記録!$I:$I,$J$2,収穫記録!$J:$J,R$9,収穫記録!$F:$F,$I383,収穫記録!$B:$B,"&gt;="&amp;$J$5,収穫記録!$B:$B,"&lt;="&amp;$J$6)
/_xlfn.UNIQUE(_xlfn._xlws.FILTER($E:$E,$D:$D=$J$3))
/IF($J$4="総計",1,IF($J$4="割合",$H383,$K383/10))
),0)</f>
        <v/>
      </c>
      <c r="S383" s="48" t="str" cm="1">
        <f t="array" ref="S383">IFERROR(
IF(OR(S$9="",$I383=""),"",
SUMIFS(収穫記録!$P:$P,収穫記録!$D:$D,$J$1,収穫記録!$I:$I,$J$2,収穫記録!$J:$J,S$9,収穫記録!$F:$F,$I383,収穫記録!$B:$B,"&gt;="&amp;$J$5,収穫記録!$B:$B,"&lt;="&amp;$J$6)
/_xlfn.UNIQUE(_xlfn._xlws.FILTER($E:$E,$D:$D=$J$3))
/IF($J$4="総計",1,IF($J$4="割合",$H383,$K383/10))
),0)</f>
        <v/>
      </c>
      <c r="T383" s="48" t="str" cm="1">
        <f t="array" ref="T383">IFERROR(
IF(OR(T$9="",$I383=""),"",
SUMIFS(収穫記録!$P:$P,収穫記録!$D:$D,$J$1,収穫記録!$I:$I,$J$2,収穫記録!$J:$J,T$9,収穫記録!$F:$F,$I383,収穫記録!$B:$B,"&gt;="&amp;$J$5,収穫記録!$B:$B,"&lt;="&amp;$J$6)
/_xlfn.UNIQUE(_xlfn._xlws.FILTER($E:$E,$D:$D=$J$3))
/IF($J$4="総計",1,IF($J$4="割合",$H383,$K383/10))
),0)</f>
        <v/>
      </c>
      <c r="U383" s="48" t="str" cm="1">
        <f t="array" ref="U383">IFERROR(
IF(OR(U$9="",$I383=""),"",
SUMIFS(収穫記録!$P:$P,収穫記録!$D:$D,$J$1,収穫記録!$I:$I,$J$2,収穫記録!$J:$J,U$9,収穫記録!$F:$F,$I383,収穫記録!$B:$B,"&gt;="&amp;$J$5,収穫記録!$B:$B,"&lt;="&amp;$J$6)
/_xlfn.UNIQUE(_xlfn._xlws.FILTER($E:$E,$D:$D=$J$3))
/IF($J$4="総計",1,IF($J$4="割合",$H383,$K383/10))
),0)</f>
        <v/>
      </c>
      <c r="V383" s="48" t="str" cm="1">
        <f t="array" ref="V383">IFERROR(
IF(OR(V$9="",$I383=""),"",
SUMIFS(収穫記録!$P:$P,収穫記録!$D:$D,$J$1,収穫記録!$I:$I,$J$2,収穫記録!$J:$J,V$9,収穫記録!$F:$F,$I383,収穫記録!$B:$B,"&gt;="&amp;$J$5,収穫記録!$B:$B,"&lt;="&amp;$J$6)
/_xlfn.UNIQUE(_xlfn._xlws.FILTER($E:$E,$D:$D=$J$3))
/IF($J$4="総計",1,IF($J$4="割合",$H383,$K383/10))
),0)</f>
        <v/>
      </c>
      <c r="W383" s="48" t="str" cm="1">
        <f t="array" ref="W383">IFERROR(
IF(OR(W$9="",$I383=""),"",
SUMIFS(収穫記録!$P:$P,収穫記録!$D:$D,$J$1,収穫記録!$I:$I,$J$2,収穫記録!$J:$J,W$9,収穫記録!$F:$F,$I383,収穫記録!$B:$B,"&gt;="&amp;$J$5,収穫記録!$B:$B,"&lt;="&amp;$J$6)
/_xlfn.UNIQUE(_xlfn._xlws.FILTER($E:$E,$D:$D=$J$3))
/IF($J$4="総計",1,IF($J$4="割合",$H383,$K383/10))
),0)</f>
        <v/>
      </c>
      <c r="X383" s="48" t="str" cm="1">
        <f t="array" ref="X383">IFERROR(
IF(OR(X$9="",$I383=""),"",
SUMIFS(収穫記録!$P:$P,収穫記録!$D:$D,$J$1,収穫記録!$I:$I,$J$2,収穫記録!$J:$J,X$9,収穫記録!$F:$F,$I383,収穫記録!$B:$B,"&gt;="&amp;$J$5,収穫記録!$B:$B,"&lt;="&amp;$J$6)
/_xlfn.UNIQUE(_xlfn._xlws.FILTER($E:$E,$D:$D=$J$3))
/IF($J$4="総計",1,IF($J$4="割合",$H383,$K383/10))
),0)</f>
        <v/>
      </c>
    </row>
    <row r="384" spans="10:24">
      <c r="J384" s="13"/>
      <c r="K384" s="37"/>
      <c r="L384" s="46" t="str">
        <f t="shared" si="5"/>
        <v/>
      </c>
      <c r="M384" s="47" cm="1">
        <f t="array" ref="M384">IFERROR(
IF(OR(M$9="",$I384=""),"",
SUMIFS(収穫記録!$P:$P,収穫記録!$D:$D,$J$1,収穫記録!$I:$I,$J$2,収穫記録!$J:$J,M$9,収穫記録!$F:$F,$I384,収穫記録!$B:$B,"&gt;="&amp;$J$5,収穫記録!$B:$B,"&lt;="&amp;$J$6)
/_xlfn.UNIQUE(_xlfn._xlws.FILTER($E:$E,$D:$D=$J$3))
/IF($J$4="総計",1,IF($J$4="割合",$H384,$K384/10))
),0)</f>
        <v>0</v>
      </c>
      <c r="N384" s="48" t="str" cm="1">
        <f t="array" ref="N384">IFERROR(
IF(OR(N$9="",$I384=""),"",
SUMIFS(収穫記録!$P:$P,収穫記録!$D:$D,$J$1,収穫記録!$I:$I,$J$2,収穫記録!$J:$J,N$9,収穫記録!$F:$F,$I384,収穫記録!$B:$B,"&gt;="&amp;$J$5,収穫記録!$B:$B,"&lt;="&amp;$J$6)
/_xlfn.UNIQUE(_xlfn._xlws.FILTER($E:$E,$D:$D=$J$3))
/IF($J$4="総計",1,IF($J$4="割合",$H384,$K384/10))
),0)</f>
        <v/>
      </c>
      <c r="O384" s="48" t="str" cm="1">
        <f t="array" ref="O384">IFERROR(
IF(OR(O$9="",$I384=""),"",
SUMIFS(収穫記録!$P:$P,収穫記録!$D:$D,$J$1,収穫記録!$I:$I,$J$2,収穫記録!$J:$J,O$9,収穫記録!$F:$F,$I384,収穫記録!$B:$B,"&gt;="&amp;$J$5,収穫記録!$B:$B,"&lt;="&amp;$J$6)
/_xlfn.UNIQUE(_xlfn._xlws.FILTER($E:$E,$D:$D=$J$3))
/IF($J$4="総計",1,IF($J$4="割合",$H384,$K384/10))
),0)</f>
        <v/>
      </c>
      <c r="P384" s="48" t="str" cm="1">
        <f t="array" ref="P384">IFERROR(
IF(OR(P$9="",$I384=""),"",
SUMIFS(収穫記録!$P:$P,収穫記録!$D:$D,$J$1,収穫記録!$I:$I,$J$2,収穫記録!$J:$J,P$9,収穫記録!$F:$F,$I384,収穫記録!$B:$B,"&gt;="&amp;$J$5,収穫記録!$B:$B,"&lt;="&amp;$J$6)
/_xlfn.UNIQUE(_xlfn._xlws.FILTER($E:$E,$D:$D=$J$3))
/IF($J$4="総計",1,IF($J$4="割合",$H384,$K384/10))
),0)</f>
        <v/>
      </c>
      <c r="Q384" s="48" t="str" cm="1">
        <f t="array" ref="Q384">IFERROR(
IF(OR(Q$9="",$I384=""),"",
SUMIFS(収穫記録!$P:$P,収穫記録!$D:$D,$J$1,収穫記録!$I:$I,$J$2,収穫記録!$J:$J,Q$9,収穫記録!$F:$F,$I384,収穫記録!$B:$B,"&gt;="&amp;$J$5,収穫記録!$B:$B,"&lt;="&amp;$J$6)
/_xlfn.UNIQUE(_xlfn._xlws.FILTER($E:$E,$D:$D=$J$3))
/IF($J$4="総計",1,IF($J$4="割合",$H384,$K384/10))
),0)</f>
        <v/>
      </c>
      <c r="R384" s="48" t="str" cm="1">
        <f t="array" ref="R384">IFERROR(
IF(OR(R$9="",$I384=""),"",
SUMIFS(収穫記録!$P:$P,収穫記録!$D:$D,$J$1,収穫記録!$I:$I,$J$2,収穫記録!$J:$J,R$9,収穫記録!$F:$F,$I384,収穫記録!$B:$B,"&gt;="&amp;$J$5,収穫記録!$B:$B,"&lt;="&amp;$J$6)
/_xlfn.UNIQUE(_xlfn._xlws.FILTER($E:$E,$D:$D=$J$3))
/IF($J$4="総計",1,IF($J$4="割合",$H384,$K384/10))
),0)</f>
        <v/>
      </c>
      <c r="S384" s="48" t="str" cm="1">
        <f t="array" ref="S384">IFERROR(
IF(OR(S$9="",$I384=""),"",
SUMIFS(収穫記録!$P:$P,収穫記録!$D:$D,$J$1,収穫記録!$I:$I,$J$2,収穫記録!$J:$J,S$9,収穫記録!$F:$F,$I384,収穫記録!$B:$B,"&gt;="&amp;$J$5,収穫記録!$B:$B,"&lt;="&amp;$J$6)
/_xlfn.UNIQUE(_xlfn._xlws.FILTER($E:$E,$D:$D=$J$3))
/IF($J$4="総計",1,IF($J$4="割合",$H384,$K384/10))
),0)</f>
        <v/>
      </c>
      <c r="T384" s="48" t="str" cm="1">
        <f t="array" ref="T384">IFERROR(
IF(OR(T$9="",$I384=""),"",
SUMIFS(収穫記録!$P:$P,収穫記録!$D:$D,$J$1,収穫記録!$I:$I,$J$2,収穫記録!$J:$J,T$9,収穫記録!$F:$F,$I384,収穫記録!$B:$B,"&gt;="&amp;$J$5,収穫記録!$B:$B,"&lt;="&amp;$J$6)
/_xlfn.UNIQUE(_xlfn._xlws.FILTER($E:$E,$D:$D=$J$3))
/IF($J$4="総計",1,IF($J$4="割合",$H384,$K384/10))
),0)</f>
        <v/>
      </c>
      <c r="U384" s="48" t="str" cm="1">
        <f t="array" ref="U384">IFERROR(
IF(OR(U$9="",$I384=""),"",
SUMIFS(収穫記録!$P:$P,収穫記録!$D:$D,$J$1,収穫記録!$I:$I,$J$2,収穫記録!$J:$J,U$9,収穫記録!$F:$F,$I384,収穫記録!$B:$B,"&gt;="&amp;$J$5,収穫記録!$B:$B,"&lt;="&amp;$J$6)
/_xlfn.UNIQUE(_xlfn._xlws.FILTER($E:$E,$D:$D=$J$3))
/IF($J$4="総計",1,IF($J$4="割合",$H384,$K384/10))
),0)</f>
        <v/>
      </c>
      <c r="V384" s="48" t="str" cm="1">
        <f t="array" ref="V384">IFERROR(
IF(OR(V$9="",$I384=""),"",
SUMIFS(収穫記録!$P:$P,収穫記録!$D:$D,$J$1,収穫記録!$I:$I,$J$2,収穫記録!$J:$J,V$9,収穫記録!$F:$F,$I384,収穫記録!$B:$B,"&gt;="&amp;$J$5,収穫記録!$B:$B,"&lt;="&amp;$J$6)
/_xlfn.UNIQUE(_xlfn._xlws.FILTER($E:$E,$D:$D=$J$3))
/IF($J$4="総計",1,IF($J$4="割合",$H384,$K384/10))
),0)</f>
        <v/>
      </c>
      <c r="W384" s="48" t="str" cm="1">
        <f t="array" ref="W384">IFERROR(
IF(OR(W$9="",$I384=""),"",
SUMIFS(収穫記録!$P:$P,収穫記録!$D:$D,$J$1,収穫記録!$I:$I,$J$2,収穫記録!$J:$J,W$9,収穫記録!$F:$F,$I384,収穫記録!$B:$B,"&gt;="&amp;$J$5,収穫記録!$B:$B,"&lt;="&amp;$J$6)
/_xlfn.UNIQUE(_xlfn._xlws.FILTER($E:$E,$D:$D=$J$3))
/IF($J$4="総計",1,IF($J$4="割合",$H384,$K384/10))
),0)</f>
        <v/>
      </c>
      <c r="X384" s="48" t="str" cm="1">
        <f t="array" ref="X384">IFERROR(
IF(OR(X$9="",$I384=""),"",
SUMIFS(収穫記録!$P:$P,収穫記録!$D:$D,$J$1,収穫記録!$I:$I,$J$2,収穫記録!$J:$J,X$9,収穫記録!$F:$F,$I384,収穫記録!$B:$B,"&gt;="&amp;$J$5,収穫記録!$B:$B,"&lt;="&amp;$J$6)
/_xlfn.UNIQUE(_xlfn._xlws.FILTER($E:$E,$D:$D=$J$3))
/IF($J$4="総計",1,IF($J$4="割合",$H384,$K384/10))
),0)</f>
        <v/>
      </c>
    </row>
    <row r="385" spans="10:24">
      <c r="J385" s="13"/>
      <c r="K385" s="37"/>
      <c r="L385" s="46" t="str">
        <f t="shared" si="5"/>
        <v/>
      </c>
      <c r="M385" s="47" cm="1">
        <f t="array" ref="M385">IFERROR(
IF(OR(M$9="",$I385=""),"",
SUMIFS(収穫記録!$P:$P,収穫記録!$D:$D,$J$1,収穫記録!$I:$I,$J$2,収穫記録!$J:$J,M$9,収穫記録!$F:$F,$I385,収穫記録!$B:$B,"&gt;="&amp;$J$5,収穫記録!$B:$B,"&lt;="&amp;$J$6)
/_xlfn.UNIQUE(_xlfn._xlws.FILTER($E:$E,$D:$D=$J$3))
/IF($J$4="総計",1,IF($J$4="割合",$H385,$K385/10))
),0)</f>
        <v>0</v>
      </c>
      <c r="N385" s="48" t="str" cm="1">
        <f t="array" ref="N385">IFERROR(
IF(OR(N$9="",$I385=""),"",
SUMIFS(収穫記録!$P:$P,収穫記録!$D:$D,$J$1,収穫記録!$I:$I,$J$2,収穫記録!$J:$J,N$9,収穫記録!$F:$F,$I385,収穫記録!$B:$B,"&gt;="&amp;$J$5,収穫記録!$B:$B,"&lt;="&amp;$J$6)
/_xlfn.UNIQUE(_xlfn._xlws.FILTER($E:$E,$D:$D=$J$3))
/IF($J$4="総計",1,IF($J$4="割合",$H385,$K385/10))
),0)</f>
        <v/>
      </c>
      <c r="O385" s="48" t="str" cm="1">
        <f t="array" ref="O385">IFERROR(
IF(OR(O$9="",$I385=""),"",
SUMIFS(収穫記録!$P:$P,収穫記録!$D:$D,$J$1,収穫記録!$I:$I,$J$2,収穫記録!$J:$J,O$9,収穫記録!$F:$F,$I385,収穫記録!$B:$B,"&gt;="&amp;$J$5,収穫記録!$B:$B,"&lt;="&amp;$J$6)
/_xlfn.UNIQUE(_xlfn._xlws.FILTER($E:$E,$D:$D=$J$3))
/IF($J$4="総計",1,IF($J$4="割合",$H385,$K385/10))
),0)</f>
        <v/>
      </c>
      <c r="P385" s="48" t="str" cm="1">
        <f t="array" ref="P385">IFERROR(
IF(OR(P$9="",$I385=""),"",
SUMIFS(収穫記録!$P:$P,収穫記録!$D:$D,$J$1,収穫記録!$I:$I,$J$2,収穫記録!$J:$J,P$9,収穫記録!$F:$F,$I385,収穫記録!$B:$B,"&gt;="&amp;$J$5,収穫記録!$B:$B,"&lt;="&amp;$J$6)
/_xlfn.UNIQUE(_xlfn._xlws.FILTER($E:$E,$D:$D=$J$3))
/IF($J$4="総計",1,IF($J$4="割合",$H385,$K385/10))
),0)</f>
        <v/>
      </c>
      <c r="Q385" s="48" t="str" cm="1">
        <f t="array" ref="Q385">IFERROR(
IF(OR(Q$9="",$I385=""),"",
SUMIFS(収穫記録!$P:$P,収穫記録!$D:$D,$J$1,収穫記録!$I:$I,$J$2,収穫記録!$J:$J,Q$9,収穫記録!$F:$F,$I385,収穫記録!$B:$B,"&gt;="&amp;$J$5,収穫記録!$B:$B,"&lt;="&amp;$J$6)
/_xlfn.UNIQUE(_xlfn._xlws.FILTER($E:$E,$D:$D=$J$3))
/IF($J$4="総計",1,IF($J$4="割合",$H385,$K385/10))
),0)</f>
        <v/>
      </c>
      <c r="R385" s="48" t="str" cm="1">
        <f t="array" ref="R385">IFERROR(
IF(OR(R$9="",$I385=""),"",
SUMIFS(収穫記録!$P:$P,収穫記録!$D:$D,$J$1,収穫記録!$I:$I,$J$2,収穫記録!$J:$J,R$9,収穫記録!$F:$F,$I385,収穫記録!$B:$B,"&gt;="&amp;$J$5,収穫記録!$B:$B,"&lt;="&amp;$J$6)
/_xlfn.UNIQUE(_xlfn._xlws.FILTER($E:$E,$D:$D=$J$3))
/IF($J$4="総計",1,IF($J$4="割合",$H385,$K385/10))
),0)</f>
        <v/>
      </c>
      <c r="S385" s="48" t="str" cm="1">
        <f t="array" ref="S385">IFERROR(
IF(OR(S$9="",$I385=""),"",
SUMIFS(収穫記録!$P:$P,収穫記録!$D:$D,$J$1,収穫記録!$I:$I,$J$2,収穫記録!$J:$J,S$9,収穫記録!$F:$F,$I385,収穫記録!$B:$B,"&gt;="&amp;$J$5,収穫記録!$B:$B,"&lt;="&amp;$J$6)
/_xlfn.UNIQUE(_xlfn._xlws.FILTER($E:$E,$D:$D=$J$3))
/IF($J$4="総計",1,IF($J$4="割合",$H385,$K385/10))
),0)</f>
        <v/>
      </c>
      <c r="T385" s="48" t="str" cm="1">
        <f t="array" ref="T385">IFERROR(
IF(OR(T$9="",$I385=""),"",
SUMIFS(収穫記録!$P:$P,収穫記録!$D:$D,$J$1,収穫記録!$I:$I,$J$2,収穫記録!$J:$J,T$9,収穫記録!$F:$F,$I385,収穫記録!$B:$B,"&gt;="&amp;$J$5,収穫記録!$B:$B,"&lt;="&amp;$J$6)
/_xlfn.UNIQUE(_xlfn._xlws.FILTER($E:$E,$D:$D=$J$3))
/IF($J$4="総計",1,IF($J$4="割合",$H385,$K385/10))
),0)</f>
        <v/>
      </c>
      <c r="U385" s="48" t="str" cm="1">
        <f t="array" ref="U385">IFERROR(
IF(OR(U$9="",$I385=""),"",
SUMIFS(収穫記録!$P:$P,収穫記録!$D:$D,$J$1,収穫記録!$I:$I,$J$2,収穫記録!$J:$J,U$9,収穫記録!$F:$F,$I385,収穫記録!$B:$B,"&gt;="&amp;$J$5,収穫記録!$B:$B,"&lt;="&amp;$J$6)
/_xlfn.UNIQUE(_xlfn._xlws.FILTER($E:$E,$D:$D=$J$3))
/IF($J$4="総計",1,IF($J$4="割合",$H385,$K385/10))
),0)</f>
        <v/>
      </c>
      <c r="V385" s="48" t="str" cm="1">
        <f t="array" ref="V385">IFERROR(
IF(OR(V$9="",$I385=""),"",
SUMIFS(収穫記録!$P:$P,収穫記録!$D:$D,$J$1,収穫記録!$I:$I,$J$2,収穫記録!$J:$J,V$9,収穫記録!$F:$F,$I385,収穫記録!$B:$B,"&gt;="&amp;$J$5,収穫記録!$B:$B,"&lt;="&amp;$J$6)
/_xlfn.UNIQUE(_xlfn._xlws.FILTER($E:$E,$D:$D=$J$3))
/IF($J$4="総計",1,IF($J$4="割合",$H385,$K385/10))
),0)</f>
        <v/>
      </c>
      <c r="W385" s="48" t="str" cm="1">
        <f t="array" ref="W385">IFERROR(
IF(OR(W$9="",$I385=""),"",
SUMIFS(収穫記録!$P:$P,収穫記録!$D:$D,$J$1,収穫記録!$I:$I,$J$2,収穫記録!$J:$J,W$9,収穫記録!$F:$F,$I385,収穫記録!$B:$B,"&gt;="&amp;$J$5,収穫記録!$B:$B,"&lt;="&amp;$J$6)
/_xlfn.UNIQUE(_xlfn._xlws.FILTER($E:$E,$D:$D=$J$3))
/IF($J$4="総計",1,IF($J$4="割合",$H385,$K385/10))
),0)</f>
        <v/>
      </c>
      <c r="X385" s="48" t="str" cm="1">
        <f t="array" ref="X385">IFERROR(
IF(OR(X$9="",$I385=""),"",
SUMIFS(収穫記録!$P:$P,収穫記録!$D:$D,$J$1,収穫記録!$I:$I,$J$2,収穫記録!$J:$J,X$9,収穫記録!$F:$F,$I385,収穫記録!$B:$B,"&gt;="&amp;$J$5,収穫記録!$B:$B,"&lt;="&amp;$J$6)
/_xlfn.UNIQUE(_xlfn._xlws.FILTER($E:$E,$D:$D=$J$3))
/IF($J$4="総計",1,IF($J$4="割合",$H385,$K385/10))
),0)</f>
        <v/>
      </c>
    </row>
    <row r="386" spans="10:24">
      <c r="J386" s="13"/>
      <c r="K386" s="37"/>
      <c r="L386" s="46" t="str">
        <f t="shared" si="5"/>
        <v/>
      </c>
      <c r="M386" s="47" cm="1">
        <f t="array" ref="M386">IFERROR(
IF(OR(M$9="",$I386=""),"",
SUMIFS(収穫記録!$P:$P,収穫記録!$D:$D,$J$1,収穫記録!$I:$I,$J$2,収穫記録!$J:$J,M$9,収穫記録!$F:$F,$I386,収穫記録!$B:$B,"&gt;="&amp;$J$5,収穫記録!$B:$B,"&lt;="&amp;$J$6)
/_xlfn.UNIQUE(_xlfn._xlws.FILTER($E:$E,$D:$D=$J$3))
/IF($J$4="総計",1,IF($J$4="割合",$H386,$K386/10))
),0)</f>
        <v>0</v>
      </c>
      <c r="N386" s="48" t="str" cm="1">
        <f t="array" ref="N386">IFERROR(
IF(OR(N$9="",$I386=""),"",
SUMIFS(収穫記録!$P:$P,収穫記録!$D:$D,$J$1,収穫記録!$I:$I,$J$2,収穫記録!$J:$J,N$9,収穫記録!$F:$F,$I386,収穫記録!$B:$B,"&gt;="&amp;$J$5,収穫記録!$B:$B,"&lt;="&amp;$J$6)
/_xlfn.UNIQUE(_xlfn._xlws.FILTER($E:$E,$D:$D=$J$3))
/IF($J$4="総計",1,IF($J$4="割合",$H386,$K386/10))
),0)</f>
        <v/>
      </c>
      <c r="O386" s="48" t="str" cm="1">
        <f t="array" ref="O386">IFERROR(
IF(OR(O$9="",$I386=""),"",
SUMIFS(収穫記録!$P:$P,収穫記録!$D:$D,$J$1,収穫記録!$I:$I,$J$2,収穫記録!$J:$J,O$9,収穫記録!$F:$F,$I386,収穫記録!$B:$B,"&gt;="&amp;$J$5,収穫記録!$B:$B,"&lt;="&amp;$J$6)
/_xlfn.UNIQUE(_xlfn._xlws.FILTER($E:$E,$D:$D=$J$3))
/IF($J$4="総計",1,IF($J$4="割合",$H386,$K386/10))
),0)</f>
        <v/>
      </c>
      <c r="P386" s="48" t="str" cm="1">
        <f t="array" ref="P386">IFERROR(
IF(OR(P$9="",$I386=""),"",
SUMIFS(収穫記録!$P:$P,収穫記録!$D:$D,$J$1,収穫記録!$I:$I,$J$2,収穫記録!$J:$J,P$9,収穫記録!$F:$F,$I386,収穫記録!$B:$B,"&gt;="&amp;$J$5,収穫記録!$B:$B,"&lt;="&amp;$J$6)
/_xlfn.UNIQUE(_xlfn._xlws.FILTER($E:$E,$D:$D=$J$3))
/IF($J$4="総計",1,IF($J$4="割合",$H386,$K386/10))
),0)</f>
        <v/>
      </c>
      <c r="Q386" s="48" t="str" cm="1">
        <f t="array" ref="Q386">IFERROR(
IF(OR(Q$9="",$I386=""),"",
SUMIFS(収穫記録!$P:$P,収穫記録!$D:$D,$J$1,収穫記録!$I:$I,$J$2,収穫記録!$J:$J,Q$9,収穫記録!$F:$F,$I386,収穫記録!$B:$B,"&gt;="&amp;$J$5,収穫記録!$B:$B,"&lt;="&amp;$J$6)
/_xlfn.UNIQUE(_xlfn._xlws.FILTER($E:$E,$D:$D=$J$3))
/IF($J$4="総計",1,IF($J$4="割合",$H386,$K386/10))
),0)</f>
        <v/>
      </c>
      <c r="R386" s="48" t="str" cm="1">
        <f t="array" ref="R386">IFERROR(
IF(OR(R$9="",$I386=""),"",
SUMIFS(収穫記録!$P:$P,収穫記録!$D:$D,$J$1,収穫記録!$I:$I,$J$2,収穫記録!$J:$J,R$9,収穫記録!$F:$F,$I386,収穫記録!$B:$B,"&gt;="&amp;$J$5,収穫記録!$B:$B,"&lt;="&amp;$J$6)
/_xlfn.UNIQUE(_xlfn._xlws.FILTER($E:$E,$D:$D=$J$3))
/IF($J$4="総計",1,IF($J$4="割合",$H386,$K386/10))
),0)</f>
        <v/>
      </c>
      <c r="S386" s="48" t="str" cm="1">
        <f t="array" ref="S386">IFERROR(
IF(OR(S$9="",$I386=""),"",
SUMIFS(収穫記録!$P:$P,収穫記録!$D:$D,$J$1,収穫記録!$I:$I,$J$2,収穫記録!$J:$J,S$9,収穫記録!$F:$F,$I386,収穫記録!$B:$B,"&gt;="&amp;$J$5,収穫記録!$B:$B,"&lt;="&amp;$J$6)
/_xlfn.UNIQUE(_xlfn._xlws.FILTER($E:$E,$D:$D=$J$3))
/IF($J$4="総計",1,IF($J$4="割合",$H386,$K386/10))
),0)</f>
        <v/>
      </c>
      <c r="T386" s="48" t="str" cm="1">
        <f t="array" ref="T386">IFERROR(
IF(OR(T$9="",$I386=""),"",
SUMIFS(収穫記録!$P:$P,収穫記録!$D:$D,$J$1,収穫記録!$I:$I,$J$2,収穫記録!$J:$J,T$9,収穫記録!$F:$F,$I386,収穫記録!$B:$B,"&gt;="&amp;$J$5,収穫記録!$B:$B,"&lt;="&amp;$J$6)
/_xlfn.UNIQUE(_xlfn._xlws.FILTER($E:$E,$D:$D=$J$3))
/IF($J$4="総計",1,IF($J$4="割合",$H386,$K386/10))
),0)</f>
        <v/>
      </c>
      <c r="U386" s="48" t="str" cm="1">
        <f t="array" ref="U386">IFERROR(
IF(OR(U$9="",$I386=""),"",
SUMIFS(収穫記録!$P:$P,収穫記録!$D:$D,$J$1,収穫記録!$I:$I,$J$2,収穫記録!$J:$J,U$9,収穫記録!$F:$F,$I386,収穫記録!$B:$B,"&gt;="&amp;$J$5,収穫記録!$B:$B,"&lt;="&amp;$J$6)
/_xlfn.UNIQUE(_xlfn._xlws.FILTER($E:$E,$D:$D=$J$3))
/IF($J$4="総計",1,IF($J$4="割合",$H386,$K386/10))
),0)</f>
        <v/>
      </c>
      <c r="V386" s="48" t="str" cm="1">
        <f t="array" ref="V386">IFERROR(
IF(OR(V$9="",$I386=""),"",
SUMIFS(収穫記録!$P:$P,収穫記録!$D:$D,$J$1,収穫記録!$I:$I,$J$2,収穫記録!$J:$J,V$9,収穫記録!$F:$F,$I386,収穫記録!$B:$B,"&gt;="&amp;$J$5,収穫記録!$B:$B,"&lt;="&amp;$J$6)
/_xlfn.UNIQUE(_xlfn._xlws.FILTER($E:$E,$D:$D=$J$3))
/IF($J$4="総計",1,IF($J$4="割合",$H386,$K386/10))
),0)</f>
        <v/>
      </c>
      <c r="W386" s="48" t="str" cm="1">
        <f t="array" ref="W386">IFERROR(
IF(OR(W$9="",$I386=""),"",
SUMIFS(収穫記録!$P:$P,収穫記録!$D:$D,$J$1,収穫記録!$I:$I,$J$2,収穫記録!$J:$J,W$9,収穫記録!$F:$F,$I386,収穫記録!$B:$B,"&gt;="&amp;$J$5,収穫記録!$B:$B,"&lt;="&amp;$J$6)
/_xlfn.UNIQUE(_xlfn._xlws.FILTER($E:$E,$D:$D=$J$3))
/IF($J$4="総計",1,IF($J$4="割合",$H386,$K386/10))
),0)</f>
        <v/>
      </c>
      <c r="X386" s="48" t="str" cm="1">
        <f t="array" ref="X386">IFERROR(
IF(OR(X$9="",$I386=""),"",
SUMIFS(収穫記録!$P:$P,収穫記録!$D:$D,$J$1,収穫記録!$I:$I,$J$2,収穫記録!$J:$J,X$9,収穫記録!$F:$F,$I386,収穫記録!$B:$B,"&gt;="&amp;$J$5,収穫記録!$B:$B,"&lt;="&amp;$J$6)
/_xlfn.UNIQUE(_xlfn._xlws.FILTER($E:$E,$D:$D=$J$3))
/IF($J$4="総計",1,IF($J$4="割合",$H386,$K386/10))
),0)</f>
        <v/>
      </c>
    </row>
    <row r="387" spans="10:24">
      <c r="J387" s="13"/>
      <c r="K387" s="37"/>
      <c r="L387" s="46" t="str">
        <f t="shared" si="5"/>
        <v/>
      </c>
      <c r="M387" s="47" cm="1">
        <f t="array" ref="M387">IFERROR(
IF(OR(M$9="",$I387=""),"",
SUMIFS(収穫記録!$P:$P,収穫記録!$D:$D,$J$1,収穫記録!$I:$I,$J$2,収穫記録!$J:$J,M$9,収穫記録!$F:$F,$I387,収穫記録!$B:$B,"&gt;="&amp;$J$5,収穫記録!$B:$B,"&lt;="&amp;$J$6)
/_xlfn.UNIQUE(_xlfn._xlws.FILTER($E:$E,$D:$D=$J$3))
/IF($J$4="総計",1,IF($J$4="割合",$H387,$K387/10))
),0)</f>
        <v>0</v>
      </c>
      <c r="N387" s="48" t="str" cm="1">
        <f t="array" ref="N387">IFERROR(
IF(OR(N$9="",$I387=""),"",
SUMIFS(収穫記録!$P:$P,収穫記録!$D:$D,$J$1,収穫記録!$I:$I,$J$2,収穫記録!$J:$J,N$9,収穫記録!$F:$F,$I387,収穫記録!$B:$B,"&gt;="&amp;$J$5,収穫記録!$B:$B,"&lt;="&amp;$J$6)
/_xlfn.UNIQUE(_xlfn._xlws.FILTER($E:$E,$D:$D=$J$3))
/IF($J$4="総計",1,IF($J$4="割合",$H387,$K387/10))
),0)</f>
        <v/>
      </c>
      <c r="O387" s="48" t="str" cm="1">
        <f t="array" ref="O387">IFERROR(
IF(OR(O$9="",$I387=""),"",
SUMIFS(収穫記録!$P:$P,収穫記録!$D:$D,$J$1,収穫記録!$I:$I,$J$2,収穫記録!$J:$J,O$9,収穫記録!$F:$F,$I387,収穫記録!$B:$B,"&gt;="&amp;$J$5,収穫記録!$B:$B,"&lt;="&amp;$J$6)
/_xlfn.UNIQUE(_xlfn._xlws.FILTER($E:$E,$D:$D=$J$3))
/IF($J$4="総計",1,IF($J$4="割合",$H387,$K387/10))
),0)</f>
        <v/>
      </c>
      <c r="P387" s="48" t="str" cm="1">
        <f t="array" ref="P387">IFERROR(
IF(OR(P$9="",$I387=""),"",
SUMIFS(収穫記録!$P:$P,収穫記録!$D:$D,$J$1,収穫記録!$I:$I,$J$2,収穫記録!$J:$J,P$9,収穫記録!$F:$F,$I387,収穫記録!$B:$B,"&gt;="&amp;$J$5,収穫記録!$B:$B,"&lt;="&amp;$J$6)
/_xlfn.UNIQUE(_xlfn._xlws.FILTER($E:$E,$D:$D=$J$3))
/IF($J$4="総計",1,IF($J$4="割合",$H387,$K387/10))
),0)</f>
        <v/>
      </c>
      <c r="Q387" s="48" t="str" cm="1">
        <f t="array" ref="Q387">IFERROR(
IF(OR(Q$9="",$I387=""),"",
SUMIFS(収穫記録!$P:$P,収穫記録!$D:$D,$J$1,収穫記録!$I:$I,$J$2,収穫記録!$J:$J,Q$9,収穫記録!$F:$F,$I387,収穫記録!$B:$B,"&gt;="&amp;$J$5,収穫記録!$B:$B,"&lt;="&amp;$J$6)
/_xlfn.UNIQUE(_xlfn._xlws.FILTER($E:$E,$D:$D=$J$3))
/IF($J$4="総計",1,IF($J$4="割合",$H387,$K387/10))
),0)</f>
        <v/>
      </c>
      <c r="R387" s="48" t="str" cm="1">
        <f t="array" ref="R387">IFERROR(
IF(OR(R$9="",$I387=""),"",
SUMIFS(収穫記録!$P:$P,収穫記録!$D:$D,$J$1,収穫記録!$I:$I,$J$2,収穫記録!$J:$J,R$9,収穫記録!$F:$F,$I387,収穫記録!$B:$B,"&gt;="&amp;$J$5,収穫記録!$B:$B,"&lt;="&amp;$J$6)
/_xlfn.UNIQUE(_xlfn._xlws.FILTER($E:$E,$D:$D=$J$3))
/IF($J$4="総計",1,IF($J$4="割合",$H387,$K387/10))
),0)</f>
        <v/>
      </c>
      <c r="S387" s="48" t="str" cm="1">
        <f t="array" ref="S387">IFERROR(
IF(OR(S$9="",$I387=""),"",
SUMIFS(収穫記録!$P:$P,収穫記録!$D:$D,$J$1,収穫記録!$I:$I,$J$2,収穫記録!$J:$J,S$9,収穫記録!$F:$F,$I387,収穫記録!$B:$B,"&gt;="&amp;$J$5,収穫記録!$B:$B,"&lt;="&amp;$J$6)
/_xlfn.UNIQUE(_xlfn._xlws.FILTER($E:$E,$D:$D=$J$3))
/IF($J$4="総計",1,IF($J$4="割合",$H387,$K387/10))
),0)</f>
        <v/>
      </c>
      <c r="T387" s="48" t="str" cm="1">
        <f t="array" ref="T387">IFERROR(
IF(OR(T$9="",$I387=""),"",
SUMIFS(収穫記録!$P:$P,収穫記録!$D:$D,$J$1,収穫記録!$I:$I,$J$2,収穫記録!$J:$J,T$9,収穫記録!$F:$F,$I387,収穫記録!$B:$B,"&gt;="&amp;$J$5,収穫記録!$B:$B,"&lt;="&amp;$J$6)
/_xlfn.UNIQUE(_xlfn._xlws.FILTER($E:$E,$D:$D=$J$3))
/IF($J$4="総計",1,IF($J$4="割合",$H387,$K387/10))
),0)</f>
        <v/>
      </c>
      <c r="U387" s="48" t="str" cm="1">
        <f t="array" ref="U387">IFERROR(
IF(OR(U$9="",$I387=""),"",
SUMIFS(収穫記録!$P:$P,収穫記録!$D:$D,$J$1,収穫記録!$I:$I,$J$2,収穫記録!$J:$J,U$9,収穫記録!$F:$F,$I387,収穫記録!$B:$B,"&gt;="&amp;$J$5,収穫記録!$B:$B,"&lt;="&amp;$J$6)
/_xlfn.UNIQUE(_xlfn._xlws.FILTER($E:$E,$D:$D=$J$3))
/IF($J$4="総計",1,IF($J$4="割合",$H387,$K387/10))
),0)</f>
        <v/>
      </c>
      <c r="V387" s="48" t="str" cm="1">
        <f t="array" ref="V387">IFERROR(
IF(OR(V$9="",$I387=""),"",
SUMIFS(収穫記録!$P:$P,収穫記録!$D:$D,$J$1,収穫記録!$I:$I,$J$2,収穫記録!$J:$J,V$9,収穫記録!$F:$F,$I387,収穫記録!$B:$B,"&gt;="&amp;$J$5,収穫記録!$B:$B,"&lt;="&amp;$J$6)
/_xlfn.UNIQUE(_xlfn._xlws.FILTER($E:$E,$D:$D=$J$3))
/IF($J$4="総計",1,IF($J$4="割合",$H387,$K387/10))
),0)</f>
        <v/>
      </c>
      <c r="W387" s="48" t="str" cm="1">
        <f t="array" ref="W387">IFERROR(
IF(OR(W$9="",$I387=""),"",
SUMIFS(収穫記録!$P:$P,収穫記録!$D:$D,$J$1,収穫記録!$I:$I,$J$2,収穫記録!$J:$J,W$9,収穫記録!$F:$F,$I387,収穫記録!$B:$B,"&gt;="&amp;$J$5,収穫記録!$B:$B,"&lt;="&amp;$J$6)
/_xlfn.UNIQUE(_xlfn._xlws.FILTER($E:$E,$D:$D=$J$3))
/IF($J$4="総計",1,IF($J$4="割合",$H387,$K387/10))
),0)</f>
        <v/>
      </c>
      <c r="X387" s="48" t="str" cm="1">
        <f t="array" ref="X387">IFERROR(
IF(OR(X$9="",$I387=""),"",
SUMIFS(収穫記録!$P:$P,収穫記録!$D:$D,$J$1,収穫記録!$I:$I,$J$2,収穫記録!$J:$J,X$9,収穫記録!$F:$F,$I387,収穫記録!$B:$B,"&gt;="&amp;$J$5,収穫記録!$B:$B,"&lt;="&amp;$J$6)
/_xlfn.UNIQUE(_xlfn._xlws.FILTER($E:$E,$D:$D=$J$3))
/IF($J$4="総計",1,IF($J$4="割合",$H387,$K387/10))
),0)</f>
        <v/>
      </c>
    </row>
    <row r="388" spans="10:24">
      <c r="J388" s="13"/>
      <c r="K388" s="37"/>
      <c r="L388" s="46" t="str">
        <f t="shared" si="5"/>
        <v/>
      </c>
      <c r="M388" s="47" cm="1">
        <f t="array" ref="M388">IFERROR(
IF(OR(M$9="",$I388=""),"",
SUMIFS(収穫記録!$P:$P,収穫記録!$D:$D,$J$1,収穫記録!$I:$I,$J$2,収穫記録!$J:$J,M$9,収穫記録!$F:$F,$I388,収穫記録!$B:$B,"&gt;="&amp;$J$5,収穫記録!$B:$B,"&lt;="&amp;$J$6)
/_xlfn.UNIQUE(_xlfn._xlws.FILTER($E:$E,$D:$D=$J$3))
/IF($J$4="総計",1,IF($J$4="割合",$H388,$K388/10))
),0)</f>
        <v>0</v>
      </c>
      <c r="N388" s="48" t="str" cm="1">
        <f t="array" ref="N388">IFERROR(
IF(OR(N$9="",$I388=""),"",
SUMIFS(収穫記録!$P:$P,収穫記録!$D:$D,$J$1,収穫記録!$I:$I,$J$2,収穫記録!$J:$J,N$9,収穫記録!$F:$F,$I388,収穫記録!$B:$B,"&gt;="&amp;$J$5,収穫記録!$B:$B,"&lt;="&amp;$J$6)
/_xlfn.UNIQUE(_xlfn._xlws.FILTER($E:$E,$D:$D=$J$3))
/IF($J$4="総計",1,IF($J$4="割合",$H388,$K388/10))
),0)</f>
        <v/>
      </c>
      <c r="O388" s="48" t="str" cm="1">
        <f t="array" ref="O388">IFERROR(
IF(OR(O$9="",$I388=""),"",
SUMIFS(収穫記録!$P:$P,収穫記録!$D:$D,$J$1,収穫記録!$I:$I,$J$2,収穫記録!$J:$J,O$9,収穫記録!$F:$F,$I388,収穫記録!$B:$B,"&gt;="&amp;$J$5,収穫記録!$B:$B,"&lt;="&amp;$J$6)
/_xlfn.UNIQUE(_xlfn._xlws.FILTER($E:$E,$D:$D=$J$3))
/IF($J$4="総計",1,IF($J$4="割合",$H388,$K388/10))
),0)</f>
        <v/>
      </c>
      <c r="P388" s="48" t="str" cm="1">
        <f t="array" ref="P388">IFERROR(
IF(OR(P$9="",$I388=""),"",
SUMIFS(収穫記録!$P:$P,収穫記録!$D:$D,$J$1,収穫記録!$I:$I,$J$2,収穫記録!$J:$J,P$9,収穫記録!$F:$F,$I388,収穫記録!$B:$B,"&gt;="&amp;$J$5,収穫記録!$B:$B,"&lt;="&amp;$J$6)
/_xlfn.UNIQUE(_xlfn._xlws.FILTER($E:$E,$D:$D=$J$3))
/IF($J$4="総計",1,IF($J$4="割合",$H388,$K388/10))
),0)</f>
        <v/>
      </c>
      <c r="Q388" s="48" t="str" cm="1">
        <f t="array" ref="Q388">IFERROR(
IF(OR(Q$9="",$I388=""),"",
SUMIFS(収穫記録!$P:$P,収穫記録!$D:$D,$J$1,収穫記録!$I:$I,$J$2,収穫記録!$J:$J,Q$9,収穫記録!$F:$F,$I388,収穫記録!$B:$B,"&gt;="&amp;$J$5,収穫記録!$B:$B,"&lt;="&amp;$J$6)
/_xlfn.UNIQUE(_xlfn._xlws.FILTER($E:$E,$D:$D=$J$3))
/IF($J$4="総計",1,IF($J$4="割合",$H388,$K388/10))
),0)</f>
        <v/>
      </c>
      <c r="R388" s="48" t="str" cm="1">
        <f t="array" ref="R388">IFERROR(
IF(OR(R$9="",$I388=""),"",
SUMIFS(収穫記録!$P:$P,収穫記録!$D:$D,$J$1,収穫記録!$I:$I,$J$2,収穫記録!$J:$J,R$9,収穫記録!$F:$F,$I388,収穫記録!$B:$B,"&gt;="&amp;$J$5,収穫記録!$B:$B,"&lt;="&amp;$J$6)
/_xlfn.UNIQUE(_xlfn._xlws.FILTER($E:$E,$D:$D=$J$3))
/IF($J$4="総計",1,IF($J$4="割合",$H388,$K388/10))
),0)</f>
        <v/>
      </c>
      <c r="S388" s="48" t="str" cm="1">
        <f t="array" ref="S388">IFERROR(
IF(OR(S$9="",$I388=""),"",
SUMIFS(収穫記録!$P:$P,収穫記録!$D:$D,$J$1,収穫記録!$I:$I,$J$2,収穫記録!$J:$J,S$9,収穫記録!$F:$F,$I388,収穫記録!$B:$B,"&gt;="&amp;$J$5,収穫記録!$B:$B,"&lt;="&amp;$J$6)
/_xlfn.UNIQUE(_xlfn._xlws.FILTER($E:$E,$D:$D=$J$3))
/IF($J$4="総計",1,IF($J$4="割合",$H388,$K388/10))
),0)</f>
        <v/>
      </c>
      <c r="T388" s="48" t="str" cm="1">
        <f t="array" ref="T388">IFERROR(
IF(OR(T$9="",$I388=""),"",
SUMIFS(収穫記録!$P:$P,収穫記録!$D:$D,$J$1,収穫記録!$I:$I,$J$2,収穫記録!$J:$J,T$9,収穫記録!$F:$F,$I388,収穫記録!$B:$B,"&gt;="&amp;$J$5,収穫記録!$B:$B,"&lt;="&amp;$J$6)
/_xlfn.UNIQUE(_xlfn._xlws.FILTER($E:$E,$D:$D=$J$3))
/IF($J$4="総計",1,IF($J$4="割合",$H388,$K388/10))
),0)</f>
        <v/>
      </c>
      <c r="U388" s="48" t="str" cm="1">
        <f t="array" ref="U388">IFERROR(
IF(OR(U$9="",$I388=""),"",
SUMIFS(収穫記録!$P:$P,収穫記録!$D:$D,$J$1,収穫記録!$I:$I,$J$2,収穫記録!$J:$J,U$9,収穫記録!$F:$F,$I388,収穫記録!$B:$B,"&gt;="&amp;$J$5,収穫記録!$B:$B,"&lt;="&amp;$J$6)
/_xlfn.UNIQUE(_xlfn._xlws.FILTER($E:$E,$D:$D=$J$3))
/IF($J$4="総計",1,IF($J$4="割合",$H388,$K388/10))
),0)</f>
        <v/>
      </c>
      <c r="V388" s="48" t="str" cm="1">
        <f t="array" ref="V388">IFERROR(
IF(OR(V$9="",$I388=""),"",
SUMIFS(収穫記録!$P:$P,収穫記録!$D:$D,$J$1,収穫記録!$I:$I,$J$2,収穫記録!$J:$J,V$9,収穫記録!$F:$F,$I388,収穫記録!$B:$B,"&gt;="&amp;$J$5,収穫記録!$B:$B,"&lt;="&amp;$J$6)
/_xlfn.UNIQUE(_xlfn._xlws.FILTER($E:$E,$D:$D=$J$3))
/IF($J$4="総計",1,IF($J$4="割合",$H388,$K388/10))
),0)</f>
        <v/>
      </c>
      <c r="W388" s="48" t="str" cm="1">
        <f t="array" ref="W388">IFERROR(
IF(OR(W$9="",$I388=""),"",
SUMIFS(収穫記録!$P:$P,収穫記録!$D:$D,$J$1,収穫記録!$I:$I,$J$2,収穫記録!$J:$J,W$9,収穫記録!$F:$F,$I388,収穫記録!$B:$B,"&gt;="&amp;$J$5,収穫記録!$B:$B,"&lt;="&amp;$J$6)
/_xlfn.UNIQUE(_xlfn._xlws.FILTER($E:$E,$D:$D=$J$3))
/IF($J$4="総計",1,IF($J$4="割合",$H388,$K388/10))
),0)</f>
        <v/>
      </c>
      <c r="X388" s="48" t="str" cm="1">
        <f t="array" ref="X388">IFERROR(
IF(OR(X$9="",$I388=""),"",
SUMIFS(収穫記録!$P:$P,収穫記録!$D:$D,$J$1,収穫記録!$I:$I,$J$2,収穫記録!$J:$J,X$9,収穫記録!$F:$F,$I388,収穫記録!$B:$B,"&gt;="&amp;$J$5,収穫記録!$B:$B,"&lt;="&amp;$J$6)
/_xlfn.UNIQUE(_xlfn._xlws.FILTER($E:$E,$D:$D=$J$3))
/IF($J$4="総計",1,IF($J$4="割合",$H388,$K388/10))
),0)</f>
        <v/>
      </c>
    </row>
    <row r="389" spans="10:24">
      <c r="J389" s="13"/>
      <c r="K389" s="37"/>
      <c r="L389" s="46" t="str">
        <f t="shared" si="5"/>
        <v/>
      </c>
      <c r="M389" s="47" cm="1">
        <f t="array" ref="M389">IFERROR(
IF(OR(M$9="",$I389=""),"",
SUMIFS(収穫記録!$P:$P,収穫記録!$D:$D,$J$1,収穫記録!$I:$I,$J$2,収穫記録!$J:$J,M$9,収穫記録!$F:$F,$I389,収穫記録!$B:$B,"&gt;="&amp;$J$5,収穫記録!$B:$B,"&lt;="&amp;$J$6)
/_xlfn.UNIQUE(_xlfn._xlws.FILTER($E:$E,$D:$D=$J$3))
/IF($J$4="総計",1,IF($J$4="割合",$H389,$K389/10))
),0)</f>
        <v>0</v>
      </c>
      <c r="N389" s="48" t="str" cm="1">
        <f t="array" ref="N389">IFERROR(
IF(OR(N$9="",$I389=""),"",
SUMIFS(収穫記録!$P:$P,収穫記録!$D:$D,$J$1,収穫記録!$I:$I,$J$2,収穫記録!$J:$J,N$9,収穫記録!$F:$F,$I389,収穫記録!$B:$B,"&gt;="&amp;$J$5,収穫記録!$B:$B,"&lt;="&amp;$J$6)
/_xlfn.UNIQUE(_xlfn._xlws.FILTER($E:$E,$D:$D=$J$3))
/IF($J$4="総計",1,IF($J$4="割合",$H389,$K389/10))
),0)</f>
        <v/>
      </c>
      <c r="O389" s="48" t="str" cm="1">
        <f t="array" ref="O389">IFERROR(
IF(OR(O$9="",$I389=""),"",
SUMIFS(収穫記録!$P:$P,収穫記録!$D:$D,$J$1,収穫記録!$I:$I,$J$2,収穫記録!$J:$J,O$9,収穫記録!$F:$F,$I389,収穫記録!$B:$B,"&gt;="&amp;$J$5,収穫記録!$B:$B,"&lt;="&amp;$J$6)
/_xlfn.UNIQUE(_xlfn._xlws.FILTER($E:$E,$D:$D=$J$3))
/IF($J$4="総計",1,IF($J$4="割合",$H389,$K389/10))
),0)</f>
        <v/>
      </c>
      <c r="P389" s="48" t="str" cm="1">
        <f t="array" ref="P389">IFERROR(
IF(OR(P$9="",$I389=""),"",
SUMIFS(収穫記録!$P:$P,収穫記録!$D:$D,$J$1,収穫記録!$I:$I,$J$2,収穫記録!$J:$J,P$9,収穫記録!$F:$F,$I389,収穫記録!$B:$B,"&gt;="&amp;$J$5,収穫記録!$B:$B,"&lt;="&amp;$J$6)
/_xlfn.UNIQUE(_xlfn._xlws.FILTER($E:$E,$D:$D=$J$3))
/IF($J$4="総計",1,IF($J$4="割合",$H389,$K389/10))
),0)</f>
        <v/>
      </c>
      <c r="Q389" s="48" t="str" cm="1">
        <f t="array" ref="Q389">IFERROR(
IF(OR(Q$9="",$I389=""),"",
SUMIFS(収穫記録!$P:$P,収穫記録!$D:$D,$J$1,収穫記録!$I:$I,$J$2,収穫記録!$J:$J,Q$9,収穫記録!$F:$F,$I389,収穫記録!$B:$B,"&gt;="&amp;$J$5,収穫記録!$B:$B,"&lt;="&amp;$J$6)
/_xlfn.UNIQUE(_xlfn._xlws.FILTER($E:$E,$D:$D=$J$3))
/IF($J$4="総計",1,IF($J$4="割合",$H389,$K389/10))
),0)</f>
        <v/>
      </c>
      <c r="R389" s="48" t="str" cm="1">
        <f t="array" ref="R389">IFERROR(
IF(OR(R$9="",$I389=""),"",
SUMIFS(収穫記録!$P:$P,収穫記録!$D:$D,$J$1,収穫記録!$I:$I,$J$2,収穫記録!$J:$J,R$9,収穫記録!$F:$F,$I389,収穫記録!$B:$B,"&gt;="&amp;$J$5,収穫記録!$B:$B,"&lt;="&amp;$J$6)
/_xlfn.UNIQUE(_xlfn._xlws.FILTER($E:$E,$D:$D=$J$3))
/IF($J$4="総計",1,IF($J$4="割合",$H389,$K389/10))
),0)</f>
        <v/>
      </c>
      <c r="S389" s="48" t="str" cm="1">
        <f t="array" ref="S389">IFERROR(
IF(OR(S$9="",$I389=""),"",
SUMIFS(収穫記録!$P:$P,収穫記録!$D:$D,$J$1,収穫記録!$I:$I,$J$2,収穫記録!$J:$J,S$9,収穫記録!$F:$F,$I389,収穫記録!$B:$B,"&gt;="&amp;$J$5,収穫記録!$B:$B,"&lt;="&amp;$J$6)
/_xlfn.UNIQUE(_xlfn._xlws.FILTER($E:$E,$D:$D=$J$3))
/IF($J$4="総計",1,IF($J$4="割合",$H389,$K389/10))
),0)</f>
        <v/>
      </c>
      <c r="T389" s="48" t="str" cm="1">
        <f t="array" ref="T389">IFERROR(
IF(OR(T$9="",$I389=""),"",
SUMIFS(収穫記録!$P:$P,収穫記録!$D:$D,$J$1,収穫記録!$I:$I,$J$2,収穫記録!$J:$J,T$9,収穫記録!$F:$F,$I389,収穫記録!$B:$B,"&gt;="&amp;$J$5,収穫記録!$B:$B,"&lt;="&amp;$J$6)
/_xlfn.UNIQUE(_xlfn._xlws.FILTER($E:$E,$D:$D=$J$3))
/IF($J$4="総計",1,IF($J$4="割合",$H389,$K389/10))
),0)</f>
        <v/>
      </c>
      <c r="U389" s="48" t="str" cm="1">
        <f t="array" ref="U389">IFERROR(
IF(OR(U$9="",$I389=""),"",
SUMIFS(収穫記録!$P:$P,収穫記録!$D:$D,$J$1,収穫記録!$I:$I,$J$2,収穫記録!$J:$J,U$9,収穫記録!$F:$F,$I389,収穫記録!$B:$B,"&gt;="&amp;$J$5,収穫記録!$B:$B,"&lt;="&amp;$J$6)
/_xlfn.UNIQUE(_xlfn._xlws.FILTER($E:$E,$D:$D=$J$3))
/IF($J$4="総計",1,IF($J$4="割合",$H389,$K389/10))
),0)</f>
        <v/>
      </c>
      <c r="V389" s="48" t="str" cm="1">
        <f t="array" ref="V389">IFERROR(
IF(OR(V$9="",$I389=""),"",
SUMIFS(収穫記録!$P:$P,収穫記録!$D:$D,$J$1,収穫記録!$I:$I,$J$2,収穫記録!$J:$J,V$9,収穫記録!$F:$F,$I389,収穫記録!$B:$B,"&gt;="&amp;$J$5,収穫記録!$B:$B,"&lt;="&amp;$J$6)
/_xlfn.UNIQUE(_xlfn._xlws.FILTER($E:$E,$D:$D=$J$3))
/IF($J$4="総計",1,IF($J$4="割合",$H389,$K389/10))
),0)</f>
        <v/>
      </c>
      <c r="W389" s="48" t="str" cm="1">
        <f t="array" ref="W389">IFERROR(
IF(OR(W$9="",$I389=""),"",
SUMIFS(収穫記録!$P:$P,収穫記録!$D:$D,$J$1,収穫記録!$I:$I,$J$2,収穫記録!$J:$J,W$9,収穫記録!$F:$F,$I389,収穫記録!$B:$B,"&gt;="&amp;$J$5,収穫記録!$B:$B,"&lt;="&amp;$J$6)
/_xlfn.UNIQUE(_xlfn._xlws.FILTER($E:$E,$D:$D=$J$3))
/IF($J$4="総計",1,IF($J$4="割合",$H389,$K389/10))
),0)</f>
        <v/>
      </c>
      <c r="X389" s="48" t="str" cm="1">
        <f t="array" ref="X389">IFERROR(
IF(OR(X$9="",$I389=""),"",
SUMIFS(収穫記録!$P:$P,収穫記録!$D:$D,$J$1,収穫記録!$I:$I,$J$2,収穫記録!$J:$J,X$9,収穫記録!$F:$F,$I389,収穫記録!$B:$B,"&gt;="&amp;$J$5,収穫記録!$B:$B,"&lt;="&amp;$J$6)
/_xlfn.UNIQUE(_xlfn._xlws.FILTER($E:$E,$D:$D=$J$3))
/IF($J$4="総計",1,IF($J$4="割合",$H389,$K389/10))
),0)</f>
        <v/>
      </c>
    </row>
    <row r="390" spans="10:24">
      <c r="J390" s="13"/>
      <c r="K390" s="37"/>
      <c r="L390" s="46" t="str">
        <f t="shared" si="5"/>
        <v/>
      </c>
      <c r="M390" s="47" cm="1">
        <f t="array" ref="M390">IFERROR(
IF(OR(M$9="",$I390=""),"",
SUMIFS(収穫記録!$P:$P,収穫記録!$D:$D,$J$1,収穫記録!$I:$I,$J$2,収穫記録!$J:$J,M$9,収穫記録!$F:$F,$I390,収穫記録!$B:$B,"&gt;="&amp;$J$5,収穫記録!$B:$B,"&lt;="&amp;$J$6)
/_xlfn.UNIQUE(_xlfn._xlws.FILTER($E:$E,$D:$D=$J$3))
/IF($J$4="総計",1,IF($J$4="割合",$H390,$K390/10))
),0)</f>
        <v>0</v>
      </c>
      <c r="N390" s="48" t="str" cm="1">
        <f t="array" ref="N390">IFERROR(
IF(OR(N$9="",$I390=""),"",
SUMIFS(収穫記録!$P:$P,収穫記録!$D:$D,$J$1,収穫記録!$I:$I,$J$2,収穫記録!$J:$J,N$9,収穫記録!$F:$F,$I390,収穫記録!$B:$B,"&gt;="&amp;$J$5,収穫記録!$B:$B,"&lt;="&amp;$J$6)
/_xlfn.UNIQUE(_xlfn._xlws.FILTER($E:$E,$D:$D=$J$3))
/IF($J$4="総計",1,IF($J$4="割合",$H390,$K390/10))
),0)</f>
        <v/>
      </c>
      <c r="O390" s="48" t="str" cm="1">
        <f t="array" ref="O390">IFERROR(
IF(OR(O$9="",$I390=""),"",
SUMIFS(収穫記録!$P:$P,収穫記録!$D:$D,$J$1,収穫記録!$I:$I,$J$2,収穫記録!$J:$J,O$9,収穫記録!$F:$F,$I390,収穫記録!$B:$B,"&gt;="&amp;$J$5,収穫記録!$B:$B,"&lt;="&amp;$J$6)
/_xlfn.UNIQUE(_xlfn._xlws.FILTER($E:$E,$D:$D=$J$3))
/IF($J$4="総計",1,IF($J$4="割合",$H390,$K390/10))
),0)</f>
        <v/>
      </c>
      <c r="P390" s="48" t="str" cm="1">
        <f t="array" ref="P390">IFERROR(
IF(OR(P$9="",$I390=""),"",
SUMIFS(収穫記録!$P:$P,収穫記録!$D:$D,$J$1,収穫記録!$I:$I,$J$2,収穫記録!$J:$J,P$9,収穫記録!$F:$F,$I390,収穫記録!$B:$B,"&gt;="&amp;$J$5,収穫記録!$B:$B,"&lt;="&amp;$J$6)
/_xlfn.UNIQUE(_xlfn._xlws.FILTER($E:$E,$D:$D=$J$3))
/IF($J$4="総計",1,IF($J$4="割合",$H390,$K390/10))
),0)</f>
        <v/>
      </c>
      <c r="Q390" s="48" t="str" cm="1">
        <f t="array" ref="Q390">IFERROR(
IF(OR(Q$9="",$I390=""),"",
SUMIFS(収穫記録!$P:$P,収穫記録!$D:$D,$J$1,収穫記録!$I:$I,$J$2,収穫記録!$J:$J,Q$9,収穫記録!$F:$F,$I390,収穫記録!$B:$B,"&gt;="&amp;$J$5,収穫記録!$B:$B,"&lt;="&amp;$J$6)
/_xlfn.UNIQUE(_xlfn._xlws.FILTER($E:$E,$D:$D=$J$3))
/IF($J$4="総計",1,IF($J$4="割合",$H390,$K390/10))
),0)</f>
        <v/>
      </c>
      <c r="R390" s="48" t="str" cm="1">
        <f t="array" ref="R390">IFERROR(
IF(OR(R$9="",$I390=""),"",
SUMIFS(収穫記録!$P:$P,収穫記録!$D:$D,$J$1,収穫記録!$I:$I,$J$2,収穫記録!$J:$J,R$9,収穫記録!$F:$F,$I390,収穫記録!$B:$B,"&gt;="&amp;$J$5,収穫記録!$B:$B,"&lt;="&amp;$J$6)
/_xlfn.UNIQUE(_xlfn._xlws.FILTER($E:$E,$D:$D=$J$3))
/IF($J$4="総計",1,IF($J$4="割合",$H390,$K390/10))
),0)</f>
        <v/>
      </c>
      <c r="S390" s="48" t="str" cm="1">
        <f t="array" ref="S390">IFERROR(
IF(OR(S$9="",$I390=""),"",
SUMIFS(収穫記録!$P:$P,収穫記録!$D:$D,$J$1,収穫記録!$I:$I,$J$2,収穫記録!$J:$J,S$9,収穫記録!$F:$F,$I390,収穫記録!$B:$B,"&gt;="&amp;$J$5,収穫記録!$B:$B,"&lt;="&amp;$J$6)
/_xlfn.UNIQUE(_xlfn._xlws.FILTER($E:$E,$D:$D=$J$3))
/IF($J$4="総計",1,IF($J$4="割合",$H390,$K390/10))
),0)</f>
        <v/>
      </c>
      <c r="T390" s="48" t="str" cm="1">
        <f t="array" ref="T390">IFERROR(
IF(OR(T$9="",$I390=""),"",
SUMIFS(収穫記録!$P:$P,収穫記録!$D:$D,$J$1,収穫記録!$I:$I,$J$2,収穫記録!$J:$J,T$9,収穫記録!$F:$F,$I390,収穫記録!$B:$B,"&gt;="&amp;$J$5,収穫記録!$B:$B,"&lt;="&amp;$J$6)
/_xlfn.UNIQUE(_xlfn._xlws.FILTER($E:$E,$D:$D=$J$3))
/IF($J$4="総計",1,IF($J$4="割合",$H390,$K390/10))
),0)</f>
        <v/>
      </c>
      <c r="U390" s="48" t="str" cm="1">
        <f t="array" ref="U390">IFERROR(
IF(OR(U$9="",$I390=""),"",
SUMIFS(収穫記録!$P:$P,収穫記録!$D:$D,$J$1,収穫記録!$I:$I,$J$2,収穫記録!$J:$J,U$9,収穫記録!$F:$F,$I390,収穫記録!$B:$B,"&gt;="&amp;$J$5,収穫記録!$B:$B,"&lt;="&amp;$J$6)
/_xlfn.UNIQUE(_xlfn._xlws.FILTER($E:$E,$D:$D=$J$3))
/IF($J$4="総計",1,IF($J$4="割合",$H390,$K390/10))
),0)</f>
        <v/>
      </c>
      <c r="V390" s="48" t="str" cm="1">
        <f t="array" ref="V390">IFERROR(
IF(OR(V$9="",$I390=""),"",
SUMIFS(収穫記録!$P:$P,収穫記録!$D:$D,$J$1,収穫記録!$I:$I,$J$2,収穫記録!$J:$J,V$9,収穫記録!$F:$F,$I390,収穫記録!$B:$B,"&gt;="&amp;$J$5,収穫記録!$B:$B,"&lt;="&amp;$J$6)
/_xlfn.UNIQUE(_xlfn._xlws.FILTER($E:$E,$D:$D=$J$3))
/IF($J$4="総計",1,IF($J$4="割合",$H390,$K390/10))
),0)</f>
        <v/>
      </c>
      <c r="W390" s="48" t="str" cm="1">
        <f t="array" ref="W390">IFERROR(
IF(OR(W$9="",$I390=""),"",
SUMIFS(収穫記録!$P:$P,収穫記録!$D:$D,$J$1,収穫記録!$I:$I,$J$2,収穫記録!$J:$J,W$9,収穫記録!$F:$F,$I390,収穫記録!$B:$B,"&gt;="&amp;$J$5,収穫記録!$B:$B,"&lt;="&amp;$J$6)
/_xlfn.UNIQUE(_xlfn._xlws.FILTER($E:$E,$D:$D=$J$3))
/IF($J$4="総計",1,IF($J$4="割合",$H390,$K390/10))
),0)</f>
        <v/>
      </c>
      <c r="X390" s="48" t="str" cm="1">
        <f t="array" ref="X390">IFERROR(
IF(OR(X$9="",$I390=""),"",
SUMIFS(収穫記録!$P:$P,収穫記録!$D:$D,$J$1,収穫記録!$I:$I,$J$2,収穫記録!$J:$J,X$9,収穫記録!$F:$F,$I390,収穫記録!$B:$B,"&gt;="&amp;$J$5,収穫記録!$B:$B,"&lt;="&amp;$J$6)
/_xlfn.UNIQUE(_xlfn._xlws.FILTER($E:$E,$D:$D=$J$3))
/IF($J$4="総計",1,IF($J$4="割合",$H390,$K390/10))
),0)</f>
        <v/>
      </c>
    </row>
    <row r="391" spans="10:24">
      <c r="J391" s="13"/>
      <c r="K391" s="37"/>
      <c r="L391" s="46" t="str">
        <f t="shared" si="5"/>
        <v/>
      </c>
      <c r="M391" s="47" cm="1">
        <f t="array" ref="M391">IFERROR(
IF(OR(M$9="",$I391=""),"",
SUMIFS(収穫記録!$P:$P,収穫記録!$D:$D,$J$1,収穫記録!$I:$I,$J$2,収穫記録!$J:$J,M$9,収穫記録!$F:$F,$I391,収穫記録!$B:$B,"&gt;="&amp;$J$5,収穫記録!$B:$B,"&lt;="&amp;$J$6)
/_xlfn.UNIQUE(_xlfn._xlws.FILTER($E:$E,$D:$D=$J$3))
/IF($J$4="総計",1,IF($J$4="割合",$H391,$K391/10))
),0)</f>
        <v>0</v>
      </c>
      <c r="N391" s="48" t="str" cm="1">
        <f t="array" ref="N391">IFERROR(
IF(OR(N$9="",$I391=""),"",
SUMIFS(収穫記録!$P:$P,収穫記録!$D:$D,$J$1,収穫記録!$I:$I,$J$2,収穫記録!$J:$J,N$9,収穫記録!$F:$F,$I391,収穫記録!$B:$B,"&gt;="&amp;$J$5,収穫記録!$B:$B,"&lt;="&amp;$J$6)
/_xlfn.UNIQUE(_xlfn._xlws.FILTER($E:$E,$D:$D=$J$3))
/IF($J$4="総計",1,IF($J$4="割合",$H391,$K391/10))
),0)</f>
        <v/>
      </c>
      <c r="O391" s="48" t="str" cm="1">
        <f t="array" ref="O391">IFERROR(
IF(OR(O$9="",$I391=""),"",
SUMIFS(収穫記録!$P:$P,収穫記録!$D:$D,$J$1,収穫記録!$I:$I,$J$2,収穫記録!$J:$J,O$9,収穫記録!$F:$F,$I391,収穫記録!$B:$B,"&gt;="&amp;$J$5,収穫記録!$B:$B,"&lt;="&amp;$J$6)
/_xlfn.UNIQUE(_xlfn._xlws.FILTER($E:$E,$D:$D=$J$3))
/IF($J$4="総計",1,IF($J$4="割合",$H391,$K391/10))
),0)</f>
        <v/>
      </c>
      <c r="P391" s="48" t="str" cm="1">
        <f t="array" ref="P391">IFERROR(
IF(OR(P$9="",$I391=""),"",
SUMIFS(収穫記録!$P:$P,収穫記録!$D:$D,$J$1,収穫記録!$I:$I,$J$2,収穫記録!$J:$J,P$9,収穫記録!$F:$F,$I391,収穫記録!$B:$B,"&gt;="&amp;$J$5,収穫記録!$B:$B,"&lt;="&amp;$J$6)
/_xlfn.UNIQUE(_xlfn._xlws.FILTER($E:$E,$D:$D=$J$3))
/IF($J$4="総計",1,IF($J$4="割合",$H391,$K391/10))
),0)</f>
        <v/>
      </c>
      <c r="Q391" s="48" t="str" cm="1">
        <f t="array" ref="Q391">IFERROR(
IF(OR(Q$9="",$I391=""),"",
SUMIFS(収穫記録!$P:$P,収穫記録!$D:$D,$J$1,収穫記録!$I:$I,$J$2,収穫記録!$J:$J,Q$9,収穫記録!$F:$F,$I391,収穫記録!$B:$B,"&gt;="&amp;$J$5,収穫記録!$B:$B,"&lt;="&amp;$J$6)
/_xlfn.UNIQUE(_xlfn._xlws.FILTER($E:$E,$D:$D=$J$3))
/IF($J$4="総計",1,IF($J$4="割合",$H391,$K391/10))
),0)</f>
        <v/>
      </c>
      <c r="R391" s="48" t="str" cm="1">
        <f t="array" ref="R391">IFERROR(
IF(OR(R$9="",$I391=""),"",
SUMIFS(収穫記録!$P:$P,収穫記録!$D:$D,$J$1,収穫記録!$I:$I,$J$2,収穫記録!$J:$J,R$9,収穫記録!$F:$F,$I391,収穫記録!$B:$B,"&gt;="&amp;$J$5,収穫記録!$B:$B,"&lt;="&amp;$J$6)
/_xlfn.UNIQUE(_xlfn._xlws.FILTER($E:$E,$D:$D=$J$3))
/IF($J$4="総計",1,IF($J$4="割合",$H391,$K391/10))
),0)</f>
        <v/>
      </c>
      <c r="S391" s="48" t="str" cm="1">
        <f t="array" ref="S391">IFERROR(
IF(OR(S$9="",$I391=""),"",
SUMIFS(収穫記録!$P:$P,収穫記録!$D:$D,$J$1,収穫記録!$I:$I,$J$2,収穫記録!$J:$J,S$9,収穫記録!$F:$F,$I391,収穫記録!$B:$B,"&gt;="&amp;$J$5,収穫記録!$B:$B,"&lt;="&amp;$J$6)
/_xlfn.UNIQUE(_xlfn._xlws.FILTER($E:$E,$D:$D=$J$3))
/IF($J$4="総計",1,IF($J$4="割合",$H391,$K391/10))
),0)</f>
        <v/>
      </c>
      <c r="T391" s="48" t="str" cm="1">
        <f t="array" ref="T391">IFERROR(
IF(OR(T$9="",$I391=""),"",
SUMIFS(収穫記録!$P:$P,収穫記録!$D:$D,$J$1,収穫記録!$I:$I,$J$2,収穫記録!$J:$J,T$9,収穫記録!$F:$F,$I391,収穫記録!$B:$B,"&gt;="&amp;$J$5,収穫記録!$B:$B,"&lt;="&amp;$J$6)
/_xlfn.UNIQUE(_xlfn._xlws.FILTER($E:$E,$D:$D=$J$3))
/IF($J$4="総計",1,IF($J$4="割合",$H391,$K391/10))
),0)</f>
        <v/>
      </c>
      <c r="U391" s="48" t="str" cm="1">
        <f t="array" ref="U391">IFERROR(
IF(OR(U$9="",$I391=""),"",
SUMIFS(収穫記録!$P:$P,収穫記録!$D:$D,$J$1,収穫記録!$I:$I,$J$2,収穫記録!$J:$J,U$9,収穫記録!$F:$F,$I391,収穫記録!$B:$B,"&gt;="&amp;$J$5,収穫記録!$B:$B,"&lt;="&amp;$J$6)
/_xlfn.UNIQUE(_xlfn._xlws.FILTER($E:$E,$D:$D=$J$3))
/IF($J$4="総計",1,IF($J$4="割合",$H391,$K391/10))
),0)</f>
        <v/>
      </c>
      <c r="V391" s="48" t="str" cm="1">
        <f t="array" ref="V391">IFERROR(
IF(OR(V$9="",$I391=""),"",
SUMIFS(収穫記録!$P:$P,収穫記録!$D:$D,$J$1,収穫記録!$I:$I,$J$2,収穫記録!$J:$J,V$9,収穫記録!$F:$F,$I391,収穫記録!$B:$B,"&gt;="&amp;$J$5,収穫記録!$B:$B,"&lt;="&amp;$J$6)
/_xlfn.UNIQUE(_xlfn._xlws.FILTER($E:$E,$D:$D=$J$3))
/IF($J$4="総計",1,IF($J$4="割合",$H391,$K391/10))
),0)</f>
        <v/>
      </c>
      <c r="W391" s="48" t="str" cm="1">
        <f t="array" ref="W391">IFERROR(
IF(OR(W$9="",$I391=""),"",
SUMIFS(収穫記録!$P:$P,収穫記録!$D:$D,$J$1,収穫記録!$I:$I,$J$2,収穫記録!$J:$J,W$9,収穫記録!$F:$F,$I391,収穫記録!$B:$B,"&gt;="&amp;$J$5,収穫記録!$B:$B,"&lt;="&amp;$J$6)
/_xlfn.UNIQUE(_xlfn._xlws.FILTER($E:$E,$D:$D=$J$3))
/IF($J$4="総計",1,IF($J$4="割合",$H391,$K391/10))
),0)</f>
        <v/>
      </c>
      <c r="X391" s="48" t="str" cm="1">
        <f t="array" ref="X391">IFERROR(
IF(OR(X$9="",$I391=""),"",
SUMIFS(収穫記録!$P:$P,収穫記録!$D:$D,$J$1,収穫記録!$I:$I,$J$2,収穫記録!$J:$J,X$9,収穫記録!$F:$F,$I391,収穫記録!$B:$B,"&gt;="&amp;$J$5,収穫記録!$B:$B,"&lt;="&amp;$J$6)
/_xlfn.UNIQUE(_xlfn._xlws.FILTER($E:$E,$D:$D=$J$3))
/IF($J$4="総計",1,IF($J$4="割合",$H391,$K391/10))
),0)</f>
        <v/>
      </c>
    </row>
    <row r="392" spans="10:24">
      <c r="J392" s="13"/>
      <c r="K392" s="37"/>
      <c r="L392" s="46" t="str">
        <f t="shared" si="5"/>
        <v/>
      </c>
      <c r="M392" s="47" cm="1">
        <f t="array" ref="M392">IFERROR(
IF(OR(M$9="",$I392=""),"",
SUMIFS(収穫記録!$P:$P,収穫記録!$D:$D,$J$1,収穫記録!$I:$I,$J$2,収穫記録!$J:$J,M$9,収穫記録!$F:$F,$I392,収穫記録!$B:$B,"&gt;="&amp;$J$5,収穫記録!$B:$B,"&lt;="&amp;$J$6)
/_xlfn.UNIQUE(_xlfn._xlws.FILTER($E:$E,$D:$D=$J$3))
/IF($J$4="総計",1,IF($J$4="割合",$H392,$K392/10))
),0)</f>
        <v>0</v>
      </c>
      <c r="N392" s="48" t="str" cm="1">
        <f t="array" ref="N392">IFERROR(
IF(OR(N$9="",$I392=""),"",
SUMIFS(収穫記録!$P:$P,収穫記録!$D:$D,$J$1,収穫記録!$I:$I,$J$2,収穫記録!$J:$J,N$9,収穫記録!$F:$F,$I392,収穫記録!$B:$B,"&gt;="&amp;$J$5,収穫記録!$B:$B,"&lt;="&amp;$J$6)
/_xlfn.UNIQUE(_xlfn._xlws.FILTER($E:$E,$D:$D=$J$3))
/IF($J$4="総計",1,IF($J$4="割合",$H392,$K392/10))
),0)</f>
        <v/>
      </c>
      <c r="O392" s="48" t="str" cm="1">
        <f t="array" ref="O392">IFERROR(
IF(OR(O$9="",$I392=""),"",
SUMIFS(収穫記録!$P:$P,収穫記録!$D:$D,$J$1,収穫記録!$I:$I,$J$2,収穫記録!$J:$J,O$9,収穫記録!$F:$F,$I392,収穫記録!$B:$B,"&gt;="&amp;$J$5,収穫記録!$B:$B,"&lt;="&amp;$J$6)
/_xlfn.UNIQUE(_xlfn._xlws.FILTER($E:$E,$D:$D=$J$3))
/IF($J$4="総計",1,IF($J$4="割合",$H392,$K392/10))
),0)</f>
        <v/>
      </c>
      <c r="P392" s="48" t="str" cm="1">
        <f t="array" ref="P392">IFERROR(
IF(OR(P$9="",$I392=""),"",
SUMIFS(収穫記録!$P:$P,収穫記録!$D:$D,$J$1,収穫記録!$I:$I,$J$2,収穫記録!$J:$J,P$9,収穫記録!$F:$F,$I392,収穫記録!$B:$B,"&gt;="&amp;$J$5,収穫記録!$B:$B,"&lt;="&amp;$J$6)
/_xlfn.UNIQUE(_xlfn._xlws.FILTER($E:$E,$D:$D=$J$3))
/IF($J$4="総計",1,IF($J$4="割合",$H392,$K392/10))
),0)</f>
        <v/>
      </c>
      <c r="Q392" s="48" t="str" cm="1">
        <f t="array" ref="Q392">IFERROR(
IF(OR(Q$9="",$I392=""),"",
SUMIFS(収穫記録!$P:$P,収穫記録!$D:$D,$J$1,収穫記録!$I:$I,$J$2,収穫記録!$J:$J,Q$9,収穫記録!$F:$F,$I392,収穫記録!$B:$B,"&gt;="&amp;$J$5,収穫記録!$B:$B,"&lt;="&amp;$J$6)
/_xlfn.UNIQUE(_xlfn._xlws.FILTER($E:$E,$D:$D=$J$3))
/IF($J$4="総計",1,IF($J$4="割合",$H392,$K392/10))
),0)</f>
        <v/>
      </c>
      <c r="R392" s="48" t="str" cm="1">
        <f t="array" ref="R392">IFERROR(
IF(OR(R$9="",$I392=""),"",
SUMIFS(収穫記録!$P:$P,収穫記録!$D:$D,$J$1,収穫記録!$I:$I,$J$2,収穫記録!$J:$J,R$9,収穫記録!$F:$F,$I392,収穫記録!$B:$B,"&gt;="&amp;$J$5,収穫記録!$B:$B,"&lt;="&amp;$J$6)
/_xlfn.UNIQUE(_xlfn._xlws.FILTER($E:$E,$D:$D=$J$3))
/IF($J$4="総計",1,IF($J$4="割合",$H392,$K392/10))
),0)</f>
        <v/>
      </c>
      <c r="S392" s="48" t="str" cm="1">
        <f t="array" ref="S392">IFERROR(
IF(OR(S$9="",$I392=""),"",
SUMIFS(収穫記録!$P:$P,収穫記録!$D:$D,$J$1,収穫記録!$I:$I,$J$2,収穫記録!$J:$J,S$9,収穫記録!$F:$F,$I392,収穫記録!$B:$B,"&gt;="&amp;$J$5,収穫記録!$B:$B,"&lt;="&amp;$J$6)
/_xlfn.UNIQUE(_xlfn._xlws.FILTER($E:$E,$D:$D=$J$3))
/IF($J$4="総計",1,IF($J$4="割合",$H392,$K392/10))
),0)</f>
        <v/>
      </c>
      <c r="T392" s="48" t="str" cm="1">
        <f t="array" ref="T392">IFERROR(
IF(OR(T$9="",$I392=""),"",
SUMIFS(収穫記録!$P:$P,収穫記録!$D:$D,$J$1,収穫記録!$I:$I,$J$2,収穫記録!$J:$J,T$9,収穫記録!$F:$F,$I392,収穫記録!$B:$B,"&gt;="&amp;$J$5,収穫記録!$B:$B,"&lt;="&amp;$J$6)
/_xlfn.UNIQUE(_xlfn._xlws.FILTER($E:$E,$D:$D=$J$3))
/IF($J$4="総計",1,IF($J$4="割合",$H392,$K392/10))
),0)</f>
        <v/>
      </c>
      <c r="U392" s="48" t="str" cm="1">
        <f t="array" ref="U392">IFERROR(
IF(OR(U$9="",$I392=""),"",
SUMIFS(収穫記録!$P:$P,収穫記録!$D:$D,$J$1,収穫記録!$I:$I,$J$2,収穫記録!$J:$J,U$9,収穫記録!$F:$F,$I392,収穫記録!$B:$B,"&gt;="&amp;$J$5,収穫記録!$B:$B,"&lt;="&amp;$J$6)
/_xlfn.UNIQUE(_xlfn._xlws.FILTER($E:$E,$D:$D=$J$3))
/IF($J$4="総計",1,IF($J$4="割合",$H392,$K392/10))
),0)</f>
        <v/>
      </c>
      <c r="V392" s="48" t="str" cm="1">
        <f t="array" ref="V392">IFERROR(
IF(OR(V$9="",$I392=""),"",
SUMIFS(収穫記録!$P:$P,収穫記録!$D:$D,$J$1,収穫記録!$I:$I,$J$2,収穫記録!$J:$J,V$9,収穫記録!$F:$F,$I392,収穫記録!$B:$B,"&gt;="&amp;$J$5,収穫記録!$B:$B,"&lt;="&amp;$J$6)
/_xlfn.UNIQUE(_xlfn._xlws.FILTER($E:$E,$D:$D=$J$3))
/IF($J$4="総計",1,IF($J$4="割合",$H392,$K392/10))
),0)</f>
        <v/>
      </c>
      <c r="W392" s="48" t="str" cm="1">
        <f t="array" ref="W392">IFERROR(
IF(OR(W$9="",$I392=""),"",
SUMIFS(収穫記録!$P:$P,収穫記録!$D:$D,$J$1,収穫記録!$I:$I,$J$2,収穫記録!$J:$J,W$9,収穫記録!$F:$F,$I392,収穫記録!$B:$B,"&gt;="&amp;$J$5,収穫記録!$B:$B,"&lt;="&amp;$J$6)
/_xlfn.UNIQUE(_xlfn._xlws.FILTER($E:$E,$D:$D=$J$3))
/IF($J$4="総計",1,IF($J$4="割合",$H392,$K392/10))
),0)</f>
        <v/>
      </c>
      <c r="X392" s="48" t="str" cm="1">
        <f t="array" ref="X392">IFERROR(
IF(OR(X$9="",$I392=""),"",
SUMIFS(収穫記録!$P:$P,収穫記録!$D:$D,$J$1,収穫記録!$I:$I,$J$2,収穫記録!$J:$J,X$9,収穫記録!$F:$F,$I392,収穫記録!$B:$B,"&gt;="&amp;$J$5,収穫記録!$B:$B,"&lt;="&amp;$J$6)
/_xlfn.UNIQUE(_xlfn._xlws.FILTER($E:$E,$D:$D=$J$3))
/IF($J$4="総計",1,IF($J$4="割合",$H392,$K392/10))
),0)</f>
        <v/>
      </c>
    </row>
    <row r="393" spans="10:24">
      <c r="J393" s="13"/>
      <c r="K393" s="37"/>
      <c r="L393" s="46" t="str">
        <f t="shared" si="5"/>
        <v/>
      </c>
      <c r="M393" s="47" cm="1">
        <f t="array" ref="M393">IFERROR(
IF(OR(M$9="",$I393=""),"",
SUMIFS(収穫記録!$P:$P,収穫記録!$D:$D,$J$1,収穫記録!$I:$I,$J$2,収穫記録!$J:$J,M$9,収穫記録!$F:$F,$I393,収穫記録!$B:$B,"&gt;="&amp;$J$5,収穫記録!$B:$B,"&lt;="&amp;$J$6)
/_xlfn.UNIQUE(_xlfn._xlws.FILTER($E:$E,$D:$D=$J$3))
/IF($J$4="総計",1,IF($J$4="割合",$H393,$K393/10))
),0)</f>
        <v>0</v>
      </c>
      <c r="N393" s="48" t="str" cm="1">
        <f t="array" ref="N393">IFERROR(
IF(OR(N$9="",$I393=""),"",
SUMIFS(収穫記録!$P:$P,収穫記録!$D:$D,$J$1,収穫記録!$I:$I,$J$2,収穫記録!$J:$J,N$9,収穫記録!$F:$F,$I393,収穫記録!$B:$B,"&gt;="&amp;$J$5,収穫記録!$B:$B,"&lt;="&amp;$J$6)
/_xlfn.UNIQUE(_xlfn._xlws.FILTER($E:$E,$D:$D=$J$3))
/IF($J$4="総計",1,IF($J$4="割合",$H393,$K393/10))
),0)</f>
        <v/>
      </c>
      <c r="O393" s="48" t="str" cm="1">
        <f t="array" ref="O393">IFERROR(
IF(OR(O$9="",$I393=""),"",
SUMIFS(収穫記録!$P:$P,収穫記録!$D:$D,$J$1,収穫記録!$I:$I,$J$2,収穫記録!$J:$J,O$9,収穫記録!$F:$F,$I393,収穫記録!$B:$B,"&gt;="&amp;$J$5,収穫記録!$B:$B,"&lt;="&amp;$J$6)
/_xlfn.UNIQUE(_xlfn._xlws.FILTER($E:$E,$D:$D=$J$3))
/IF($J$4="総計",1,IF($J$4="割合",$H393,$K393/10))
),0)</f>
        <v/>
      </c>
      <c r="P393" s="48" t="str" cm="1">
        <f t="array" ref="P393">IFERROR(
IF(OR(P$9="",$I393=""),"",
SUMIFS(収穫記録!$P:$P,収穫記録!$D:$D,$J$1,収穫記録!$I:$I,$J$2,収穫記録!$J:$J,P$9,収穫記録!$F:$F,$I393,収穫記録!$B:$B,"&gt;="&amp;$J$5,収穫記録!$B:$B,"&lt;="&amp;$J$6)
/_xlfn.UNIQUE(_xlfn._xlws.FILTER($E:$E,$D:$D=$J$3))
/IF($J$4="総計",1,IF($J$4="割合",$H393,$K393/10))
),0)</f>
        <v/>
      </c>
      <c r="Q393" s="48" t="str" cm="1">
        <f t="array" ref="Q393">IFERROR(
IF(OR(Q$9="",$I393=""),"",
SUMIFS(収穫記録!$P:$P,収穫記録!$D:$D,$J$1,収穫記録!$I:$I,$J$2,収穫記録!$J:$J,Q$9,収穫記録!$F:$F,$I393,収穫記録!$B:$B,"&gt;="&amp;$J$5,収穫記録!$B:$B,"&lt;="&amp;$J$6)
/_xlfn.UNIQUE(_xlfn._xlws.FILTER($E:$E,$D:$D=$J$3))
/IF($J$4="総計",1,IF($J$4="割合",$H393,$K393/10))
),0)</f>
        <v/>
      </c>
      <c r="R393" s="48" t="str" cm="1">
        <f t="array" ref="R393">IFERROR(
IF(OR(R$9="",$I393=""),"",
SUMIFS(収穫記録!$P:$P,収穫記録!$D:$D,$J$1,収穫記録!$I:$I,$J$2,収穫記録!$J:$J,R$9,収穫記録!$F:$F,$I393,収穫記録!$B:$B,"&gt;="&amp;$J$5,収穫記録!$B:$B,"&lt;="&amp;$J$6)
/_xlfn.UNIQUE(_xlfn._xlws.FILTER($E:$E,$D:$D=$J$3))
/IF($J$4="総計",1,IF($J$4="割合",$H393,$K393/10))
),0)</f>
        <v/>
      </c>
      <c r="S393" s="48" t="str" cm="1">
        <f t="array" ref="S393">IFERROR(
IF(OR(S$9="",$I393=""),"",
SUMIFS(収穫記録!$P:$P,収穫記録!$D:$D,$J$1,収穫記録!$I:$I,$J$2,収穫記録!$J:$J,S$9,収穫記録!$F:$F,$I393,収穫記録!$B:$B,"&gt;="&amp;$J$5,収穫記録!$B:$B,"&lt;="&amp;$J$6)
/_xlfn.UNIQUE(_xlfn._xlws.FILTER($E:$E,$D:$D=$J$3))
/IF($J$4="総計",1,IF($J$4="割合",$H393,$K393/10))
),0)</f>
        <v/>
      </c>
      <c r="T393" s="48" t="str" cm="1">
        <f t="array" ref="T393">IFERROR(
IF(OR(T$9="",$I393=""),"",
SUMIFS(収穫記録!$P:$P,収穫記録!$D:$D,$J$1,収穫記録!$I:$I,$J$2,収穫記録!$J:$J,T$9,収穫記録!$F:$F,$I393,収穫記録!$B:$B,"&gt;="&amp;$J$5,収穫記録!$B:$B,"&lt;="&amp;$J$6)
/_xlfn.UNIQUE(_xlfn._xlws.FILTER($E:$E,$D:$D=$J$3))
/IF($J$4="総計",1,IF($J$4="割合",$H393,$K393/10))
),0)</f>
        <v/>
      </c>
      <c r="U393" s="48" t="str" cm="1">
        <f t="array" ref="U393">IFERROR(
IF(OR(U$9="",$I393=""),"",
SUMIFS(収穫記録!$P:$P,収穫記録!$D:$D,$J$1,収穫記録!$I:$I,$J$2,収穫記録!$J:$J,U$9,収穫記録!$F:$F,$I393,収穫記録!$B:$B,"&gt;="&amp;$J$5,収穫記録!$B:$B,"&lt;="&amp;$J$6)
/_xlfn.UNIQUE(_xlfn._xlws.FILTER($E:$E,$D:$D=$J$3))
/IF($J$4="総計",1,IF($J$4="割合",$H393,$K393/10))
),0)</f>
        <v/>
      </c>
      <c r="V393" s="48" t="str" cm="1">
        <f t="array" ref="V393">IFERROR(
IF(OR(V$9="",$I393=""),"",
SUMIFS(収穫記録!$P:$P,収穫記録!$D:$D,$J$1,収穫記録!$I:$I,$J$2,収穫記録!$J:$J,V$9,収穫記録!$F:$F,$I393,収穫記録!$B:$B,"&gt;="&amp;$J$5,収穫記録!$B:$B,"&lt;="&amp;$J$6)
/_xlfn.UNIQUE(_xlfn._xlws.FILTER($E:$E,$D:$D=$J$3))
/IF($J$4="総計",1,IF($J$4="割合",$H393,$K393/10))
),0)</f>
        <v/>
      </c>
      <c r="W393" s="48" t="str" cm="1">
        <f t="array" ref="W393">IFERROR(
IF(OR(W$9="",$I393=""),"",
SUMIFS(収穫記録!$P:$P,収穫記録!$D:$D,$J$1,収穫記録!$I:$I,$J$2,収穫記録!$J:$J,W$9,収穫記録!$F:$F,$I393,収穫記録!$B:$B,"&gt;="&amp;$J$5,収穫記録!$B:$B,"&lt;="&amp;$J$6)
/_xlfn.UNIQUE(_xlfn._xlws.FILTER($E:$E,$D:$D=$J$3))
/IF($J$4="総計",1,IF($J$4="割合",$H393,$K393/10))
),0)</f>
        <v/>
      </c>
      <c r="X393" s="48" t="str" cm="1">
        <f t="array" ref="X393">IFERROR(
IF(OR(X$9="",$I393=""),"",
SUMIFS(収穫記録!$P:$P,収穫記録!$D:$D,$J$1,収穫記録!$I:$I,$J$2,収穫記録!$J:$J,X$9,収穫記録!$F:$F,$I393,収穫記録!$B:$B,"&gt;="&amp;$J$5,収穫記録!$B:$B,"&lt;="&amp;$J$6)
/_xlfn.UNIQUE(_xlfn._xlws.FILTER($E:$E,$D:$D=$J$3))
/IF($J$4="総計",1,IF($J$4="割合",$H393,$K393/10))
),0)</f>
        <v/>
      </c>
    </row>
    <row r="394" spans="10:24">
      <c r="J394" s="13"/>
      <c r="K394" s="37"/>
      <c r="L394" s="46" t="str">
        <f t="shared" si="5"/>
        <v/>
      </c>
      <c r="M394" s="47" cm="1">
        <f t="array" ref="M394">IFERROR(
IF(OR(M$9="",$I394=""),"",
SUMIFS(収穫記録!$P:$P,収穫記録!$D:$D,$J$1,収穫記録!$I:$I,$J$2,収穫記録!$J:$J,M$9,収穫記録!$F:$F,$I394,収穫記録!$B:$B,"&gt;="&amp;$J$5,収穫記録!$B:$B,"&lt;="&amp;$J$6)
/_xlfn.UNIQUE(_xlfn._xlws.FILTER($E:$E,$D:$D=$J$3))
/IF($J$4="総計",1,IF($J$4="割合",$H394,$K394/10))
),0)</f>
        <v>0</v>
      </c>
      <c r="N394" s="48" t="str" cm="1">
        <f t="array" ref="N394">IFERROR(
IF(OR(N$9="",$I394=""),"",
SUMIFS(収穫記録!$P:$P,収穫記録!$D:$D,$J$1,収穫記録!$I:$I,$J$2,収穫記録!$J:$J,N$9,収穫記録!$F:$F,$I394,収穫記録!$B:$B,"&gt;="&amp;$J$5,収穫記録!$B:$B,"&lt;="&amp;$J$6)
/_xlfn.UNIQUE(_xlfn._xlws.FILTER($E:$E,$D:$D=$J$3))
/IF($J$4="総計",1,IF($J$4="割合",$H394,$K394/10))
),0)</f>
        <v/>
      </c>
      <c r="O394" s="48" t="str" cm="1">
        <f t="array" ref="O394">IFERROR(
IF(OR(O$9="",$I394=""),"",
SUMIFS(収穫記録!$P:$P,収穫記録!$D:$D,$J$1,収穫記録!$I:$I,$J$2,収穫記録!$J:$J,O$9,収穫記録!$F:$F,$I394,収穫記録!$B:$B,"&gt;="&amp;$J$5,収穫記録!$B:$B,"&lt;="&amp;$J$6)
/_xlfn.UNIQUE(_xlfn._xlws.FILTER($E:$E,$D:$D=$J$3))
/IF($J$4="総計",1,IF($J$4="割合",$H394,$K394/10))
),0)</f>
        <v/>
      </c>
      <c r="P394" s="48" t="str" cm="1">
        <f t="array" ref="P394">IFERROR(
IF(OR(P$9="",$I394=""),"",
SUMIFS(収穫記録!$P:$P,収穫記録!$D:$D,$J$1,収穫記録!$I:$I,$J$2,収穫記録!$J:$J,P$9,収穫記録!$F:$F,$I394,収穫記録!$B:$B,"&gt;="&amp;$J$5,収穫記録!$B:$B,"&lt;="&amp;$J$6)
/_xlfn.UNIQUE(_xlfn._xlws.FILTER($E:$E,$D:$D=$J$3))
/IF($J$4="総計",1,IF($J$4="割合",$H394,$K394/10))
),0)</f>
        <v/>
      </c>
      <c r="Q394" s="48" t="str" cm="1">
        <f t="array" ref="Q394">IFERROR(
IF(OR(Q$9="",$I394=""),"",
SUMIFS(収穫記録!$P:$P,収穫記録!$D:$D,$J$1,収穫記録!$I:$I,$J$2,収穫記録!$J:$J,Q$9,収穫記録!$F:$F,$I394,収穫記録!$B:$B,"&gt;="&amp;$J$5,収穫記録!$B:$B,"&lt;="&amp;$J$6)
/_xlfn.UNIQUE(_xlfn._xlws.FILTER($E:$E,$D:$D=$J$3))
/IF($J$4="総計",1,IF($J$4="割合",$H394,$K394/10))
),0)</f>
        <v/>
      </c>
      <c r="R394" s="48" t="str" cm="1">
        <f t="array" ref="R394">IFERROR(
IF(OR(R$9="",$I394=""),"",
SUMIFS(収穫記録!$P:$P,収穫記録!$D:$D,$J$1,収穫記録!$I:$I,$J$2,収穫記録!$J:$J,R$9,収穫記録!$F:$F,$I394,収穫記録!$B:$B,"&gt;="&amp;$J$5,収穫記録!$B:$B,"&lt;="&amp;$J$6)
/_xlfn.UNIQUE(_xlfn._xlws.FILTER($E:$E,$D:$D=$J$3))
/IF($J$4="総計",1,IF($J$4="割合",$H394,$K394/10))
),0)</f>
        <v/>
      </c>
      <c r="S394" s="48" t="str" cm="1">
        <f t="array" ref="S394">IFERROR(
IF(OR(S$9="",$I394=""),"",
SUMIFS(収穫記録!$P:$P,収穫記録!$D:$D,$J$1,収穫記録!$I:$I,$J$2,収穫記録!$J:$J,S$9,収穫記録!$F:$F,$I394,収穫記録!$B:$B,"&gt;="&amp;$J$5,収穫記録!$B:$B,"&lt;="&amp;$J$6)
/_xlfn.UNIQUE(_xlfn._xlws.FILTER($E:$E,$D:$D=$J$3))
/IF($J$4="総計",1,IF($J$4="割合",$H394,$K394/10))
),0)</f>
        <v/>
      </c>
      <c r="T394" s="48" t="str" cm="1">
        <f t="array" ref="T394">IFERROR(
IF(OR(T$9="",$I394=""),"",
SUMIFS(収穫記録!$P:$P,収穫記録!$D:$D,$J$1,収穫記録!$I:$I,$J$2,収穫記録!$J:$J,T$9,収穫記録!$F:$F,$I394,収穫記録!$B:$B,"&gt;="&amp;$J$5,収穫記録!$B:$B,"&lt;="&amp;$J$6)
/_xlfn.UNIQUE(_xlfn._xlws.FILTER($E:$E,$D:$D=$J$3))
/IF($J$4="総計",1,IF($J$4="割合",$H394,$K394/10))
),0)</f>
        <v/>
      </c>
      <c r="U394" s="48" t="str" cm="1">
        <f t="array" ref="U394">IFERROR(
IF(OR(U$9="",$I394=""),"",
SUMIFS(収穫記録!$P:$P,収穫記録!$D:$D,$J$1,収穫記録!$I:$I,$J$2,収穫記録!$J:$J,U$9,収穫記録!$F:$F,$I394,収穫記録!$B:$B,"&gt;="&amp;$J$5,収穫記録!$B:$B,"&lt;="&amp;$J$6)
/_xlfn.UNIQUE(_xlfn._xlws.FILTER($E:$E,$D:$D=$J$3))
/IF($J$4="総計",1,IF($J$4="割合",$H394,$K394/10))
),0)</f>
        <v/>
      </c>
      <c r="V394" s="48" t="str" cm="1">
        <f t="array" ref="V394">IFERROR(
IF(OR(V$9="",$I394=""),"",
SUMIFS(収穫記録!$P:$P,収穫記録!$D:$D,$J$1,収穫記録!$I:$I,$J$2,収穫記録!$J:$J,V$9,収穫記録!$F:$F,$I394,収穫記録!$B:$B,"&gt;="&amp;$J$5,収穫記録!$B:$B,"&lt;="&amp;$J$6)
/_xlfn.UNIQUE(_xlfn._xlws.FILTER($E:$E,$D:$D=$J$3))
/IF($J$4="総計",1,IF($J$4="割合",$H394,$K394/10))
),0)</f>
        <v/>
      </c>
      <c r="W394" s="48" t="str" cm="1">
        <f t="array" ref="W394">IFERROR(
IF(OR(W$9="",$I394=""),"",
SUMIFS(収穫記録!$P:$P,収穫記録!$D:$D,$J$1,収穫記録!$I:$I,$J$2,収穫記録!$J:$J,W$9,収穫記録!$F:$F,$I394,収穫記録!$B:$B,"&gt;="&amp;$J$5,収穫記録!$B:$B,"&lt;="&amp;$J$6)
/_xlfn.UNIQUE(_xlfn._xlws.FILTER($E:$E,$D:$D=$J$3))
/IF($J$4="総計",1,IF($J$4="割合",$H394,$K394/10))
),0)</f>
        <v/>
      </c>
      <c r="X394" s="48" t="str" cm="1">
        <f t="array" ref="X394">IFERROR(
IF(OR(X$9="",$I394=""),"",
SUMIFS(収穫記録!$P:$P,収穫記録!$D:$D,$J$1,収穫記録!$I:$I,$J$2,収穫記録!$J:$J,X$9,収穫記録!$F:$F,$I394,収穫記録!$B:$B,"&gt;="&amp;$J$5,収穫記録!$B:$B,"&lt;="&amp;$J$6)
/_xlfn.UNIQUE(_xlfn._xlws.FILTER($E:$E,$D:$D=$J$3))
/IF($J$4="総計",1,IF($J$4="割合",$H394,$K394/10))
),0)</f>
        <v/>
      </c>
    </row>
    <row r="395" spans="10:24">
      <c r="J395" s="13"/>
      <c r="K395" s="37"/>
      <c r="L395" s="46" t="str">
        <f t="shared" si="5"/>
        <v/>
      </c>
      <c r="M395" s="47" cm="1">
        <f t="array" ref="M395">IFERROR(
IF(OR(M$9="",$I395=""),"",
SUMIFS(収穫記録!$P:$P,収穫記録!$D:$D,$J$1,収穫記録!$I:$I,$J$2,収穫記録!$J:$J,M$9,収穫記録!$F:$F,$I395,収穫記録!$B:$B,"&gt;="&amp;$J$5,収穫記録!$B:$B,"&lt;="&amp;$J$6)
/_xlfn.UNIQUE(_xlfn._xlws.FILTER($E:$E,$D:$D=$J$3))
/IF($J$4="総計",1,IF($J$4="割合",$H395,$K395/10))
),0)</f>
        <v>0</v>
      </c>
      <c r="N395" s="48" t="str" cm="1">
        <f t="array" ref="N395">IFERROR(
IF(OR(N$9="",$I395=""),"",
SUMIFS(収穫記録!$P:$P,収穫記録!$D:$D,$J$1,収穫記録!$I:$I,$J$2,収穫記録!$J:$J,N$9,収穫記録!$F:$F,$I395,収穫記録!$B:$B,"&gt;="&amp;$J$5,収穫記録!$B:$B,"&lt;="&amp;$J$6)
/_xlfn.UNIQUE(_xlfn._xlws.FILTER($E:$E,$D:$D=$J$3))
/IF($J$4="総計",1,IF($J$4="割合",$H395,$K395/10))
),0)</f>
        <v/>
      </c>
      <c r="O395" s="48" t="str" cm="1">
        <f t="array" ref="O395">IFERROR(
IF(OR(O$9="",$I395=""),"",
SUMIFS(収穫記録!$P:$P,収穫記録!$D:$D,$J$1,収穫記録!$I:$I,$J$2,収穫記録!$J:$J,O$9,収穫記録!$F:$F,$I395,収穫記録!$B:$B,"&gt;="&amp;$J$5,収穫記録!$B:$B,"&lt;="&amp;$J$6)
/_xlfn.UNIQUE(_xlfn._xlws.FILTER($E:$E,$D:$D=$J$3))
/IF($J$4="総計",1,IF($J$4="割合",$H395,$K395/10))
),0)</f>
        <v/>
      </c>
      <c r="P395" s="48" t="str" cm="1">
        <f t="array" ref="P395">IFERROR(
IF(OR(P$9="",$I395=""),"",
SUMIFS(収穫記録!$P:$P,収穫記録!$D:$D,$J$1,収穫記録!$I:$I,$J$2,収穫記録!$J:$J,P$9,収穫記録!$F:$F,$I395,収穫記録!$B:$B,"&gt;="&amp;$J$5,収穫記録!$B:$B,"&lt;="&amp;$J$6)
/_xlfn.UNIQUE(_xlfn._xlws.FILTER($E:$E,$D:$D=$J$3))
/IF($J$4="総計",1,IF($J$4="割合",$H395,$K395/10))
),0)</f>
        <v/>
      </c>
      <c r="Q395" s="48" t="str" cm="1">
        <f t="array" ref="Q395">IFERROR(
IF(OR(Q$9="",$I395=""),"",
SUMIFS(収穫記録!$P:$P,収穫記録!$D:$D,$J$1,収穫記録!$I:$I,$J$2,収穫記録!$J:$J,Q$9,収穫記録!$F:$F,$I395,収穫記録!$B:$B,"&gt;="&amp;$J$5,収穫記録!$B:$B,"&lt;="&amp;$J$6)
/_xlfn.UNIQUE(_xlfn._xlws.FILTER($E:$E,$D:$D=$J$3))
/IF($J$4="総計",1,IF($J$4="割合",$H395,$K395/10))
),0)</f>
        <v/>
      </c>
      <c r="R395" s="48" t="str" cm="1">
        <f t="array" ref="R395">IFERROR(
IF(OR(R$9="",$I395=""),"",
SUMIFS(収穫記録!$P:$P,収穫記録!$D:$D,$J$1,収穫記録!$I:$I,$J$2,収穫記録!$J:$J,R$9,収穫記録!$F:$F,$I395,収穫記録!$B:$B,"&gt;="&amp;$J$5,収穫記録!$B:$B,"&lt;="&amp;$J$6)
/_xlfn.UNIQUE(_xlfn._xlws.FILTER($E:$E,$D:$D=$J$3))
/IF($J$4="総計",1,IF($J$4="割合",$H395,$K395/10))
),0)</f>
        <v/>
      </c>
      <c r="S395" s="48" t="str" cm="1">
        <f t="array" ref="S395">IFERROR(
IF(OR(S$9="",$I395=""),"",
SUMIFS(収穫記録!$P:$P,収穫記録!$D:$D,$J$1,収穫記録!$I:$I,$J$2,収穫記録!$J:$J,S$9,収穫記録!$F:$F,$I395,収穫記録!$B:$B,"&gt;="&amp;$J$5,収穫記録!$B:$B,"&lt;="&amp;$J$6)
/_xlfn.UNIQUE(_xlfn._xlws.FILTER($E:$E,$D:$D=$J$3))
/IF($J$4="総計",1,IF($J$4="割合",$H395,$K395/10))
),0)</f>
        <v/>
      </c>
      <c r="T395" s="48" t="str" cm="1">
        <f t="array" ref="T395">IFERROR(
IF(OR(T$9="",$I395=""),"",
SUMIFS(収穫記録!$P:$P,収穫記録!$D:$D,$J$1,収穫記録!$I:$I,$J$2,収穫記録!$J:$J,T$9,収穫記録!$F:$F,$I395,収穫記録!$B:$B,"&gt;="&amp;$J$5,収穫記録!$B:$B,"&lt;="&amp;$J$6)
/_xlfn.UNIQUE(_xlfn._xlws.FILTER($E:$E,$D:$D=$J$3))
/IF($J$4="総計",1,IF($J$4="割合",$H395,$K395/10))
),0)</f>
        <v/>
      </c>
      <c r="U395" s="48" t="str" cm="1">
        <f t="array" ref="U395">IFERROR(
IF(OR(U$9="",$I395=""),"",
SUMIFS(収穫記録!$P:$P,収穫記録!$D:$D,$J$1,収穫記録!$I:$I,$J$2,収穫記録!$J:$J,U$9,収穫記録!$F:$F,$I395,収穫記録!$B:$B,"&gt;="&amp;$J$5,収穫記録!$B:$B,"&lt;="&amp;$J$6)
/_xlfn.UNIQUE(_xlfn._xlws.FILTER($E:$E,$D:$D=$J$3))
/IF($J$4="総計",1,IF($J$4="割合",$H395,$K395/10))
),0)</f>
        <v/>
      </c>
      <c r="V395" s="48" t="str" cm="1">
        <f t="array" ref="V395">IFERROR(
IF(OR(V$9="",$I395=""),"",
SUMIFS(収穫記録!$P:$P,収穫記録!$D:$D,$J$1,収穫記録!$I:$I,$J$2,収穫記録!$J:$J,V$9,収穫記録!$F:$F,$I395,収穫記録!$B:$B,"&gt;="&amp;$J$5,収穫記録!$B:$B,"&lt;="&amp;$J$6)
/_xlfn.UNIQUE(_xlfn._xlws.FILTER($E:$E,$D:$D=$J$3))
/IF($J$4="総計",1,IF($J$4="割合",$H395,$K395/10))
),0)</f>
        <v/>
      </c>
      <c r="W395" s="48" t="str" cm="1">
        <f t="array" ref="W395">IFERROR(
IF(OR(W$9="",$I395=""),"",
SUMIFS(収穫記録!$P:$P,収穫記録!$D:$D,$J$1,収穫記録!$I:$I,$J$2,収穫記録!$J:$J,W$9,収穫記録!$F:$F,$I395,収穫記録!$B:$B,"&gt;="&amp;$J$5,収穫記録!$B:$B,"&lt;="&amp;$J$6)
/_xlfn.UNIQUE(_xlfn._xlws.FILTER($E:$E,$D:$D=$J$3))
/IF($J$4="総計",1,IF($J$4="割合",$H395,$K395/10))
),0)</f>
        <v/>
      </c>
      <c r="X395" s="48" t="str" cm="1">
        <f t="array" ref="X395">IFERROR(
IF(OR(X$9="",$I395=""),"",
SUMIFS(収穫記録!$P:$P,収穫記録!$D:$D,$J$1,収穫記録!$I:$I,$J$2,収穫記録!$J:$J,X$9,収穫記録!$F:$F,$I395,収穫記録!$B:$B,"&gt;="&amp;$J$5,収穫記録!$B:$B,"&lt;="&amp;$J$6)
/_xlfn.UNIQUE(_xlfn._xlws.FILTER($E:$E,$D:$D=$J$3))
/IF($J$4="総計",1,IF($J$4="割合",$H395,$K395/10))
),0)</f>
        <v/>
      </c>
    </row>
    <row r="396" spans="10:24">
      <c r="J396" s="13"/>
      <c r="K396" s="37"/>
      <c r="L396" s="46" t="str">
        <f t="shared" si="5"/>
        <v/>
      </c>
      <c r="M396" s="47" cm="1">
        <f t="array" ref="M396">IFERROR(
IF(OR(M$9="",$I396=""),"",
SUMIFS(収穫記録!$P:$P,収穫記録!$D:$D,$J$1,収穫記録!$I:$I,$J$2,収穫記録!$J:$J,M$9,収穫記録!$F:$F,$I396,収穫記録!$B:$B,"&gt;="&amp;$J$5,収穫記録!$B:$B,"&lt;="&amp;$J$6)
/_xlfn.UNIQUE(_xlfn._xlws.FILTER($E:$E,$D:$D=$J$3))
/IF($J$4="総計",1,IF($J$4="割合",$H396,$K396/10))
),0)</f>
        <v>0</v>
      </c>
      <c r="N396" s="48" t="str" cm="1">
        <f t="array" ref="N396">IFERROR(
IF(OR(N$9="",$I396=""),"",
SUMIFS(収穫記録!$P:$P,収穫記録!$D:$D,$J$1,収穫記録!$I:$I,$J$2,収穫記録!$J:$J,N$9,収穫記録!$F:$F,$I396,収穫記録!$B:$B,"&gt;="&amp;$J$5,収穫記録!$B:$B,"&lt;="&amp;$J$6)
/_xlfn.UNIQUE(_xlfn._xlws.FILTER($E:$E,$D:$D=$J$3))
/IF($J$4="総計",1,IF($J$4="割合",$H396,$K396/10))
),0)</f>
        <v/>
      </c>
      <c r="O396" s="48" t="str" cm="1">
        <f t="array" ref="O396">IFERROR(
IF(OR(O$9="",$I396=""),"",
SUMIFS(収穫記録!$P:$P,収穫記録!$D:$D,$J$1,収穫記録!$I:$I,$J$2,収穫記録!$J:$J,O$9,収穫記録!$F:$F,$I396,収穫記録!$B:$B,"&gt;="&amp;$J$5,収穫記録!$B:$B,"&lt;="&amp;$J$6)
/_xlfn.UNIQUE(_xlfn._xlws.FILTER($E:$E,$D:$D=$J$3))
/IF($J$4="総計",1,IF($J$4="割合",$H396,$K396/10))
),0)</f>
        <v/>
      </c>
      <c r="P396" s="48" t="str" cm="1">
        <f t="array" ref="P396">IFERROR(
IF(OR(P$9="",$I396=""),"",
SUMIFS(収穫記録!$P:$P,収穫記録!$D:$D,$J$1,収穫記録!$I:$I,$J$2,収穫記録!$J:$J,P$9,収穫記録!$F:$F,$I396,収穫記録!$B:$B,"&gt;="&amp;$J$5,収穫記録!$B:$B,"&lt;="&amp;$J$6)
/_xlfn.UNIQUE(_xlfn._xlws.FILTER($E:$E,$D:$D=$J$3))
/IF($J$4="総計",1,IF($J$4="割合",$H396,$K396/10))
),0)</f>
        <v/>
      </c>
      <c r="Q396" s="48" t="str" cm="1">
        <f t="array" ref="Q396">IFERROR(
IF(OR(Q$9="",$I396=""),"",
SUMIFS(収穫記録!$P:$P,収穫記録!$D:$D,$J$1,収穫記録!$I:$I,$J$2,収穫記録!$J:$J,Q$9,収穫記録!$F:$F,$I396,収穫記録!$B:$B,"&gt;="&amp;$J$5,収穫記録!$B:$B,"&lt;="&amp;$J$6)
/_xlfn.UNIQUE(_xlfn._xlws.FILTER($E:$E,$D:$D=$J$3))
/IF($J$4="総計",1,IF($J$4="割合",$H396,$K396/10))
),0)</f>
        <v/>
      </c>
      <c r="R396" s="48" t="str" cm="1">
        <f t="array" ref="R396">IFERROR(
IF(OR(R$9="",$I396=""),"",
SUMIFS(収穫記録!$P:$P,収穫記録!$D:$D,$J$1,収穫記録!$I:$I,$J$2,収穫記録!$J:$J,R$9,収穫記録!$F:$F,$I396,収穫記録!$B:$B,"&gt;="&amp;$J$5,収穫記録!$B:$B,"&lt;="&amp;$J$6)
/_xlfn.UNIQUE(_xlfn._xlws.FILTER($E:$E,$D:$D=$J$3))
/IF($J$4="総計",1,IF($J$4="割合",$H396,$K396/10))
),0)</f>
        <v/>
      </c>
      <c r="S396" s="48" t="str" cm="1">
        <f t="array" ref="S396">IFERROR(
IF(OR(S$9="",$I396=""),"",
SUMIFS(収穫記録!$P:$P,収穫記録!$D:$D,$J$1,収穫記録!$I:$I,$J$2,収穫記録!$J:$J,S$9,収穫記録!$F:$F,$I396,収穫記録!$B:$B,"&gt;="&amp;$J$5,収穫記録!$B:$B,"&lt;="&amp;$J$6)
/_xlfn.UNIQUE(_xlfn._xlws.FILTER($E:$E,$D:$D=$J$3))
/IF($J$4="総計",1,IF($J$4="割合",$H396,$K396/10))
),0)</f>
        <v/>
      </c>
      <c r="T396" s="48" t="str" cm="1">
        <f t="array" ref="T396">IFERROR(
IF(OR(T$9="",$I396=""),"",
SUMIFS(収穫記録!$P:$P,収穫記録!$D:$D,$J$1,収穫記録!$I:$I,$J$2,収穫記録!$J:$J,T$9,収穫記録!$F:$F,$I396,収穫記録!$B:$B,"&gt;="&amp;$J$5,収穫記録!$B:$B,"&lt;="&amp;$J$6)
/_xlfn.UNIQUE(_xlfn._xlws.FILTER($E:$E,$D:$D=$J$3))
/IF($J$4="総計",1,IF($J$4="割合",$H396,$K396/10))
),0)</f>
        <v/>
      </c>
      <c r="U396" s="48" t="str" cm="1">
        <f t="array" ref="U396">IFERROR(
IF(OR(U$9="",$I396=""),"",
SUMIFS(収穫記録!$P:$P,収穫記録!$D:$D,$J$1,収穫記録!$I:$I,$J$2,収穫記録!$J:$J,U$9,収穫記録!$F:$F,$I396,収穫記録!$B:$B,"&gt;="&amp;$J$5,収穫記録!$B:$B,"&lt;="&amp;$J$6)
/_xlfn.UNIQUE(_xlfn._xlws.FILTER($E:$E,$D:$D=$J$3))
/IF($J$4="総計",1,IF($J$4="割合",$H396,$K396/10))
),0)</f>
        <v/>
      </c>
      <c r="V396" s="48" t="str" cm="1">
        <f t="array" ref="V396">IFERROR(
IF(OR(V$9="",$I396=""),"",
SUMIFS(収穫記録!$P:$P,収穫記録!$D:$D,$J$1,収穫記録!$I:$I,$J$2,収穫記録!$J:$J,V$9,収穫記録!$F:$F,$I396,収穫記録!$B:$B,"&gt;="&amp;$J$5,収穫記録!$B:$B,"&lt;="&amp;$J$6)
/_xlfn.UNIQUE(_xlfn._xlws.FILTER($E:$E,$D:$D=$J$3))
/IF($J$4="総計",1,IF($J$4="割合",$H396,$K396/10))
),0)</f>
        <v/>
      </c>
      <c r="W396" s="48" t="str" cm="1">
        <f t="array" ref="W396">IFERROR(
IF(OR(W$9="",$I396=""),"",
SUMIFS(収穫記録!$P:$P,収穫記録!$D:$D,$J$1,収穫記録!$I:$I,$J$2,収穫記録!$J:$J,W$9,収穫記録!$F:$F,$I396,収穫記録!$B:$B,"&gt;="&amp;$J$5,収穫記録!$B:$B,"&lt;="&amp;$J$6)
/_xlfn.UNIQUE(_xlfn._xlws.FILTER($E:$E,$D:$D=$J$3))
/IF($J$4="総計",1,IF($J$4="割合",$H396,$K396/10))
),0)</f>
        <v/>
      </c>
      <c r="X396" s="48" t="str" cm="1">
        <f t="array" ref="X396">IFERROR(
IF(OR(X$9="",$I396=""),"",
SUMIFS(収穫記録!$P:$P,収穫記録!$D:$D,$J$1,収穫記録!$I:$I,$J$2,収穫記録!$J:$J,X$9,収穫記録!$F:$F,$I396,収穫記録!$B:$B,"&gt;="&amp;$J$5,収穫記録!$B:$B,"&lt;="&amp;$J$6)
/_xlfn.UNIQUE(_xlfn._xlws.FILTER($E:$E,$D:$D=$J$3))
/IF($J$4="総計",1,IF($J$4="割合",$H396,$K396/10))
),0)</f>
        <v/>
      </c>
    </row>
    <row r="397" spans="10:24">
      <c r="J397" s="13"/>
      <c r="K397" s="37"/>
      <c r="L397" s="46" t="str">
        <f t="shared" ref="L397:L460" si="6">IF(I397="","",
IF($J$4="割合",1,
SUM(M397:X397)
)
)</f>
        <v/>
      </c>
      <c r="M397" s="47" cm="1">
        <f t="array" ref="M397">IFERROR(
IF(OR(M$9="",$I397=""),"",
SUMIFS(収穫記録!$P:$P,収穫記録!$D:$D,$J$1,収穫記録!$I:$I,$J$2,収穫記録!$J:$J,M$9,収穫記録!$F:$F,$I397,収穫記録!$B:$B,"&gt;="&amp;$J$5,収穫記録!$B:$B,"&lt;="&amp;$J$6)
/_xlfn.UNIQUE(_xlfn._xlws.FILTER($E:$E,$D:$D=$J$3))
/IF($J$4="総計",1,IF($J$4="割合",$H397,$K397/10))
),0)</f>
        <v>0</v>
      </c>
      <c r="N397" s="48" t="str" cm="1">
        <f t="array" ref="N397">IFERROR(
IF(OR(N$9="",$I397=""),"",
SUMIFS(収穫記録!$P:$P,収穫記録!$D:$D,$J$1,収穫記録!$I:$I,$J$2,収穫記録!$J:$J,N$9,収穫記録!$F:$F,$I397,収穫記録!$B:$B,"&gt;="&amp;$J$5,収穫記録!$B:$B,"&lt;="&amp;$J$6)
/_xlfn.UNIQUE(_xlfn._xlws.FILTER($E:$E,$D:$D=$J$3))
/IF($J$4="総計",1,IF($J$4="割合",$H397,$K397/10))
),0)</f>
        <v/>
      </c>
      <c r="O397" s="48" t="str" cm="1">
        <f t="array" ref="O397">IFERROR(
IF(OR(O$9="",$I397=""),"",
SUMIFS(収穫記録!$P:$P,収穫記録!$D:$D,$J$1,収穫記録!$I:$I,$J$2,収穫記録!$J:$J,O$9,収穫記録!$F:$F,$I397,収穫記録!$B:$B,"&gt;="&amp;$J$5,収穫記録!$B:$B,"&lt;="&amp;$J$6)
/_xlfn.UNIQUE(_xlfn._xlws.FILTER($E:$E,$D:$D=$J$3))
/IF($J$4="総計",1,IF($J$4="割合",$H397,$K397/10))
),0)</f>
        <v/>
      </c>
      <c r="P397" s="48" t="str" cm="1">
        <f t="array" ref="P397">IFERROR(
IF(OR(P$9="",$I397=""),"",
SUMIFS(収穫記録!$P:$P,収穫記録!$D:$D,$J$1,収穫記録!$I:$I,$J$2,収穫記録!$J:$J,P$9,収穫記録!$F:$F,$I397,収穫記録!$B:$B,"&gt;="&amp;$J$5,収穫記録!$B:$B,"&lt;="&amp;$J$6)
/_xlfn.UNIQUE(_xlfn._xlws.FILTER($E:$E,$D:$D=$J$3))
/IF($J$4="総計",1,IF($J$4="割合",$H397,$K397/10))
),0)</f>
        <v/>
      </c>
      <c r="Q397" s="48" t="str" cm="1">
        <f t="array" ref="Q397">IFERROR(
IF(OR(Q$9="",$I397=""),"",
SUMIFS(収穫記録!$P:$P,収穫記録!$D:$D,$J$1,収穫記録!$I:$I,$J$2,収穫記録!$J:$J,Q$9,収穫記録!$F:$F,$I397,収穫記録!$B:$B,"&gt;="&amp;$J$5,収穫記録!$B:$B,"&lt;="&amp;$J$6)
/_xlfn.UNIQUE(_xlfn._xlws.FILTER($E:$E,$D:$D=$J$3))
/IF($J$4="総計",1,IF($J$4="割合",$H397,$K397/10))
),0)</f>
        <v/>
      </c>
      <c r="R397" s="48" t="str" cm="1">
        <f t="array" ref="R397">IFERROR(
IF(OR(R$9="",$I397=""),"",
SUMIFS(収穫記録!$P:$P,収穫記録!$D:$D,$J$1,収穫記録!$I:$I,$J$2,収穫記録!$J:$J,R$9,収穫記録!$F:$F,$I397,収穫記録!$B:$B,"&gt;="&amp;$J$5,収穫記録!$B:$B,"&lt;="&amp;$J$6)
/_xlfn.UNIQUE(_xlfn._xlws.FILTER($E:$E,$D:$D=$J$3))
/IF($J$4="総計",1,IF($J$4="割合",$H397,$K397/10))
),0)</f>
        <v/>
      </c>
      <c r="S397" s="48" t="str" cm="1">
        <f t="array" ref="S397">IFERROR(
IF(OR(S$9="",$I397=""),"",
SUMIFS(収穫記録!$P:$P,収穫記録!$D:$D,$J$1,収穫記録!$I:$I,$J$2,収穫記録!$J:$J,S$9,収穫記録!$F:$F,$I397,収穫記録!$B:$B,"&gt;="&amp;$J$5,収穫記録!$B:$B,"&lt;="&amp;$J$6)
/_xlfn.UNIQUE(_xlfn._xlws.FILTER($E:$E,$D:$D=$J$3))
/IF($J$4="総計",1,IF($J$4="割合",$H397,$K397/10))
),0)</f>
        <v/>
      </c>
      <c r="T397" s="48" t="str" cm="1">
        <f t="array" ref="T397">IFERROR(
IF(OR(T$9="",$I397=""),"",
SUMIFS(収穫記録!$P:$P,収穫記録!$D:$D,$J$1,収穫記録!$I:$I,$J$2,収穫記録!$J:$J,T$9,収穫記録!$F:$F,$I397,収穫記録!$B:$B,"&gt;="&amp;$J$5,収穫記録!$B:$B,"&lt;="&amp;$J$6)
/_xlfn.UNIQUE(_xlfn._xlws.FILTER($E:$E,$D:$D=$J$3))
/IF($J$4="総計",1,IF($J$4="割合",$H397,$K397/10))
),0)</f>
        <v/>
      </c>
      <c r="U397" s="48" t="str" cm="1">
        <f t="array" ref="U397">IFERROR(
IF(OR(U$9="",$I397=""),"",
SUMIFS(収穫記録!$P:$P,収穫記録!$D:$D,$J$1,収穫記録!$I:$I,$J$2,収穫記録!$J:$J,U$9,収穫記録!$F:$F,$I397,収穫記録!$B:$B,"&gt;="&amp;$J$5,収穫記録!$B:$B,"&lt;="&amp;$J$6)
/_xlfn.UNIQUE(_xlfn._xlws.FILTER($E:$E,$D:$D=$J$3))
/IF($J$4="総計",1,IF($J$4="割合",$H397,$K397/10))
),0)</f>
        <v/>
      </c>
      <c r="V397" s="48" t="str" cm="1">
        <f t="array" ref="V397">IFERROR(
IF(OR(V$9="",$I397=""),"",
SUMIFS(収穫記録!$P:$P,収穫記録!$D:$D,$J$1,収穫記録!$I:$I,$J$2,収穫記録!$J:$J,V$9,収穫記録!$F:$F,$I397,収穫記録!$B:$B,"&gt;="&amp;$J$5,収穫記録!$B:$B,"&lt;="&amp;$J$6)
/_xlfn.UNIQUE(_xlfn._xlws.FILTER($E:$E,$D:$D=$J$3))
/IF($J$4="総計",1,IF($J$4="割合",$H397,$K397/10))
),0)</f>
        <v/>
      </c>
      <c r="W397" s="48" t="str" cm="1">
        <f t="array" ref="W397">IFERROR(
IF(OR(W$9="",$I397=""),"",
SUMIFS(収穫記録!$P:$P,収穫記録!$D:$D,$J$1,収穫記録!$I:$I,$J$2,収穫記録!$J:$J,W$9,収穫記録!$F:$F,$I397,収穫記録!$B:$B,"&gt;="&amp;$J$5,収穫記録!$B:$B,"&lt;="&amp;$J$6)
/_xlfn.UNIQUE(_xlfn._xlws.FILTER($E:$E,$D:$D=$J$3))
/IF($J$4="総計",1,IF($J$4="割合",$H397,$K397/10))
),0)</f>
        <v/>
      </c>
      <c r="X397" s="48" t="str" cm="1">
        <f t="array" ref="X397">IFERROR(
IF(OR(X$9="",$I397=""),"",
SUMIFS(収穫記録!$P:$P,収穫記録!$D:$D,$J$1,収穫記録!$I:$I,$J$2,収穫記録!$J:$J,X$9,収穫記録!$F:$F,$I397,収穫記録!$B:$B,"&gt;="&amp;$J$5,収穫記録!$B:$B,"&lt;="&amp;$J$6)
/_xlfn.UNIQUE(_xlfn._xlws.FILTER($E:$E,$D:$D=$J$3))
/IF($J$4="総計",1,IF($J$4="割合",$H397,$K397/10))
),0)</f>
        <v/>
      </c>
    </row>
    <row r="398" spans="10:24">
      <c r="J398" s="13"/>
      <c r="K398" s="37"/>
      <c r="L398" s="46" t="str">
        <f t="shared" si="6"/>
        <v/>
      </c>
      <c r="M398" s="47" cm="1">
        <f t="array" ref="M398">IFERROR(
IF(OR(M$9="",$I398=""),"",
SUMIFS(収穫記録!$P:$P,収穫記録!$D:$D,$J$1,収穫記録!$I:$I,$J$2,収穫記録!$J:$J,M$9,収穫記録!$F:$F,$I398,収穫記録!$B:$B,"&gt;="&amp;$J$5,収穫記録!$B:$B,"&lt;="&amp;$J$6)
/_xlfn.UNIQUE(_xlfn._xlws.FILTER($E:$E,$D:$D=$J$3))
/IF($J$4="総計",1,IF($J$4="割合",$H398,$K398/10))
),0)</f>
        <v>0</v>
      </c>
      <c r="N398" s="48" t="str" cm="1">
        <f t="array" ref="N398">IFERROR(
IF(OR(N$9="",$I398=""),"",
SUMIFS(収穫記録!$P:$P,収穫記録!$D:$D,$J$1,収穫記録!$I:$I,$J$2,収穫記録!$J:$J,N$9,収穫記録!$F:$F,$I398,収穫記録!$B:$B,"&gt;="&amp;$J$5,収穫記録!$B:$B,"&lt;="&amp;$J$6)
/_xlfn.UNIQUE(_xlfn._xlws.FILTER($E:$E,$D:$D=$J$3))
/IF($J$4="総計",1,IF($J$4="割合",$H398,$K398/10))
),0)</f>
        <v/>
      </c>
      <c r="O398" s="48" t="str" cm="1">
        <f t="array" ref="O398">IFERROR(
IF(OR(O$9="",$I398=""),"",
SUMIFS(収穫記録!$P:$P,収穫記録!$D:$D,$J$1,収穫記録!$I:$I,$J$2,収穫記録!$J:$J,O$9,収穫記録!$F:$F,$I398,収穫記録!$B:$B,"&gt;="&amp;$J$5,収穫記録!$B:$B,"&lt;="&amp;$J$6)
/_xlfn.UNIQUE(_xlfn._xlws.FILTER($E:$E,$D:$D=$J$3))
/IF($J$4="総計",1,IF($J$4="割合",$H398,$K398/10))
),0)</f>
        <v/>
      </c>
      <c r="P398" s="48" t="str" cm="1">
        <f t="array" ref="P398">IFERROR(
IF(OR(P$9="",$I398=""),"",
SUMIFS(収穫記録!$P:$P,収穫記録!$D:$D,$J$1,収穫記録!$I:$I,$J$2,収穫記録!$J:$J,P$9,収穫記録!$F:$F,$I398,収穫記録!$B:$B,"&gt;="&amp;$J$5,収穫記録!$B:$B,"&lt;="&amp;$J$6)
/_xlfn.UNIQUE(_xlfn._xlws.FILTER($E:$E,$D:$D=$J$3))
/IF($J$4="総計",1,IF($J$4="割合",$H398,$K398/10))
),0)</f>
        <v/>
      </c>
      <c r="Q398" s="48" t="str" cm="1">
        <f t="array" ref="Q398">IFERROR(
IF(OR(Q$9="",$I398=""),"",
SUMIFS(収穫記録!$P:$P,収穫記録!$D:$D,$J$1,収穫記録!$I:$I,$J$2,収穫記録!$J:$J,Q$9,収穫記録!$F:$F,$I398,収穫記録!$B:$B,"&gt;="&amp;$J$5,収穫記録!$B:$B,"&lt;="&amp;$J$6)
/_xlfn.UNIQUE(_xlfn._xlws.FILTER($E:$E,$D:$D=$J$3))
/IF($J$4="総計",1,IF($J$4="割合",$H398,$K398/10))
),0)</f>
        <v/>
      </c>
      <c r="R398" s="48" t="str" cm="1">
        <f t="array" ref="R398">IFERROR(
IF(OR(R$9="",$I398=""),"",
SUMIFS(収穫記録!$P:$P,収穫記録!$D:$D,$J$1,収穫記録!$I:$I,$J$2,収穫記録!$J:$J,R$9,収穫記録!$F:$F,$I398,収穫記録!$B:$B,"&gt;="&amp;$J$5,収穫記録!$B:$B,"&lt;="&amp;$J$6)
/_xlfn.UNIQUE(_xlfn._xlws.FILTER($E:$E,$D:$D=$J$3))
/IF($J$4="総計",1,IF($J$4="割合",$H398,$K398/10))
),0)</f>
        <v/>
      </c>
      <c r="S398" s="48" t="str" cm="1">
        <f t="array" ref="S398">IFERROR(
IF(OR(S$9="",$I398=""),"",
SUMIFS(収穫記録!$P:$P,収穫記録!$D:$D,$J$1,収穫記録!$I:$I,$J$2,収穫記録!$J:$J,S$9,収穫記録!$F:$F,$I398,収穫記録!$B:$B,"&gt;="&amp;$J$5,収穫記録!$B:$B,"&lt;="&amp;$J$6)
/_xlfn.UNIQUE(_xlfn._xlws.FILTER($E:$E,$D:$D=$J$3))
/IF($J$4="総計",1,IF($J$4="割合",$H398,$K398/10))
),0)</f>
        <v/>
      </c>
      <c r="T398" s="48" t="str" cm="1">
        <f t="array" ref="T398">IFERROR(
IF(OR(T$9="",$I398=""),"",
SUMIFS(収穫記録!$P:$P,収穫記録!$D:$D,$J$1,収穫記録!$I:$I,$J$2,収穫記録!$J:$J,T$9,収穫記録!$F:$F,$I398,収穫記録!$B:$B,"&gt;="&amp;$J$5,収穫記録!$B:$B,"&lt;="&amp;$J$6)
/_xlfn.UNIQUE(_xlfn._xlws.FILTER($E:$E,$D:$D=$J$3))
/IF($J$4="総計",1,IF($J$4="割合",$H398,$K398/10))
),0)</f>
        <v/>
      </c>
      <c r="U398" s="48" t="str" cm="1">
        <f t="array" ref="U398">IFERROR(
IF(OR(U$9="",$I398=""),"",
SUMIFS(収穫記録!$P:$P,収穫記録!$D:$D,$J$1,収穫記録!$I:$I,$J$2,収穫記録!$J:$J,U$9,収穫記録!$F:$F,$I398,収穫記録!$B:$B,"&gt;="&amp;$J$5,収穫記録!$B:$B,"&lt;="&amp;$J$6)
/_xlfn.UNIQUE(_xlfn._xlws.FILTER($E:$E,$D:$D=$J$3))
/IF($J$4="総計",1,IF($J$4="割合",$H398,$K398/10))
),0)</f>
        <v/>
      </c>
      <c r="V398" s="48" t="str" cm="1">
        <f t="array" ref="V398">IFERROR(
IF(OR(V$9="",$I398=""),"",
SUMIFS(収穫記録!$P:$P,収穫記録!$D:$D,$J$1,収穫記録!$I:$I,$J$2,収穫記録!$J:$J,V$9,収穫記録!$F:$F,$I398,収穫記録!$B:$B,"&gt;="&amp;$J$5,収穫記録!$B:$B,"&lt;="&amp;$J$6)
/_xlfn.UNIQUE(_xlfn._xlws.FILTER($E:$E,$D:$D=$J$3))
/IF($J$4="総計",1,IF($J$4="割合",$H398,$K398/10))
),0)</f>
        <v/>
      </c>
      <c r="W398" s="48" t="str" cm="1">
        <f t="array" ref="W398">IFERROR(
IF(OR(W$9="",$I398=""),"",
SUMIFS(収穫記録!$P:$P,収穫記録!$D:$D,$J$1,収穫記録!$I:$I,$J$2,収穫記録!$J:$J,W$9,収穫記録!$F:$F,$I398,収穫記録!$B:$B,"&gt;="&amp;$J$5,収穫記録!$B:$B,"&lt;="&amp;$J$6)
/_xlfn.UNIQUE(_xlfn._xlws.FILTER($E:$E,$D:$D=$J$3))
/IF($J$4="総計",1,IF($J$4="割合",$H398,$K398/10))
),0)</f>
        <v/>
      </c>
      <c r="X398" s="48" t="str" cm="1">
        <f t="array" ref="X398">IFERROR(
IF(OR(X$9="",$I398=""),"",
SUMIFS(収穫記録!$P:$P,収穫記録!$D:$D,$J$1,収穫記録!$I:$I,$J$2,収穫記録!$J:$J,X$9,収穫記録!$F:$F,$I398,収穫記録!$B:$B,"&gt;="&amp;$J$5,収穫記録!$B:$B,"&lt;="&amp;$J$6)
/_xlfn.UNIQUE(_xlfn._xlws.FILTER($E:$E,$D:$D=$J$3))
/IF($J$4="総計",1,IF($J$4="割合",$H398,$K398/10))
),0)</f>
        <v/>
      </c>
    </row>
    <row r="399" spans="10:24">
      <c r="J399" s="13"/>
      <c r="K399" s="37"/>
      <c r="L399" s="46" t="str">
        <f t="shared" si="6"/>
        <v/>
      </c>
      <c r="M399" s="47" cm="1">
        <f t="array" ref="M399">IFERROR(
IF(OR(M$9="",$I399=""),"",
SUMIFS(収穫記録!$P:$P,収穫記録!$D:$D,$J$1,収穫記録!$I:$I,$J$2,収穫記録!$J:$J,M$9,収穫記録!$F:$F,$I399,収穫記録!$B:$B,"&gt;="&amp;$J$5,収穫記録!$B:$B,"&lt;="&amp;$J$6)
/_xlfn.UNIQUE(_xlfn._xlws.FILTER($E:$E,$D:$D=$J$3))
/IF($J$4="総計",1,IF($J$4="割合",$H399,$K399/10))
),0)</f>
        <v>0</v>
      </c>
      <c r="N399" s="48" t="str" cm="1">
        <f t="array" ref="N399">IFERROR(
IF(OR(N$9="",$I399=""),"",
SUMIFS(収穫記録!$P:$P,収穫記録!$D:$D,$J$1,収穫記録!$I:$I,$J$2,収穫記録!$J:$J,N$9,収穫記録!$F:$F,$I399,収穫記録!$B:$B,"&gt;="&amp;$J$5,収穫記録!$B:$B,"&lt;="&amp;$J$6)
/_xlfn.UNIQUE(_xlfn._xlws.FILTER($E:$E,$D:$D=$J$3))
/IF($J$4="総計",1,IF($J$4="割合",$H399,$K399/10))
),0)</f>
        <v/>
      </c>
      <c r="O399" s="48" t="str" cm="1">
        <f t="array" ref="O399">IFERROR(
IF(OR(O$9="",$I399=""),"",
SUMIFS(収穫記録!$P:$P,収穫記録!$D:$D,$J$1,収穫記録!$I:$I,$J$2,収穫記録!$J:$J,O$9,収穫記録!$F:$F,$I399,収穫記録!$B:$B,"&gt;="&amp;$J$5,収穫記録!$B:$B,"&lt;="&amp;$J$6)
/_xlfn.UNIQUE(_xlfn._xlws.FILTER($E:$E,$D:$D=$J$3))
/IF($J$4="総計",1,IF($J$4="割合",$H399,$K399/10))
),0)</f>
        <v/>
      </c>
      <c r="P399" s="48" t="str" cm="1">
        <f t="array" ref="P399">IFERROR(
IF(OR(P$9="",$I399=""),"",
SUMIFS(収穫記録!$P:$P,収穫記録!$D:$D,$J$1,収穫記録!$I:$I,$J$2,収穫記録!$J:$J,P$9,収穫記録!$F:$F,$I399,収穫記録!$B:$B,"&gt;="&amp;$J$5,収穫記録!$B:$B,"&lt;="&amp;$J$6)
/_xlfn.UNIQUE(_xlfn._xlws.FILTER($E:$E,$D:$D=$J$3))
/IF($J$4="総計",1,IF($J$4="割合",$H399,$K399/10))
),0)</f>
        <v/>
      </c>
      <c r="Q399" s="48" t="str" cm="1">
        <f t="array" ref="Q399">IFERROR(
IF(OR(Q$9="",$I399=""),"",
SUMIFS(収穫記録!$P:$P,収穫記録!$D:$D,$J$1,収穫記録!$I:$I,$J$2,収穫記録!$J:$J,Q$9,収穫記録!$F:$F,$I399,収穫記録!$B:$B,"&gt;="&amp;$J$5,収穫記録!$B:$B,"&lt;="&amp;$J$6)
/_xlfn.UNIQUE(_xlfn._xlws.FILTER($E:$E,$D:$D=$J$3))
/IF($J$4="総計",1,IF($J$4="割合",$H399,$K399/10))
),0)</f>
        <v/>
      </c>
      <c r="R399" s="48" t="str" cm="1">
        <f t="array" ref="R399">IFERROR(
IF(OR(R$9="",$I399=""),"",
SUMIFS(収穫記録!$P:$P,収穫記録!$D:$D,$J$1,収穫記録!$I:$I,$J$2,収穫記録!$J:$J,R$9,収穫記録!$F:$F,$I399,収穫記録!$B:$B,"&gt;="&amp;$J$5,収穫記録!$B:$B,"&lt;="&amp;$J$6)
/_xlfn.UNIQUE(_xlfn._xlws.FILTER($E:$E,$D:$D=$J$3))
/IF($J$4="総計",1,IF($J$4="割合",$H399,$K399/10))
),0)</f>
        <v/>
      </c>
      <c r="S399" s="48" t="str" cm="1">
        <f t="array" ref="S399">IFERROR(
IF(OR(S$9="",$I399=""),"",
SUMIFS(収穫記録!$P:$P,収穫記録!$D:$D,$J$1,収穫記録!$I:$I,$J$2,収穫記録!$J:$J,S$9,収穫記録!$F:$F,$I399,収穫記録!$B:$B,"&gt;="&amp;$J$5,収穫記録!$B:$B,"&lt;="&amp;$J$6)
/_xlfn.UNIQUE(_xlfn._xlws.FILTER($E:$E,$D:$D=$J$3))
/IF($J$4="総計",1,IF($J$4="割合",$H399,$K399/10))
),0)</f>
        <v/>
      </c>
      <c r="T399" s="48" t="str" cm="1">
        <f t="array" ref="T399">IFERROR(
IF(OR(T$9="",$I399=""),"",
SUMIFS(収穫記録!$P:$P,収穫記録!$D:$D,$J$1,収穫記録!$I:$I,$J$2,収穫記録!$J:$J,T$9,収穫記録!$F:$F,$I399,収穫記録!$B:$B,"&gt;="&amp;$J$5,収穫記録!$B:$B,"&lt;="&amp;$J$6)
/_xlfn.UNIQUE(_xlfn._xlws.FILTER($E:$E,$D:$D=$J$3))
/IF($J$4="総計",1,IF($J$4="割合",$H399,$K399/10))
),0)</f>
        <v/>
      </c>
      <c r="U399" s="48" t="str" cm="1">
        <f t="array" ref="U399">IFERROR(
IF(OR(U$9="",$I399=""),"",
SUMIFS(収穫記録!$P:$P,収穫記録!$D:$D,$J$1,収穫記録!$I:$I,$J$2,収穫記録!$J:$J,U$9,収穫記録!$F:$F,$I399,収穫記録!$B:$B,"&gt;="&amp;$J$5,収穫記録!$B:$B,"&lt;="&amp;$J$6)
/_xlfn.UNIQUE(_xlfn._xlws.FILTER($E:$E,$D:$D=$J$3))
/IF($J$4="総計",1,IF($J$4="割合",$H399,$K399/10))
),0)</f>
        <v/>
      </c>
      <c r="V399" s="48" t="str" cm="1">
        <f t="array" ref="V399">IFERROR(
IF(OR(V$9="",$I399=""),"",
SUMIFS(収穫記録!$P:$P,収穫記録!$D:$D,$J$1,収穫記録!$I:$I,$J$2,収穫記録!$J:$J,V$9,収穫記録!$F:$F,$I399,収穫記録!$B:$B,"&gt;="&amp;$J$5,収穫記録!$B:$B,"&lt;="&amp;$J$6)
/_xlfn.UNIQUE(_xlfn._xlws.FILTER($E:$E,$D:$D=$J$3))
/IF($J$4="総計",1,IF($J$4="割合",$H399,$K399/10))
),0)</f>
        <v/>
      </c>
      <c r="W399" s="48" t="str" cm="1">
        <f t="array" ref="W399">IFERROR(
IF(OR(W$9="",$I399=""),"",
SUMIFS(収穫記録!$P:$P,収穫記録!$D:$D,$J$1,収穫記録!$I:$I,$J$2,収穫記録!$J:$J,W$9,収穫記録!$F:$F,$I399,収穫記録!$B:$B,"&gt;="&amp;$J$5,収穫記録!$B:$B,"&lt;="&amp;$J$6)
/_xlfn.UNIQUE(_xlfn._xlws.FILTER($E:$E,$D:$D=$J$3))
/IF($J$4="総計",1,IF($J$4="割合",$H399,$K399/10))
),0)</f>
        <v/>
      </c>
      <c r="X399" s="48" t="str" cm="1">
        <f t="array" ref="X399">IFERROR(
IF(OR(X$9="",$I399=""),"",
SUMIFS(収穫記録!$P:$P,収穫記録!$D:$D,$J$1,収穫記録!$I:$I,$J$2,収穫記録!$J:$J,X$9,収穫記録!$F:$F,$I399,収穫記録!$B:$B,"&gt;="&amp;$J$5,収穫記録!$B:$B,"&lt;="&amp;$J$6)
/_xlfn.UNIQUE(_xlfn._xlws.FILTER($E:$E,$D:$D=$J$3))
/IF($J$4="総計",1,IF($J$4="割合",$H399,$K399/10))
),0)</f>
        <v/>
      </c>
    </row>
    <row r="400" spans="10:24">
      <c r="J400" s="13"/>
      <c r="K400" s="37"/>
      <c r="L400" s="46" t="str">
        <f t="shared" si="6"/>
        <v/>
      </c>
      <c r="M400" s="47" cm="1">
        <f t="array" ref="M400">IFERROR(
IF(OR(M$9="",$I400=""),"",
SUMIFS(収穫記録!$P:$P,収穫記録!$D:$D,$J$1,収穫記録!$I:$I,$J$2,収穫記録!$J:$J,M$9,収穫記録!$F:$F,$I400,収穫記録!$B:$B,"&gt;="&amp;$J$5,収穫記録!$B:$B,"&lt;="&amp;$J$6)
/_xlfn.UNIQUE(_xlfn._xlws.FILTER($E:$E,$D:$D=$J$3))
/IF($J$4="総計",1,IF($J$4="割合",$H400,$K400/10))
),0)</f>
        <v>0</v>
      </c>
      <c r="N400" s="48" t="str" cm="1">
        <f t="array" ref="N400">IFERROR(
IF(OR(N$9="",$I400=""),"",
SUMIFS(収穫記録!$P:$P,収穫記録!$D:$D,$J$1,収穫記録!$I:$I,$J$2,収穫記録!$J:$J,N$9,収穫記録!$F:$F,$I400,収穫記録!$B:$B,"&gt;="&amp;$J$5,収穫記録!$B:$B,"&lt;="&amp;$J$6)
/_xlfn.UNIQUE(_xlfn._xlws.FILTER($E:$E,$D:$D=$J$3))
/IF($J$4="総計",1,IF($J$4="割合",$H400,$K400/10))
),0)</f>
        <v/>
      </c>
      <c r="O400" s="48" t="str" cm="1">
        <f t="array" ref="O400">IFERROR(
IF(OR(O$9="",$I400=""),"",
SUMIFS(収穫記録!$P:$P,収穫記録!$D:$D,$J$1,収穫記録!$I:$I,$J$2,収穫記録!$J:$J,O$9,収穫記録!$F:$F,$I400,収穫記録!$B:$B,"&gt;="&amp;$J$5,収穫記録!$B:$B,"&lt;="&amp;$J$6)
/_xlfn.UNIQUE(_xlfn._xlws.FILTER($E:$E,$D:$D=$J$3))
/IF($J$4="総計",1,IF($J$4="割合",$H400,$K400/10))
),0)</f>
        <v/>
      </c>
      <c r="P400" s="48" t="str" cm="1">
        <f t="array" ref="P400">IFERROR(
IF(OR(P$9="",$I400=""),"",
SUMIFS(収穫記録!$P:$P,収穫記録!$D:$D,$J$1,収穫記録!$I:$I,$J$2,収穫記録!$J:$J,P$9,収穫記録!$F:$F,$I400,収穫記録!$B:$B,"&gt;="&amp;$J$5,収穫記録!$B:$B,"&lt;="&amp;$J$6)
/_xlfn.UNIQUE(_xlfn._xlws.FILTER($E:$E,$D:$D=$J$3))
/IF($J$4="総計",1,IF($J$4="割合",$H400,$K400/10))
),0)</f>
        <v/>
      </c>
      <c r="Q400" s="48" t="str" cm="1">
        <f t="array" ref="Q400">IFERROR(
IF(OR(Q$9="",$I400=""),"",
SUMIFS(収穫記録!$P:$P,収穫記録!$D:$D,$J$1,収穫記録!$I:$I,$J$2,収穫記録!$J:$J,Q$9,収穫記録!$F:$F,$I400,収穫記録!$B:$B,"&gt;="&amp;$J$5,収穫記録!$B:$B,"&lt;="&amp;$J$6)
/_xlfn.UNIQUE(_xlfn._xlws.FILTER($E:$E,$D:$D=$J$3))
/IF($J$4="総計",1,IF($J$4="割合",$H400,$K400/10))
),0)</f>
        <v/>
      </c>
      <c r="R400" s="48" t="str" cm="1">
        <f t="array" ref="R400">IFERROR(
IF(OR(R$9="",$I400=""),"",
SUMIFS(収穫記録!$P:$P,収穫記録!$D:$D,$J$1,収穫記録!$I:$I,$J$2,収穫記録!$J:$J,R$9,収穫記録!$F:$F,$I400,収穫記録!$B:$B,"&gt;="&amp;$J$5,収穫記録!$B:$B,"&lt;="&amp;$J$6)
/_xlfn.UNIQUE(_xlfn._xlws.FILTER($E:$E,$D:$D=$J$3))
/IF($J$4="総計",1,IF($J$4="割合",$H400,$K400/10))
),0)</f>
        <v/>
      </c>
      <c r="S400" s="48" t="str" cm="1">
        <f t="array" ref="S400">IFERROR(
IF(OR(S$9="",$I400=""),"",
SUMIFS(収穫記録!$P:$P,収穫記録!$D:$D,$J$1,収穫記録!$I:$I,$J$2,収穫記録!$J:$J,S$9,収穫記録!$F:$F,$I400,収穫記録!$B:$B,"&gt;="&amp;$J$5,収穫記録!$B:$B,"&lt;="&amp;$J$6)
/_xlfn.UNIQUE(_xlfn._xlws.FILTER($E:$E,$D:$D=$J$3))
/IF($J$4="総計",1,IF($J$4="割合",$H400,$K400/10))
),0)</f>
        <v/>
      </c>
      <c r="T400" s="48" t="str" cm="1">
        <f t="array" ref="T400">IFERROR(
IF(OR(T$9="",$I400=""),"",
SUMIFS(収穫記録!$P:$P,収穫記録!$D:$D,$J$1,収穫記録!$I:$I,$J$2,収穫記録!$J:$J,T$9,収穫記録!$F:$F,$I400,収穫記録!$B:$B,"&gt;="&amp;$J$5,収穫記録!$B:$B,"&lt;="&amp;$J$6)
/_xlfn.UNIQUE(_xlfn._xlws.FILTER($E:$E,$D:$D=$J$3))
/IF($J$4="総計",1,IF($J$4="割合",$H400,$K400/10))
),0)</f>
        <v/>
      </c>
      <c r="U400" s="48" t="str" cm="1">
        <f t="array" ref="U400">IFERROR(
IF(OR(U$9="",$I400=""),"",
SUMIFS(収穫記録!$P:$P,収穫記録!$D:$D,$J$1,収穫記録!$I:$I,$J$2,収穫記録!$J:$J,U$9,収穫記録!$F:$F,$I400,収穫記録!$B:$B,"&gt;="&amp;$J$5,収穫記録!$B:$B,"&lt;="&amp;$J$6)
/_xlfn.UNIQUE(_xlfn._xlws.FILTER($E:$E,$D:$D=$J$3))
/IF($J$4="総計",1,IF($J$4="割合",$H400,$K400/10))
),0)</f>
        <v/>
      </c>
      <c r="V400" s="48" t="str" cm="1">
        <f t="array" ref="V400">IFERROR(
IF(OR(V$9="",$I400=""),"",
SUMIFS(収穫記録!$P:$P,収穫記録!$D:$D,$J$1,収穫記録!$I:$I,$J$2,収穫記録!$J:$J,V$9,収穫記録!$F:$F,$I400,収穫記録!$B:$B,"&gt;="&amp;$J$5,収穫記録!$B:$B,"&lt;="&amp;$J$6)
/_xlfn.UNIQUE(_xlfn._xlws.FILTER($E:$E,$D:$D=$J$3))
/IF($J$4="総計",1,IF($J$4="割合",$H400,$K400/10))
),0)</f>
        <v/>
      </c>
      <c r="W400" s="48" t="str" cm="1">
        <f t="array" ref="W400">IFERROR(
IF(OR(W$9="",$I400=""),"",
SUMIFS(収穫記録!$P:$P,収穫記録!$D:$D,$J$1,収穫記録!$I:$I,$J$2,収穫記録!$J:$J,W$9,収穫記録!$F:$F,$I400,収穫記録!$B:$B,"&gt;="&amp;$J$5,収穫記録!$B:$B,"&lt;="&amp;$J$6)
/_xlfn.UNIQUE(_xlfn._xlws.FILTER($E:$E,$D:$D=$J$3))
/IF($J$4="総計",1,IF($J$4="割合",$H400,$K400/10))
),0)</f>
        <v/>
      </c>
      <c r="X400" s="48" t="str" cm="1">
        <f t="array" ref="X400">IFERROR(
IF(OR(X$9="",$I400=""),"",
SUMIFS(収穫記録!$P:$P,収穫記録!$D:$D,$J$1,収穫記録!$I:$I,$J$2,収穫記録!$J:$J,X$9,収穫記録!$F:$F,$I400,収穫記録!$B:$B,"&gt;="&amp;$J$5,収穫記録!$B:$B,"&lt;="&amp;$J$6)
/_xlfn.UNIQUE(_xlfn._xlws.FILTER($E:$E,$D:$D=$J$3))
/IF($J$4="総計",1,IF($J$4="割合",$H400,$K400/10))
),0)</f>
        <v/>
      </c>
    </row>
    <row r="401" spans="10:24">
      <c r="J401" s="13"/>
      <c r="K401" s="37"/>
      <c r="L401" s="46" t="str">
        <f t="shared" si="6"/>
        <v/>
      </c>
      <c r="M401" s="47" cm="1">
        <f t="array" ref="M401">IFERROR(
IF(OR(M$9="",$I401=""),"",
SUMIFS(収穫記録!$P:$P,収穫記録!$D:$D,$J$1,収穫記録!$I:$I,$J$2,収穫記録!$J:$J,M$9,収穫記録!$F:$F,$I401,収穫記録!$B:$B,"&gt;="&amp;$J$5,収穫記録!$B:$B,"&lt;="&amp;$J$6)
/_xlfn.UNIQUE(_xlfn._xlws.FILTER($E:$E,$D:$D=$J$3))
/IF($J$4="総計",1,IF($J$4="割合",$H401,$K401/10))
),0)</f>
        <v>0</v>
      </c>
      <c r="N401" s="48" t="str" cm="1">
        <f t="array" ref="N401">IFERROR(
IF(OR(N$9="",$I401=""),"",
SUMIFS(収穫記録!$P:$P,収穫記録!$D:$D,$J$1,収穫記録!$I:$I,$J$2,収穫記録!$J:$J,N$9,収穫記録!$F:$F,$I401,収穫記録!$B:$B,"&gt;="&amp;$J$5,収穫記録!$B:$B,"&lt;="&amp;$J$6)
/_xlfn.UNIQUE(_xlfn._xlws.FILTER($E:$E,$D:$D=$J$3))
/IF($J$4="総計",1,IF($J$4="割合",$H401,$K401/10))
),0)</f>
        <v/>
      </c>
      <c r="O401" s="48" t="str" cm="1">
        <f t="array" ref="O401">IFERROR(
IF(OR(O$9="",$I401=""),"",
SUMIFS(収穫記録!$P:$P,収穫記録!$D:$D,$J$1,収穫記録!$I:$I,$J$2,収穫記録!$J:$J,O$9,収穫記録!$F:$F,$I401,収穫記録!$B:$B,"&gt;="&amp;$J$5,収穫記録!$B:$B,"&lt;="&amp;$J$6)
/_xlfn.UNIQUE(_xlfn._xlws.FILTER($E:$E,$D:$D=$J$3))
/IF($J$4="総計",1,IF($J$4="割合",$H401,$K401/10))
),0)</f>
        <v/>
      </c>
      <c r="P401" s="48" t="str" cm="1">
        <f t="array" ref="P401">IFERROR(
IF(OR(P$9="",$I401=""),"",
SUMIFS(収穫記録!$P:$P,収穫記録!$D:$D,$J$1,収穫記録!$I:$I,$J$2,収穫記録!$J:$J,P$9,収穫記録!$F:$F,$I401,収穫記録!$B:$B,"&gt;="&amp;$J$5,収穫記録!$B:$B,"&lt;="&amp;$J$6)
/_xlfn.UNIQUE(_xlfn._xlws.FILTER($E:$E,$D:$D=$J$3))
/IF($J$4="総計",1,IF($J$4="割合",$H401,$K401/10))
),0)</f>
        <v/>
      </c>
      <c r="Q401" s="48" t="str" cm="1">
        <f t="array" ref="Q401">IFERROR(
IF(OR(Q$9="",$I401=""),"",
SUMIFS(収穫記録!$P:$P,収穫記録!$D:$D,$J$1,収穫記録!$I:$I,$J$2,収穫記録!$J:$J,Q$9,収穫記録!$F:$F,$I401,収穫記録!$B:$B,"&gt;="&amp;$J$5,収穫記録!$B:$B,"&lt;="&amp;$J$6)
/_xlfn.UNIQUE(_xlfn._xlws.FILTER($E:$E,$D:$D=$J$3))
/IF($J$4="総計",1,IF($J$4="割合",$H401,$K401/10))
),0)</f>
        <v/>
      </c>
      <c r="R401" s="48" t="str" cm="1">
        <f t="array" ref="R401">IFERROR(
IF(OR(R$9="",$I401=""),"",
SUMIFS(収穫記録!$P:$P,収穫記録!$D:$D,$J$1,収穫記録!$I:$I,$J$2,収穫記録!$J:$J,R$9,収穫記録!$F:$F,$I401,収穫記録!$B:$B,"&gt;="&amp;$J$5,収穫記録!$B:$B,"&lt;="&amp;$J$6)
/_xlfn.UNIQUE(_xlfn._xlws.FILTER($E:$E,$D:$D=$J$3))
/IF($J$4="総計",1,IF($J$4="割合",$H401,$K401/10))
),0)</f>
        <v/>
      </c>
      <c r="S401" s="48" t="str" cm="1">
        <f t="array" ref="S401">IFERROR(
IF(OR(S$9="",$I401=""),"",
SUMIFS(収穫記録!$P:$P,収穫記録!$D:$D,$J$1,収穫記録!$I:$I,$J$2,収穫記録!$J:$J,S$9,収穫記録!$F:$F,$I401,収穫記録!$B:$B,"&gt;="&amp;$J$5,収穫記録!$B:$B,"&lt;="&amp;$J$6)
/_xlfn.UNIQUE(_xlfn._xlws.FILTER($E:$E,$D:$D=$J$3))
/IF($J$4="総計",1,IF($J$4="割合",$H401,$K401/10))
),0)</f>
        <v/>
      </c>
      <c r="T401" s="48" t="str" cm="1">
        <f t="array" ref="T401">IFERROR(
IF(OR(T$9="",$I401=""),"",
SUMIFS(収穫記録!$P:$P,収穫記録!$D:$D,$J$1,収穫記録!$I:$I,$J$2,収穫記録!$J:$J,T$9,収穫記録!$F:$F,$I401,収穫記録!$B:$B,"&gt;="&amp;$J$5,収穫記録!$B:$B,"&lt;="&amp;$J$6)
/_xlfn.UNIQUE(_xlfn._xlws.FILTER($E:$E,$D:$D=$J$3))
/IF($J$4="総計",1,IF($J$4="割合",$H401,$K401/10))
),0)</f>
        <v/>
      </c>
      <c r="U401" s="48" t="str" cm="1">
        <f t="array" ref="U401">IFERROR(
IF(OR(U$9="",$I401=""),"",
SUMIFS(収穫記録!$P:$P,収穫記録!$D:$D,$J$1,収穫記録!$I:$I,$J$2,収穫記録!$J:$J,U$9,収穫記録!$F:$F,$I401,収穫記録!$B:$B,"&gt;="&amp;$J$5,収穫記録!$B:$B,"&lt;="&amp;$J$6)
/_xlfn.UNIQUE(_xlfn._xlws.FILTER($E:$E,$D:$D=$J$3))
/IF($J$4="総計",1,IF($J$4="割合",$H401,$K401/10))
),0)</f>
        <v/>
      </c>
      <c r="V401" s="48" t="str" cm="1">
        <f t="array" ref="V401">IFERROR(
IF(OR(V$9="",$I401=""),"",
SUMIFS(収穫記録!$P:$P,収穫記録!$D:$D,$J$1,収穫記録!$I:$I,$J$2,収穫記録!$J:$J,V$9,収穫記録!$F:$F,$I401,収穫記録!$B:$B,"&gt;="&amp;$J$5,収穫記録!$B:$B,"&lt;="&amp;$J$6)
/_xlfn.UNIQUE(_xlfn._xlws.FILTER($E:$E,$D:$D=$J$3))
/IF($J$4="総計",1,IF($J$4="割合",$H401,$K401/10))
),0)</f>
        <v/>
      </c>
      <c r="W401" s="48" t="str" cm="1">
        <f t="array" ref="W401">IFERROR(
IF(OR(W$9="",$I401=""),"",
SUMIFS(収穫記録!$P:$P,収穫記録!$D:$D,$J$1,収穫記録!$I:$I,$J$2,収穫記録!$J:$J,W$9,収穫記録!$F:$F,$I401,収穫記録!$B:$B,"&gt;="&amp;$J$5,収穫記録!$B:$B,"&lt;="&amp;$J$6)
/_xlfn.UNIQUE(_xlfn._xlws.FILTER($E:$E,$D:$D=$J$3))
/IF($J$4="総計",1,IF($J$4="割合",$H401,$K401/10))
),0)</f>
        <v/>
      </c>
      <c r="X401" s="48" t="str" cm="1">
        <f t="array" ref="X401">IFERROR(
IF(OR(X$9="",$I401=""),"",
SUMIFS(収穫記録!$P:$P,収穫記録!$D:$D,$J$1,収穫記録!$I:$I,$J$2,収穫記録!$J:$J,X$9,収穫記録!$F:$F,$I401,収穫記録!$B:$B,"&gt;="&amp;$J$5,収穫記録!$B:$B,"&lt;="&amp;$J$6)
/_xlfn.UNIQUE(_xlfn._xlws.FILTER($E:$E,$D:$D=$J$3))
/IF($J$4="総計",1,IF($J$4="割合",$H401,$K401/10))
),0)</f>
        <v/>
      </c>
    </row>
    <row r="402" spans="10:24">
      <c r="J402" s="13"/>
      <c r="K402" s="37"/>
      <c r="L402" s="46" t="str">
        <f t="shared" si="6"/>
        <v/>
      </c>
      <c r="M402" s="47" cm="1">
        <f t="array" ref="M402">IFERROR(
IF(OR(M$9="",$I402=""),"",
SUMIFS(収穫記録!$P:$P,収穫記録!$D:$D,$J$1,収穫記録!$I:$I,$J$2,収穫記録!$J:$J,M$9,収穫記録!$F:$F,$I402,収穫記録!$B:$B,"&gt;="&amp;$J$5,収穫記録!$B:$B,"&lt;="&amp;$J$6)
/_xlfn.UNIQUE(_xlfn._xlws.FILTER($E:$E,$D:$D=$J$3))
/IF($J$4="総計",1,IF($J$4="割合",$H402,$K402/10))
),0)</f>
        <v>0</v>
      </c>
      <c r="N402" s="48" t="str" cm="1">
        <f t="array" ref="N402">IFERROR(
IF(OR(N$9="",$I402=""),"",
SUMIFS(収穫記録!$P:$P,収穫記録!$D:$D,$J$1,収穫記録!$I:$I,$J$2,収穫記録!$J:$J,N$9,収穫記録!$F:$F,$I402,収穫記録!$B:$B,"&gt;="&amp;$J$5,収穫記録!$B:$B,"&lt;="&amp;$J$6)
/_xlfn.UNIQUE(_xlfn._xlws.FILTER($E:$E,$D:$D=$J$3))
/IF($J$4="総計",1,IF($J$4="割合",$H402,$K402/10))
),0)</f>
        <v/>
      </c>
      <c r="O402" s="48" t="str" cm="1">
        <f t="array" ref="O402">IFERROR(
IF(OR(O$9="",$I402=""),"",
SUMIFS(収穫記録!$P:$P,収穫記録!$D:$D,$J$1,収穫記録!$I:$I,$J$2,収穫記録!$J:$J,O$9,収穫記録!$F:$F,$I402,収穫記録!$B:$B,"&gt;="&amp;$J$5,収穫記録!$B:$B,"&lt;="&amp;$J$6)
/_xlfn.UNIQUE(_xlfn._xlws.FILTER($E:$E,$D:$D=$J$3))
/IF($J$4="総計",1,IF($J$4="割合",$H402,$K402/10))
),0)</f>
        <v/>
      </c>
      <c r="P402" s="48" t="str" cm="1">
        <f t="array" ref="P402">IFERROR(
IF(OR(P$9="",$I402=""),"",
SUMIFS(収穫記録!$P:$P,収穫記録!$D:$D,$J$1,収穫記録!$I:$I,$J$2,収穫記録!$J:$J,P$9,収穫記録!$F:$F,$I402,収穫記録!$B:$B,"&gt;="&amp;$J$5,収穫記録!$B:$B,"&lt;="&amp;$J$6)
/_xlfn.UNIQUE(_xlfn._xlws.FILTER($E:$E,$D:$D=$J$3))
/IF($J$4="総計",1,IF($J$4="割合",$H402,$K402/10))
),0)</f>
        <v/>
      </c>
      <c r="Q402" s="48" t="str" cm="1">
        <f t="array" ref="Q402">IFERROR(
IF(OR(Q$9="",$I402=""),"",
SUMIFS(収穫記録!$P:$P,収穫記録!$D:$D,$J$1,収穫記録!$I:$I,$J$2,収穫記録!$J:$J,Q$9,収穫記録!$F:$F,$I402,収穫記録!$B:$B,"&gt;="&amp;$J$5,収穫記録!$B:$B,"&lt;="&amp;$J$6)
/_xlfn.UNIQUE(_xlfn._xlws.FILTER($E:$E,$D:$D=$J$3))
/IF($J$4="総計",1,IF($J$4="割合",$H402,$K402/10))
),0)</f>
        <v/>
      </c>
      <c r="R402" s="48" t="str" cm="1">
        <f t="array" ref="R402">IFERROR(
IF(OR(R$9="",$I402=""),"",
SUMIFS(収穫記録!$P:$P,収穫記録!$D:$D,$J$1,収穫記録!$I:$I,$J$2,収穫記録!$J:$J,R$9,収穫記録!$F:$F,$I402,収穫記録!$B:$B,"&gt;="&amp;$J$5,収穫記録!$B:$B,"&lt;="&amp;$J$6)
/_xlfn.UNIQUE(_xlfn._xlws.FILTER($E:$E,$D:$D=$J$3))
/IF($J$4="総計",1,IF($J$4="割合",$H402,$K402/10))
),0)</f>
        <v/>
      </c>
      <c r="S402" s="48" t="str" cm="1">
        <f t="array" ref="S402">IFERROR(
IF(OR(S$9="",$I402=""),"",
SUMIFS(収穫記録!$P:$P,収穫記録!$D:$D,$J$1,収穫記録!$I:$I,$J$2,収穫記録!$J:$J,S$9,収穫記録!$F:$F,$I402,収穫記録!$B:$B,"&gt;="&amp;$J$5,収穫記録!$B:$B,"&lt;="&amp;$J$6)
/_xlfn.UNIQUE(_xlfn._xlws.FILTER($E:$E,$D:$D=$J$3))
/IF($J$4="総計",1,IF($J$4="割合",$H402,$K402/10))
),0)</f>
        <v/>
      </c>
      <c r="T402" s="48" t="str" cm="1">
        <f t="array" ref="T402">IFERROR(
IF(OR(T$9="",$I402=""),"",
SUMIFS(収穫記録!$P:$P,収穫記録!$D:$D,$J$1,収穫記録!$I:$I,$J$2,収穫記録!$J:$J,T$9,収穫記録!$F:$F,$I402,収穫記録!$B:$B,"&gt;="&amp;$J$5,収穫記録!$B:$B,"&lt;="&amp;$J$6)
/_xlfn.UNIQUE(_xlfn._xlws.FILTER($E:$E,$D:$D=$J$3))
/IF($J$4="総計",1,IF($J$4="割合",$H402,$K402/10))
),0)</f>
        <v/>
      </c>
      <c r="U402" s="48" t="str" cm="1">
        <f t="array" ref="U402">IFERROR(
IF(OR(U$9="",$I402=""),"",
SUMIFS(収穫記録!$P:$P,収穫記録!$D:$D,$J$1,収穫記録!$I:$I,$J$2,収穫記録!$J:$J,U$9,収穫記録!$F:$F,$I402,収穫記録!$B:$B,"&gt;="&amp;$J$5,収穫記録!$B:$B,"&lt;="&amp;$J$6)
/_xlfn.UNIQUE(_xlfn._xlws.FILTER($E:$E,$D:$D=$J$3))
/IF($J$4="総計",1,IF($J$4="割合",$H402,$K402/10))
),0)</f>
        <v/>
      </c>
      <c r="V402" s="48" t="str" cm="1">
        <f t="array" ref="V402">IFERROR(
IF(OR(V$9="",$I402=""),"",
SUMIFS(収穫記録!$P:$P,収穫記録!$D:$D,$J$1,収穫記録!$I:$I,$J$2,収穫記録!$J:$J,V$9,収穫記録!$F:$F,$I402,収穫記録!$B:$B,"&gt;="&amp;$J$5,収穫記録!$B:$B,"&lt;="&amp;$J$6)
/_xlfn.UNIQUE(_xlfn._xlws.FILTER($E:$E,$D:$D=$J$3))
/IF($J$4="総計",1,IF($J$4="割合",$H402,$K402/10))
),0)</f>
        <v/>
      </c>
      <c r="W402" s="48" t="str" cm="1">
        <f t="array" ref="W402">IFERROR(
IF(OR(W$9="",$I402=""),"",
SUMIFS(収穫記録!$P:$P,収穫記録!$D:$D,$J$1,収穫記録!$I:$I,$J$2,収穫記録!$J:$J,W$9,収穫記録!$F:$F,$I402,収穫記録!$B:$B,"&gt;="&amp;$J$5,収穫記録!$B:$B,"&lt;="&amp;$J$6)
/_xlfn.UNIQUE(_xlfn._xlws.FILTER($E:$E,$D:$D=$J$3))
/IF($J$4="総計",1,IF($J$4="割合",$H402,$K402/10))
),0)</f>
        <v/>
      </c>
      <c r="X402" s="48" t="str" cm="1">
        <f t="array" ref="X402">IFERROR(
IF(OR(X$9="",$I402=""),"",
SUMIFS(収穫記録!$P:$P,収穫記録!$D:$D,$J$1,収穫記録!$I:$I,$J$2,収穫記録!$J:$J,X$9,収穫記録!$F:$F,$I402,収穫記録!$B:$B,"&gt;="&amp;$J$5,収穫記録!$B:$B,"&lt;="&amp;$J$6)
/_xlfn.UNIQUE(_xlfn._xlws.FILTER($E:$E,$D:$D=$J$3))
/IF($J$4="総計",1,IF($J$4="割合",$H402,$K402/10))
),0)</f>
        <v/>
      </c>
    </row>
    <row r="403" spans="10:24">
      <c r="J403" s="13"/>
      <c r="K403" s="37"/>
      <c r="L403" s="46" t="str">
        <f t="shared" si="6"/>
        <v/>
      </c>
      <c r="M403" s="47" cm="1">
        <f t="array" ref="M403">IFERROR(
IF(OR(M$9="",$I403=""),"",
SUMIFS(収穫記録!$P:$P,収穫記録!$D:$D,$J$1,収穫記録!$I:$I,$J$2,収穫記録!$J:$J,M$9,収穫記録!$F:$F,$I403,収穫記録!$B:$B,"&gt;="&amp;$J$5,収穫記録!$B:$B,"&lt;="&amp;$J$6)
/_xlfn.UNIQUE(_xlfn._xlws.FILTER($E:$E,$D:$D=$J$3))
/IF($J$4="総計",1,IF($J$4="割合",$H403,$K403/10))
),0)</f>
        <v>0</v>
      </c>
      <c r="N403" s="48" t="str" cm="1">
        <f t="array" ref="N403">IFERROR(
IF(OR(N$9="",$I403=""),"",
SUMIFS(収穫記録!$P:$P,収穫記録!$D:$D,$J$1,収穫記録!$I:$I,$J$2,収穫記録!$J:$J,N$9,収穫記録!$F:$F,$I403,収穫記録!$B:$B,"&gt;="&amp;$J$5,収穫記録!$B:$B,"&lt;="&amp;$J$6)
/_xlfn.UNIQUE(_xlfn._xlws.FILTER($E:$E,$D:$D=$J$3))
/IF($J$4="総計",1,IF($J$4="割合",$H403,$K403/10))
),0)</f>
        <v/>
      </c>
      <c r="O403" s="48" t="str" cm="1">
        <f t="array" ref="O403">IFERROR(
IF(OR(O$9="",$I403=""),"",
SUMIFS(収穫記録!$P:$P,収穫記録!$D:$D,$J$1,収穫記録!$I:$I,$J$2,収穫記録!$J:$J,O$9,収穫記録!$F:$F,$I403,収穫記録!$B:$B,"&gt;="&amp;$J$5,収穫記録!$B:$B,"&lt;="&amp;$J$6)
/_xlfn.UNIQUE(_xlfn._xlws.FILTER($E:$E,$D:$D=$J$3))
/IF($J$4="総計",1,IF($J$4="割合",$H403,$K403/10))
),0)</f>
        <v/>
      </c>
      <c r="P403" s="48" t="str" cm="1">
        <f t="array" ref="P403">IFERROR(
IF(OR(P$9="",$I403=""),"",
SUMIFS(収穫記録!$P:$P,収穫記録!$D:$D,$J$1,収穫記録!$I:$I,$J$2,収穫記録!$J:$J,P$9,収穫記録!$F:$F,$I403,収穫記録!$B:$B,"&gt;="&amp;$J$5,収穫記録!$B:$B,"&lt;="&amp;$J$6)
/_xlfn.UNIQUE(_xlfn._xlws.FILTER($E:$E,$D:$D=$J$3))
/IF($J$4="総計",1,IF($J$4="割合",$H403,$K403/10))
),0)</f>
        <v/>
      </c>
      <c r="Q403" s="48" t="str" cm="1">
        <f t="array" ref="Q403">IFERROR(
IF(OR(Q$9="",$I403=""),"",
SUMIFS(収穫記録!$P:$P,収穫記録!$D:$D,$J$1,収穫記録!$I:$I,$J$2,収穫記録!$J:$J,Q$9,収穫記録!$F:$F,$I403,収穫記録!$B:$B,"&gt;="&amp;$J$5,収穫記録!$B:$B,"&lt;="&amp;$J$6)
/_xlfn.UNIQUE(_xlfn._xlws.FILTER($E:$E,$D:$D=$J$3))
/IF($J$4="総計",1,IF($J$4="割合",$H403,$K403/10))
),0)</f>
        <v/>
      </c>
      <c r="R403" s="48" t="str" cm="1">
        <f t="array" ref="R403">IFERROR(
IF(OR(R$9="",$I403=""),"",
SUMIFS(収穫記録!$P:$P,収穫記録!$D:$D,$J$1,収穫記録!$I:$I,$J$2,収穫記録!$J:$J,R$9,収穫記録!$F:$F,$I403,収穫記録!$B:$B,"&gt;="&amp;$J$5,収穫記録!$B:$B,"&lt;="&amp;$J$6)
/_xlfn.UNIQUE(_xlfn._xlws.FILTER($E:$E,$D:$D=$J$3))
/IF($J$4="総計",1,IF($J$4="割合",$H403,$K403/10))
),0)</f>
        <v/>
      </c>
      <c r="S403" s="48" t="str" cm="1">
        <f t="array" ref="S403">IFERROR(
IF(OR(S$9="",$I403=""),"",
SUMIFS(収穫記録!$P:$P,収穫記録!$D:$D,$J$1,収穫記録!$I:$I,$J$2,収穫記録!$J:$J,S$9,収穫記録!$F:$F,$I403,収穫記録!$B:$B,"&gt;="&amp;$J$5,収穫記録!$B:$B,"&lt;="&amp;$J$6)
/_xlfn.UNIQUE(_xlfn._xlws.FILTER($E:$E,$D:$D=$J$3))
/IF($J$4="総計",1,IF($J$4="割合",$H403,$K403/10))
),0)</f>
        <v/>
      </c>
      <c r="T403" s="48" t="str" cm="1">
        <f t="array" ref="T403">IFERROR(
IF(OR(T$9="",$I403=""),"",
SUMIFS(収穫記録!$P:$P,収穫記録!$D:$D,$J$1,収穫記録!$I:$I,$J$2,収穫記録!$J:$J,T$9,収穫記録!$F:$F,$I403,収穫記録!$B:$B,"&gt;="&amp;$J$5,収穫記録!$B:$B,"&lt;="&amp;$J$6)
/_xlfn.UNIQUE(_xlfn._xlws.FILTER($E:$E,$D:$D=$J$3))
/IF($J$4="総計",1,IF($J$4="割合",$H403,$K403/10))
),0)</f>
        <v/>
      </c>
      <c r="U403" s="48" t="str" cm="1">
        <f t="array" ref="U403">IFERROR(
IF(OR(U$9="",$I403=""),"",
SUMIFS(収穫記録!$P:$P,収穫記録!$D:$D,$J$1,収穫記録!$I:$I,$J$2,収穫記録!$J:$J,U$9,収穫記録!$F:$F,$I403,収穫記録!$B:$B,"&gt;="&amp;$J$5,収穫記録!$B:$B,"&lt;="&amp;$J$6)
/_xlfn.UNIQUE(_xlfn._xlws.FILTER($E:$E,$D:$D=$J$3))
/IF($J$4="総計",1,IF($J$4="割合",$H403,$K403/10))
),0)</f>
        <v/>
      </c>
      <c r="V403" s="48" t="str" cm="1">
        <f t="array" ref="V403">IFERROR(
IF(OR(V$9="",$I403=""),"",
SUMIFS(収穫記録!$P:$P,収穫記録!$D:$D,$J$1,収穫記録!$I:$I,$J$2,収穫記録!$J:$J,V$9,収穫記録!$F:$F,$I403,収穫記録!$B:$B,"&gt;="&amp;$J$5,収穫記録!$B:$B,"&lt;="&amp;$J$6)
/_xlfn.UNIQUE(_xlfn._xlws.FILTER($E:$E,$D:$D=$J$3))
/IF($J$4="総計",1,IF($J$4="割合",$H403,$K403/10))
),0)</f>
        <v/>
      </c>
      <c r="W403" s="48" t="str" cm="1">
        <f t="array" ref="W403">IFERROR(
IF(OR(W$9="",$I403=""),"",
SUMIFS(収穫記録!$P:$P,収穫記録!$D:$D,$J$1,収穫記録!$I:$I,$J$2,収穫記録!$J:$J,W$9,収穫記録!$F:$F,$I403,収穫記録!$B:$B,"&gt;="&amp;$J$5,収穫記録!$B:$B,"&lt;="&amp;$J$6)
/_xlfn.UNIQUE(_xlfn._xlws.FILTER($E:$E,$D:$D=$J$3))
/IF($J$4="総計",1,IF($J$4="割合",$H403,$K403/10))
),0)</f>
        <v/>
      </c>
      <c r="X403" s="48" t="str" cm="1">
        <f t="array" ref="X403">IFERROR(
IF(OR(X$9="",$I403=""),"",
SUMIFS(収穫記録!$P:$P,収穫記録!$D:$D,$J$1,収穫記録!$I:$I,$J$2,収穫記録!$J:$J,X$9,収穫記録!$F:$F,$I403,収穫記録!$B:$B,"&gt;="&amp;$J$5,収穫記録!$B:$B,"&lt;="&amp;$J$6)
/_xlfn.UNIQUE(_xlfn._xlws.FILTER($E:$E,$D:$D=$J$3))
/IF($J$4="総計",1,IF($J$4="割合",$H403,$K403/10))
),0)</f>
        <v/>
      </c>
    </row>
    <row r="404" spans="10:24">
      <c r="J404" s="13"/>
      <c r="K404" s="37"/>
      <c r="L404" s="46" t="str">
        <f t="shared" si="6"/>
        <v/>
      </c>
      <c r="M404" s="47" cm="1">
        <f t="array" ref="M404">IFERROR(
IF(OR(M$9="",$I404=""),"",
SUMIFS(収穫記録!$P:$P,収穫記録!$D:$D,$J$1,収穫記録!$I:$I,$J$2,収穫記録!$J:$J,M$9,収穫記録!$F:$F,$I404,収穫記録!$B:$B,"&gt;="&amp;$J$5,収穫記録!$B:$B,"&lt;="&amp;$J$6)
/_xlfn.UNIQUE(_xlfn._xlws.FILTER($E:$E,$D:$D=$J$3))
/IF($J$4="総計",1,IF($J$4="割合",$H404,$K404/10))
),0)</f>
        <v>0</v>
      </c>
      <c r="N404" s="48" t="str" cm="1">
        <f t="array" ref="N404">IFERROR(
IF(OR(N$9="",$I404=""),"",
SUMIFS(収穫記録!$P:$P,収穫記録!$D:$D,$J$1,収穫記録!$I:$I,$J$2,収穫記録!$J:$J,N$9,収穫記録!$F:$F,$I404,収穫記録!$B:$B,"&gt;="&amp;$J$5,収穫記録!$B:$B,"&lt;="&amp;$J$6)
/_xlfn.UNIQUE(_xlfn._xlws.FILTER($E:$E,$D:$D=$J$3))
/IF($J$4="総計",1,IF($J$4="割合",$H404,$K404/10))
),0)</f>
        <v/>
      </c>
      <c r="O404" s="48" t="str" cm="1">
        <f t="array" ref="O404">IFERROR(
IF(OR(O$9="",$I404=""),"",
SUMIFS(収穫記録!$P:$P,収穫記録!$D:$D,$J$1,収穫記録!$I:$I,$J$2,収穫記録!$J:$J,O$9,収穫記録!$F:$F,$I404,収穫記録!$B:$B,"&gt;="&amp;$J$5,収穫記録!$B:$B,"&lt;="&amp;$J$6)
/_xlfn.UNIQUE(_xlfn._xlws.FILTER($E:$E,$D:$D=$J$3))
/IF($J$4="総計",1,IF($J$4="割合",$H404,$K404/10))
),0)</f>
        <v/>
      </c>
      <c r="P404" s="48" t="str" cm="1">
        <f t="array" ref="P404">IFERROR(
IF(OR(P$9="",$I404=""),"",
SUMIFS(収穫記録!$P:$P,収穫記録!$D:$D,$J$1,収穫記録!$I:$I,$J$2,収穫記録!$J:$J,P$9,収穫記録!$F:$F,$I404,収穫記録!$B:$B,"&gt;="&amp;$J$5,収穫記録!$B:$B,"&lt;="&amp;$J$6)
/_xlfn.UNIQUE(_xlfn._xlws.FILTER($E:$E,$D:$D=$J$3))
/IF($J$4="総計",1,IF($J$4="割合",$H404,$K404/10))
),0)</f>
        <v/>
      </c>
      <c r="Q404" s="48" t="str" cm="1">
        <f t="array" ref="Q404">IFERROR(
IF(OR(Q$9="",$I404=""),"",
SUMIFS(収穫記録!$P:$P,収穫記録!$D:$D,$J$1,収穫記録!$I:$I,$J$2,収穫記録!$J:$J,Q$9,収穫記録!$F:$F,$I404,収穫記録!$B:$B,"&gt;="&amp;$J$5,収穫記録!$B:$B,"&lt;="&amp;$J$6)
/_xlfn.UNIQUE(_xlfn._xlws.FILTER($E:$E,$D:$D=$J$3))
/IF($J$4="総計",1,IF($J$4="割合",$H404,$K404/10))
),0)</f>
        <v/>
      </c>
      <c r="R404" s="48" t="str" cm="1">
        <f t="array" ref="R404">IFERROR(
IF(OR(R$9="",$I404=""),"",
SUMIFS(収穫記録!$P:$P,収穫記録!$D:$D,$J$1,収穫記録!$I:$I,$J$2,収穫記録!$J:$J,R$9,収穫記録!$F:$F,$I404,収穫記録!$B:$B,"&gt;="&amp;$J$5,収穫記録!$B:$B,"&lt;="&amp;$J$6)
/_xlfn.UNIQUE(_xlfn._xlws.FILTER($E:$E,$D:$D=$J$3))
/IF($J$4="総計",1,IF($J$4="割合",$H404,$K404/10))
),0)</f>
        <v/>
      </c>
      <c r="S404" s="48" t="str" cm="1">
        <f t="array" ref="S404">IFERROR(
IF(OR(S$9="",$I404=""),"",
SUMIFS(収穫記録!$P:$P,収穫記録!$D:$D,$J$1,収穫記録!$I:$I,$J$2,収穫記録!$J:$J,S$9,収穫記録!$F:$F,$I404,収穫記録!$B:$B,"&gt;="&amp;$J$5,収穫記録!$B:$B,"&lt;="&amp;$J$6)
/_xlfn.UNIQUE(_xlfn._xlws.FILTER($E:$E,$D:$D=$J$3))
/IF($J$4="総計",1,IF($J$4="割合",$H404,$K404/10))
),0)</f>
        <v/>
      </c>
      <c r="T404" s="48" t="str" cm="1">
        <f t="array" ref="T404">IFERROR(
IF(OR(T$9="",$I404=""),"",
SUMIFS(収穫記録!$P:$P,収穫記録!$D:$D,$J$1,収穫記録!$I:$I,$J$2,収穫記録!$J:$J,T$9,収穫記録!$F:$F,$I404,収穫記録!$B:$B,"&gt;="&amp;$J$5,収穫記録!$B:$B,"&lt;="&amp;$J$6)
/_xlfn.UNIQUE(_xlfn._xlws.FILTER($E:$E,$D:$D=$J$3))
/IF($J$4="総計",1,IF($J$4="割合",$H404,$K404/10))
),0)</f>
        <v/>
      </c>
      <c r="U404" s="48" t="str" cm="1">
        <f t="array" ref="U404">IFERROR(
IF(OR(U$9="",$I404=""),"",
SUMIFS(収穫記録!$P:$P,収穫記録!$D:$D,$J$1,収穫記録!$I:$I,$J$2,収穫記録!$J:$J,U$9,収穫記録!$F:$F,$I404,収穫記録!$B:$B,"&gt;="&amp;$J$5,収穫記録!$B:$B,"&lt;="&amp;$J$6)
/_xlfn.UNIQUE(_xlfn._xlws.FILTER($E:$E,$D:$D=$J$3))
/IF($J$4="総計",1,IF($J$4="割合",$H404,$K404/10))
),0)</f>
        <v/>
      </c>
      <c r="V404" s="48" t="str" cm="1">
        <f t="array" ref="V404">IFERROR(
IF(OR(V$9="",$I404=""),"",
SUMIFS(収穫記録!$P:$P,収穫記録!$D:$D,$J$1,収穫記録!$I:$I,$J$2,収穫記録!$J:$J,V$9,収穫記録!$F:$F,$I404,収穫記録!$B:$B,"&gt;="&amp;$J$5,収穫記録!$B:$B,"&lt;="&amp;$J$6)
/_xlfn.UNIQUE(_xlfn._xlws.FILTER($E:$E,$D:$D=$J$3))
/IF($J$4="総計",1,IF($J$4="割合",$H404,$K404/10))
),0)</f>
        <v/>
      </c>
      <c r="W404" s="48" t="str" cm="1">
        <f t="array" ref="W404">IFERROR(
IF(OR(W$9="",$I404=""),"",
SUMIFS(収穫記録!$P:$P,収穫記録!$D:$D,$J$1,収穫記録!$I:$I,$J$2,収穫記録!$J:$J,W$9,収穫記録!$F:$F,$I404,収穫記録!$B:$B,"&gt;="&amp;$J$5,収穫記録!$B:$B,"&lt;="&amp;$J$6)
/_xlfn.UNIQUE(_xlfn._xlws.FILTER($E:$E,$D:$D=$J$3))
/IF($J$4="総計",1,IF($J$4="割合",$H404,$K404/10))
),0)</f>
        <v/>
      </c>
      <c r="X404" s="48" t="str" cm="1">
        <f t="array" ref="X404">IFERROR(
IF(OR(X$9="",$I404=""),"",
SUMIFS(収穫記録!$P:$P,収穫記録!$D:$D,$J$1,収穫記録!$I:$I,$J$2,収穫記録!$J:$J,X$9,収穫記録!$F:$F,$I404,収穫記録!$B:$B,"&gt;="&amp;$J$5,収穫記録!$B:$B,"&lt;="&amp;$J$6)
/_xlfn.UNIQUE(_xlfn._xlws.FILTER($E:$E,$D:$D=$J$3))
/IF($J$4="総計",1,IF($J$4="割合",$H404,$K404/10))
),0)</f>
        <v/>
      </c>
    </row>
    <row r="405" spans="10:24">
      <c r="J405" s="13"/>
      <c r="K405" s="37"/>
      <c r="L405" s="46" t="str">
        <f t="shared" si="6"/>
        <v/>
      </c>
      <c r="M405" s="47" cm="1">
        <f t="array" ref="M405">IFERROR(
IF(OR(M$9="",$I405=""),"",
SUMIFS(収穫記録!$P:$P,収穫記録!$D:$D,$J$1,収穫記録!$I:$I,$J$2,収穫記録!$J:$J,M$9,収穫記録!$F:$F,$I405,収穫記録!$B:$B,"&gt;="&amp;$J$5,収穫記録!$B:$B,"&lt;="&amp;$J$6)
/_xlfn.UNIQUE(_xlfn._xlws.FILTER($E:$E,$D:$D=$J$3))
/IF($J$4="総計",1,IF($J$4="割合",$H405,$K405/10))
),0)</f>
        <v>0</v>
      </c>
      <c r="N405" s="48" t="str" cm="1">
        <f t="array" ref="N405">IFERROR(
IF(OR(N$9="",$I405=""),"",
SUMIFS(収穫記録!$P:$P,収穫記録!$D:$D,$J$1,収穫記録!$I:$I,$J$2,収穫記録!$J:$J,N$9,収穫記録!$F:$F,$I405,収穫記録!$B:$B,"&gt;="&amp;$J$5,収穫記録!$B:$B,"&lt;="&amp;$J$6)
/_xlfn.UNIQUE(_xlfn._xlws.FILTER($E:$E,$D:$D=$J$3))
/IF($J$4="総計",1,IF($J$4="割合",$H405,$K405/10))
),0)</f>
        <v/>
      </c>
      <c r="O405" s="48" t="str" cm="1">
        <f t="array" ref="O405">IFERROR(
IF(OR(O$9="",$I405=""),"",
SUMIFS(収穫記録!$P:$P,収穫記録!$D:$D,$J$1,収穫記録!$I:$I,$J$2,収穫記録!$J:$J,O$9,収穫記録!$F:$F,$I405,収穫記録!$B:$B,"&gt;="&amp;$J$5,収穫記録!$B:$B,"&lt;="&amp;$J$6)
/_xlfn.UNIQUE(_xlfn._xlws.FILTER($E:$E,$D:$D=$J$3))
/IF($J$4="総計",1,IF($J$4="割合",$H405,$K405/10))
),0)</f>
        <v/>
      </c>
      <c r="P405" s="48" t="str" cm="1">
        <f t="array" ref="P405">IFERROR(
IF(OR(P$9="",$I405=""),"",
SUMIFS(収穫記録!$P:$P,収穫記録!$D:$D,$J$1,収穫記録!$I:$I,$J$2,収穫記録!$J:$J,P$9,収穫記録!$F:$F,$I405,収穫記録!$B:$B,"&gt;="&amp;$J$5,収穫記録!$B:$B,"&lt;="&amp;$J$6)
/_xlfn.UNIQUE(_xlfn._xlws.FILTER($E:$E,$D:$D=$J$3))
/IF($J$4="総計",1,IF($J$4="割合",$H405,$K405/10))
),0)</f>
        <v/>
      </c>
      <c r="Q405" s="48" t="str" cm="1">
        <f t="array" ref="Q405">IFERROR(
IF(OR(Q$9="",$I405=""),"",
SUMIFS(収穫記録!$P:$P,収穫記録!$D:$D,$J$1,収穫記録!$I:$I,$J$2,収穫記録!$J:$J,Q$9,収穫記録!$F:$F,$I405,収穫記録!$B:$B,"&gt;="&amp;$J$5,収穫記録!$B:$B,"&lt;="&amp;$J$6)
/_xlfn.UNIQUE(_xlfn._xlws.FILTER($E:$E,$D:$D=$J$3))
/IF($J$4="総計",1,IF($J$4="割合",$H405,$K405/10))
),0)</f>
        <v/>
      </c>
      <c r="R405" s="48" t="str" cm="1">
        <f t="array" ref="R405">IFERROR(
IF(OR(R$9="",$I405=""),"",
SUMIFS(収穫記録!$P:$P,収穫記録!$D:$D,$J$1,収穫記録!$I:$I,$J$2,収穫記録!$J:$J,R$9,収穫記録!$F:$F,$I405,収穫記録!$B:$B,"&gt;="&amp;$J$5,収穫記録!$B:$B,"&lt;="&amp;$J$6)
/_xlfn.UNIQUE(_xlfn._xlws.FILTER($E:$E,$D:$D=$J$3))
/IF($J$4="総計",1,IF($J$4="割合",$H405,$K405/10))
),0)</f>
        <v/>
      </c>
      <c r="S405" s="48" t="str" cm="1">
        <f t="array" ref="S405">IFERROR(
IF(OR(S$9="",$I405=""),"",
SUMIFS(収穫記録!$P:$P,収穫記録!$D:$D,$J$1,収穫記録!$I:$I,$J$2,収穫記録!$J:$J,S$9,収穫記録!$F:$F,$I405,収穫記録!$B:$B,"&gt;="&amp;$J$5,収穫記録!$B:$B,"&lt;="&amp;$J$6)
/_xlfn.UNIQUE(_xlfn._xlws.FILTER($E:$E,$D:$D=$J$3))
/IF($J$4="総計",1,IF($J$4="割合",$H405,$K405/10))
),0)</f>
        <v/>
      </c>
      <c r="T405" s="48" t="str" cm="1">
        <f t="array" ref="T405">IFERROR(
IF(OR(T$9="",$I405=""),"",
SUMIFS(収穫記録!$P:$P,収穫記録!$D:$D,$J$1,収穫記録!$I:$I,$J$2,収穫記録!$J:$J,T$9,収穫記録!$F:$F,$I405,収穫記録!$B:$B,"&gt;="&amp;$J$5,収穫記録!$B:$B,"&lt;="&amp;$J$6)
/_xlfn.UNIQUE(_xlfn._xlws.FILTER($E:$E,$D:$D=$J$3))
/IF($J$4="総計",1,IF($J$4="割合",$H405,$K405/10))
),0)</f>
        <v/>
      </c>
      <c r="U405" s="48" t="str" cm="1">
        <f t="array" ref="U405">IFERROR(
IF(OR(U$9="",$I405=""),"",
SUMIFS(収穫記録!$P:$P,収穫記録!$D:$D,$J$1,収穫記録!$I:$I,$J$2,収穫記録!$J:$J,U$9,収穫記録!$F:$F,$I405,収穫記録!$B:$B,"&gt;="&amp;$J$5,収穫記録!$B:$B,"&lt;="&amp;$J$6)
/_xlfn.UNIQUE(_xlfn._xlws.FILTER($E:$E,$D:$D=$J$3))
/IF($J$4="総計",1,IF($J$4="割合",$H405,$K405/10))
),0)</f>
        <v/>
      </c>
      <c r="V405" s="48" t="str" cm="1">
        <f t="array" ref="V405">IFERROR(
IF(OR(V$9="",$I405=""),"",
SUMIFS(収穫記録!$P:$P,収穫記録!$D:$D,$J$1,収穫記録!$I:$I,$J$2,収穫記録!$J:$J,V$9,収穫記録!$F:$F,$I405,収穫記録!$B:$B,"&gt;="&amp;$J$5,収穫記録!$B:$B,"&lt;="&amp;$J$6)
/_xlfn.UNIQUE(_xlfn._xlws.FILTER($E:$E,$D:$D=$J$3))
/IF($J$4="総計",1,IF($J$4="割合",$H405,$K405/10))
),0)</f>
        <v/>
      </c>
      <c r="W405" s="48" t="str" cm="1">
        <f t="array" ref="W405">IFERROR(
IF(OR(W$9="",$I405=""),"",
SUMIFS(収穫記録!$P:$P,収穫記録!$D:$D,$J$1,収穫記録!$I:$I,$J$2,収穫記録!$J:$J,W$9,収穫記録!$F:$F,$I405,収穫記録!$B:$B,"&gt;="&amp;$J$5,収穫記録!$B:$B,"&lt;="&amp;$J$6)
/_xlfn.UNIQUE(_xlfn._xlws.FILTER($E:$E,$D:$D=$J$3))
/IF($J$4="総計",1,IF($J$4="割合",$H405,$K405/10))
),0)</f>
        <v/>
      </c>
      <c r="X405" s="48" t="str" cm="1">
        <f t="array" ref="X405">IFERROR(
IF(OR(X$9="",$I405=""),"",
SUMIFS(収穫記録!$P:$P,収穫記録!$D:$D,$J$1,収穫記録!$I:$I,$J$2,収穫記録!$J:$J,X$9,収穫記録!$F:$F,$I405,収穫記録!$B:$B,"&gt;="&amp;$J$5,収穫記録!$B:$B,"&lt;="&amp;$J$6)
/_xlfn.UNIQUE(_xlfn._xlws.FILTER($E:$E,$D:$D=$J$3))
/IF($J$4="総計",1,IF($J$4="割合",$H405,$K405/10))
),0)</f>
        <v/>
      </c>
    </row>
    <row r="406" spans="10:24">
      <c r="J406" s="13"/>
      <c r="K406" s="37"/>
      <c r="L406" s="46" t="str">
        <f t="shared" si="6"/>
        <v/>
      </c>
      <c r="M406" s="47" cm="1">
        <f t="array" ref="M406">IFERROR(
IF(OR(M$9="",$I406=""),"",
SUMIFS(収穫記録!$P:$P,収穫記録!$D:$D,$J$1,収穫記録!$I:$I,$J$2,収穫記録!$J:$J,M$9,収穫記録!$F:$F,$I406,収穫記録!$B:$B,"&gt;="&amp;$J$5,収穫記録!$B:$B,"&lt;="&amp;$J$6)
/_xlfn.UNIQUE(_xlfn._xlws.FILTER($E:$E,$D:$D=$J$3))
/IF($J$4="総計",1,IF($J$4="割合",$H406,$K406/10))
),0)</f>
        <v>0</v>
      </c>
      <c r="N406" s="48" t="str" cm="1">
        <f t="array" ref="N406">IFERROR(
IF(OR(N$9="",$I406=""),"",
SUMIFS(収穫記録!$P:$P,収穫記録!$D:$D,$J$1,収穫記録!$I:$I,$J$2,収穫記録!$J:$J,N$9,収穫記録!$F:$F,$I406,収穫記録!$B:$B,"&gt;="&amp;$J$5,収穫記録!$B:$B,"&lt;="&amp;$J$6)
/_xlfn.UNIQUE(_xlfn._xlws.FILTER($E:$E,$D:$D=$J$3))
/IF($J$4="総計",1,IF($J$4="割合",$H406,$K406/10))
),0)</f>
        <v/>
      </c>
      <c r="O406" s="48" t="str" cm="1">
        <f t="array" ref="O406">IFERROR(
IF(OR(O$9="",$I406=""),"",
SUMIFS(収穫記録!$P:$P,収穫記録!$D:$D,$J$1,収穫記録!$I:$I,$J$2,収穫記録!$J:$J,O$9,収穫記録!$F:$F,$I406,収穫記録!$B:$B,"&gt;="&amp;$J$5,収穫記録!$B:$B,"&lt;="&amp;$J$6)
/_xlfn.UNIQUE(_xlfn._xlws.FILTER($E:$E,$D:$D=$J$3))
/IF($J$4="総計",1,IF($J$4="割合",$H406,$K406/10))
),0)</f>
        <v/>
      </c>
      <c r="P406" s="48" t="str" cm="1">
        <f t="array" ref="P406">IFERROR(
IF(OR(P$9="",$I406=""),"",
SUMIFS(収穫記録!$P:$P,収穫記録!$D:$D,$J$1,収穫記録!$I:$I,$J$2,収穫記録!$J:$J,P$9,収穫記録!$F:$F,$I406,収穫記録!$B:$B,"&gt;="&amp;$J$5,収穫記録!$B:$B,"&lt;="&amp;$J$6)
/_xlfn.UNIQUE(_xlfn._xlws.FILTER($E:$E,$D:$D=$J$3))
/IF($J$4="総計",1,IF($J$4="割合",$H406,$K406/10))
),0)</f>
        <v/>
      </c>
      <c r="Q406" s="48" t="str" cm="1">
        <f t="array" ref="Q406">IFERROR(
IF(OR(Q$9="",$I406=""),"",
SUMIFS(収穫記録!$P:$P,収穫記録!$D:$D,$J$1,収穫記録!$I:$I,$J$2,収穫記録!$J:$J,Q$9,収穫記録!$F:$F,$I406,収穫記録!$B:$B,"&gt;="&amp;$J$5,収穫記録!$B:$B,"&lt;="&amp;$J$6)
/_xlfn.UNIQUE(_xlfn._xlws.FILTER($E:$E,$D:$D=$J$3))
/IF($J$4="総計",1,IF($J$4="割合",$H406,$K406/10))
),0)</f>
        <v/>
      </c>
      <c r="R406" s="48" t="str" cm="1">
        <f t="array" ref="R406">IFERROR(
IF(OR(R$9="",$I406=""),"",
SUMIFS(収穫記録!$P:$P,収穫記録!$D:$D,$J$1,収穫記録!$I:$I,$J$2,収穫記録!$J:$J,R$9,収穫記録!$F:$F,$I406,収穫記録!$B:$B,"&gt;="&amp;$J$5,収穫記録!$B:$B,"&lt;="&amp;$J$6)
/_xlfn.UNIQUE(_xlfn._xlws.FILTER($E:$E,$D:$D=$J$3))
/IF($J$4="総計",1,IF($J$4="割合",$H406,$K406/10))
),0)</f>
        <v/>
      </c>
      <c r="S406" s="48" t="str" cm="1">
        <f t="array" ref="S406">IFERROR(
IF(OR(S$9="",$I406=""),"",
SUMIFS(収穫記録!$P:$P,収穫記録!$D:$D,$J$1,収穫記録!$I:$I,$J$2,収穫記録!$J:$J,S$9,収穫記録!$F:$F,$I406,収穫記録!$B:$B,"&gt;="&amp;$J$5,収穫記録!$B:$B,"&lt;="&amp;$J$6)
/_xlfn.UNIQUE(_xlfn._xlws.FILTER($E:$E,$D:$D=$J$3))
/IF($J$4="総計",1,IF($J$4="割合",$H406,$K406/10))
),0)</f>
        <v/>
      </c>
      <c r="T406" s="48" t="str" cm="1">
        <f t="array" ref="T406">IFERROR(
IF(OR(T$9="",$I406=""),"",
SUMIFS(収穫記録!$P:$P,収穫記録!$D:$D,$J$1,収穫記録!$I:$I,$J$2,収穫記録!$J:$J,T$9,収穫記録!$F:$F,$I406,収穫記録!$B:$B,"&gt;="&amp;$J$5,収穫記録!$B:$B,"&lt;="&amp;$J$6)
/_xlfn.UNIQUE(_xlfn._xlws.FILTER($E:$E,$D:$D=$J$3))
/IF($J$4="総計",1,IF($J$4="割合",$H406,$K406/10))
),0)</f>
        <v/>
      </c>
      <c r="U406" s="48" t="str" cm="1">
        <f t="array" ref="U406">IFERROR(
IF(OR(U$9="",$I406=""),"",
SUMIFS(収穫記録!$P:$P,収穫記録!$D:$D,$J$1,収穫記録!$I:$I,$J$2,収穫記録!$J:$J,U$9,収穫記録!$F:$F,$I406,収穫記録!$B:$B,"&gt;="&amp;$J$5,収穫記録!$B:$B,"&lt;="&amp;$J$6)
/_xlfn.UNIQUE(_xlfn._xlws.FILTER($E:$E,$D:$D=$J$3))
/IF($J$4="総計",1,IF($J$4="割合",$H406,$K406/10))
),0)</f>
        <v/>
      </c>
      <c r="V406" s="48" t="str" cm="1">
        <f t="array" ref="V406">IFERROR(
IF(OR(V$9="",$I406=""),"",
SUMIFS(収穫記録!$P:$P,収穫記録!$D:$D,$J$1,収穫記録!$I:$I,$J$2,収穫記録!$J:$J,V$9,収穫記録!$F:$F,$I406,収穫記録!$B:$B,"&gt;="&amp;$J$5,収穫記録!$B:$B,"&lt;="&amp;$J$6)
/_xlfn.UNIQUE(_xlfn._xlws.FILTER($E:$E,$D:$D=$J$3))
/IF($J$4="総計",1,IF($J$4="割合",$H406,$K406/10))
),0)</f>
        <v/>
      </c>
      <c r="W406" s="48" t="str" cm="1">
        <f t="array" ref="W406">IFERROR(
IF(OR(W$9="",$I406=""),"",
SUMIFS(収穫記録!$P:$P,収穫記録!$D:$D,$J$1,収穫記録!$I:$I,$J$2,収穫記録!$J:$J,W$9,収穫記録!$F:$F,$I406,収穫記録!$B:$B,"&gt;="&amp;$J$5,収穫記録!$B:$B,"&lt;="&amp;$J$6)
/_xlfn.UNIQUE(_xlfn._xlws.FILTER($E:$E,$D:$D=$J$3))
/IF($J$4="総計",1,IF($J$4="割合",$H406,$K406/10))
),0)</f>
        <v/>
      </c>
      <c r="X406" s="48" t="str" cm="1">
        <f t="array" ref="X406">IFERROR(
IF(OR(X$9="",$I406=""),"",
SUMIFS(収穫記録!$P:$P,収穫記録!$D:$D,$J$1,収穫記録!$I:$I,$J$2,収穫記録!$J:$J,X$9,収穫記録!$F:$F,$I406,収穫記録!$B:$B,"&gt;="&amp;$J$5,収穫記録!$B:$B,"&lt;="&amp;$J$6)
/_xlfn.UNIQUE(_xlfn._xlws.FILTER($E:$E,$D:$D=$J$3))
/IF($J$4="総計",1,IF($J$4="割合",$H406,$K406/10))
),0)</f>
        <v/>
      </c>
    </row>
    <row r="407" spans="10:24">
      <c r="J407" s="13"/>
      <c r="K407" s="37"/>
      <c r="L407" s="46" t="str">
        <f t="shared" si="6"/>
        <v/>
      </c>
      <c r="M407" s="47" cm="1">
        <f t="array" ref="M407">IFERROR(
IF(OR(M$9="",$I407=""),"",
SUMIFS(収穫記録!$P:$P,収穫記録!$D:$D,$J$1,収穫記録!$I:$I,$J$2,収穫記録!$J:$J,M$9,収穫記録!$F:$F,$I407,収穫記録!$B:$B,"&gt;="&amp;$J$5,収穫記録!$B:$B,"&lt;="&amp;$J$6)
/_xlfn.UNIQUE(_xlfn._xlws.FILTER($E:$E,$D:$D=$J$3))
/IF($J$4="総計",1,IF($J$4="割合",$H407,$K407/10))
),0)</f>
        <v>0</v>
      </c>
      <c r="N407" s="48" t="str" cm="1">
        <f t="array" ref="N407">IFERROR(
IF(OR(N$9="",$I407=""),"",
SUMIFS(収穫記録!$P:$P,収穫記録!$D:$D,$J$1,収穫記録!$I:$I,$J$2,収穫記録!$J:$J,N$9,収穫記録!$F:$F,$I407,収穫記録!$B:$B,"&gt;="&amp;$J$5,収穫記録!$B:$B,"&lt;="&amp;$J$6)
/_xlfn.UNIQUE(_xlfn._xlws.FILTER($E:$E,$D:$D=$J$3))
/IF($J$4="総計",1,IF($J$4="割合",$H407,$K407/10))
),0)</f>
        <v/>
      </c>
      <c r="O407" s="48" t="str" cm="1">
        <f t="array" ref="O407">IFERROR(
IF(OR(O$9="",$I407=""),"",
SUMIFS(収穫記録!$P:$P,収穫記録!$D:$D,$J$1,収穫記録!$I:$I,$J$2,収穫記録!$J:$J,O$9,収穫記録!$F:$F,$I407,収穫記録!$B:$B,"&gt;="&amp;$J$5,収穫記録!$B:$B,"&lt;="&amp;$J$6)
/_xlfn.UNIQUE(_xlfn._xlws.FILTER($E:$E,$D:$D=$J$3))
/IF($J$4="総計",1,IF($J$4="割合",$H407,$K407/10))
),0)</f>
        <v/>
      </c>
      <c r="P407" s="48" t="str" cm="1">
        <f t="array" ref="P407">IFERROR(
IF(OR(P$9="",$I407=""),"",
SUMIFS(収穫記録!$P:$P,収穫記録!$D:$D,$J$1,収穫記録!$I:$I,$J$2,収穫記録!$J:$J,P$9,収穫記録!$F:$F,$I407,収穫記録!$B:$B,"&gt;="&amp;$J$5,収穫記録!$B:$B,"&lt;="&amp;$J$6)
/_xlfn.UNIQUE(_xlfn._xlws.FILTER($E:$E,$D:$D=$J$3))
/IF($J$4="総計",1,IF($J$4="割合",$H407,$K407/10))
),0)</f>
        <v/>
      </c>
      <c r="Q407" s="48" t="str" cm="1">
        <f t="array" ref="Q407">IFERROR(
IF(OR(Q$9="",$I407=""),"",
SUMIFS(収穫記録!$P:$P,収穫記録!$D:$D,$J$1,収穫記録!$I:$I,$J$2,収穫記録!$J:$J,Q$9,収穫記録!$F:$F,$I407,収穫記録!$B:$B,"&gt;="&amp;$J$5,収穫記録!$B:$B,"&lt;="&amp;$J$6)
/_xlfn.UNIQUE(_xlfn._xlws.FILTER($E:$E,$D:$D=$J$3))
/IF($J$4="総計",1,IF($J$4="割合",$H407,$K407/10))
),0)</f>
        <v/>
      </c>
      <c r="R407" s="48" t="str" cm="1">
        <f t="array" ref="R407">IFERROR(
IF(OR(R$9="",$I407=""),"",
SUMIFS(収穫記録!$P:$P,収穫記録!$D:$D,$J$1,収穫記録!$I:$I,$J$2,収穫記録!$J:$J,R$9,収穫記録!$F:$F,$I407,収穫記録!$B:$B,"&gt;="&amp;$J$5,収穫記録!$B:$B,"&lt;="&amp;$J$6)
/_xlfn.UNIQUE(_xlfn._xlws.FILTER($E:$E,$D:$D=$J$3))
/IF($J$4="総計",1,IF($J$4="割合",$H407,$K407/10))
),0)</f>
        <v/>
      </c>
      <c r="S407" s="48" t="str" cm="1">
        <f t="array" ref="S407">IFERROR(
IF(OR(S$9="",$I407=""),"",
SUMIFS(収穫記録!$P:$P,収穫記録!$D:$D,$J$1,収穫記録!$I:$I,$J$2,収穫記録!$J:$J,S$9,収穫記録!$F:$F,$I407,収穫記録!$B:$B,"&gt;="&amp;$J$5,収穫記録!$B:$B,"&lt;="&amp;$J$6)
/_xlfn.UNIQUE(_xlfn._xlws.FILTER($E:$E,$D:$D=$J$3))
/IF($J$4="総計",1,IF($J$4="割合",$H407,$K407/10))
),0)</f>
        <v/>
      </c>
      <c r="T407" s="48" t="str" cm="1">
        <f t="array" ref="T407">IFERROR(
IF(OR(T$9="",$I407=""),"",
SUMIFS(収穫記録!$P:$P,収穫記録!$D:$D,$J$1,収穫記録!$I:$I,$J$2,収穫記録!$J:$J,T$9,収穫記録!$F:$F,$I407,収穫記録!$B:$B,"&gt;="&amp;$J$5,収穫記録!$B:$B,"&lt;="&amp;$J$6)
/_xlfn.UNIQUE(_xlfn._xlws.FILTER($E:$E,$D:$D=$J$3))
/IF($J$4="総計",1,IF($J$4="割合",$H407,$K407/10))
),0)</f>
        <v/>
      </c>
      <c r="U407" s="48" t="str" cm="1">
        <f t="array" ref="U407">IFERROR(
IF(OR(U$9="",$I407=""),"",
SUMIFS(収穫記録!$P:$P,収穫記録!$D:$D,$J$1,収穫記録!$I:$I,$J$2,収穫記録!$J:$J,U$9,収穫記録!$F:$F,$I407,収穫記録!$B:$B,"&gt;="&amp;$J$5,収穫記録!$B:$B,"&lt;="&amp;$J$6)
/_xlfn.UNIQUE(_xlfn._xlws.FILTER($E:$E,$D:$D=$J$3))
/IF($J$4="総計",1,IF($J$4="割合",$H407,$K407/10))
),0)</f>
        <v/>
      </c>
      <c r="V407" s="48" t="str" cm="1">
        <f t="array" ref="V407">IFERROR(
IF(OR(V$9="",$I407=""),"",
SUMIFS(収穫記録!$P:$P,収穫記録!$D:$D,$J$1,収穫記録!$I:$I,$J$2,収穫記録!$J:$J,V$9,収穫記録!$F:$F,$I407,収穫記録!$B:$B,"&gt;="&amp;$J$5,収穫記録!$B:$B,"&lt;="&amp;$J$6)
/_xlfn.UNIQUE(_xlfn._xlws.FILTER($E:$E,$D:$D=$J$3))
/IF($J$4="総計",1,IF($J$4="割合",$H407,$K407/10))
),0)</f>
        <v/>
      </c>
      <c r="W407" s="48" t="str" cm="1">
        <f t="array" ref="W407">IFERROR(
IF(OR(W$9="",$I407=""),"",
SUMIFS(収穫記録!$P:$P,収穫記録!$D:$D,$J$1,収穫記録!$I:$I,$J$2,収穫記録!$J:$J,W$9,収穫記録!$F:$F,$I407,収穫記録!$B:$B,"&gt;="&amp;$J$5,収穫記録!$B:$B,"&lt;="&amp;$J$6)
/_xlfn.UNIQUE(_xlfn._xlws.FILTER($E:$E,$D:$D=$J$3))
/IF($J$4="総計",1,IF($J$4="割合",$H407,$K407/10))
),0)</f>
        <v/>
      </c>
      <c r="X407" s="48" t="str" cm="1">
        <f t="array" ref="X407">IFERROR(
IF(OR(X$9="",$I407=""),"",
SUMIFS(収穫記録!$P:$P,収穫記録!$D:$D,$J$1,収穫記録!$I:$I,$J$2,収穫記録!$J:$J,X$9,収穫記録!$F:$F,$I407,収穫記録!$B:$B,"&gt;="&amp;$J$5,収穫記録!$B:$B,"&lt;="&amp;$J$6)
/_xlfn.UNIQUE(_xlfn._xlws.FILTER($E:$E,$D:$D=$J$3))
/IF($J$4="総計",1,IF($J$4="割合",$H407,$K407/10))
),0)</f>
        <v/>
      </c>
    </row>
    <row r="408" spans="10:24">
      <c r="J408" s="13"/>
      <c r="K408" s="37"/>
      <c r="L408" s="46" t="str">
        <f t="shared" si="6"/>
        <v/>
      </c>
      <c r="M408" s="47" cm="1">
        <f t="array" ref="M408">IFERROR(
IF(OR(M$9="",$I408=""),"",
SUMIFS(収穫記録!$P:$P,収穫記録!$D:$D,$J$1,収穫記録!$I:$I,$J$2,収穫記録!$J:$J,M$9,収穫記録!$F:$F,$I408,収穫記録!$B:$B,"&gt;="&amp;$J$5,収穫記録!$B:$B,"&lt;="&amp;$J$6)
/_xlfn.UNIQUE(_xlfn._xlws.FILTER($E:$E,$D:$D=$J$3))
/IF($J$4="総計",1,IF($J$4="割合",$H408,$K408/10))
),0)</f>
        <v>0</v>
      </c>
      <c r="N408" s="48" t="str" cm="1">
        <f t="array" ref="N408">IFERROR(
IF(OR(N$9="",$I408=""),"",
SUMIFS(収穫記録!$P:$P,収穫記録!$D:$D,$J$1,収穫記録!$I:$I,$J$2,収穫記録!$J:$J,N$9,収穫記録!$F:$F,$I408,収穫記録!$B:$B,"&gt;="&amp;$J$5,収穫記録!$B:$B,"&lt;="&amp;$J$6)
/_xlfn.UNIQUE(_xlfn._xlws.FILTER($E:$E,$D:$D=$J$3))
/IF($J$4="総計",1,IF($J$4="割合",$H408,$K408/10))
),0)</f>
        <v/>
      </c>
      <c r="O408" s="48" t="str" cm="1">
        <f t="array" ref="O408">IFERROR(
IF(OR(O$9="",$I408=""),"",
SUMIFS(収穫記録!$P:$P,収穫記録!$D:$D,$J$1,収穫記録!$I:$I,$J$2,収穫記録!$J:$J,O$9,収穫記録!$F:$F,$I408,収穫記録!$B:$B,"&gt;="&amp;$J$5,収穫記録!$B:$B,"&lt;="&amp;$J$6)
/_xlfn.UNIQUE(_xlfn._xlws.FILTER($E:$E,$D:$D=$J$3))
/IF($J$4="総計",1,IF($J$4="割合",$H408,$K408/10))
),0)</f>
        <v/>
      </c>
      <c r="P408" s="48" t="str" cm="1">
        <f t="array" ref="P408">IFERROR(
IF(OR(P$9="",$I408=""),"",
SUMIFS(収穫記録!$P:$P,収穫記録!$D:$D,$J$1,収穫記録!$I:$I,$J$2,収穫記録!$J:$J,P$9,収穫記録!$F:$F,$I408,収穫記録!$B:$B,"&gt;="&amp;$J$5,収穫記録!$B:$B,"&lt;="&amp;$J$6)
/_xlfn.UNIQUE(_xlfn._xlws.FILTER($E:$E,$D:$D=$J$3))
/IF($J$4="総計",1,IF($J$4="割合",$H408,$K408/10))
),0)</f>
        <v/>
      </c>
      <c r="Q408" s="48" t="str" cm="1">
        <f t="array" ref="Q408">IFERROR(
IF(OR(Q$9="",$I408=""),"",
SUMIFS(収穫記録!$P:$P,収穫記録!$D:$D,$J$1,収穫記録!$I:$I,$J$2,収穫記録!$J:$J,Q$9,収穫記録!$F:$F,$I408,収穫記録!$B:$B,"&gt;="&amp;$J$5,収穫記録!$B:$B,"&lt;="&amp;$J$6)
/_xlfn.UNIQUE(_xlfn._xlws.FILTER($E:$E,$D:$D=$J$3))
/IF($J$4="総計",1,IF($J$4="割合",$H408,$K408/10))
),0)</f>
        <v/>
      </c>
      <c r="R408" s="48" t="str" cm="1">
        <f t="array" ref="R408">IFERROR(
IF(OR(R$9="",$I408=""),"",
SUMIFS(収穫記録!$P:$P,収穫記録!$D:$D,$J$1,収穫記録!$I:$I,$J$2,収穫記録!$J:$J,R$9,収穫記録!$F:$F,$I408,収穫記録!$B:$B,"&gt;="&amp;$J$5,収穫記録!$B:$B,"&lt;="&amp;$J$6)
/_xlfn.UNIQUE(_xlfn._xlws.FILTER($E:$E,$D:$D=$J$3))
/IF($J$4="総計",1,IF($J$4="割合",$H408,$K408/10))
),0)</f>
        <v/>
      </c>
      <c r="S408" s="48" t="str" cm="1">
        <f t="array" ref="S408">IFERROR(
IF(OR(S$9="",$I408=""),"",
SUMIFS(収穫記録!$P:$P,収穫記録!$D:$D,$J$1,収穫記録!$I:$I,$J$2,収穫記録!$J:$J,S$9,収穫記録!$F:$F,$I408,収穫記録!$B:$B,"&gt;="&amp;$J$5,収穫記録!$B:$B,"&lt;="&amp;$J$6)
/_xlfn.UNIQUE(_xlfn._xlws.FILTER($E:$E,$D:$D=$J$3))
/IF($J$4="総計",1,IF($J$4="割合",$H408,$K408/10))
),0)</f>
        <v/>
      </c>
      <c r="T408" s="48" t="str" cm="1">
        <f t="array" ref="T408">IFERROR(
IF(OR(T$9="",$I408=""),"",
SUMIFS(収穫記録!$P:$P,収穫記録!$D:$D,$J$1,収穫記録!$I:$I,$J$2,収穫記録!$J:$J,T$9,収穫記録!$F:$F,$I408,収穫記録!$B:$B,"&gt;="&amp;$J$5,収穫記録!$B:$B,"&lt;="&amp;$J$6)
/_xlfn.UNIQUE(_xlfn._xlws.FILTER($E:$E,$D:$D=$J$3))
/IF($J$4="総計",1,IF($J$4="割合",$H408,$K408/10))
),0)</f>
        <v/>
      </c>
      <c r="U408" s="48" t="str" cm="1">
        <f t="array" ref="U408">IFERROR(
IF(OR(U$9="",$I408=""),"",
SUMIFS(収穫記録!$P:$P,収穫記録!$D:$D,$J$1,収穫記録!$I:$I,$J$2,収穫記録!$J:$J,U$9,収穫記録!$F:$F,$I408,収穫記録!$B:$B,"&gt;="&amp;$J$5,収穫記録!$B:$B,"&lt;="&amp;$J$6)
/_xlfn.UNIQUE(_xlfn._xlws.FILTER($E:$E,$D:$D=$J$3))
/IF($J$4="総計",1,IF($J$4="割合",$H408,$K408/10))
),0)</f>
        <v/>
      </c>
      <c r="V408" s="48" t="str" cm="1">
        <f t="array" ref="V408">IFERROR(
IF(OR(V$9="",$I408=""),"",
SUMIFS(収穫記録!$P:$P,収穫記録!$D:$D,$J$1,収穫記録!$I:$I,$J$2,収穫記録!$J:$J,V$9,収穫記録!$F:$F,$I408,収穫記録!$B:$B,"&gt;="&amp;$J$5,収穫記録!$B:$B,"&lt;="&amp;$J$6)
/_xlfn.UNIQUE(_xlfn._xlws.FILTER($E:$E,$D:$D=$J$3))
/IF($J$4="総計",1,IF($J$4="割合",$H408,$K408/10))
),0)</f>
        <v/>
      </c>
      <c r="W408" s="48" t="str" cm="1">
        <f t="array" ref="W408">IFERROR(
IF(OR(W$9="",$I408=""),"",
SUMIFS(収穫記録!$P:$P,収穫記録!$D:$D,$J$1,収穫記録!$I:$I,$J$2,収穫記録!$J:$J,W$9,収穫記録!$F:$F,$I408,収穫記録!$B:$B,"&gt;="&amp;$J$5,収穫記録!$B:$B,"&lt;="&amp;$J$6)
/_xlfn.UNIQUE(_xlfn._xlws.FILTER($E:$E,$D:$D=$J$3))
/IF($J$4="総計",1,IF($J$4="割合",$H408,$K408/10))
),0)</f>
        <v/>
      </c>
      <c r="X408" s="48" t="str" cm="1">
        <f t="array" ref="X408">IFERROR(
IF(OR(X$9="",$I408=""),"",
SUMIFS(収穫記録!$P:$P,収穫記録!$D:$D,$J$1,収穫記録!$I:$I,$J$2,収穫記録!$J:$J,X$9,収穫記録!$F:$F,$I408,収穫記録!$B:$B,"&gt;="&amp;$J$5,収穫記録!$B:$B,"&lt;="&amp;$J$6)
/_xlfn.UNIQUE(_xlfn._xlws.FILTER($E:$E,$D:$D=$J$3))
/IF($J$4="総計",1,IF($J$4="割合",$H408,$K408/10))
),0)</f>
        <v/>
      </c>
    </row>
    <row r="409" spans="10:24">
      <c r="J409" s="13"/>
      <c r="K409" s="37"/>
      <c r="L409" s="46" t="str">
        <f t="shared" si="6"/>
        <v/>
      </c>
      <c r="M409" s="47" cm="1">
        <f t="array" ref="M409">IFERROR(
IF(OR(M$9="",$I409=""),"",
SUMIFS(収穫記録!$P:$P,収穫記録!$D:$D,$J$1,収穫記録!$I:$I,$J$2,収穫記録!$J:$J,M$9,収穫記録!$F:$F,$I409,収穫記録!$B:$B,"&gt;="&amp;$J$5,収穫記録!$B:$B,"&lt;="&amp;$J$6)
/_xlfn.UNIQUE(_xlfn._xlws.FILTER($E:$E,$D:$D=$J$3))
/IF($J$4="総計",1,IF($J$4="割合",$H409,$K409/10))
),0)</f>
        <v>0</v>
      </c>
      <c r="N409" s="48" t="str" cm="1">
        <f t="array" ref="N409">IFERROR(
IF(OR(N$9="",$I409=""),"",
SUMIFS(収穫記録!$P:$P,収穫記録!$D:$D,$J$1,収穫記録!$I:$I,$J$2,収穫記録!$J:$J,N$9,収穫記録!$F:$F,$I409,収穫記録!$B:$B,"&gt;="&amp;$J$5,収穫記録!$B:$B,"&lt;="&amp;$J$6)
/_xlfn.UNIQUE(_xlfn._xlws.FILTER($E:$E,$D:$D=$J$3))
/IF($J$4="総計",1,IF($J$4="割合",$H409,$K409/10))
),0)</f>
        <v/>
      </c>
      <c r="O409" s="48" t="str" cm="1">
        <f t="array" ref="O409">IFERROR(
IF(OR(O$9="",$I409=""),"",
SUMIFS(収穫記録!$P:$P,収穫記録!$D:$D,$J$1,収穫記録!$I:$I,$J$2,収穫記録!$J:$J,O$9,収穫記録!$F:$F,$I409,収穫記録!$B:$B,"&gt;="&amp;$J$5,収穫記録!$B:$B,"&lt;="&amp;$J$6)
/_xlfn.UNIQUE(_xlfn._xlws.FILTER($E:$E,$D:$D=$J$3))
/IF($J$4="総計",1,IF($J$4="割合",$H409,$K409/10))
),0)</f>
        <v/>
      </c>
      <c r="P409" s="48" t="str" cm="1">
        <f t="array" ref="P409">IFERROR(
IF(OR(P$9="",$I409=""),"",
SUMIFS(収穫記録!$P:$P,収穫記録!$D:$D,$J$1,収穫記録!$I:$I,$J$2,収穫記録!$J:$J,P$9,収穫記録!$F:$F,$I409,収穫記録!$B:$B,"&gt;="&amp;$J$5,収穫記録!$B:$B,"&lt;="&amp;$J$6)
/_xlfn.UNIQUE(_xlfn._xlws.FILTER($E:$E,$D:$D=$J$3))
/IF($J$4="総計",1,IF($J$4="割合",$H409,$K409/10))
),0)</f>
        <v/>
      </c>
      <c r="Q409" s="48" t="str" cm="1">
        <f t="array" ref="Q409">IFERROR(
IF(OR(Q$9="",$I409=""),"",
SUMIFS(収穫記録!$P:$P,収穫記録!$D:$D,$J$1,収穫記録!$I:$I,$J$2,収穫記録!$J:$J,Q$9,収穫記録!$F:$F,$I409,収穫記録!$B:$B,"&gt;="&amp;$J$5,収穫記録!$B:$B,"&lt;="&amp;$J$6)
/_xlfn.UNIQUE(_xlfn._xlws.FILTER($E:$E,$D:$D=$J$3))
/IF($J$4="総計",1,IF($J$4="割合",$H409,$K409/10))
),0)</f>
        <v/>
      </c>
      <c r="R409" s="48" t="str" cm="1">
        <f t="array" ref="R409">IFERROR(
IF(OR(R$9="",$I409=""),"",
SUMIFS(収穫記録!$P:$P,収穫記録!$D:$D,$J$1,収穫記録!$I:$I,$J$2,収穫記録!$J:$J,R$9,収穫記録!$F:$F,$I409,収穫記録!$B:$B,"&gt;="&amp;$J$5,収穫記録!$B:$B,"&lt;="&amp;$J$6)
/_xlfn.UNIQUE(_xlfn._xlws.FILTER($E:$E,$D:$D=$J$3))
/IF($J$4="総計",1,IF($J$4="割合",$H409,$K409/10))
),0)</f>
        <v/>
      </c>
      <c r="S409" s="48" t="str" cm="1">
        <f t="array" ref="S409">IFERROR(
IF(OR(S$9="",$I409=""),"",
SUMIFS(収穫記録!$P:$P,収穫記録!$D:$D,$J$1,収穫記録!$I:$I,$J$2,収穫記録!$J:$J,S$9,収穫記録!$F:$F,$I409,収穫記録!$B:$B,"&gt;="&amp;$J$5,収穫記録!$B:$B,"&lt;="&amp;$J$6)
/_xlfn.UNIQUE(_xlfn._xlws.FILTER($E:$E,$D:$D=$J$3))
/IF($J$4="総計",1,IF($J$4="割合",$H409,$K409/10))
),0)</f>
        <v/>
      </c>
      <c r="T409" s="48" t="str" cm="1">
        <f t="array" ref="T409">IFERROR(
IF(OR(T$9="",$I409=""),"",
SUMIFS(収穫記録!$P:$P,収穫記録!$D:$D,$J$1,収穫記録!$I:$I,$J$2,収穫記録!$J:$J,T$9,収穫記録!$F:$F,$I409,収穫記録!$B:$B,"&gt;="&amp;$J$5,収穫記録!$B:$B,"&lt;="&amp;$J$6)
/_xlfn.UNIQUE(_xlfn._xlws.FILTER($E:$E,$D:$D=$J$3))
/IF($J$4="総計",1,IF($J$4="割合",$H409,$K409/10))
),0)</f>
        <v/>
      </c>
      <c r="U409" s="48" t="str" cm="1">
        <f t="array" ref="U409">IFERROR(
IF(OR(U$9="",$I409=""),"",
SUMIFS(収穫記録!$P:$P,収穫記録!$D:$D,$J$1,収穫記録!$I:$I,$J$2,収穫記録!$J:$J,U$9,収穫記録!$F:$F,$I409,収穫記録!$B:$B,"&gt;="&amp;$J$5,収穫記録!$B:$B,"&lt;="&amp;$J$6)
/_xlfn.UNIQUE(_xlfn._xlws.FILTER($E:$E,$D:$D=$J$3))
/IF($J$4="総計",1,IF($J$4="割合",$H409,$K409/10))
),0)</f>
        <v/>
      </c>
      <c r="V409" s="48" t="str" cm="1">
        <f t="array" ref="V409">IFERROR(
IF(OR(V$9="",$I409=""),"",
SUMIFS(収穫記録!$P:$P,収穫記録!$D:$D,$J$1,収穫記録!$I:$I,$J$2,収穫記録!$J:$J,V$9,収穫記録!$F:$F,$I409,収穫記録!$B:$B,"&gt;="&amp;$J$5,収穫記録!$B:$B,"&lt;="&amp;$J$6)
/_xlfn.UNIQUE(_xlfn._xlws.FILTER($E:$E,$D:$D=$J$3))
/IF($J$4="総計",1,IF($J$4="割合",$H409,$K409/10))
),0)</f>
        <v/>
      </c>
      <c r="W409" s="48" t="str" cm="1">
        <f t="array" ref="W409">IFERROR(
IF(OR(W$9="",$I409=""),"",
SUMIFS(収穫記録!$P:$P,収穫記録!$D:$D,$J$1,収穫記録!$I:$I,$J$2,収穫記録!$J:$J,W$9,収穫記録!$F:$F,$I409,収穫記録!$B:$B,"&gt;="&amp;$J$5,収穫記録!$B:$B,"&lt;="&amp;$J$6)
/_xlfn.UNIQUE(_xlfn._xlws.FILTER($E:$E,$D:$D=$J$3))
/IF($J$4="総計",1,IF($J$4="割合",$H409,$K409/10))
),0)</f>
        <v/>
      </c>
      <c r="X409" s="48" t="str" cm="1">
        <f t="array" ref="X409">IFERROR(
IF(OR(X$9="",$I409=""),"",
SUMIFS(収穫記録!$P:$P,収穫記録!$D:$D,$J$1,収穫記録!$I:$I,$J$2,収穫記録!$J:$J,X$9,収穫記録!$F:$F,$I409,収穫記録!$B:$B,"&gt;="&amp;$J$5,収穫記録!$B:$B,"&lt;="&amp;$J$6)
/_xlfn.UNIQUE(_xlfn._xlws.FILTER($E:$E,$D:$D=$J$3))
/IF($J$4="総計",1,IF($J$4="割合",$H409,$K409/10))
),0)</f>
        <v/>
      </c>
    </row>
    <row r="410" spans="10:24">
      <c r="J410" s="13"/>
      <c r="K410" s="37"/>
      <c r="L410" s="46" t="str">
        <f t="shared" si="6"/>
        <v/>
      </c>
      <c r="M410" s="47" cm="1">
        <f t="array" ref="M410">IFERROR(
IF(OR(M$9="",$I410=""),"",
SUMIFS(収穫記録!$P:$P,収穫記録!$D:$D,$J$1,収穫記録!$I:$I,$J$2,収穫記録!$J:$J,M$9,収穫記録!$F:$F,$I410,収穫記録!$B:$B,"&gt;="&amp;$J$5,収穫記録!$B:$B,"&lt;="&amp;$J$6)
/_xlfn.UNIQUE(_xlfn._xlws.FILTER($E:$E,$D:$D=$J$3))
/IF($J$4="総計",1,IF($J$4="割合",$H410,$K410/10))
),0)</f>
        <v>0</v>
      </c>
      <c r="N410" s="48" t="str" cm="1">
        <f t="array" ref="N410">IFERROR(
IF(OR(N$9="",$I410=""),"",
SUMIFS(収穫記録!$P:$P,収穫記録!$D:$D,$J$1,収穫記録!$I:$I,$J$2,収穫記録!$J:$J,N$9,収穫記録!$F:$F,$I410,収穫記録!$B:$B,"&gt;="&amp;$J$5,収穫記録!$B:$B,"&lt;="&amp;$J$6)
/_xlfn.UNIQUE(_xlfn._xlws.FILTER($E:$E,$D:$D=$J$3))
/IF($J$4="総計",1,IF($J$4="割合",$H410,$K410/10))
),0)</f>
        <v/>
      </c>
      <c r="O410" s="48" t="str" cm="1">
        <f t="array" ref="O410">IFERROR(
IF(OR(O$9="",$I410=""),"",
SUMIFS(収穫記録!$P:$P,収穫記録!$D:$D,$J$1,収穫記録!$I:$I,$J$2,収穫記録!$J:$J,O$9,収穫記録!$F:$F,$I410,収穫記録!$B:$B,"&gt;="&amp;$J$5,収穫記録!$B:$B,"&lt;="&amp;$J$6)
/_xlfn.UNIQUE(_xlfn._xlws.FILTER($E:$E,$D:$D=$J$3))
/IF($J$4="総計",1,IF($J$4="割合",$H410,$K410/10))
),0)</f>
        <v/>
      </c>
      <c r="P410" s="48" t="str" cm="1">
        <f t="array" ref="P410">IFERROR(
IF(OR(P$9="",$I410=""),"",
SUMIFS(収穫記録!$P:$P,収穫記録!$D:$D,$J$1,収穫記録!$I:$I,$J$2,収穫記録!$J:$J,P$9,収穫記録!$F:$F,$I410,収穫記録!$B:$B,"&gt;="&amp;$J$5,収穫記録!$B:$B,"&lt;="&amp;$J$6)
/_xlfn.UNIQUE(_xlfn._xlws.FILTER($E:$E,$D:$D=$J$3))
/IF($J$4="総計",1,IF($J$4="割合",$H410,$K410/10))
),0)</f>
        <v/>
      </c>
      <c r="Q410" s="48" t="str" cm="1">
        <f t="array" ref="Q410">IFERROR(
IF(OR(Q$9="",$I410=""),"",
SUMIFS(収穫記録!$P:$P,収穫記録!$D:$D,$J$1,収穫記録!$I:$I,$J$2,収穫記録!$J:$J,Q$9,収穫記録!$F:$F,$I410,収穫記録!$B:$B,"&gt;="&amp;$J$5,収穫記録!$B:$B,"&lt;="&amp;$J$6)
/_xlfn.UNIQUE(_xlfn._xlws.FILTER($E:$E,$D:$D=$J$3))
/IF($J$4="総計",1,IF($J$4="割合",$H410,$K410/10))
),0)</f>
        <v/>
      </c>
      <c r="R410" s="48" t="str" cm="1">
        <f t="array" ref="R410">IFERROR(
IF(OR(R$9="",$I410=""),"",
SUMIFS(収穫記録!$P:$P,収穫記録!$D:$D,$J$1,収穫記録!$I:$I,$J$2,収穫記録!$J:$J,R$9,収穫記録!$F:$F,$I410,収穫記録!$B:$B,"&gt;="&amp;$J$5,収穫記録!$B:$B,"&lt;="&amp;$J$6)
/_xlfn.UNIQUE(_xlfn._xlws.FILTER($E:$E,$D:$D=$J$3))
/IF($J$4="総計",1,IF($J$4="割合",$H410,$K410/10))
),0)</f>
        <v/>
      </c>
      <c r="S410" s="48" t="str" cm="1">
        <f t="array" ref="S410">IFERROR(
IF(OR(S$9="",$I410=""),"",
SUMIFS(収穫記録!$P:$P,収穫記録!$D:$D,$J$1,収穫記録!$I:$I,$J$2,収穫記録!$J:$J,S$9,収穫記録!$F:$F,$I410,収穫記録!$B:$B,"&gt;="&amp;$J$5,収穫記録!$B:$B,"&lt;="&amp;$J$6)
/_xlfn.UNIQUE(_xlfn._xlws.FILTER($E:$E,$D:$D=$J$3))
/IF($J$4="総計",1,IF($J$4="割合",$H410,$K410/10))
),0)</f>
        <v/>
      </c>
      <c r="T410" s="48" t="str" cm="1">
        <f t="array" ref="T410">IFERROR(
IF(OR(T$9="",$I410=""),"",
SUMIFS(収穫記録!$P:$P,収穫記録!$D:$D,$J$1,収穫記録!$I:$I,$J$2,収穫記録!$J:$J,T$9,収穫記録!$F:$F,$I410,収穫記録!$B:$B,"&gt;="&amp;$J$5,収穫記録!$B:$B,"&lt;="&amp;$J$6)
/_xlfn.UNIQUE(_xlfn._xlws.FILTER($E:$E,$D:$D=$J$3))
/IF($J$4="総計",1,IF($J$4="割合",$H410,$K410/10))
),0)</f>
        <v/>
      </c>
      <c r="U410" s="48" t="str" cm="1">
        <f t="array" ref="U410">IFERROR(
IF(OR(U$9="",$I410=""),"",
SUMIFS(収穫記録!$P:$P,収穫記録!$D:$D,$J$1,収穫記録!$I:$I,$J$2,収穫記録!$J:$J,U$9,収穫記録!$F:$F,$I410,収穫記録!$B:$B,"&gt;="&amp;$J$5,収穫記録!$B:$B,"&lt;="&amp;$J$6)
/_xlfn.UNIQUE(_xlfn._xlws.FILTER($E:$E,$D:$D=$J$3))
/IF($J$4="総計",1,IF($J$4="割合",$H410,$K410/10))
),0)</f>
        <v/>
      </c>
      <c r="V410" s="48" t="str" cm="1">
        <f t="array" ref="V410">IFERROR(
IF(OR(V$9="",$I410=""),"",
SUMIFS(収穫記録!$P:$P,収穫記録!$D:$D,$J$1,収穫記録!$I:$I,$J$2,収穫記録!$J:$J,V$9,収穫記録!$F:$F,$I410,収穫記録!$B:$B,"&gt;="&amp;$J$5,収穫記録!$B:$B,"&lt;="&amp;$J$6)
/_xlfn.UNIQUE(_xlfn._xlws.FILTER($E:$E,$D:$D=$J$3))
/IF($J$4="総計",1,IF($J$4="割合",$H410,$K410/10))
),0)</f>
        <v/>
      </c>
      <c r="W410" s="48" t="str" cm="1">
        <f t="array" ref="W410">IFERROR(
IF(OR(W$9="",$I410=""),"",
SUMIFS(収穫記録!$P:$P,収穫記録!$D:$D,$J$1,収穫記録!$I:$I,$J$2,収穫記録!$J:$J,W$9,収穫記録!$F:$F,$I410,収穫記録!$B:$B,"&gt;="&amp;$J$5,収穫記録!$B:$B,"&lt;="&amp;$J$6)
/_xlfn.UNIQUE(_xlfn._xlws.FILTER($E:$E,$D:$D=$J$3))
/IF($J$4="総計",1,IF($J$4="割合",$H410,$K410/10))
),0)</f>
        <v/>
      </c>
      <c r="X410" s="48" t="str" cm="1">
        <f t="array" ref="X410">IFERROR(
IF(OR(X$9="",$I410=""),"",
SUMIFS(収穫記録!$P:$P,収穫記録!$D:$D,$J$1,収穫記録!$I:$I,$J$2,収穫記録!$J:$J,X$9,収穫記録!$F:$F,$I410,収穫記録!$B:$B,"&gt;="&amp;$J$5,収穫記録!$B:$B,"&lt;="&amp;$J$6)
/_xlfn.UNIQUE(_xlfn._xlws.FILTER($E:$E,$D:$D=$J$3))
/IF($J$4="総計",1,IF($J$4="割合",$H410,$K410/10))
),0)</f>
        <v/>
      </c>
    </row>
    <row r="411" spans="10:24">
      <c r="J411" s="13"/>
      <c r="K411" s="37"/>
      <c r="L411" s="46" t="str">
        <f t="shared" si="6"/>
        <v/>
      </c>
      <c r="M411" s="47" cm="1">
        <f t="array" ref="M411">IFERROR(
IF(OR(M$9="",$I411=""),"",
SUMIFS(収穫記録!$P:$P,収穫記録!$D:$D,$J$1,収穫記録!$I:$I,$J$2,収穫記録!$J:$J,M$9,収穫記録!$F:$F,$I411,収穫記録!$B:$B,"&gt;="&amp;$J$5,収穫記録!$B:$B,"&lt;="&amp;$J$6)
/_xlfn.UNIQUE(_xlfn._xlws.FILTER($E:$E,$D:$D=$J$3))
/IF($J$4="総計",1,IF($J$4="割合",$H411,$K411/10))
),0)</f>
        <v>0</v>
      </c>
      <c r="N411" s="48" t="str" cm="1">
        <f t="array" ref="N411">IFERROR(
IF(OR(N$9="",$I411=""),"",
SUMIFS(収穫記録!$P:$P,収穫記録!$D:$D,$J$1,収穫記録!$I:$I,$J$2,収穫記録!$J:$J,N$9,収穫記録!$F:$F,$I411,収穫記録!$B:$B,"&gt;="&amp;$J$5,収穫記録!$B:$B,"&lt;="&amp;$J$6)
/_xlfn.UNIQUE(_xlfn._xlws.FILTER($E:$E,$D:$D=$J$3))
/IF($J$4="総計",1,IF($J$4="割合",$H411,$K411/10))
),0)</f>
        <v/>
      </c>
      <c r="O411" s="48" t="str" cm="1">
        <f t="array" ref="O411">IFERROR(
IF(OR(O$9="",$I411=""),"",
SUMIFS(収穫記録!$P:$P,収穫記録!$D:$D,$J$1,収穫記録!$I:$I,$J$2,収穫記録!$J:$J,O$9,収穫記録!$F:$F,$I411,収穫記録!$B:$B,"&gt;="&amp;$J$5,収穫記録!$B:$B,"&lt;="&amp;$J$6)
/_xlfn.UNIQUE(_xlfn._xlws.FILTER($E:$E,$D:$D=$J$3))
/IF($J$4="総計",1,IF($J$4="割合",$H411,$K411/10))
),0)</f>
        <v/>
      </c>
      <c r="P411" s="48" t="str" cm="1">
        <f t="array" ref="P411">IFERROR(
IF(OR(P$9="",$I411=""),"",
SUMIFS(収穫記録!$P:$P,収穫記録!$D:$D,$J$1,収穫記録!$I:$I,$J$2,収穫記録!$J:$J,P$9,収穫記録!$F:$F,$I411,収穫記録!$B:$B,"&gt;="&amp;$J$5,収穫記録!$B:$B,"&lt;="&amp;$J$6)
/_xlfn.UNIQUE(_xlfn._xlws.FILTER($E:$E,$D:$D=$J$3))
/IF($J$4="総計",1,IF($J$4="割合",$H411,$K411/10))
),0)</f>
        <v/>
      </c>
      <c r="Q411" s="48" t="str" cm="1">
        <f t="array" ref="Q411">IFERROR(
IF(OR(Q$9="",$I411=""),"",
SUMIFS(収穫記録!$P:$P,収穫記録!$D:$D,$J$1,収穫記録!$I:$I,$J$2,収穫記録!$J:$J,Q$9,収穫記録!$F:$F,$I411,収穫記録!$B:$B,"&gt;="&amp;$J$5,収穫記録!$B:$B,"&lt;="&amp;$J$6)
/_xlfn.UNIQUE(_xlfn._xlws.FILTER($E:$E,$D:$D=$J$3))
/IF($J$4="総計",1,IF($J$4="割合",$H411,$K411/10))
),0)</f>
        <v/>
      </c>
      <c r="R411" s="48" t="str" cm="1">
        <f t="array" ref="R411">IFERROR(
IF(OR(R$9="",$I411=""),"",
SUMIFS(収穫記録!$P:$P,収穫記録!$D:$D,$J$1,収穫記録!$I:$I,$J$2,収穫記録!$J:$J,R$9,収穫記録!$F:$F,$I411,収穫記録!$B:$B,"&gt;="&amp;$J$5,収穫記録!$B:$B,"&lt;="&amp;$J$6)
/_xlfn.UNIQUE(_xlfn._xlws.FILTER($E:$E,$D:$D=$J$3))
/IF($J$4="総計",1,IF($J$4="割合",$H411,$K411/10))
),0)</f>
        <v/>
      </c>
      <c r="S411" s="48" t="str" cm="1">
        <f t="array" ref="S411">IFERROR(
IF(OR(S$9="",$I411=""),"",
SUMIFS(収穫記録!$P:$P,収穫記録!$D:$D,$J$1,収穫記録!$I:$I,$J$2,収穫記録!$J:$J,S$9,収穫記録!$F:$F,$I411,収穫記録!$B:$B,"&gt;="&amp;$J$5,収穫記録!$B:$B,"&lt;="&amp;$J$6)
/_xlfn.UNIQUE(_xlfn._xlws.FILTER($E:$E,$D:$D=$J$3))
/IF($J$4="総計",1,IF($J$4="割合",$H411,$K411/10))
),0)</f>
        <v/>
      </c>
      <c r="T411" s="48" t="str" cm="1">
        <f t="array" ref="T411">IFERROR(
IF(OR(T$9="",$I411=""),"",
SUMIFS(収穫記録!$P:$P,収穫記録!$D:$D,$J$1,収穫記録!$I:$I,$J$2,収穫記録!$J:$J,T$9,収穫記録!$F:$F,$I411,収穫記録!$B:$B,"&gt;="&amp;$J$5,収穫記録!$B:$B,"&lt;="&amp;$J$6)
/_xlfn.UNIQUE(_xlfn._xlws.FILTER($E:$E,$D:$D=$J$3))
/IF($J$4="総計",1,IF($J$4="割合",$H411,$K411/10))
),0)</f>
        <v/>
      </c>
      <c r="U411" s="48" t="str" cm="1">
        <f t="array" ref="U411">IFERROR(
IF(OR(U$9="",$I411=""),"",
SUMIFS(収穫記録!$P:$P,収穫記録!$D:$D,$J$1,収穫記録!$I:$I,$J$2,収穫記録!$J:$J,U$9,収穫記録!$F:$F,$I411,収穫記録!$B:$B,"&gt;="&amp;$J$5,収穫記録!$B:$B,"&lt;="&amp;$J$6)
/_xlfn.UNIQUE(_xlfn._xlws.FILTER($E:$E,$D:$D=$J$3))
/IF($J$4="総計",1,IF($J$4="割合",$H411,$K411/10))
),0)</f>
        <v/>
      </c>
      <c r="V411" s="48" t="str" cm="1">
        <f t="array" ref="V411">IFERROR(
IF(OR(V$9="",$I411=""),"",
SUMIFS(収穫記録!$P:$P,収穫記録!$D:$D,$J$1,収穫記録!$I:$I,$J$2,収穫記録!$J:$J,V$9,収穫記録!$F:$F,$I411,収穫記録!$B:$B,"&gt;="&amp;$J$5,収穫記録!$B:$B,"&lt;="&amp;$J$6)
/_xlfn.UNIQUE(_xlfn._xlws.FILTER($E:$E,$D:$D=$J$3))
/IF($J$4="総計",1,IF($J$4="割合",$H411,$K411/10))
),0)</f>
        <v/>
      </c>
      <c r="W411" s="48" t="str" cm="1">
        <f t="array" ref="W411">IFERROR(
IF(OR(W$9="",$I411=""),"",
SUMIFS(収穫記録!$P:$P,収穫記録!$D:$D,$J$1,収穫記録!$I:$I,$J$2,収穫記録!$J:$J,W$9,収穫記録!$F:$F,$I411,収穫記録!$B:$B,"&gt;="&amp;$J$5,収穫記録!$B:$B,"&lt;="&amp;$J$6)
/_xlfn.UNIQUE(_xlfn._xlws.FILTER($E:$E,$D:$D=$J$3))
/IF($J$4="総計",1,IF($J$4="割合",$H411,$K411/10))
),0)</f>
        <v/>
      </c>
      <c r="X411" s="48" t="str" cm="1">
        <f t="array" ref="X411">IFERROR(
IF(OR(X$9="",$I411=""),"",
SUMIFS(収穫記録!$P:$P,収穫記録!$D:$D,$J$1,収穫記録!$I:$I,$J$2,収穫記録!$J:$J,X$9,収穫記録!$F:$F,$I411,収穫記録!$B:$B,"&gt;="&amp;$J$5,収穫記録!$B:$B,"&lt;="&amp;$J$6)
/_xlfn.UNIQUE(_xlfn._xlws.FILTER($E:$E,$D:$D=$J$3))
/IF($J$4="総計",1,IF($J$4="割合",$H411,$K411/10))
),0)</f>
        <v/>
      </c>
    </row>
    <row r="412" spans="10:24">
      <c r="J412" s="13"/>
      <c r="K412" s="37"/>
      <c r="L412" s="46" t="str">
        <f t="shared" si="6"/>
        <v/>
      </c>
      <c r="M412" s="47" cm="1">
        <f t="array" ref="M412">IFERROR(
IF(OR(M$9="",$I412=""),"",
SUMIFS(収穫記録!$P:$P,収穫記録!$D:$D,$J$1,収穫記録!$I:$I,$J$2,収穫記録!$J:$J,M$9,収穫記録!$F:$F,$I412,収穫記録!$B:$B,"&gt;="&amp;$J$5,収穫記録!$B:$B,"&lt;="&amp;$J$6)
/_xlfn.UNIQUE(_xlfn._xlws.FILTER($E:$E,$D:$D=$J$3))
/IF($J$4="総計",1,IF($J$4="割合",$H412,$K412/10))
),0)</f>
        <v>0</v>
      </c>
      <c r="N412" s="48" t="str" cm="1">
        <f t="array" ref="N412">IFERROR(
IF(OR(N$9="",$I412=""),"",
SUMIFS(収穫記録!$P:$P,収穫記録!$D:$D,$J$1,収穫記録!$I:$I,$J$2,収穫記録!$J:$J,N$9,収穫記録!$F:$F,$I412,収穫記録!$B:$B,"&gt;="&amp;$J$5,収穫記録!$B:$B,"&lt;="&amp;$J$6)
/_xlfn.UNIQUE(_xlfn._xlws.FILTER($E:$E,$D:$D=$J$3))
/IF($J$4="総計",1,IF($J$4="割合",$H412,$K412/10))
),0)</f>
        <v/>
      </c>
      <c r="O412" s="48" t="str" cm="1">
        <f t="array" ref="O412">IFERROR(
IF(OR(O$9="",$I412=""),"",
SUMIFS(収穫記録!$P:$P,収穫記録!$D:$D,$J$1,収穫記録!$I:$I,$J$2,収穫記録!$J:$J,O$9,収穫記録!$F:$F,$I412,収穫記録!$B:$B,"&gt;="&amp;$J$5,収穫記録!$B:$B,"&lt;="&amp;$J$6)
/_xlfn.UNIQUE(_xlfn._xlws.FILTER($E:$E,$D:$D=$J$3))
/IF($J$4="総計",1,IF($J$4="割合",$H412,$K412/10))
),0)</f>
        <v/>
      </c>
      <c r="P412" s="48" t="str" cm="1">
        <f t="array" ref="P412">IFERROR(
IF(OR(P$9="",$I412=""),"",
SUMIFS(収穫記録!$P:$P,収穫記録!$D:$D,$J$1,収穫記録!$I:$I,$J$2,収穫記録!$J:$J,P$9,収穫記録!$F:$F,$I412,収穫記録!$B:$B,"&gt;="&amp;$J$5,収穫記録!$B:$B,"&lt;="&amp;$J$6)
/_xlfn.UNIQUE(_xlfn._xlws.FILTER($E:$E,$D:$D=$J$3))
/IF($J$4="総計",1,IF($J$4="割合",$H412,$K412/10))
),0)</f>
        <v/>
      </c>
      <c r="Q412" s="48" t="str" cm="1">
        <f t="array" ref="Q412">IFERROR(
IF(OR(Q$9="",$I412=""),"",
SUMIFS(収穫記録!$P:$P,収穫記録!$D:$D,$J$1,収穫記録!$I:$I,$J$2,収穫記録!$J:$J,Q$9,収穫記録!$F:$F,$I412,収穫記録!$B:$B,"&gt;="&amp;$J$5,収穫記録!$B:$B,"&lt;="&amp;$J$6)
/_xlfn.UNIQUE(_xlfn._xlws.FILTER($E:$E,$D:$D=$J$3))
/IF($J$4="総計",1,IF($J$4="割合",$H412,$K412/10))
),0)</f>
        <v/>
      </c>
      <c r="R412" s="48" t="str" cm="1">
        <f t="array" ref="R412">IFERROR(
IF(OR(R$9="",$I412=""),"",
SUMIFS(収穫記録!$P:$P,収穫記録!$D:$D,$J$1,収穫記録!$I:$I,$J$2,収穫記録!$J:$J,R$9,収穫記録!$F:$F,$I412,収穫記録!$B:$B,"&gt;="&amp;$J$5,収穫記録!$B:$B,"&lt;="&amp;$J$6)
/_xlfn.UNIQUE(_xlfn._xlws.FILTER($E:$E,$D:$D=$J$3))
/IF($J$4="総計",1,IF($J$4="割合",$H412,$K412/10))
),0)</f>
        <v/>
      </c>
      <c r="S412" s="48" t="str" cm="1">
        <f t="array" ref="S412">IFERROR(
IF(OR(S$9="",$I412=""),"",
SUMIFS(収穫記録!$P:$P,収穫記録!$D:$D,$J$1,収穫記録!$I:$I,$J$2,収穫記録!$J:$J,S$9,収穫記録!$F:$F,$I412,収穫記録!$B:$B,"&gt;="&amp;$J$5,収穫記録!$B:$B,"&lt;="&amp;$J$6)
/_xlfn.UNIQUE(_xlfn._xlws.FILTER($E:$E,$D:$D=$J$3))
/IF($J$4="総計",1,IF($J$4="割合",$H412,$K412/10))
),0)</f>
        <v/>
      </c>
      <c r="T412" s="48" t="str" cm="1">
        <f t="array" ref="T412">IFERROR(
IF(OR(T$9="",$I412=""),"",
SUMIFS(収穫記録!$P:$P,収穫記録!$D:$D,$J$1,収穫記録!$I:$I,$J$2,収穫記録!$J:$J,T$9,収穫記録!$F:$F,$I412,収穫記録!$B:$B,"&gt;="&amp;$J$5,収穫記録!$B:$B,"&lt;="&amp;$J$6)
/_xlfn.UNIQUE(_xlfn._xlws.FILTER($E:$E,$D:$D=$J$3))
/IF($J$4="総計",1,IF($J$4="割合",$H412,$K412/10))
),0)</f>
        <v/>
      </c>
      <c r="U412" s="48" t="str" cm="1">
        <f t="array" ref="U412">IFERROR(
IF(OR(U$9="",$I412=""),"",
SUMIFS(収穫記録!$P:$P,収穫記録!$D:$D,$J$1,収穫記録!$I:$I,$J$2,収穫記録!$J:$J,U$9,収穫記録!$F:$F,$I412,収穫記録!$B:$B,"&gt;="&amp;$J$5,収穫記録!$B:$B,"&lt;="&amp;$J$6)
/_xlfn.UNIQUE(_xlfn._xlws.FILTER($E:$E,$D:$D=$J$3))
/IF($J$4="総計",1,IF($J$4="割合",$H412,$K412/10))
),0)</f>
        <v/>
      </c>
      <c r="V412" s="48" t="str" cm="1">
        <f t="array" ref="V412">IFERROR(
IF(OR(V$9="",$I412=""),"",
SUMIFS(収穫記録!$P:$P,収穫記録!$D:$D,$J$1,収穫記録!$I:$I,$J$2,収穫記録!$J:$J,V$9,収穫記録!$F:$F,$I412,収穫記録!$B:$B,"&gt;="&amp;$J$5,収穫記録!$B:$B,"&lt;="&amp;$J$6)
/_xlfn.UNIQUE(_xlfn._xlws.FILTER($E:$E,$D:$D=$J$3))
/IF($J$4="総計",1,IF($J$4="割合",$H412,$K412/10))
),0)</f>
        <v/>
      </c>
      <c r="W412" s="48" t="str" cm="1">
        <f t="array" ref="W412">IFERROR(
IF(OR(W$9="",$I412=""),"",
SUMIFS(収穫記録!$P:$P,収穫記録!$D:$D,$J$1,収穫記録!$I:$I,$J$2,収穫記録!$J:$J,W$9,収穫記録!$F:$F,$I412,収穫記録!$B:$B,"&gt;="&amp;$J$5,収穫記録!$B:$B,"&lt;="&amp;$J$6)
/_xlfn.UNIQUE(_xlfn._xlws.FILTER($E:$E,$D:$D=$J$3))
/IF($J$4="総計",1,IF($J$4="割合",$H412,$K412/10))
),0)</f>
        <v/>
      </c>
      <c r="X412" s="48" t="str" cm="1">
        <f t="array" ref="X412">IFERROR(
IF(OR(X$9="",$I412=""),"",
SUMIFS(収穫記録!$P:$P,収穫記録!$D:$D,$J$1,収穫記録!$I:$I,$J$2,収穫記録!$J:$J,X$9,収穫記録!$F:$F,$I412,収穫記録!$B:$B,"&gt;="&amp;$J$5,収穫記録!$B:$B,"&lt;="&amp;$J$6)
/_xlfn.UNIQUE(_xlfn._xlws.FILTER($E:$E,$D:$D=$J$3))
/IF($J$4="総計",1,IF($J$4="割合",$H412,$K412/10))
),0)</f>
        <v/>
      </c>
    </row>
    <row r="413" spans="10:24">
      <c r="J413" s="13"/>
      <c r="K413" s="37"/>
      <c r="L413" s="46" t="str">
        <f t="shared" si="6"/>
        <v/>
      </c>
      <c r="M413" s="47" cm="1">
        <f t="array" ref="M413">IFERROR(
IF(OR(M$9="",$I413=""),"",
SUMIFS(収穫記録!$P:$P,収穫記録!$D:$D,$J$1,収穫記録!$I:$I,$J$2,収穫記録!$J:$J,M$9,収穫記録!$F:$F,$I413,収穫記録!$B:$B,"&gt;="&amp;$J$5,収穫記録!$B:$B,"&lt;="&amp;$J$6)
/_xlfn.UNIQUE(_xlfn._xlws.FILTER($E:$E,$D:$D=$J$3))
/IF($J$4="総計",1,IF($J$4="割合",$H413,$K413/10))
),0)</f>
        <v>0</v>
      </c>
      <c r="N413" s="48" t="str" cm="1">
        <f t="array" ref="N413">IFERROR(
IF(OR(N$9="",$I413=""),"",
SUMIFS(収穫記録!$P:$P,収穫記録!$D:$D,$J$1,収穫記録!$I:$I,$J$2,収穫記録!$J:$J,N$9,収穫記録!$F:$F,$I413,収穫記録!$B:$B,"&gt;="&amp;$J$5,収穫記録!$B:$B,"&lt;="&amp;$J$6)
/_xlfn.UNIQUE(_xlfn._xlws.FILTER($E:$E,$D:$D=$J$3))
/IF($J$4="総計",1,IF($J$4="割合",$H413,$K413/10))
),0)</f>
        <v/>
      </c>
      <c r="O413" s="48" t="str" cm="1">
        <f t="array" ref="O413">IFERROR(
IF(OR(O$9="",$I413=""),"",
SUMIFS(収穫記録!$P:$P,収穫記録!$D:$D,$J$1,収穫記録!$I:$I,$J$2,収穫記録!$J:$J,O$9,収穫記録!$F:$F,$I413,収穫記録!$B:$B,"&gt;="&amp;$J$5,収穫記録!$B:$B,"&lt;="&amp;$J$6)
/_xlfn.UNIQUE(_xlfn._xlws.FILTER($E:$E,$D:$D=$J$3))
/IF($J$4="総計",1,IF($J$4="割合",$H413,$K413/10))
),0)</f>
        <v/>
      </c>
      <c r="P413" s="48" t="str" cm="1">
        <f t="array" ref="P413">IFERROR(
IF(OR(P$9="",$I413=""),"",
SUMIFS(収穫記録!$P:$P,収穫記録!$D:$D,$J$1,収穫記録!$I:$I,$J$2,収穫記録!$J:$J,P$9,収穫記録!$F:$F,$I413,収穫記録!$B:$B,"&gt;="&amp;$J$5,収穫記録!$B:$B,"&lt;="&amp;$J$6)
/_xlfn.UNIQUE(_xlfn._xlws.FILTER($E:$E,$D:$D=$J$3))
/IF($J$4="総計",1,IF($J$4="割合",$H413,$K413/10))
),0)</f>
        <v/>
      </c>
      <c r="Q413" s="48" t="str" cm="1">
        <f t="array" ref="Q413">IFERROR(
IF(OR(Q$9="",$I413=""),"",
SUMIFS(収穫記録!$P:$P,収穫記録!$D:$D,$J$1,収穫記録!$I:$I,$J$2,収穫記録!$J:$J,Q$9,収穫記録!$F:$F,$I413,収穫記録!$B:$B,"&gt;="&amp;$J$5,収穫記録!$B:$B,"&lt;="&amp;$J$6)
/_xlfn.UNIQUE(_xlfn._xlws.FILTER($E:$E,$D:$D=$J$3))
/IF($J$4="総計",1,IF($J$4="割合",$H413,$K413/10))
),0)</f>
        <v/>
      </c>
      <c r="R413" s="48" t="str" cm="1">
        <f t="array" ref="R413">IFERROR(
IF(OR(R$9="",$I413=""),"",
SUMIFS(収穫記録!$P:$P,収穫記録!$D:$D,$J$1,収穫記録!$I:$I,$J$2,収穫記録!$J:$J,R$9,収穫記録!$F:$F,$I413,収穫記録!$B:$B,"&gt;="&amp;$J$5,収穫記録!$B:$B,"&lt;="&amp;$J$6)
/_xlfn.UNIQUE(_xlfn._xlws.FILTER($E:$E,$D:$D=$J$3))
/IF($J$4="総計",1,IF($J$4="割合",$H413,$K413/10))
),0)</f>
        <v/>
      </c>
      <c r="S413" s="48" t="str" cm="1">
        <f t="array" ref="S413">IFERROR(
IF(OR(S$9="",$I413=""),"",
SUMIFS(収穫記録!$P:$P,収穫記録!$D:$D,$J$1,収穫記録!$I:$I,$J$2,収穫記録!$J:$J,S$9,収穫記録!$F:$F,$I413,収穫記録!$B:$B,"&gt;="&amp;$J$5,収穫記録!$B:$B,"&lt;="&amp;$J$6)
/_xlfn.UNIQUE(_xlfn._xlws.FILTER($E:$E,$D:$D=$J$3))
/IF($J$4="総計",1,IF($J$4="割合",$H413,$K413/10))
),0)</f>
        <v/>
      </c>
      <c r="T413" s="48" t="str" cm="1">
        <f t="array" ref="T413">IFERROR(
IF(OR(T$9="",$I413=""),"",
SUMIFS(収穫記録!$P:$P,収穫記録!$D:$D,$J$1,収穫記録!$I:$I,$J$2,収穫記録!$J:$J,T$9,収穫記録!$F:$F,$I413,収穫記録!$B:$B,"&gt;="&amp;$J$5,収穫記録!$B:$B,"&lt;="&amp;$J$6)
/_xlfn.UNIQUE(_xlfn._xlws.FILTER($E:$E,$D:$D=$J$3))
/IF($J$4="総計",1,IF($J$4="割合",$H413,$K413/10))
),0)</f>
        <v/>
      </c>
      <c r="U413" s="48" t="str" cm="1">
        <f t="array" ref="U413">IFERROR(
IF(OR(U$9="",$I413=""),"",
SUMIFS(収穫記録!$P:$P,収穫記録!$D:$D,$J$1,収穫記録!$I:$I,$J$2,収穫記録!$J:$J,U$9,収穫記録!$F:$F,$I413,収穫記録!$B:$B,"&gt;="&amp;$J$5,収穫記録!$B:$B,"&lt;="&amp;$J$6)
/_xlfn.UNIQUE(_xlfn._xlws.FILTER($E:$E,$D:$D=$J$3))
/IF($J$4="総計",1,IF($J$4="割合",$H413,$K413/10))
),0)</f>
        <v/>
      </c>
      <c r="V413" s="48" t="str" cm="1">
        <f t="array" ref="V413">IFERROR(
IF(OR(V$9="",$I413=""),"",
SUMIFS(収穫記録!$P:$P,収穫記録!$D:$D,$J$1,収穫記録!$I:$I,$J$2,収穫記録!$J:$J,V$9,収穫記録!$F:$F,$I413,収穫記録!$B:$B,"&gt;="&amp;$J$5,収穫記録!$B:$B,"&lt;="&amp;$J$6)
/_xlfn.UNIQUE(_xlfn._xlws.FILTER($E:$E,$D:$D=$J$3))
/IF($J$4="総計",1,IF($J$4="割合",$H413,$K413/10))
),0)</f>
        <v/>
      </c>
      <c r="W413" s="48" t="str" cm="1">
        <f t="array" ref="W413">IFERROR(
IF(OR(W$9="",$I413=""),"",
SUMIFS(収穫記録!$P:$P,収穫記録!$D:$D,$J$1,収穫記録!$I:$I,$J$2,収穫記録!$J:$J,W$9,収穫記録!$F:$F,$I413,収穫記録!$B:$B,"&gt;="&amp;$J$5,収穫記録!$B:$B,"&lt;="&amp;$J$6)
/_xlfn.UNIQUE(_xlfn._xlws.FILTER($E:$E,$D:$D=$J$3))
/IF($J$4="総計",1,IF($J$4="割合",$H413,$K413/10))
),0)</f>
        <v/>
      </c>
      <c r="X413" s="48" t="str" cm="1">
        <f t="array" ref="X413">IFERROR(
IF(OR(X$9="",$I413=""),"",
SUMIFS(収穫記録!$P:$P,収穫記録!$D:$D,$J$1,収穫記録!$I:$I,$J$2,収穫記録!$J:$J,X$9,収穫記録!$F:$F,$I413,収穫記録!$B:$B,"&gt;="&amp;$J$5,収穫記録!$B:$B,"&lt;="&amp;$J$6)
/_xlfn.UNIQUE(_xlfn._xlws.FILTER($E:$E,$D:$D=$J$3))
/IF($J$4="総計",1,IF($J$4="割合",$H413,$K413/10))
),0)</f>
        <v/>
      </c>
    </row>
    <row r="414" spans="10:24">
      <c r="J414" s="13"/>
      <c r="K414" s="37"/>
      <c r="L414" s="46" t="str">
        <f t="shared" si="6"/>
        <v/>
      </c>
      <c r="M414" s="47" cm="1">
        <f t="array" ref="M414">IFERROR(
IF(OR(M$9="",$I414=""),"",
SUMIFS(収穫記録!$P:$P,収穫記録!$D:$D,$J$1,収穫記録!$I:$I,$J$2,収穫記録!$J:$J,M$9,収穫記録!$F:$F,$I414,収穫記録!$B:$B,"&gt;="&amp;$J$5,収穫記録!$B:$B,"&lt;="&amp;$J$6)
/_xlfn.UNIQUE(_xlfn._xlws.FILTER($E:$E,$D:$D=$J$3))
/IF($J$4="総計",1,IF($J$4="割合",$H414,$K414/10))
),0)</f>
        <v>0</v>
      </c>
      <c r="N414" s="48" t="str" cm="1">
        <f t="array" ref="N414">IFERROR(
IF(OR(N$9="",$I414=""),"",
SUMIFS(収穫記録!$P:$P,収穫記録!$D:$D,$J$1,収穫記録!$I:$I,$J$2,収穫記録!$J:$J,N$9,収穫記録!$F:$F,$I414,収穫記録!$B:$B,"&gt;="&amp;$J$5,収穫記録!$B:$B,"&lt;="&amp;$J$6)
/_xlfn.UNIQUE(_xlfn._xlws.FILTER($E:$E,$D:$D=$J$3))
/IF($J$4="総計",1,IF($J$4="割合",$H414,$K414/10))
),0)</f>
        <v/>
      </c>
      <c r="O414" s="48" t="str" cm="1">
        <f t="array" ref="O414">IFERROR(
IF(OR(O$9="",$I414=""),"",
SUMIFS(収穫記録!$P:$P,収穫記録!$D:$D,$J$1,収穫記録!$I:$I,$J$2,収穫記録!$J:$J,O$9,収穫記録!$F:$F,$I414,収穫記録!$B:$B,"&gt;="&amp;$J$5,収穫記録!$B:$B,"&lt;="&amp;$J$6)
/_xlfn.UNIQUE(_xlfn._xlws.FILTER($E:$E,$D:$D=$J$3))
/IF($J$4="総計",1,IF($J$4="割合",$H414,$K414/10))
),0)</f>
        <v/>
      </c>
      <c r="P414" s="48" t="str" cm="1">
        <f t="array" ref="P414">IFERROR(
IF(OR(P$9="",$I414=""),"",
SUMIFS(収穫記録!$P:$P,収穫記録!$D:$D,$J$1,収穫記録!$I:$I,$J$2,収穫記録!$J:$J,P$9,収穫記録!$F:$F,$I414,収穫記録!$B:$B,"&gt;="&amp;$J$5,収穫記録!$B:$B,"&lt;="&amp;$J$6)
/_xlfn.UNIQUE(_xlfn._xlws.FILTER($E:$E,$D:$D=$J$3))
/IF($J$4="総計",1,IF($J$4="割合",$H414,$K414/10))
),0)</f>
        <v/>
      </c>
      <c r="Q414" s="48" t="str" cm="1">
        <f t="array" ref="Q414">IFERROR(
IF(OR(Q$9="",$I414=""),"",
SUMIFS(収穫記録!$P:$P,収穫記録!$D:$D,$J$1,収穫記録!$I:$I,$J$2,収穫記録!$J:$J,Q$9,収穫記録!$F:$F,$I414,収穫記録!$B:$B,"&gt;="&amp;$J$5,収穫記録!$B:$B,"&lt;="&amp;$J$6)
/_xlfn.UNIQUE(_xlfn._xlws.FILTER($E:$E,$D:$D=$J$3))
/IF($J$4="総計",1,IF($J$4="割合",$H414,$K414/10))
),0)</f>
        <v/>
      </c>
      <c r="R414" s="48" t="str" cm="1">
        <f t="array" ref="R414">IFERROR(
IF(OR(R$9="",$I414=""),"",
SUMIFS(収穫記録!$P:$P,収穫記録!$D:$D,$J$1,収穫記録!$I:$I,$J$2,収穫記録!$J:$J,R$9,収穫記録!$F:$F,$I414,収穫記録!$B:$B,"&gt;="&amp;$J$5,収穫記録!$B:$B,"&lt;="&amp;$J$6)
/_xlfn.UNIQUE(_xlfn._xlws.FILTER($E:$E,$D:$D=$J$3))
/IF($J$4="総計",1,IF($J$4="割合",$H414,$K414/10))
),0)</f>
        <v/>
      </c>
      <c r="S414" s="48" t="str" cm="1">
        <f t="array" ref="S414">IFERROR(
IF(OR(S$9="",$I414=""),"",
SUMIFS(収穫記録!$P:$P,収穫記録!$D:$D,$J$1,収穫記録!$I:$I,$J$2,収穫記録!$J:$J,S$9,収穫記録!$F:$F,$I414,収穫記録!$B:$B,"&gt;="&amp;$J$5,収穫記録!$B:$B,"&lt;="&amp;$J$6)
/_xlfn.UNIQUE(_xlfn._xlws.FILTER($E:$E,$D:$D=$J$3))
/IF($J$4="総計",1,IF($J$4="割合",$H414,$K414/10))
),0)</f>
        <v/>
      </c>
      <c r="T414" s="48" t="str" cm="1">
        <f t="array" ref="T414">IFERROR(
IF(OR(T$9="",$I414=""),"",
SUMIFS(収穫記録!$P:$P,収穫記録!$D:$D,$J$1,収穫記録!$I:$I,$J$2,収穫記録!$J:$J,T$9,収穫記録!$F:$F,$I414,収穫記録!$B:$B,"&gt;="&amp;$J$5,収穫記録!$B:$B,"&lt;="&amp;$J$6)
/_xlfn.UNIQUE(_xlfn._xlws.FILTER($E:$E,$D:$D=$J$3))
/IF($J$4="総計",1,IF($J$4="割合",$H414,$K414/10))
),0)</f>
        <v/>
      </c>
      <c r="U414" s="48" t="str" cm="1">
        <f t="array" ref="U414">IFERROR(
IF(OR(U$9="",$I414=""),"",
SUMIFS(収穫記録!$P:$P,収穫記録!$D:$D,$J$1,収穫記録!$I:$I,$J$2,収穫記録!$J:$J,U$9,収穫記録!$F:$F,$I414,収穫記録!$B:$B,"&gt;="&amp;$J$5,収穫記録!$B:$B,"&lt;="&amp;$J$6)
/_xlfn.UNIQUE(_xlfn._xlws.FILTER($E:$E,$D:$D=$J$3))
/IF($J$4="総計",1,IF($J$4="割合",$H414,$K414/10))
),0)</f>
        <v/>
      </c>
      <c r="V414" s="48" t="str" cm="1">
        <f t="array" ref="V414">IFERROR(
IF(OR(V$9="",$I414=""),"",
SUMIFS(収穫記録!$P:$P,収穫記録!$D:$D,$J$1,収穫記録!$I:$I,$J$2,収穫記録!$J:$J,V$9,収穫記録!$F:$F,$I414,収穫記録!$B:$B,"&gt;="&amp;$J$5,収穫記録!$B:$B,"&lt;="&amp;$J$6)
/_xlfn.UNIQUE(_xlfn._xlws.FILTER($E:$E,$D:$D=$J$3))
/IF($J$4="総計",1,IF($J$4="割合",$H414,$K414/10))
),0)</f>
        <v/>
      </c>
      <c r="W414" s="48" t="str" cm="1">
        <f t="array" ref="W414">IFERROR(
IF(OR(W$9="",$I414=""),"",
SUMIFS(収穫記録!$P:$P,収穫記録!$D:$D,$J$1,収穫記録!$I:$I,$J$2,収穫記録!$J:$J,W$9,収穫記録!$F:$F,$I414,収穫記録!$B:$B,"&gt;="&amp;$J$5,収穫記録!$B:$B,"&lt;="&amp;$J$6)
/_xlfn.UNIQUE(_xlfn._xlws.FILTER($E:$E,$D:$D=$J$3))
/IF($J$4="総計",1,IF($J$4="割合",$H414,$K414/10))
),0)</f>
        <v/>
      </c>
      <c r="X414" s="48" t="str" cm="1">
        <f t="array" ref="X414">IFERROR(
IF(OR(X$9="",$I414=""),"",
SUMIFS(収穫記録!$P:$P,収穫記録!$D:$D,$J$1,収穫記録!$I:$I,$J$2,収穫記録!$J:$J,X$9,収穫記録!$F:$F,$I414,収穫記録!$B:$B,"&gt;="&amp;$J$5,収穫記録!$B:$B,"&lt;="&amp;$J$6)
/_xlfn.UNIQUE(_xlfn._xlws.FILTER($E:$E,$D:$D=$J$3))
/IF($J$4="総計",1,IF($J$4="割合",$H414,$K414/10))
),0)</f>
        <v/>
      </c>
    </row>
    <row r="415" spans="10:24">
      <c r="J415" s="13"/>
      <c r="K415" s="37"/>
      <c r="L415" s="46" t="str">
        <f t="shared" si="6"/>
        <v/>
      </c>
      <c r="M415" s="47" cm="1">
        <f t="array" ref="M415">IFERROR(
IF(OR(M$9="",$I415=""),"",
SUMIFS(収穫記録!$P:$P,収穫記録!$D:$D,$J$1,収穫記録!$I:$I,$J$2,収穫記録!$J:$J,M$9,収穫記録!$F:$F,$I415,収穫記録!$B:$B,"&gt;="&amp;$J$5,収穫記録!$B:$B,"&lt;="&amp;$J$6)
/_xlfn.UNIQUE(_xlfn._xlws.FILTER($E:$E,$D:$D=$J$3))
/IF($J$4="総計",1,IF($J$4="割合",$H415,$K415/10))
),0)</f>
        <v>0</v>
      </c>
      <c r="N415" s="48" t="str" cm="1">
        <f t="array" ref="N415">IFERROR(
IF(OR(N$9="",$I415=""),"",
SUMIFS(収穫記録!$P:$P,収穫記録!$D:$D,$J$1,収穫記録!$I:$I,$J$2,収穫記録!$J:$J,N$9,収穫記録!$F:$F,$I415,収穫記録!$B:$B,"&gt;="&amp;$J$5,収穫記録!$B:$B,"&lt;="&amp;$J$6)
/_xlfn.UNIQUE(_xlfn._xlws.FILTER($E:$E,$D:$D=$J$3))
/IF($J$4="総計",1,IF($J$4="割合",$H415,$K415/10))
),0)</f>
        <v/>
      </c>
      <c r="O415" s="48" t="str" cm="1">
        <f t="array" ref="O415">IFERROR(
IF(OR(O$9="",$I415=""),"",
SUMIFS(収穫記録!$P:$P,収穫記録!$D:$D,$J$1,収穫記録!$I:$I,$J$2,収穫記録!$J:$J,O$9,収穫記録!$F:$F,$I415,収穫記録!$B:$B,"&gt;="&amp;$J$5,収穫記録!$B:$B,"&lt;="&amp;$J$6)
/_xlfn.UNIQUE(_xlfn._xlws.FILTER($E:$E,$D:$D=$J$3))
/IF($J$4="総計",1,IF($J$4="割合",$H415,$K415/10))
),0)</f>
        <v/>
      </c>
      <c r="P415" s="48" t="str" cm="1">
        <f t="array" ref="P415">IFERROR(
IF(OR(P$9="",$I415=""),"",
SUMIFS(収穫記録!$P:$P,収穫記録!$D:$D,$J$1,収穫記録!$I:$I,$J$2,収穫記録!$J:$J,P$9,収穫記録!$F:$F,$I415,収穫記録!$B:$B,"&gt;="&amp;$J$5,収穫記録!$B:$B,"&lt;="&amp;$J$6)
/_xlfn.UNIQUE(_xlfn._xlws.FILTER($E:$E,$D:$D=$J$3))
/IF($J$4="総計",1,IF($J$4="割合",$H415,$K415/10))
),0)</f>
        <v/>
      </c>
      <c r="Q415" s="48" t="str" cm="1">
        <f t="array" ref="Q415">IFERROR(
IF(OR(Q$9="",$I415=""),"",
SUMIFS(収穫記録!$P:$P,収穫記録!$D:$D,$J$1,収穫記録!$I:$I,$J$2,収穫記録!$J:$J,Q$9,収穫記録!$F:$F,$I415,収穫記録!$B:$B,"&gt;="&amp;$J$5,収穫記録!$B:$B,"&lt;="&amp;$J$6)
/_xlfn.UNIQUE(_xlfn._xlws.FILTER($E:$E,$D:$D=$J$3))
/IF($J$4="総計",1,IF($J$4="割合",$H415,$K415/10))
),0)</f>
        <v/>
      </c>
      <c r="R415" s="48" t="str" cm="1">
        <f t="array" ref="R415">IFERROR(
IF(OR(R$9="",$I415=""),"",
SUMIFS(収穫記録!$P:$P,収穫記録!$D:$D,$J$1,収穫記録!$I:$I,$J$2,収穫記録!$J:$J,R$9,収穫記録!$F:$F,$I415,収穫記録!$B:$B,"&gt;="&amp;$J$5,収穫記録!$B:$B,"&lt;="&amp;$J$6)
/_xlfn.UNIQUE(_xlfn._xlws.FILTER($E:$E,$D:$D=$J$3))
/IF($J$4="総計",1,IF($J$4="割合",$H415,$K415/10))
),0)</f>
        <v/>
      </c>
      <c r="S415" s="48" t="str" cm="1">
        <f t="array" ref="S415">IFERROR(
IF(OR(S$9="",$I415=""),"",
SUMIFS(収穫記録!$P:$P,収穫記録!$D:$D,$J$1,収穫記録!$I:$I,$J$2,収穫記録!$J:$J,S$9,収穫記録!$F:$F,$I415,収穫記録!$B:$B,"&gt;="&amp;$J$5,収穫記録!$B:$B,"&lt;="&amp;$J$6)
/_xlfn.UNIQUE(_xlfn._xlws.FILTER($E:$E,$D:$D=$J$3))
/IF($J$4="総計",1,IF($J$4="割合",$H415,$K415/10))
),0)</f>
        <v/>
      </c>
      <c r="T415" s="48" t="str" cm="1">
        <f t="array" ref="T415">IFERROR(
IF(OR(T$9="",$I415=""),"",
SUMIFS(収穫記録!$P:$P,収穫記録!$D:$D,$J$1,収穫記録!$I:$I,$J$2,収穫記録!$J:$J,T$9,収穫記録!$F:$F,$I415,収穫記録!$B:$B,"&gt;="&amp;$J$5,収穫記録!$B:$B,"&lt;="&amp;$J$6)
/_xlfn.UNIQUE(_xlfn._xlws.FILTER($E:$E,$D:$D=$J$3))
/IF($J$4="総計",1,IF($J$4="割合",$H415,$K415/10))
),0)</f>
        <v/>
      </c>
      <c r="U415" s="48" t="str" cm="1">
        <f t="array" ref="U415">IFERROR(
IF(OR(U$9="",$I415=""),"",
SUMIFS(収穫記録!$P:$P,収穫記録!$D:$D,$J$1,収穫記録!$I:$I,$J$2,収穫記録!$J:$J,U$9,収穫記録!$F:$F,$I415,収穫記録!$B:$B,"&gt;="&amp;$J$5,収穫記録!$B:$B,"&lt;="&amp;$J$6)
/_xlfn.UNIQUE(_xlfn._xlws.FILTER($E:$E,$D:$D=$J$3))
/IF($J$4="総計",1,IF($J$4="割合",$H415,$K415/10))
),0)</f>
        <v/>
      </c>
      <c r="V415" s="48" t="str" cm="1">
        <f t="array" ref="V415">IFERROR(
IF(OR(V$9="",$I415=""),"",
SUMIFS(収穫記録!$P:$P,収穫記録!$D:$D,$J$1,収穫記録!$I:$I,$J$2,収穫記録!$J:$J,V$9,収穫記録!$F:$F,$I415,収穫記録!$B:$B,"&gt;="&amp;$J$5,収穫記録!$B:$B,"&lt;="&amp;$J$6)
/_xlfn.UNIQUE(_xlfn._xlws.FILTER($E:$E,$D:$D=$J$3))
/IF($J$4="総計",1,IF($J$4="割合",$H415,$K415/10))
),0)</f>
        <v/>
      </c>
      <c r="W415" s="48" t="str" cm="1">
        <f t="array" ref="W415">IFERROR(
IF(OR(W$9="",$I415=""),"",
SUMIFS(収穫記録!$P:$P,収穫記録!$D:$D,$J$1,収穫記録!$I:$I,$J$2,収穫記録!$J:$J,W$9,収穫記録!$F:$F,$I415,収穫記録!$B:$B,"&gt;="&amp;$J$5,収穫記録!$B:$B,"&lt;="&amp;$J$6)
/_xlfn.UNIQUE(_xlfn._xlws.FILTER($E:$E,$D:$D=$J$3))
/IF($J$4="総計",1,IF($J$4="割合",$H415,$K415/10))
),0)</f>
        <v/>
      </c>
      <c r="X415" s="48" t="str" cm="1">
        <f t="array" ref="X415">IFERROR(
IF(OR(X$9="",$I415=""),"",
SUMIFS(収穫記録!$P:$P,収穫記録!$D:$D,$J$1,収穫記録!$I:$I,$J$2,収穫記録!$J:$J,X$9,収穫記録!$F:$F,$I415,収穫記録!$B:$B,"&gt;="&amp;$J$5,収穫記録!$B:$B,"&lt;="&amp;$J$6)
/_xlfn.UNIQUE(_xlfn._xlws.FILTER($E:$E,$D:$D=$J$3))
/IF($J$4="総計",1,IF($J$4="割合",$H415,$K415/10))
),0)</f>
        <v/>
      </c>
    </row>
    <row r="416" spans="10:24">
      <c r="J416" s="13"/>
      <c r="K416" s="37"/>
      <c r="L416" s="46" t="str">
        <f t="shared" si="6"/>
        <v/>
      </c>
      <c r="M416" s="47" cm="1">
        <f t="array" ref="M416">IFERROR(
IF(OR(M$9="",$I416=""),"",
SUMIFS(収穫記録!$P:$P,収穫記録!$D:$D,$J$1,収穫記録!$I:$I,$J$2,収穫記録!$J:$J,M$9,収穫記録!$F:$F,$I416,収穫記録!$B:$B,"&gt;="&amp;$J$5,収穫記録!$B:$B,"&lt;="&amp;$J$6)
/_xlfn.UNIQUE(_xlfn._xlws.FILTER($E:$E,$D:$D=$J$3))
/IF($J$4="総計",1,IF($J$4="割合",$H416,$K416/10))
),0)</f>
        <v>0</v>
      </c>
      <c r="N416" s="48" t="str" cm="1">
        <f t="array" ref="N416">IFERROR(
IF(OR(N$9="",$I416=""),"",
SUMIFS(収穫記録!$P:$P,収穫記録!$D:$D,$J$1,収穫記録!$I:$I,$J$2,収穫記録!$J:$J,N$9,収穫記録!$F:$F,$I416,収穫記録!$B:$B,"&gt;="&amp;$J$5,収穫記録!$B:$B,"&lt;="&amp;$J$6)
/_xlfn.UNIQUE(_xlfn._xlws.FILTER($E:$E,$D:$D=$J$3))
/IF($J$4="総計",1,IF($J$4="割合",$H416,$K416/10))
),0)</f>
        <v/>
      </c>
      <c r="O416" s="48" t="str" cm="1">
        <f t="array" ref="O416">IFERROR(
IF(OR(O$9="",$I416=""),"",
SUMIFS(収穫記録!$P:$P,収穫記録!$D:$D,$J$1,収穫記録!$I:$I,$J$2,収穫記録!$J:$J,O$9,収穫記録!$F:$F,$I416,収穫記録!$B:$B,"&gt;="&amp;$J$5,収穫記録!$B:$B,"&lt;="&amp;$J$6)
/_xlfn.UNIQUE(_xlfn._xlws.FILTER($E:$E,$D:$D=$J$3))
/IF($J$4="総計",1,IF($J$4="割合",$H416,$K416/10))
),0)</f>
        <v/>
      </c>
      <c r="P416" s="48" t="str" cm="1">
        <f t="array" ref="P416">IFERROR(
IF(OR(P$9="",$I416=""),"",
SUMIFS(収穫記録!$P:$P,収穫記録!$D:$D,$J$1,収穫記録!$I:$I,$J$2,収穫記録!$J:$J,P$9,収穫記録!$F:$F,$I416,収穫記録!$B:$B,"&gt;="&amp;$J$5,収穫記録!$B:$B,"&lt;="&amp;$J$6)
/_xlfn.UNIQUE(_xlfn._xlws.FILTER($E:$E,$D:$D=$J$3))
/IF($J$4="総計",1,IF($J$4="割合",$H416,$K416/10))
),0)</f>
        <v/>
      </c>
      <c r="Q416" s="48" t="str" cm="1">
        <f t="array" ref="Q416">IFERROR(
IF(OR(Q$9="",$I416=""),"",
SUMIFS(収穫記録!$P:$P,収穫記録!$D:$D,$J$1,収穫記録!$I:$I,$J$2,収穫記録!$J:$J,Q$9,収穫記録!$F:$F,$I416,収穫記録!$B:$B,"&gt;="&amp;$J$5,収穫記録!$B:$B,"&lt;="&amp;$J$6)
/_xlfn.UNIQUE(_xlfn._xlws.FILTER($E:$E,$D:$D=$J$3))
/IF($J$4="総計",1,IF($J$4="割合",$H416,$K416/10))
),0)</f>
        <v/>
      </c>
      <c r="R416" s="48" t="str" cm="1">
        <f t="array" ref="R416">IFERROR(
IF(OR(R$9="",$I416=""),"",
SUMIFS(収穫記録!$P:$P,収穫記録!$D:$D,$J$1,収穫記録!$I:$I,$J$2,収穫記録!$J:$J,R$9,収穫記録!$F:$F,$I416,収穫記録!$B:$B,"&gt;="&amp;$J$5,収穫記録!$B:$B,"&lt;="&amp;$J$6)
/_xlfn.UNIQUE(_xlfn._xlws.FILTER($E:$E,$D:$D=$J$3))
/IF($J$4="総計",1,IF($J$4="割合",$H416,$K416/10))
),0)</f>
        <v/>
      </c>
      <c r="S416" s="48" t="str" cm="1">
        <f t="array" ref="S416">IFERROR(
IF(OR(S$9="",$I416=""),"",
SUMIFS(収穫記録!$P:$P,収穫記録!$D:$D,$J$1,収穫記録!$I:$I,$J$2,収穫記録!$J:$J,S$9,収穫記録!$F:$F,$I416,収穫記録!$B:$B,"&gt;="&amp;$J$5,収穫記録!$B:$B,"&lt;="&amp;$J$6)
/_xlfn.UNIQUE(_xlfn._xlws.FILTER($E:$E,$D:$D=$J$3))
/IF($J$4="総計",1,IF($J$4="割合",$H416,$K416/10))
),0)</f>
        <v/>
      </c>
      <c r="T416" s="48" t="str" cm="1">
        <f t="array" ref="T416">IFERROR(
IF(OR(T$9="",$I416=""),"",
SUMIFS(収穫記録!$P:$P,収穫記録!$D:$D,$J$1,収穫記録!$I:$I,$J$2,収穫記録!$J:$J,T$9,収穫記録!$F:$F,$I416,収穫記録!$B:$B,"&gt;="&amp;$J$5,収穫記録!$B:$B,"&lt;="&amp;$J$6)
/_xlfn.UNIQUE(_xlfn._xlws.FILTER($E:$E,$D:$D=$J$3))
/IF($J$4="総計",1,IF($J$4="割合",$H416,$K416/10))
),0)</f>
        <v/>
      </c>
      <c r="U416" s="48" t="str" cm="1">
        <f t="array" ref="U416">IFERROR(
IF(OR(U$9="",$I416=""),"",
SUMIFS(収穫記録!$P:$P,収穫記録!$D:$D,$J$1,収穫記録!$I:$I,$J$2,収穫記録!$J:$J,U$9,収穫記録!$F:$F,$I416,収穫記録!$B:$B,"&gt;="&amp;$J$5,収穫記録!$B:$B,"&lt;="&amp;$J$6)
/_xlfn.UNIQUE(_xlfn._xlws.FILTER($E:$E,$D:$D=$J$3))
/IF($J$4="総計",1,IF($J$4="割合",$H416,$K416/10))
),0)</f>
        <v/>
      </c>
      <c r="V416" s="48" t="str" cm="1">
        <f t="array" ref="V416">IFERROR(
IF(OR(V$9="",$I416=""),"",
SUMIFS(収穫記録!$P:$P,収穫記録!$D:$D,$J$1,収穫記録!$I:$I,$J$2,収穫記録!$J:$J,V$9,収穫記録!$F:$F,$I416,収穫記録!$B:$B,"&gt;="&amp;$J$5,収穫記録!$B:$B,"&lt;="&amp;$J$6)
/_xlfn.UNIQUE(_xlfn._xlws.FILTER($E:$E,$D:$D=$J$3))
/IF($J$4="総計",1,IF($J$4="割合",$H416,$K416/10))
),0)</f>
        <v/>
      </c>
      <c r="W416" s="48" t="str" cm="1">
        <f t="array" ref="W416">IFERROR(
IF(OR(W$9="",$I416=""),"",
SUMIFS(収穫記録!$P:$P,収穫記録!$D:$D,$J$1,収穫記録!$I:$I,$J$2,収穫記録!$J:$J,W$9,収穫記録!$F:$F,$I416,収穫記録!$B:$B,"&gt;="&amp;$J$5,収穫記録!$B:$B,"&lt;="&amp;$J$6)
/_xlfn.UNIQUE(_xlfn._xlws.FILTER($E:$E,$D:$D=$J$3))
/IF($J$4="総計",1,IF($J$4="割合",$H416,$K416/10))
),0)</f>
        <v/>
      </c>
      <c r="X416" s="48" t="str" cm="1">
        <f t="array" ref="X416">IFERROR(
IF(OR(X$9="",$I416=""),"",
SUMIFS(収穫記録!$P:$P,収穫記録!$D:$D,$J$1,収穫記録!$I:$I,$J$2,収穫記録!$J:$J,X$9,収穫記録!$F:$F,$I416,収穫記録!$B:$B,"&gt;="&amp;$J$5,収穫記録!$B:$B,"&lt;="&amp;$J$6)
/_xlfn.UNIQUE(_xlfn._xlws.FILTER($E:$E,$D:$D=$J$3))
/IF($J$4="総計",1,IF($J$4="割合",$H416,$K416/10))
),0)</f>
        <v/>
      </c>
    </row>
    <row r="417" spans="10:24">
      <c r="J417" s="13"/>
      <c r="K417" s="37"/>
      <c r="L417" s="46" t="str">
        <f t="shared" si="6"/>
        <v/>
      </c>
      <c r="M417" s="47" cm="1">
        <f t="array" ref="M417">IFERROR(
IF(OR(M$9="",$I417=""),"",
SUMIFS(収穫記録!$P:$P,収穫記録!$D:$D,$J$1,収穫記録!$I:$I,$J$2,収穫記録!$J:$J,M$9,収穫記録!$F:$F,$I417,収穫記録!$B:$B,"&gt;="&amp;$J$5,収穫記録!$B:$B,"&lt;="&amp;$J$6)
/_xlfn.UNIQUE(_xlfn._xlws.FILTER($E:$E,$D:$D=$J$3))
/IF($J$4="総計",1,IF($J$4="割合",$H417,$K417/10))
),0)</f>
        <v>0</v>
      </c>
      <c r="N417" s="48" t="str" cm="1">
        <f t="array" ref="N417">IFERROR(
IF(OR(N$9="",$I417=""),"",
SUMIFS(収穫記録!$P:$P,収穫記録!$D:$D,$J$1,収穫記録!$I:$I,$J$2,収穫記録!$J:$J,N$9,収穫記録!$F:$F,$I417,収穫記録!$B:$B,"&gt;="&amp;$J$5,収穫記録!$B:$B,"&lt;="&amp;$J$6)
/_xlfn.UNIQUE(_xlfn._xlws.FILTER($E:$E,$D:$D=$J$3))
/IF($J$4="総計",1,IF($J$4="割合",$H417,$K417/10))
),0)</f>
        <v/>
      </c>
      <c r="O417" s="48" t="str" cm="1">
        <f t="array" ref="O417">IFERROR(
IF(OR(O$9="",$I417=""),"",
SUMIFS(収穫記録!$P:$P,収穫記録!$D:$D,$J$1,収穫記録!$I:$I,$J$2,収穫記録!$J:$J,O$9,収穫記録!$F:$F,$I417,収穫記録!$B:$B,"&gt;="&amp;$J$5,収穫記録!$B:$B,"&lt;="&amp;$J$6)
/_xlfn.UNIQUE(_xlfn._xlws.FILTER($E:$E,$D:$D=$J$3))
/IF($J$4="総計",1,IF($J$4="割合",$H417,$K417/10))
),0)</f>
        <v/>
      </c>
      <c r="P417" s="48" t="str" cm="1">
        <f t="array" ref="P417">IFERROR(
IF(OR(P$9="",$I417=""),"",
SUMIFS(収穫記録!$P:$P,収穫記録!$D:$D,$J$1,収穫記録!$I:$I,$J$2,収穫記録!$J:$J,P$9,収穫記録!$F:$F,$I417,収穫記録!$B:$B,"&gt;="&amp;$J$5,収穫記録!$B:$B,"&lt;="&amp;$J$6)
/_xlfn.UNIQUE(_xlfn._xlws.FILTER($E:$E,$D:$D=$J$3))
/IF($J$4="総計",1,IF($J$4="割合",$H417,$K417/10))
),0)</f>
        <v/>
      </c>
      <c r="Q417" s="48" t="str" cm="1">
        <f t="array" ref="Q417">IFERROR(
IF(OR(Q$9="",$I417=""),"",
SUMIFS(収穫記録!$P:$P,収穫記録!$D:$D,$J$1,収穫記録!$I:$I,$J$2,収穫記録!$J:$J,Q$9,収穫記録!$F:$F,$I417,収穫記録!$B:$B,"&gt;="&amp;$J$5,収穫記録!$B:$B,"&lt;="&amp;$J$6)
/_xlfn.UNIQUE(_xlfn._xlws.FILTER($E:$E,$D:$D=$J$3))
/IF($J$4="総計",1,IF($J$4="割合",$H417,$K417/10))
),0)</f>
        <v/>
      </c>
      <c r="R417" s="48" t="str" cm="1">
        <f t="array" ref="R417">IFERROR(
IF(OR(R$9="",$I417=""),"",
SUMIFS(収穫記録!$P:$P,収穫記録!$D:$D,$J$1,収穫記録!$I:$I,$J$2,収穫記録!$J:$J,R$9,収穫記録!$F:$F,$I417,収穫記録!$B:$B,"&gt;="&amp;$J$5,収穫記録!$B:$B,"&lt;="&amp;$J$6)
/_xlfn.UNIQUE(_xlfn._xlws.FILTER($E:$E,$D:$D=$J$3))
/IF($J$4="総計",1,IF($J$4="割合",$H417,$K417/10))
),0)</f>
        <v/>
      </c>
      <c r="S417" s="48" t="str" cm="1">
        <f t="array" ref="S417">IFERROR(
IF(OR(S$9="",$I417=""),"",
SUMIFS(収穫記録!$P:$P,収穫記録!$D:$D,$J$1,収穫記録!$I:$I,$J$2,収穫記録!$J:$J,S$9,収穫記録!$F:$F,$I417,収穫記録!$B:$B,"&gt;="&amp;$J$5,収穫記録!$B:$B,"&lt;="&amp;$J$6)
/_xlfn.UNIQUE(_xlfn._xlws.FILTER($E:$E,$D:$D=$J$3))
/IF($J$4="総計",1,IF($J$4="割合",$H417,$K417/10))
),0)</f>
        <v/>
      </c>
      <c r="T417" s="48" t="str" cm="1">
        <f t="array" ref="T417">IFERROR(
IF(OR(T$9="",$I417=""),"",
SUMIFS(収穫記録!$P:$P,収穫記録!$D:$D,$J$1,収穫記録!$I:$I,$J$2,収穫記録!$J:$J,T$9,収穫記録!$F:$F,$I417,収穫記録!$B:$B,"&gt;="&amp;$J$5,収穫記録!$B:$B,"&lt;="&amp;$J$6)
/_xlfn.UNIQUE(_xlfn._xlws.FILTER($E:$E,$D:$D=$J$3))
/IF($J$4="総計",1,IF($J$4="割合",$H417,$K417/10))
),0)</f>
        <v/>
      </c>
      <c r="U417" s="48" t="str" cm="1">
        <f t="array" ref="U417">IFERROR(
IF(OR(U$9="",$I417=""),"",
SUMIFS(収穫記録!$P:$P,収穫記録!$D:$D,$J$1,収穫記録!$I:$I,$J$2,収穫記録!$J:$J,U$9,収穫記録!$F:$F,$I417,収穫記録!$B:$B,"&gt;="&amp;$J$5,収穫記録!$B:$B,"&lt;="&amp;$J$6)
/_xlfn.UNIQUE(_xlfn._xlws.FILTER($E:$E,$D:$D=$J$3))
/IF($J$4="総計",1,IF($J$4="割合",$H417,$K417/10))
),0)</f>
        <v/>
      </c>
      <c r="V417" s="48" t="str" cm="1">
        <f t="array" ref="V417">IFERROR(
IF(OR(V$9="",$I417=""),"",
SUMIFS(収穫記録!$P:$P,収穫記録!$D:$D,$J$1,収穫記録!$I:$I,$J$2,収穫記録!$J:$J,V$9,収穫記録!$F:$F,$I417,収穫記録!$B:$B,"&gt;="&amp;$J$5,収穫記録!$B:$B,"&lt;="&amp;$J$6)
/_xlfn.UNIQUE(_xlfn._xlws.FILTER($E:$E,$D:$D=$J$3))
/IF($J$4="総計",1,IF($J$4="割合",$H417,$K417/10))
),0)</f>
        <v/>
      </c>
      <c r="W417" s="48" t="str" cm="1">
        <f t="array" ref="W417">IFERROR(
IF(OR(W$9="",$I417=""),"",
SUMIFS(収穫記録!$P:$P,収穫記録!$D:$D,$J$1,収穫記録!$I:$I,$J$2,収穫記録!$J:$J,W$9,収穫記録!$F:$F,$I417,収穫記録!$B:$B,"&gt;="&amp;$J$5,収穫記録!$B:$B,"&lt;="&amp;$J$6)
/_xlfn.UNIQUE(_xlfn._xlws.FILTER($E:$E,$D:$D=$J$3))
/IF($J$4="総計",1,IF($J$4="割合",$H417,$K417/10))
),0)</f>
        <v/>
      </c>
      <c r="X417" s="48" t="str" cm="1">
        <f t="array" ref="X417">IFERROR(
IF(OR(X$9="",$I417=""),"",
SUMIFS(収穫記録!$P:$P,収穫記録!$D:$D,$J$1,収穫記録!$I:$I,$J$2,収穫記録!$J:$J,X$9,収穫記録!$F:$F,$I417,収穫記録!$B:$B,"&gt;="&amp;$J$5,収穫記録!$B:$B,"&lt;="&amp;$J$6)
/_xlfn.UNIQUE(_xlfn._xlws.FILTER($E:$E,$D:$D=$J$3))
/IF($J$4="総計",1,IF($J$4="割合",$H417,$K417/10))
),0)</f>
        <v/>
      </c>
    </row>
    <row r="418" spans="10:24">
      <c r="J418" s="13"/>
      <c r="K418" s="37"/>
      <c r="L418" s="46" t="str">
        <f t="shared" si="6"/>
        <v/>
      </c>
      <c r="M418" s="47" cm="1">
        <f t="array" ref="M418">IFERROR(
IF(OR(M$9="",$I418=""),"",
SUMIFS(収穫記録!$P:$P,収穫記録!$D:$D,$J$1,収穫記録!$I:$I,$J$2,収穫記録!$J:$J,M$9,収穫記録!$F:$F,$I418,収穫記録!$B:$B,"&gt;="&amp;$J$5,収穫記録!$B:$B,"&lt;="&amp;$J$6)
/_xlfn.UNIQUE(_xlfn._xlws.FILTER($E:$E,$D:$D=$J$3))
/IF($J$4="総計",1,IF($J$4="割合",$H418,$K418/10))
),0)</f>
        <v>0</v>
      </c>
      <c r="N418" s="48" t="str" cm="1">
        <f t="array" ref="N418">IFERROR(
IF(OR(N$9="",$I418=""),"",
SUMIFS(収穫記録!$P:$P,収穫記録!$D:$D,$J$1,収穫記録!$I:$I,$J$2,収穫記録!$J:$J,N$9,収穫記録!$F:$F,$I418,収穫記録!$B:$B,"&gt;="&amp;$J$5,収穫記録!$B:$B,"&lt;="&amp;$J$6)
/_xlfn.UNIQUE(_xlfn._xlws.FILTER($E:$E,$D:$D=$J$3))
/IF($J$4="総計",1,IF($J$4="割合",$H418,$K418/10))
),0)</f>
        <v/>
      </c>
      <c r="O418" s="48" t="str" cm="1">
        <f t="array" ref="O418">IFERROR(
IF(OR(O$9="",$I418=""),"",
SUMIFS(収穫記録!$P:$P,収穫記録!$D:$D,$J$1,収穫記録!$I:$I,$J$2,収穫記録!$J:$J,O$9,収穫記録!$F:$F,$I418,収穫記録!$B:$B,"&gt;="&amp;$J$5,収穫記録!$B:$B,"&lt;="&amp;$J$6)
/_xlfn.UNIQUE(_xlfn._xlws.FILTER($E:$E,$D:$D=$J$3))
/IF($J$4="総計",1,IF($J$4="割合",$H418,$K418/10))
),0)</f>
        <v/>
      </c>
      <c r="P418" s="48" t="str" cm="1">
        <f t="array" ref="P418">IFERROR(
IF(OR(P$9="",$I418=""),"",
SUMIFS(収穫記録!$P:$P,収穫記録!$D:$D,$J$1,収穫記録!$I:$I,$J$2,収穫記録!$J:$J,P$9,収穫記録!$F:$F,$I418,収穫記録!$B:$B,"&gt;="&amp;$J$5,収穫記録!$B:$B,"&lt;="&amp;$J$6)
/_xlfn.UNIQUE(_xlfn._xlws.FILTER($E:$E,$D:$D=$J$3))
/IF($J$4="総計",1,IF($J$4="割合",$H418,$K418/10))
),0)</f>
        <v/>
      </c>
      <c r="Q418" s="48" t="str" cm="1">
        <f t="array" ref="Q418">IFERROR(
IF(OR(Q$9="",$I418=""),"",
SUMIFS(収穫記録!$P:$P,収穫記録!$D:$D,$J$1,収穫記録!$I:$I,$J$2,収穫記録!$J:$J,Q$9,収穫記録!$F:$F,$I418,収穫記録!$B:$B,"&gt;="&amp;$J$5,収穫記録!$B:$B,"&lt;="&amp;$J$6)
/_xlfn.UNIQUE(_xlfn._xlws.FILTER($E:$E,$D:$D=$J$3))
/IF($J$4="総計",1,IF($J$4="割合",$H418,$K418/10))
),0)</f>
        <v/>
      </c>
      <c r="R418" s="48" t="str" cm="1">
        <f t="array" ref="R418">IFERROR(
IF(OR(R$9="",$I418=""),"",
SUMIFS(収穫記録!$P:$P,収穫記録!$D:$D,$J$1,収穫記録!$I:$I,$J$2,収穫記録!$J:$J,R$9,収穫記録!$F:$F,$I418,収穫記録!$B:$B,"&gt;="&amp;$J$5,収穫記録!$B:$B,"&lt;="&amp;$J$6)
/_xlfn.UNIQUE(_xlfn._xlws.FILTER($E:$E,$D:$D=$J$3))
/IF($J$4="総計",1,IF($J$4="割合",$H418,$K418/10))
),0)</f>
        <v/>
      </c>
      <c r="S418" s="48" t="str" cm="1">
        <f t="array" ref="S418">IFERROR(
IF(OR(S$9="",$I418=""),"",
SUMIFS(収穫記録!$P:$P,収穫記録!$D:$D,$J$1,収穫記録!$I:$I,$J$2,収穫記録!$J:$J,S$9,収穫記録!$F:$F,$I418,収穫記録!$B:$B,"&gt;="&amp;$J$5,収穫記録!$B:$B,"&lt;="&amp;$J$6)
/_xlfn.UNIQUE(_xlfn._xlws.FILTER($E:$E,$D:$D=$J$3))
/IF($J$4="総計",1,IF($J$4="割合",$H418,$K418/10))
),0)</f>
        <v/>
      </c>
      <c r="T418" s="48" t="str" cm="1">
        <f t="array" ref="T418">IFERROR(
IF(OR(T$9="",$I418=""),"",
SUMIFS(収穫記録!$P:$P,収穫記録!$D:$D,$J$1,収穫記録!$I:$I,$J$2,収穫記録!$J:$J,T$9,収穫記録!$F:$F,$I418,収穫記録!$B:$B,"&gt;="&amp;$J$5,収穫記録!$B:$B,"&lt;="&amp;$J$6)
/_xlfn.UNIQUE(_xlfn._xlws.FILTER($E:$E,$D:$D=$J$3))
/IF($J$4="総計",1,IF($J$4="割合",$H418,$K418/10))
),0)</f>
        <v/>
      </c>
      <c r="U418" s="48" t="str" cm="1">
        <f t="array" ref="U418">IFERROR(
IF(OR(U$9="",$I418=""),"",
SUMIFS(収穫記録!$P:$P,収穫記録!$D:$D,$J$1,収穫記録!$I:$I,$J$2,収穫記録!$J:$J,U$9,収穫記録!$F:$F,$I418,収穫記録!$B:$B,"&gt;="&amp;$J$5,収穫記録!$B:$B,"&lt;="&amp;$J$6)
/_xlfn.UNIQUE(_xlfn._xlws.FILTER($E:$E,$D:$D=$J$3))
/IF($J$4="総計",1,IF($J$4="割合",$H418,$K418/10))
),0)</f>
        <v/>
      </c>
      <c r="V418" s="48" t="str" cm="1">
        <f t="array" ref="V418">IFERROR(
IF(OR(V$9="",$I418=""),"",
SUMIFS(収穫記録!$P:$P,収穫記録!$D:$D,$J$1,収穫記録!$I:$I,$J$2,収穫記録!$J:$J,V$9,収穫記録!$F:$F,$I418,収穫記録!$B:$B,"&gt;="&amp;$J$5,収穫記録!$B:$B,"&lt;="&amp;$J$6)
/_xlfn.UNIQUE(_xlfn._xlws.FILTER($E:$E,$D:$D=$J$3))
/IF($J$4="総計",1,IF($J$4="割合",$H418,$K418/10))
),0)</f>
        <v/>
      </c>
      <c r="W418" s="48" t="str" cm="1">
        <f t="array" ref="W418">IFERROR(
IF(OR(W$9="",$I418=""),"",
SUMIFS(収穫記録!$P:$P,収穫記録!$D:$D,$J$1,収穫記録!$I:$I,$J$2,収穫記録!$J:$J,W$9,収穫記録!$F:$F,$I418,収穫記録!$B:$B,"&gt;="&amp;$J$5,収穫記録!$B:$B,"&lt;="&amp;$J$6)
/_xlfn.UNIQUE(_xlfn._xlws.FILTER($E:$E,$D:$D=$J$3))
/IF($J$4="総計",1,IF($J$4="割合",$H418,$K418/10))
),0)</f>
        <v/>
      </c>
      <c r="X418" s="48" t="str" cm="1">
        <f t="array" ref="X418">IFERROR(
IF(OR(X$9="",$I418=""),"",
SUMIFS(収穫記録!$P:$P,収穫記録!$D:$D,$J$1,収穫記録!$I:$I,$J$2,収穫記録!$J:$J,X$9,収穫記録!$F:$F,$I418,収穫記録!$B:$B,"&gt;="&amp;$J$5,収穫記録!$B:$B,"&lt;="&amp;$J$6)
/_xlfn.UNIQUE(_xlfn._xlws.FILTER($E:$E,$D:$D=$J$3))
/IF($J$4="総計",1,IF($J$4="割合",$H418,$K418/10))
),0)</f>
        <v/>
      </c>
    </row>
    <row r="419" spans="10:24">
      <c r="J419" s="13"/>
      <c r="K419" s="37"/>
      <c r="L419" s="46" t="str">
        <f t="shared" si="6"/>
        <v/>
      </c>
      <c r="M419" s="47" cm="1">
        <f t="array" ref="M419">IFERROR(
IF(OR(M$9="",$I419=""),"",
SUMIFS(収穫記録!$P:$P,収穫記録!$D:$D,$J$1,収穫記録!$I:$I,$J$2,収穫記録!$J:$J,M$9,収穫記録!$F:$F,$I419,収穫記録!$B:$B,"&gt;="&amp;$J$5,収穫記録!$B:$B,"&lt;="&amp;$J$6)
/_xlfn.UNIQUE(_xlfn._xlws.FILTER($E:$E,$D:$D=$J$3))
/IF($J$4="総計",1,IF($J$4="割合",$H419,$K419/10))
),0)</f>
        <v>0</v>
      </c>
      <c r="N419" s="48" t="str" cm="1">
        <f t="array" ref="N419">IFERROR(
IF(OR(N$9="",$I419=""),"",
SUMIFS(収穫記録!$P:$P,収穫記録!$D:$D,$J$1,収穫記録!$I:$I,$J$2,収穫記録!$J:$J,N$9,収穫記録!$F:$F,$I419,収穫記録!$B:$B,"&gt;="&amp;$J$5,収穫記録!$B:$B,"&lt;="&amp;$J$6)
/_xlfn.UNIQUE(_xlfn._xlws.FILTER($E:$E,$D:$D=$J$3))
/IF($J$4="総計",1,IF($J$4="割合",$H419,$K419/10))
),0)</f>
        <v/>
      </c>
      <c r="O419" s="48" t="str" cm="1">
        <f t="array" ref="O419">IFERROR(
IF(OR(O$9="",$I419=""),"",
SUMIFS(収穫記録!$P:$P,収穫記録!$D:$D,$J$1,収穫記録!$I:$I,$J$2,収穫記録!$J:$J,O$9,収穫記録!$F:$F,$I419,収穫記録!$B:$B,"&gt;="&amp;$J$5,収穫記録!$B:$B,"&lt;="&amp;$J$6)
/_xlfn.UNIQUE(_xlfn._xlws.FILTER($E:$E,$D:$D=$J$3))
/IF($J$4="総計",1,IF($J$4="割合",$H419,$K419/10))
),0)</f>
        <v/>
      </c>
      <c r="P419" s="48" t="str" cm="1">
        <f t="array" ref="P419">IFERROR(
IF(OR(P$9="",$I419=""),"",
SUMIFS(収穫記録!$P:$P,収穫記録!$D:$D,$J$1,収穫記録!$I:$I,$J$2,収穫記録!$J:$J,P$9,収穫記録!$F:$F,$I419,収穫記録!$B:$B,"&gt;="&amp;$J$5,収穫記録!$B:$B,"&lt;="&amp;$J$6)
/_xlfn.UNIQUE(_xlfn._xlws.FILTER($E:$E,$D:$D=$J$3))
/IF($J$4="総計",1,IF($J$4="割合",$H419,$K419/10))
),0)</f>
        <v/>
      </c>
      <c r="Q419" s="48" t="str" cm="1">
        <f t="array" ref="Q419">IFERROR(
IF(OR(Q$9="",$I419=""),"",
SUMIFS(収穫記録!$P:$P,収穫記録!$D:$D,$J$1,収穫記録!$I:$I,$J$2,収穫記録!$J:$J,Q$9,収穫記録!$F:$F,$I419,収穫記録!$B:$B,"&gt;="&amp;$J$5,収穫記録!$B:$B,"&lt;="&amp;$J$6)
/_xlfn.UNIQUE(_xlfn._xlws.FILTER($E:$E,$D:$D=$J$3))
/IF($J$4="総計",1,IF($J$4="割合",$H419,$K419/10))
),0)</f>
        <v/>
      </c>
      <c r="R419" s="48" t="str" cm="1">
        <f t="array" ref="R419">IFERROR(
IF(OR(R$9="",$I419=""),"",
SUMIFS(収穫記録!$P:$P,収穫記録!$D:$D,$J$1,収穫記録!$I:$I,$J$2,収穫記録!$J:$J,R$9,収穫記録!$F:$F,$I419,収穫記録!$B:$B,"&gt;="&amp;$J$5,収穫記録!$B:$B,"&lt;="&amp;$J$6)
/_xlfn.UNIQUE(_xlfn._xlws.FILTER($E:$E,$D:$D=$J$3))
/IF($J$4="総計",1,IF($J$4="割合",$H419,$K419/10))
),0)</f>
        <v/>
      </c>
      <c r="S419" s="48" t="str" cm="1">
        <f t="array" ref="S419">IFERROR(
IF(OR(S$9="",$I419=""),"",
SUMIFS(収穫記録!$P:$P,収穫記録!$D:$D,$J$1,収穫記録!$I:$I,$J$2,収穫記録!$J:$J,S$9,収穫記録!$F:$F,$I419,収穫記録!$B:$B,"&gt;="&amp;$J$5,収穫記録!$B:$B,"&lt;="&amp;$J$6)
/_xlfn.UNIQUE(_xlfn._xlws.FILTER($E:$E,$D:$D=$J$3))
/IF($J$4="総計",1,IF($J$4="割合",$H419,$K419/10))
),0)</f>
        <v/>
      </c>
      <c r="T419" s="48" t="str" cm="1">
        <f t="array" ref="T419">IFERROR(
IF(OR(T$9="",$I419=""),"",
SUMIFS(収穫記録!$P:$P,収穫記録!$D:$D,$J$1,収穫記録!$I:$I,$J$2,収穫記録!$J:$J,T$9,収穫記録!$F:$F,$I419,収穫記録!$B:$B,"&gt;="&amp;$J$5,収穫記録!$B:$B,"&lt;="&amp;$J$6)
/_xlfn.UNIQUE(_xlfn._xlws.FILTER($E:$E,$D:$D=$J$3))
/IF($J$4="総計",1,IF($J$4="割合",$H419,$K419/10))
),0)</f>
        <v/>
      </c>
      <c r="U419" s="48" t="str" cm="1">
        <f t="array" ref="U419">IFERROR(
IF(OR(U$9="",$I419=""),"",
SUMIFS(収穫記録!$P:$P,収穫記録!$D:$D,$J$1,収穫記録!$I:$I,$J$2,収穫記録!$J:$J,U$9,収穫記録!$F:$F,$I419,収穫記録!$B:$B,"&gt;="&amp;$J$5,収穫記録!$B:$B,"&lt;="&amp;$J$6)
/_xlfn.UNIQUE(_xlfn._xlws.FILTER($E:$E,$D:$D=$J$3))
/IF($J$4="総計",1,IF($J$4="割合",$H419,$K419/10))
),0)</f>
        <v/>
      </c>
      <c r="V419" s="48" t="str" cm="1">
        <f t="array" ref="V419">IFERROR(
IF(OR(V$9="",$I419=""),"",
SUMIFS(収穫記録!$P:$P,収穫記録!$D:$D,$J$1,収穫記録!$I:$I,$J$2,収穫記録!$J:$J,V$9,収穫記録!$F:$F,$I419,収穫記録!$B:$B,"&gt;="&amp;$J$5,収穫記録!$B:$B,"&lt;="&amp;$J$6)
/_xlfn.UNIQUE(_xlfn._xlws.FILTER($E:$E,$D:$D=$J$3))
/IF($J$4="総計",1,IF($J$4="割合",$H419,$K419/10))
),0)</f>
        <v/>
      </c>
      <c r="W419" s="48" t="str" cm="1">
        <f t="array" ref="W419">IFERROR(
IF(OR(W$9="",$I419=""),"",
SUMIFS(収穫記録!$P:$P,収穫記録!$D:$D,$J$1,収穫記録!$I:$I,$J$2,収穫記録!$J:$J,W$9,収穫記録!$F:$F,$I419,収穫記録!$B:$B,"&gt;="&amp;$J$5,収穫記録!$B:$B,"&lt;="&amp;$J$6)
/_xlfn.UNIQUE(_xlfn._xlws.FILTER($E:$E,$D:$D=$J$3))
/IF($J$4="総計",1,IF($J$4="割合",$H419,$K419/10))
),0)</f>
        <v/>
      </c>
      <c r="X419" s="48" t="str" cm="1">
        <f t="array" ref="X419">IFERROR(
IF(OR(X$9="",$I419=""),"",
SUMIFS(収穫記録!$P:$P,収穫記録!$D:$D,$J$1,収穫記録!$I:$I,$J$2,収穫記録!$J:$J,X$9,収穫記録!$F:$F,$I419,収穫記録!$B:$B,"&gt;="&amp;$J$5,収穫記録!$B:$B,"&lt;="&amp;$J$6)
/_xlfn.UNIQUE(_xlfn._xlws.FILTER($E:$E,$D:$D=$J$3))
/IF($J$4="総計",1,IF($J$4="割合",$H419,$K419/10))
),0)</f>
        <v/>
      </c>
    </row>
    <row r="420" spans="10:24">
      <c r="J420" s="13"/>
      <c r="K420" s="37"/>
      <c r="L420" s="46" t="str">
        <f t="shared" si="6"/>
        <v/>
      </c>
      <c r="M420" s="47" cm="1">
        <f t="array" ref="M420">IFERROR(
IF(OR(M$9="",$I420=""),"",
SUMIFS(収穫記録!$P:$P,収穫記録!$D:$D,$J$1,収穫記録!$I:$I,$J$2,収穫記録!$J:$J,M$9,収穫記録!$F:$F,$I420,収穫記録!$B:$B,"&gt;="&amp;$J$5,収穫記録!$B:$B,"&lt;="&amp;$J$6)
/_xlfn.UNIQUE(_xlfn._xlws.FILTER($E:$E,$D:$D=$J$3))
/IF($J$4="総計",1,IF($J$4="割合",$H420,$K420/10))
),0)</f>
        <v>0</v>
      </c>
      <c r="N420" s="48" t="str" cm="1">
        <f t="array" ref="N420">IFERROR(
IF(OR(N$9="",$I420=""),"",
SUMIFS(収穫記録!$P:$P,収穫記録!$D:$D,$J$1,収穫記録!$I:$I,$J$2,収穫記録!$J:$J,N$9,収穫記録!$F:$F,$I420,収穫記録!$B:$B,"&gt;="&amp;$J$5,収穫記録!$B:$B,"&lt;="&amp;$J$6)
/_xlfn.UNIQUE(_xlfn._xlws.FILTER($E:$E,$D:$D=$J$3))
/IF($J$4="総計",1,IF($J$4="割合",$H420,$K420/10))
),0)</f>
        <v/>
      </c>
      <c r="O420" s="48" t="str" cm="1">
        <f t="array" ref="O420">IFERROR(
IF(OR(O$9="",$I420=""),"",
SUMIFS(収穫記録!$P:$P,収穫記録!$D:$D,$J$1,収穫記録!$I:$I,$J$2,収穫記録!$J:$J,O$9,収穫記録!$F:$F,$I420,収穫記録!$B:$B,"&gt;="&amp;$J$5,収穫記録!$B:$B,"&lt;="&amp;$J$6)
/_xlfn.UNIQUE(_xlfn._xlws.FILTER($E:$E,$D:$D=$J$3))
/IF($J$4="総計",1,IF($J$4="割合",$H420,$K420/10))
),0)</f>
        <v/>
      </c>
      <c r="P420" s="48" t="str" cm="1">
        <f t="array" ref="P420">IFERROR(
IF(OR(P$9="",$I420=""),"",
SUMIFS(収穫記録!$P:$P,収穫記録!$D:$D,$J$1,収穫記録!$I:$I,$J$2,収穫記録!$J:$J,P$9,収穫記録!$F:$F,$I420,収穫記録!$B:$B,"&gt;="&amp;$J$5,収穫記録!$B:$B,"&lt;="&amp;$J$6)
/_xlfn.UNIQUE(_xlfn._xlws.FILTER($E:$E,$D:$D=$J$3))
/IF($J$4="総計",1,IF($J$4="割合",$H420,$K420/10))
),0)</f>
        <v/>
      </c>
      <c r="Q420" s="48" t="str" cm="1">
        <f t="array" ref="Q420">IFERROR(
IF(OR(Q$9="",$I420=""),"",
SUMIFS(収穫記録!$P:$P,収穫記録!$D:$D,$J$1,収穫記録!$I:$I,$J$2,収穫記録!$J:$J,Q$9,収穫記録!$F:$F,$I420,収穫記録!$B:$B,"&gt;="&amp;$J$5,収穫記録!$B:$B,"&lt;="&amp;$J$6)
/_xlfn.UNIQUE(_xlfn._xlws.FILTER($E:$E,$D:$D=$J$3))
/IF($J$4="総計",1,IF($J$4="割合",$H420,$K420/10))
),0)</f>
        <v/>
      </c>
      <c r="R420" s="48" t="str" cm="1">
        <f t="array" ref="R420">IFERROR(
IF(OR(R$9="",$I420=""),"",
SUMIFS(収穫記録!$P:$P,収穫記録!$D:$D,$J$1,収穫記録!$I:$I,$J$2,収穫記録!$J:$J,R$9,収穫記録!$F:$F,$I420,収穫記録!$B:$B,"&gt;="&amp;$J$5,収穫記録!$B:$B,"&lt;="&amp;$J$6)
/_xlfn.UNIQUE(_xlfn._xlws.FILTER($E:$E,$D:$D=$J$3))
/IF($J$4="総計",1,IF($J$4="割合",$H420,$K420/10))
),0)</f>
        <v/>
      </c>
      <c r="S420" s="48" t="str" cm="1">
        <f t="array" ref="S420">IFERROR(
IF(OR(S$9="",$I420=""),"",
SUMIFS(収穫記録!$P:$P,収穫記録!$D:$D,$J$1,収穫記録!$I:$I,$J$2,収穫記録!$J:$J,S$9,収穫記録!$F:$F,$I420,収穫記録!$B:$B,"&gt;="&amp;$J$5,収穫記録!$B:$B,"&lt;="&amp;$J$6)
/_xlfn.UNIQUE(_xlfn._xlws.FILTER($E:$E,$D:$D=$J$3))
/IF($J$4="総計",1,IF($J$4="割合",$H420,$K420/10))
),0)</f>
        <v/>
      </c>
      <c r="T420" s="48" t="str" cm="1">
        <f t="array" ref="T420">IFERROR(
IF(OR(T$9="",$I420=""),"",
SUMIFS(収穫記録!$P:$P,収穫記録!$D:$D,$J$1,収穫記録!$I:$I,$J$2,収穫記録!$J:$J,T$9,収穫記録!$F:$F,$I420,収穫記録!$B:$B,"&gt;="&amp;$J$5,収穫記録!$B:$B,"&lt;="&amp;$J$6)
/_xlfn.UNIQUE(_xlfn._xlws.FILTER($E:$E,$D:$D=$J$3))
/IF($J$4="総計",1,IF($J$4="割合",$H420,$K420/10))
),0)</f>
        <v/>
      </c>
      <c r="U420" s="48" t="str" cm="1">
        <f t="array" ref="U420">IFERROR(
IF(OR(U$9="",$I420=""),"",
SUMIFS(収穫記録!$P:$P,収穫記録!$D:$D,$J$1,収穫記録!$I:$I,$J$2,収穫記録!$J:$J,U$9,収穫記録!$F:$F,$I420,収穫記録!$B:$B,"&gt;="&amp;$J$5,収穫記録!$B:$B,"&lt;="&amp;$J$6)
/_xlfn.UNIQUE(_xlfn._xlws.FILTER($E:$E,$D:$D=$J$3))
/IF($J$4="総計",1,IF($J$4="割合",$H420,$K420/10))
),0)</f>
        <v/>
      </c>
      <c r="V420" s="48" t="str" cm="1">
        <f t="array" ref="V420">IFERROR(
IF(OR(V$9="",$I420=""),"",
SUMIFS(収穫記録!$P:$P,収穫記録!$D:$D,$J$1,収穫記録!$I:$I,$J$2,収穫記録!$J:$J,V$9,収穫記録!$F:$F,$I420,収穫記録!$B:$B,"&gt;="&amp;$J$5,収穫記録!$B:$B,"&lt;="&amp;$J$6)
/_xlfn.UNIQUE(_xlfn._xlws.FILTER($E:$E,$D:$D=$J$3))
/IF($J$4="総計",1,IF($J$4="割合",$H420,$K420/10))
),0)</f>
        <v/>
      </c>
      <c r="W420" s="48" t="str" cm="1">
        <f t="array" ref="W420">IFERROR(
IF(OR(W$9="",$I420=""),"",
SUMIFS(収穫記録!$P:$P,収穫記録!$D:$D,$J$1,収穫記録!$I:$I,$J$2,収穫記録!$J:$J,W$9,収穫記録!$F:$F,$I420,収穫記録!$B:$B,"&gt;="&amp;$J$5,収穫記録!$B:$B,"&lt;="&amp;$J$6)
/_xlfn.UNIQUE(_xlfn._xlws.FILTER($E:$E,$D:$D=$J$3))
/IF($J$4="総計",1,IF($J$4="割合",$H420,$K420/10))
),0)</f>
        <v/>
      </c>
      <c r="X420" s="48" t="str" cm="1">
        <f t="array" ref="X420">IFERROR(
IF(OR(X$9="",$I420=""),"",
SUMIFS(収穫記録!$P:$P,収穫記録!$D:$D,$J$1,収穫記録!$I:$I,$J$2,収穫記録!$J:$J,X$9,収穫記録!$F:$F,$I420,収穫記録!$B:$B,"&gt;="&amp;$J$5,収穫記録!$B:$B,"&lt;="&amp;$J$6)
/_xlfn.UNIQUE(_xlfn._xlws.FILTER($E:$E,$D:$D=$J$3))
/IF($J$4="総計",1,IF($J$4="割合",$H420,$K420/10))
),0)</f>
        <v/>
      </c>
    </row>
    <row r="421" spans="10:24">
      <c r="J421" s="13"/>
      <c r="K421" s="37"/>
      <c r="L421" s="46" t="str">
        <f t="shared" si="6"/>
        <v/>
      </c>
      <c r="M421" s="47" cm="1">
        <f t="array" ref="M421">IFERROR(
IF(OR(M$9="",$I421=""),"",
SUMIFS(収穫記録!$P:$P,収穫記録!$D:$D,$J$1,収穫記録!$I:$I,$J$2,収穫記録!$J:$J,M$9,収穫記録!$F:$F,$I421,収穫記録!$B:$B,"&gt;="&amp;$J$5,収穫記録!$B:$B,"&lt;="&amp;$J$6)
/_xlfn.UNIQUE(_xlfn._xlws.FILTER($E:$E,$D:$D=$J$3))
/IF($J$4="総計",1,IF($J$4="割合",$H421,$K421/10))
),0)</f>
        <v>0</v>
      </c>
      <c r="N421" s="48" t="str" cm="1">
        <f t="array" ref="N421">IFERROR(
IF(OR(N$9="",$I421=""),"",
SUMIFS(収穫記録!$P:$P,収穫記録!$D:$D,$J$1,収穫記録!$I:$I,$J$2,収穫記録!$J:$J,N$9,収穫記録!$F:$F,$I421,収穫記録!$B:$B,"&gt;="&amp;$J$5,収穫記録!$B:$B,"&lt;="&amp;$J$6)
/_xlfn.UNIQUE(_xlfn._xlws.FILTER($E:$E,$D:$D=$J$3))
/IF($J$4="総計",1,IF($J$4="割合",$H421,$K421/10))
),0)</f>
        <v/>
      </c>
      <c r="O421" s="48" t="str" cm="1">
        <f t="array" ref="O421">IFERROR(
IF(OR(O$9="",$I421=""),"",
SUMIFS(収穫記録!$P:$P,収穫記録!$D:$D,$J$1,収穫記録!$I:$I,$J$2,収穫記録!$J:$J,O$9,収穫記録!$F:$F,$I421,収穫記録!$B:$B,"&gt;="&amp;$J$5,収穫記録!$B:$B,"&lt;="&amp;$J$6)
/_xlfn.UNIQUE(_xlfn._xlws.FILTER($E:$E,$D:$D=$J$3))
/IF($J$4="総計",1,IF($J$4="割合",$H421,$K421/10))
),0)</f>
        <v/>
      </c>
      <c r="P421" s="48" t="str" cm="1">
        <f t="array" ref="P421">IFERROR(
IF(OR(P$9="",$I421=""),"",
SUMIFS(収穫記録!$P:$P,収穫記録!$D:$D,$J$1,収穫記録!$I:$I,$J$2,収穫記録!$J:$J,P$9,収穫記録!$F:$F,$I421,収穫記録!$B:$B,"&gt;="&amp;$J$5,収穫記録!$B:$B,"&lt;="&amp;$J$6)
/_xlfn.UNIQUE(_xlfn._xlws.FILTER($E:$E,$D:$D=$J$3))
/IF($J$4="総計",1,IF($J$4="割合",$H421,$K421/10))
),0)</f>
        <v/>
      </c>
      <c r="Q421" s="48" t="str" cm="1">
        <f t="array" ref="Q421">IFERROR(
IF(OR(Q$9="",$I421=""),"",
SUMIFS(収穫記録!$P:$P,収穫記録!$D:$D,$J$1,収穫記録!$I:$I,$J$2,収穫記録!$J:$J,Q$9,収穫記録!$F:$F,$I421,収穫記録!$B:$B,"&gt;="&amp;$J$5,収穫記録!$B:$B,"&lt;="&amp;$J$6)
/_xlfn.UNIQUE(_xlfn._xlws.FILTER($E:$E,$D:$D=$J$3))
/IF($J$4="総計",1,IF($J$4="割合",$H421,$K421/10))
),0)</f>
        <v/>
      </c>
      <c r="R421" s="48" t="str" cm="1">
        <f t="array" ref="R421">IFERROR(
IF(OR(R$9="",$I421=""),"",
SUMIFS(収穫記録!$P:$P,収穫記録!$D:$D,$J$1,収穫記録!$I:$I,$J$2,収穫記録!$J:$J,R$9,収穫記録!$F:$F,$I421,収穫記録!$B:$B,"&gt;="&amp;$J$5,収穫記録!$B:$B,"&lt;="&amp;$J$6)
/_xlfn.UNIQUE(_xlfn._xlws.FILTER($E:$E,$D:$D=$J$3))
/IF($J$4="総計",1,IF($J$4="割合",$H421,$K421/10))
),0)</f>
        <v/>
      </c>
      <c r="S421" s="48" t="str" cm="1">
        <f t="array" ref="S421">IFERROR(
IF(OR(S$9="",$I421=""),"",
SUMIFS(収穫記録!$P:$P,収穫記録!$D:$D,$J$1,収穫記録!$I:$I,$J$2,収穫記録!$J:$J,S$9,収穫記録!$F:$F,$I421,収穫記録!$B:$B,"&gt;="&amp;$J$5,収穫記録!$B:$B,"&lt;="&amp;$J$6)
/_xlfn.UNIQUE(_xlfn._xlws.FILTER($E:$E,$D:$D=$J$3))
/IF($J$4="総計",1,IF($J$4="割合",$H421,$K421/10))
),0)</f>
        <v/>
      </c>
      <c r="T421" s="48" t="str" cm="1">
        <f t="array" ref="T421">IFERROR(
IF(OR(T$9="",$I421=""),"",
SUMIFS(収穫記録!$P:$P,収穫記録!$D:$D,$J$1,収穫記録!$I:$I,$J$2,収穫記録!$J:$J,T$9,収穫記録!$F:$F,$I421,収穫記録!$B:$B,"&gt;="&amp;$J$5,収穫記録!$B:$B,"&lt;="&amp;$J$6)
/_xlfn.UNIQUE(_xlfn._xlws.FILTER($E:$E,$D:$D=$J$3))
/IF($J$4="総計",1,IF($J$4="割合",$H421,$K421/10))
),0)</f>
        <v/>
      </c>
      <c r="U421" s="48" t="str" cm="1">
        <f t="array" ref="U421">IFERROR(
IF(OR(U$9="",$I421=""),"",
SUMIFS(収穫記録!$P:$P,収穫記録!$D:$D,$J$1,収穫記録!$I:$I,$J$2,収穫記録!$J:$J,U$9,収穫記録!$F:$F,$I421,収穫記録!$B:$B,"&gt;="&amp;$J$5,収穫記録!$B:$B,"&lt;="&amp;$J$6)
/_xlfn.UNIQUE(_xlfn._xlws.FILTER($E:$E,$D:$D=$J$3))
/IF($J$4="総計",1,IF($J$4="割合",$H421,$K421/10))
),0)</f>
        <v/>
      </c>
      <c r="V421" s="48" t="str" cm="1">
        <f t="array" ref="V421">IFERROR(
IF(OR(V$9="",$I421=""),"",
SUMIFS(収穫記録!$P:$P,収穫記録!$D:$D,$J$1,収穫記録!$I:$I,$J$2,収穫記録!$J:$J,V$9,収穫記録!$F:$F,$I421,収穫記録!$B:$B,"&gt;="&amp;$J$5,収穫記録!$B:$B,"&lt;="&amp;$J$6)
/_xlfn.UNIQUE(_xlfn._xlws.FILTER($E:$E,$D:$D=$J$3))
/IF($J$4="総計",1,IF($J$4="割合",$H421,$K421/10))
),0)</f>
        <v/>
      </c>
      <c r="W421" s="48" t="str" cm="1">
        <f t="array" ref="W421">IFERROR(
IF(OR(W$9="",$I421=""),"",
SUMIFS(収穫記録!$P:$P,収穫記録!$D:$D,$J$1,収穫記録!$I:$I,$J$2,収穫記録!$J:$J,W$9,収穫記録!$F:$F,$I421,収穫記録!$B:$B,"&gt;="&amp;$J$5,収穫記録!$B:$B,"&lt;="&amp;$J$6)
/_xlfn.UNIQUE(_xlfn._xlws.FILTER($E:$E,$D:$D=$J$3))
/IF($J$4="総計",1,IF($J$4="割合",$H421,$K421/10))
),0)</f>
        <v/>
      </c>
      <c r="X421" s="48" t="str" cm="1">
        <f t="array" ref="X421">IFERROR(
IF(OR(X$9="",$I421=""),"",
SUMIFS(収穫記録!$P:$P,収穫記録!$D:$D,$J$1,収穫記録!$I:$I,$J$2,収穫記録!$J:$J,X$9,収穫記録!$F:$F,$I421,収穫記録!$B:$B,"&gt;="&amp;$J$5,収穫記録!$B:$B,"&lt;="&amp;$J$6)
/_xlfn.UNIQUE(_xlfn._xlws.FILTER($E:$E,$D:$D=$J$3))
/IF($J$4="総計",1,IF($J$4="割合",$H421,$K421/10))
),0)</f>
        <v/>
      </c>
    </row>
    <row r="422" spans="10:24">
      <c r="J422" s="13"/>
      <c r="K422" s="37"/>
      <c r="L422" s="46" t="str">
        <f t="shared" si="6"/>
        <v/>
      </c>
      <c r="M422" s="47" cm="1">
        <f t="array" ref="M422">IFERROR(
IF(OR(M$9="",$I422=""),"",
SUMIFS(収穫記録!$P:$P,収穫記録!$D:$D,$J$1,収穫記録!$I:$I,$J$2,収穫記録!$J:$J,M$9,収穫記録!$F:$F,$I422,収穫記録!$B:$B,"&gt;="&amp;$J$5,収穫記録!$B:$B,"&lt;="&amp;$J$6)
/_xlfn.UNIQUE(_xlfn._xlws.FILTER($E:$E,$D:$D=$J$3))
/IF($J$4="総計",1,IF($J$4="割合",$H422,$K422/10))
),0)</f>
        <v>0</v>
      </c>
      <c r="N422" s="48" t="str" cm="1">
        <f t="array" ref="N422">IFERROR(
IF(OR(N$9="",$I422=""),"",
SUMIFS(収穫記録!$P:$P,収穫記録!$D:$D,$J$1,収穫記録!$I:$I,$J$2,収穫記録!$J:$J,N$9,収穫記録!$F:$F,$I422,収穫記録!$B:$B,"&gt;="&amp;$J$5,収穫記録!$B:$B,"&lt;="&amp;$J$6)
/_xlfn.UNIQUE(_xlfn._xlws.FILTER($E:$E,$D:$D=$J$3))
/IF($J$4="総計",1,IF($J$4="割合",$H422,$K422/10))
),0)</f>
        <v/>
      </c>
      <c r="O422" s="48" t="str" cm="1">
        <f t="array" ref="O422">IFERROR(
IF(OR(O$9="",$I422=""),"",
SUMIFS(収穫記録!$P:$P,収穫記録!$D:$D,$J$1,収穫記録!$I:$I,$J$2,収穫記録!$J:$J,O$9,収穫記録!$F:$F,$I422,収穫記録!$B:$B,"&gt;="&amp;$J$5,収穫記録!$B:$B,"&lt;="&amp;$J$6)
/_xlfn.UNIQUE(_xlfn._xlws.FILTER($E:$E,$D:$D=$J$3))
/IF($J$4="総計",1,IF($J$4="割合",$H422,$K422/10))
),0)</f>
        <v/>
      </c>
      <c r="P422" s="48" t="str" cm="1">
        <f t="array" ref="P422">IFERROR(
IF(OR(P$9="",$I422=""),"",
SUMIFS(収穫記録!$P:$P,収穫記録!$D:$D,$J$1,収穫記録!$I:$I,$J$2,収穫記録!$J:$J,P$9,収穫記録!$F:$F,$I422,収穫記録!$B:$B,"&gt;="&amp;$J$5,収穫記録!$B:$B,"&lt;="&amp;$J$6)
/_xlfn.UNIQUE(_xlfn._xlws.FILTER($E:$E,$D:$D=$J$3))
/IF($J$4="総計",1,IF($J$4="割合",$H422,$K422/10))
),0)</f>
        <v/>
      </c>
      <c r="Q422" s="48" t="str" cm="1">
        <f t="array" ref="Q422">IFERROR(
IF(OR(Q$9="",$I422=""),"",
SUMIFS(収穫記録!$P:$P,収穫記録!$D:$D,$J$1,収穫記録!$I:$I,$J$2,収穫記録!$J:$J,Q$9,収穫記録!$F:$F,$I422,収穫記録!$B:$B,"&gt;="&amp;$J$5,収穫記録!$B:$B,"&lt;="&amp;$J$6)
/_xlfn.UNIQUE(_xlfn._xlws.FILTER($E:$E,$D:$D=$J$3))
/IF($J$4="総計",1,IF($J$4="割合",$H422,$K422/10))
),0)</f>
        <v/>
      </c>
      <c r="R422" s="48" t="str" cm="1">
        <f t="array" ref="R422">IFERROR(
IF(OR(R$9="",$I422=""),"",
SUMIFS(収穫記録!$P:$P,収穫記録!$D:$D,$J$1,収穫記録!$I:$I,$J$2,収穫記録!$J:$J,R$9,収穫記録!$F:$F,$I422,収穫記録!$B:$B,"&gt;="&amp;$J$5,収穫記録!$B:$B,"&lt;="&amp;$J$6)
/_xlfn.UNIQUE(_xlfn._xlws.FILTER($E:$E,$D:$D=$J$3))
/IF($J$4="総計",1,IF($J$4="割合",$H422,$K422/10))
),0)</f>
        <v/>
      </c>
      <c r="S422" s="48" t="str" cm="1">
        <f t="array" ref="S422">IFERROR(
IF(OR(S$9="",$I422=""),"",
SUMIFS(収穫記録!$P:$P,収穫記録!$D:$D,$J$1,収穫記録!$I:$I,$J$2,収穫記録!$J:$J,S$9,収穫記録!$F:$F,$I422,収穫記録!$B:$B,"&gt;="&amp;$J$5,収穫記録!$B:$B,"&lt;="&amp;$J$6)
/_xlfn.UNIQUE(_xlfn._xlws.FILTER($E:$E,$D:$D=$J$3))
/IF($J$4="総計",1,IF($J$4="割合",$H422,$K422/10))
),0)</f>
        <v/>
      </c>
      <c r="T422" s="48" t="str" cm="1">
        <f t="array" ref="T422">IFERROR(
IF(OR(T$9="",$I422=""),"",
SUMIFS(収穫記録!$P:$P,収穫記録!$D:$D,$J$1,収穫記録!$I:$I,$J$2,収穫記録!$J:$J,T$9,収穫記録!$F:$F,$I422,収穫記録!$B:$B,"&gt;="&amp;$J$5,収穫記録!$B:$B,"&lt;="&amp;$J$6)
/_xlfn.UNIQUE(_xlfn._xlws.FILTER($E:$E,$D:$D=$J$3))
/IF($J$4="総計",1,IF($J$4="割合",$H422,$K422/10))
),0)</f>
        <v/>
      </c>
      <c r="U422" s="48" t="str" cm="1">
        <f t="array" ref="U422">IFERROR(
IF(OR(U$9="",$I422=""),"",
SUMIFS(収穫記録!$P:$P,収穫記録!$D:$D,$J$1,収穫記録!$I:$I,$J$2,収穫記録!$J:$J,U$9,収穫記録!$F:$F,$I422,収穫記録!$B:$B,"&gt;="&amp;$J$5,収穫記録!$B:$B,"&lt;="&amp;$J$6)
/_xlfn.UNIQUE(_xlfn._xlws.FILTER($E:$E,$D:$D=$J$3))
/IF($J$4="総計",1,IF($J$4="割合",$H422,$K422/10))
),0)</f>
        <v/>
      </c>
      <c r="V422" s="48" t="str" cm="1">
        <f t="array" ref="V422">IFERROR(
IF(OR(V$9="",$I422=""),"",
SUMIFS(収穫記録!$P:$P,収穫記録!$D:$D,$J$1,収穫記録!$I:$I,$J$2,収穫記録!$J:$J,V$9,収穫記録!$F:$F,$I422,収穫記録!$B:$B,"&gt;="&amp;$J$5,収穫記録!$B:$B,"&lt;="&amp;$J$6)
/_xlfn.UNIQUE(_xlfn._xlws.FILTER($E:$E,$D:$D=$J$3))
/IF($J$4="総計",1,IF($J$4="割合",$H422,$K422/10))
),0)</f>
        <v/>
      </c>
      <c r="W422" s="48" t="str" cm="1">
        <f t="array" ref="W422">IFERROR(
IF(OR(W$9="",$I422=""),"",
SUMIFS(収穫記録!$P:$P,収穫記録!$D:$D,$J$1,収穫記録!$I:$I,$J$2,収穫記録!$J:$J,W$9,収穫記録!$F:$F,$I422,収穫記録!$B:$B,"&gt;="&amp;$J$5,収穫記録!$B:$B,"&lt;="&amp;$J$6)
/_xlfn.UNIQUE(_xlfn._xlws.FILTER($E:$E,$D:$D=$J$3))
/IF($J$4="総計",1,IF($J$4="割合",$H422,$K422/10))
),0)</f>
        <v/>
      </c>
      <c r="X422" s="48" t="str" cm="1">
        <f t="array" ref="X422">IFERROR(
IF(OR(X$9="",$I422=""),"",
SUMIFS(収穫記録!$P:$P,収穫記録!$D:$D,$J$1,収穫記録!$I:$I,$J$2,収穫記録!$J:$J,X$9,収穫記録!$F:$F,$I422,収穫記録!$B:$B,"&gt;="&amp;$J$5,収穫記録!$B:$B,"&lt;="&amp;$J$6)
/_xlfn.UNIQUE(_xlfn._xlws.FILTER($E:$E,$D:$D=$J$3))
/IF($J$4="総計",1,IF($J$4="割合",$H422,$K422/10))
),0)</f>
        <v/>
      </c>
    </row>
    <row r="423" spans="10:24">
      <c r="J423" s="13"/>
      <c r="K423" s="37"/>
      <c r="L423" s="46" t="str">
        <f t="shared" si="6"/>
        <v/>
      </c>
      <c r="M423" s="47" cm="1">
        <f t="array" ref="M423">IFERROR(
IF(OR(M$9="",$I423=""),"",
SUMIFS(収穫記録!$P:$P,収穫記録!$D:$D,$J$1,収穫記録!$I:$I,$J$2,収穫記録!$J:$J,M$9,収穫記録!$F:$F,$I423,収穫記録!$B:$B,"&gt;="&amp;$J$5,収穫記録!$B:$B,"&lt;="&amp;$J$6)
/_xlfn.UNIQUE(_xlfn._xlws.FILTER($E:$E,$D:$D=$J$3))
/IF($J$4="総計",1,IF($J$4="割合",$H423,$K423/10))
),0)</f>
        <v>0</v>
      </c>
      <c r="N423" s="48" t="str" cm="1">
        <f t="array" ref="N423">IFERROR(
IF(OR(N$9="",$I423=""),"",
SUMIFS(収穫記録!$P:$P,収穫記録!$D:$D,$J$1,収穫記録!$I:$I,$J$2,収穫記録!$J:$J,N$9,収穫記録!$F:$F,$I423,収穫記録!$B:$B,"&gt;="&amp;$J$5,収穫記録!$B:$B,"&lt;="&amp;$J$6)
/_xlfn.UNIQUE(_xlfn._xlws.FILTER($E:$E,$D:$D=$J$3))
/IF($J$4="総計",1,IF($J$4="割合",$H423,$K423/10))
),0)</f>
        <v/>
      </c>
      <c r="O423" s="48" t="str" cm="1">
        <f t="array" ref="O423">IFERROR(
IF(OR(O$9="",$I423=""),"",
SUMIFS(収穫記録!$P:$P,収穫記録!$D:$D,$J$1,収穫記録!$I:$I,$J$2,収穫記録!$J:$J,O$9,収穫記録!$F:$F,$I423,収穫記録!$B:$B,"&gt;="&amp;$J$5,収穫記録!$B:$B,"&lt;="&amp;$J$6)
/_xlfn.UNIQUE(_xlfn._xlws.FILTER($E:$E,$D:$D=$J$3))
/IF($J$4="総計",1,IF($J$4="割合",$H423,$K423/10))
),0)</f>
        <v/>
      </c>
      <c r="P423" s="48" t="str" cm="1">
        <f t="array" ref="P423">IFERROR(
IF(OR(P$9="",$I423=""),"",
SUMIFS(収穫記録!$P:$P,収穫記録!$D:$D,$J$1,収穫記録!$I:$I,$J$2,収穫記録!$J:$J,P$9,収穫記録!$F:$F,$I423,収穫記録!$B:$B,"&gt;="&amp;$J$5,収穫記録!$B:$B,"&lt;="&amp;$J$6)
/_xlfn.UNIQUE(_xlfn._xlws.FILTER($E:$E,$D:$D=$J$3))
/IF($J$4="総計",1,IF($J$4="割合",$H423,$K423/10))
),0)</f>
        <v/>
      </c>
      <c r="Q423" s="48" t="str" cm="1">
        <f t="array" ref="Q423">IFERROR(
IF(OR(Q$9="",$I423=""),"",
SUMIFS(収穫記録!$P:$P,収穫記録!$D:$D,$J$1,収穫記録!$I:$I,$J$2,収穫記録!$J:$J,Q$9,収穫記録!$F:$F,$I423,収穫記録!$B:$B,"&gt;="&amp;$J$5,収穫記録!$B:$B,"&lt;="&amp;$J$6)
/_xlfn.UNIQUE(_xlfn._xlws.FILTER($E:$E,$D:$D=$J$3))
/IF($J$4="総計",1,IF($J$4="割合",$H423,$K423/10))
),0)</f>
        <v/>
      </c>
      <c r="R423" s="48" t="str" cm="1">
        <f t="array" ref="R423">IFERROR(
IF(OR(R$9="",$I423=""),"",
SUMIFS(収穫記録!$P:$P,収穫記録!$D:$D,$J$1,収穫記録!$I:$I,$J$2,収穫記録!$J:$J,R$9,収穫記録!$F:$F,$I423,収穫記録!$B:$B,"&gt;="&amp;$J$5,収穫記録!$B:$B,"&lt;="&amp;$J$6)
/_xlfn.UNIQUE(_xlfn._xlws.FILTER($E:$E,$D:$D=$J$3))
/IF($J$4="総計",1,IF($J$4="割合",$H423,$K423/10))
),0)</f>
        <v/>
      </c>
      <c r="S423" s="48" t="str" cm="1">
        <f t="array" ref="S423">IFERROR(
IF(OR(S$9="",$I423=""),"",
SUMIFS(収穫記録!$P:$P,収穫記録!$D:$D,$J$1,収穫記録!$I:$I,$J$2,収穫記録!$J:$J,S$9,収穫記録!$F:$F,$I423,収穫記録!$B:$B,"&gt;="&amp;$J$5,収穫記録!$B:$B,"&lt;="&amp;$J$6)
/_xlfn.UNIQUE(_xlfn._xlws.FILTER($E:$E,$D:$D=$J$3))
/IF($J$4="総計",1,IF($J$4="割合",$H423,$K423/10))
),0)</f>
        <v/>
      </c>
      <c r="T423" s="48" t="str" cm="1">
        <f t="array" ref="T423">IFERROR(
IF(OR(T$9="",$I423=""),"",
SUMIFS(収穫記録!$P:$P,収穫記録!$D:$D,$J$1,収穫記録!$I:$I,$J$2,収穫記録!$J:$J,T$9,収穫記録!$F:$F,$I423,収穫記録!$B:$B,"&gt;="&amp;$J$5,収穫記録!$B:$B,"&lt;="&amp;$J$6)
/_xlfn.UNIQUE(_xlfn._xlws.FILTER($E:$E,$D:$D=$J$3))
/IF($J$4="総計",1,IF($J$4="割合",$H423,$K423/10))
),0)</f>
        <v/>
      </c>
      <c r="U423" s="48" t="str" cm="1">
        <f t="array" ref="U423">IFERROR(
IF(OR(U$9="",$I423=""),"",
SUMIFS(収穫記録!$P:$P,収穫記録!$D:$D,$J$1,収穫記録!$I:$I,$J$2,収穫記録!$J:$J,U$9,収穫記録!$F:$F,$I423,収穫記録!$B:$B,"&gt;="&amp;$J$5,収穫記録!$B:$B,"&lt;="&amp;$J$6)
/_xlfn.UNIQUE(_xlfn._xlws.FILTER($E:$E,$D:$D=$J$3))
/IF($J$4="総計",1,IF($J$4="割合",$H423,$K423/10))
),0)</f>
        <v/>
      </c>
      <c r="V423" s="48" t="str" cm="1">
        <f t="array" ref="V423">IFERROR(
IF(OR(V$9="",$I423=""),"",
SUMIFS(収穫記録!$P:$P,収穫記録!$D:$D,$J$1,収穫記録!$I:$I,$J$2,収穫記録!$J:$J,V$9,収穫記録!$F:$F,$I423,収穫記録!$B:$B,"&gt;="&amp;$J$5,収穫記録!$B:$B,"&lt;="&amp;$J$6)
/_xlfn.UNIQUE(_xlfn._xlws.FILTER($E:$E,$D:$D=$J$3))
/IF($J$4="総計",1,IF($J$4="割合",$H423,$K423/10))
),0)</f>
        <v/>
      </c>
      <c r="W423" s="48" t="str" cm="1">
        <f t="array" ref="W423">IFERROR(
IF(OR(W$9="",$I423=""),"",
SUMIFS(収穫記録!$P:$P,収穫記録!$D:$D,$J$1,収穫記録!$I:$I,$J$2,収穫記録!$J:$J,W$9,収穫記録!$F:$F,$I423,収穫記録!$B:$B,"&gt;="&amp;$J$5,収穫記録!$B:$B,"&lt;="&amp;$J$6)
/_xlfn.UNIQUE(_xlfn._xlws.FILTER($E:$E,$D:$D=$J$3))
/IF($J$4="総計",1,IF($J$4="割合",$H423,$K423/10))
),0)</f>
        <v/>
      </c>
      <c r="X423" s="48" t="str" cm="1">
        <f t="array" ref="X423">IFERROR(
IF(OR(X$9="",$I423=""),"",
SUMIFS(収穫記録!$P:$P,収穫記録!$D:$D,$J$1,収穫記録!$I:$I,$J$2,収穫記録!$J:$J,X$9,収穫記録!$F:$F,$I423,収穫記録!$B:$B,"&gt;="&amp;$J$5,収穫記録!$B:$B,"&lt;="&amp;$J$6)
/_xlfn.UNIQUE(_xlfn._xlws.FILTER($E:$E,$D:$D=$J$3))
/IF($J$4="総計",1,IF($J$4="割合",$H423,$K423/10))
),0)</f>
        <v/>
      </c>
    </row>
    <row r="424" spans="10:24">
      <c r="J424" s="13"/>
      <c r="K424" s="37"/>
      <c r="L424" s="46" t="str">
        <f t="shared" si="6"/>
        <v/>
      </c>
      <c r="M424" s="47" cm="1">
        <f t="array" ref="M424">IFERROR(
IF(OR(M$9="",$I424=""),"",
SUMIFS(収穫記録!$P:$P,収穫記録!$D:$D,$J$1,収穫記録!$I:$I,$J$2,収穫記録!$J:$J,M$9,収穫記録!$F:$F,$I424,収穫記録!$B:$B,"&gt;="&amp;$J$5,収穫記録!$B:$B,"&lt;="&amp;$J$6)
/_xlfn.UNIQUE(_xlfn._xlws.FILTER($E:$E,$D:$D=$J$3))
/IF($J$4="総計",1,IF($J$4="割合",$H424,$K424/10))
),0)</f>
        <v>0</v>
      </c>
      <c r="N424" s="48" t="str" cm="1">
        <f t="array" ref="N424">IFERROR(
IF(OR(N$9="",$I424=""),"",
SUMIFS(収穫記録!$P:$P,収穫記録!$D:$D,$J$1,収穫記録!$I:$I,$J$2,収穫記録!$J:$J,N$9,収穫記録!$F:$F,$I424,収穫記録!$B:$B,"&gt;="&amp;$J$5,収穫記録!$B:$B,"&lt;="&amp;$J$6)
/_xlfn.UNIQUE(_xlfn._xlws.FILTER($E:$E,$D:$D=$J$3))
/IF($J$4="総計",1,IF($J$4="割合",$H424,$K424/10))
),0)</f>
        <v/>
      </c>
      <c r="O424" s="48" t="str" cm="1">
        <f t="array" ref="O424">IFERROR(
IF(OR(O$9="",$I424=""),"",
SUMIFS(収穫記録!$P:$P,収穫記録!$D:$D,$J$1,収穫記録!$I:$I,$J$2,収穫記録!$J:$J,O$9,収穫記録!$F:$F,$I424,収穫記録!$B:$B,"&gt;="&amp;$J$5,収穫記録!$B:$B,"&lt;="&amp;$J$6)
/_xlfn.UNIQUE(_xlfn._xlws.FILTER($E:$E,$D:$D=$J$3))
/IF($J$4="総計",1,IF($J$4="割合",$H424,$K424/10))
),0)</f>
        <v/>
      </c>
      <c r="P424" s="48" t="str" cm="1">
        <f t="array" ref="P424">IFERROR(
IF(OR(P$9="",$I424=""),"",
SUMIFS(収穫記録!$P:$P,収穫記録!$D:$D,$J$1,収穫記録!$I:$I,$J$2,収穫記録!$J:$J,P$9,収穫記録!$F:$F,$I424,収穫記録!$B:$B,"&gt;="&amp;$J$5,収穫記録!$B:$B,"&lt;="&amp;$J$6)
/_xlfn.UNIQUE(_xlfn._xlws.FILTER($E:$E,$D:$D=$J$3))
/IF($J$4="総計",1,IF($J$4="割合",$H424,$K424/10))
),0)</f>
        <v/>
      </c>
      <c r="Q424" s="48" t="str" cm="1">
        <f t="array" ref="Q424">IFERROR(
IF(OR(Q$9="",$I424=""),"",
SUMIFS(収穫記録!$P:$P,収穫記録!$D:$D,$J$1,収穫記録!$I:$I,$J$2,収穫記録!$J:$J,Q$9,収穫記録!$F:$F,$I424,収穫記録!$B:$B,"&gt;="&amp;$J$5,収穫記録!$B:$B,"&lt;="&amp;$J$6)
/_xlfn.UNIQUE(_xlfn._xlws.FILTER($E:$E,$D:$D=$J$3))
/IF($J$4="総計",1,IF($J$4="割合",$H424,$K424/10))
),0)</f>
        <v/>
      </c>
      <c r="R424" s="48" t="str" cm="1">
        <f t="array" ref="R424">IFERROR(
IF(OR(R$9="",$I424=""),"",
SUMIFS(収穫記録!$P:$P,収穫記録!$D:$D,$J$1,収穫記録!$I:$I,$J$2,収穫記録!$J:$J,R$9,収穫記録!$F:$F,$I424,収穫記録!$B:$B,"&gt;="&amp;$J$5,収穫記録!$B:$B,"&lt;="&amp;$J$6)
/_xlfn.UNIQUE(_xlfn._xlws.FILTER($E:$E,$D:$D=$J$3))
/IF($J$4="総計",1,IF($J$4="割合",$H424,$K424/10))
),0)</f>
        <v/>
      </c>
      <c r="S424" s="48" t="str" cm="1">
        <f t="array" ref="S424">IFERROR(
IF(OR(S$9="",$I424=""),"",
SUMIFS(収穫記録!$P:$P,収穫記録!$D:$D,$J$1,収穫記録!$I:$I,$J$2,収穫記録!$J:$J,S$9,収穫記録!$F:$F,$I424,収穫記録!$B:$B,"&gt;="&amp;$J$5,収穫記録!$B:$B,"&lt;="&amp;$J$6)
/_xlfn.UNIQUE(_xlfn._xlws.FILTER($E:$E,$D:$D=$J$3))
/IF($J$4="総計",1,IF($J$4="割合",$H424,$K424/10))
),0)</f>
        <v/>
      </c>
      <c r="T424" s="48" t="str" cm="1">
        <f t="array" ref="T424">IFERROR(
IF(OR(T$9="",$I424=""),"",
SUMIFS(収穫記録!$P:$P,収穫記録!$D:$D,$J$1,収穫記録!$I:$I,$J$2,収穫記録!$J:$J,T$9,収穫記録!$F:$F,$I424,収穫記録!$B:$B,"&gt;="&amp;$J$5,収穫記録!$B:$B,"&lt;="&amp;$J$6)
/_xlfn.UNIQUE(_xlfn._xlws.FILTER($E:$E,$D:$D=$J$3))
/IF($J$4="総計",1,IF($J$4="割合",$H424,$K424/10))
),0)</f>
        <v/>
      </c>
      <c r="U424" s="48" t="str" cm="1">
        <f t="array" ref="U424">IFERROR(
IF(OR(U$9="",$I424=""),"",
SUMIFS(収穫記録!$P:$P,収穫記録!$D:$D,$J$1,収穫記録!$I:$I,$J$2,収穫記録!$J:$J,U$9,収穫記録!$F:$F,$I424,収穫記録!$B:$B,"&gt;="&amp;$J$5,収穫記録!$B:$B,"&lt;="&amp;$J$6)
/_xlfn.UNIQUE(_xlfn._xlws.FILTER($E:$E,$D:$D=$J$3))
/IF($J$4="総計",1,IF($J$4="割合",$H424,$K424/10))
),0)</f>
        <v/>
      </c>
      <c r="V424" s="48" t="str" cm="1">
        <f t="array" ref="V424">IFERROR(
IF(OR(V$9="",$I424=""),"",
SUMIFS(収穫記録!$P:$P,収穫記録!$D:$D,$J$1,収穫記録!$I:$I,$J$2,収穫記録!$J:$J,V$9,収穫記録!$F:$F,$I424,収穫記録!$B:$B,"&gt;="&amp;$J$5,収穫記録!$B:$B,"&lt;="&amp;$J$6)
/_xlfn.UNIQUE(_xlfn._xlws.FILTER($E:$E,$D:$D=$J$3))
/IF($J$4="総計",1,IF($J$4="割合",$H424,$K424/10))
),0)</f>
        <v/>
      </c>
      <c r="W424" s="48" t="str" cm="1">
        <f t="array" ref="W424">IFERROR(
IF(OR(W$9="",$I424=""),"",
SUMIFS(収穫記録!$P:$P,収穫記録!$D:$D,$J$1,収穫記録!$I:$I,$J$2,収穫記録!$J:$J,W$9,収穫記録!$F:$F,$I424,収穫記録!$B:$B,"&gt;="&amp;$J$5,収穫記録!$B:$B,"&lt;="&amp;$J$6)
/_xlfn.UNIQUE(_xlfn._xlws.FILTER($E:$E,$D:$D=$J$3))
/IF($J$4="総計",1,IF($J$4="割合",$H424,$K424/10))
),0)</f>
        <v/>
      </c>
      <c r="X424" s="48" t="str" cm="1">
        <f t="array" ref="X424">IFERROR(
IF(OR(X$9="",$I424=""),"",
SUMIFS(収穫記録!$P:$P,収穫記録!$D:$D,$J$1,収穫記録!$I:$I,$J$2,収穫記録!$J:$J,X$9,収穫記録!$F:$F,$I424,収穫記録!$B:$B,"&gt;="&amp;$J$5,収穫記録!$B:$B,"&lt;="&amp;$J$6)
/_xlfn.UNIQUE(_xlfn._xlws.FILTER($E:$E,$D:$D=$J$3))
/IF($J$4="総計",1,IF($J$4="割合",$H424,$K424/10))
),0)</f>
        <v/>
      </c>
    </row>
    <row r="425" spans="10:24">
      <c r="J425" s="13"/>
      <c r="K425" s="37"/>
      <c r="L425" s="46" t="str">
        <f t="shared" si="6"/>
        <v/>
      </c>
      <c r="M425" s="47" cm="1">
        <f t="array" ref="M425">IFERROR(
IF(OR(M$9="",$I425=""),"",
SUMIFS(収穫記録!$P:$P,収穫記録!$D:$D,$J$1,収穫記録!$I:$I,$J$2,収穫記録!$J:$J,M$9,収穫記録!$F:$F,$I425,収穫記録!$B:$B,"&gt;="&amp;$J$5,収穫記録!$B:$B,"&lt;="&amp;$J$6)
/_xlfn.UNIQUE(_xlfn._xlws.FILTER($E:$E,$D:$D=$J$3))
/IF($J$4="総計",1,IF($J$4="割合",$H425,$K425/10))
),0)</f>
        <v>0</v>
      </c>
      <c r="N425" s="48" t="str" cm="1">
        <f t="array" ref="N425">IFERROR(
IF(OR(N$9="",$I425=""),"",
SUMIFS(収穫記録!$P:$P,収穫記録!$D:$D,$J$1,収穫記録!$I:$I,$J$2,収穫記録!$J:$J,N$9,収穫記録!$F:$F,$I425,収穫記録!$B:$B,"&gt;="&amp;$J$5,収穫記録!$B:$B,"&lt;="&amp;$J$6)
/_xlfn.UNIQUE(_xlfn._xlws.FILTER($E:$E,$D:$D=$J$3))
/IF($J$4="総計",1,IF($J$4="割合",$H425,$K425/10))
),0)</f>
        <v/>
      </c>
      <c r="O425" s="48" t="str" cm="1">
        <f t="array" ref="O425">IFERROR(
IF(OR(O$9="",$I425=""),"",
SUMIFS(収穫記録!$P:$P,収穫記録!$D:$D,$J$1,収穫記録!$I:$I,$J$2,収穫記録!$J:$J,O$9,収穫記録!$F:$F,$I425,収穫記録!$B:$B,"&gt;="&amp;$J$5,収穫記録!$B:$B,"&lt;="&amp;$J$6)
/_xlfn.UNIQUE(_xlfn._xlws.FILTER($E:$E,$D:$D=$J$3))
/IF($J$4="総計",1,IF($J$4="割合",$H425,$K425/10))
),0)</f>
        <v/>
      </c>
      <c r="P425" s="48" t="str" cm="1">
        <f t="array" ref="P425">IFERROR(
IF(OR(P$9="",$I425=""),"",
SUMIFS(収穫記録!$P:$P,収穫記録!$D:$D,$J$1,収穫記録!$I:$I,$J$2,収穫記録!$J:$J,P$9,収穫記録!$F:$F,$I425,収穫記録!$B:$B,"&gt;="&amp;$J$5,収穫記録!$B:$B,"&lt;="&amp;$J$6)
/_xlfn.UNIQUE(_xlfn._xlws.FILTER($E:$E,$D:$D=$J$3))
/IF($J$4="総計",1,IF($J$4="割合",$H425,$K425/10))
),0)</f>
        <v/>
      </c>
      <c r="Q425" s="48" t="str" cm="1">
        <f t="array" ref="Q425">IFERROR(
IF(OR(Q$9="",$I425=""),"",
SUMIFS(収穫記録!$P:$P,収穫記録!$D:$D,$J$1,収穫記録!$I:$I,$J$2,収穫記録!$J:$J,Q$9,収穫記録!$F:$F,$I425,収穫記録!$B:$B,"&gt;="&amp;$J$5,収穫記録!$B:$B,"&lt;="&amp;$J$6)
/_xlfn.UNIQUE(_xlfn._xlws.FILTER($E:$E,$D:$D=$J$3))
/IF($J$4="総計",1,IF($J$4="割合",$H425,$K425/10))
),0)</f>
        <v/>
      </c>
      <c r="R425" s="48" t="str" cm="1">
        <f t="array" ref="R425">IFERROR(
IF(OR(R$9="",$I425=""),"",
SUMIFS(収穫記録!$P:$P,収穫記録!$D:$D,$J$1,収穫記録!$I:$I,$J$2,収穫記録!$J:$J,R$9,収穫記録!$F:$F,$I425,収穫記録!$B:$B,"&gt;="&amp;$J$5,収穫記録!$B:$B,"&lt;="&amp;$J$6)
/_xlfn.UNIQUE(_xlfn._xlws.FILTER($E:$E,$D:$D=$J$3))
/IF($J$4="総計",1,IF($J$4="割合",$H425,$K425/10))
),0)</f>
        <v/>
      </c>
      <c r="S425" s="48" t="str" cm="1">
        <f t="array" ref="S425">IFERROR(
IF(OR(S$9="",$I425=""),"",
SUMIFS(収穫記録!$P:$P,収穫記録!$D:$D,$J$1,収穫記録!$I:$I,$J$2,収穫記録!$J:$J,S$9,収穫記録!$F:$F,$I425,収穫記録!$B:$B,"&gt;="&amp;$J$5,収穫記録!$B:$B,"&lt;="&amp;$J$6)
/_xlfn.UNIQUE(_xlfn._xlws.FILTER($E:$E,$D:$D=$J$3))
/IF($J$4="総計",1,IF($J$4="割合",$H425,$K425/10))
),0)</f>
        <v/>
      </c>
      <c r="T425" s="48" t="str" cm="1">
        <f t="array" ref="T425">IFERROR(
IF(OR(T$9="",$I425=""),"",
SUMIFS(収穫記録!$P:$P,収穫記録!$D:$D,$J$1,収穫記録!$I:$I,$J$2,収穫記録!$J:$J,T$9,収穫記録!$F:$F,$I425,収穫記録!$B:$B,"&gt;="&amp;$J$5,収穫記録!$B:$B,"&lt;="&amp;$J$6)
/_xlfn.UNIQUE(_xlfn._xlws.FILTER($E:$E,$D:$D=$J$3))
/IF($J$4="総計",1,IF($J$4="割合",$H425,$K425/10))
),0)</f>
        <v/>
      </c>
      <c r="U425" s="48" t="str" cm="1">
        <f t="array" ref="U425">IFERROR(
IF(OR(U$9="",$I425=""),"",
SUMIFS(収穫記録!$P:$P,収穫記録!$D:$D,$J$1,収穫記録!$I:$I,$J$2,収穫記録!$J:$J,U$9,収穫記録!$F:$F,$I425,収穫記録!$B:$B,"&gt;="&amp;$J$5,収穫記録!$B:$B,"&lt;="&amp;$J$6)
/_xlfn.UNIQUE(_xlfn._xlws.FILTER($E:$E,$D:$D=$J$3))
/IF($J$4="総計",1,IF($J$4="割合",$H425,$K425/10))
),0)</f>
        <v/>
      </c>
      <c r="V425" s="48" t="str" cm="1">
        <f t="array" ref="V425">IFERROR(
IF(OR(V$9="",$I425=""),"",
SUMIFS(収穫記録!$P:$P,収穫記録!$D:$D,$J$1,収穫記録!$I:$I,$J$2,収穫記録!$J:$J,V$9,収穫記録!$F:$F,$I425,収穫記録!$B:$B,"&gt;="&amp;$J$5,収穫記録!$B:$B,"&lt;="&amp;$J$6)
/_xlfn.UNIQUE(_xlfn._xlws.FILTER($E:$E,$D:$D=$J$3))
/IF($J$4="総計",1,IF($J$4="割合",$H425,$K425/10))
),0)</f>
        <v/>
      </c>
      <c r="W425" s="48" t="str" cm="1">
        <f t="array" ref="W425">IFERROR(
IF(OR(W$9="",$I425=""),"",
SUMIFS(収穫記録!$P:$P,収穫記録!$D:$D,$J$1,収穫記録!$I:$I,$J$2,収穫記録!$J:$J,W$9,収穫記録!$F:$F,$I425,収穫記録!$B:$B,"&gt;="&amp;$J$5,収穫記録!$B:$B,"&lt;="&amp;$J$6)
/_xlfn.UNIQUE(_xlfn._xlws.FILTER($E:$E,$D:$D=$J$3))
/IF($J$4="総計",1,IF($J$4="割合",$H425,$K425/10))
),0)</f>
        <v/>
      </c>
      <c r="X425" s="48" t="str" cm="1">
        <f t="array" ref="X425">IFERROR(
IF(OR(X$9="",$I425=""),"",
SUMIFS(収穫記録!$P:$P,収穫記録!$D:$D,$J$1,収穫記録!$I:$I,$J$2,収穫記録!$J:$J,X$9,収穫記録!$F:$F,$I425,収穫記録!$B:$B,"&gt;="&amp;$J$5,収穫記録!$B:$B,"&lt;="&amp;$J$6)
/_xlfn.UNIQUE(_xlfn._xlws.FILTER($E:$E,$D:$D=$J$3))
/IF($J$4="総計",1,IF($J$4="割合",$H425,$K425/10))
),0)</f>
        <v/>
      </c>
    </row>
    <row r="426" spans="10:24">
      <c r="J426" s="13"/>
      <c r="K426" s="37"/>
      <c r="L426" s="46" t="str">
        <f t="shared" si="6"/>
        <v/>
      </c>
      <c r="M426" s="47" cm="1">
        <f t="array" ref="M426">IFERROR(
IF(OR(M$9="",$I426=""),"",
SUMIFS(収穫記録!$P:$P,収穫記録!$D:$D,$J$1,収穫記録!$I:$I,$J$2,収穫記録!$J:$J,M$9,収穫記録!$F:$F,$I426,収穫記録!$B:$B,"&gt;="&amp;$J$5,収穫記録!$B:$B,"&lt;="&amp;$J$6)
/_xlfn.UNIQUE(_xlfn._xlws.FILTER($E:$E,$D:$D=$J$3))
/IF($J$4="総計",1,IF($J$4="割合",$H426,$K426/10))
),0)</f>
        <v>0</v>
      </c>
      <c r="N426" s="48" t="str" cm="1">
        <f t="array" ref="N426">IFERROR(
IF(OR(N$9="",$I426=""),"",
SUMIFS(収穫記録!$P:$P,収穫記録!$D:$D,$J$1,収穫記録!$I:$I,$J$2,収穫記録!$J:$J,N$9,収穫記録!$F:$F,$I426,収穫記録!$B:$B,"&gt;="&amp;$J$5,収穫記録!$B:$B,"&lt;="&amp;$J$6)
/_xlfn.UNIQUE(_xlfn._xlws.FILTER($E:$E,$D:$D=$J$3))
/IF($J$4="総計",1,IF($J$4="割合",$H426,$K426/10))
),0)</f>
        <v/>
      </c>
      <c r="O426" s="48" t="str" cm="1">
        <f t="array" ref="O426">IFERROR(
IF(OR(O$9="",$I426=""),"",
SUMIFS(収穫記録!$P:$P,収穫記録!$D:$D,$J$1,収穫記録!$I:$I,$J$2,収穫記録!$J:$J,O$9,収穫記録!$F:$F,$I426,収穫記録!$B:$B,"&gt;="&amp;$J$5,収穫記録!$B:$B,"&lt;="&amp;$J$6)
/_xlfn.UNIQUE(_xlfn._xlws.FILTER($E:$E,$D:$D=$J$3))
/IF($J$4="総計",1,IF($J$4="割合",$H426,$K426/10))
),0)</f>
        <v/>
      </c>
      <c r="P426" s="48" t="str" cm="1">
        <f t="array" ref="P426">IFERROR(
IF(OR(P$9="",$I426=""),"",
SUMIFS(収穫記録!$P:$P,収穫記録!$D:$D,$J$1,収穫記録!$I:$I,$J$2,収穫記録!$J:$J,P$9,収穫記録!$F:$F,$I426,収穫記録!$B:$B,"&gt;="&amp;$J$5,収穫記録!$B:$B,"&lt;="&amp;$J$6)
/_xlfn.UNIQUE(_xlfn._xlws.FILTER($E:$E,$D:$D=$J$3))
/IF($J$4="総計",1,IF($J$4="割合",$H426,$K426/10))
),0)</f>
        <v/>
      </c>
      <c r="Q426" s="48" t="str" cm="1">
        <f t="array" ref="Q426">IFERROR(
IF(OR(Q$9="",$I426=""),"",
SUMIFS(収穫記録!$P:$P,収穫記録!$D:$D,$J$1,収穫記録!$I:$I,$J$2,収穫記録!$J:$J,Q$9,収穫記録!$F:$F,$I426,収穫記録!$B:$B,"&gt;="&amp;$J$5,収穫記録!$B:$B,"&lt;="&amp;$J$6)
/_xlfn.UNIQUE(_xlfn._xlws.FILTER($E:$E,$D:$D=$J$3))
/IF($J$4="総計",1,IF($J$4="割合",$H426,$K426/10))
),0)</f>
        <v/>
      </c>
      <c r="R426" s="48" t="str" cm="1">
        <f t="array" ref="R426">IFERROR(
IF(OR(R$9="",$I426=""),"",
SUMIFS(収穫記録!$P:$P,収穫記録!$D:$D,$J$1,収穫記録!$I:$I,$J$2,収穫記録!$J:$J,R$9,収穫記録!$F:$F,$I426,収穫記録!$B:$B,"&gt;="&amp;$J$5,収穫記録!$B:$B,"&lt;="&amp;$J$6)
/_xlfn.UNIQUE(_xlfn._xlws.FILTER($E:$E,$D:$D=$J$3))
/IF($J$4="総計",1,IF($J$4="割合",$H426,$K426/10))
),0)</f>
        <v/>
      </c>
      <c r="S426" s="48" t="str" cm="1">
        <f t="array" ref="S426">IFERROR(
IF(OR(S$9="",$I426=""),"",
SUMIFS(収穫記録!$P:$P,収穫記録!$D:$D,$J$1,収穫記録!$I:$I,$J$2,収穫記録!$J:$J,S$9,収穫記録!$F:$F,$I426,収穫記録!$B:$B,"&gt;="&amp;$J$5,収穫記録!$B:$B,"&lt;="&amp;$J$6)
/_xlfn.UNIQUE(_xlfn._xlws.FILTER($E:$E,$D:$D=$J$3))
/IF($J$4="総計",1,IF($J$4="割合",$H426,$K426/10))
),0)</f>
        <v/>
      </c>
      <c r="T426" s="48" t="str" cm="1">
        <f t="array" ref="T426">IFERROR(
IF(OR(T$9="",$I426=""),"",
SUMIFS(収穫記録!$P:$P,収穫記録!$D:$D,$J$1,収穫記録!$I:$I,$J$2,収穫記録!$J:$J,T$9,収穫記録!$F:$F,$I426,収穫記録!$B:$B,"&gt;="&amp;$J$5,収穫記録!$B:$B,"&lt;="&amp;$J$6)
/_xlfn.UNIQUE(_xlfn._xlws.FILTER($E:$E,$D:$D=$J$3))
/IF($J$4="総計",1,IF($J$4="割合",$H426,$K426/10))
),0)</f>
        <v/>
      </c>
      <c r="U426" s="48" t="str" cm="1">
        <f t="array" ref="U426">IFERROR(
IF(OR(U$9="",$I426=""),"",
SUMIFS(収穫記録!$P:$P,収穫記録!$D:$D,$J$1,収穫記録!$I:$I,$J$2,収穫記録!$J:$J,U$9,収穫記録!$F:$F,$I426,収穫記録!$B:$B,"&gt;="&amp;$J$5,収穫記録!$B:$B,"&lt;="&amp;$J$6)
/_xlfn.UNIQUE(_xlfn._xlws.FILTER($E:$E,$D:$D=$J$3))
/IF($J$4="総計",1,IF($J$4="割合",$H426,$K426/10))
),0)</f>
        <v/>
      </c>
      <c r="V426" s="48" t="str" cm="1">
        <f t="array" ref="V426">IFERROR(
IF(OR(V$9="",$I426=""),"",
SUMIFS(収穫記録!$P:$P,収穫記録!$D:$D,$J$1,収穫記録!$I:$I,$J$2,収穫記録!$J:$J,V$9,収穫記録!$F:$F,$I426,収穫記録!$B:$B,"&gt;="&amp;$J$5,収穫記録!$B:$B,"&lt;="&amp;$J$6)
/_xlfn.UNIQUE(_xlfn._xlws.FILTER($E:$E,$D:$D=$J$3))
/IF($J$4="総計",1,IF($J$4="割合",$H426,$K426/10))
),0)</f>
        <v/>
      </c>
      <c r="W426" s="48" t="str" cm="1">
        <f t="array" ref="W426">IFERROR(
IF(OR(W$9="",$I426=""),"",
SUMIFS(収穫記録!$P:$P,収穫記録!$D:$D,$J$1,収穫記録!$I:$I,$J$2,収穫記録!$J:$J,W$9,収穫記録!$F:$F,$I426,収穫記録!$B:$B,"&gt;="&amp;$J$5,収穫記録!$B:$B,"&lt;="&amp;$J$6)
/_xlfn.UNIQUE(_xlfn._xlws.FILTER($E:$E,$D:$D=$J$3))
/IF($J$4="総計",1,IF($J$4="割合",$H426,$K426/10))
),0)</f>
        <v/>
      </c>
      <c r="X426" s="48" t="str" cm="1">
        <f t="array" ref="X426">IFERROR(
IF(OR(X$9="",$I426=""),"",
SUMIFS(収穫記録!$P:$P,収穫記録!$D:$D,$J$1,収穫記録!$I:$I,$J$2,収穫記録!$J:$J,X$9,収穫記録!$F:$F,$I426,収穫記録!$B:$B,"&gt;="&amp;$J$5,収穫記録!$B:$B,"&lt;="&amp;$J$6)
/_xlfn.UNIQUE(_xlfn._xlws.FILTER($E:$E,$D:$D=$J$3))
/IF($J$4="総計",1,IF($J$4="割合",$H426,$K426/10))
),0)</f>
        <v/>
      </c>
    </row>
    <row r="427" spans="10:24">
      <c r="J427" s="13"/>
      <c r="K427" s="37"/>
      <c r="L427" s="46" t="str">
        <f t="shared" si="6"/>
        <v/>
      </c>
      <c r="M427" s="47" cm="1">
        <f t="array" ref="M427">IFERROR(
IF(OR(M$9="",$I427=""),"",
SUMIFS(収穫記録!$P:$P,収穫記録!$D:$D,$J$1,収穫記録!$I:$I,$J$2,収穫記録!$J:$J,M$9,収穫記録!$F:$F,$I427,収穫記録!$B:$B,"&gt;="&amp;$J$5,収穫記録!$B:$B,"&lt;="&amp;$J$6)
/_xlfn.UNIQUE(_xlfn._xlws.FILTER($E:$E,$D:$D=$J$3))
/IF($J$4="総計",1,IF($J$4="割合",$H427,$K427/10))
),0)</f>
        <v>0</v>
      </c>
      <c r="N427" s="48" t="str" cm="1">
        <f t="array" ref="N427">IFERROR(
IF(OR(N$9="",$I427=""),"",
SUMIFS(収穫記録!$P:$P,収穫記録!$D:$D,$J$1,収穫記録!$I:$I,$J$2,収穫記録!$J:$J,N$9,収穫記録!$F:$F,$I427,収穫記録!$B:$B,"&gt;="&amp;$J$5,収穫記録!$B:$B,"&lt;="&amp;$J$6)
/_xlfn.UNIQUE(_xlfn._xlws.FILTER($E:$E,$D:$D=$J$3))
/IF($J$4="総計",1,IF($J$4="割合",$H427,$K427/10))
),0)</f>
        <v/>
      </c>
      <c r="O427" s="48" t="str" cm="1">
        <f t="array" ref="O427">IFERROR(
IF(OR(O$9="",$I427=""),"",
SUMIFS(収穫記録!$P:$P,収穫記録!$D:$D,$J$1,収穫記録!$I:$I,$J$2,収穫記録!$J:$J,O$9,収穫記録!$F:$F,$I427,収穫記録!$B:$B,"&gt;="&amp;$J$5,収穫記録!$B:$B,"&lt;="&amp;$J$6)
/_xlfn.UNIQUE(_xlfn._xlws.FILTER($E:$E,$D:$D=$J$3))
/IF($J$4="総計",1,IF($J$4="割合",$H427,$K427/10))
),0)</f>
        <v/>
      </c>
      <c r="P427" s="48" t="str" cm="1">
        <f t="array" ref="P427">IFERROR(
IF(OR(P$9="",$I427=""),"",
SUMIFS(収穫記録!$P:$P,収穫記録!$D:$D,$J$1,収穫記録!$I:$I,$J$2,収穫記録!$J:$J,P$9,収穫記録!$F:$F,$I427,収穫記録!$B:$B,"&gt;="&amp;$J$5,収穫記録!$B:$B,"&lt;="&amp;$J$6)
/_xlfn.UNIQUE(_xlfn._xlws.FILTER($E:$E,$D:$D=$J$3))
/IF($J$4="総計",1,IF($J$4="割合",$H427,$K427/10))
),0)</f>
        <v/>
      </c>
      <c r="Q427" s="48" t="str" cm="1">
        <f t="array" ref="Q427">IFERROR(
IF(OR(Q$9="",$I427=""),"",
SUMIFS(収穫記録!$P:$P,収穫記録!$D:$D,$J$1,収穫記録!$I:$I,$J$2,収穫記録!$J:$J,Q$9,収穫記録!$F:$F,$I427,収穫記録!$B:$B,"&gt;="&amp;$J$5,収穫記録!$B:$B,"&lt;="&amp;$J$6)
/_xlfn.UNIQUE(_xlfn._xlws.FILTER($E:$E,$D:$D=$J$3))
/IF($J$4="総計",1,IF($J$4="割合",$H427,$K427/10))
),0)</f>
        <v/>
      </c>
      <c r="R427" s="48" t="str" cm="1">
        <f t="array" ref="R427">IFERROR(
IF(OR(R$9="",$I427=""),"",
SUMIFS(収穫記録!$P:$P,収穫記録!$D:$D,$J$1,収穫記録!$I:$I,$J$2,収穫記録!$J:$J,R$9,収穫記録!$F:$F,$I427,収穫記録!$B:$B,"&gt;="&amp;$J$5,収穫記録!$B:$B,"&lt;="&amp;$J$6)
/_xlfn.UNIQUE(_xlfn._xlws.FILTER($E:$E,$D:$D=$J$3))
/IF($J$4="総計",1,IF($J$4="割合",$H427,$K427/10))
),0)</f>
        <v/>
      </c>
      <c r="S427" s="48" t="str" cm="1">
        <f t="array" ref="S427">IFERROR(
IF(OR(S$9="",$I427=""),"",
SUMIFS(収穫記録!$P:$P,収穫記録!$D:$D,$J$1,収穫記録!$I:$I,$J$2,収穫記録!$J:$J,S$9,収穫記録!$F:$F,$I427,収穫記録!$B:$B,"&gt;="&amp;$J$5,収穫記録!$B:$B,"&lt;="&amp;$J$6)
/_xlfn.UNIQUE(_xlfn._xlws.FILTER($E:$E,$D:$D=$J$3))
/IF($J$4="総計",1,IF($J$4="割合",$H427,$K427/10))
),0)</f>
        <v/>
      </c>
      <c r="T427" s="48" t="str" cm="1">
        <f t="array" ref="T427">IFERROR(
IF(OR(T$9="",$I427=""),"",
SUMIFS(収穫記録!$P:$P,収穫記録!$D:$D,$J$1,収穫記録!$I:$I,$J$2,収穫記録!$J:$J,T$9,収穫記録!$F:$F,$I427,収穫記録!$B:$B,"&gt;="&amp;$J$5,収穫記録!$B:$B,"&lt;="&amp;$J$6)
/_xlfn.UNIQUE(_xlfn._xlws.FILTER($E:$E,$D:$D=$J$3))
/IF($J$4="総計",1,IF($J$4="割合",$H427,$K427/10))
),0)</f>
        <v/>
      </c>
      <c r="U427" s="48" t="str" cm="1">
        <f t="array" ref="U427">IFERROR(
IF(OR(U$9="",$I427=""),"",
SUMIFS(収穫記録!$P:$P,収穫記録!$D:$D,$J$1,収穫記録!$I:$I,$J$2,収穫記録!$J:$J,U$9,収穫記録!$F:$F,$I427,収穫記録!$B:$B,"&gt;="&amp;$J$5,収穫記録!$B:$B,"&lt;="&amp;$J$6)
/_xlfn.UNIQUE(_xlfn._xlws.FILTER($E:$E,$D:$D=$J$3))
/IF($J$4="総計",1,IF($J$4="割合",$H427,$K427/10))
),0)</f>
        <v/>
      </c>
      <c r="V427" s="48" t="str" cm="1">
        <f t="array" ref="V427">IFERROR(
IF(OR(V$9="",$I427=""),"",
SUMIFS(収穫記録!$P:$P,収穫記録!$D:$D,$J$1,収穫記録!$I:$I,$J$2,収穫記録!$J:$J,V$9,収穫記録!$F:$F,$I427,収穫記録!$B:$B,"&gt;="&amp;$J$5,収穫記録!$B:$B,"&lt;="&amp;$J$6)
/_xlfn.UNIQUE(_xlfn._xlws.FILTER($E:$E,$D:$D=$J$3))
/IF($J$4="総計",1,IF($J$4="割合",$H427,$K427/10))
),0)</f>
        <v/>
      </c>
      <c r="W427" s="48" t="str" cm="1">
        <f t="array" ref="W427">IFERROR(
IF(OR(W$9="",$I427=""),"",
SUMIFS(収穫記録!$P:$P,収穫記録!$D:$D,$J$1,収穫記録!$I:$I,$J$2,収穫記録!$J:$J,W$9,収穫記録!$F:$F,$I427,収穫記録!$B:$B,"&gt;="&amp;$J$5,収穫記録!$B:$B,"&lt;="&amp;$J$6)
/_xlfn.UNIQUE(_xlfn._xlws.FILTER($E:$E,$D:$D=$J$3))
/IF($J$4="総計",1,IF($J$4="割合",$H427,$K427/10))
),0)</f>
        <v/>
      </c>
      <c r="X427" s="48" t="str" cm="1">
        <f t="array" ref="X427">IFERROR(
IF(OR(X$9="",$I427=""),"",
SUMIFS(収穫記録!$P:$P,収穫記録!$D:$D,$J$1,収穫記録!$I:$I,$J$2,収穫記録!$J:$J,X$9,収穫記録!$F:$F,$I427,収穫記録!$B:$B,"&gt;="&amp;$J$5,収穫記録!$B:$B,"&lt;="&amp;$J$6)
/_xlfn.UNIQUE(_xlfn._xlws.FILTER($E:$E,$D:$D=$J$3))
/IF($J$4="総計",1,IF($J$4="割合",$H427,$K427/10))
),0)</f>
        <v/>
      </c>
    </row>
    <row r="428" spans="10:24">
      <c r="J428" s="13"/>
      <c r="K428" s="37"/>
      <c r="L428" s="46" t="str">
        <f t="shared" si="6"/>
        <v/>
      </c>
      <c r="M428" s="47" cm="1">
        <f t="array" ref="M428">IFERROR(
IF(OR(M$9="",$I428=""),"",
SUMIFS(収穫記録!$P:$P,収穫記録!$D:$D,$J$1,収穫記録!$I:$I,$J$2,収穫記録!$J:$J,M$9,収穫記録!$F:$F,$I428,収穫記録!$B:$B,"&gt;="&amp;$J$5,収穫記録!$B:$B,"&lt;="&amp;$J$6)
/_xlfn.UNIQUE(_xlfn._xlws.FILTER($E:$E,$D:$D=$J$3))
/IF($J$4="総計",1,IF($J$4="割合",$H428,$K428/10))
),0)</f>
        <v>0</v>
      </c>
      <c r="N428" s="48" t="str" cm="1">
        <f t="array" ref="N428">IFERROR(
IF(OR(N$9="",$I428=""),"",
SUMIFS(収穫記録!$P:$P,収穫記録!$D:$D,$J$1,収穫記録!$I:$I,$J$2,収穫記録!$J:$J,N$9,収穫記録!$F:$F,$I428,収穫記録!$B:$B,"&gt;="&amp;$J$5,収穫記録!$B:$B,"&lt;="&amp;$J$6)
/_xlfn.UNIQUE(_xlfn._xlws.FILTER($E:$E,$D:$D=$J$3))
/IF($J$4="総計",1,IF($J$4="割合",$H428,$K428/10))
),0)</f>
        <v/>
      </c>
      <c r="O428" s="48" t="str" cm="1">
        <f t="array" ref="O428">IFERROR(
IF(OR(O$9="",$I428=""),"",
SUMIFS(収穫記録!$P:$P,収穫記録!$D:$D,$J$1,収穫記録!$I:$I,$J$2,収穫記録!$J:$J,O$9,収穫記録!$F:$F,$I428,収穫記録!$B:$B,"&gt;="&amp;$J$5,収穫記録!$B:$B,"&lt;="&amp;$J$6)
/_xlfn.UNIQUE(_xlfn._xlws.FILTER($E:$E,$D:$D=$J$3))
/IF($J$4="総計",1,IF($J$4="割合",$H428,$K428/10))
),0)</f>
        <v/>
      </c>
      <c r="P428" s="48" t="str" cm="1">
        <f t="array" ref="P428">IFERROR(
IF(OR(P$9="",$I428=""),"",
SUMIFS(収穫記録!$P:$P,収穫記録!$D:$D,$J$1,収穫記録!$I:$I,$J$2,収穫記録!$J:$J,P$9,収穫記録!$F:$F,$I428,収穫記録!$B:$B,"&gt;="&amp;$J$5,収穫記録!$B:$B,"&lt;="&amp;$J$6)
/_xlfn.UNIQUE(_xlfn._xlws.FILTER($E:$E,$D:$D=$J$3))
/IF($J$4="総計",1,IF($J$4="割合",$H428,$K428/10))
),0)</f>
        <v/>
      </c>
      <c r="Q428" s="48" t="str" cm="1">
        <f t="array" ref="Q428">IFERROR(
IF(OR(Q$9="",$I428=""),"",
SUMIFS(収穫記録!$P:$P,収穫記録!$D:$D,$J$1,収穫記録!$I:$I,$J$2,収穫記録!$J:$J,Q$9,収穫記録!$F:$F,$I428,収穫記録!$B:$B,"&gt;="&amp;$J$5,収穫記録!$B:$B,"&lt;="&amp;$J$6)
/_xlfn.UNIQUE(_xlfn._xlws.FILTER($E:$E,$D:$D=$J$3))
/IF($J$4="総計",1,IF($J$4="割合",$H428,$K428/10))
),0)</f>
        <v/>
      </c>
      <c r="R428" s="48" t="str" cm="1">
        <f t="array" ref="R428">IFERROR(
IF(OR(R$9="",$I428=""),"",
SUMIFS(収穫記録!$P:$P,収穫記録!$D:$D,$J$1,収穫記録!$I:$I,$J$2,収穫記録!$J:$J,R$9,収穫記録!$F:$F,$I428,収穫記録!$B:$B,"&gt;="&amp;$J$5,収穫記録!$B:$B,"&lt;="&amp;$J$6)
/_xlfn.UNIQUE(_xlfn._xlws.FILTER($E:$E,$D:$D=$J$3))
/IF($J$4="総計",1,IF($J$4="割合",$H428,$K428/10))
),0)</f>
        <v/>
      </c>
      <c r="S428" s="48" t="str" cm="1">
        <f t="array" ref="S428">IFERROR(
IF(OR(S$9="",$I428=""),"",
SUMIFS(収穫記録!$P:$P,収穫記録!$D:$D,$J$1,収穫記録!$I:$I,$J$2,収穫記録!$J:$J,S$9,収穫記録!$F:$F,$I428,収穫記録!$B:$B,"&gt;="&amp;$J$5,収穫記録!$B:$B,"&lt;="&amp;$J$6)
/_xlfn.UNIQUE(_xlfn._xlws.FILTER($E:$E,$D:$D=$J$3))
/IF($J$4="総計",1,IF($J$4="割合",$H428,$K428/10))
),0)</f>
        <v/>
      </c>
      <c r="T428" s="48" t="str" cm="1">
        <f t="array" ref="T428">IFERROR(
IF(OR(T$9="",$I428=""),"",
SUMIFS(収穫記録!$P:$P,収穫記録!$D:$D,$J$1,収穫記録!$I:$I,$J$2,収穫記録!$J:$J,T$9,収穫記録!$F:$F,$I428,収穫記録!$B:$B,"&gt;="&amp;$J$5,収穫記録!$B:$B,"&lt;="&amp;$J$6)
/_xlfn.UNIQUE(_xlfn._xlws.FILTER($E:$E,$D:$D=$J$3))
/IF($J$4="総計",1,IF($J$4="割合",$H428,$K428/10))
),0)</f>
        <v/>
      </c>
      <c r="U428" s="48" t="str" cm="1">
        <f t="array" ref="U428">IFERROR(
IF(OR(U$9="",$I428=""),"",
SUMIFS(収穫記録!$P:$P,収穫記録!$D:$D,$J$1,収穫記録!$I:$I,$J$2,収穫記録!$J:$J,U$9,収穫記録!$F:$F,$I428,収穫記録!$B:$B,"&gt;="&amp;$J$5,収穫記録!$B:$B,"&lt;="&amp;$J$6)
/_xlfn.UNIQUE(_xlfn._xlws.FILTER($E:$E,$D:$D=$J$3))
/IF($J$4="総計",1,IF($J$4="割合",$H428,$K428/10))
),0)</f>
        <v/>
      </c>
      <c r="V428" s="48" t="str" cm="1">
        <f t="array" ref="V428">IFERROR(
IF(OR(V$9="",$I428=""),"",
SUMIFS(収穫記録!$P:$P,収穫記録!$D:$D,$J$1,収穫記録!$I:$I,$J$2,収穫記録!$J:$J,V$9,収穫記録!$F:$F,$I428,収穫記録!$B:$B,"&gt;="&amp;$J$5,収穫記録!$B:$B,"&lt;="&amp;$J$6)
/_xlfn.UNIQUE(_xlfn._xlws.FILTER($E:$E,$D:$D=$J$3))
/IF($J$4="総計",1,IF($J$4="割合",$H428,$K428/10))
),0)</f>
        <v/>
      </c>
      <c r="W428" s="48" t="str" cm="1">
        <f t="array" ref="W428">IFERROR(
IF(OR(W$9="",$I428=""),"",
SUMIFS(収穫記録!$P:$P,収穫記録!$D:$D,$J$1,収穫記録!$I:$I,$J$2,収穫記録!$J:$J,W$9,収穫記録!$F:$F,$I428,収穫記録!$B:$B,"&gt;="&amp;$J$5,収穫記録!$B:$B,"&lt;="&amp;$J$6)
/_xlfn.UNIQUE(_xlfn._xlws.FILTER($E:$E,$D:$D=$J$3))
/IF($J$4="総計",1,IF($J$4="割合",$H428,$K428/10))
),0)</f>
        <v/>
      </c>
      <c r="X428" s="48" t="str" cm="1">
        <f t="array" ref="X428">IFERROR(
IF(OR(X$9="",$I428=""),"",
SUMIFS(収穫記録!$P:$P,収穫記録!$D:$D,$J$1,収穫記録!$I:$I,$J$2,収穫記録!$J:$J,X$9,収穫記録!$F:$F,$I428,収穫記録!$B:$B,"&gt;="&amp;$J$5,収穫記録!$B:$B,"&lt;="&amp;$J$6)
/_xlfn.UNIQUE(_xlfn._xlws.FILTER($E:$E,$D:$D=$J$3))
/IF($J$4="総計",1,IF($J$4="割合",$H428,$K428/10))
),0)</f>
        <v/>
      </c>
    </row>
    <row r="429" spans="10:24">
      <c r="J429" s="13"/>
      <c r="K429" s="37"/>
      <c r="L429" s="46" t="str">
        <f t="shared" si="6"/>
        <v/>
      </c>
      <c r="M429" s="47" cm="1">
        <f t="array" ref="M429">IFERROR(
IF(OR(M$9="",$I429=""),"",
SUMIFS(収穫記録!$P:$P,収穫記録!$D:$D,$J$1,収穫記録!$I:$I,$J$2,収穫記録!$J:$J,M$9,収穫記録!$F:$F,$I429,収穫記録!$B:$B,"&gt;="&amp;$J$5,収穫記録!$B:$B,"&lt;="&amp;$J$6)
/_xlfn.UNIQUE(_xlfn._xlws.FILTER($E:$E,$D:$D=$J$3))
/IF($J$4="総計",1,IF($J$4="割合",$H429,$K429/10))
),0)</f>
        <v>0</v>
      </c>
      <c r="N429" s="48" t="str" cm="1">
        <f t="array" ref="N429">IFERROR(
IF(OR(N$9="",$I429=""),"",
SUMIFS(収穫記録!$P:$P,収穫記録!$D:$D,$J$1,収穫記録!$I:$I,$J$2,収穫記録!$J:$J,N$9,収穫記録!$F:$F,$I429,収穫記録!$B:$B,"&gt;="&amp;$J$5,収穫記録!$B:$B,"&lt;="&amp;$J$6)
/_xlfn.UNIQUE(_xlfn._xlws.FILTER($E:$E,$D:$D=$J$3))
/IF($J$4="総計",1,IF($J$4="割合",$H429,$K429/10))
),0)</f>
        <v/>
      </c>
      <c r="O429" s="48" t="str" cm="1">
        <f t="array" ref="O429">IFERROR(
IF(OR(O$9="",$I429=""),"",
SUMIFS(収穫記録!$P:$P,収穫記録!$D:$D,$J$1,収穫記録!$I:$I,$J$2,収穫記録!$J:$J,O$9,収穫記録!$F:$F,$I429,収穫記録!$B:$B,"&gt;="&amp;$J$5,収穫記録!$B:$B,"&lt;="&amp;$J$6)
/_xlfn.UNIQUE(_xlfn._xlws.FILTER($E:$E,$D:$D=$J$3))
/IF($J$4="総計",1,IF($J$4="割合",$H429,$K429/10))
),0)</f>
        <v/>
      </c>
      <c r="P429" s="48" t="str" cm="1">
        <f t="array" ref="P429">IFERROR(
IF(OR(P$9="",$I429=""),"",
SUMIFS(収穫記録!$P:$P,収穫記録!$D:$D,$J$1,収穫記録!$I:$I,$J$2,収穫記録!$J:$J,P$9,収穫記録!$F:$F,$I429,収穫記録!$B:$B,"&gt;="&amp;$J$5,収穫記録!$B:$B,"&lt;="&amp;$J$6)
/_xlfn.UNIQUE(_xlfn._xlws.FILTER($E:$E,$D:$D=$J$3))
/IF($J$4="総計",1,IF($J$4="割合",$H429,$K429/10))
),0)</f>
        <v/>
      </c>
      <c r="Q429" s="48" t="str" cm="1">
        <f t="array" ref="Q429">IFERROR(
IF(OR(Q$9="",$I429=""),"",
SUMIFS(収穫記録!$P:$P,収穫記録!$D:$D,$J$1,収穫記録!$I:$I,$J$2,収穫記録!$J:$J,Q$9,収穫記録!$F:$F,$I429,収穫記録!$B:$B,"&gt;="&amp;$J$5,収穫記録!$B:$B,"&lt;="&amp;$J$6)
/_xlfn.UNIQUE(_xlfn._xlws.FILTER($E:$E,$D:$D=$J$3))
/IF($J$4="総計",1,IF($J$4="割合",$H429,$K429/10))
),0)</f>
        <v/>
      </c>
      <c r="R429" s="48" t="str" cm="1">
        <f t="array" ref="R429">IFERROR(
IF(OR(R$9="",$I429=""),"",
SUMIFS(収穫記録!$P:$P,収穫記録!$D:$D,$J$1,収穫記録!$I:$I,$J$2,収穫記録!$J:$J,R$9,収穫記録!$F:$F,$I429,収穫記録!$B:$B,"&gt;="&amp;$J$5,収穫記録!$B:$B,"&lt;="&amp;$J$6)
/_xlfn.UNIQUE(_xlfn._xlws.FILTER($E:$E,$D:$D=$J$3))
/IF($J$4="総計",1,IF($J$4="割合",$H429,$K429/10))
),0)</f>
        <v/>
      </c>
      <c r="S429" s="48" t="str" cm="1">
        <f t="array" ref="S429">IFERROR(
IF(OR(S$9="",$I429=""),"",
SUMIFS(収穫記録!$P:$P,収穫記録!$D:$D,$J$1,収穫記録!$I:$I,$J$2,収穫記録!$J:$J,S$9,収穫記録!$F:$F,$I429,収穫記録!$B:$B,"&gt;="&amp;$J$5,収穫記録!$B:$B,"&lt;="&amp;$J$6)
/_xlfn.UNIQUE(_xlfn._xlws.FILTER($E:$E,$D:$D=$J$3))
/IF($J$4="総計",1,IF($J$4="割合",$H429,$K429/10))
),0)</f>
        <v/>
      </c>
      <c r="T429" s="48" t="str" cm="1">
        <f t="array" ref="T429">IFERROR(
IF(OR(T$9="",$I429=""),"",
SUMIFS(収穫記録!$P:$P,収穫記録!$D:$D,$J$1,収穫記録!$I:$I,$J$2,収穫記録!$J:$J,T$9,収穫記録!$F:$F,$I429,収穫記録!$B:$B,"&gt;="&amp;$J$5,収穫記録!$B:$B,"&lt;="&amp;$J$6)
/_xlfn.UNIQUE(_xlfn._xlws.FILTER($E:$E,$D:$D=$J$3))
/IF($J$4="総計",1,IF($J$4="割合",$H429,$K429/10))
),0)</f>
        <v/>
      </c>
      <c r="U429" s="48" t="str" cm="1">
        <f t="array" ref="U429">IFERROR(
IF(OR(U$9="",$I429=""),"",
SUMIFS(収穫記録!$P:$P,収穫記録!$D:$D,$J$1,収穫記録!$I:$I,$J$2,収穫記録!$J:$J,U$9,収穫記録!$F:$F,$I429,収穫記録!$B:$B,"&gt;="&amp;$J$5,収穫記録!$B:$B,"&lt;="&amp;$J$6)
/_xlfn.UNIQUE(_xlfn._xlws.FILTER($E:$E,$D:$D=$J$3))
/IF($J$4="総計",1,IF($J$4="割合",$H429,$K429/10))
),0)</f>
        <v/>
      </c>
      <c r="V429" s="48" t="str" cm="1">
        <f t="array" ref="V429">IFERROR(
IF(OR(V$9="",$I429=""),"",
SUMIFS(収穫記録!$P:$P,収穫記録!$D:$D,$J$1,収穫記録!$I:$I,$J$2,収穫記録!$J:$J,V$9,収穫記録!$F:$F,$I429,収穫記録!$B:$B,"&gt;="&amp;$J$5,収穫記録!$B:$B,"&lt;="&amp;$J$6)
/_xlfn.UNIQUE(_xlfn._xlws.FILTER($E:$E,$D:$D=$J$3))
/IF($J$4="総計",1,IF($J$4="割合",$H429,$K429/10))
),0)</f>
        <v/>
      </c>
      <c r="W429" s="48" t="str" cm="1">
        <f t="array" ref="W429">IFERROR(
IF(OR(W$9="",$I429=""),"",
SUMIFS(収穫記録!$P:$P,収穫記録!$D:$D,$J$1,収穫記録!$I:$I,$J$2,収穫記録!$J:$J,W$9,収穫記録!$F:$F,$I429,収穫記録!$B:$B,"&gt;="&amp;$J$5,収穫記録!$B:$B,"&lt;="&amp;$J$6)
/_xlfn.UNIQUE(_xlfn._xlws.FILTER($E:$E,$D:$D=$J$3))
/IF($J$4="総計",1,IF($J$4="割合",$H429,$K429/10))
),0)</f>
        <v/>
      </c>
      <c r="X429" s="48" t="str" cm="1">
        <f t="array" ref="X429">IFERROR(
IF(OR(X$9="",$I429=""),"",
SUMIFS(収穫記録!$P:$P,収穫記録!$D:$D,$J$1,収穫記録!$I:$I,$J$2,収穫記録!$J:$J,X$9,収穫記録!$F:$F,$I429,収穫記録!$B:$B,"&gt;="&amp;$J$5,収穫記録!$B:$B,"&lt;="&amp;$J$6)
/_xlfn.UNIQUE(_xlfn._xlws.FILTER($E:$E,$D:$D=$J$3))
/IF($J$4="総計",1,IF($J$4="割合",$H429,$K429/10))
),0)</f>
        <v/>
      </c>
    </row>
    <row r="430" spans="10:24">
      <c r="J430" s="13"/>
      <c r="K430" s="37"/>
      <c r="L430" s="46" t="str">
        <f t="shared" si="6"/>
        <v/>
      </c>
      <c r="M430" s="47" cm="1">
        <f t="array" ref="M430">IFERROR(
IF(OR(M$9="",$I430=""),"",
SUMIFS(収穫記録!$P:$P,収穫記録!$D:$D,$J$1,収穫記録!$I:$I,$J$2,収穫記録!$J:$J,M$9,収穫記録!$F:$F,$I430,収穫記録!$B:$B,"&gt;="&amp;$J$5,収穫記録!$B:$B,"&lt;="&amp;$J$6)
/_xlfn.UNIQUE(_xlfn._xlws.FILTER($E:$E,$D:$D=$J$3))
/IF($J$4="総計",1,IF($J$4="割合",$H430,$K430/10))
),0)</f>
        <v>0</v>
      </c>
      <c r="N430" s="48" t="str" cm="1">
        <f t="array" ref="N430">IFERROR(
IF(OR(N$9="",$I430=""),"",
SUMIFS(収穫記録!$P:$P,収穫記録!$D:$D,$J$1,収穫記録!$I:$I,$J$2,収穫記録!$J:$J,N$9,収穫記録!$F:$F,$I430,収穫記録!$B:$B,"&gt;="&amp;$J$5,収穫記録!$B:$B,"&lt;="&amp;$J$6)
/_xlfn.UNIQUE(_xlfn._xlws.FILTER($E:$E,$D:$D=$J$3))
/IF($J$4="総計",1,IF($J$4="割合",$H430,$K430/10))
),0)</f>
        <v/>
      </c>
      <c r="O430" s="48" t="str" cm="1">
        <f t="array" ref="O430">IFERROR(
IF(OR(O$9="",$I430=""),"",
SUMIFS(収穫記録!$P:$P,収穫記録!$D:$D,$J$1,収穫記録!$I:$I,$J$2,収穫記録!$J:$J,O$9,収穫記録!$F:$F,$I430,収穫記録!$B:$B,"&gt;="&amp;$J$5,収穫記録!$B:$B,"&lt;="&amp;$J$6)
/_xlfn.UNIQUE(_xlfn._xlws.FILTER($E:$E,$D:$D=$J$3))
/IF($J$4="総計",1,IF($J$4="割合",$H430,$K430/10))
),0)</f>
        <v/>
      </c>
      <c r="P430" s="48" t="str" cm="1">
        <f t="array" ref="P430">IFERROR(
IF(OR(P$9="",$I430=""),"",
SUMIFS(収穫記録!$P:$P,収穫記録!$D:$D,$J$1,収穫記録!$I:$I,$J$2,収穫記録!$J:$J,P$9,収穫記録!$F:$F,$I430,収穫記録!$B:$B,"&gt;="&amp;$J$5,収穫記録!$B:$B,"&lt;="&amp;$J$6)
/_xlfn.UNIQUE(_xlfn._xlws.FILTER($E:$E,$D:$D=$J$3))
/IF($J$4="総計",1,IF($J$4="割合",$H430,$K430/10))
),0)</f>
        <v/>
      </c>
      <c r="Q430" s="48" t="str" cm="1">
        <f t="array" ref="Q430">IFERROR(
IF(OR(Q$9="",$I430=""),"",
SUMIFS(収穫記録!$P:$P,収穫記録!$D:$D,$J$1,収穫記録!$I:$I,$J$2,収穫記録!$J:$J,Q$9,収穫記録!$F:$F,$I430,収穫記録!$B:$B,"&gt;="&amp;$J$5,収穫記録!$B:$B,"&lt;="&amp;$J$6)
/_xlfn.UNIQUE(_xlfn._xlws.FILTER($E:$E,$D:$D=$J$3))
/IF($J$4="総計",1,IF($J$4="割合",$H430,$K430/10))
),0)</f>
        <v/>
      </c>
      <c r="R430" s="48" t="str" cm="1">
        <f t="array" ref="R430">IFERROR(
IF(OR(R$9="",$I430=""),"",
SUMIFS(収穫記録!$P:$P,収穫記録!$D:$D,$J$1,収穫記録!$I:$I,$J$2,収穫記録!$J:$J,R$9,収穫記録!$F:$F,$I430,収穫記録!$B:$B,"&gt;="&amp;$J$5,収穫記録!$B:$B,"&lt;="&amp;$J$6)
/_xlfn.UNIQUE(_xlfn._xlws.FILTER($E:$E,$D:$D=$J$3))
/IF($J$4="総計",1,IF($J$4="割合",$H430,$K430/10))
),0)</f>
        <v/>
      </c>
      <c r="S430" s="48" t="str" cm="1">
        <f t="array" ref="S430">IFERROR(
IF(OR(S$9="",$I430=""),"",
SUMIFS(収穫記録!$P:$P,収穫記録!$D:$D,$J$1,収穫記録!$I:$I,$J$2,収穫記録!$J:$J,S$9,収穫記録!$F:$F,$I430,収穫記録!$B:$B,"&gt;="&amp;$J$5,収穫記録!$B:$B,"&lt;="&amp;$J$6)
/_xlfn.UNIQUE(_xlfn._xlws.FILTER($E:$E,$D:$D=$J$3))
/IF($J$4="総計",1,IF($J$4="割合",$H430,$K430/10))
),0)</f>
        <v/>
      </c>
      <c r="T430" s="48" t="str" cm="1">
        <f t="array" ref="T430">IFERROR(
IF(OR(T$9="",$I430=""),"",
SUMIFS(収穫記録!$P:$P,収穫記録!$D:$D,$J$1,収穫記録!$I:$I,$J$2,収穫記録!$J:$J,T$9,収穫記録!$F:$F,$I430,収穫記録!$B:$B,"&gt;="&amp;$J$5,収穫記録!$B:$B,"&lt;="&amp;$J$6)
/_xlfn.UNIQUE(_xlfn._xlws.FILTER($E:$E,$D:$D=$J$3))
/IF($J$4="総計",1,IF($J$4="割合",$H430,$K430/10))
),0)</f>
        <v/>
      </c>
      <c r="U430" s="48" t="str" cm="1">
        <f t="array" ref="U430">IFERROR(
IF(OR(U$9="",$I430=""),"",
SUMIFS(収穫記録!$P:$P,収穫記録!$D:$D,$J$1,収穫記録!$I:$I,$J$2,収穫記録!$J:$J,U$9,収穫記録!$F:$F,$I430,収穫記録!$B:$B,"&gt;="&amp;$J$5,収穫記録!$B:$B,"&lt;="&amp;$J$6)
/_xlfn.UNIQUE(_xlfn._xlws.FILTER($E:$E,$D:$D=$J$3))
/IF($J$4="総計",1,IF($J$4="割合",$H430,$K430/10))
),0)</f>
        <v/>
      </c>
      <c r="V430" s="48" t="str" cm="1">
        <f t="array" ref="V430">IFERROR(
IF(OR(V$9="",$I430=""),"",
SUMIFS(収穫記録!$P:$P,収穫記録!$D:$D,$J$1,収穫記録!$I:$I,$J$2,収穫記録!$J:$J,V$9,収穫記録!$F:$F,$I430,収穫記録!$B:$B,"&gt;="&amp;$J$5,収穫記録!$B:$B,"&lt;="&amp;$J$6)
/_xlfn.UNIQUE(_xlfn._xlws.FILTER($E:$E,$D:$D=$J$3))
/IF($J$4="総計",1,IF($J$4="割合",$H430,$K430/10))
),0)</f>
        <v/>
      </c>
      <c r="W430" s="48" t="str" cm="1">
        <f t="array" ref="W430">IFERROR(
IF(OR(W$9="",$I430=""),"",
SUMIFS(収穫記録!$P:$P,収穫記録!$D:$D,$J$1,収穫記録!$I:$I,$J$2,収穫記録!$J:$J,W$9,収穫記録!$F:$F,$I430,収穫記録!$B:$B,"&gt;="&amp;$J$5,収穫記録!$B:$B,"&lt;="&amp;$J$6)
/_xlfn.UNIQUE(_xlfn._xlws.FILTER($E:$E,$D:$D=$J$3))
/IF($J$4="総計",1,IF($J$4="割合",$H430,$K430/10))
),0)</f>
        <v/>
      </c>
      <c r="X430" s="48" t="str" cm="1">
        <f t="array" ref="X430">IFERROR(
IF(OR(X$9="",$I430=""),"",
SUMIFS(収穫記録!$P:$P,収穫記録!$D:$D,$J$1,収穫記録!$I:$I,$J$2,収穫記録!$J:$J,X$9,収穫記録!$F:$F,$I430,収穫記録!$B:$B,"&gt;="&amp;$J$5,収穫記録!$B:$B,"&lt;="&amp;$J$6)
/_xlfn.UNIQUE(_xlfn._xlws.FILTER($E:$E,$D:$D=$J$3))
/IF($J$4="総計",1,IF($J$4="割合",$H430,$K430/10))
),0)</f>
        <v/>
      </c>
    </row>
    <row r="431" spans="10:24">
      <c r="J431" s="13"/>
      <c r="K431" s="37"/>
      <c r="L431" s="46" t="str">
        <f t="shared" si="6"/>
        <v/>
      </c>
      <c r="M431" s="47" cm="1">
        <f t="array" ref="M431">IFERROR(
IF(OR(M$9="",$I431=""),"",
SUMIFS(収穫記録!$P:$P,収穫記録!$D:$D,$J$1,収穫記録!$I:$I,$J$2,収穫記録!$J:$J,M$9,収穫記録!$F:$F,$I431,収穫記録!$B:$B,"&gt;="&amp;$J$5,収穫記録!$B:$B,"&lt;="&amp;$J$6)
/_xlfn.UNIQUE(_xlfn._xlws.FILTER($E:$E,$D:$D=$J$3))
/IF($J$4="総計",1,IF($J$4="割合",$H431,$K431/10))
),0)</f>
        <v>0</v>
      </c>
      <c r="N431" s="48" t="str" cm="1">
        <f t="array" ref="N431">IFERROR(
IF(OR(N$9="",$I431=""),"",
SUMIFS(収穫記録!$P:$P,収穫記録!$D:$D,$J$1,収穫記録!$I:$I,$J$2,収穫記録!$J:$J,N$9,収穫記録!$F:$F,$I431,収穫記録!$B:$B,"&gt;="&amp;$J$5,収穫記録!$B:$B,"&lt;="&amp;$J$6)
/_xlfn.UNIQUE(_xlfn._xlws.FILTER($E:$E,$D:$D=$J$3))
/IF($J$4="総計",1,IF($J$4="割合",$H431,$K431/10))
),0)</f>
        <v/>
      </c>
      <c r="O431" s="48" t="str" cm="1">
        <f t="array" ref="O431">IFERROR(
IF(OR(O$9="",$I431=""),"",
SUMIFS(収穫記録!$P:$P,収穫記録!$D:$D,$J$1,収穫記録!$I:$I,$J$2,収穫記録!$J:$J,O$9,収穫記録!$F:$F,$I431,収穫記録!$B:$B,"&gt;="&amp;$J$5,収穫記録!$B:$B,"&lt;="&amp;$J$6)
/_xlfn.UNIQUE(_xlfn._xlws.FILTER($E:$E,$D:$D=$J$3))
/IF($J$4="総計",1,IF($J$4="割合",$H431,$K431/10))
),0)</f>
        <v/>
      </c>
      <c r="P431" s="48" t="str" cm="1">
        <f t="array" ref="P431">IFERROR(
IF(OR(P$9="",$I431=""),"",
SUMIFS(収穫記録!$P:$P,収穫記録!$D:$D,$J$1,収穫記録!$I:$I,$J$2,収穫記録!$J:$J,P$9,収穫記録!$F:$F,$I431,収穫記録!$B:$B,"&gt;="&amp;$J$5,収穫記録!$B:$B,"&lt;="&amp;$J$6)
/_xlfn.UNIQUE(_xlfn._xlws.FILTER($E:$E,$D:$D=$J$3))
/IF($J$4="総計",1,IF($J$4="割合",$H431,$K431/10))
),0)</f>
        <v/>
      </c>
      <c r="Q431" s="48" t="str" cm="1">
        <f t="array" ref="Q431">IFERROR(
IF(OR(Q$9="",$I431=""),"",
SUMIFS(収穫記録!$P:$P,収穫記録!$D:$D,$J$1,収穫記録!$I:$I,$J$2,収穫記録!$J:$J,Q$9,収穫記録!$F:$F,$I431,収穫記録!$B:$B,"&gt;="&amp;$J$5,収穫記録!$B:$B,"&lt;="&amp;$J$6)
/_xlfn.UNIQUE(_xlfn._xlws.FILTER($E:$E,$D:$D=$J$3))
/IF($J$4="総計",1,IF($J$4="割合",$H431,$K431/10))
),0)</f>
        <v/>
      </c>
      <c r="R431" s="48" t="str" cm="1">
        <f t="array" ref="R431">IFERROR(
IF(OR(R$9="",$I431=""),"",
SUMIFS(収穫記録!$P:$P,収穫記録!$D:$D,$J$1,収穫記録!$I:$I,$J$2,収穫記録!$J:$J,R$9,収穫記録!$F:$F,$I431,収穫記録!$B:$B,"&gt;="&amp;$J$5,収穫記録!$B:$B,"&lt;="&amp;$J$6)
/_xlfn.UNIQUE(_xlfn._xlws.FILTER($E:$E,$D:$D=$J$3))
/IF($J$4="総計",1,IF($J$4="割合",$H431,$K431/10))
),0)</f>
        <v/>
      </c>
      <c r="S431" s="48" t="str" cm="1">
        <f t="array" ref="S431">IFERROR(
IF(OR(S$9="",$I431=""),"",
SUMIFS(収穫記録!$P:$P,収穫記録!$D:$D,$J$1,収穫記録!$I:$I,$J$2,収穫記録!$J:$J,S$9,収穫記録!$F:$F,$I431,収穫記録!$B:$B,"&gt;="&amp;$J$5,収穫記録!$B:$B,"&lt;="&amp;$J$6)
/_xlfn.UNIQUE(_xlfn._xlws.FILTER($E:$E,$D:$D=$J$3))
/IF($J$4="総計",1,IF($J$4="割合",$H431,$K431/10))
),0)</f>
        <v/>
      </c>
      <c r="T431" s="48" t="str" cm="1">
        <f t="array" ref="T431">IFERROR(
IF(OR(T$9="",$I431=""),"",
SUMIFS(収穫記録!$P:$P,収穫記録!$D:$D,$J$1,収穫記録!$I:$I,$J$2,収穫記録!$J:$J,T$9,収穫記録!$F:$F,$I431,収穫記録!$B:$B,"&gt;="&amp;$J$5,収穫記録!$B:$B,"&lt;="&amp;$J$6)
/_xlfn.UNIQUE(_xlfn._xlws.FILTER($E:$E,$D:$D=$J$3))
/IF($J$4="総計",1,IF($J$4="割合",$H431,$K431/10))
),0)</f>
        <v/>
      </c>
      <c r="U431" s="48" t="str" cm="1">
        <f t="array" ref="U431">IFERROR(
IF(OR(U$9="",$I431=""),"",
SUMIFS(収穫記録!$P:$P,収穫記録!$D:$D,$J$1,収穫記録!$I:$I,$J$2,収穫記録!$J:$J,U$9,収穫記録!$F:$F,$I431,収穫記録!$B:$B,"&gt;="&amp;$J$5,収穫記録!$B:$B,"&lt;="&amp;$J$6)
/_xlfn.UNIQUE(_xlfn._xlws.FILTER($E:$E,$D:$D=$J$3))
/IF($J$4="総計",1,IF($J$4="割合",$H431,$K431/10))
),0)</f>
        <v/>
      </c>
      <c r="V431" s="48" t="str" cm="1">
        <f t="array" ref="V431">IFERROR(
IF(OR(V$9="",$I431=""),"",
SUMIFS(収穫記録!$P:$P,収穫記録!$D:$D,$J$1,収穫記録!$I:$I,$J$2,収穫記録!$J:$J,V$9,収穫記録!$F:$F,$I431,収穫記録!$B:$B,"&gt;="&amp;$J$5,収穫記録!$B:$B,"&lt;="&amp;$J$6)
/_xlfn.UNIQUE(_xlfn._xlws.FILTER($E:$E,$D:$D=$J$3))
/IF($J$4="総計",1,IF($J$4="割合",$H431,$K431/10))
),0)</f>
        <v/>
      </c>
      <c r="W431" s="48" t="str" cm="1">
        <f t="array" ref="W431">IFERROR(
IF(OR(W$9="",$I431=""),"",
SUMIFS(収穫記録!$P:$P,収穫記録!$D:$D,$J$1,収穫記録!$I:$I,$J$2,収穫記録!$J:$J,W$9,収穫記録!$F:$F,$I431,収穫記録!$B:$B,"&gt;="&amp;$J$5,収穫記録!$B:$B,"&lt;="&amp;$J$6)
/_xlfn.UNIQUE(_xlfn._xlws.FILTER($E:$E,$D:$D=$J$3))
/IF($J$4="総計",1,IF($J$4="割合",$H431,$K431/10))
),0)</f>
        <v/>
      </c>
      <c r="X431" s="48" t="str" cm="1">
        <f t="array" ref="X431">IFERROR(
IF(OR(X$9="",$I431=""),"",
SUMIFS(収穫記録!$P:$P,収穫記録!$D:$D,$J$1,収穫記録!$I:$I,$J$2,収穫記録!$J:$J,X$9,収穫記録!$F:$F,$I431,収穫記録!$B:$B,"&gt;="&amp;$J$5,収穫記録!$B:$B,"&lt;="&amp;$J$6)
/_xlfn.UNIQUE(_xlfn._xlws.FILTER($E:$E,$D:$D=$J$3))
/IF($J$4="総計",1,IF($J$4="割合",$H431,$K431/10))
),0)</f>
        <v/>
      </c>
    </row>
    <row r="432" spans="10:24">
      <c r="J432" s="13"/>
      <c r="K432" s="37"/>
      <c r="L432" s="46" t="str">
        <f t="shared" si="6"/>
        <v/>
      </c>
      <c r="M432" s="47" cm="1">
        <f t="array" ref="M432">IFERROR(
IF(OR(M$9="",$I432=""),"",
SUMIFS(収穫記録!$P:$P,収穫記録!$D:$D,$J$1,収穫記録!$I:$I,$J$2,収穫記録!$J:$J,M$9,収穫記録!$F:$F,$I432,収穫記録!$B:$B,"&gt;="&amp;$J$5,収穫記録!$B:$B,"&lt;="&amp;$J$6)
/_xlfn.UNIQUE(_xlfn._xlws.FILTER($E:$E,$D:$D=$J$3))
/IF($J$4="総計",1,IF($J$4="割合",$H432,$K432/10))
),0)</f>
        <v>0</v>
      </c>
      <c r="N432" s="48" t="str" cm="1">
        <f t="array" ref="N432">IFERROR(
IF(OR(N$9="",$I432=""),"",
SUMIFS(収穫記録!$P:$P,収穫記録!$D:$D,$J$1,収穫記録!$I:$I,$J$2,収穫記録!$J:$J,N$9,収穫記録!$F:$F,$I432,収穫記録!$B:$B,"&gt;="&amp;$J$5,収穫記録!$B:$B,"&lt;="&amp;$J$6)
/_xlfn.UNIQUE(_xlfn._xlws.FILTER($E:$E,$D:$D=$J$3))
/IF($J$4="総計",1,IF($J$4="割合",$H432,$K432/10))
),0)</f>
        <v/>
      </c>
      <c r="O432" s="48" t="str" cm="1">
        <f t="array" ref="O432">IFERROR(
IF(OR(O$9="",$I432=""),"",
SUMIFS(収穫記録!$P:$P,収穫記録!$D:$D,$J$1,収穫記録!$I:$I,$J$2,収穫記録!$J:$J,O$9,収穫記録!$F:$F,$I432,収穫記録!$B:$B,"&gt;="&amp;$J$5,収穫記録!$B:$B,"&lt;="&amp;$J$6)
/_xlfn.UNIQUE(_xlfn._xlws.FILTER($E:$E,$D:$D=$J$3))
/IF($J$4="総計",1,IF($J$4="割合",$H432,$K432/10))
),0)</f>
        <v/>
      </c>
      <c r="P432" s="48" t="str" cm="1">
        <f t="array" ref="P432">IFERROR(
IF(OR(P$9="",$I432=""),"",
SUMIFS(収穫記録!$P:$P,収穫記録!$D:$D,$J$1,収穫記録!$I:$I,$J$2,収穫記録!$J:$J,P$9,収穫記録!$F:$F,$I432,収穫記録!$B:$B,"&gt;="&amp;$J$5,収穫記録!$B:$B,"&lt;="&amp;$J$6)
/_xlfn.UNIQUE(_xlfn._xlws.FILTER($E:$E,$D:$D=$J$3))
/IF($J$4="総計",1,IF($J$4="割合",$H432,$K432/10))
),0)</f>
        <v/>
      </c>
      <c r="Q432" s="48" t="str" cm="1">
        <f t="array" ref="Q432">IFERROR(
IF(OR(Q$9="",$I432=""),"",
SUMIFS(収穫記録!$P:$P,収穫記録!$D:$D,$J$1,収穫記録!$I:$I,$J$2,収穫記録!$J:$J,Q$9,収穫記録!$F:$F,$I432,収穫記録!$B:$B,"&gt;="&amp;$J$5,収穫記録!$B:$B,"&lt;="&amp;$J$6)
/_xlfn.UNIQUE(_xlfn._xlws.FILTER($E:$E,$D:$D=$J$3))
/IF($J$4="総計",1,IF($J$4="割合",$H432,$K432/10))
),0)</f>
        <v/>
      </c>
      <c r="R432" s="48" t="str" cm="1">
        <f t="array" ref="R432">IFERROR(
IF(OR(R$9="",$I432=""),"",
SUMIFS(収穫記録!$P:$P,収穫記録!$D:$D,$J$1,収穫記録!$I:$I,$J$2,収穫記録!$J:$J,R$9,収穫記録!$F:$F,$I432,収穫記録!$B:$B,"&gt;="&amp;$J$5,収穫記録!$B:$B,"&lt;="&amp;$J$6)
/_xlfn.UNIQUE(_xlfn._xlws.FILTER($E:$E,$D:$D=$J$3))
/IF($J$4="総計",1,IF($J$4="割合",$H432,$K432/10))
),0)</f>
        <v/>
      </c>
      <c r="S432" s="48" t="str" cm="1">
        <f t="array" ref="S432">IFERROR(
IF(OR(S$9="",$I432=""),"",
SUMIFS(収穫記録!$P:$P,収穫記録!$D:$D,$J$1,収穫記録!$I:$I,$J$2,収穫記録!$J:$J,S$9,収穫記録!$F:$F,$I432,収穫記録!$B:$B,"&gt;="&amp;$J$5,収穫記録!$B:$B,"&lt;="&amp;$J$6)
/_xlfn.UNIQUE(_xlfn._xlws.FILTER($E:$E,$D:$D=$J$3))
/IF($J$4="総計",1,IF($J$4="割合",$H432,$K432/10))
),0)</f>
        <v/>
      </c>
      <c r="T432" s="48" t="str" cm="1">
        <f t="array" ref="T432">IFERROR(
IF(OR(T$9="",$I432=""),"",
SUMIFS(収穫記録!$P:$P,収穫記録!$D:$D,$J$1,収穫記録!$I:$I,$J$2,収穫記録!$J:$J,T$9,収穫記録!$F:$F,$I432,収穫記録!$B:$B,"&gt;="&amp;$J$5,収穫記録!$B:$B,"&lt;="&amp;$J$6)
/_xlfn.UNIQUE(_xlfn._xlws.FILTER($E:$E,$D:$D=$J$3))
/IF($J$4="総計",1,IF($J$4="割合",$H432,$K432/10))
),0)</f>
        <v/>
      </c>
      <c r="U432" s="48" t="str" cm="1">
        <f t="array" ref="U432">IFERROR(
IF(OR(U$9="",$I432=""),"",
SUMIFS(収穫記録!$P:$P,収穫記録!$D:$D,$J$1,収穫記録!$I:$I,$J$2,収穫記録!$J:$J,U$9,収穫記録!$F:$F,$I432,収穫記録!$B:$B,"&gt;="&amp;$J$5,収穫記録!$B:$B,"&lt;="&amp;$J$6)
/_xlfn.UNIQUE(_xlfn._xlws.FILTER($E:$E,$D:$D=$J$3))
/IF($J$4="総計",1,IF($J$4="割合",$H432,$K432/10))
),0)</f>
        <v/>
      </c>
      <c r="V432" s="48" t="str" cm="1">
        <f t="array" ref="V432">IFERROR(
IF(OR(V$9="",$I432=""),"",
SUMIFS(収穫記録!$P:$P,収穫記録!$D:$D,$J$1,収穫記録!$I:$I,$J$2,収穫記録!$J:$J,V$9,収穫記録!$F:$F,$I432,収穫記録!$B:$B,"&gt;="&amp;$J$5,収穫記録!$B:$B,"&lt;="&amp;$J$6)
/_xlfn.UNIQUE(_xlfn._xlws.FILTER($E:$E,$D:$D=$J$3))
/IF($J$4="総計",1,IF($J$4="割合",$H432,$K432/10))
),0)</f>
        <v/>
      </c>
      <c r="W432" s="48" t="str" cm="1">
        <f t="array" ref="W432">IFERROR(
IF(OR(W$9="",$I432=""),"",
SUMIFS(収穫記録!$P:$P,収穫記録!$D:$D,$J$1,収穫記録!$I:$I,$J$2,収穫記録!$J:$J,W$9,収穫記録!$F:$F,$I432,収穫記録!$B:$B,"&gt;="&amp;$J$5,収穫記録!$B:$B,"&lt;="&amp;$J$6)
/_xlfn.UNIQUE(_xlfn._xlws.FILTER($E:$E,$D:$D=$J$3))
/IF($J$4="総計",1,IF($J$4="割合",$H432,$K432/10))
),0)</f>
        <v/>
      </c>
      <c r="X432" s="48" t="str" cm="1">
        <f t="array" ref="X432">IFERROR(
IF(OR(X$9="",$I432=""),"",
SUMIFS(収穫記録!$P:$P,収穫記録!$D:$D,$J$1,収穫記録!$I:$I,$J$2,収穫記録!$J:$J,X$9,収穫記録!$F:$F,$I432,収穫記録!$B:$B,"&gt;="&amp;$J$5,収穫記録!$B:$B,"&lt;="&amp;$J$6)
/_xlfn.UNIQUE(_xlfn._xlws.FILTER($E:$E,$D:$D=$J$3))
/IF($J$4="総計",1,IF($J$4="割合",$H432,$K432/10))
),0)</f>
        <v/>
      </c>
    </row>
    <row r="433" spans="10:24">
      <c r="J433" s="13"/>
      <c r="K433" s="37"/>
      <c r="L433" s="46" t="str">
        <f t="shared" si="6"/>
        <v/>
      </c>
      <c r="M433" s="47" cm="1">
        <f t="array" ref="M433">IFERROR(
IF(OR(M$9="",$I433=""),"",
SUMIFS(収穫記録!$P:$P,収穫記録!$D:$D,$J$1,収穫記録!$I:$I,$J$2,収穫記録!$J:$J,M$9,収穫記録!$F:$F,$I433,収穫記録!$B:$B,"&gt;="&amp;$J$5,収穫記録!$B:$B,"&lt;="&amp;$J$6)
/_xlfn.UNIQUE(_xlfn._xlws.FILTER($E:$E,$D:$D=$J$3))
/IF($J$4="総計",1,IF($J$4="割合",$H433,$K433/10))
),0)</f>
        <v>0</v>
      </c>
      <c r="N433" s="48" t="str" cm="1">
        <f t="array" ref="N433">IFERROR(
IF(OR(N$9="",$I433=""),"",
SUMIFS(収穫記録!$P:$P,収穫記録!$D:$D,$J$1,収穫記録!$I:$I,$J$2,収穫記録!$J:$J,N$9,収穫記録!$F:$F,$I433,収穫記録!$B:$B,"&gt;="&amp;$J$5,収穫記録!$B:$B,"&lt;="&amp;$J$6)
/_xlfn.UNIQUE(_xlfn._xlws.FILTER($E:$E,$D:$D=$J$3))
/IF($J$4="総計",1,IF($J$4="割合",$H433,$K433/10))
),0)</f>
        <v/>
      </c>
      <c r="O433" s="48" t="str" cm="1">
        <f t="array" ref="O433">IFERROR(
IF(OR(O$9="",$I433=""),"",
SUMIFS(収穫記録!$P:$P,収穫記録!$D:$D,$J$1,収穫記録!$I:$I,$J$2,収穫記録!$J:$J,O$9,収穫記録!$F:$F,$I433,収穫記録!$B:$B,"&gt;="&amp;$J$5,収穫記録!$B:$B,"&lt;="&amp;$J$6)
/_xlfn.UNIQUE(_xlfn._xlws.FILTER($E:$E,$D:$D=$J$3))
/IF($J$4="総計",1,IF($J$4="割合",$H433,$K433/10))
),0)</f>
        <v/>
      </c>
      <c r="P433" s="48" t="str" cm="1">
        <f t="array" ref="P433">IFERROR(
IF(OR(P$9="",$I433=""),"",
SUMIFS(収穫記録!$P:$P,収穫記録!$D:$D,$J$1,収穫記録!$I:$I,$J$2,収穫記録!$J:$J,P$9,収穫記録!$F:$F,$I433,収穫記録!$B:$B,"&gt;="&amp;$J$5,収穫記録!$B:$B,"&lt;="&amp;$J$6)
/_xlfn.UNIQUE(_xlfn._xlws.FILTER($E:$E,$D:$D=$J$3))
/IF($J$4="総計",1,IF($J$4="割合",$H433,$K433/10))
),0)</f>
        <v/>
      </c>
      <c r="Q433" s="48" t="str" cm="1">
        <f t="array" ref="Q433">IFERROR(
IF(OR(Q$9="",$I433=""),"",
SUMIFS(収穫記録!$P:$P,収穫記録!$D:$D,$J$1,収穫記録!$I:$I,$J$2,収穫記録!$J:$J,Q$9,収穫記録!$F:$F,$I433,収穫記録!$B:$B,"&gt;="&amp;$J$5,収穫記録!$B:$B,"&lt;="&amp;$J$6)
/_xlfn.UNIQUE(_xlfn._xlws.FILTER($E:$E,$D:$D=$J$3))
/IF($J$4="総計",1,IF($J$4="割合",$H433,$K433/10))
),0)</f>
        <v/>
      </c>
      <c r="R433" s="48" t="str" cm="1">
        <f t="array" ref="R433">IFERROR(
IF(OR(R$9="",$I433=""),"",
SUMIFS(収穫記録!$P:$P,収穫記録!$D:$D,$J$1,収穫記録!$I:$I,$J$2,収穫記録!$J:$J,R$9,収穫記録!$F:$F,$I433,収穫記録!$B:$B,"&gt;="&amp;$J$5,収穫記録!$B:$B,"&lt;="&amp;$J$6)
/_xlfn.UNIQUE(_xlfn._xlws.FILTER($E:$E,$D:$D=$J$3))
/IF($J$4="総計",1,IF($J$4="割合",$H433,$K433/10))
),0)</f>
        <v/>
      </c>
      <c r="S433" s="48" t="str" cm="1">
        <f t="array" ref="S433">IFERROR(
IF(OR(S$9="",$I433=""),"",
SUMIFS(収穫記録!$P:$P,収穫記録!$D:$D,$J$1,収穫記録!$I:$I,$J$2,収穫記録!$J:$J,S$9,収穫記録!$F:$F,$I433,収穫記録!$B:$B,"&gt;="&amp;$J$5,収穫記録!$B:$B,"&lt;="&amp;$J$6)
/_xlfn.UNIQUE(_xlfn._xlws.FILTER($E:$E,$D:$D=$J$3))
/IF($J$4="総計",1,IF($J$4="割合",$H433,$K433/10))
),0)</f>
        <v/>
      </c>
      <c r="T433" s="48" t="str" cm="1">
        <f t="array" ref="T433">IFERROR(
IF(OR(T$9="",$I433=""),"",
SUMIFS(収穫記録!$P:$P,収穫記録!$D:$D,$J$1,収穫記録!$I:$I,$J$2,収穫記録!$J:$J,T$9,収穫記録!$F:$F,$I433,収穫記録!$B:$B,"&gt;="&amp;$J$5,収穫記録!$B:$B,"&lt;="&amp;$J$6)
/_xlfn.UNIQUE(_xlfn._xlws.FILTER($E:$E,$D:$D=$J$3))
/IF($J$4="総計",1,IF($J$4="割合",$H433,$K433/10))
),0)</f>
        <v/>
      </c>
      <c r="U433" s="48" t="str" cm="1">
        <f t="array" ref="U433">IFERROR(
IF(OR(U$9="",$I433=""),"",
SUMIFS(収穫記録!$P:$P,収穫記録!$D:$D,$J$1,収穫記録!$I:$I,$J$2,収穫記録!$J:$J,U$9,収穫記録!$F:$F,$I433,収穫記録!$B:$B,"&gt;="&amp;$J$5,収穫記録!$B:$B,"&lt;="&amp;$J$6)
/_xlfn.UNIQUE(_xlfn._xlws.FILTER($E:$E,$D:$D=$J$3))
/IF($J$4="総計",1,IF($J$4="割合",$H433,$K433/10))
),0)</f>
        <v/>
      </c>
      <c r="V433" s="48" t="str" cm="1">
        <f t="array" ref="V433">IFERROR(
IF(OR(V$9="",$I433=""),"",
SUMIFS(収穫記録!$P:$P,収穫記録!$D:$D,$J$1,収穫記録!$I:$I,$J$2,収穫記録!$J:$J,V$9,収穫記録!$F:$F,$I433,収穫記録!$B:$B,"&gt;="&amp;$J$5,収穫記録!$B:$B,"&lt;="&amp;$J$6)
/_xlfn.UNIQUE(_xlfn._xlws.FILTER($E:$E,$D:$D=$J$3))
/IF($J$4="総計",1,IF($J$4="割合",$H433,$K433/10))
),0)</f>
        <v/>
      </c>
      <c r="W433" s="48" t="str" cm="1">
        <f t="array" ref="W433">IFERROR(
IF(OR(W$9="",$I433=""),"",
SUMIFS(収穫記録!$P:$P,収穫記録!$D:$D,$J$1,収穫記録!$I:$I,$J$2,収穫記録!$J:$J,W$9,収穫記録!$F:$F,$I433,収穫記録!$B:$B,"&gt;="&amp;$J$5,収穫記録!$B:$B,"&lt;="&amp;$J$6)
/_xlfn.UNIQUE(_xlfn._xlws.FILTER($E:$E,$D:$D=$J$3))
/IF($J$4="総計",1,IF($J$4="割合",$H433,$K433/10))
),0)</f>
        <v/>
      </c>
      <c r="X433" s="48" t="str" cm="1">
        <f t="array" ref="X433">IFERROR(
IF(OR(X$9="",$I433=""),"",
SUMIFS(収穫記録!$P:$P,収穫記録!$D:$D,$J$1,収穫記録!$I:$I,$J$2,収穫記録!$J:$J,X$9,収穫記録!$F:$F,$I433,収穫記録!$B:$B,"&gt;="&amp;$J$5,収穫記録!$B:$B,"&lt;="&amp;$J$6)
/_xlfn.UNIQUE(_xlfn._xlws.FILTER($E:$E,$D:$D=$J$3))
/IF($J$4="総計",1,IF($J$4="割合",$H433,$K433/10))
),0)</f>
        <v/>
      </c>
    </row>
    <row r="434" spans="10:24">
      <c r="J434" s="13"/>
      <c r="K434" s="37"/>
      <c r="L434" s="46" t="str">
        <f t="shared" si="6"/>
        <v/>
      </c>
      <c r="M434" s="47" cm="1">
        <f t="array" ref="M434">IFERROR(
IF(OR(M$9="",$I434=""),"",
SUMIFS(収穫記録!$P:$P,収穫記録!$D:$D,$J$1,収穫記録!$I:$I,$J$2,収穫記録!$J:$J,M$9,収穫記録!$F:$F,$I434,収穫記録!$B:$B,"&gt;="&amp;$J$5,収穫記録!$B:$B,"&lt;="&amp;$J$6)
/_xlfn.UNIQUE(_xlfn._xlws.FILTER($E:$E,$D:$D=$J$3))
/IF($J$4="総計",1,IF($J$4="割合",$H434,$K434/10))
),0)</f>
        <v>0</v>
      </c>
      <c r="N434" s="48" t="str" cm="1">
        <f t="array" ref="N434">IFERROR(
IF(OR(N$9="",$I434=""),"",
SUMIFS(収穫記録!$P:$P,収穫記録!$D:$D,$J$1,収穫記録!$I:$I,$J$2,収穫記録!$J:$J,N$9,収穫記録!$F:$F,$I434,収穫記録!$B:$B,"&gt;="&amp;$J$5,収穫記録!$B:$B,"&lt;="&amp;$J$6)
/_xlfn.UNIQUE(_xlfn._xlws.FILTER($E:$E,$D:$D=$J$3))
/IF($J$4="総計",1,IF($J$4="割合",$H434,$K434/10))
),0)</f>
        <v/>
      </c>
      <c r="O434" s="48" t="str" cm="1">
        <f t="array" ref="O434">IFERROR(
IF(OR(O$9="",$I434=""),"",
SUMIFS(収穫記録!$P:$P,収穫記録!$D:$D,$J$1,収穫記録!$I:$I,$J$2,収穫記録!$J:$J,O$9,収穫記録!$F:$F,$I434,収穫記録!$B:$B,"&gt;="&amp;$J$5,収穫記録!$B:$B,"&lt;="&amp;$J$6)
/_xlfn.UNIQUE(_xlfn._xlws.FILTER($E:$E,$D:$D=$J$3))
/IF($J$4="総計",1,IF($J$4="割合",$H434,$K434/10))
),0)</f>
        <v/>
      </c>
      <c r="P434" s="48" t="str" cm="1">
        <f t="array" ref="P434">IFERROR(
IF(OR(P$9="",$I434=""),"",
SUMIFS(収穫記録!$P:$P,収穫記録!$D:$D,$J$1,収穫記録!$I:$I,$J$2,収穫記録!$J:$J,P$9,収穫記録!$F:$F,$I434,収穫記録!$B:$B,"&gt;="&amp;$J$5,収穫記録!$B:$B,"&lt;="&amp;$J$6)
/_xlfn.UNIQUE(_xlfn._xlws.FILTER($E:$E,$D:$D=$J$3))
/IF($J$4="総計",1,IF($J$4="割合",$H434,$K434/10))
),0)</f>
        <v/>
      </c>
      <c r="Q434" s="48" t="str" cm="1">
        <f t="array" ref="Q434">IFERROR(
IF(OR(Q$9="",$I434=""),"",
SUMIFS(収穫記録!$P:$P,収穫記録!$D:$D,$J$1,収穫記録!$I:$I,$J$2,収穫記録!$J:$J,Q$9,収穫記録!$F:$F,$I434,収穫記録!$B:$B,"&gt;="&amp;$J$5,収穫記録!$B:$B,"&lt;="&amp;$J$6)
/_xlfn.UNIQUE(_xlfn._xlws.FILTER($E:$E,$D:$D=$J$3))
/IF($J$4="総計",1,IF($J$4="割合",$H434,$K434/10))
),0)</f>
        <v/>
      </c>
      <c r="R434" s="48" t="str" cm="1">
        <f t="array" ref="R434">IFERROR(
IF(OR(R$9="",$I434=""),"",
SUMIFS(収穫記録!$P:$P,収穫記録!$D:$D,$J$1,収穫記録!$I:$I,$J$2,収穫記録!$J:$J,R$9,収穫記録!$F:$F,$I434,収穫記録!$B:$B,"&gt;="&amp;$J$5,収穫記録!$B:$B,"&lt;="&amp;$J$6)
/_xlfn.UNIQUE(_xlfn._xlws.FILTER($E:$E,$D:$D=$J$3))
/IF($J$4="総計",1,IF($J$4="割合",$H434,$K434/10))
),0)</f>
        <v/>
      </c>
      <c r="S434" s="48" t="str" cm="1">
        <f t="array" ref="S434">IFERROR(
IF(OR(S$9="",$I434=""),"",
SUMIFS(収穫記録!$P:$P,収穫記録!$D:$D,$J$1,収穫記録!$I:$I,$J$2,収穫記録!$J:$J,S$9,収穫記録!$F:$F,$I434,収穫記録!$B:$B,"&gt;="&amp;$J$5,収穫記録!$B:$B,"&lt;="&amp;$J$6)
/_xlfn.UNIQUE(_xlfn._xlws.FILTER($E:$E,$D:$D=$J$3))
/IF($J$4="総計",1,IF($J$4="割合",$H434,$K434/10))
),0)</f>
        <v/>
      </c>
      <c r="T434" s="48" t="str" cm="1">
        <f t="array" ref="T434">IFERROR(
IF(OR(T$9="",$I434=""),"",
SUMIFS(収穫記録!$P:$P,収穫記録!$D:$D,$J$1,収穫記録!$I:$I,$J$2,収穫記録!$J:$J,T$9,収穫記録!$F:$F,$I434,収穫記録!$B:$B,"&gt;="&amp;$J$5,収穫記録!$B:$B,"&lt;="&amp;$J$6)
/_xlfn.UNIQUE(_xlfn._xlws.FILTER($E:$E,$D:$D=$J$3))
/IF($J$4="総計",1,IF($J$4="割合",$H434,$K434/10))
),0)</f>
        <v/>
      </c>
      <c r="U434" s="48" t="str" cm="1">
        <f t="array" ref="U434">IFERROR(
IF(OR(U$9="",$I434=""),"",
SUMIFS(収穫記録!$P:$P,収穫記録!$D:$D,$J$1,収穫記録!$I:$I,$J$2,収穫記録!$J:$J,U$9,収穫記録!$F:$F,$I434,収穫記録!$B:$B,"&gt;="&amp;$J$5,収穫記録!$B:$B,"&lt;="&amp;$J$6)
/_xlfn.UNIQUE(_xlfn._xlws.FILTER($E:$E,$D:$D=$J$3))
/IF($J$4="総計",1,IF($J$4="割合",$H434,$K434/10))
),0)</f>
        <v/>
      </c>
      <c r="V434" s="48" t="str" cm="1">
        <f t="array" ref="V434">IFERROR(
IF(OR(V$9="",$I434=""),"",
SUMIFS(収穫記録!$P:$P,収穫記録!$D:$D,$J$1,収穫記録!$I:$I,$J$2,収穫記録!$J:$J,V$9,収穫記録!$F:$F,$I434,収穫記録!$B:$B,"&gt;="&amp;$J$5,収穫記録!$B:$B,"&lt;="&amp;$J$6)
/_xlfn.UNIQUE(_xlfn._xlws.FILTER($E:$E,$D:$D=$J$3))
/IF($J$4="総計",1,IF($J$4="割合",$H434,$K434/10))
),0)</f>
        <v/>
      </c>
      <c r="W434" s="48" t="str" cm="1">
        <f t="array" ref="W434">IFERROR(
IF(OR(W$9="",$I434=""),"",
SUMIFS(収穫記録!$P:$P,収穫記録!$D:$D,$J$1,収穫記録!$I:$I,$J$2,収穫記録!$J:$J,W$9,収穫記録!$F:$F,$I434,収穫記録!$B:$B,"&gt;="&amp;$J$5,収穫記録!$B:$B,"&lt;="&amp;$J$6)
/_xlfn.UNIQUE(_xlfn._xlws.FILTER($E:$E,$D:$D=$J$3))
/IF($J$4="総計",1,IF($J$4="割合",$H434,$K434/10))
),0)</f>
        <v/>
      </c>
      <c r="X434" s="48" t="str" cm="1">
        <f t="array" ref="X434">IFERROR(
IF(OR(X$9="",$I434=""),"",
SUMIFS(収穫記録!$P:$P,収穫記録!$D:$D,$J$1,収穫記録!$I:$I,$J$2,収穫記録!$J:$J,X$9,収穫記録!$F:$F,$I434,収穫記録!$B:$B,"&gt;="&amp;$J$5,収穫記録!$B:$B,"&lt;="&amp;$J$6)
/_xlfn.UNIQUE(_xlfn._xlws.FILTER($E:$E,$D:$D=$J$3))
/IF($J$4="総計",1,IF($J$4="割合",$H434,$K434/10))
),0)</f>
        <v/>
      </c>
    </row>
    <row r="435" spans="10:24">
      <c r="J435" s="13"/>
      <c r="K435" s="37"/>
      <c r="L435" s="46" t="str">
        <f t="shared" si="6"/>
        <v/>
      </c>
      <c r="M435" s="47" cm="1">
        <f t="array" ref="M435">IFERROR(
IF(OR(M$9="",$I435=""),"",
SUMIFS(収穫記録!$P:$P,収穫記録!$D:$D,$J$1,収穫記録!$I:$I,$J$2,収穫記録!$J:$J,M$9,収穫記録!$F:$F,$I435,収穫記録!$B:$B,"&gt;="&amp;$J$5,収穫記録!$B:$B,"&lt;="&amp;$J$6)
/_xlfn.UNIQUE(_xlfn._xlws.FILTER($E:$E,$D:$D=$J$3))
/IF($J$4="総計",1,IF($J$4="割合",$H435,$K435/10))
),0)</f>
        <v>0</v>
      </c>
      <c r="N435" s="48" t="str" cm="1">
        <f t="array" ref="N435">IFERROR(
IF(OR(N$9="",$I435=""),"",
SUMIFS(収穫記録!$P:$P,収穫記録!$D:$D,$J$1,収穫記録!$I:$I,$J$2,収穫記録!$J:$J,N$9,収穫記録!$F:$F,$I435,収穫記録!$B:$B,"&gt;="&amp;$J$5,収穫記録!$B:$B,"&lt;="&amp;$J$6)
/_xlfn.UNIQUE(_xlfn._xlws.FILTER($E:$E,$D:$D=$J$3))
/IF($J$4="総計",1,IF($J$4="割合",$H435,$K435/10))
),0)</f>
        <v/>
      </c>
      <c r="O435" s="48" t="str" cm="1">
        <f t="array" ref="O435">IFERROR(
IF(OR(O$9="",$I435=""),"",
SUMIFS(収穫記録!$P:$P,収穫記録!$D:$D,$J$1,収穫記録!$I:$I,$J$2,収穫記録!$J:$J,O$9,収穫記録!$F:$F,$I435,収穫記録!$B:$B,"&gt;="&amp;$J$5,収穫記録!$B:$B,"&lt;="&amp;$J$6)
/_xlfn.UNIQUE(_xlfn._xlws.FILTER($E:$E,$D:$D=$J$3))
/IF($J$4="総計",1,IF($J$4="割合",$H435,$K435/10))
),0)</f>
        <v/>
      </c>
      <c r="P435" s="48" t="str" cm="1">
        <f t="array" ref="P435">IFERROR(
IF(OR(P$9="",$I435=""),"",
SUMIFS(収穫記録!$P:$P,収穫記録!$D:$D,$J$1,収穫記録!$I:$I,$J$2,収穫記録!$J:$J,P$9,収穫記録!$F:$F,$I435,収穫記録!$B:$B,"&gt;="&amp;$J$5,収穫記録!$B:$B,"&lt;="&amp;$J$6)
/_xlfn.UNIQUE(_xlfn._xlws.FILTER($E:$E,$D:$D=$J$3))
/IF($J$4="総計",1,IF($J$4="割合",$H435,$K435/10))
),0)</f>
        <v/>
      </c>
      <c r="Q435" s="48" t="str" cm="1">
        <f t="array" ref="Q435">IFERROR(
IF(OR(Q$9="",$I435=""),"",
SUMIFS(収穫記録!$P:$P,収穫記録!$D:$D,$J$1,収穫記録!$I:$I,$J$2,収穫記録!$J:$J,Q$9,収穫記録!$F:$F,$I435,収穫記録!$B:$B,"&gt;="&amp;$J$5,収穫記録!$B:$B,"&lt;="&amp;$J$6)
/_xlfn.UNIQUE(_xlfn._xlws.FILTER($E:$E,$D:$D=$J$3))
/IF($J$4="総計",1,IF($J$4="割合",$H435,$K435/10))
),0)</f>
        <v/>
      </c>
      <c r="R435" s="48" t="str" cm="1">
        <f t="array" ref="R435">IFERROR(
IF(OR(R$9="",$I435=""),"",
SUMIFS(収穫記録!$P:$P,収穫記録!$D:$D,$J$1,収穫記録!$I:$I,$J$2,収穫記録!$J:$J,R$9,収穫記録!$F:$F,$I435,収穫記録!$B:$B,"&gt;="&amp;$J$5,収穫記録!$B:$B,"&lt;="&amp;$J$6)
/_xlfn.UNIQUE(_xlfn._xlws.FILTER($E:$E,$D:$D=$J$3))
/IF($J$4="総計",1,IF($J$4="割合",$H435,$K435/10))
),0)</f>
        <v/>
      </c>
      <c r="S435" s="48" t="str" cm="1">
        <f t="array" ref="S435">IFERROR(
IF(OR(S$9="",$I435=""),"",
SUMIFS(収穫記録!$P:$P,収穫記録!$D:$D,$J$1,収穫記録!$I:$I,$J$2,収穫記録!$J:$J,S$9,収穫記録!$F:$F,$I435,収穫記録!$B:$B,"&gt;="&amp;$J$5,収穫記録!$B:$B,"&lt;="&amp;$J$6)
/_xlfn.UNIQUE(_xlfn._xlws.FILTER($E:$E,$D:$D=$J$3))
/IF($J$4="総計",1,IF($J$4="割合",$H435,$K435/10))
),0)</f>
        <v/>
      </c>
      <c r="T435" s="48" t="str" cm="1">
        <f t="array" ref="T435">IFERROR(
IF(OR(T$9="",$I435=""),"",
SUMIFS(収穫記録!$P:$P,収穫記録!$D:$D,$J$1,収穫記録!$I:$I,$J$2,収穫記録!$J:$J,T$9,収穫記録!$F:$F,$I435,収穫記録!$B:$B,"&gt;="&amp;$J$5,収穫記録!$B:$B,"&lt;="&amp;$J$6)
/_xlfn.UNIQUE(_xlfn._xlws.FILTER($E:$E,$D:$D=$J$3))
/IF($J$4="総計",1,IF($J$4="割合",$H435,$K435/10))
),0)</f>
        <v/>
      </c>
      <c r="U435" s="48" t="str" cm="1">
        <f t="array" ref="U435">IFERROR(
IF(OR(U$9="",$I435=""),"",
SUMIFS(収穫記録!$P:$P,収穫記録!$D:$D,$J$1,収穫記録!$I:$I,$J$2,収穫記録!$J:$J,U$9,収穫記録!$F:$F,$I435,収穫記録!$B:$B,"&gt;="&amp;$J$5,収穫記録!$B:$B,"&lt;="&amp;$J$6)
/_xlfn.UNIQUE(_xlfn._xlws.FILTER($E:$E,$D:$D=$J$3))
/IF($J$4="総計",1,IF($J$4="割合",$H435,$K435/10))
),0)</f>
        <v/>
      </c>
      <c r="V435" s="48" t="str" cm="1">
        <f t="array" ref="V435">IFERROR(
IF(OR(V$9="",$I435=""),"",
SUMIFS(収穫記録!$P:$P,収穫記録!$D:$D,$J$1,収穫記録!$I:$I,$J$2,収穫記録!$J:$J,V$9,収穫記録!$F:$F,$I435,収穫記録!$B:$B,"&gt;="&amp;$J$5,収穫記録!$B:$B,"&lt;="&amp;$J$6)
/_xlfn.UNIQUE(_xlfn._xlws.FILTER($E:$E,$D:$D=$J$3))
/IF($J$4="総計",1,IF($J$4="割合",$H435,$K435/10))
),0)</f>
        <v/>
      </c>
      <c r="W435" s="48" t="str" cm="1">
        <f t="array" ref="W435">IFERROR(
IF(OR(W$9="",$I435=""),"",
SUMIFS(収穫記録!$P:$P,収穫記録!$D:$D,$J$1,収穫記録!$I:$I,$J$2,収穫記録!$J:$J,W$9,収穫記録!$F:$F,$I435,収穫記録!$B:$B,"&gt;="&amp;$J$5,収穫記録!$B:$B,"&lt;="&amp;$J$6)
/_xlfn.UNIQUE(_xlfn._xlws.FILTER($E:$E,$D:$D=$J$3))
/IF($J$4="総計",1,IF($J$4="割合",$H435,$K435/10))
),0)</f>
        <v/>
      </c>
      <c r="X435" s="48" t="str" cm="1">
        <f t="array" ref="X435">IFERROR(
IF(OR(X$9="",$I435=""),"",
SUMIFS(収穫記録!$P:$P,収穫記録!$D:$D,$J$1,収穫記録!$I:$I,$J$2,収穫記録!$J:$J,X$9,収穫記録!$F:$F,$I435,収穫記録!$B:$B,"&gt;="&amp;$J$5,収穫記録!$B:$B,"&lt;="&amp;$J$6)
/_xlfn.UNIQUE(_xlfn._xlws.FILTER($E:$E,$D:$D=$J$3))
/IF($J$4="総計",1,IF($J$4="割合",$H435,$K435/10))
),0)</f>
        <v/>
      </c>
    </row>
    <row r="436" spans="10:24">
      <c r="J436" s="13"/>
      <c r="K436" s="37"/>
      <c r="L436" s="46" t="str">
        <f t="shared" si="6"/>
        <v/>
      </c>
      <c r="M436" s="47" cm="1">
        <f t="array" ref="M436">IFERROR(
IF(OR(M$9="",$I436=""),"",
SUMIFS(収穫記録!$P:$P,収穫記録!$D:$D,$J$1,収穫記録!$I:$I,$J$2,収穫記録!$J:$J,M$9,収穫記録!$F:$F,$I436,収穫記録!$B:$B,"&gt;="&amp;$J$5,収穫記録!$B:$B,"&lt;="&amp;$J$6)
/_xlfn.UNIQUE(_xlfn._xlws.FILTER($E:$E,$D:$D=$J$3))
/IF($J$4="総計",1,IF($J$4="割合",$H436,$K436/10))
),0)</f>
        <v>0</v>
      </c>
      <c r="N436" s="48" t="str" cm="1">
        <f t="array" ref="N436">IFERROR(
IF(OR(N$9="",$I436=""),"",
SUMIFS(収穫記録!$P:$P,収穫記録!$D:$D,$J$1,収穫記録!$I:$I,$J$2,収穫記録!$J:$J,N$9,収穫記録!$F:$F,$I436,収穫記録!$B:$B,"&gt;="&amp;$J$5,収穫記録!$B:$B,"&lt;="&amp;$J$6)
/_xlfn.UNIQUE(_xlfn._xlws.FILTER($E:$E,$D:$D=$J$3))
/IF($J$4="総計",1,IF($J$4="割合",$H436,$K436/10))
),0)</f>
        <v/>
      </c>
      <c r="O436" s="48" t="str" cm="1">
        <f t="array" ref="O436">IFERROR(
IF(OR(O$9="",$I436=""),"",
SUMIFS(収穫記録!$P:$P,収穫記録!$D:$D,$J$1,収穫記録!$I:$I,$J$2,収穫記録!$J:$J,O$9,収穫記録!$F:$F,$I436,収穫記録!$B:$B,"&gt;="&amp;$J$5,収穫記録!$B:$B,"&lt;="&amp;$J$6)
/_xlfn.UNIQUE(_xlfn._xlws.FILTER($E:$E,$D:$D=$J$3))
/IF($J$4="総計",1,IF($J$4="割合",$H436,$K436/10))
),0)</f>
        <v/>
      </c>
      <c r="P436" s="48" t="str" cm="1">
        <f t="array" ref="P436">IFERROR(
IF(OR(P$9="",$I436=""),"",
SUMIFS(収穫記録!$P:$P,収穫記録!$D:$D,$J$1,収穫記録!$I:$I,$J$2,収穫記録!$J:$J,P$9,収穫記録!$F:$F,$I436,収穫記録!$B:$B,"&gt;="&amp;$J$5,収穫記録!$B:$B,"&lt;="&amp;$J$6)
/_xlfn.UNIQUE(_xlfn._xlws.FILTER($E:$E,$D:$D=$J$3))
/IF($J$4="総計",1,IF($J$4="割合",$H436,$K436/10))
),0)</f>
        <v/>
      </c>
      <c r="Q436" s="48" t="str" cm="1">
        <f t="array" ref="Q436">IFERROR(
IF(OR(Q$9="",$I436=""),"",
SUMIFS(収穫記録!$P:$P,収穫記録!$D:$D,$J$1,収穫記録!$I:$I,$J$2,収穫記録!$J:$J,Q$9,収穫記録!$F:$F,$I436,収穫記録!$B:$B,"&gt;="&amp;$J$5,収穫記録!$B:$B,"&lt;="&amp;$J$6)
/_xlfn.UNIQUE(_xlfn._xlws.FILTER($E:$E,$D:$D=$J$3))
/IF($J$4="総計",1,IF($J$4="割合",$H436,$K436/10))
),0)</f>
        <v/>
      </c>
      <c r="R436" s="48" t="str" cm="1">
        <f t="array" ref="R436">IFERROR(
IF(OR(R$9="",$I436=""),"",
SUMIFS(収穫記録!$P:$P,収穫記録!$D:$D,$J$1,収穫記録!$I:$I,$J$2,収穫記録!$J:$J,R$9,収穫記録!$F:$F,$I436,収穫記録!$B:$B,"&gt;="&amp;$J$5,収穫記録!$B:$B,"&lt;="&amp;$J$6)
/_xlfn.UNIQUE(_xlfn._xlws.FILTER($E:$E,$D:$D=$J$3))
/IF($J$4="総計",1,IF($J$4="割合",$H436,$K436/10))
),0)</f>
        <v/>
      </c>
      <c r="S436" s="48" t="str" cm="1">
        <f t="array" ref="S436">IFERROR(
IF(OR(S$9="",$I436=""),"",
SUMIFS(収穫記録!$P:$P,収穫記録!$D:$D,$J$1,収穫記録!$I:$I,$J$2,収穫記録!$J:$J,S$9,収穫記録!$F:$F,$I436,収穫記録!$B:$B,"&gt;="&amp;$J$5,収穫記録!$B:$B,"&lt;="&amp;$J$6)
/_xlfn.UNIQUE(_xlfn._xlws.FILTER($E:$E,$D:$D=$J$3))
/IF($J$4="総計",1,IF($J$4="割合",$H436,$K436/10))
),0)</f>
        <v/>
      </c>
      <c r="T436" s="48" t="str" cm="1">
        <f t="array" ref="T436">IFERROR(
IF(OR(T$9="",$I436=""),"",
SUMIFS(収穫記録!$P:$P,収穫記録!$D:$D,$J$1,収穫記録!$I:$I,$J$2,収穫記録!$J:$J,T$9,収穫記録!$F:$F,$I436,収穫記録!$B:$B,"&gt;="&amp;$J$5,収穫記録!$B:$B,"&lt;="&amp;$J$6)
/_xlfn.UNIQUE(_xlfn._xlws.FILTER($E:$E,$D:$D=$J$3))
/IF($J$4="総計",1,IF($J$4="割合",$H436,$K436/10))
),0)</f>
        <v/>
      </c>
      <c r="U436" s="48" t="str" cm="1">
        <f t="array" ref="U436">IFERROR(
IF(OR(U$9="",$I436=""),"",
SUMIFS(収穫記録!$P:$P,収穫記録!$D:$D,$J$1,収穫記録!$I:$I,$J$2,収穫記録!$J:$J,U$9,収穫記録!$F:$F,$I436,収穫記録!$B:$B,"&gt;="&amp;$J$5,収穫記録!$B:$B,"&lt;="&amp;$J$6)
/_xlfn.UNIQUE(_xlfn._xlws.FILTER($E:$E,$D:$D=$J$3))
/IF($J$4="総計",1,IF($J$4="割合",$H436,$K436/10))
),0)</f>
        <v/>
      </c>
      <c r="V436" s="48" t="str" cm="1">
        <f t="array" ref="V436">IFERROR(
IF(OR(V$9="",$I436=""),"",
SUMIFS(収穫記録!$P:$P,収穫記録!$D:$D,$J$1,収穫記録!$I:$I,$J$2,収穫記録!$J:$J,V$9,収穫記録!$F:$F,$I436,収穫記録!$B:$B,"&gt;="&amp;$J$5,収穫記録!$B:$B,"&lt;="&amp;$J$6)
/_xlfn.UNIQUE(_xlfn._xlws.FILTER($E:$E,$D:$D=$J$3))
/IF($J$4="総計",1,IF($J$4="割合",$H436,$K436/10))
),0)</f>
        <v/>
      </c>
      <c r="W436" s="48" t="str" cm="1">
        <f t="array" ref="W436">IFERROR(
IF(OR(W$9="",$I436=""),"",
SUMIFS(収穫記録!$P:$P,収穫記録!$D:$D,$J$1,収穫記録!$I:$I,$J$2,収穫記録!$J:$J,W$9,収穫記録!$F:$F,$I436,収穫記録!$B:$B,"&gt;="&amp;$J$5,収穫記録!$B:$B,"&lt;="&amp;$J$6)
/_xlfn.UNIQUE(_xlfn._xlws.FILTER($E:$E,$D:$D=$J$3))
/IF($J$4="総計",1,IF($J$4="割合",$H436,$K436/10))
),0)</f>
        <v/>
      </c>
      <c r="X436" s="48" t="str" cm="1">
        <f t="array" ref="X436">IFERROR(
IF(OR(X$9="",$I436=""),"",
SUMIFS(収穫記録!$P:$P,収穫記録!$D:$D,$J$1,収穫記録!$I:$I,$J$2,収穫記録!$J:$J,X$9,収穫記録!$F:$F,$I436,収穫記録!$B:$B,"&gt;="&amp;$J$5,収穫記録!$B:$B,"&lt;="&amp;$J$6)
/_xlfn.UNIQUE(_xlfn._xlws.FILTER($E:$E,$D:$D=$J$3))
/IF($J$4="総計",1,IF($J$4="割合",$H436,$K436/10))
),0)</f>
        <v/>
      </c>
    </row>
    <row r="437" spans="10:24">
      <c r="J437" s="13"/>
      <c r="K437" s="37"/>
      <c r="L437" s="46" t="str">
        <f t="shared" si="6"/>
        <v/>
      </c>
      <c r="M437" s="47" cm="1">
        <f t="array" ref="M437">IFERROR(
IF(OR(M$9="",$I437=""),"",
SUMIFS(収穫記録!$P:$P,収穫記録!$D:$D,$J$1,収穫記録!$I:$I,$J$2,収穫記録!$J:$J,M$9,収穫記録!$F:$F,$I437,収穫記録!$B:$B,"&gt;="&amp;$J$5,収穫記録!$B:$B,"&lt;="&amp;$J$6)
/_xlfn.UNIQUE(_xlfn._xlws.FILTER($E:$E,$D:$D=$J$3))
/IF($J$4="総計",1,IF($J$4="割合",$H437,$K437/10))
),0)</f>
        <v>0</v>
      </c>
      <c r="N437" s="48" t="str" cm="1">
        <f t="array" ref="N437">IFERROR(
IF(OR(N$9="",$I437=""),"",
SUMIFS(収穫記録!$P:$P,収穫記録!$D:$D,$J$1,収穫記録!$I:$I,$J$2,収穫記録!$J:$J,N$9,収穫記録!$F:$F,$I437,収穫記録!$B:$B,"&gt;="&amp;$J$5,収穫記録!$B:$B,"&lt;="&amp;$J$6)
/_xlfn.UNIQUE(_xlfn._xlws.FILTER($E:$E,$D:$D=$J$3))
/IF($J$4="総計",1,IF($J$4="割合",$H437,$K437/10))
),0)</f>
        <v/>
      </c>
      <c r="O437" s="48" t="str" cm="1">
        <f t="array" ref="O437">IFERROR(
IF(OR(O$9="",$I437=""),"",
SUMIFS(収穫記録!$P:$P,収穫記録!$D:$D,$J$1,収穫記録!$I:$I,$J$2,収穫記録!$J:$J,O$9,収穫記録!$F:$F,$I437,収穫記録!$B:$B,"&gt;="&amp;$J$5,収穫記録!$B:$B,"&lt;="&amp;$J$6)
/_xlfn.UNIQUE(_xlfn._xlws.FILTER($E:$E,$D:$D=$J$3))
/IF($J$4="総計",1,IF($J$4="割合",$H437,$K437/10))
),0)</f>
        <v/>
      </c>
      <c r="P437" s="48" t="str" cm="1">
        <f t="array" ref="P437">IFERROR(
IF(OR(P$9="",$I437=""),"",
SUMIFS(収穫記録!$P:$P,収穫記録!$D:$D,$J$1,収穫記録!$I:$I,$J$2,収穫記録!$J:$J,P$9,収穫記録!$F:$F,$I437,収穫記録!$B:$B,"&gt;="&amp;$J$5,収穫記録!$B:$B,"&lt;="&amp;$J$6)
/_xlfn.UNIQUE(_xlfn._xlws.FILTER($E:$E,$D:$D=$J$3))
/IF($J$4="総計",1,IF($J$4="割合",$H437,$K437/10))
),0)</f>
        <v/>
      </c>
      <c r="Q437" s="48" t="str" cm="1">
        <f t="array" ref="Q437">IFERROR(
IF(OR(Q$9="",$I437=""),"",
SUMIFS(収穫記録!$P:$P,収穫記録!$D:$D,$J$1,収穫記録!$I:$I,$J$2,収穫記録!$J:$J,Q$9,収穫記録!$F:$F,$I437,収穫記録!$B:$B,"&gt;="&amp;$J$5,収穫記録!$B:$B,"&lt;="&amp;$J$6)
/_xlfn.UNIQUE(_xlfn._xlws.FILTER($E:$E,$D:$D=$J$3))
/IF($J$4="総計",1,IF($J$4="割合",$H437,$K437/10))
),0)</f>
        <v/>
      </c>
      <c r="R437" s="48" t="str" cm="1">
        <f t="array" ref="R437">IFERROR(
IF(OR(R$9="",$I437=""),"",
SUMIFS(収穫記録!$P:$P,収穫記録!$D:$D,$J$1,収穫記録!$I:$I,$J$2,収穫記録!$J:$J,R$9,収穫記録!$F:$F,$I437,収穫記録!$B:$B,"&gt;="&amp;$J$5,収穫記録!$B:$B,"&lt;="&amp;$J$6)
/_xlfn.UNIQUE(_xlfn._xlws.FILTER($E:$E,$D:$D=$J$3))
/IF($J$4="総計",1,IF($J$4="割合",$H437,$K437/10))
),0)</f>
        <v/>
      </c>
      <c r="S437" s="48" t="str" cm="1">
        <f t="array" ref="S437">IFERROR(
IF(OR(S$9="",$I437=""),"",
SUMIFS(収穫記録!$P:$P,収穫記録!$D:$D,$J$1,収穫記録!$I:$I,$J$2,収穫記録!$J:$J,S$9,収穫記録!$F:$F,$I437,収穫記録!$B:$B,"&gt;="&amp;$J$5,収穫記録!$B:$B,"&lt;="&amp;$J$6)
/_xlfn.UNIQUE(_xlfn._xlws.FILTER($E:$E,$D:$D=$J$3))
/IF($J$4="総計",1,IF($J$4="割合",$H437,$K437/10))
),0)</f>
        <v/>
      </c>
      <c r="T437" s="48" t="str" cm="1">
        <f t="array" ref="T437">IFERROR(
IF(OR(T$9="",$I437=""),"",
SUMIFS(収穫記録!$P:$P,収穫記録!$D:$D,$J$1,収穫記録!$I:$I,$J$2,収穫記録!$J:$J,T$9,収穫記録!$F:$F,$I437,収穫記録!$B:$B,"&gt;="&amp;$J$5,収穫記録!$B:$B,"&lt;="&amp;$J$6)
/_xlfn.UNIQUE(_xlfn._xlws.FILTER($E:$E,$D:$D=$J$3))
/IF($J$4="総計",1,IF($J$4="割合",$H437,$K437/10))
),0)</f>
        <v/>
      </c>
      <c r="U437" s="48" t="str" cm="1">
        <f t="array" ref="U437">IFERROR(
IF(OR(U$9="",$I437=""),"",
SUMIFS(収穫記録!$P:$P,収穫記録!$D:$D,$J$1,収穫記録!$I:$I,$J$2,収穫記録!$J:$J,U$9,収穫記録!$F:$F,$I437,収穫記録!$B:$B,"&gt;="&amp;$J$5,収穫記録!$B:$B,"&lt;="&amp;$J$6)
/_xlfn.UNIQUE(_xlfn._xlws.FILTER($E:$E,$D:$D=$J$3))
/IF($J$4="総計",1,IF($J$4="割合",$H437,$K437/10))
),0)</f>
        <v/>
      </c>
      <c r="V437" s="48" t="str" cm="1">
        <f t="array" ref="V437">IFERROR(
IF(OR(V$9="",$I437=""),"",
SUMIFS(収穫記録!$P:$P,収穫記録!$D:$D,$J$1,収穫記録!$I:$I,$J$2,収穫記録!$J:$J,V$9,収穫記録!$F:$F,$I437,収穫記録!$B:$B,"&gt;="&amp;$J$5,収穫記録!$B:$B,"&lt;="&amp;$J$6)
/_xlfn.UNIQUE(_xlfn._xlws.FILTER($E:$E,$D:$D=$J$3))
/IF($J$4="総計",1,IF($J$4="割合",$H437,$K437/10))
),0)</f>
        <v/>
      </c>
      <c r="W437" s="48" t="str" cm="1">
        <f t="array" ref="W437">IFERROR(
IF(OR(W$9="",$I437=""),"",
SUMIFS(収穫記録!$P:$P,収穫記録!$D:$D,$J$1,収穫記録!$I:$I,$J$2,収穫記録!$J:$J,W$9,収穫記録!$F:$F,$I437,収穫記録!$B:$B,"&gt;="&amp;$J$5,収穫記録!$B:$B,"&lt;="&amp;$J$6)
/_xlfn.UNIQUE(_xlfn._xlws.FILTER($E:$E,$D:$D=$J$3))
/IF($J$4="総計",1,IF($J$4="割合",$H437,$K437/10))
),0)</f>
        <v/>
      </c>
      <c r="X437" s="48" t="str" cm="1">
        <f t="array" ref="X437">IFERROR(
IF(OR(X$9="",$I437=""),"",
SUMIFS(収穫記録!$P:$P,収穫記録!$D:$D,$J$1,収穫記録!$I:$I,$J$2,収穫記録!$J:$J,X$9,収穫記録!$F:$F,$I437,収穫記録!$B:$B,"&gt;="&amp;$J$5,収穫記録!$B:$B,"&lt;="&amp;$J$6)
/_xlfn.UNIQUE(_xlfn._xlws.FILTER($E:$E,$D:$D=$J$3))
/IF($J$4="総計",1,IF($J$4="割合",$H437,$K437/10))
),0)</f>
        <v/>
      </c>
    </row>
    <row r="438" spans="10:24">
      <c r="J438" s="13"/>
      <c r="K438" s="37"/>
      <c r="L438" s="46" t="str">
        <f t="shared" si="6"/>
        <v/>
      </c>
      <c r="M438" s="47" cm="1">
        <f t="array" ref="M438">IFERROR(
IF(OR(M$9="",$I438=""),"",
SUMIFS(収穫記録!$P:$P,収穫記録!$D:$D,$J$1,収穫記録!$I:$I,$J$2,収穫記録!$J:$J,M$9,収穫記録!$F:$F,$I438,収穫記録!$B:$B,"&gt;="&amp;$J$5,収穫記録!$B:$B,"&lt;="&amp;$J$6)
/_xlfn.UNIQUE(_xlfn._xlws.FILTER($E:$E,$D:$D=$J$3))
/IF($J$4="総計",1,IF($J$4="割合",$H438,$K438/10))
),0)</f>
        <v>0</v>
      </c>
      <c r="N438" s="48" t="str" cm="1">
        <f t="array" ref="N438">IFERROR(
IF(OR(N$9="",$I438=""),"",
SUMIFS(収穫記録!$P:$P,収穫記録!$D:$D,$J$1,収穫記録!$I:$I,$J$2,収穫記録!$J:$J,N$9,収穫記録!$F:$F,$I438,収穫記録!$B:$B,"&gt;="&amp;$J$5,収穫記録!$B:$B,"&lt;="&amp;$J$6)
/_xlfn.UNIQUE(_xlfn._xlws.FILTER($E:$E,$D:$D=$J$3))
/IF($J$4="総計",1,IF($J$4="割合",$H438,$K438/10))
),0)</f>
        <v/>
      </c>
      <c r="O438" s="48" t="str" cm="1">
        <f t="array" ref="O438">IFERROR(
IF(OR(O$9="",$I438=""),"",
SUMIFS(収穫記録!$P:$P,収穫記録!$D:$D,$J$1,収穫記録!$I:$I,$J$2,収穫記録!$J:$J,O$9,収穫記録!$F:$F,$I438,収穫記録!$B:$B,"&gt;="&amp;$J$5,収穫記録!$B:$B,"&lt;="&amp;$J$6)
/_xlfn.UNIQUE(_xlfn._xlws.FILTER($E:$E,$D:$D=$J$3))
/IF($J$4="総計",1,IF($J$4="割合",$H438,$K438/10))
),0)</f>
        <v/>
      </c>
      <c r="P438" s="48" t="str" cm="1">
        <f t="array" ref="P438">IFERROR(
IF(OR(P$9="",$I438=""),"",
SUMIFS(収穫記録!$P:$P,収穫記録!$D:$D,$J$1,収穫記録!$I:$I,$J$2,収穫記録!$J:$J,P$9,収穫記録!$F:$F,$I438,収穫記録!$B:$B,"&gt;="&amp;$J$5,収穫記録!$B:$B,"&lt;="&amp;$J$6)
/_xlfn.UNIQUE(_xlfn._xlws.FILTER($E:$E,$D:$D=$J$3))
/IF($J$4="総計",1,IF($J$4="割合",$H438,$K438/10))
),0)</f>
        <v/>
      </c>
      <c r="Q438" s="48" t="str" cm="1">
        <f t="array" ref="Q438">IFERROR(
IF(OR(Q$9="",$I438=""),"",
SUMIFS(収穫記録!$P:$P,収穫記録!$D:$D,$J$1,収穫記録!$I:$I,$J$2,収穫記録!$J:$J,Q$9,収穫記録!$F:$F,$I438,収穫記録!$B:$B,"&gt;="&amp;$J$5,収穫記録!$B:$B,"&lt;="&amp;$J$6)
/_xlfn.UNIQUE(_xlfn._xlws.FILTER($E:$E,$D:$D=$J$3))
/IF($J$4="総計",1,IF($J$4="割合",$H438,$K438/10))
),0)</f>
        <v/>
      </c>
      <c r="R438" s="48" t="str" cm="1">
        <f t="array" ref="R438">IFERROR(
IF(OR(R$9="",$I438=""),"",
SUMIFS(収穫記録!$P:$P,収穫記録!$D:$D,$J$1,収穫記録!$I:$I,$J$2,収穫記録!$J:$J,R$9,収穫記録!$F:$F,$I438,収穫記録!$B:$B,"&gt;="&amp;$J$5,収穫記録!$B:$B,"&lt;="&amp;$J$6)
/_xlfn.UNIQUE(_xlfn._xlws.FILTER($E:$E,$D:$D=$J$3))
/IF($J$4="総計",1,IF($J$4="割合",$H438,$K438/10))
),0)</f>
        <v/>
      </c>
      <c r="S438" s="48" t="str" cm="1">
        <f t="array" ref="S438">IFERROR(
IF(OR(S$9="",$I438=""),"",
SUMIFS(収穫記録!$P:$P,収穫記録!$D:$D,$J$1,収穫記録!$I:$I,$J$2,収穫記録!$J:$J,S$9,収穫記録!$F:$F,$I438,収穫記録!$B:$B,"&gt;="&amp;$J$5,収穫記録!$B:$B,"&lt;="&amp;$J$6)
/_xlfn.UNIQUE(_xlfn._xlws.FILTER($E:$E,$D:$D=$J$3))
/IF($J$4="総計",1,IF($J$4="割合",$H438,$K438/10))
),0)</f>
        <v/>
      </c>
      <c r="T438" s="48" t="str" cm="1">
        <f t="array" ref="T438">IFERROR(
IF(OR(T$9="",$I438=""),"",
SUMIFS(収穫記録!$P:$P,収穫記録!$D:$D,$J$1,収穫記録!$I:$I,$J$2,収穫記録!$J:$J,T$9,収穫記録!$F:$F,$I438,収穫記録!$B:$B,"&gt;="&amp;$J$5,収穫記録!$B:$B,"&lt;="&amp;$J$6)
/_xlfn.UNIQUE(_xlfn._xlws.FILTER($E:$E,$D:$D=$J$3))
/IF($J$4="総計",1,IF($J$4="割合",$H438,$K438/10))
),0)</f>
        <v/>
      </c>
      <c r="U438" s="48" t="str" cm="1">
        <f t="array" ref="U438">IFERROR(
IF(OR(U$9="",$I438=""),"",
SUMIFS(収穫記録!$P:$P,収穫記録!$D:$D,$J$1,収穫記録!$I:$I,$J$2,収穫記録!$J:$J,U$9,収穫記録!$F:$F,$I438,収穫記録!$B:$B,"&gt;="&amp;$J$5,収穫記録!$B:$B,"&lt;="&amp;$J$6)
/_xlfn.UNIQUE(_xlfn._xlws.FILTER($E:$E,$D:$D=$J$3))
/IF($J$4="総計",1,IF($J$4="割合",$H438,$K438/10))
),0)</f>
        <v/>
      </c>
      <c r="V438" s="48" t="str" cm="1">
        <f t="array" ref="V438">IFERROR(
IF(OR(V$9="",$I438=""),"",
SUMIFS(収穫記録!$P:$P,収穫記録!$D:$D,$J$1,収穫記録!$I:$I,$J$2,収穫記録!$J:$J,V$9,収穫記録!$F:$F,$I438,収穫記録!$B:$B,"&gt;="&amp;$J$5,収穫記録!$B:$B,"&lt;="&amp;$J$6)
/_xlfn.UNIQUE(_xlfn._xlws.FILTER($E:$E,$D:$D=$J$3))
/IF($J$4="総計",1,IF($J$4="割合",$H438,$K438/10))
),0)</f>
        <v/>
      </c>
      <c r="W438" s="48" t="str" cm="1">
        <f t="array" ref="W438">IFERROR(
IF(OR(W$9="",$I438=""),"",
SUMIFS(収穫記録!$P:$P,収穫記録!$D:$D,$J$1,収穫記録!$I:$I,$J$2,収穫記録!$J:$J,W$9,収穫記録!$F:$F,$I438,収穫記録!$B:$B,"&gt;="&amp;$J$5,収穫記録!$B:$B,"&lt;="&amp;$J$6)
/_xlfn.UNIQUE(_xlfn._xlws.FILTER($E:$E,$D:$D=$J$3))
/IF($J$4="総計",1,IF($J$4="割合",$H438,$K438/10))
),0)</f>
        <v/>
      </c>
      <c r="X438" s="48" t="str" cm="1">
        <f t="array" ref="X438">IFERROR(
IF(OR(X$9="",$I438=""),"",
SUMIFS(収穫記録!$P:$P,収穫記録!$D:$D,$J$1,収穫記録!$I:$I,$J$2,収穫記録!$J:$J,X$9,収穫記録!$F:$F,$I438,収穫記録!$B:$B,"&gt;="&amp;$J$5,収穫記録!$B:$B,"&lt;="&amp;$J$6)
/_xlfn.UNIQUE(_xlfn._xlws.FILTER($E:$E,$D:$D=$J$3))
/IF($J$4="総計",1,IF($J$4="割合",$H438,$K438/10))
),0)</f>
        <v/>
      </c>
    </row>
    <row r="439" spans="10:24">
      <c r="J439" s="13"/>
      <c r="K439" s="37"/>
      <c r="L439" s="46" t="str">
        <f t="shared" si="6"/>
        <v/>
      </c>
      <c r="M439" s="47" cm="1">
        <f t="array" ref="M439">IFERROR(
IF(OR(M$9="",$I439=""),"",
SUMIFS(収穫記録!$P:$P,収穫記録!$D:$D,$J$1,収穫記録!$I:$I,$J$2,収穫記録!$J:$J,M$9,収穫記録!$F:$F,$I439,収穫記録!$B:$B,"&gt;="&amp;$J$5,収穫記録!$B:$B,"&lt;="&amp;$J$6)
/_xlfn.UNIQUE(_xlfn._xlws.FILTER($E:$E,$D:$D=$J$3))
/IF($J$4="総計",1,IF($J$4="割合",$H439,$K439/10))
),0)</f>
        <v>0</v>
      </c>
      <c r="N439" s="48" t="str" cm="1">
        <f t="array" ref="N439">IFERROR(
IF(OR(N$9="",$I439=""),"",
SUMIFS(収穫記録!$P:$P,収穫記録!$D:$D,$J$1,収穫記録!$I:$I,$J$2,収穫記録!$J:$J,N$9,収穫記録!$F:$F,$I439,収穫記録!$B:$B,"&gt;="&amp;$J$5,収穫記録!$B:$B,"&lt;="&amp;$J$6)
/_xlfn.UNIQUE(_xlfn._xlws.FILTER($E:$E,$D:$D=$J$3))
/IF($J$4="総計",1,IF($J$4="割合",$H439,$K439/10))
),0)</f>
        <v/>
      </c>
      <c r="O439" s="48" t="str" cm="1">
        <f t="array" ref="O439">IFERROR(
IF(OR(O$9="",$I439=""),"",
SUMIFS(収穫記録!$P:$P,収穫記録!$D:$D,$J$1,収穫記録!$I:$I,$J$2,収穫記録!$J:$J,O$9,収穫記録!$F:$F,$I439,収穫記録!$B:$B,"&gt;="&amp;$J$5,収穫記録!$B:$B,"&lt;="&amp;$J$6)
/_xlfn.UNIQUE(_xlfn._xlws.FILTER($E:$E,$D:$D=$J$3))
/IF($J$4="総計",1,IF($J$4="割合",$H439,$K439/10))
),0)</f>
        <v/>
      </c>
      <c r="P439" s="48" t="str" cm="1">
        <f t="array" ref="P439">IFERROR(
IF(OR(P$9="",$I439=""),"",
SUMIFS(収穫記録!$P:$P,収穫記録!$D:$D,$J$1,収穫記録!$I:$I,$J$2,収穫記録!$J:$J,P$9,収穫記録!$F:$F,$I439,収穫記録!$B:$B,"&gt;="&amp;$J$5,収穫記録!$B:$B,"&lt;="&amp;$J$6)
/_xlfn.UNIQUE(_xlfn._xlws.FILTER($E:$E,$D:$D=$J$3))
/IF($J$4="総計",1,IF($J$4="割合",$H439,$K439/10))
),0)</f>
        <v/>
      </c>
      <c r="Q439" s="48" t="str" cm="1">
        <f t="array" ref="Q439">IFERROR(
IF(OR(Q$9="",$I439=""),"",
SUMIFS(収穫記録!$P:$P,収穫記録!$D:$D,$J$1,収穫記録!$I:$I,$J$2,収穫記録!$J:$J,Q$9,収穫記録!$F:$F,$I439,収穫記録!$B:$B,"&gt;="&amp;$J$5,収穫記録!$B:$B,"&lt;="&amp;$J$6)
/_xlfn.UNIQUE(_xlfn._xlws.FILTER($E:$E,$D:$D=$J$3))
/IF($J$4="総計",1,IF($J$4="割合",$H439,$K439/10))
),0)</f>
        <v/>
      </c>
      <c r="R439" s="48" t="str" cm="1">
        <f t="array" ref="R439">IFERROR(
IF(OR(R$9="",$I439=""),"",
SUMIFS(収穫記録!$P:$P,収穫記録!$D:$D,$J$1,収穫記録!$I:$I,$J$2,収穫記録!$J:$J,R$9,収穫記録!$F:$F,$I439,収穫記録!$B:$B,"&gt;="&amp;$J$5,収穫記録!$B:$B,"&lt;="&amp;$J$6)
/_xlfn.UNIQUE(_xlfn._xlws.FILTER($E:$E,$D:$D=$J$3))
/IF($J$4="総計",1,IF($J$4="割合",$H439,$K439/10))
),0)</f>
        <v/>
      </c>
      <c r="S439" s="48" t="str" cm="1">
        <f t="array" ref="S439">IFERROR(
IF(OR(S$9="",$I439=""),"",
SUMIFS(収穫記録!$P:$P,収穫記録!$D:$D,$J$1,収穫記録!$I:$I,$J$2,収穫記録!$J:$J,S$9,収穫記録!$F:$F,$I439,収穫記録!$B:$B,"&gt;="&amp;$J$5,収穫記録!$B:$B,"&lt;="&amp;$J$6)
/_xlfn.UNIQUE(_xlfn._xlws.FILTER($E:$E,$D:$D=$J$3))
/IF($J$4="総計",1,IF($J$4="割合",$H439,$K439/10))
),0)</f>
        <v/>
      </c>
      <c r="T439" s="48" t="str" cm="1">
        <f t="array" ref="T439">IFERROR(
IF(OR(T$9="",$I439=""),"",
SUMIFS(収穫記録!$P:$P,収穫記録!$D:$D,$J$1,収穫記録!$I:$I,$J$2,収穫記録!$J:$J,T$9,収穫記録!$F:$F,$I439,収穫記録!$B:$B,"&gt;="&amp;$J$5,収穫記録!$B:$B,"&lt;="&amp;$J$6)
/_xlfn.UNIQUE(_xlfn._xlws.FILTER($E:$E,$D:$D=$J$3))
/IF($J$4="総計",1,IF($J$4="割合",$H439,$K439/10))
),0)</f>
        <v/>
      </c>
      <c r="U439" s="48" t="str" cm="1">
        <f t="array" ref="U439">IFERROR(
IF(OR(U$9="",$I439=""),"",
SUMIFS(収穫記録!$P:$P,収穫記録!$D:$D,$J$1,収穫記録!$I:$I,$J$2,収穫記録!$J:$J,U$9,収穫記録!$F:$F,$I439,収穫記録!$B:$B,"&gt;="&amp;$J$5,収穫記録!$B:$B,"&lt;="&amp;$J$6)
/_xlfn.UNIQUE(_xlfn._xlws.FILTER($E:$E,$D:$D=$J$3))
/IF($J$4="総計",1,IF($J$4="割合",$H439,$K439/10))
),0)</f>
        <v/>
      </c>
      <c r="V439" s="48" t="str" cm="1">
        <f t="array" ref="V439">IFERROR(
IF(OR(V$9="",$I439=""),"",
SUMIFS(収穫記録!$P:$P,収穫記録!$D:$D,$J$1,収穫記録!$I:$I,$J$2,収穫記録!$J:$J,V$9,収穫記録!$F:$F,$I439,収穫記録!$B:$B,"&gt;="&amp;$J$5,収穫記録!$B:$B,"&lt;="&amp;$J$6)
/_xlfn.UNIQUE(_xlfn._xlws.FILTER($E:$E,$D:$D=$J$3))
/IF($J$4="総計",1,IF($J$4="割合",$H439,$K439/10))
),0)</f>
        <v/>
      </c>
      <c r="W439" s="48" t="str" cm="1">
        <f t="array" ref="W439">IFERROR(
IF(OR(W$9="",$I439=""),"",
SUMIFS(収穫記録!$P:$P,収穫記録!$D:$D,$J$1,収穫記録!$I:$I,$J$2,収穫記録!$J:$J,W$9,収穫記録!$F:$F,$I439,収穫記録!$B:$B,"&gt;="&amp;$J$5,収穫記録!$B:$B,"&lt;="&amp;$J$6)
/_xlfn.UNIQUE(_xlfn._xlws.FILTER($E:$E,$D:$D=$J$3))
/IF($J$4="総計",1,IF($J$4="割合",$H439,$K439/10))
),0)</f>
        <v/>
      </c>
      <c r="X439" s="48" t="str" cm="1">
        <f t="array" ref="X439">IFERROR(
IF(OR(X$9="",$I439=""),"",
SUMIFS(収穫記録!$P:$P,収穫記録!$D:$D,$J$1,収穫記録!$I:$I,$J$2,収穫記録!$J:$J,X$9,収穫記録!$F:$F,$I439,収穫記録!$B:$B,"&gt;="&amp;$J$5,収穫記録!$B:$B,"&lt;="&amp;$J$6)
/_xlfn.UNIQUE(_xlfn._xlws.FILTER($E:$E,$D:$D=$J$3))
/IF($J$4="総計",1,IF($J$4="割合",$H439,$K439/10))
),0)</f>
        <v/>
      </c>
    </row>
    <row r="440" spans="10:24">
      <c r="J440" s="13"/>
      <c r="K440" s="37"/>
      <c r="L440" s="46" t="str">
        <f t="shared" si="6"/>
        <v/>
      </c>
      <c r="M440" s="47" cm="1">
        <f t="array" ref="M440">IFERROR(
IF(OR(M$9="",$I440=""),"",
SUMIFS(収穫記録!$P:$P,収穫記録!$D:$D,$J$1,収穫記録!$I:$I,$J$2,収穫記録!$J:$J,M$9,収穫記録!$F:$F,$I440,収穫記録!$B:$B,"&gt;="&amp;$J$5,収穫記録!$B:$B,"&lt;="&amp;$J$6)
/_xlfn.UNIQUE(_xlfn._xlws.FILTER($E:$E,$D:$D=$J$3))
/IF($J$4="総計",1,IF($J$4="割合",$H440,$K440/10))
),0)</f>
        <v>0</v>
      </c>
      <c r="N440" s="48" t="str" cm="1">
        <f t="array" ref="N440">IFERROR(
IF(OR(N$9="",$I440=""),"",
SUMIFS(収穫記録!$P:$P,収穫記録!$D:$D,$J$1,収穫記録!$I:$I,$J$2,収穫記録!$J:$J,N$9,収穫記録!$F:$F,$I440,収穫記録!$B:$B,"&gt;="&amp;$J$5,収穫記録!$B:$B,"&lt;="&amp;$J$6)
/_xlfn.UNIQUE(_xlfn._xlws.FILTER($E:$E,$D:$D=$J$3))
/IF($J$4="総計",1,IF($J$4="割合",$H440,$K440/10))
),0)</f>
        <v/>
      </c>
      <c r="O440" s="48" t="str" cm="1">
        <f t="array" ref="O440">IFERROR(
IF(OR(O$9="",$I440=""),"",
SUMIFS(収穫記録!$P:$P,収穫記録!$D:$D,$J$1,収穫記録!$I:$I,$J$2,収穫記録!$J:$J,O$9,収穫記録!$F:$F,$I440,収穫記録!$B:$B,"&gt;="&amp;$J$5,収穫記録!$B:$B,"&lt;="&amp;$J$6)
/_xlfn.UNIQUE(_xlfn._xlws.FILTER($E:$E,$D:$D=$J$3))
/IF($J$4="総計",1,IF($J$4="割合",$H440,$K440/10))
),0)</f>
        <v/>
      </c>
      <c r="P440" s="48" t="str" cm="1">
        <f t="array" ref="P440">IFERROR(
IF(OR(P$9="",$I440=""),"",
SUMIFS(収穫記録!$P:$P,収穫記録!$D:$D,$J$1,収穫記録!$I:$I,$J$2,収穫記録!$J:$J,P$9,収穫記録!$F:$F,$I440,収穫記録!$B:$B,"&gt;="&amp;$J$5,収穫記録!$B:$B,"&lt;="&amp;$J$6)
/_xlfn.UNIQUE(_xlfn._xlws.FILTER($E:$E,$D:$D=$J$3))
/IF($J$4="総計",1,IF($J$4="割合",$H440,$K440/10))
),0)</f>
        <v/>
      </c>
      <c r="Q440" s="48" t="str" cm="1">
        <f t="array" ref="Q440">IFERROR(
IF(OR(Q$9="",$I440=""),"",
SUMIFS(収穫記録!$P:$P,収穫記録!$D:$D,$J$1,収穫記録!$I:$I,$J$2,収穫記録!$J:$J,Q$9,収穫記録!$F:$F,$I440,収穫記録!$B:$B,"&gt;="&amp;$J$5,収穫記録!$B:$B,"&lt;="&amp;$J$6)
/_xlfn.UNIQUE(_xlfn._xlws.FILTER($E:$E,$D:$D=$J$3))
/IF($J$4="総計",1,IF($J$4="割合",$H440,$K440/10))
),0)</f>
        <v/>
      </c>
      <c r="R440" s="48" t="str" cm="1">
        <f t="array" ref="R440">IFERROR(
IF(OR(R$9="",$I440=""),"",
SUMIFS(収穫記録!$P:$P,収穫記録!$D:$D,$J$1,収穫記録!$I:$I,$J$2,収穫記録!$J:$J,R$9,収穫記録!$F:$F,$I440,収穫記録!$B:$B,"&gt;="&amp;$J$5,収穫記録!$B:$B,"&lt;="&amp;$J$6)
/_xlfn.UNIQUE(_xlfn._xlws.FILTER($E:$E,$D:$D=$J$3))
/IF($J$4="総計",1,IF($J$4="割合",$H440,$K440/10))
),0)</f>
        <v/>
      </c>
      <c r="S440" s="48" t="str" cm="1">
        <f t="array" ref="S440">IFERROR(
IF(OR(S$9="",$I440=""),"",
SUMIFS(収穫記録!$P:$P,収穫記録!$D:$D,$J$1,収穫記録!$I:$I,$J$2,収穫記録!$J:$J,S$9,収穫記録!$F:$F,$I440,収穫記録!$B:$B,"&gt;="&amp;$J$5,収穫記録!$B:$B,"&lt;="&amp;$J$6)
/_xlfn.UNIQUE(_xlfn._xlws.FILTER($E:$E,$D:$D=$J$3))
/IF($J$4="総計",1,IF($J$4="割合",$H440,$K440/10))
),0)</f>
        <v/>
      </c>
      <c r="T440" s="48" t="str" cm="1">
        <f t="array" ref="T440">IFERROR(
IF(OR(T$9="",$I440=""),"",
SUMIFS(収穫記録!$P:$P,収穫記録!$D:$D,$J$1,収穫記録!$I:$I,$J$2,収穫記録!$J:$J,T$9,収穫記録!$F:$F,$I440,収穫記録!$B:$B,"&gt;="&amp;$J$5,収穫記録!$B:$B,"&lt;="&amp;$J$6)
/_xlfn.UNIQUE(_xlfn._xlws.FILTER($E:$E,$D:$D=$J$3))
/IF($J$4="総計",1,IF($J$4="割合",$H440,$K440/10))
),0)</f>
        <v/>
      </c>
      <c r="U440" s="48" t="str" cm="1">
        <f t="array" ref="U440">IFERROR(
IF(OR(U$9="",$I440=""),"",
SUMIFS(収穫記録!$P:$P,収穫記録!$D:$D,$J$1,収穫記録!$I:$I,$J$2,収穫記録!$J:$J,U$9,収穫記録!$F:$F,$I440,収穫記録!$B:$B,"&gt;="&amp;$J$5,収穫記録!$B:$B,"&lt;="&amp;$J$6)
/_xlfn.UNIQUE(_xlfn._xlws.FILTER($E:$E,$D:$D=$J$3))
/IF($J$4="総計",1,IF($J$4="割合",$H440,$K440/10))
),0)</f>
        <v/>
      </c>
      <c r="V440" s="48" t="str" cm="1">
        <f t="array" ref="V440">IFERROR(
IF(OR(V$9="",$I440=""),"",
SUMIFS(収穫記録!$P:$P,収穫記録!$D:$D,$J$1,収穫記録!$I:$I,$J$2,収穫記録!$J:$J,V$9,収穫記録!$F:$F,$I440,収穫記録!$B:$B,"&gt;="&amp;$J$5,収穫記録!$B:$B,"&lt;="&amp;$J$6)
/_xlfn.UNIQUE(_xlfn._xlws.FILTER($E:$E,$D:$D=$J$3))
/IF($J$4="総計",1,IF($J$4="割合",$H440,$K440/10))
),0)</f>
        <v/>
      </c>
      <c r="W440" s="48" t="str" cm="1">
        <f t="array" ref="W440">IFERROR(
IF(OR(W$9="",$I440=""),"",
SUMIFS(収穫記録!$P:$P,収穫記録!$D:$D,$J$1,収穫記録!$I:$I,$J$2,収穫記録!$J:$J,W$9,収穫記録!$F:$F,$I440,収穫記録!$B:$B,"&gt;="&amp;$J$5,収穫記録!$B:$B,"&lt;="&amp;$J$6)
/_xlfn.UNIQUE(_xlfn._xlws.FILTER($E:$E,$D:$D=$J$3))
/IF($J$4="総計",1,IF($J$4="割合",$H440,$K440/10))
),0)</f>
        <v/>
      </c>
      <c r="X440" s="48" t="str" cm="1">
        <f t="array" ref="X440">IFERROR(
IF(OR(X$9="",$I440=""),"",
SUMIFS(収穫記録!$P:$P,収穫記録!$D:$D,$J$1,収穫記録!$I:$I,$J$2,収穫記録!$J:$J,X$9,収穫記録!$F:$F,$I440,収穫記録!$B:$B,"&gt;="&amp;$J$5,収穫記録!$B:$B,"&lt;="&amp;$J$6)
/_xlfn.UNIQUE(_xlfn._xlws.FILTER($E:$E,$D:$D=$J$3))
/IF($J$4="総計",1,IF($J$4="割合",$H440,$K440/10))
),0)</f>
        <v/>
      </c>
    </row>
    <row r="441" spans="10:24">
      <c r="J441" s="13"/>
      <c r="K441" s="37"/>
      <c r="L441" s="46" t="str">
        <f t="shared" si="6"/>
        <v/>
      </c>
      <c r="M441" s="47" cm="1">
        <f t="array" ref="M441">IFERROR(
IF(OR(M$9="",$I441=""),"",
SUMIFS(収穫記録!$P:$P,収穫記録!$D:$D,$J$1,収穫記録!$I:$I,$J$2,収穫記録!$J:$J,M$9,収穫記録!$F:$F,$I441,収穫記録!$B:$B,"&gt;="&amp;$J$5,収穫記録!$B:$B,"&lt;="&amp;$J$6)
/_xlfn.UNIQUE(_xlfn._xlws.FILTER($E:$E,$D:$D=$J$3))
/IF($J$4="総計",1,IF($J$4="割合",$H441,$K441/10))
),0)</f>
        <v>0</v>
      </c>
      <c r="N441" s="48" t="str" cm="1">
        <f t="array" ref="N441">IFERROR(
IF(OR(N$9="",$I441=""),"",
SUMIFS(収穫記録!$P:$P,収穫記録!$D:$D,$J$1,収穫記録!$I:$I,$J$2,収穫記録!$J:$J,N$9,収穫記録!$F:$F,$I441,収穫記録!$B:$B,"&gt;="&amp;$J$5,収穫記録!$B:$B,"&lt;="&amp;$J$6)
/_xlfn.UNIQUE(_xlfn._xlws.FILTER($E:$E,$D:$D=$J$3))
/IF($J$4="総計",1,IF($J$4="割合",$H441,$K441/10))
),0)</f>
        <v/>
      </c>
      <c r="O441" s="48" t="str" cm="1">
        <f t="array" ref="O441">IFERROR(
IF(OR(O$9="",$I441=""),"",
SUMIFS(収穫記録!$P:$P,収穫記録!$D:$D,$J$1,収穫記録!$I:$I,$J$2,収穫記録!$J:$J,O$9,収穫記録!$F:$F,$I441,収穫記録!$B:$B,"&gt;="&amp;$J$5,収穫記録!$B:$B,"&lt;="&amp;$J$6)
/_xlfn.UNIQUE(_xlfn._xlws.FILTER($E:$E,$D:$D=$J$3))
/IF($J$4="総計",1,IF($J$4="割合",$H441,$K441/10))
),0)</f>
        <v/>
      </c>
      <c r="P441" s="48" t="str" cm="1">
        <f t="array" ref="P441">IFERROR(
IF(OR(P$9="",$I441=""),"",
SUMIFS(収穫記録!$P:$P,収穫記録!$D:$D,$J$1,収穫記録!$I:$I,$J$2,収穫記録!$J:$J,P$9,収穫記録!$F:$F,$I441,収穫記録!$B:$B,"&gt;="&amp;$J$5,収穫記録!$B:$B,"&lt;="&amp;$J$6)
/_xlfn.UNIQUE(_xlfn._xlws.FILTER($E:$E,$D:$D=$J$3))
/IF($J$4="総計",1,IF($J$4="割合",$H441,$K441/10))
),0)</f>
        <v/>
      </c>
      <c r="Q441" s="48" t="str" cm="1">
        <f t="array" ref="Q441">IFERROR(
IF(OR(Q$9="",$I441=""),"",
SUMIFS(収穫記録!$P:$P,収穫記録!$D:$D,$J$1,収穫記録!$I:$I,$J$2,収穫記録!$J:$J,Q$9,収穫記録!$F:$F,$I441,収穫記録!$B:$B,"&gt;="&amp;$J$5,収穫記録!$B:$B,"&lt;="&amp;$J$6)
/_xlfn.UNIQUE(_xlfn._xlws.FILTER($E:$E,$D:$D=$J$3))
/IF($J$4="総計",1,IF($J$4="割合",$H441,$K441/10))
),0)</f>
        <v/>
      </c>
      <c r="R441" s="48" t="str" cm="1">
        <f t="array" ref="R441">IFERROR(
IF(OR(R$9="",$I441=""),"",
SUMIFS(収穫記録!$P:$P,収穫記録!$D:$D,$J$1,収穫記録!$I:$I,$J$2,収穫記録!$J:$J,R$9,収穫記録!$F:$F,$I441,収穫記録!$B:$B,"&gt;="&amp;$J$5,収穫記録!$B:$B,"&lt;="&amp;$J$6)
/_xlfn.UNIQUE(_xlfn._xlws.FILTER($E:$E,$D:$D=$J$3))
/IF($J$4="総計",1,IF($J$4="割合",$H441,$K441/10))
),0)</f>
        <v/>
      </c>
      <c r="S441" s="48" t="str" cm="1">
        <f t="array" ref="S441">IFERROR(
IF(OR(S$9="",$I441=""),"",
SUMIFS(収穫記録!$P:$P,収穫記録!$D:$D,$J$1,収穫記録!$I:$I,$J$2,収穫記録!$J:$J,S$9,収穫記録!$F:$F,$I441,収穫記録!$B:$B,"&gt;="&amp;$J$5,収穫記録!$B:$B,"&lt;="&amp;$J$6)
/_xlfn.UNIQUE(_xlfn._xlws.FILTER($E:$E,$D:$D=$J$3))
/IF($J$4="総計",1,IF($J$4="割合",$H441,$K441/10))
),0)</f>
        <v/>
      </c>
      <c r="T441" s="48" t="str" cm="1">
        <f t="array" ref="T441">IFERROR(
IF(OR(T$9="",$I441=""),"",
SUMIFS(収穫記録!$P:$P,収穫記録!$D:$D,$J$1,収穫記録!$I:$I,$J$2,収穫記録!$J:$J,T$9,収穫記録!$F:$F,$I441,収穫記録!$B:$B,"&gt;="&amp;$J$5,収穫記録!$B:$B,"&lt;="&amp;$J$6)
/_xlfn.UNIQUE(_xlfn._xlws.FILTER($E:$E,$D:$D=$J$3))
/IF($J$4="総計",1,IF($J$4="割合",$H441,$K441/10))
),0)</f>
        <v/>
      </c>
      <c r="U441" s="48" t="str" cm="1">
        <f t="array" ref="U441">IFERROR(
IF(OR(U$9="",$I441=""),"",
SUMIFS(収穫記録!$P:$P,収穫記録!$D:$D,$J$1,収穫記録!$I:$I,$J$2,収穫記録!$J:$J,U$9,収穫記録!$F:$F,$I441,収穫記録!$B:$B,"&gt;="&amp;$J$5,収穫記録!$B:$B,"&lt;="&amp;$J$6)
/_xlfn.UNIQUE(_xlfn._xlws.FILTER($E:$E,$D:$D=$J$3))
/IF($J$4="総計",1,IF($J$4="割合",$H441,$K441/10))
),0)</f>
        <v/>
      </c>
      <c r="V441" s="48" t="str" cm="1">
        <f t="array" ref="V441">IFERROR(
IF(OR(V$9="",$I441=""),"",
SUMIFS(収穫記録!$P:$P,収穫記録!$D:$D,$J$1,収穫記録!$I:$I,$J$2,収穫記録!$J:$J,V$9,収穫記録!$F:$F,$I441,収穫記録!$B:$B,"&gt;="&amp;$J$5,収穫記録!$B:$B,"&lt;="&amp;$J$6)
/_xlfn.UNIQUE(_xlfn._xlws.FILTER($E:$E,$D:$D=$J$3))
/IF($J$4="総計",1,IF($J$4="割合",$H441,$K441/10))
),0)</f>
        <v/>
      </c>
      <c r="W441" s="48" t="str" cm="1">
        <f t="array" ref="W441">IFERROR(
IF(OR(W$9="",$I441=""),"",
SUMIFS(収穫記録!$P:$P,収穫記録!$D:$D,$J$1,収穫記録!$I:$I,$J$2,収穫記録!$J:$J,W$9,収穫記録!$F:$F,$I441,収穫記録!$B:$B,"&gt;="&amp;$J$5,収穫記録!$B:$B,"&lt;="&amp;$J$6)
/_xlfn.UNIQUE(_xlfn._xlws.FILTER($E:$E,$D:$D=$J$3))
/IF($J$4="総計",1,IF($J$4="割合",$H441,$K441/10))
),0)</f>
        <v/>
      </c>
      <c r="X441" s="48" t="str" cm="1">
        <f t="array" ref="X441">IFERROR(
IF(OR(X$9="",$I441=""),"",
SUMIFS(収穫記録!$P:$P,収穫記録!$D:$D,$J$1,収穫記録!$I:$I,$J$2,収穫記録!$J:$J,X$9,収穫記録!$F:$F,$I441,収穫記録!$B:$B,"&gt;="&amp;$J$5,収穫記録!$B:$B,"&lt;="&amp;$J$6)
/_xlfn.UNIQUE(_xlfn._xlws.FILTER($E:$E,$D:$D=$J$3))
/IF($J$4="総計",1,IF($J$4="割合",$H441,$K441/10))
),0)</f>
        <v/>
      </c>
    </row>
    <row r="442" spans="10:24">
      <c r="J442" s="13"/>
      <c r="K442" s="37"/>
      <c r="L442" s="46" t="str">
        <f t="shared" si="6"/>
        <v/>
      </c>
      <c r="M442" s="47" cm="1">
        <f t="array" ref="M442">IFERROR(
IF(OR(M$9="",$I442=""),"",
SUMIFS(収穫記録!$P:$P,収穫記録!$D:$D,$J$1,収穫記録!$I:$I,$J$2,収穫記録!$J:$J,M$9,収穫記録!$F:$F,$I442,収穫記録!$B:$B,"&gt;="&amp;$J$5,収穫記録!$B:$B,"&lt;="&amp;$J$6)
/_xlfn.UNIQUE(_xlfn._xlws.FILTER($E:$E,$D:$D=$J$3))
/IF($J$4="総計",1,IF($J$4="割合",$H442,$K442/10))
),0)</f>
        <v>0</v>
      </c>
      <c r="N442" s="48" t="str" cm="1">
        <f t="array" ref="N442">IFERROR(
IF(OR(N$9="",$I442=""),"",
SUMIFS(収穫記録!$P:$P,収穫記録!$D:$D,$J$1,収穫記録!$I:$I,$J$2,収穫記録!$J:$J,N$9,収穫記録!$F:$F,$I442,収穫記録!$B:$B,"&gt;="&amp;$J$5,収穫記録!$B:$B,"&lt;="&amp;$J$6)
/_xlfn.UNIQUE(_xlfn._xlws.FILTER($E:$E,$D:$D=$J$3))
/IF($J$4="総計",1,IF($J$4="割合",$H442,$K442/10))
),0)</f>
        <v/>
      </c>
      <c r="O442" s="48" t="str" cm="1">
        <f t="array" ref="O442">IFERROR(
IF(OR(O$9="",$I442=""),"",
SUMIFS(収穫記録!$P:$P,収穫記録!$D:$D,$J$1,収穫記録!$I:$I,$J$2,収穫記録!$J:$J,O$9,収穫記録!$F:$F,$I442,収穫記録!$B:$B,"&gt;="&amp;$J$5,収穫記録!$B:$B,"&lt;="&amp;$J$6)
/_xlfn.UNIQUE(_xlfn._xlws.FILTER($E:$E,$D:$D=$J$3))
/IF($J$4="総計",1,IF($J$4="割合",$H442,$K442/10))
),0)</f>
        <v/>
      </c>
      <c r="P442" s="48" t="str" cm="1">
        <f t="array" ref="P442">IFERROR(
IF(OR(P$9="",$I442=""),"",
SUMIFS(収穫記録!$P:$P,収穫記録!$D:$D,$J$1,収穫記録!$I:$I,$J$2,収穫記録!$J:$J,P$9,収穫記録!$F:$F,$I442,収穫記録!$B:$B,"&gt;="&amp;$J$5,収穫記録!$B:$B,"&lt;="&amp;$J$6)
/_xlfn.UNIQUE(_xlfn._xlws.FILTER($E:$E,$D:$D=$J$3))
/IF($J$4="総計",1,IF($J$4="割合",$H442,$K442/10))
),0)</f>
        <v/>
      </c>
      <c r="Q442" s="48" t="str" cm="1">
        <f t="array" ref="Q442">IFERROR(
IF(OR(Q$9="",$I442=""),"",
SUMIFS(収穫記録!$P:$P,収穫記録!$D:$D,$J$1,収穫記録!$I:$I,$J$2,収穫記録!$J:$J,Q$9,収穫記録!$F:$F,$I442,収穫記録!$B:$B,"&gt;="&amp;$J$5,収穫記録!$B:$B,"&lt;="&amp;$J$6)
/_xlfn.UNIQUE(_xlfn._xlws.FILTER($E:$E,$D:$D=$J$3))
/IF($J$4="総計",1,IF($J$4="割合",$H442,$K442/10))
),0)</f>
        <v/>
      </c>
      <c r="R442" s="48" t="str" cm="1">
        <f t="array" ref="R442">IFERROR(
IF(OR(R$9="",$I442=""),"",
SUMIFS(収穫記録!$P:$P,収穫記録!$D:$D,$J$1,収穫記録!$I:$I,$J$2,収穫記録!$J:$J,R$9,収穫記録!$F:$F,$I442,収穫記録!$B:$B,"&gt;="&amp;$J$5,収穫記録!$B:$B,"&lt;="&amp;$J$6)
/_xlfn.UNIQUE(_xlfn._xlws.FILTER($E:$E,$D:$D=$J$3))
/IF($J$4="総計",1,IF($J$4="割合",$H442,$K442/10))
),0)</f>
        <v/>
      </c>
      <c r="S442" s="48" t="str" cm="1">
        <f t="array" ref="S442">IFERROR(
IF(OR(S$9="",$I442=""),"",
SUMIFS(収穫記録!$P:$P,収穫記録!$D:$D,$J$1,収穫記録!$I:$I,$J$2,収穫記録!$J:$J,S$9,収穫記録!$F:$F,$I442,収穫記録!$B:$B,"&gt;="&amp;$J$5,収穫記録!$B:$B,"&lt;="&amp;$J$6)
/_xlfn.UNIQUE(_xlfn._xlws.FILTER($E:$E,$D:$D=$J$3))
/IF($J$4="総計",1,IF($J$4="割合",$H442,$K442/10))
),0)</f>
        <v/>
      </c>
      <c r="T442" s="48" t="str" cm="1">
        <f t="array" ref="T442">IFERROR(
IF(OR(T$9="",$I442=""),"",
SUMIFS(収穫記録!$P:$P,収穫記録!$D:$D,$J$1,収穫記録!$I:$I,$J$2,収穫記録!$J:$J,T$9,収穫記録!$F:$F,$I442,収穫記録!$B:$B,"&gt;="&amp;$J$5,収穫記録!$B:$B,"&lt;="&amp;$J$6)
/_xlfn.UNIQUE(_xlfn._xlws.FILTER($E:$E,$D:$D=$J$3))
/IF($J$4="総計",1,IF($J$4="割合",$H442,$K442/10))
),0)</f>
        <v/>
      </c>
      <c r="U442" s="48" t="str" cm="1">
        <f t="array" ref="U442">IFERROR(
IF(OR(U$9="",$I442=""),"",
SUMIFS(収穫記録!$P:$P,収穫記録!$D:$D,$J$1,収穫記録!$I:$I,$J$2,収穫記録!$J:$J,U$9,収穫記録!$F:$F,$I442,収穫記録!$B:$B,"&gt;="&amp;$J$5,収穫記録!$B:$B,"&lt;="&amp;$J$6)
/_xlfn.UNIQUE(_xlfn._xlws.FILTER($E:$E,$D:$D=$J$3))
/IF($J$4="総計",1,IF($J$4="割合",$H442,$K442/10))
),0)</f>
        <v/>
      </c>
      <c r="V442" s="48" t="str" cm="1">
        <f t="array" ref="V442">IFERROR(
IF(OR(V$9="",$I442=""),"",
SUMIFS(収穫記録!$P:$P,収穫記録!$D:$D,$J$1,収穫記録!$I:$I,$J$2,収穫記録!$J:$J,V$9,収穫記録!$F:$F,$I442,収穫記録!$B:$B,"&gt;="&amp;$J$5,収穫記録!$B:$B,"&lt;="&amp;$J$6)
/_xlfn.UNIQUE(_xlfn._xlws.FILTER($E:$E,$D:$D=$J$3))
/IF($J$4="総計",1,IF($J$4="割合",$H442,$K442/10))
),0)</f>
        <v/>
      </c>
      <c r="W442" s="48" t="str" cm="1">
        <f t="array" ref="W442">IFERROR(
IF(OR(W$9="",$I442=""),"",
SUMIFS(収穫記録!$P:$P,収穫記録!$D:$D,$J$1,収穫記録!$I:$I,$J$2,収穫記録!$J:$J,W$9,収穫記録!$F:$F,$I442,収穫記録!$B:$B,"&gt;="&amp;$J$5,収穫記録!$B:$B,"&lt;="&amp;$J$6)
/_xlfn.UNIQUE(_xlfn._xlws.FILTER($E:$E,$D:$D=$J$3))
/IF($J$4="総計",1,IF($J$4="割合",$H442,$K442/10))
),0)</f>
        <v/>
      </c>
      <c r="X442" s="48" t="str" cm="1">
        <f t="array" ref="X442">IFERROR(
IF(OR(X$9="",$I442=""),"",
SUMIFS(収穫記録!$P:$P,収穫記録!$D:$D,$J$1,収穫記録!$I:$I,$J$2,収穫記録!$J:$J,X$9,収穫記録!$F:$F,$I442,収穫記録!$B:$B,"&gt;="&amp;$J$5,収穫記録!$B:$B,"&lt;="&amp;$J$6)
/_xlfn.UNIQUE(_xlfn._xlws.FILTER($E:$E,$D:$D=$J$3))
/IF($J$4="総計",1,IF($J$4="割合",$H442,$K442/10))
),0)</f>
        <v/>
      </c>
    </row>
    <row r="443" spans="10:24">
      <c r="J443" s="13"/>
      <c r="K443" s="37"/>
      <c r="L443" s="46" t="str">
        <f t="shared" si="6"/>
        <v/>
      </c>
      <c r="M443" s="47" cm="1">
        <f t="array" ref="M443">IFERROR(
IF(OR(M$9="",$I443=""),"",
SUMIFS(収穫記録!$P:$P,収穫記録!$D:$D,$J$1,収穫記録!$I:$I,$J$2,収穫記録!$J:$J,M$9,収穫記録!$F:$F,$I443,収穫記録!$B:$B,"&gt;="&amp;$J$5,収穫記録!$B:$B,"&lt;="&amp;$J$6)
/_xlfn.UNIQUE(_xlfn._xlws.FILTER($E:$E,$D:$D=$J$3))
/IF($J$4="総計",1,IF($J$4="割合",$H443,$K443/10))
),0)</f>
        <v>0</v>
      </c>
      <c r="N443" s="48" t="str" cm="1">
        <f t="array" ref="N443">IFERROR(
IF(OR(N$9="",$I443=""),"",
SUMIFS(収穫記録!$P:$P,収穫記録!$D:$D,$J$1,収穫記録!$I:$I,$J$2,収穫記録!$J:$J,N$9,収穫記録!$F:$F,$I443,収穫記録!$B:$B,"&gt;="&amp;$J$5,収穫記録!$B:$B,"&lt;="&amp;$J$6)
/_xlfn.UNIQUE(_xlfn._xlws.FILTER($E:$E,$D:$D=$J$3))
/IF($J$4="総計",1,IF($J$4="割合",$H443,$K443/10))
),0)</f>
        <v/>
      </c>
      <c r="O443" s="48" t="str" cm="1">
        <f t="array" ref="O443">IFERROR(
IF(OR(O$9="",$I443=""),"",
SUMIFS(収穫記録!$P:$P,収穫記録!$D:$D,$J$1,収穫記録!$I:$I,$J$2,収穫記録!$J:$J,O$9,収穫記録!$F:$F,$I443,収穫記録!$B:$B,"&gt;="&amp;$J$5,収穫記録!$B:$B,"&lt;="&amp;$J$6)
/_xlfn.UNIQUE(_xlfn._xlws.FILTER($E:$E,$D:$D=$J$3))
/IF($J$4="総計",1,IF($J$4="割合",$H443,$K443/10))
),0)</f>
        <v/>
      </c>
      <c r="P443" s="48" t="str" cm="1">
        <f t="array" ref="P443">IFERROR(
IF(OR(P$9="",$I443=""),"",
SUMIFS(収穫記録!$P:$P,収穫記録!$D:$D,$J$1,収穫記録!$I:$I,$J$2,収穫記録!$J:$J,P$9,収穫記録!$F:$F,$I443,収穫記録!$B:$B,"&gt;="&amp;$J$5,収穫記録!$B:$B,"&lt;="&amp;$J$6)
/_xlfn.UNIQUE(_xlfn._xlws.FILTER($E:$E,$D:$D=$J$3))
/IF($J$4="総計",1,IF($J$4="割合",$H443,$K443/10))
),0)</f>
        <v/>
      </c>
      <c r="Q443" s="48" t="str" cm="1">
        <f t="array" ref="Q443">IFERROR(
IF(OR(Q$9="",$I443=""),"",
SUMIFS(収穫記録!$P:$P,収穫記録!$D:$D,$J$1,収穫記録!$I:$I,$J$2,収穫記録!$J:$J,Q$9,収穫記録!$F:$F,$I443,収穫記録!$B:$B,"&gt;="&amp;$J$5,収穫記録!$B:$B,"&lt;="&amp;$J$6)
/_xlfn.UNIQUE(_xlfn._xlws.FILTER($E:$E,$D:$D=$J$3))
/IF($J$4="総計",1,IF($J$4="割合",$H443,$K443/10))
),0)</f>
        <v/>
      </c>
      <c r="R443" s="48" t="str" cm="1">
        <f t="array" ref="R443">IFERROR(
IF(OR(R$9="",$I443=""),"",
SUMIFS(収穫記録!$P:$P,収穫記録!$D:$D,$J$1,収穫記録!$I:$I,$J$2,収穫記録!$J:$J,R$9,収穫記録!$F:$F,$I443,収穫記録!$B:$B,"&gt;="&amp;$J$5,収穫記録!$B:$B,"&lt;="&amp;$J$6)
/_xlfn.UNIQUE(_xlfn._xlws.FILTER($E:$E,$D:$D=$J$3))
/IF($J$4="総計",1,IF($J$4="割合",$H443,$K443/10))
),0)</f>
        <v/>
      </c>
      <c r="S443" s="48" t="str" cm="1">
        <f t="array" ref="S443">IFERROR(
IF(OR(S$9="",$I443=""),"",
SUMIFS(収穫記録!$P:$P,収穫記録!$D:$D,$J$1,収穫記録!$I:$I,$J$2,収穫記録!$J:$J,S$9,収穫記録!$F:$F,$I443,収穫記録!$B:$B,"&gt;="&amp;$J$5,収穫記録!$B:$B,"&lt;="&amp;$J$6)
/_xlfn.UNIQUE(_xlfn._xlws.FILTER($E:$E,$D:$D=$J$3))
/IF($J$4="総計",1,IF($J$4="割合",$H443,$K443/10))
),0)</f>
        <v/>
      </c>
      <c r="T443" s="48" t="str" cm="1">
        <f t="array" ref="T443">IFERROR(
IF(OR(T$9="",$I443=""),"",
SUMIFS(収穫記録!$P:$P,収穫記録!$D:$D,$J$1,収穫記録!$I:$I,$J$2,収穫記録!$J:$J,T$9,収穫記録!$F:$F,$I443,収穫記録!$B:$B,"&gt;="&amp;$J$5,収穫記録!$B:$B,"&lt;="&amp;$J$6)
/_xlfn.UNIQUE(_xlfn._xlws.FILTER($E:$E,$D:$D=$J$3))
/IF($J$4="総計",1,IF($J$4="割合",$H443,$K443/10))
),0)</f>
        <v/>
      </c>
      <c r="U443" s="48" t="str" cm="1">
        <f t="array" ref="U443">IFERROR(
IF(OR(U$9="",$I443=""),"",
SUMIFS(収穫記録!$P:$P,収穫記録!$D:$D,$J$1,収穫記録!$I:$I,$J$2,収穫記録!$J:$J,U$9,収穫記録!$F:$F,$I443,収穫記録!$B:$B,"&gt;="&amp;$J$5,収穫記録!$B:$B,"&lt;="&amp;$J$6)
/_xlfn.UNIQUE(_xlfn._xlws.FILTER($E:$E,$D:$D=$J$3))
/IF($J$4="総計",1,IF($J$4="割合",$H443,$K443/10))
),0)</f>
        <v/>
      </c>
      <c r="V443" s="48" t="str" cm="1">
        <f t="array" ref="V443">IFERROR(
IF(OR(V$9="",$I443=""),"",
SUMIFS(収穫記録!$P:$P,収穫記録!$D:$D,$J$1,収穫記録!$I:$I,$J$2,収穫記録!$J:$J,V$9,収穫記録!$F:$F,$I443,収穫記録!$B:$B,"&gt;="&amp;$J$5,収穫記録!$B:$B,"&lt;="&amp;$J$6)
/_xlfn.UNIQUE(_xlfn._xlws.FILTER($E:$E,$D:$D=$J$3))
/IF($J$4="総計",1,IF($J$4="割合",$H443,$K443/10))
),0)</f>
        <v/>
      </c>
      <c r="W443" s="48" t="str" cm="1">
        <f t="array" ref="W443">IFERROR(
IF(OR(W$9="",$I443=""),"",
SUMIFS(収穫記録!$P:$P,収穫記録!$D:$D,$J$1,収穫記録!$I:$I,$J$2,収穫記録!$J:$J,W$9,収穫記録!$F:$F,$I443,収穫記録!$B:$B,"&gt;="&amp;$J$5,収穫記録!$B:$B,"&lt;="&amp;$J$6)
/_xlfn.UNIQUE(_xlfn._xlws.FILTER($E:$E,$D:$D=$J$3))
/IF($J$4="総計",1,IF($J$4="割合",$H443,$K443/10))
),0)</f>
        <v/>
      </c>
      <c r="X443" s="48" t="str" cm="1">
        <f t="array" ref="X443">IFERROR(
IF(OR(X$9="",$I443=""),"",
SUMIFS(収穫記録!$P:$P,収穫記録!$D:$D,$J$1,収穫記録!$I:$I,$J$2,収穫記録!$J:$J,X$9,収穫記録!$F:$F,$I443,収穫記録!$B:$B,"&gt;="&amp;$J$5,収穫記録!$B:$B,"&lt;="&amp;$J$6)
/_xlfn.UNIQUE(_xlfn._xlws.FILTER($E:$E,$D:$D=$J$3))
/IF($J$4="総計",1,IF($J$4="割合",$H443,$K443/10))
),0)</f>
        <v/>
      </c>
    </row>
    <row r="444" spans="10:24">
      <c r="J444" s="13"/>
      <c r="K444" s="37"/>
      <c r="L444" s="46" t="str">
        <f t="shared" si="6"/>
        <v/>
      </c>
      <c r="M444" s="47" cm="1">
        <f t="array" ref="M444">IFERROR(
IF(OR(M$9="",$I444=""),"",
SUMIFS(収穫記録!$P:$P,収穫記録!$D:$D,$J$1,収穫記録!$I:$I,$J$2,収穫記録!$J:$J,M$9,収穫記録!$F:$F,$I444,収穫記録!$B:$B,"&gt;="&amp;$J$5,収穫記録!$B:$B,"&lt;="&amp;$J$6)
/_xlfn.UNIQUE(_xlfn._xlws.FILTER($E:$E,$D:$D=$J$3))
/IF($J$4="総計",1,IF($J$4="割合",$H444,$K444/10))
),0)</f>
        <v>0</v>
      </c>
      <c r="N444" s="48" t="str" cm="1">
        <f t="array" ref="N444">IFERROR(
IF(OR(N$9="",$I444=""),"",
SUMIFS(収穫記録!$P:$P,収穫記録!$D:$D,$J$1,収穫記録!$I:$I,$J$2,収穫記録!$J:$J,N$9,収穫記録!$F:$F,$I444,収穫記録!$B:$B,"&gt;="&amp;$J$5,収穫記録!$B:$B,"&lt;="&amp;$J$6)
/_xlfn.UNIQUE(_xlfn._xlws.FILTER($E:$E,$D:$D=$J$3))
/IF($J$4="総計",1,IF($J$4="割合",$H444,$K444/10))
),0)</f>
        <v/>
      </c>
      <c r="O444" s="48" t="str" cm="1">
        <f t="array" ref="O444">IFERROR(
IF(OR(O$9="",$I444=""),"",
SUMIFS(収穫記録!$P:$P,収穫記録!$D:$D,$J$1,収穫記録!$I:$I,$J$2,収穫記録!$J:$J,O$9,収穫記録!$F:$F,$I444,収穫記録!$B:$B,"&gt;="&amp;$J$5,収穫記録!$B:$B,"&lt;="&amp;$J$6)
/_xlfn.UNIQUE(_xlfn._xlws.FILTER($E:$E,$D:$D=$J$3))
/IF($J$4="総計",1,IF($J$4="割合",$H444,$K444/10))
),0)</f>
        <v/>
      </c>
      <c r="P444" s="48" t="str" cm="1">
        <f t="array" ref="P444">IFERROR(
IF(OR(P$9="",$I444=""),"",
SUMIFS(収穫記録!$P:$P,収穫記録!$D:$D,$J$1,収穫記録!$I:$I,$J$2,収穫記録!$J:$J,P$9,収穫記録!$F:$F,$I444,収穫記録!$B:$B,"&gt;="&amp;$J$5,収穫記録!$B:$B,"&lt;="&amp;$J$6)
/_xlfn.UNIQUE(_xlfn._xlws.FILTER($E:$E,$D:$D=$J$3))
/IF($J$4="総計",1,IF($J$4="割合",$H444,$K444/10))
),0)</f>
        <v/>
      </c>
      <c r="Q444" s="48" t="str" cm="1">
        <f t="array" ref="Q444">IFERROR(
IF(OR(Q$9="",$I444=""),"",
SUMIFS(収穫記録!$P:$P,収穫記録!$D:$D,$J$1,収穫記録!$I:$I,$J$2,収穫記録!$J:$J,Q$9,収穫記録!$F:$F,$I444,収穫記録!$B:$B,"&gt;="&amp;$J$5,収穫記録!$B:$B,"&lt;="&amp;$J$6)
/_xlfn.UNIQUE(_xlfn._xlws.FILTER($E:$E,$D:$D=$J$3))
/IF($J$4="総計",1,IF($J$4="割合",$H444,$K444/10))
),0)</f>
        <v/>
      </c>
      <c r="R444" s="48" t="str" cm="1">
        <f t="array" ref="R444">IFERROR(
IF(OR(R$9="",$I444=""),"",
SUMIFS(収穫記録!$P:$P,収穫記録!$D:$D,$J$1,収穫記録!$I:$I,$J$2,収穫記録!$J:$J,R$9,収穫記録!$F:$F,$I444,収穫記録!$B:$B,"&gt;="&amp;$J$5,収穫記録!$B:$B,"&lt;="&amp;$J$6)
/_xlfn.UNIQUE(_xlfn._xlws.FILTER($E:$E,$D:$D=$J$3))
/IF($J$4="総計",1,IF($J$4="割合",$H444,$K444/10))
),0)</f>
        <v/>
      </c>
      <c r="S444" s="48" t="str" cm="1">
        <f t="array" ref="S444">IFERROR(
IF(OR(S$9="",$I444=""),"",
SUMIFS(収穫記録!$P:$P,収穫記録!$D:$D,$J$1,収穫記録!$I:$I,$J$2,収穫記録!$J:$J,S$9,収穫記録!$F:$F,$I444,収穫記録!$B:$B,"&gt;="&amp;$J$5,収穫記録!$B:$B,"&lt;="&amp;$J$6)
/_xlfn.UNIQUE(_xlfn._xlws.FILTER($E:$E,$D:$D=$J$3))
/IF($J$4="総計",1,IF($J$4="割合",$H444,$K444/10))
),0)</f>
        <v/>
      </c>
      <c r="T444" s="48" t="str" cm="1">
        <f t="array" ref="T444">IFERROR(
IF(OR(T$9="",$I444=""),"",
SUMIFS(収穫記録!$P:$P,収穫記録!$D:$D,$J$1,収穫記録!$I:$I,$J$2,収穫記録!$J:$J,T$9,収穫記録!$F:$F,$I444,収穫記録!$B:$B,"&gt;="&amp;$J$5,収穫記録!$B:$B,"&lt;="&amp;$J$6)
/_xlfn.UNIQUE(_xlfn._xlws.FILTER($E:$E,$D:$D=$J$3))
/IF($J$4="総計",1,IF($J$4="割合",$H444,$K444/10))
),0)</f>
        <v/>
      </c>
      <c r="U444" s="48" t="str" cm="1">
        <f t="array" ref="U444">IFERROR(
IF(OR(U$9="",$I444=""),"",
SUMIFS(収穫記録!$P:$P,収穫記録!$D:$D,$J$1,収穫記録!$I:$I,$J$2,収穫記録!$J:$J,U$9,収穫記録!$F:$F,$I444,収穫記録!$B:$B,"&gt;="&amp;$J$5,収穫記録!$B:$B,"&lt;="&amp;$J$6)
/_xlfn.UNIQUE(_xlfn._xlws.FILTER($E:$E,$D:$D=$J$3))
/IF($J$4="総計",1,IF($J$4="割合",$H444,$K444/10))
),0)</f>
        <v/>
      </c>
      <c r="V444" s="48" t="str" cm="1">
        <f t="array" ref="V444">IFERROR(
IF(OR(V$9="",$I444=""),"",
SUMIFS(収穫記録!$P:$P,収穫記録!$D:$D,$J$1,収穫記録!$I:$I,$J$2,収穫記録!$J:$J,V$9,収穫記録!$F:$F,$I444,収穫記録!$B:$B,"&gt;="&amp;$J$5,収穫記録!$B:$B,"&lt;="&amp;$J$6)
/_xlfn.UNIQUE(_xlfn._xlws.FILTER($E:$E,$D:$D=$J$3))
/IF($J$4="総計",1,IF($J$4="割合",$H444,$K444/10))
),0)</f>
        <v/>
      </c>
      <c r="W444" s="48" t="str" cm="1">
        <f t="array" ref="W444">IFERROR(
IF(OR(W$9="",$I444=""),"",
SUMIFS(収穫記録!$P:$P,収穫記録!$D:$D,$J$1,収穫記録!$I:$I,$J$2,収穫記録!$J:$J,W$9,収穫記録!$F:$F,$I444,収穫記録!$B:$B,"&gt;="&amp;$J$5,収穫記録!$B:$B,"&lt;="&amp;$J$6)
/_xlfn.UNIQUE(_xlfn._xlws.FILTER($E:$E,$D:$D=$J$3))
/IF($J$4="総計",1,IF($J$4="割合",$H444,$K444/10))
),0)</f>
        <v/>
      </c>
      <c r="X444" s="48" t="str" cm="1">
        <f t="array" ref="X444">IFERROR(
IF(OR(X$9="",$I444=""),"",
SUMIFS(収穫記録!$P:$P,収穫記録!$D:$D,$J$1,収穫記録!$I:$I,$J$2,収穫記録!$J:$J,X$9,収穫記録!$F:$F,$I444,収穫記録!$B:$B,"&gt;="&amp;$J$5,収穫記録!$B:$B,"&lt;="&amp;$J$6)
/_xlfn.UNIQUE(_xlfn._xlws.FILTER($E:$E,$D:$D=$J$3))
/IF($J$4="総計",1,IF($J$4="割合",$H444,$K444/10))
),0)</f>
        <v/>
      </c>
    </row>
    <row r="445" spans="10:24">
      <c r="J445" s="13"/>
      <c r="K445" s="37"/>
      <c r="L445" s="46" t="str">
        <f t="shared" si="6"/>
        <v/>
      </c>
      <c r="M445" s="47" cm="1">
        <f t="array" ref="M445">IFERROR(
IF(OR(M$9="",$I445=""),"",
SUMIFS(収穫記録!$P:$P,収穫記録!$D:$D,$J$1,収穫記録!$I:$I,$J$2,収穫記録!$J:$J,M$9,収穫記録!$F:$F,$I445,収穫記録!$B:$B,"&gt;="&amp;$J$5,収穫記録!$B:$B,"&lt;="&amp;$J$6)
/_xlfn.UNIQUE(_xlfn._xlws.FILTER($E:$E,$D:$D=$J$3))
/IF($J$4="総計",1,IF($J$4="割合",$H445,$K445/10))
),0)</f>
        <v>0</v>
      </c>
      <c r="N445" s="48" t="str" cm="1">
        <f t="array" ref="N445">IFERROR(
IF(OR(N$9="",$I445=""),"",
SUMIFS(収穫記録!$P:$P,収穫記録!$D:$D,$J$1,収穫記録!$I:$I,$J$2,収穫記録!$J:$J,N$9,収穫記録!$F:$F,$I445,収穫記録!$B:$B,"&gt;="&amp;$J$5,収穫記録!$B:$B,"&lt;="&amp;$J$6)
/_xlfn.UNIQUE(_xlfn._xlws.FILTER($E:$E,$D:$D=$J$3))
/IF($J$4="総計",1,IF($J$4="割合",$H445,$K445/10))
),0)</f>
        <v/>
      </c>
      <c r="O445" s="48" t="str" cm="1">
        <f t="array" ref="O445">IFERROR(
IF(OR(O$9="",$I445=""),"",
SUMIFS(収穫記録!$P:$P,収穫記録!$D:$D,$J$1,収穫記録!$I:$I,$J$2,収穫記録!$J:$J,O$9,収穫記録!$F:$F,$I445,収穫記録!$B:$B,"&gt;="&amp;$J$5,収穫記録!$B:$B,"&lt;="&amp;$J$6)
/_xlfn.UNIQUE(_xlfn._xlws.FILTER($E:$E,$D:$D=$J$3))
/IF($J$4="総計",1,IF($J$4="割合",$H445,$K445/10))
),0)</f>
        <v/>
      </c>
      <c r="P445" s="48" t="str" cm="1">
        <f t="array" ref="P445">IFERROR(
IF(OR(P$9="",$I445=""),"",
SUMIFS(収穫記録!$P:$P,収穫記録!$D:$D,$J$1,収穫記録!$I:$I,$J$2,収穫記録!$J:$J,P$9,収穫記録!$F:$F,$I445,収穫記録!$B:$B,"&gt;="&amp;$J$5,収穫記録!$B:$B,"&lt;="&amp;$J$6)
/_xlfn.UNIQUE(_xlfn._xlws.FILTER($E:$E,$D:$D=$J$3))
/IF($J$4="総計",1,IF($J$4="割合",$H445,$K445/10))
),0)</f>
        <v/>
      </c>
      <c r="Q445" s="48" t="str" cm="1">
        <f t="array" ref="Q445">IFERROR(
IF(OR(Q$9="",$I445=""),"",
SUMIFS(収穫記録!$P:$P,収穫記録!$D:$D,$J$1,収穫記録!$I:$I,$J$2,収穫記録!$J:$J,Q$9,収穫記録!$F:$F,$I445,収穫記録!$B:$B,"&gt;="&amp;$J$5,収穫記録!$B:$B,"&lt;="&amp;$J$6)
/_xlfn.UNIQUE(_xlfn._xlws.FILTER($E:$E,$D:$D=$J$3))
/IF($J$4="総計",1,IF($J$4="割合",$H445,$K445/10))
),0)</f>
        <v/>
      </c>
      <c r="R445" s="48" t="str" cm="1">
        <f t="array" ref="R445">IFERROR(
IF(OR(R$9="",$I445=""),"",
SUMIFS(収穫記録!$P:$P,収穫記録!$D:$D,$J$1,収穫記録!$I:$I,$J$2,収穫記録!$J:$J,R$9,収穫記録!$F:$F,$I445,収穫記録!$B:$B,"&gt;="&amp;$J$5,収穫記録!$B:$B,"&lt;="&amp;$J$6)
/_xlfn.UNIQUE(_xlfn._xlws.FILTER($E:$E,$D:$D=$J$3))
/IF($J$4="総計",1,IF($J$4="割合",$H445,$K445/10))
),0)</f>
        <v/>
      </c>
      <c r="S445" s="48" t="str" cm="1">
        <f t="array" ref="S445">IFERROR(
IF(OR(S$9="",$I445=""),"",
SUMIFS(収穫記録!$P:$P,収穫記録!$D:$D,$J$1,収穫記録!$I:$I,$J$2,収穫記録!$J:$J,S$9,収穫記録!$F:$F,$I445,収穫記録!$B:$B,"&gt;="&amp;$J$5,収穫記録!$B:$B,"&lt;="&amp;$J$6)
/_xlfn.UNIQUE(_xlfn._xlws.FILTER($E:$E,$D:$D=$J$3))
/IF($J$4="総計",1,IF($J$4="割合",$H445,$K445/10))
),0)</f>
        <v/>
      </c>
      <c r="T445" s="48" t="str" cm="1">
        <f t="array" ref="T445">IFERROR(
IF(OR(T$9="",$I445=""),"",
SUMIFS(収穫記録!$P:$P,収穫記録!$D:$D,$J$1,収穫記録!$I:$I,$J$2,収穫記録!$J:$J,T$9,収穫記録!$F:$F,$I445,収穫記録!$B:$B,"&gt;="&amp;$J$5,収穫記録!$B:$B,"&lt;="&amp;$J$6)
/_xlfn.UNIQUE(_xlfn._xlws.FILTER($E:$E,$D:$D=$J$3))
/IF($J$4="総計",1,IF($J$4="割合",$H445,$K445/10))
),0)</f>
        <v/>
      </c>
      <c r="U445" s="48" t="str" cm="1">
        <f t="array" ref="U445">IFERROR(
IF(OR(U$9="",$I445=""),"",
SUMIFS(収穫記録!$P:$P,収穫記録!$D:$D,$J$1,収穫記録!$I:$I,$J$2,収穫記録!$J:$J,U$9,収穫記録!$F:$F,$I445,収穫記録!$B:$B,"&gt;="&amp;$J$5,収穫記録!$B:$B,"&lt;="&amp;$J$6)
/_xlfn.UNIQUE(_xlfn._xlws.FILTER($E:$E,$D:$D=$J$3))
/IF($J$4="総計",1,IF($J$4="割合",$H445,$K445/10))
),0)</f>
        <v/>
      </c>
      <c r="V445" s="48" t="str" cm="1">
        <f t="array" ref="V445">IFERROR(
IF(OR(V$9="",$I445=""),"",
SUMIFS(収穫記録!$P:$P,収穫記録!$D:$D,$J$1,収穫記録!$I:$I,$J$2,収穫記録!$J:$J,V$9,収穫記録!$F:$F,$I445,収穫記録!$B:$B,"&gt;="&amp;$J$5,収穫記録!$B:$B,"&lt;="&amp;$J$6)
/_xlfn.UNIQUE(_xlfn._xlws.FILTER($E:$E,$D:$D=$J$3))
/IF($J$4="総計",1,IF($J$4="割合",$H445,$K445/10))
),0)</f>
        <v/>
      </c>
      <c r="W445" s="48" t="str" cm="1">
        <f t="array" ref="W445">IFERROR(
IF(OR(W$9="",$I445=""),"",
SUMIFS(収穫記録!$P:$P,収穫記録!$D:$D,$J$1,収穫記録!$I:$I,$J$2,収穫記録!$J:$J,W$9,収穫記録!$F:$F,$I445,収穫記録!$B:$B,"&gt;="&amp;$J$5,収穫記録!$B:$B,"&lt;="&amp;$J$6)
/_xlfn.UNIQUE(_xlfn._xlws.FILTER($E:$E,$D:$D=$J$3))
/IF($J$4="総計",1,IF($J$4="割合",$H445,$K445/10))
),0)</f>
        <v/>
      </c>
      <c r="X445" s="48" t="str" cm="1">
        <f t="array" ref="X445">IFERROR(
IF(OR(X$9="",$I445=""),"",
SUMIFS(収穫記録!$P:$P,収穫記録!$D:$D,$J$1,収穫記録!$I:$I,$J$2,収穫記録!$J:$J,X$9,収穫記録!$F:$F,$I445,収穫記録!$B:$B,"&gt;="&amp;$J$5,収穫記録!$B:$B,"&lt;="&amp;$J$6)
/_xlfn.UNIQUE(_xlfn._xlws.FILTER($E:$E,$D:$D=$J$3))
/IF($J$4="総計",1,IF($J$4="割合",$H445,$K445/10))
),0)</f>
        <v/>
      </c>
    </row>
    <row r="446" spans="10:24">
      <c r="J446" s="13"/>
      <c r="K446" s="37"/>
      <c r="L446" s="46" t="str">
        <f t="shared" si="6"/>
        <v/>
      </c>
      <c r="M446" s="47" cm="1">
        <f t="array" ref="M446">IFERROR(
IF(OR(M$9="",$I446=""),"",
SUMIFS(収穫記録!$P:$P,収穫記録!$D:$D,$J$1,収穫記録!$I:$I,$J$2,収穫記録!$J:$J,M$9,収穫記録!$F:$F,$I446,収穫記録!$B:$B,"&gt;="&amp;$J$5,収穫記録!$B:$B,"&lt;="&amp;$J$6)
/_xlfn.UNIQUE(_xlfn._xlws.FILTER($E:$E,$D:$D=$J$3))
/IF($J$4="総計",1,IF($J$4="割合",$H446,$K446/10))
),0)</f>
        <v>0</v>
      </c>
      <c r="N446" s="48" t="str" cm="1">
        <f t="array" ref="N446">IFERROR(
IF(OR(N$9="",$I446=""),"",
SUMIFS(収穫記録!$P:$P,収穫記録!$D:$D,$J$1,収穫記録!$I:$I,$J$2,収穫記録!$J:$J,N$9,収穫記録!$F:$F,$I446,収穫記録!$B:$B,"&gt;="&amp;$J$5,収穫記録!$B:$B,"&lt;="&amp;$J$6)
/_xlfn.UNIQUE(_xlfn._xlws.FILTER($E:$E,$D:$D=$J$3))
/IF($J$4="総計",1,IF($J$4="割合",$H446,$K446/10))
),0)</f>
        <v/>
      </c>
      <c r="O446" s="48" t="str" cm="1">
        <f t="array" ref="O446">IFERROR(
IF(OR(O$9="",$I446=""),"",
SUMIFS(収穫記録!$P:$P,収穫記録!$D:$D,$J$1,収穫記録!$I:$I,$J$2,収穫記録!$J:$J,O$9,収穫記録!$F:$F,$I446,収穫記録!$B:$B,"&gt;="&amp;$J$5,収穫記録!$B:$B,"&lt;="&amp;$J$6)
/_xlfn.UNIQUE(_xlfn._xlws.FILTER($E:$E,$D:$D=$J$3))
/IF($J$4="総計",1,IF($J$4="割合",$H446,$K446/10))
),0)</f>
        <v/>
      </c>
      <c r="P446" s="48" t="str" cm="1">
        <f t="array" ref="P446">IFERROR(
IF(OR(P$9="",$I446=""),"",
SUMIFS(収穫記録!$P:$P,収穫記録!$D:$D,$J$1,収穫記録!$I:$I,$J$2,収穫記録!$J:$J,P$9,収穫記録!$F:$F,$I446,収穫記録!$B:$B,"&gt;="&amp;$J$5,収穫記録!$B:$B,"&lt;="&amp;$J$6)
/_xlfn.UNIQUE(_xlfn._xlws.FILTER($E:$E,$D:$D=$J$3))
/IF($J$4="総計",1,IF($J$4="割合",$H446,$K446/10))
),0)</f>
        <v/>
      </c>
      <c r="Q446" s="48" t="str" cm="1">
        <f t="array" ref="Q446">IFERROR(
IF(OR(Q$9="",$I446=""),"",
SUMIFS(収穫記録!$P:$P,収穫記録!$D:$D,$J$1,収穫記録!$I:$I,$J$2,収穫記録!$J:$J,Q$9,収穫記録!$F:$F,$I446,収穫記録!$B:$B,"&gt;="&amp;$J$5,収穫記録!$B:$B,"&lt;="&amp;$J$6)
/_xlfn.UNIQUE(_xlfn._xlws.FILTER($E:$E,$D:$D=$J$3))
/IF($J$4="総計",1,IF($J$4="割合",$H446,$K446/10))
),0)</f>
        <v/>
      </c>
      <c r="R446" s="48" t="str" cm="1">
        <f t="array" ref="R446">IFERROR(
IF(OR(R$9="",$I446=""),"",
SUMIFS(収穫記録!$P:$P,収穫記録!$D:$D,$J$1,収穫記録!$I:$I,$J$2,収穫記録!$J:$J,R$9,収穫記録!$F:$F,$I446,収穫記録!$B:$B,"&gt;="&amp;$J$5,収穫記録!$B:$B,"&lt;="&amp;$J$6)
/_xlfn.UNIQUE(_xlfn._xlws.FILTER($E:$E,$D:$D=$J$3))
/IF($J$4="総計",1,IF($J$4="割合",$H446,$K446/10))
),0)</f>
        <v/>
      </c>
      <c r="S446" s="48" t="str" cm="1">
        <f t="array" ref="S446">IFERROR(
IF(OR(S$9="",$I446=""),"",
SUMIFS(収穫記録!$P:$P,収穫記録!$D:$D,$J$1,収穫記録!$I:$I,$J$2,収穫記録!$J:$J,S$9,収穫記録!$F:$F,$I446,収穫記録!$B:$B,"&gt;="&amp;$J$5,収穫記録!$B:$B,"&lt;="&amp;$J$6)
/_xlfn.UNIQUE(_xlfn._xlws.FILTER($E:$E,$D:$D=$J$3))
/IF($J$4="総計",1,IF($J$4="割合",$H446,$K446/10))
),0)</f>
        <v/>
      </c>
      <c r="T446" s="48" t="str" cm="1">
        <f t="array" ref="T446">IFERROR(
IF(OR(T$9="",$I446=""),"",
SUMIFS(収穫記録!$P:$P,収穫記録!$D:$D,$J$1,収穫記録!$I:$I,$J$2,収穫記録!$J:$J,T$9,収穫記録!$F:$F,$I446,収穫記録!$B:$B,"&gt;="&amp;$J$5,収穫記録!$B:$B,"&lt;="&amp;$J$6)
/_xlfn.UNIQUE(_xlfn._xlws.FILTER($E:$E,$D:$D=$J$3))
/IF($J$4="総計",1,IF($J$4="割合",$H446,$K446/10))
),0)</f>
        <v/>
      </c>
      <c r="U446" s="48" t="str" cm="1">
        <f t="array" ref="U446">IFERROR(
IF(OR(U$9="",$I446=""),"",
SUMIFS(収穫記録!$P:$P,収穫記録!$D:$D,$J$1,収穫記録!$I:$I,$J$2,収穫記録!$J:$J,U$9,収穫記録!$F:$F,$I446,収穫記録!$B:$B,"&gt;="&amp;$J$5,収穫記録!$B:$B,"&lt;="&amp;$J$6)
/_xlfn.UNIQUE(_xlfn._xlws.FILTER($E:$E,$D:$D=$J$3))
/IF($J$4="総計",1,IF($J$4="割合",$H446,$K446/10))
),0)</f>
        <v/>
      </c>
      <c r="V446" s="48" t="str" cm="1">
        <f t="array" ref="V446">IFERROR(
IF(OR(V$9="",$I446=""),"",
SUMIFS(収穫記録!$P:$P,収穫記録!$D:$D,$J$1,収穫記録!$I:$I,$J$2,収穫記録!$J:$J,V$9,収穫記録!$F:$F,$I446,収穫記録!$B:$B,"&gt;="&amp;$J$5,収穫記録!$B:$B,"&lt;="&amp;$J$6)
/_xlfn.UNIQUE(_xlfn._xlws.FILTER($E:$E,$D:$D=$J$3))
/IF($J$4="総計",1,IF($J$4="割合",$H446,$K446/10))
),0)</f>
        <v/>
      </c>
      <c r="W446" s="48" t="str" cm="1">
        <f t="array" ref="W446">IFERROR(
IF(OR(W$9="",$I446=""),"",
SUMIFS(収穫記録!$P:$P,収穫記録!$D:$D,$J$1,収穫記録!$I:$I,$J$2,収穫記録!$J:$J,W$9,収穫記録!$F:$F,$I446,収穫記録!$B:$B,"&gt;="&amp;$J$5,収穫記録!$B:$B,"&lt;="&amp;$J$6)
/_xlfn.UNIQUE(_xlfn._xlws.FILTER($E:$E,$D:$D=$J$3))
/IF($J$4="総計",1,IF($J$4="割合",$H446,$K446/10))
),0)</f>
        <v/>
      </c>
      <c r="X446" s="48" t="str" cm="1">
        <f t="array" ref="X446">IFERROR(
IF(OR(X$9="",$I446=""),"",
SUMIFS(収穫記録!$P:$P,収穫記録!$D:$D,$J$1,収穫記録!$I:$I,$J$2,収穫記録!$J:$J,X$9,収穫記録!$F:$F,$I446,収穫記録!$B:$B,"&gt;="&amp;$J$5,収穫記録!$B:$B,"&lt;="&amp;$J$6)
/_xlfn.UNIQUE(_xlfn._xlws.FILTER($E:$E,$D:$D=$J$3))
/IF($J$4="総計",1,IF($J$4="割合",$H446,$K446/10))
),0)</f>
        <v/>
      </c>
    </row>
    <row r="447" spans="10:24">
      <c r="J447" s="13"/>
      <c r="K447" s="37"/>
      <c r="L447" s="46" t="str">
        <f t="shared" si="6"/>
        <v/>
      </c>
      <c r="M447" s="47" cm="1">
        <f t="array" ref="M447">IFERROR(
IF(OR(M$9="",$I447=""),"",
SUMIFS(収穫記録!$P:$P,収穫記録!$D:$D,$J$1,収穫記録!$I:$I,$J$2,収穫記録!$J:$J,M$9,収穫記録!$F:$F,$I447,収穫記録!$B:$B,"&gt;="&amp;$J$5,収穫記録!$B:$B,"&lt;="&amp;$J$6)
/_xlfn.UNIQUE(_xlfn._xlws.FILTER($E:$E,$D:$D=$J$3))
/IF($J$4="総計",1,IF($J$4="割合",$H447,$K447/10))
),0)</f>
        <v>0</v>
      </c>
      <c r="N447" s="48" t="str" cm="1">
        <f t="array" ref="N447">IFERROR(
IF(OR(N$9="",$I447=""),"",
SUMIFS(収穫記録!$P:$P,収穫記録!$D:$D,$J$1,収穫記録!$I:$I,$J$2,収穫記録!$J:$J,N$9,収穫記録!$F:$F,$I447,収穫記録!$B:$B,"&gt;="&amp;$J$5,収穫記録!$B:$B,"&lt;="&amp;$J$6)
/_xlfn.UNIQUE(_xlfn._xlws.FILTER($E:$E,$D:$D=$J$3))
/IF($J$4="総計",1,IF($J$4="割合",$H447,$K447/10))
),0)</f>
        <v/>
      </c>
      <c r="O447" s="48" t="str" cm="1">
        <f t="array" ref="O447">IFERROR(
IF(OR(O$9="",$I447=""),"",
SUMIFS(収穫記録!$P:$P,収穫記録!$D:$D,$J$1,収穫記録!$I:$I,$J$2,収穫記録!$J:$J,O$9,収穫記録!$F:$F,$I447,収穫記録!$B:$B,"&gt;="&amp;$J$5,収穫記録!$B:$B,"&lt;="&amp;$J$6)
/_xlfn.UNIQUE(_xlfn._xlws.FILTER($E:$E,$D:$D=$J$3))
/IF($J$4="総計",1,IF($J$4="割合",$H447,$K447/10))
),0)</f>
        <v/>
      </c>
      <c r="P447" s="48" t="str" cm="1">
        <f t="array" ref="P447">IFERROR(
IF(OR(P$9="",$I447=""),"",
SUMIFS(収穫記録!$P:$P,収穫記録!$D:$D,$J$1,収穫記録!$I:$I,$J$2,収穫記録!$J:$J,P$9,収穫記録!$F:$F,$I447,収穫記録!$B:$B,"&gt;="&amp;$J$5,収穫記録!$B:$B,"&lt;="&amp;$J$6)
/_xlfn.UNIQUE(_xlfn._xlws.FILTER($E:$E,$D:$D=$J$3))
/IF($J$4="総計",1,IF($J$4="割合",$H447,$K447/10))
),0)</f>
        <v/>
      </c>
      <c r="Q447" s="48" t="str" cm="1">
        <f t="array" ref="Q447">IFERROR(
IF(OR(Q$9="",$I447=""),"",
SUMIFS(収穫記録!$P:$P,収穫記録!$D:$D,$J$1,収穫記録!$I:$I,$J$2,収穫記録!$J:$J,Q$9,収穫記録!$F:$F,$I447,収穫記録!$B:$B,"&gt;="&amp;$J$5,収穫記録!$B:$B,"&lt;="&amp;$J$6)
/_xlfn.UNIQUE(_xlfn._xlws.FILTER($E:$E,$D:$D=$J$3))
/IF($J$4="総計",1,IF($J$4="割合",$H447,$K447/10))
),0)</f>
        <v/>
      </c>
      <c r="R447" s="48" t="str" cm="1">
        <f t="array" ref="R447">IFERROR(
IF(OR(R$9="",$I447=""),"",
SUMIFS(収穫記録!$P:$P,収穫記録!$D:$D,$J$1,収穫記録!$I:$I,$J$2,収穫記録!$J:$J,R$9,収穫記録!$F:$F,$I447,収穫記録!$B:$B,"&gt;="&amp;$J$5,収穫記録!$B:$B,"&lt;="&amp;$J$6)
/_xlfn.UNIQUE(_xlfn._xlws.FILTER($E:$E,$D:$D=$J$3))
/IF($J$4="総計",1,IF($J$4="割合",$H447,$K447/10))
),0)</f>
        <v/>
      </c>
      <c r="S447" s="48" t="str" cm="1">
        <f t="array" ref="S447">IFERROR(
IF(OR(S$9="",$I447=""),"",
SUMIFS(収穫記録!$P:$P,収穫記録!$D:$D,$J$1,収穫記録!$I:$I,$J$2,収穫記録!$J:$J,S$9,収穫記録!$F:$F,$I447,収穫記録!$B:$B,"&gt;="&amp;$J$5,収穫記録!$B:$B,"&lt;="&amp;$J$6)
/_xlfn.UNIQUE(_xlfn._xlws.FILTER($E:$E,$D:$D=$J$3))
/IF($J$4="総計",1,IF($J$4="割合",$H447,$K447/10))
),0)</f>
        <v/>
      </c>
      <c r="T447" s="48" t="str" cm="1">
        <f t="array" ref="T447">IFERROR(
IF(OR(T$9="",$I447=""),"",
SUMIFS(収穫記録!$P:$P,収穫記録!$D:$D,$J$1,収穫記録!$I:$I,$J$2,収穫記録!$J:$J,T$9,収穫記録!$F:$F,$I447,収穫記録!$B:$B,"&gt;="&amp;$J$5,収穫記録!$B:$B,"&lt;="&amp;$J$6)
/_xlfn.UNIQUE(_xlfn._xlws.FILTER($E:$E,$D:$D=$J$3))
/IF($J$4="総計",1,IF($J$4="割合",$H447,$K447/10))
),0)</f>
        <v/>
      </c>
      <c r="U447" s="48" t="str" cm="1">
        <f t="array" ref="U447">IFERROR(
IF(OR(U$9="",$I447=""),"",
SUMIFS(収穫記録!$P:$P,収穫記録!$D:$D,$J$1,収穫記録!$I:$I,$J$2,収穫記録!$J:$J,U$9,収穫記録!$F:$F,$I447,収穫記録!$B:$B,"&gt;="&amp;$J$5,収穫記録!$B:$B,"&lt;="&amp;$J$6)
/_xlfn.UNIQUE(_xlfn._xlws.FILTER($E:$E,$D:$D=$J$3))
/IF($J$4="総計",1,IF($J$4="割合",$H447,$K447/10))
),0)</f>
        <v/>
      </c>
      <c r="V447" s="48" t="str" cm="1">
        <f t="array" ref="V447">IFERROR(
IF(OR(V$9="",$I447=""),"",
SUMIFS(収穫記録!$P:$P,収穫記録!$D:$D,$J$1,収穫記録!$I:$I,$J$2,収穫記録!$J:$J,V$9,収穫記録!$F:$F,$I447,収穫記録!$B:$B,"&gt;="&amp;$J$5,収穫記録!$B:$B,"&lt;="&amp;$J$6)
/_xlfn.UNIQUE(_xlfn._xlws.FILTER($E:$E,$D:$D=$J$3))
/IF($J$4="総計",1,IF($J$4="割合",$H447,$K447/10))
),0)</f>
        <v/>
      </c>
      <c r="W447" s="48" t="str" cm="1">
        <f t="array" ref="W447">IFERROR(
IF(OR(W$9="",$I447=""),"",
SUMIFS(収穫記録!$P:$P,収穫記録!$D:$D,$J$1,収穫記録!$I:$I,$J$2,収穫記録!$J:$J,W$9,収穫記録!$F:$F,$I447,収穫記録!$B:$B,"&gt;="&amp;$J$5,収穫記録!$B:$B,"&lt;="&amp;$J$6)
/_xlfn.UNIQUE(_xlfn._xlws.FILTER($E:$E,$D:$D=$J$3))
/IF($J$4="総計",1,IF($J$4="割合",$H447,$K447/10))
),0)</f>
        <v/>
      </c>
      <c r="X447" s="48" t="str" cm="1">
        <f t="array" ref="X447">IFERROR(
IF(OR(X$9="",$I447=""),"",
SUMIFS(収穫記録!$P:$P,収穫記録!$D:$D,$J$1,収穫記録!$I:$I,$J$2,収穫記録!$J:$J,X$9,収穫記録!$F:$F,$I447,収穫記録!$B:$B,"&gt;="&amp;$J$5,収穫記録!$B:$B,"&lt;="&amp;$J$6)
/_xlfn.UNIQUE(_xlfn._xlws.FILTER($E:$E,$D:$D=$J$3))
/IF($J$4="総計",1,IF($J$4="割合",$H447,$K447/10))
),0)</f>
        <v/>
      </c>
    </row>
    <row r="448" spans="10:24">
      <c r="J448" s="13"/>
      <c r="K448" s="37"/>
      <c r="L448" s="46" t="str">
        <f t="shared" si="6"/>
        <v/>
      </c>
      <c r="M448" s="47" cm="1">
        <f t="array" ref="M448">IFERROR(
IF(OR(M$9="",$I448=""),"",
SUMIFS(収穫記録!$P:$P,収穫記録!$D:$D,$J$1,収穫記録!$I:$I,$J$2,収穫記録!$J:$J,M$9,収穫記録!$F:$F,$I448,収穫記録!$B:$B,"&gt;="&amp;$J$5,収穫記録!$B:$B,"&lt;="&amp;$J$6)
/_xlfn.UNIQUE(_xlfn._xlws.FILTER($E:$E,$D:$D=$J$3))
/IF($J$4="総計",1,IF($J$4="割合",$H448,$K448/10))
),0)</f>
        <v>0</v>
      </c>
      <c r="N448" s="48" t="str" cm="1">
        <f t="array" ref="N448">IFERROR(
IF(OR(N$9="",$I448=""),"",
SUMIFS(収穫記録!$P:$P,収穫記録!$D:$D,$J$1,収穫記録!$I:$I,$J$2,収穫記録!$J:$J,N$9,収穫記録!$F:$F,$I448,収穫記録!$B:$B,"&gt;="&amp;$J$5,収穫記録!$B:$B,"&lt;="&amp;$J$6)
/_xlfn.UNIQUE(_xlfn._xlws.FILTER($E:$E,$D:$D=$J$3))
/IF($J$4="総計",1,IF($J$4="割合",$H448,$K448/10))
),0)</f>
        <v/>
      </c>
      <c r="O448" s="48" t="str" cm="1">
        <f t="array" ref="O448">IFERROR(
IF(OR(O$9="",$I448=""),"",
SUMIFS(収穫記録!$P:$P,収穫記録!$D:$D,$J$1,収穫記録!$I:$I,$J$2,収穫記録!$J:$J,O$9,収穫記録!$F:$F,$I448,収穫記録!$B:$B,"&gt;="&amp;$J$5,収穫記録!$B:$B,"&lt;="&amp;$J$6)
/_xlfn.UNIQUE(_xlfn._xlws.FILTER($E:$E,$D:$D=$J$3))
/IF($J$4="総計",1,IF($J$4="割合",$H448,$K448/10))
),0)</f>
        <v/>
      </c>
      <c r="P448" s="48" t="str" cm="1">
        <f t="array" ref="P448">IFERROR(
IF(OR(P$9="",$I448=""),"",
SUMIFS(収穫記録!$P:$P,収穫記録!$D:$D,$J$1,収穫記録!$I:$I,$J$2,収穫記録!$J:$J,P$9,収穫記録!$F:$F,$I448,収穫記録!$B:$B,"&gt;="&amp;$J$5,収穫記録!$B:$B,"&lt;="&amp;$J$6)
/_xlfn.UNIQUE(_xlfn._xlws.FILTER($E:$E,$D:$D=$J$3))
/IF($J$4="総計",1,IF($J$4="割合",$H448,$K448/10))
),0)</f>
        <v/>
      </c>
      <c r="Q448" s="48" t="str" cm="1">
        <f t="array" ref="Q448">IFERROR(
IF(OR(Q$9="",$I448=""),"",
SUMIFS(収穫記録!$P:$P,収穫記録!$D:$D,$J$1,収穫記録!$I:$I,$J$2,収穫記録!$J:$J,Q$9,収穫記録!$F:$F,$I448,収穫記録!$B:$B,"&gt;="&amp;$J$5,収穫記録!$B:$B,"&lt;="&amp;$J$6)
/_xlfn.UNIQUE(_xlfn._xlws.FILTER($E:$E,$D:$D=$J$3))
/IF($J$4="総計",1,IF($J$4="割合",$H448,$K448/10))
),0)</f>
        <v/>
      </c>
      <c r="R448" s="48" t="str" cm="1">
        <f t="array" ref="R448">IFERROR(
IF(OR(R$9="",$I448=""),"",
SUMIFS(収穫記録!$P:$P,収穫記録!$D:$D,$J$1,収穫記録!$I:$I,$J$2,収穫記録!$J:$J,R$9,収穫記録!$F:$F,$I448,収穫記録!$B:$B,"&gt;="&amp;$J$5,収穫記録!$B:$B,"&lt;="&amp;$J$6)
/_xlfn.UNIQUE(_xlfn._xlws.FILTER($E:$E,$D:$D=$J$3))
/IF($J$4="総計",1,IF($J$4="割合",$H448,$K448/10))
),0)</f>
        <v/>
      </c>
      <c r="S448" s="48" t="str" cm="1">
        <f t="array" ref="S448">IFERROR(
IF(OR(S$9="",$I448=""),"",
SUMIFS(収穫記録!$P:$P,収穫記録!$D:$D,$J$1,収穫記録!$I:$I,$J$2,収穫記録!$J:$J,S$9,収穫記録!$F:$F,$I448,収穫記録!$B:$B,"&gt;="&amp;$J$5,収穫記録!$B:$B,"&lt;="&amp;$J$6)
/_xlfn.UNIQUE(_xlfn._xlws.FILTER($E:$E,$D:$D=$J$3))
/IF($J$4="総計",1,IF($J$4="割合",$H448,$K448/10))
),0)</f>
        <v/>
      </c>
      <c r="T448" s="48" t="str" cm="1">
        <f t="array" ref="T448">IFERROR(
IF(OR(T$9="",$I448=""),"",
SUMIFS(収穫記録!$P:$P,収穫記録!$D:$D,$J$1,収穫記録!$I:$I,$J$2,収穫記録!$J:$J,T$9,収穫記録!$F:$F,$I448,収穫記録!$B:$B,"&gt;="&amp;$J$5,収穫記録!$B:$B,"&lt;="&amp;$J$6)
/_xlfn.UNIQUE(_xlfn._xlws.FILTER($E:$E,$D:$D=$J$3))
/IF($J$4="総計",1,IF($J$4="割合",$H448,$K448/10))
),0)</f>
        <v/>
      </c>
      <c r="U448" s="48" t="str" cm="1">
        <f t="array" ref="U448">IFERROR(
IF(OR(U$9="",$I448=""),"",
SUMIFS(収穫記録!$P:$P,収穫記録!$D:$D,$J$1,収穫記録!$I:$I,$J$2,収穫記録!$J:$J,U$9,収穫記録!$F:$F,$I448,収穫記録!$B:$B,"&gt;="&amp;$J$5,収穫記録!$B:$B,"&lt;="&amp;$J$6)
/_xlfn.UNIQUE(_xlfn._xlws.FILTER($E:$E,$D:$D=$J$3))
/IF($J$4="総計",1,IF($J$4="割合",$H448,$K448/10))
),0)</f>
        <v/>
      </c>
      <c r="V448" s="48" t="str" cm="1">
        <f t="array" ref="V448">IFERROR(
IF(OR(V$9="",$I448=""),"",
SUMIFS(収穫記録!$P:$P,収穫記録!$D:$D,$J$1,収穫記録!$I:$I,$J$2,収穫記録!$J:$J,V$9,収穫記録!$F:$F,$I448,収穫記録!$B:$B,"&gt;="&amp;$J$5,収穫記録!$B:$B,"&lt;="&amp;$J$6)
/_xlfn.UNIQUE(_xlfn._xlws.FILTER($E:$E,$D:$D=$J$3))
/IF($J$4="総計",1,IF($J$4="割合",$H448,$K448/10))
),0)</f>
        <v/>
      </c>
      <c r="W448" s="48" t="str" cm="1">
        <f t="array" ref="W448">IFERROR(
IF(OR(W$9="",$I448=""),"",
SUMIFS(収穫記録!$P:$P,収穫記録!$D:$D,$J$1,収穫記録!$I:$I,$J$2,収穫記録!$J:$J,W$9,収穫記録!$F:$F,$I448,収穫記録!$B:$B,"&gt;="&amp;$J$5,収穫記録!$B:$B,"&lt;="&amp;$J$6)
/_xlfn.UNIQUE(_xlfn._xlws.FILTER($E:$E,$D:$D=$J$3))
/IF($J$4="総計",1,IF($J$4="割合",$H448,$K448/10))
),0)</f>
        <v/>
      </c>
      <c r="X448" s="48" t="str" cm="1">
        <f t="array" ref="X448">IFERROR(
IF(OR(X$9="",$I448=""),"",
SUMIFS(収穫記録!$P:$P,収穫記録!$D:$D,$J$1,収穫記録!$I:$I,$J$2,収穫記録!$J:$J,X$9,収穫記録!$F:$F,$I448,収穫記録!$B:$B,"&gt;="&amp;$J$5,収穫記録!$B:$B,"&lt;="&amp;$J$6)
/_xlfn.UNIQUE(_xlfn._xlws.FILTER($E:$E,$D:$D=$J$3))
/IF($J$4="総計",1,IF($J$4="割合",$H448,$K448/10))
),0)</f>
        <v/>
      </c>
    </row>
    <row r="449" spans="10:24">
      <c r="J449" s="13"/>
      <c r="K449" s="37"/>
      <c r="L449" s="46" t="str">
        <f t="shared" si="6"/>
        <v/>
      </c>
      <c r="M449" s="47" cm="1">
        <f t="array" ref="M449">IFERROR(
IF(OR(M$9="",$I449=""),"",
SUMIFS(収穫記録!$P:$P,収穫記録!$D:$D,$J$1,収穫記録!$I:$I,$J$2,収穫記録!$J:$J,M$9,収穫記録!$F:$F,$I449,収穫記録!$B:$B,"&gt;="&amp;$J$5,収穫記録!$B:$B,"&lt;="&amp;$J$6)
/_xlfn.UNIQUE(_xlfn._xlws.FILTER($E:$E,$D:$D=$J$3))
/IF($J$4="総計",1,IF($J$4="割合",$H449,$K449/10))
),0)</f>
        <v>0</v>
      </c>
      <c r="N449" s="48" t="str" cm="1">
        <f t="array" ref="N449">IFERROR(
IF(OR(N$9="",$I449=""),"",
SUMIFS(収穫記録!$P:$P,収穫記録!$D:$D,$J$1,収穫記録!$I:$I,$J$2,収穫記録!$J:$J,N$9,収穫記録!$F:$F,$I449,収穫記録!$B:$B,"&gt;="&amp;$J$5,収穫記録!$B:$B,"&lt;="&amp;$J$6)
/_xlfn.UNIQUE(_xlfn._xlws.FILTER($E:$E,$D:$D=$J$3))
/IF($J$4="総計",1,IF($J$4="割合",$H449,$K449/10))
),0)</f>
        <v/>
      </c>
      <c r="O449" s="48" t="str" cm="1">
        <f t="array" ref="O449">IFERROR(
IF(OR(O$9="",$I449=""),"",
SUMIFS(収穫記録!$P:$P,収穫記録!$D:$D,$J$1,収穫記録!$I:$I,$J$2,収穫記録!$J:$J,O$9,収穫記録!$F:$F,$I449,収穫記録!$B:$B,"&gt;="&amp;$J$5,収穫記録!$B:$B,"&lt;="&amp;$J$6)
/_xlfn.UNIQUE(_xlfn._xlws.FILTER($E:$E,$D:$D=$J$3))
/IF($J$4="総計",1,IF($J$4="割合",$H449,$K449/10))
),0)</f>
        <v/>
      </c>
      <c r="P449" s="48" t="str" cm="1">
        <f t="array" ref="P449">IFERROR(
IF(OR(P$9="",$I449=""),"",
SUMIFS(収穫記録!$P:$P,収穫記録!$D:$D,$J$1,収穫記録!$I:$I,$J$2,収穫記録!$J:$J,P$9,収穫記録!$F:$F,$I449,収穫記録!$B:$B,"&gt;="&amp;$J$5,収穫記録!$B:$B,"&lt;="&amp;$J$6)
/_xlfn.UNIQUE(_xlfn._xlws.FILTER($E:$E,$D:$D=$J$3))
/IF($J$4="総計",1,IF($J$4="割合",$H449,$K449/10))
),0)</f>
        <v/>
      </c>
      <c r="Q449" s="48" t="str" cm="1">
        <f t="array" ref="Q449">IFERROR(
IF(OR(Q$9="",$I449=""),"",
SUMIFS(収穫記録!$P:$P,収穫記録!$D:$D,$J$1,収穫記録!$I:$I,$J$2,収穫記録!$J:$J,Q$9,収穫記録!$F:$F,$I449,収穫記録!$B:$B,"&gt;="&amp;$J$5,収穫記録!$B:$B,"&lt;="&amp;$J$6)
/_xlfn.UNIQUE(_xlfn._xlws.FILTER($E:$E,$D:$D=$J$3))
/IF($J$4="総計",1,IF($J$4="割合",$H449,$K449/10))
),0)</f>
        <v/>
      </c>
      <c r="R449" s="48" t="str" cm="1">
        <f t="array" ref="R449">IFERROR(
IF(OR(R$9="",$I449=""),"",
SUMIFS(収穫記録!$P:$P,収穫記録!$D:$D,$J$1,収穫記録!$I:$I,$J$2,収穫記録!$J:$J,R$9,収穫記録!$F:$F,$I449,収穫記録!$B:$B,"&gt;="&amp;$J$5,収穫記録!$B:$B,"&lt;="&amp;$J$6)
/_xlfn.UNIQUE(_xlfn._xlws.FILTER($E:$E,$D:$D=$J$3))
/IF($J$4="総計",1,IF($J$4="割合",$H449,$K449/10))
),0)</f>
        <v/>
      </c>
      <c r="S449" s="48" t="str" cm="1">
        <f t="array" ref="S449">IFERROR(
IF(OR(S$9="",$I449=""),"",
SUMIFS(収穫記録!$P:$P,収穫記録!$D:$D,$J$1,収穫記録!$I:$I,$J$2,収穫記録!$J:$J,S$9,収穫記録!$F:$F,$I449,収穫記録!$B:$B,"&gt;="&amp;$J$5,収穫記録!$B:$B,"&lt;="&amp;$J$6)
/_xlfn.UNIQUE(_xlfn._xlws.FILTER($E:$E,$D:$D=$J$3))
/IF($J$4="総計",1,IF($J$4="割合",$H449,$K449/10))
),0)</f>
        <v/>
      </c>
      <c r="T449" s="48" t="str" cm="1">
        <f t="array" ref="T449">IFERROR(
IF(OR(T$9="",$I449=""),"",
SUMIFS(収穫記録!$P:$P,収穫記録!$D:$D,$J$1,収穫記録!$I:$I,$J$2,収穫記録!$J:$J,T$9,収穫記録!$F:$F,$I449,収穫記録!$B:$B,"&gt;="&amp;$J$5,収穫記録!$B:$B,"&lt;="&amp;$J$6)
/_xlfn.UNIQUE(_xlfn._xlws.FILTER($E:$E,$D:$D=$J$3))
/IF($J$4="総計",1,IF($J$4="割合",$H449,$K449/10))
),0)</f>
        <v/>
      </c>
      <c r="U449" s="48" t="str" cm="1">
        <f t="array" ref="U449">IFERROR(
IF(OR(U$9="",$I449=""),"",
SUMIFS(収穫記録!$P:$P,収穫記録!$D:$D,$J$1,収穫記録!$I:$I,$J$2,収穫記録!$J:$J,U$9,収穫記録!$F:$F,$I449,収穫記録!$B:$B,"&gt;="&amp;$J$5,収穫記録!$B:$B,"&lt;="&amp;$J$6)
/_xlfn.UNIQUE(_xlfn._xlws.FILTER($E:$E,$D:$D=$J$3))
/IF($J$4="総計",1,IF($J$4="割合",$H449,$K449/10))
),0)</f>
        <v/>
      </c>
      <c r="V449" s="48" t="str" cm="1">
        <f t="array" ref="V449">IFERROR(
IF(OR(V$9="",$I449=""),"",
SUMIFS(収穫記録!$P:$P,収穫記録!$D:$D,$J$1,収穫記録!$I:$I,$J$2,収穫記録!$J:$J,V$9,収穫記録!$F:$F,$I449,収穫記録!$B:$B,"&gt;="&amp;$J$5,収穫記録!$B:$B,"&lt;="&amp;$J$6)
/_xlfn.UNIQUE(_xlfn._xlws.FILTER($E:$E,$D:$D=$J$3))
/IF($J$4="総計",1,IF($J$4="割合",$H449,$K449/10))
),0)</f>
        <v/>
      </c>
      <c r="W449" s="48" t="str" cm="1">
        <f t="array" ref="W449">IFERROR(
IF(OR(W$9="",$I449=""),"",
SUMIFS(収穫記録!$P:$P,収穫記録!$D:$D,$J$1,収穫記録!$I:$I,$J$2,収穫記録!$J:$J,W$9,収穫記録!$F:$F,$I449,収穫記録!$B:$B,"&gt;="&amp;$J$5,収穫記録!$B:$B,"&lt;="&amp;$J$6)
/_xlfn.UNIQUE(_xlfn._xlws.FILTER($E:$E,$D:$D=$J$3))
/IF($J$4="総計",1,IF($J$4="割合",$H449,$K449/10))
),0)</f>
        <v/>
      </c>
      <c r="X449" s="48" t="str" cm="1">
        <f t="array" ref="X449">IFERROR(
IF(OR(X$9="",$I449=""),"",
SUMIFS(収穫記録!$P:$P,収穫記録!$D:$D,$J$1,収穫記録!$I:$I,$J$2,収穫記録!$J:$J,X$9,収穫記録!$F:$F,$I449,収穫記録!$B:$B,"&gt;="&amp;$J$5,収穫記録!$B:$B,"&lt;="&amp;$J$6)
/_xlfn.UNIQUE(_xlfn._xlws.FILTER($E:$E,$D:$D=$J$3))
/IF($J$4="総計",1,IF($J$4="割合",$H449,$K449/10))
),0)</f>
        <v/>
      </c>
    </row>
    <row r="450" spans="10:24">
      <c r="J450" s="13"/>
      <c r="K450" s="37"/>
      <c r="L450" s="46" t="str">
        <f t="shared" si="6"/>
        <v/>
      </c>
      <c r="M450" s="47" cm="1">
        <f t="array" ref="M450">IFERROR(
IF(OR(M$9="",$I450=""),"",
SUMIFS(収穫記録!$P:$P,収穫記録!$D:$D,$J$1,収穫記録!$I:$I,$J$2,収穫記録!$J:$J,M$9,収穫記録!$F:$F,$I450,収穫記録!$B:$B,"&gt;="&amp;$J$5,収穫記録!$B:$B,"&lt;="&amp;$J$6)
/_xlfn.UNIQUE(_xlfn._xlws.FILTER($E:$E,$D:$D=$J$3))
/IF($J$4="総計",1,IF($J$4="割合",$H450,$K450/10))
),0)</f>
        <v>0</v>
      </c>
      <c r="N450" s="48" t="str" cm="1">
        <f t="array" ref="N450">IFERROR(
IF(OR(N$9="",$I450=""),"",
SUMIFS(収穫記録!$P:$P,収穫記録!$D:$D,$J$1,収穫記録!$I:$I,$J$2,収穫記録!$J:$J,N$9,収穫記録!$F:$F,$I450,収穫記録!$B:$B,"&gt;="&amp;$J$5,収穫記録!$B:$B,"&lt;="&amp;$J$6)
/_xlfn.UNIQUE(_xlfn._xlws.FILTER($E:$E,$D:$D=$J$3))
/IF($J$4="総計",1,IF($J$4="割合",$H450,$K450/10))
),0)</f>
        <v/>
      </c>
      <c r="O450" s="48" t="str" cm="1">
        <f t="array" ref="O450">IFERROR(
IF(OR(O$9="",$I450=""),"",
SUMIFS(収穫記録!$P:$P,収穫記録!$D:$D,$J$1,収穫記録!$I:$I,$J$2,収穫記録!$J:$J,O$9,収穫記録!$F:$F,$I450,収穫記録!$B:$B,"&gt;="&amp;$J$5,収穫記録!$B:$B,"&lt;="&amp;$J$6)
/_xlfn.UNIQUE(_xlfn._xlws.FILTER($E:$E,$D:$D=$J$3))
/IF($J$4="総計",1,IF($J$4="割合",$H450,$K450/10))
),0)</f>
        <v/>
      </c>
      <c r="P450" s="48" t="str" cm="1">
        <f t="array" ref="P450">IFERROR(
IF(OR(P$9="",$I450=""),"",
SUMIFS(収穫記録!$P:$P,収穫記録!$D:$D,$J$1,収穫記録!$I:$I,$J$2,収穫記録!$J:$J,P$9,収穫記録!$F:$F,$I450,収穫記録!$B:$B,"&gt;="&amp;$J$5,収穫記録!$B:$B,"&lt;="&amp;$J$6)
/_xlfn.UNIQUE(_xlfn._xlws.FILTER($E:$E,$D:$D=$J$3))
/IF($J$4="総計",1,IF($J$4="割合",$H450,$K450/10))
),0)</f>
        <v/>
      </c>
      <c r="Q450" s="48" t="str" cm="1">
        <f t="array" ref="Q450">IFERROR(
IF(OR(Q$9="",$I450=""),"",
SUMIFS(収穫記録!$P:$P,収穫記録!$D:$D,$J$1,収穫記録!$I:$I,$J$2,収穫記録!$J:$J,Q$9,収穫記録!$F:$F,$I450,収穫記録!$B:$B,"&gt;="&amp;$J$5,収穫記録!$B:$B,"&lt;="&amp;$J$6)
/_xlfn.UNIQUE(_xlfn._xlws.FILTER($E:$E,$D:$D=$J$3))
/IF($J$4="総計",1,IF($J$4="割合",$H450,$K450/10))
),0)</f>
        <v/>
      </c>
      <c r="R450" s="48" t="str" cm="1">
        <f t="array" ref="R450">IFERROR(
IF(OR(R$9="",$I450=""),"",
SUMIFS(収穫記録!$P:$P,収穫記録!$D:$D,$J$1,収穫記録!$I:$I,$J$2,収穫記録!$J:$J,R$9,収穫記録!$F:$F,$I450,収穫記録!$B:$B,"&gt;="&amp;$J$5,収穫記録!$B:$B,"&lt;="&amp;$J$6)
/_xlfn.UNIQUE(_xlfn._xlws.FILTER($E:$E,$D:$D=$J$3))
/IF($J$4="総計",1,IF($J$4="割合",$H450,$K450/10))
),0)</f>
        <v/>
      </c>
      <c r="S450" s="48" t="str" cm="1">
        <f t="array" ref="S450">IFERROR(
IF(OR(S$9="",$I450=""),"",
SUMIFS(収穫記録!$P:$P,収穫記録!$D:$D,$J$1,収穫記録!$I:$I,$J$2,収穫記録!$J:$J,S$9,収穫記録!$F:$F,$I450,収穫記録!$B:$B,"&gt;="&amp;$J$5,収穫記録!$B:$B,"&lt;="&amp;$J$6)
/_xlfn.UNIQUE(_xlfn._xlws.FILTER($E:$E,$D:$D=$J$3))
/IF($J$4="総計",1,IF($J$4="割合",$H450,$K450/10))
),0)</f>
        <v/>
      </c>
      <c r="T450" s="48" t="str" cm="1">
        <f t="array" ref="T450">IFERROR(
IF(OR(T$9="",$I450=""),"",
SUMIFS(収穫記録!$P:$P,収穫記録!$D:$D,$J$1,収穫記録!$I:$I,$J$2,収穫記録!$J:$J,T$9,収穫記録!$F:$F,$I450,収穫記録!$B:$B,"&gt;="&amp;$J$5,収穫記録!$B:$B,"&lt;="&amp;$J$6)
/_xlfn.UNIQUE(_xlfn._xlws.FILTER($E:$E,$D:$D=$J$3))
/IF($J$4="総計",1,IF($J$4="割合",$H450,$K450/10))
),0)</f>
        <v/>
      </c>
      <c r="U450" s="48" t="str" cm="1">
        <f t="array" ref="U450">IFERROR(
IF(OR(U$9="",$I450=""),"",
SUMIFS(収穫記録!$P:$P,収穫記録!$D:$D,$J$1,収穫記録!$I:$I,$J$2,収穫記録!$J:$J,U$9,収穫記録!$F:$F,$I450,収穫記録!$B:$B,"&gt;="&amp;$J$5,収穫記録!$B:$B,"&lt;="&amp;$J$6)
/_xlfn.UNIQUE(_xlfn._xlws.FILTER($E:$E,$D:$D=$J$3))
/IF($J$4="総計",1,IF($J$4="割合",$H450,$K450/10))
),0)</f>
        <v/>
      </c>
      <c r="V450" s="48" t="str" cm="1">
        <f t="array" ref="V450">IFERROR(
IF(OR(V$9="",$I450=""),"",
SUMIFS(収穫記録!$P:$P,収穫記録!$D:$D,$J$1,収穫記録!$I:$I,$J$2,収穫記録!$J:$J,V$9,収穫記録!$F:$F,$I450,収穫記録!$B:$B,"&gt;="&amp;$J$5,収穫記録!$B:$B,"&lt;="&amp;$J$6)
/_xlfn.UNIQUE(_xlfn._xlws.FILTER($E:$E,$D:$D=$J$3))
/IF($J$4="総計",1,IF($J$4="割合",$H450,$K450/10))
),0)</f>
        <v/>
      </c>
      <c r="W450" s="48" t="str" cm="1">
        <f t="array" ref="W450">IFERROR(
IF(OR(W$9="",$I450=""),"",
SUMIFS(収穫記録!$P:$P,収穫記録!$D:$D,$J$1,収穫記録!$I:$I,$J$2,収穫記録!$J:$J,W$9,収穫記録!$F:$F,$I450,収穫記録!$B:$B,"&gt;="&amp;$J$5,収穫記録!$B:$B,"&lt;="&amp;$J$6)
/_xlfn.UNIQUE(_xlfn._xlws.FILTER($E:$E,$D:$D=$J$3))
/IF($J$4="総計",1,IF($J$4="割合",$H450,$K450/10))
),0)</f>
        <v/>
      </c>
      <c r="X450" s="48" t="str" cm="1">
        <f t="array" ref="X450">IFERROR(
IF(OR(X$9="",$I450=""),"",
SUMIFS(収穫記録!$P:$P,収穫記録!$D:$D,$J$1,収穫記録!$I:$I,$J$2,収穫記録!$J:$J,X$9,収穫記録!$F:$F,$I450,収穫記録!$B:$B,"&gt;="&amp;$J$5,収穫記録!$B:$B,"&lt;="&amp;$J$6)
/_xlfn.UNIQUE(_xlfn._xlws.FILTER($E:$E,$D:$D=$J$3))
/IF($J$4="総計",1,IF($J$4="割合",$H450,$K450/10))
),0)</f>
        <v/>
      </c>
    </row>
    <row r="451" spans="10:24">
      <c r="J451" s="13"/>
      <c r="K451" s="37"/>
      <c r="L451" s="46" t="str">
        <f t="shared" si="6"/>
        <v/>
      </c>
      <c r="M451" s="47" cm="1">
        <f t="array" ref="M451">IFERROR(
IF(OR(M$9="",$I451=""),"",
SUMIFS(収穫記録!$P:$P,収穫記録!$D:$D,$J$1,収穫記録!$I:$I,$J$2,収穫記録!$J:$J,M$9,収穫記録!$F:$F,$I451,収穫記録!$B:$B,"&gt;="&amp;$J$5,収穫記録!$B:$B,"&lt;="&amp;$J$6)
/_xlfn.UNIQUE(_xlfn._xlws.FILTER($E:$E,$D:$D=$J$3))
/IF($J$4="総計",1,IF($J$4="割合",$H451,$K451/10))
),0)</f>
        <v>0</v>
      </c>
      <c r="N451" s="48" t="str" cm="1">
        <f t="array" ref="N451">IFERROR(
IF(OR(N$9="",$I451=""),"",
SUMIFS(収穫記録!$P:$P,収穫記録!$D:$D,$J$1,収穫記録!$I:$I,$J$2,収穫記録!$J:$J,N$9,収穫記録!$F:$F,$I451,収穫記録!$B:$B,"&gt;="&amp;$J$5,収穫記録!$B:$B,"&lt;="&amp;$J$6)
/_xlfn.UNIQUE(_xlfn._xlws.FILTER($E:$E,$D:$D=$J$3))
/IF($J$4="総計",1,IF($J$4="割合",$H451,$K451/10))
),0)</f>
        <v/>
      </c>
      <c r="O451" s="48" t="str" cm="1">
        <f t="array" ref="O451">IFERROR(
IF(OR(O$9="",$I451=""),"",
SUMIFS(収穫記録!$P:$P,収穫記録!$D:$D,$J$1,収穫記録!$I:$I,$J$2,収穫記録!$J:$J,O$9,収穫記録!$F:$F,$I451,収穫記録!$B:$B,"&gt;="&amp;$J$5,収穫記録!$B:$B,"&lt;="&amp;$J$6)
/_xlfn.UNIQUE(_xlfn._xlws.FILTER($E:$E,$D:$D=$J$3))
/IF($J$4="総計",1,IF($J$4="割合",$H451,$K451/10))
),0)</f>
        <v/>
      </c>
      <c r="P451" s="48" t="str" cm="1">
        <f t="array" ref="P451">IFERROR(
IF(OR(P$9="",$I451=""),"",
SUMIFS(収穫記録!$P:$P,収穫記録!$D:$D,$J$1,収穫記録!$I:$I,$J$2,収穫記録!$J:$J,P$9,収穫記録!$F:$F,$I451,収穫記録!$B:$B,"&gt;="&amp;$J$5,収穫記録!$B:$B,"&lt;="&amp;$J$6)
/_xlfn.UNIQUE(_xlfn._xlws.FILTER($E:$E,$D:$D=$J$3))
/IF($J$4="総計",1,IF($J$4="割合",$H451,$K451/10))
),0)</f>
        <v/>
      </c>
      <c r="Q451" s="48" t="str" cm="1">
        <f t="array" ref="Q451">IFERROR(
IF(OR(Q$9="",$I451=""),"",
SUMIFS(収穫記録!$P:$P,収穫記録!$D:$D,$J$1,収穫記録!$I:$I,$J$2,収穫記録!$J:$J,Q$9,収穫記録!$F:$F,$I451,収穫記録!$B:$B,"&gt;="&amp;$J$5,収穫記録!$B:$B,"&lt;="&amp;$J$6)
/_xlfn.UNIQUE(_xlfn._xlws.FILTER($E:$E,$D:$D=$J$3))
/IF($J$4="総計",1,IF($J$4="割合",$H451,$K451/10))
),0)</f>
        <v/>
      </c>
      <c r="R451" s="48" t="str" cm="1">
        <f t="array" ref="R451">IFERROR(
IF(OR(R$9="",$I451=""),"",
SUMIFS(収穫記録!$P:$P,収穫記録!$D:$D,$J$1,収穫記録!$I:$I,$J$2,収穫記録!$J:$J,R$9,収穫記録!$F:$F,$I451,収穫記録!$B:$B,"&gt;="&amp;$J$5,収穫記録!$B:$B,"&lt;="&amp;$J$6)
/_xlfn.UNIQUE(_xlfn._xlws.FILTER($E:$E,$D:$D=$J$3))
/IF($J$4="総計",1,IF($J$4="割合",$H451,$K451/10))
),0)</f>
        <v/>
      </c>
      <c r="S451" s="48" t="str" cm="1">
        <f t="array" ref="S451">IFERROR(
IF(OR(S$9="",$I451=""),"",
SUMIFS(収穫記録!$P:$P,収穫記録!$D:$D,$J$1,収穫記録!$I:$I,$J$2,収穫記録!$J:$J,S$9,収穫記録!$F:$F,$I451,収穫記録!$B:$B,"&gt;="&amp;$J$5,収穫記録!$B:$B,"&lt;="&amp;$J$6)
/_xlfn.UNIQUE(_xlfn._xlws.FILTER($E:$E,$D:$D=$J$3))
/IF($J$4="総計",1,IF($J$4="割合",$H451,$K451/10))
),0)</f>
        <v/>
      </c>
      <c r="T451" s="48" t="str" cm="1">
        <f t="array" ref="T451">IFERROR(
IF(OR(T$9="",$I451=""),"",
SUMIFS(収穫記録!$P:$P,収穫記録!$D:$D,$J$1,収穫記録!$I:$I,$J$2,収穫記録!$J:$J,T$9,収穫記録!$F:$F,$I451,収穫記録!$B:$B,"&gt;="&amp;$J$5,収穫記録!$B:$B,"&lt;="&amp;$J$6)
/_xlfn.UNIQUE(_xlfn._xlws.FILTER($E:$E,$D:$D=$J$3))
/IF($J$4="総計",1,IF($J$4="割合",$H451,$K451/10))
),0)</f>
        <v/>
      </c>
      <c r="U451" s="48" t="str" cm="1">
        <f t="array" ref="U451">IFERROR(
IF(OR(U$9="",$I451=""),"",
SUMIFS(収穫記録!$P:$P,収穫記録!$D:$D,$J$1,収穫記録!$I:$I,$J$2,収穫記録!$J:$J,U$9,収穫記録!$F:$F,$I451,収穫記録!$B:$B,"&gt;="&amp;$J$5,収穫記録!$B:$B,"&lt;="&amp;$J$6)
/_xlfn.UNIQUE(_xlfn._xlws.FILTER($E:$E,$D:$D=$J$3))
/IF($J$4="総計",1,IF($J$4="割合",$H451,$K451/10))
),0)</f>
        <v/>
      </c>
      <c r="V451" s="48" t="str" cm="1">
        <f t="array" ref="V451">IFERROR(
IF(OR(V$9="",$I451=""),"",
SUMIFS(収穫記録!$P:$P,収穫記録!$D:$D,$J$1,収穫記録!$I:$I,$J$2,収穫記録!$J:$J,V$9,収穫記録!$F:$F,$I451,収穫記録!$B:$B,"&gt;="&amp;$J$5,収穫記録!$B:$B,"&lt;="&amp;$J$6)
/_xlfn.UNIQUE(_xlfn._xlws.FILTER($E:$E,$D:$D=$J$3))
/IF($J$4="総計",1,IF($J$4="割合",$H451,$K451/10))
),0)</f>
        <v/>
      </c>
      <c r="W451" s="48" t="str" cm="1">
        <f t="array" ref="W451">IFERROR(
IF(OR(W$9="",$I451=""),"",
SUMIFS(収穫記録!$P:$P,収穫記録!$D:$D,$J$1,収穫記録!$I:$I,$J$2,収穫記録!$J:$J,W$9,収穫記録!$F:$F,$I451,収穫記録!$B:$B,"&gt;="&amp;$J$5,収穫記録!$B:$B,"&lt;="&amp;$J$6)
/_xlfn.UNIQUE(_xlfn._xlws.FILTER($E:$E,$D:$D=$J$3))
/IF($J$4="総計",1,IF($J$4="割合",$H451,$K451/10))
),0)</f>
        <v/>
      </c>
      <c r="X451" s="48" t="str" cm="1">
        <f t="array" ref="X451">IFERROR(
IF(OR(X$9="",$I451=""),"",
SUMIFS(収穫記録!$P:$P,収穫記録!$D:$D,$J$1,収穫記録!$I:$I,$J$2,収穫記録!$J:$J,X$9,収穫記録!$F:$F,$I451,収穫記録!$B:$B,"&gt;="&amp;$J$5,収穫記録!$B:$B,"&lt;="&amp;$J$6)
/_xlfn.UNIQUE(_xlfn._xlws.FILTER($E:$E,$D:$D=$J$3))
/IF($J$4="総計",1,IF($J$4="割合",$H451,$K451/10))
),0)</f>
        <v/>
      </c>
    </row>
    <row r="452" spans="10:24">
      <c r="J452" s="13"/>
      <c r="K452" s="37"/>
      <c r="L452" s="46" t="str">
        <f t="shared" si="6"/>
        <v/>
      </c>
      <c r="M452" s="47" cm="1">
        <f t="array" ref="M452">IFERROR(
IF(OR(M$9="",$I452=""),"",
SUMIFS(収穫記録!$P:$P,収穫記録!$D:$D,$J$1,収穫記録!$I:$I,$J$2,収穫記録!$J:$J,M$9,収穫記録!$F:$F,$I452,収穫記録!$B:$B,"&gt;="&amp;$J$5,収穫記録!$B:$B,"&lt;="&amp;$J$6)
/_xlfn.UNIQUE(_xlfn._xlws.FILTER($E:$E,$D:$D=$J$3))
/IF($J$4="総計",1,IF($J$4="割合",$H452,$K452/10))
),0)</f>
        <v>0</v>
      </c>
      <c r="N452" s="48" t="str" cm="1">
        <f t="array" ref="N452">IFERROR(
IF(OR(N$9="",$I452=""),"",
SUMIFS(収穫記録!$P:$P,収穫記録!$D:$D,$J$1,収穫記録!$I:$I,$J$2,収穫記録!$J:$J,N$9,収穫記録!$F:$F,$I452,収穫記録!$B:$B,"&gt;="&amp;$J$5,収穫記録!$B:$B,"&lt;="&amp;$J$6)
/_xlfn.UNIQUE(_xlfn._xlws.FILTER($E:$E,$D:$D=$J$3))
/IF($J$4="総計",1,IF($J$4="割合",$H452,$K452/10))
),0)</f>
        <v/>
      </c>
      <c r="O452" s="48" t="str" cm="1">
        <f t="array" ref="O452">IFERROR(
IF(OR(O$9="",$I452=""),"",
SUMIFS(収穫記録!$P:$P,収穫記録!$D:$D,$J$1,収穫記録!$I:$I,$J$2,収穫記録!$J:$J,O$9,収穫記録!$F:$F,$I452,収穫記録!$B:$B,"&gt;="&amp;$J$5,収穫記録!$B:$B,"&lt;="&amp;$J$6)
/_xlfn.UNIQUE(_xlfn._xlws.FILTER($E:$E,$D:$D=$J$3))
/IF($J$4="総計",1,IF($J$4="割合",$H452,$K452/10))
),0)</f>
        <v/>
      </c>
      <c r="P452" s="48" t="str" cm="1">
        <f t="array" ref="P452">IFERROR(
IF(OR(P$9="",$I452=""),"",
SUMIFS(収穫記録!$P:$P,収穫記録!$D:$D,$J$1,収穫記録!$I:$I,$J$2,収穫記録!$J:$J,P$9,収穫記録!$F:$F,$I452,収穫記録!$B:$B,"&gt;="&amp;$J$5,収穫記録!$B:$B,"&lt;="&amp;$J$6)
/_xlfn.UNIQUE(_xlfn._xlws.FILTER($E:$E,$D:$D=$J$3))
/IF($J$4="総計",1,IF($J$4="割合",$H452,$K452/10))
),0)</f>
        <v/>
      </c>
      <c r="Q452" s="48" t="str" cm="1">
        <f t="array" ref="Q452">IFERROR(
IF(OR(Q$9="",$I452=""),"",
SUMIFS(収穫記録!$P:$P,収穫記録!$D:$D,$J$1,収穫記録!$I:$I,$J$2,収穫記録!$J:$J,Q$9,収穫記録!$F:$F,$I452,収穫記録!$B:$B,"&gt;="&amp;$J$5,収穫記録!$B:$B,"&lt;="&amp;$J$6)
/_xlfn.UNIQUE(_xlfn._xlws.FILTER($E:$E,$D:$D=$J$3))
/IF($J$4="総計",1,IF($J$4="割合",$H452,$K452/10))
),0)</f>
        <v/>
      </c>
      <c r="R452" s="48" t="str" cm="1">
        <f t="array" ref="R452">IFERROR(
IF(OR(R$9="",$I452=""),"",
SUMIFS(収穫記録!$P:$P,収穫記録!$D:$D,$J$1,収穫記録!$I:$I,$J$2,収穫記録!$J:$J,R$9,収穫記録!$F:$F,$I452,収穫記録!$B:$B,"&gt;="&amp;$J$5,収穫記録!$B:$B,"&lt;="&amp;$J$6)
/_xlfn.UNIQUE(_xlfn._xlws.FILTER($E:$E,$D:$D=$J$3))
/IF($J$4="総計",1,IF($J$4="割合",$H452,$K452/10))
),0)</f>
        <v/>
      </c>
      <c r="S452" s="48" t="str" cm="1">
        <f t="array" ref="S452">IFERROR(
IF(OR(S$9="",$I452=""),"",
SUMIFS(収穫記録!$P:$P,収穫記録!$D:$D,$J$1,収穫記録!$I:$I,$J$2,収穫記録!$J:$J,S$9,収穫記録!$F:$F,$I452,収穫記録!$B:$B,"&gt;="&amp;$J$5,収穫記録!$B:$B,"&lt;="&amp;$J$6)
/_xlfn.UNIQUE(_xlfn._xlws.FILTER($E:$E,$D:$D=$J$3))
/IF($J$4="総計",1,IF($J$4="割合",$H452,$K452/10))
),0)</f>
        <v/>
      </c>
      <c r="T452" s="48" t="str" cm="1">
        <f t="array" ref="T452">IFERROR(
IF(OR(T$9="",$I452=""),"",
SUMIFS(収穫記録!$P:$P,収穫記録!$D:$D,$J$1,収穫記録!$I:$I,$J$2,収穫記録!$J:$J,T$9,収穫記録!$F:$F,$I452,収穫記録!$B:$B,"&gt;="&amp;$J$5,収穫記録!$B:$B,"&lt;="&amp;$J$6)
/_xlfn.UNIQUE(_xlfn._xlws.FILTER($E:$E,$D:$D=$J$3))
/IF($J$4="総計",1,IF($J$4="割合",$H452,$K452/10))
),0)</f>
        <v/>
      </c>
      <c r="U452" s="48" t="str" cm="1">
        <f t="array" ref="U452">IFERROR(
IF(OR(U$9="",$I452=""),"",
SUMIFS(収穫記録!$P:$P,収穫記録!$D:$D,$J$1,収穫記録!$I:$I,$J$2,収穫記録!$J:$J,U$9,収穫記録!$F:$F,$I452,収穫記録!$B:$B,"&gt;="&amp;$J$5,収穫記録!$B:$B,"&lt;="&amp;$J$6)
/_xlfn.UNIQUE(_xlfn._xlws.FILTER($E:$E,$D:$D=$J$3))
/IF($J$4="総計",1,IF($J$4="割合",$H452,$K452/10))
),0)</f>
        <v/>
      </c>
      <c r="V452" s="48" t="str" cm="1">
        <f t="array" ref="V452">IFERROR(
IF(OR(V$9="",$I452=""),"",
SUMIFS(収穫記録!$P:$P,収穫記録!$D:$D,$J$1,収穫記録!$I:$I,$J$2,収穫記録!$J:$J,V$9,収穫記録!$F:$F,$I452,収穫記録!$B:$B,"&gt;="&amp;$J$5,収穫記録!$B:$B,"&lt;="&amp;$J$6)
/_xlfn.UNIQUE(_xlfn._xlws.FILTER($E:$E,$D:$D=$J$3))
/IF($J$4="総計",1,IF($J$4="割合",$H452,$K452/10))
),0)</f>
        <v/>
      </c>
      <c r="W452" s="48" t="str" cm="1">
        <f t="array" ref="W452">IFERROR(
IF(OR(W$9="",$I452=""),"",
SUMIFS(収穫記録!$P:$P,収穫記録!$D:$D,$J$1,収穫記録!$I:$I,$J$2,収穫記録!$J:$J,W$9,収穫記録!$F:$F,$I452,収穫記録!$B:$B,"&gt;="&amp;$J$5,収穫記録!$B:$B,"&lt;="&amp;$J$6)
/_xlfn.UNIQUE(_xlfn._xlws.FILTER($E:$E,$D:$D=$J$3))
/IF($J$4="総計",1,IF($J$4="割合",$H452,$K452/10))
),0)</f>
        <v/>
      </c>
      <c r="X452" s="48" t="str" cm="1">
        <f t="array" ref="X452">IFERROR(
IF(OR(X$9="",$I452=""),"",
SUMIFS(収穫記録!$P:$P,収穫記録!$D:$D,$J$1,収穫記録!$I:$I,$J$2,収穫記録!$J:$J,X$9,収穫記録!$F:$F,$I452,収穫記録!$B:$B,"&gt;="&amp;$J$5,収穫記録!$B:$B,"&lt;="&amp;$J$6)
/_xlfn.UNIQUE(_xlfn._xlws.FILTER($E:$E,$D:$D=$J$3))
/IF($J$4="総計",1,IF($J$4="割合",$H452,$K452/10))
),0)</f>
        <v/>
      </c>
    </row>
    <row r="453" spans="10:24">
      <c r="J453" s="13"/>
      <c r="K453" s="37"/>
      <c r="L453" s="46" t="str">
        <f t="shared" si="6"/>
        <v/>
      </c>
      <c r="M453" s="47" cm="1">
        <f t="array" ref="M453">IFERROR(
IF(OR(M$9="",$I453=""),"",
SUMIFS(収穫記録!$P:$P,収穫記録!$D:$D,$J$1,収穫記録!$I:$I,$J$2,収穫記録!$J:$J,M$9,収穫記録!$F:$F,$I453,収穫記録!$B:$B,"&gt;="&amp;$J$5,収穫記録!$B:$B,"&lt;="&amp;$J$6)
/_xlfn.UNIQUE(_xlfn._xlws.FILTER($E:$E,$D:$D=$J$3))
/IF($J$4="総計",1,IF($J$4="割合",$H453,$K453/10))
),0)</f>
        <v>0</v>
      </c>
      <c r="N453" s="48" t="str" cm="1">
        <f t="array" ref="N453">IFERROR(
IF(OR(N$9="",$I453=""),"",
SUMIFS(収穫記録!$P:$P,収穫記録!$D:$D,$J$1,収穫記録!$I:$I,$J$2,収穫記録!$J:$J,N$9,収穫記録!$F:$F,$I453,収穫記録!$B:$B,"&gt;="&amp;$J$5,収穫記録!$B:$B,"&lt;="&amp;$J$6)
/_xlfn.UNIQUE(_xlfn._xlws.FILTER($E:$E,$D:$D=$J$3))
/IF($J$4="総計",1,IF($J$4="割合",$H453,$K453/10))
),0)</f>
        <v/>
      </c>
      <c r="O453" s="48" t="str" cm="1">
        <f t="array" ref="O453">IFERROR(
IF(OR(O$9="",$I453=""),"",
SUMIFS(収穫記録!$P:$P,収穫記録!$D:$D,$J$1,収穫記録!$I:$I,$J$2,収穫記録!$J:$J,O$9,収穫記録!$F:$F,$I453,収穫記録!$B:$B,"&gt;="&amp;$J$5,収穫記録!$B:$B,"&lt;="&amp;$J$6)
/_xlfn.UNIQUE(_xlfn._xlws.FILTER($E:$E,$D:$D=$J$3))
/IF($J$4="総計",1,IF($J$4="割合",$H453,$K453/10))
),0)</f>
        <v/>
      </c>
      <c r="P453" s="48" t="str" cm="1">
        <f t="array" ref="P453">IFERROR(
IF(OR(P$9="",$I453=""),"",
SUMIFS(収穫記録!$P:$P,収穫記録!$D:$D,$J$1,収穫記録!$I:$I,$J$2,収穫記録!$J:$J,P$9,収穫記録!$F:$F,$I453,収穫記録!$B:$B,"&gt;="&amp;$J$5,収穫記録!$B:$B,"&lt;="&amp;$J$6)
/_xlfn.UNIQUE(_xlfn._xlws.FILTER($E:$E,$D:$D=$J$3))
/IF($J$4="総計",1,IF($J$4="割合",$H453,$K453/10))
),0)</f>
        <v/>
      </c>
      <c r="Q453" s="48" t="str" cm="1">
        <f t="array" ref="Q453">IFERROR(
IF(OR(Q$9="",$I453=""),"",
SUMIFS(収穫記録!$P:$P,収穫記録!$D:$D,$J$1,収穫記録!$I:$I,$J$2,収穫記録!$J:$J,Q$9,収穫記録!$F:$F,$I453,収穫記録!$B:$B,"&gt;="&amp;$J$5,収穫記録!$B:$B,"&lt;="&amp;$J$6)
/_xlfn.UNIQUE(_xlfn._xlws.FILTER($E:$E,$D:$D=$J$3))
/IF($J$4="総計",1,IF($J$4="割合",$H453,$K453/10))
),0)</f>
        <v/>
      </c>
      <c r="R453" s="48" t="str" cm="1">
        <f t="array" ref="R453">IFERROR(
IF(OR(R$9="",$I453=""),"",
SUMIFS(収穫記録!$P:$P,収穫記録!$D:$D,$J$1,収穫記録!$I:$I,$J$2,収穫記録!$J:$J,R$9,収穫記録!$F:$F,$I453,収穫記録!$B:$B,"&gt;="&amp;$J$5,収穫記録!$B:$B,"&lt;="&amp;$J$6)
/_xlfn.UNIQUE(_xlfn._xlws.FILTER($E:$E,$D:$D=$J$3))
/IF($J$4="総計",1,IF($J$4="割合",$H453,$K453/10))
),0)</f>
        <v/>
      </c>
      <c r="S453" s="48" t="str" cm="1">
        <f t="array" ref="S453">IFERROR(
IF(OR(S$9="",$I453=""),"",
SUMIFS(収穫記録!$P:$P,収穫記録!$D:$D,$J$1,収穫記録!$I:$I,$J$2,収穫記録!$J:$J,S$9,収穫記録!$F:$F,$I453,収穫記録!$B:$B,"&gt;="&amp;$J$5,収穫記録!$B:$B,"&lt;="&amp;$J$6)
/_xlfn.UNIQUE(_xlfn._xlws.FILTER($E:$E,$D:$D=$J$3))
/IF($J$4="総計",1,IF($J$4="割合",$H453,$K453/10))
),0)</f>
        <v/>
      </c>
      <c r="T453" s="48" t="str" cm="1">
        <f t="array" ref="T453">IFERROR(
IF(OR(T$9="",$I453=""),"",
SUMIFS(収穫記録!$P:$P,収穫記録!$D:$D,$J$1,収穫記録!$I:$I,$J$2,収穫記録!$J:$J,T$9,収穫記録!$F:$F,$I453,収穫記録!$B:$B,"&gt;="&amp;$J$5,収穫記録!$B:$B,"&lt;="&amp;$J$6)
/_xlfn.UNIQUE(_xlfn._xlws.FILTER($E:$E,$D:$D=$J$3))
/IF($J$4="総計",1,IF($J$4="割合",$H453,$K453/10))
),0)</f>
        <v/>
      </c>
      <c r="U453" s="48" t="str" cm="1">
        <f t="array" ref="U453">IFERROR(
IF(OR(U$9="",$I453=""),"",
SUMIFS(収穫記録!$P:$P,収穫記録!$D:$D,$J$1,収穫記録!$I:$I,$J$2,収穫記録!$J:$J,U$9,収穫記録!$F:$F,$I453,収穫記録!$B:$B,"&gt;="&amp;$J$5,収穫記録!$B:$B,"&lt;="&amp;$J$6)
/_xlfn.UNIQUE(_xlfn._xlws.FILTER($E:$E,$D:$D=$J$3))
/IF($J$4="総計",1,IF($J$4="割合",$H453,$K453/10))
),0)</f>
        <v/>
      </c>
      <c r="V453" s="48" t="str" cm="1">
        <f t="array" ref="V453">IFERROR(
IF(OR(V$9="",$I453=""),"",
SUMIFS(収穫記録!$P:$P,収穫記録!$D:$D,$J$1,収穫記録!$I:$I,$J$2,収穫記録!$J:$J,V$9,収穫記録!$F:$F,$I453,収穫記録!$B:$B,"&gt;="&amp;$J$5,収穫記録!$B:$B,"&lt;="&amp;$J$6)
/_xlfn.UNIQUE(_xlfn._xlws.FILTER($E:$E,$D:$D=$J$3))
/IF($J$4="総計",1,IF($J$4="割合",$H453,$K453/10))
),0)</f>
        <v/>
      </c>
      <c r="W453" s="48" t="str" cm="1">
        <f t="array" ref="W453">IFERROR(
IF(OR(W$9="",$I453=""),"",
SUMIFS(収穫記録!$P:$P,収穫記録!$D:$D,$J$1,収穫記録!$I:$I,$J$2,収穫記録!$J:$J,W$9,収穫記録!$F:$F,$I453,収穫記録!$B:$B,"&gt;="&amp;$J$5,収穫記録!$B:$B,"&lt;="&amp;$J$6)
/_xlfn.UNIQUE(_xlfn._xlws.FILTER($E:$E,$D:$D=$J$3))
/IF($J$4="総計",1,IF($J$4="割合",$H453,$K453/10))
),0)</f>
        <v/>
      </c>
      <c r="X453" s="48" t="str" cm="1">
        <f t="array" ref="X453">IFERROR(
IF(OR(X$9="",$I453=""),"",
SUMIFS(収穫記録!$P:$P,収穫記録!$D:$D,$J$1,収穫記録!$I:$I,$J$2,収穫記録!$J:$J,X$9,収穫記録!$F:$F,$I453,収穫記録!$B:$B,"&gt;="&amp;$J$5,収穫記録!$B:$B,"&lt;="&amp;$J$6)
/_xlfn.UNIQUE(_xlfn._xlws.FILTER($E:$E,$D:$D=$J$3))
/IF($J$4="総計",1,IF($J$4="割合",$H453,$K453/10))
),0)</f>
        <v/>
      </c>
    </row>
    <row r="454" spans="10:24">
      <c r="J454" s="13"/>
      <c r="K454" s="37"/>
      <c r="L454" s="46" t="str">
        <f t="shared" si="6"/>
        <v/>
      </c>
      <c r="M454" s="47" cm="1">
        <f t="array" ref="M454">IFERROR(
IF(OR(M$9="",$I454=""),"",
SUMIFS(収穫記録!$P:$P,収穫記録!$D:$D,$J$1,収穫記録!$I:$I,$J$2,収穫記録!$J:$J,M$9,収穫記録!$F:$F,$I454,収穫記録!$B:$B,"&gt;="&amp;$J$5,収穫記録!$B:$B,"&lt;="&amp;$J$6)
/_xlfn.UNIQUE(_xlfn._xlws.FILTER($E:$E,$D:$D=$J$3))
/IF($J$4="総計",1,IF($J$4="割合",$H454,$K454/10))
),0)</f>
        <v>0</v>
      </c>
      <c r="N454" s="48" t="str" cm="1">
        <f t="array" ref="N454">IFERROR(
IF(OR(N$9="",$I454=""),"",
SUMIFS(収穫記録!$P:$P,収穫記録!$D:$D,$J$1,収穫記録!$I:$I,$J$2,収穫記録!$J:$J,N$9,収穫記録!$F:$F,$I454,収穫記録!$B:$B,"&gt;="&amp;$J$5,収穫記録!$B:$B,"&lt;="&amp;$J$6)
/_xlfn.UNIQUE(_xlfn._xlws.FILTER($E:$E,$D:$D=$J$3))
/IF($J$4="総計",1,IF($J$4="割合",$H454,$K454/10))
),0)</f>
        <v/>
      </c>
      <c r="O454" s="48" t="str" cm="1">
        <f t="array" ref="O454">IFERROR(
IF(OR(O$9="",$I454=""),"",
SUMIFS(収穫記録!$P:$P,収穫記録!$D:$D,$J$1,収穫記録!$I:$I,$J$2,収穫記録!$J:$J,O$9,収穫記録!$F:$F,$I454,収穫記録!$B:$B,"&gt;="&amp;$J$5,収穫記録!$B:$B,"&lt;="&amp;$J$6)
/_xlfn.UNIQUE(_xlfn._xlws.FILTER($E:$E,$D:$D=$J$3))
/IF($J$4="総計",1,IF($J$4="割合",$H454,$K454/10))
),0)</f>
        <v/>
      </c>
      <c r="P454" s="48" t="str" cm="1">
        <f t="array" ref="P454">IFERROR(
IF(OR(P$9="",$I454=""),"",
SUMIFS(収穫記録!$P:$P,収穫記録!$D:$D,$J$1,収穫記録!$I:$I,$J$2,収穫記録!$J:$J,P$9,収穫記録!$F:$F,$I454,収穫記録!$B:$B,"&gt;="&amp;$J$5,収穫記録!$B:$B,"&lt;="&amp;$J$6)
/_xlfn.UNIQUE(_xlfn._xlws.FILTER($E:$E,$D:$D=$J$3))
/IF($J$4="総計",1,IF($J$4="割合",$H454,$K454/10))
),0)</f>
        <v/>
      </c>
      <c r="Q454" s="48" t="str" cm="1">
        <f t="array" ref="Q454">IFERROR(
IF(OR(Q$9="",$I454=""),"",
SUMIFS(収穫記録!$P:$P,収穫記録!$D:$D,$J$1,収穫記録!$I:$I,$J$2,収穫記録!$J:$J,Q$9,収穫記録!$F:$F,$I454,収穫記録!$B:$B,"&gt;="&amp;$J$5,収穫記録!$B:$B,"&lt;="&amp;$J$6)
/_xlfn.UNIQUE(_xlfn._xlws.FILTER($E:$E,$D:$D=$J$3))
/IF($J$4="総計",1,IF($J$4="割合",$H454,$K454/10))
),0)</f>
        <v/>
      </c>
      <c r="R454" s="48" t="str" cm="1">
        <f t="array" ref="R454">IFERROR(
IF(OR(R$9="",$I454=""),"",
SUMIFS(収穫記録!$P:$P,収穫記録!$D:$D,$J$1,収穫記録!$I:$I,$J$2,収穫記録!$J:$J,R$9,収穫記録!$F:$F,$I454,収穫記録!$B:$B,"&gt;="&amp;$J$5,収穫記録!$B:$B,"&lt;="&amp;$J$6)
/_xlfn.UNIQUE(_xlfn._xlws.FILTER($E:$E,$D:$D=$J$3))
/IF($J$4="総計",1,IF($J$4="割合",$H454,$K454/10))
),0)</f>
        <v/>
      </c>
      <c r="S454" s="48" t="str" cm="1">
        <f t="array" ref="S454">IFERROR(
IF(OR(S$9="",$I454=""),"",
SUMIFS(収穫記録!$P:$P,収穫記録!$D:$D,$J$1,収穫記録!$I:$I,$J$2,収穫記録!$J:$J,S$9,収穫記録!$F:$F,$I454,収穫記録!$B:$B,"&gt;="&amp;$J$5,収穫記録!$B:$B,"&lt;="&amp;$J$6)
/_xlfn.UNIQUE(_xlfn._xlws.FILTER($E:$E,$D:$D=$J$3))
/IF($J$4="総計",1,IF($J$4="割合",$H454,$K454/10))
),0)</f>
        <v/>
      </c>
      <c r="T454" s="48" t="str" cm="1">
        <f t="array" ref="T454">IFERROR(
IF(OR(T$9="",$I454=""),"",
SUMIFS(収穫記録!$P:$P,収穫記録!$D:$D,$J$1,収穫記録!$I:$I,$J$2,収穫記録!$J:$J,T$9,収穫記録!$F:$F,$I454,収穫記録!$B:$B,"&gt;="&amp;$J$5,収穫記録!$B:$B,"&lt;="&amp;$J$6)
/_xlfn.UNIQUE(_xlfn._xlws.FILTER($E:$E,$D:$D=$J$3))
/IF($J$4="総計",1,IF($J$4="割合",$H454,$K454/10))
),0)</f>
        <v/>
      </c>
      <c r="U454" s="48" t="str" cm="1">
        <f t="array" ref="U454">IFERROR(
IF(OR(U$9="",$I454=""),"",
SUMIFS(収穫記録!$P:$P,収穫記録!$D:$D,$J$1,収穫記録!$I:$I,$J$2,収穫記録!$J:$J,U$9,収穫記録!$F:$F,$I454,収穫記録!$B:$B,"&gt;="&amp;$J$5,収穫記録!$B:$B,"&lt;="&amp;$J$6)
/_xlfn.UNIQUE(_xlfn._xlws.FILTER($E:$E,$D:$D=$J$3))
/IF($J$4="総計",1,IF($J$4="割合",$H454,$K454/10))
),0)</f>
        <v/>
      </c>
      <c r="V454" s="48" t="str" cm="1">
        <f t="array" ref="V454">IFERROR(
IF(OR(V$9="",$I454=""),"",
SUMIFS(収穫記録!$P:$P,収穫記録!$D:$D,$J$1,収穫記録!$I:$I,$J$2,収穫記録!$J:$J,V$9,収穫記録!$F:$F,$I454,収穫記録!$B:$B,"&gt;="&amp;$J$5,収穫記録!$B:$B,"&lt;="&amp;$J$6)
/_xlfn.UNIQUE(_xlfn._xlws.FILTER($E:$E,$D:$D=$J$3))
/IF($J$4="総計",1,IF($J$4="割合",$H454,$K454/10))
),0)</f>
        <v/>
      </c>
      <c r="W454" s="48" t="str" cm="1">
        <f t="array" ref="W454">IFERROR(
IF(OR(W$9="",$I454=""),"",
SUMIFS(収穫記録!$P:$P,収穫記録!$D:$D,$J$1,収穫記録!$I:$I,$J$2,収穫記録!$J:$J,W$9,収穫記録!$F:$F,$I454,収穫記録!$B:$B,"&gt;="&amp;$J$5,収穫記録!$B:$B,"&lt;="&amp;$J$6)
/_xlfn.UNIQUE(_xlfn._xlws.FILTER($E:$E,$D:$D=$J$3))
/IF($J$4="総計",1,IF($J$4="割合",$H454,$K454/10))
),0)</f>
        <v/>
      </c>
      <c r="X454" s="48" t="str" cm="1">
        <f t="array" ref="X454">IFERROR(
IF(OR(X$9="",$I454=""),"",
SUMIFS(収穫記録!$P:$P,収穫記録!$D:$D,$J$1,収穫記録!$I:$I,$J$2,収穫記録!$J:$J,X$9,収穫記録!$F:$F,$I454,収穫記録!$B:$B,"&gt;="&amp;$J$5,収穫記録!$B:$B,"&lt;="&amp;$J$6)
/_xlfn.UNIQUE(_xlfn._xlws.FILTER($E:$E,$D:$D=$J$3))
/IF($J$4="総計",1,IF($J$4="割合",$H454,$K454/10))
),0)</f>
        <v/>
      </c>
    </row>
    <row r="455" spans="10:24">
      <c r="J455" s="13"/>
      <c r="K455" s="37"/>
      <c r="L455" s="46" t="str">
        <f t="shared" si="6"/>
        <v/>
      </c>
      <c r="M455" s="47" cm="1">
        <f t="array" ref="M455">IFERROR(
IF(OR(M$9="",$I455=""),"",
SUMIFS(収穫記録!$P:$P,収穫記録!$D:$D,$J$1,収穫記録!$I:$I,$J$2,収穫記録!$J:$J,M$9,収穫記録!$F:$F,$I455,収穫記録!$B:$B,"&gt;="&amp;$J$5,収穫記録!$B:$B,"&lt;="&amp;$J$6)
/_xlfn.UNIQUE(_xlfn._xlws.FILTER($E:$E,$D:$D=$J$3))
/IF($J$4="総計",1,IF($J$4="割合",$H455,$K455/10))
),0)</f>
        <v>0</v>
      </c>
      <c r="N455" s="48" t="str" cm="1">
        <f t="array" ref="N455">IFERROR(
IF(OR(N$9="",$I455=""),"",
SUMIFS(収穫記録!$P:$P,収穫記録!$D:$D,$J$1,収穫記録!$I:$I,$J$2,収穫記録!$J:$J,N$9,収穫記録!$F:$F,$I455,収穫記録!$B:$B,"&gt;="&amp;$J$5,収穫記録!$B:$B,"&lt;="&amp;$J$6)
/_xlfn.UNIQUE(_xlfn._xlws.FILTER($E:$E,$D:$D=$J$3))
/IF($J$4="総計",1,IF($J$4="割合",$H455,$K455/10))
),0)</f>
        <v/>
      </c>
      <c r="O455" s="48" t="str" cm="1">
        <f t="array" ref="O455">IFERROR(
IF(OR(O$9="",$I455=""),"",
SUMIFS(収穫記録!$P:$P,収穫記録!$D:$D,$J$1,収穫記録!$I:$I,$J$2,収穫記録!$J:$J,O$9,収穫記録!$F:$F,$I455,収穫記録!$B:$B,"&gt;="&amp;$J$5,収穫記録!$B:$B,"&lt;="&amp;$J$6)
/_xlfn.UNIQUE(_xlfn._xlws.FILTER($E:$E,$D:$D=$J$3))
/IF($J$4="総計",1,IF($J$4="割合",$H455,$K455/10))
),0)</f>
        <v/>
      </c>
      <c r="P455" s="48" t="str" cm="1">
        <f t="array" ref="P455">IFERROR(
IF(OR(P$9="",$I455=""),"",
SUMIFS(収穫記録!$P:$P,収穫記録!$D:$D,$J$1,収穫記録!$I:$I,$J$2,収穫記録!$J:$J,P$9,収穫記録!$F:$F,$I455,収穫記録!$B:$B,"&gt;="&amp;$J$5,収穫記録!$B:$B,"&lt;="&amp;$J$6)
/_xlfn.UNIQUE(_xlfn._xlws.FILTER($E:$E,$D:$D=$J$3))
/IF($J$4="総計",1,IF($J$4="割合",$H455,$K455/10))
),0)</f>
        <v/>
      </c>
      <c r="Q455" s="48" t="str" cm="1">
        <f t="array" ref="Q455">IFERROR(
IF(OR(Q$9="",$I455=""),"",
SUMIFS(収穫記録!$P:$P,収穫記録!$D:$D,$J$1,収穫記録!$I:$I,$J$2,収穫記録!$J:$J,Q$9,収穫記録!$F:$F,$I455,収穫記録!$B:$B,"&gt;="&amp;$J$5,収穫記録!$B:$B,"&lt;="&amp;$J$6)
/_xlfn.UNIQUE(_xlfn._xlws.FILTER($E:$E,$D:$D=$J$3))
/IF($J$4="総計",1,IF($J$4="割合",$H455,$K455/10))
),0)</f>
        <v/>
      </c>
      <c r="R455" s="48" t="str" cm="1">
        <f t="array" ref="R455">IFERROR(
IF(OR(R$9="",$I455=""),"",
SUMIFS(収穫記録!$P:$P,収穫記録!$D:$D,$J$1,収穫記録!$I:$I,$J$2,収穫記録!$J:$J,R$9,収穫記録!$F:$F,$I455,収穫記録!$B:$B,"&gt;="&amp;$J$5,収穫記録!$B:$B,"&lt;="&amp;$J$6)
/_xlfn.UNIQUE(_xlfn._xlws.FILTER($E:$E,$D:$D=$J$3))
/IF($J$4="総計",1,IF($J$4="割合",$H455,$K455/10))
),0)</f>
        <v/>
      </c>
      <c r="S455" s="48" t="str" cm="1">
        <f t="array" ref="S455">IFERROR(
IF(OR(S$9="",$I455=""),"",
SUMIFS(収穫記録!$P:$P,収穫記録!$D:$D,$J$1,収穫記録!$I:$I,$J$2,収穫記録!$J:$J,S$9,収穫記録!$F:$F,$I455,収穫記録!$B:$B,"&gt;="&amp;$J$5,収穫記録!$B:$B,"&lt;="&amp;$J$6)
/_xlfn.UNIQUE(_xlfn._xlws.FILTER($E:$E,$D:$D=$J$3))
/IF($J$4="総計",1,IF($J$4="割合",$H455,$K455/10))
),0)</f>
        <v/>
      </c>
      <c r="T455" s="48" t="str" cm="1">
        <f t="array" ref="T455">IFERROR(
IF(OR(T$9="",$I455=""),"",
SUMIFS(収穫記録!$P:$P,収穫記録!$D:$D,$J$1,収穫記録!$I:$I,$J$2,収穫記録!$J:$J,T$9,収穫記録!$F:$F,$I455,収穫記録!$B:$B,"&gt;="&amp;$J$5,収穫記録!$B:$B,"&lt;="&amp;$J$6)
/_xlfn.UNIQUE(_xlfn._xlws.FILTER($E:$E,$D:$D=$J$3))
/IF($J$4="総計",1,IF($J$4="割合",$H455,$K455/10))
),0)</f>
        <v/>
      </c>
      <c r="U455" s="48" t="str" cm="1">
        <f t="array" ref="U455">IFERROR(
IF(OR(U$9="",$I455=""),"",
SUMIFS(収穫記録!$P:$P,収穫記録!$D:$D,$J$1,収穫記録!$I:$I,$J$2,収穫記録!$J:$J,U$9,収穫記録!$F:$F,$I455,収穫記録!$B:$B,"&gt;="&amp;$J$5,収穫記録!$B:$B,"&lt;="&amp;$J$6)
/_xlfn.UNIQUE(_xlfn._xlws.FILTER($E:$E,$D:$D=$J$3))
/IF($J$4="総計",1,IF($J$4="割合",$H455,$K455/10))
),0)</f>
        <v/>
      </c>
      <c r="V455" s="48" t="str" cm="1">
        <f t="array" ref="V455">IFERROR(
IF(OR(V$9="",$I455=""),"",
SUMIFS(収穫記録!$P:$P,収穫記録!$D:$D,$J$1,収穫記録!$I:$I,$J$2,収穫記録!$J:$J,V$9,収穫記録!$F:$F,$I455,収穫記録!$B:$B,"&gt;="&amp;$J$5,収穫記録!$B:$B,"&lt;="&amp;$J$6)
/_xlfn.UNIQUE(_xlfn._xlws.FILTER($E:$E,$D:$D=$J$3))
/IF($J$4="総計",1,IF($J$4="割合",$H455,$K455/10))
),0)</f>
        <v/>
      </c>
      <c r="W455" s="48" t="str" cm="1">
        <f t="array" ref="W455">IFERROR(
IF(OR(W$9="",$I455=""),"",
SUMIFS(収穫記録!$P:$P,収穫記録!$D:$D,$J$1,収穫記録!$I:$I,$J$2,収穫記録!$J:$J,W$9,収穫記録!$F:$F,$I455,収穫記録!$B:$B,"&gt;="&amp;$J$5,収穫記録!$B:$B,"&lt;="&amp;$J$6)
/_xlfn.UNIQUE(_xlfn._xlws.FILTER($E:$E,$D:$D=$J$3))
/IF($J$4="総計",1,IF($J$4="割合",$H455,$K455/10))
),0)</f>
        <v/>
      </c>
      <c r="X455" s="48" t="str" cm="1">
        <f t="array" ref="X455">IFERROR(
IF(OR(X$9="",$I455=""),"",
SUMIFS(収穫記録!$P:$P,収穫記録!$D:$D,$J$1,収穫記録!$I:$I,$J$2,収穫記録!$J:$J,X$9,収穫記録!$F:$F,$I455,収穫記録!$B:$B,"&gt;="&amp;$J$5,収穫記録!$B:$B,"&lt;="&amp;$J$6)
/_xlfn.UNIQUE(_xlfn._xlws.FILTER($E:$E,$D:$D=$J$3))
/IF($J$4="総計",1,IF($J$4="割合",$H455,$K455/10))
),0)</f>
        <v/>
      </c>
    </row>
    <row r="456" spans="10:24">
      <c r="J456" s="13"/>
      <c r="K456" s="37"/>
      <c r="L456" s="46" t="str">
        <f t="shared" si="6"/>
        <v/>
      </c>
      <c r="M456" s="47" cm="1">
        <f t="array" ref="M456">IFERROR(
IF(OR(M$9="",$I456=""),"",
SUMIFS(収穫記録!$P:$P,収穫記録!$D:$D,$J$1,収穫記録!$I:$I,$J$2,収穫記録!$J:$J,M$9,収穫記録!$F:$F,$I456,収穫記録!$B:$B,"&gt;="&amp;$J$5,収穫記録!$B:$B,"&lt;="&amp;$J$6)
/_xlfn.UNIQUE(_xlfn._xlws.FILTER($E:$E,$D:$D=$J$3))
/IF($J$4="総計",1,IF($J$4="割合",$H456,$K456/10))
),0)</f>
        <v>0</v>
      </c>
      <c r="N456" s="48" t="str" cm="1">
        <f t="array" ref="N456">IFERROR(
IF(OR(N$9="",$I456=""),"",
SUMIFS(収穫記録!$P:$P,収穫記録!$D:$D,$J$1,収穫記録!$I:$I,$J$2,収穫記録!$J:$J,N$9,収穫記録!$F:$F,$I456,収穫記録!$B:$B,"&gt;="&amp;$J$5,収穫記録!$B:$B,"&lt;="&amp;$J$6)
/_xlfn.UNIQUE(_xlfn._xlws.FILTER($E:$E,$D:$D=$J$3))
/IF($J$4="総計",1,IF($J$4="割合",$H456,$K456/10))
),0)</f>
        <v/>
      </c>
      <c r="O456" s="48" t="str" cm="1">
        <f t="array" ref="O456">IFERROR(
IF(OR(O$9="",$I456=""),"",
SUMIFS(収穫記録!$P:$P,収穫記録!$D:$D,$J$1,収穫記録!$I:$I,$J$2,収穫記録!$J:$J,O$9,収穫記録!$F:$F,$I456,収穫記録!$B:$B,"&gt;="&amp;$J$5,収穫記録!$B:$B,"&lt;="&amp;$J$6)
/_xlfn.UNIQUE(_xlfn._xlws.FILTER($E:$E,$D:$D=$J$3))
/IF($J$4="総計",1,IF($J$4="割合",$H456,$K456/10))
),0)</f>
        <v/>
      </c>
      <c r="P456" s="48" t="str" cm="1">
        <f t="array" ref="P456">IFERROR(
IF(OR(P$9="",$I456=""),"",
SUMIFS(収穫記録!$P:$P,収穫記録!$D:$D,$J$1,収穫記録!$I:$I,$J$2,収穫記録!$J:$J,P$9,収穫記録!$F:$F,$I456,収穫記録!$B:$B,"&gt;="&amp;$J$5,収穫記録!$B:$B,"&lt;="&amp;$J$6)
/_xlfn.UNIQUE(_xlfn._xlws.FILTER($E:$E,$D:$D=$J$3))
/IF($J$4="総計",1,IF($J$4="割合",$H456,$K456/10))
),0)</f>
        <v/>
      </c>
      <c r="Q456" s="48" t="str" cm="1">
        <f t="array" ref="Q456">IFERROR(
IF(OR(Q$9="",$I456=""),"",
SUMIFS(収穫記録!$P:$P,収穫記録!$D:$D,$J$1,収穫記録!$I:$I,$J$2,収穫記録!$J:$J,Q$9,収穫記録!$F:$F,$I456,収穫記録!$B:$B,"&gt;="&amp;$J$5,収穫記録!$B:$B,"&lt;="&amp;$J$6)
/_xlfn.UNIQUE(_xlfn._xlws.FILTER($E:$E,$D:$D=$J$3))
/IF($J$4="総計",1,IF($J$4="割合",$H456,$K456/10))
),0)</f>
        <v/>
      </c>
      <c r="R456" s="48" t="str" cm="1">
        <f t="array" ref="R456">IFERROR(
IF(OR(R$9="",$I456=""),"",
SUMIFS(収穫記録!$P:$P,収穫記録!$D:$D,$J$1,収穫記録!$I:$I,$J$2,収穫記録!$J:$J,R$9,収穫記録!$F:$F,$I456,収穫記録!$B:$B,"&gt;="&amp;$J$5,収穫記録!$B:$B,"&lt;="&amp;$J$6)
/_xlfn.UNIQUE(_xlfn._xlws.FILTER($E:$E,$D:$D=$J$3))
/IF($J$4="総計",1,IF($J$4="割合",$H456,$K456/10))
),0)</f>
        <v/>
      </c>
      <c r="S456" s="48" t="str" cm="1">
        <f t="array" ref="S456">IFERROR(
IF(OR(S$9="",$I456=""),"",
SUMIFS(収穫記録!$P:$P,収穫記録!$D:$D,$J$1,収穫記録!$I:$I,$J$2,収穫記録!$J:$J,S$9,収穫記録!$F:$F,$I456,収穫記録!$B:$B,"&gt;="&amp;$J$5,収穫記録!$B:$B,"&lt;="&amp;$J$6)
/_xlfn.UNIQUE(_xlfn._xlws.FILTER($E:$E,$D:$D=$J$3))
/IF($J$4="総計",1,IF($J$4="割合",$H456,$K456/10))
),0)</f>
        <v/>
      </c>
      <c r="T456" s="48" t="str" cm="1">
        <f t="array" ref="T456">IFERROR(
IF(OR(T$9="",$I456=""),"",
SUMIFS(収穫記録!$P:$P,収穫記録!$D:$D,$J$1,収穫記録!$I:$I,$J$2,収穫記録!$J:$J,T$9,収穫記録!$F:$F,$I456,収穫記録!$B:$B,"&gt;="&amp;$J$5,収穫記録!$B:$B,"&lt;="&amp;$J$6)
/_xlfn.UNIQUE(_xlfn._xlws.FILTER($E:$E,$D:$D=$J$3))
/IF($J$4="総計",1,IF($J$4="割合",$H456,$K456/10))
),0)</f>
        <v/>
      </c>
      <c r="U456" s="48" t="str" cm="1">
        <f t="array" ref="U456">IFERROR(
IF(OR(U$9="",$I456=""),"",
SUMIFS(収穫記録!$P:$P,収穫記録!$D:$D,$J$1,収穫記録!$I:$I,$J$2,収穫記録!$J:$J,U$9,収穫記録!$F:$F,$I456,収穫記録!$B:$B,"&gt;="&amp;$J$5,収穫記録!$B:$B,"&lt;="&amp;$J$6)
/_xlfn.UNIQUE(_xlfn._xlws.FILTER($E:$E,$D:$D=$J$3))
/IF($J$4="総計",1,IF($J$4="割合",$H456,$K456/10))
),0)</f>
        <v/>
      </c>
      <c r="V456" s="48" t="str" cm="1">
        <f t="array" ref="V456">IFERROR(
IF(OR(V$9="",$I456=""),"",
SUMIFS(収穫記録!$P:$P,収穫記録!$D:$D,$J$1,収穫記録!$I:$I,$J$2,収穫記録!$J:$J,V$9,収穫記録!$F:$F,$I456,収穫記録!$B:$B,"&gt;="&amp;$J$5,収穫記録!$B:$B,"&lt;="&amp;$J$6)
/_xlfn.UNIQUE(_xlfn._xlws.FILTER($E:$E,$D:$D=$J$3))
/IF($J$4="総計",1,IF($J$4="割合",$H456,$K456/10))
),0)</f>
        <v/>
      </c>
      <c r="W456" s="48" t="str" cm="1">
        <f t="array" ref="W456">IFERROR(
IF(OR(W$9="",$I456=""),"",
SUMIFS(収穫記録!$P:$P,収穫記録!$D:$D,$J$1,収穫記録!$I:$I,$J$2,収穫記録!$J:$J,W$9,収穫記録!$F:$F,$I456,収穫記録!$B:$B,"&gt;="&amp;$J$5,収穫記録!$B:$B,"&lt;="&amp;$J$6)
/_xlfn.UNIQUE(_xlfn._xlws.FILTER($E:$E,$D:$D=$J$3))
/IF($J$4="総計",1,IF($J$4="割合",$H456,$K456/10))
),0)</f>
        <v/>
      </c>
      <c r="X456" s="48" t="str" cm="1">
        <f t="array" ref="X456">IFERROR(
IF(OR(X$9="",$I456=""),"",
SUMIFS(収穫記録!$P:$P,収穫記録!$D:$D,$J$1,収穫記録!$I:$I,$J$2,収穫記録!$J:$J,X$9,収穫記録!$F:$F,$I456,収穫記録!$B:$B,"&gt;="&amp;$J$5,収穫記録!$B:$B,"&lt;="&amp;$J$6)
/_xlfn.UNIQUE(_xlfn._xlws.FILTER($E:$E,$D:$D=$J$3))
/IF($J$4="総計",1,IF($J$4="割合",$H456,$K456/10))
),0)</f>
        <v/>
      </c>
    </row>
    <row r="457" spans="10:24">
      <c r="J457" s="13"/>
      <c r="K457" s="37"/>
      <c r="L457" s="46" t="str">
        <f t="shared" si="6"/>
        <v/>
      </c>
      <c r="M457" s="47" cm="1">
        <f t="array" ref="M457">IFERROR(
IF(OR(M$9="",$I457=""),"",
SUMIFS(収穫記録!$P:$P,収穫記録!$D:$D,$J$1,収穫記録!$I:$I,$J$2,収穫記録!$J:$J,M$9,収穫記録!$F:$F,$I457,収穫記録!$B:$B,"&gt;="&amp;$J$5,収穫記録!$B:$B,"&lt;="&amp;$J$6)
/_xlfn.UNIQUE(_xlfn._xlws.FILTER($E:$E,$D:$D=$J$3))
/IF($J$4="総計",1,IF($J$4="割合",$H457,$K457/10))
),0)</f>
        <v>0</v>
      </c>
      <c r="N457" s="48" t="str" cm="1">
        <f t="array" ref="N457">IFERROR(
IF(OR(N$9="",$I457=""),"",
SUMIFS(収穫記録!$P:$P,収穫記録!$D:$D,$J$1,収穫記録!$I:$I,$J$2,収穫記録!$J:$J,N$9,収穫記録!$F:$F,$I457,収穫記録!$B:$B,"&gt;="&amp;$J$5,収穫記録!$B:$B,"&lt;="&amp;$J$6)
/_xlfn.UNIQUE(_xlfn._xlws.FILTER($E:$E,$D:$D=$J$3))
/IF($J$4="総計",1,IF($J$4="割合",$H457,$K457/10))
),0)</f>
        <v/>
      </c>
      <c r="O457" s="48" t="str" cm="1">
        <f t="array" ref="O457">IFERROR(
IF(OR(O$9="",$I457=""),"",
SUMIFS(収穫記録!$P:$P,収穫記録!$D:$D,$J$1,収穫記録!$I:$I,$J$2,収穫記録!$J:$J,O$9,収穫記録!$F:$F,$I457,収穫記録!$B:$B,"&gt;="&amp;$J$5,収穫記録!$B:$B,"&lt;="&amp;$J$6)
/_xlfn.UNIQUE(_xlfn._xlws.FILTER($E:$E,$D:$D=$J$3))
/IF($J$4="総計",1,IF($J$4="割合",$H457,$K457/10))
),0)</f>
        <v/>
      </c>
      <c r="P457" s="48" t="str" cm="1">
        <f t="array" ref="P457">IFERROR(
IF(OR(P$9="",$I457=""),"",
SUMIFS(収穫記録!$P:$P,収穫記録!$D:$D,$J$1,収穫記録!$I:$I,$J$2,収穫記録!$J:$J,P$9,収穫記録!$F:$F,$I457,収穫記録!$B:$B,"&gt;="&amp;$J$5,収穫記録!$B:$B,"&lt;="&amp;$J$6)
/_xlfn.UNIQUE(_xlfn._xlws.FILTER($E:$E,$D:$D=$J$3))
/IF($J$4="総計",1,IF($J$4="割合",$H457,$K457/10))
),0)</f>
        <v/>
      </c>
      <c r="Q457" s="48" t="str" cm="1">
        <f t="array" ref="Q457">IFERROR(
IF(OR(Q$9="",$I457=""),"",
SUMIFS(収穫記録!$P:$P,収穫記録!$D:$D,$J$1,収穫記録!$I:$I,$J$2,収穫記録!$J:$J,Q$9,収穫記録!$F:$F,$I457,収穫記録!$B:$B,"&gt;="&amp;$J$5,収穫記録!$B:$B,"&lt;="&amp;$J$6)
/_xlfn.UNIQUE(_xlfn._xlws.FILTER($E:$E,$D:$D=$J$3))
/IF($J$4="総計",1,IF($J$4="割合",$H457,$K457/10))
),0)</f>
        <v/>
      </c>
      <c r="R457" s="48" t="str" cm="1">
        <f t="array" ref="R457">IFERROR(
IF(OR(R$9="",$I457=""),"",
SUMIFS(収穫記録!$P:$P,収穫記録!$D:$D,$J$1,収穫記録!$I:$I,$J$2,収穫記録!$J:$J,R$9,収穫記録!$F:$F,$I457,収穫記録!$B:$B,"&gt;="&amp;$J$5,収穫記録!$B:$B,"&lt;="&amp;$J$6)
/_xlfn.UNIQUE(_xlfn._xlws.FILTER($E:$E,$D:$D=$J$3))
/IF($J$4="総計",1,IF($J$4="割合",$H457,$K457/10))
),0)</f>
        <v/>
      </c>
      <c r="S457" s="48" t="str" cm="1">
        <f t="array" ref="S457">IFERROR(
IF(OR(S$9="",$I457=""),"",
SUMIFS(収穫記録!$P:$P,収穫記録!$D:$D,$J$1,収穫記録!$I:$I,$J$2,収穫記録!$J:$J,S$9,収穫記録!$F:$F,$I457,収穫記録!$B:$B,"&gt;="&amp;$J$5,収穫記録!$B:$B,"&lt;="&amp;$J$6)
/_xlfn.UNIQUE(_xlfn._xlws.FILTER($E:$E,$D:$D=$J$3))
/IF($J$4="総計",1,IF($J$4="割合",$H457,$K457/10))
),0)</f>
        <v/>
      </c>
      <c r="T457" s="48" t="str" cm="1">
        <f t="array" ref="T457">IFERROR(
IF(OR(T$9="",$I457=""),"",
SUMIFS(収穫記録!$P:$P,収穫記録!$D:$D,$J$1,収穫記録!$I:$I,$J$2,収穫記録!$J:$J,T$9,収穫記録!$F:$F,$I457,収穫記録!$B:$B,"&gt;="&amp;$J$5,収穫記録!$B:$B,"&lt;="&amp;$J$6)
/_xlfn.UNIQUE(_xlfn._xlws.FILTER($E:$E,$D:$D=$J$3))
/IF($J$4="総計",1,IF($J$4="割合",$H457,$K457/10))
),0)</f>
        <v/>
      </c>
      <c r="U457" s="48" t="str" cm="1">
        <f t="array" ref="U457">IFERROR(
IF(OR(U$9="",$I457=""),"",
SUMIFS(収穫記録!$P:$P,収穫記録!$D:$D,$J$1,収穫記録!$I:$I,$J$2,収穫記録!$J:$J,U$9,収穫記録!$F:$F,$I457,収穫記録!$B:$B,"&gt;="&amp;$J$5,収穫記録!$B:$B,"&lt;="&amp;$J$6)
/_xlfn.UNIQUE(_xlfn._xlws.FILTER($E:$E,$D:$D=$J$3))
/IF($J$4="総計",1,IF($J$4="割合",$H457,$K457/10))
),0)</f>
        <v/>
      </c>
      <c r="V457" s="48" t="str" cm="1">
        <f t="array" ref="V457">IFERROR(
IF(OR(V$9="",$I457=""),"",
SUMIFS(収穫記録!$P:$P,収穫記録!$D:$D,$J$1,収穫記録!$I:$I,$J$2,収穫記録!$J:$J,V$9,収穫記録!$F:$F,$I457,収穫記録!$B:$B,"&gt;="&amp;$J$5,収穫記録!$B:$B,"&lt;="&amp;$J$6)
/_xlfn.UNIQUE(_xlfn._xlws.FILTER($E:$E,$D:$D=$J$3))
/IF($J$4="総計",1,IF($J$4="割合",$H457,$K457/10))
),0)</f>
        <v/>
      </c>
      <c r="W457" s="48" t="str" cm="1">
        <f t="array" ref="W457">IFERROR(
IF(OR(W$9="",$I457=""),"",
SUMIFS(収穫記録!$P:$P,収穫記録!$D:$D,$J$1,収穫記録!$I:$I,$J$2,収穫記録!$J:$J,W$9,収穫記録!$F:$F,$I457,収穫記録!$B:$B,"&gt;="&amp;$J$5,収穫記録!$B:$B,"&lt;="&amp;$J$6)
/_xlfn.UNIQUE(_xlfn._xlws.FILTER($E:$E,$D:$D=$J$3))
/IF($J$4="総計",1,IF($J$4="割合",$H457,$K457/10))
),0)</f>
        <v/>
      </c>
      <c r="X457" s="48" t="str" cm="1">
        <f t="array" ref="X457">IFERROR(
IF(OR(X$9="",$I457=""),"",
SUMIFS(収穫記録!$P:$P,収穫記録!$D:$D,$J$1,収穫記録!$I:$I,$J$2,収穫記録!$J:$J,X$9,収穫記録!$F:$F,$I457,収穫記録!$B:$B,"&gt;="&amp;$J$5,収穫記録!$B:$B,"&lt;="&amp;$J$6)
/_xlfn.UNIQUE(_xlfn._xlws.FILTER($E:$E,$D:$D=$J$3))
/IF($J$4="総計",1,IF($J$4="割合",$H457,$K457/10))
),0)</f>
        <v/>
      </c>
    </row>
    <row r="458" spans="10:24">
      <c r="J458" s="13"/>
      <c r="K458" s="37"/>
      <c r="L458" s="46" t="str">
        <f t="shared" si="6"/>
        <v/>
      </c>
      <c r="M458" s="47" cm="1">
        <f t="array" ref="M458">IFERROR(
IF(OR(M$9="",$I458=""),"",
SUMIFS(収穫記録!$P:$P,収穫記録!$D:$D,$J$1,収穫記録!$I:$I,$J$2,収穫記録!$J:$J,M$9,収穫記録!$F:$F,$I458,収穫記録!$B:$B,"&gt;="&amp;$J$5,収穫記録!$B:$B,"&lt;="&amp;$J$6)
/_xlfn.UNIQUE(_xlfn._xlws.FILTER($E:$E,$D:$D=$J$3))
/IF($J$4="総計",1,IF($J$4="割合",$H458,$K458/10))
),0)</f>
        <v>0</v>
      </c>
      <c r="N458" s="48" t="str" cm="1">
        <f t="array" ref="N458">IFERROR(
IF(OR(N$9="",$I458=""),"",
SUMIFS(収穫記録!$P:$P,収穫記録!$D:$D,$J$1,収穫記録!$I:$I,$J$2,収穫記録!$J:$J,N$9,収穫記録!$F:$F,$I458,収穫記録!$B:$B,"&gt;="&amp;$J$5,収穫記録!$B:$B,"&lt;="&amp;$J$6)
/_xlfn.UNIQUE(_xlfn._xlws.FILTER($E:$E,$D:$D=$J$3))
/IF($J$4="総計",1,IF($J$4="割合",$H458,$K458/10))
),0)</f>
        <v/>
      </c>
      <c r="O458" s="48" t="str" cm="1">
        <f t="array" ref="O458">IFERROR(
IF(OR(O$9="",$I458=""),"",
SUMIFS(収穫記録!$P:$P,収穫記録!$D:$D,$J$1,収穫記録!$I:$I,$J$2,収穫記録!$J:$J,O$9,収穫記録!$F:$F,$I458,収穫記録!$B:$B,"&gt;="&amp;$J$5,収穫記録!$B:$B,"&lt;="&amp;$J$6)
/_xlfn.UNIQUE(_xlfn._xlws.FILTER($E:$E,$D:$D=$J$3))
/IF($J$4="総計",1,IF($J$4="割合",$H458,$K458/10))
),0)</f>
        <v/>
      </c>
      <c r="P458" s="48" t="str" cm="1">
        <f t="array" ref="P458">IFERROR(
IF(OR(P$9="",$I458=""),"",
SUMIFS(収穫記録!$P:$P,収穫記録!$D:$D,$J$1,収穫記録!$I:$I,$J$2,収穫記録!$J:$J,P$9,収穫記録!$F:$F,$I458,収穫記録!$B:$B,"&gt;="&amp;$J$5,収穫記録!$B:$B,"&lt;="&amp;$J$6)
/_xlfn.UNIQUE(_xlfn._xlws.FILTER($E:$E,$D:$D=$J$3))
/IF($J$4="総計",1,IF($J$4="割合",$H458,$K458/10))
),0)</f>
        <v/>
      </c>
      <c r="Q458" s="48" t="str" cm="1">
        <f t="array" ref="Q458">IFERROR(
IF(OR(Q$9="",$I458=""),"",
SUMIFS(収穫記録!$P:$P,収穫記録!$D:$D,$J$1,収穫記録!$I:$I,$J$2,収穫記録!$J:$J,Q$9,収穫記録!$F:$F,$I458,収穫記録!$B:$B,"&gt;="&amp;$J$5,収穫記録!$B:$B,"&lt;="&amp;$J$6)
/_xlfn.UNIQUE(_xlfn._xlws.FILTER($E:$E,$D:$D=$J$3))
/IF($J$4="総計",1,IF($J$4="割合",$H458,$K458/10))
),0)</f>
        <v/>
      </c>
      <c r="R458" s="48" t="str" cm="1">
        <f t="array" ref="R458">IFERROR(
IF(OR(R$9="",$I458=""),"",
SUMIFS(収穫記録!$P:$P,収穫記録!$D:$D,$J$1,収穫記録!$I:$I,$J$2,収穫記録!$J:$J,R$9,収穫記録!$F:$F,$I458,収穫記録!$B:$B,"&gt;="&amp;$J$5,収穫記録!$B:$B,"&lt;="&amp;$J$6)
/_xlfn.UNIQUE(_xlfn._xlws.FILTER($E:$E,$D:$D=$J$3))
/IF($J$4="総計",1,IF($J$4="割合",$H458,$K458/10))
),0)</f>
        <v/>
      </c>
      <c r="S458" s="48" t="str" cm="1">
        <f t="array" ref="S458">IFERROR(
IF(OR(S$9="",$I458=""),"",
SUMIFS(収穫記録!$P:$P,収穫記録!$D:$D,$J$1,収穫記録!$I:$I,$J$2,収穫記録!$J:$J,S$9,収穫記録!$F:$F,$I458,収穫記録!$B:$B,"&gt;="&amp;$J$5,収穫記録!$B:$B,"&lt;="&amp;$J$6)
/_xlfn.UNIQUE(_xlfn._xlws.FILTER($E:$E,$D:$D=$J$3))
/IF($J$4="総計",1,IF($J$4="割合",$H458,$K458/10))
),0)</f>
        <v/>
      </c>
      <c r="T458" s="48" t="str" cm="1">
        <f t="array" ref="T458">IFERROR(
IF(OR(T$9="",$I458=""),"",
SUMIFS(収穫記録!$P:$P,収穫記録!$D:$D,$J$1,収穫記録!$I:$I,$J$2,収穫記録!$J:$J,T$9,収穫記録!$F:$F,$I458,収穫記録!$B:$B,"&gt;="&amp;$J$5,収穫記録!$B:$B,"&lt;="&amp;$J$6)
/_xlfn.UNIQUE(_xlfn._xlws.FILTER($E:$E,$D:$D=$J$3))
/IF($J$4="総計",1,IF($J$4="割合",$H458,$K458/10))
),0)</f>
        <v/>
      </c>
      <c r="U458" s="48" t="str" cm="1">
        <f t="array" ref="U458">IFERROR(
IF(OR(U$9="",$I458=""),"",
SUMIFS(収穫記録!$P:$P,収穫記録!$D:$D,$J$1,収穫記録!$I:$I,$J$2,収穫記録!$J:$J,U$9,収穫記録!$F:$F,$I458,収穫記録!$B:$B,"&gt;="&amp;$J$5,収穫記録!$B:$B,"&lt;="&amp;$J$6)
/_xlfn.UNIQUE(_xlfn._xlws.FILTER($E:$E,$D:$D=$J$3))
/IF($J$4="総計",1,IF($J$4="割合",$H458,$K458/10))
),0)</f>
        <v/>
      </c>
      <c r="V458" s="48" t="str" cm="1">
        <f t="array" ref="V458">IFERROR(
IF(OR(V$9="",$I458=""),"",
SUMIFS(収穫記録!$P:$P,収穫記録!$D:$D,$J$1,収穫記録!$I:$I,$J$2,収穫記録!$J:$J,V$9,収穫記録!$F:$F,$I458,収穫記録!$B:$B,"&gt;="&amp;$J$5,収穫記録!$B:$B,"&lt;="&amp;$J$6)
/_xlfn.UNIQUE(_xlfn._xlws.FILTER($E:$E,$D:$D=$J$3))
/IF($J$4="総計",1,IF($J$4="割合",$H458,$K458/10))
),0)</f>
        <v/>
      </c>
      <c r="W458" s="48" t="str" cm="1">
        <f t="array" ref="W458">IFERROR(
IF(OR(W$9="",$I458=""),"",
SUMIFS(収穫記録!$P:$P,収穫記録!$D:$D,$J$1,収穫記録!$I:$I,$J$2,収穫記録!$J:$J,W$9,収穫記録!$F:$F,$I458,収穫記録!$B:$B,"&gt;="&amp;$J$5,収穫記録!$B:$B,"&lt;="&amp;$J$6)
/_xlfn.UNIQUE(_xlfn._xlws.FILTER($E:$E,$D:$D=$J$3))
/IF($J$4="総計",1,IF($J$4="割合",$H458,$K458/10))
),0)</f>
        <v/>
      </c>
      <c r="X458" s="48" t="str" cm="1">
        <f t="array" ref="X458">IFERROR(
IF(OR(X$9="",$I458=""),"",
SUMIFS(収穫記録!$P:$P,収穫記録!$D:$D,$J$1,収穫記録!$I:$I,$J$2,収穫記録!$J:$J,X$9,収穫記録!$F:$F,$I458,収穫記録!$B:$B,"&gt;="&amp;$J$5,収穫記録!$B:$B,"&lt;="&amp;$J$6)
/_xlfn.UNIQUE(_xlfn._xlws.FILTER($E:$E,$D:$D=$J$3))
/IF($J$4="総計",1,IF($J$4="割合",$H458,$K458/10))
),0)</f>
        <v/>
      </c>
    </row>
    <row r="459" spans="10:24">
      <c r="J459" s="13"/>
      <c r="K459" s="37"/>
      <c r="L459" s="46" t="str">
        <f t="shared" si="6"/>
        <v/>
      </c>
      <c r="M459" s="47" cm="1">
        <f t="array" ref="M459">IFERROR(
IF(OR(M$9="",$I459=""),"",
SUMIFS(収穫記録!$P:$P,収穫記録!$D:$D,$J$1,収穫記録!$I:$I,$J$2,収穫記録!$J:$J,M$9,収穫記録!$F:$F,$I459,収穫記録!$B:$B,"&gt;="&amp;$J$5,収穫記録!$B:$B,"&lt;="&amp;$J$6)
/_xlfn.UNIQUE(_xlfn._xlws.FILTER($E:$E,$D:$D=$J$3))
/IF($J$4="総計",1,IF($J$4="割合",$H459,$K459/10))
),0)</f>
        <v>0</v>
      </c>
      <c r="N459" s="48" t="str" cm="1">
        <f t="array" ref="N459">IFERROR(
IF(OR(N$9="",$I459=""),"",
SUMIFS(収穫記録!$P:$P,収穫記録!$D:$D,$J$1,収穫記録!$I:$I,$J$2,収穫記録!$J:$J,N$9,収穫記録!$F:$F,$I459,収穫記録!$B:$B,"&gt;="&amp;$J$5,収穫記録!$B:$B,"&lt;="&amp;$J$6)
/_xlfn.UNIQUE(_xlfn._xlws.FILTER($E:$E,$D:$D=$J$3))
/IF($J$4="総計",1,IF($J$4="割合",$H459,$K459/10))
),0)</f>
        <v/>
      </c>
      <c r="O459" s="48" t="str" cm="1">
        <f t="array" ref="O459">IFERROR(
IF(OR(O$9="",$I459=""),"",
SUMIFS(収穫記録!$P:$P,収穫記録!$D:$D,$J$1,収穫記録!$I:$I,$J$2,収穫記録!$J:$J,O$9,収穫記録!$F:$F,$I459,収穫記録!$B:$B,"&gt;="&amp;$J$5,収穫記録!$B:$B,"&lt;="&amp;$J$6)
/_xlfn.UNIQUE(_xlfn._xlws.FILTER($E:$E,$D:$D=$J$3))
/IF($J$4="総計",1,IF($J$4="割合",$H459,$K459/10))
),0)</f>
        <v/>
      </c>
      <c r="P459" s="48" t="str" cm="1">
        <f t="array" ref="P459">IFERROR(
IF(OR(P$9="",$I459=""),"",
SUMIFS(収穫記録!$P:$P,収穫記録!$D:$D,$J$1,収穫記録!$I:$I,$J$2,収穫記録!$J:$J,P$9,収穫記録!$F:$F,$I459,収穫記録!$B:$B,"&gt;="&amp;$J$5,収穫記録!$B:$B,"&lt;="&amp;$J$6)
/_xlfn.UNIQUE(_xlfn._xlws.FILTER($E:$E,$D:$D=$J$3))
/IF($J$4="総計",1,IF($J$4="割合",$H459,$K459/10))
),0)</f>
        <v/>
      </c>
      <c r="Q459" s="48" t="str" cm="1">
        <f t="array" ref="Q459">IFERROR(
IF(OR(Q$9="",$I459=""),"",
SUMIFS(収穫記録!$P:$P,収穫記録!$D:$D,$J$1,収穫記録!$I:$I,$J$2,収穫記録!$J:$J,Q$9,収穫記録!$F:$F,$I459,収穫記録!$B:$B,"&gt;="&amp;$J$5,収穫記録!$B:$B,"&lt;="&amp;$J$6)
/_xlfn.UNIQUE(_xlfn._xlws.FILTER($E:$E,$D:$D=$J$3))
/IF($J$4="総計",1,IF($J$4="割合",$H459,$K459/10))
),0)</f>
        <v/>
      </c>
      <c r="R459" s="48" t="str" cm="1">
        <f t="array" ref="R459">IFERROR(
IF(OR(R$9="",$I459=""),"",
SUMIFS(収穫記録!$P:$P,収穫記録!$D:$D,$J$1,収穫記録!$I:$I,$J$2,収穫記録!$J:$J,R$9,収穫記録!$F:$F,$I459,収穫記録!$B:$B,"&gt;="&amp;$J$5,収穫記録!$B:$B,"&lt;="&amp;$J$6)
/_xlfn.UNIQUE(_xlfn._xlws.FILTER($E:$E,$D:$D=$J$3))
/IF($J$4="総計",1,IF($J$4="割合",$H459,$K459/10))
),0)</f>
        <v/>
      </c>
      <c r="S459" s="48" t="str" cm="1">
        <f t="array" ref="S459">IFERROR(
IF(OR(S$9="",$I459=""),"",
SUMIFS(収穫記録!$P:$P,収穫記録!$D:$D,$J$1,収穫記録!$I:$I,$J$2,収穫記録!$J:$J,S$9,収穫記録!$F:$F,$I459,収穫記録!$B:$B,"&gt;="&amp;$J$5,収穫記録!$B:$B,"&lt;="&amp;$J$6)
/_xlfn.UNIQUE(_xlfn._xlws.FILTER($E:$E,$D:$D=$J$3))
/IF($J$4="総計",1,IF($J$4="割合",$H459,$K459/10))
),0)</f>
        <v/>
      </c>
      <c r="T459" s="48" t="str" cm="1">
        <f t="array" ref="T459">IFERROR(
IF(OR(T$9="",$I459=""),"",
SUMIFS(収穫記録!$P:$P,収穫記録!$D:$D,$J$1,収穫記録!$I:$I,$J$2,収穫記録!$J:$J,T$9,収穫記録!$F:$F,$I459,収穫記録!$B:$B,"&gt;="&amp;$J$5,収穫記録!$B:$B,"&lt;="&amp;$J$6)
/_xlfn.UNIQUE(_xlfn._xlws.FILTER($E:$E,$D:$D=$J$3))
/IF($J$4="総計",1,IF($J$4="割合",$H459,$K459/10))
),0)</f>
        <v/>
      </c>
      <c r="U459" s="48" t="str" cm="1">
        <f t="array" ref="U459">IFERROR(
IF(OR(U$9="",$I459=""),"",
SUMIFS(収穫記録!$P:$P,収穫記録!$D:$D,$J$1,収穫記録!$I:$I,$J$2,収穫記録!$J:$J,U$9,収穫記録!$F:$F,$I459,収穫記録!$B:$B,"&gt;="&amp;$J$5,収穫記録!$B:$B,"&lt;="&amp;$J$6)
/_xlfn.UNIQUE(_xlfn._xlws.FILTER($E:$E,$D:$D=$J$3))
/IF($J$4="総計",1,IF($J$4="割合",$H459,$K459/10))
),0)</f>
        <v/>
      </c>
      <c r="V459" s="48" t="str" cm="1">
        <f t="array" ref="V459">IFERROR(
IF(OR(V$9="",$I459=""),"",
SUMIFS(収穫記録!$P:$P,収穫記録!$D:$D,$J$1,収穫記録!$I:$I,$J$2,収穫記録!$J:$J,V$9,収穫記録!$F:$F,$I459,収穫記録!$B:$B,"&gt;="&amp;$J$5,収穫記録!$B:$B,"&lt;="&amp;$J$6)
/_xlfn.UNIQUE(_xlfn._xlws.FILTER($E:$E,$D:$D=$J$3))
/IF($J$4="総計",1,IF($J$4="割合",$H459,$K459/10))
),0)</f>
        <v/>
      </c>
      <c r="W459" s="48" t="str" cm="1">
        <f t="array" ref="W459">IFERROR(
IF(OR(W$9="",$I459=""),"",
SUMIFS(収穫記録!$P:$P,収穫記録!$D:$D,$J$1,収穫記録!$I:$I,$J$2,収穫記録!$J:$J,W$9,収穫記録!$F:$F,$I459,収穫記録!$B:$B,"&gt;="&amp;$J$5,収穫記録!$B:$B,"&lt;="&amp;$J$6)
/_xlfn.UNIQUE(_xlfn._xlws.FILTER($E:$E,$D:$D=$J$3))
/IF($J$4="総計",1,IF($J$4="割合",$H459,$K459/10))
),0)</f>
        <v/>
      </c>
      <c r="X459" s="48" t="str" cm="1">
        <f t="array" ref="X459">IFERROR(
IF(OR(X$9="",$I459=""),"",
SUMIFS(収穫記録!$P:$P,収穫記録!$D:$D,$J$1,収穫記録!$I:$I,$J$2,収穫記録!$J:$J,X$9,収穫記録!$F:$F,$I459,収穫記録!$B:$B,"&gt;="&amp;$J$5,収穫記録!$B:$B,"&lt;="&amp;$J$6)
/_xlfn.UNIQUE(_xlfn._xlws.FILTER($E:$E,$D:$D=$J$3))
/IF($J$4="総計",1,IF($J$4="割合",$H459,$K459/10))
),0)</f>
        <v/>
      </c>
    </row>
    <row r="460" spans="10:24">
      <c r="J460" s="13"/>
      <c r="K460" s="37"/>
      <c r="L460" s="46" t="str">
        <f t="shared" si="6"/>
        <v/>
      </c>
      <c r="M460" s="47" cm="1">
        <f t="array" ref="M460">IFERROR(
IF(OR(M$9="",$I460=""),"",
SUMIFS(収穫記録!$P:$P,収穫記録!$D:$D,$J$1,収穫記録!$I:$I,$J$2,収穫記録!$J:$J,M$9,収穫記録!$F:$F,$I460,収穫記録!$B:$B,"&gt;="&amp;$J$5,収穫記録!$B:$B,"&lt;="&amp;$J$6)
/_xlfn.UNIQUE(_xlfn._xlws.FILTER($E:$E,$D:$D=$J$3))
/IF($J$4="総計",1,IF($J$4="割合",$H460,$K460/10))
),0)</f>
        <v>0</v>
      </c>
      <c r="N460" s="48" t="str" cm="1">
        <f t="array" ref="N460">IFERROR(
IF(OR(N$9="",$I460=""),"",
SUMIFS(収穫記録!$P:$P,収穫記録!$D:$D,$J$1,収穫記録!$I:$I,$J$2,収穫記録!$J:$J,N$9,収穫記録!$F:$F,$I460,収穫記録!$B:$B,"&gt;="&amp;$J$5,収穫記録!$B:$B,"&lt;="&amp;$J$6)
/_xlfn.UNIQUE(_xlfn._xlws.FILTER($E:$E,$D:$D=$J$3))
/IF($J$4="総計",1,IF($J$4="割合",$H460,$K460/10))
),0)</f>
        <v/>
      </c>
      <c r="O460" s="48" t="str" cm="1">
        <f t="array" ref="O460">IFERROR(
IF(OR(O$9="",$I460=""),"",
SUMIFS(収穫記録!$P:$P,収穫記録!$D:$D,$J$1,収穫記録!$I:$I,$J$2,収穫記録!$J:$J,O$9,収穫記録!$F:$F,$I460,収穫記録!$B:$B,"&gt;="&amp;$J$5,収穫記録!$B:$B,"&lt;="&amp;$J$6)
/_xlfn.UNIQUE(_xlfn._xlws.FILTER($E:$E,$D:$D=$J$3))
/IF($J$4="総計",1,IF($J$4="割合",$H460,$K460/10))
),0)</f>
        <v/>
      </c>
      <c r="P460" s="48" t="str" cm="1">
        <f t="array" ref="P460">IFERROR(
IF(OR(P$9="",$I460=""),"",
SUMIFS(収穫記録!$P:$P,収穫記録!$D:$D,$J$1,収穫記録!$I:$I,$J$2,収穫記録!$J:$J,P$9,収穫記録!$F:$F,$I460,収穫記録!$B:$B,"&gt;="&amp;$J$5,収穫記録!$B:$B,"&lt;="&amp;$J$6)
/_xlfn.UNIQUE(_xlfn._xlws.FILTER($E:$E,$D:$D=$J$3))
/IF($J$4="総計",1,IF($J$4="割合",$H460,$K460/10))
),0)</f>
        <v/>
      </c>
      <c r="Q460" s="48" t="str" cm="1">
        <f t="array" ref="Q460">IFERROR(
IF(OR(Q$9="",$I460=""),"",
SUMIFS(収穫記録!$P:$P,収穫記録!$D:$D,$J$1,収穫記録!$I:$I,$J$2,収穫記録!$J:$J,Q$9,収穫記録!$F:$F,$I460,収穫記録!$B:$B,"&gt;="&amp;$J$5,収穫記録!$B:$B,"&lt;="&amp;$J$6)
/_xlfn.UNIQUE(_xlfn._xlws.FILTER($E:$E,$D:$D=$J$3))
/IF($J$4="総計",1,IF($J$4="割合",$H460,$K460/10))
),0)</f>
        <v/>
      </c>
      <c r="R460" s="48" t="str" cm="1">
        <f t="array" ref="R460">IFERROR(
IF(OR(R$9="",$I460=""),"",
SUMIFS(収穫記録!$P:$P,収穫記録!$D:$D,$J$1,収穫記録!$I:$I,$J$2,収穫記録!$J:$J,R$9,収穫記録!$F:$F,$I460,収穫記録!$B:$B,"&gt;="&amp;$J$5,収穫記録!$B:$B,"&lt;="&amp;$J$6)
/_xlfn.UNIQUE(_xlfn._xlws.FILTER($E:$E,$D:$D=$J$3))
/IF($J$4="総計",1,IF($J$4="割合",$H460,$K460/10))
),0)</f>
        <v/>
      </c>
      <c r="S460" s="48" t="str" cm="1">
        <f t="array" ref="S460">IFERROR(
IF(OR(S$9="",$I460=""),"",
SUMIFS(収穫記録!$P:$P,収穫記録!$D:$D,$J$1,収穫記録!$I:$I,$J$2,収穫記録!$J:$J,S$9,収穫記録!$F:$F,$I460,収穫記録!$B:$B,"&gt;="&amp;$J$5,収穫記録!$B:$B,"&lt;="&amp;$J$6)
/_xlfn.UNIQUE(_xlfn._xlws.FILTER($E:$E,$D:$D=$J$3))
/IF($J$4="総計",1,IF($J$4="割合",$H460,$K460/10))
),0)</f>
        <v/>
      </c>
      <c r="T460" s="48" t="str" cm="1">
        <f t="array" ref="T460">IFERROR(
IF(OR(T$9="",$I460=""),"",
SUMIFS(収穫記録!$P:$P,収穫記録!$D:$D,$J$1,収穫記録!$I:$I,$J$2,収穫記録!$J:$J,T$9,収穫記録!$F:$F,$I460,収穫記録!$B:$B,"&gt;="&amp;$J$5,収穫記録!$B:$B,"&lt;="&amp;$J$6)
/_xlfn.UNIQUE(_xlfn._xlws.FILTER($E:$E,$D:$D=$J$3))
/IF($J$4="総計",1,IF($J$4="割合",$H460,$K460/10))
),0)</f>
        <v/>
      </c>
      <c r="U460" s="48" t="str" cm="1">
        <f t="array" ref="U460">IFERROR(
IF(OR(U$9="",$I460=""),"",
SUMIFS(収穫記録!$P:$P,収穫記録!$D:$D,$J$1,収穫記録!$I:$I,$J$2,収穫記録!$J:$J,U$9,収穫記録!$F:$F,$I460,収穫記録!$B:$B,"&gt;="&amp;$J$5,収穫記録!$B:$B,"&lt;="&amp;$J$6)
/_xlfn.UNIQUE(_xlfn._xlws.FILTER($E:$E,$D:$D=$J$3))
/IF($J$4="総計",1,IF($J$4="割合",$H460,$K460/10))
),0)</f>
        <v/>
      </c>
      <c r="V460" s="48" t="str" cm="1">
        <f t="array" ref="V460">IFERROR(
IF(OR(V$9="",$I460=""),"",
SUMIFS(収穫記録!$P:$P,収穫記録!$D:$D,$J$1,収穫記録!$I:$I,$J$2,収穫記録!$J:$J,V$9,収穫記録!$F:$F,$I460,収穫記録!$B:$B,"&gt;="&amp;$J$5,収穫記録!$B:$B,"&lt;="&amp;$J$6)
/_xlfn.UNIQUE(_xlfn._xlws.FILTER($E:$E,$D:$D=$J$3))
/IF($J$4="総計",1,IF($J$4="割合",$H460,$K460/10))
),0)</f>
        <v/>
      </c>
      <c r="W460" s="48" t="str" cm="1">
        <f t="array" ref="W460">IFERROR(
IF(OR(W$9="",$I460=""),"",
SUMIFS(収穫記録!$P:$P,収穫記録!$D:$D,$J$1,収穫記録!$I:$I,$J$2,収穫記録!$J:$J,W$9,収穫記録!$F:$F,$I460,収穫記録!$B:$B,"&gt;="&amp;$J$5,収穫記録!$B:$B,"&lt;="&amp;$J$6)
/_xlfn.UNIQUE(_xlfn._xlws.FILTER($E:$E,$D:$D=$J$3))
/IF($J$4="総計",1,IF($J$4="割合",$H460,$K460/10))
),0)</f>
        <v/>
      </c>
      <c r="X460" s="48" t="str" cm="1">
        <f t="array" ref="X460">IFERROR(
IF(OR(X$9="",$I460=""),"",
SUMIFS(収穫記録!$P:$P,収穫記録!$D:$D,$J$1,収穫記録!$I:$I,$J$2,収穫記録!$J:$J,X$9,収穫記録!$F:$F,$I460,収穫記録!$B:$B,"&gt;="&amp;$J$5,収穫記録!$B:$B,"&lt;="&amp;$J$6)
/_xlfn.UNIQUE(_xlfn._xlws.FILTER($E:$E,$D:$D=$J$3))
/IF($J$4="総計",1,IF($J$4="割合",$H460,$K460/10))
),0)</f>
        <v/>
      </c>
    </row>
    <row r="461" spans="10:24">
      <c r="J461" s="13"/>
      <c r="K461" s="37"/>
      <c r="L461" s="46" t="str">
        <f t="shared" ref="L461:L509" si="7">IF(I461="","",
IF($J$4="割合",1,
SUM(M461:X461)
)
)</f>
        <v/>
      </c>
      <c r="M461" s="47" cm="1">
        <f t="array" ref="M461">IFERROR(
IF(OR(M$9="",$I461=""),"",
SUMIFS(収穫記録!$P:$P,収穫記録!$D:$D,$J$1,収穫記録!$I:$I,$J$2,収穫記録!$J:$J,M$9,収穫記録!$F:$F,$I461,収穫記録!$B:$B,"&gt;="&amp;$J$5,収穫記録!$B:$B,"&lt;="&amp;$J$6)
/_xlfn.UNIQUE(_xlfn._xlws.FILTER($E:$E,$D:$D=$J$3))
/IF($J$4="総計",1,IF($J$4="割合",$H461,$K461/10))
),0)</f>
        <v>0</v>
      </c>
      <c r="N461" s="48" t="str" cm="1">
        <f t="array" ref="N461">IFERROR(
IF(OR(N$9="",$I461=""),"",
SUMIFS(収穫記録!$P:$P,収穫記録!$D:$D,$J$1,収穫記録!$I:$I,$J$2,収穫記録!$J:$J,N$9,収穫記録!$F:$F,$I461,収穫記録!$B:$B,"&gt;="&amp;$J$5,収穫記録!$B:$B,"&lt;="&amp;$J$6)
/_xlfn.UNIQUE(_xlfn._xlws.FILTER($E:$E,$D:$D=$J$3))
/IF($J$4="総計",1,IF($J$4="割合",$H461,$K461/10))
),0)</f>
        <v/>
      </c>
      <c r="O461" s="48" t="str" cm="1">
        <f t="array" ref="O461">IFERROR(
IF(OR(O$9="",$I461=""),"",
SUMIFS(収穫記録!$P:$P,収穫記録!$D:$D,$J$1,収穫記録!$I:$I,$J$2,収穫記録!$J:$J,O$9,収穫記録!$F:$F,$I461,収穫記録!$B:$B,"&gt;="&amp;$J$5,収穫記録!$B:$B,"&lt;="&amp;$J$6)
/_xlfn.UNIQUE(_xlfn._xlws.FILTER($E:$E,$D:$D=$J$3))
/IF($J$4="総計",1,IF($J$4="割合",$H461,$K461/10))
),0)</f>
        <v/>
      </c>
      <c r="P461" s="48" t="str" cm="1">
        <f t="array" ref="P461">IFERROR(
IF(OR(P$9="",$I461=""),"",
SUMIFS(収穫記録!$P:$P,収穫記録!$D:$D,$J$1,収穫記録!$I:$I,$J$2,収穫記録!$J:$J,P$9,収穫記録!$F:$F,$I461,収穫記録!$B:$B,"&gt;="&amp;$J$5,収穫記録!$B:$B,"&lt;="&amp;$J$6)
/_xlfn.UNIQUE(_xlfn._xlws.FILTER($E:$E,$D:$D=$J$3))
/IF($J$4="総計",1,IF($J$4="割合",$H461,$K461/10))
),0)</f>
        <v/>
      </c>
      <c r="Q461" s="48" t="str" cm="1">
        <f t="array" ref="Q461">IFERROR(
IF(OR(Q$9="",$I461=""),"",
SUMIFS(収穫記録!$P:$P,収穫記録!$D:$D,$J$1,収穫記録!$I:$I,$J$2,収穫記録!$J:$J,Q$9,収穫記録!$F:$F,$I461,収穫記録!$B:$B,"&gt;="&amp;$J$5,収穫記録!$B:$B,"&lt;="&amp;$J$6)
/_xlfn.UNIQUE(_xlfn._xlws.FILTER($E:$E,$D:$D=$J$3))
/IF($J$4="総計",1,IF($J$4="割合",$H461,$K461/10))
),0)</f>
        <v/>
      </c>
      <c r="R461" s="48" t="str" cm="1">
        <f t="array" ref="R461">IFERROR(
IF(OR(R$9="",$I461=""),"",
SUMIFS(収穫記録!$P:$P,収穫記録!$D:$D,$J$1,収穫記録!$I:$I,$J$2,収穫記録!$J:$J,R$9,収穫記録!$F:$F,$I461,収穫記録!$B:$B,"&gt;="&amp;$J$5,収穫記録!$B:$B,"&lt;="&amp;$J$6)
/_xlfn.UNIQUE(_xlfn._xlws.FILTER($E:$E,$D:$D=$J$3))
/IF($J$4="総計",1,IF($J$4="割合",$H461,$K461/10))
),0)</f>
        <v/>
      </c>
      <c r="S461" s="48" t="str" cm="1">
        <f t="array" ref="S461">IFERROR(
IF(OR(S$9="",$I461=""),"",
SUMIFS(収穫記録!$P:$P,収穫記録!$D:$D,$J$1,収穫記録!$I:$I,$J$2,収穫記録!$J:$J,S$9,収穫記録!$F:$F,$I461,収穫記録!$B:$B,"&gt;="&amp;$J$5,収穫記録!$B:$B,"&lt;="&amp;$J$6)
/_xlfn.UNIQUE(_xlfn._xlws.FILTER($E:$E,$D:$D=$J$3))
/IF($J$4="総計",1,IF($J$4="割合",$H461,$K461/10))
),0)</f>
        <v/>
      </c>
      <c r="T461" s="48" t="str" cm="1">
        <f t="array" ref="T461">IFERROR(
IF(OR(T$9="",$I461=""),"",
SUMIFS(収穫記録!$P:$P,収穫記録!$D:$D,$J$1,収穫記録!$I:$I,$J$2,収穫記録!$J:$J,T$9,収穫記録!$F:$F,$I461,収穫記録!$B:$B,"&gt;="&amp;$J$5,収穫記録!$B:$B,"&lt;="&amp;$J$6)
/_xlfn.UNIQUE(_xlfn._xlws.FILTER($E:$E,$D:$D=$J$3))
/IF($J$4="総計",1,IF($J$4="割合",$H461,$K461/10))
),0)</f>
        <v/>
      </c>
      <c r="U461" s="48" t="str" cm="1">
        <f t="array" ref="U461">IFERROR(
IF(OR(U$9="",$I461=""),"",
SUMIFS(収穫記録!$P:$P,収穫記録!$D:$D,$J$1,収穫記録!$I:$I,$J$2,収穫記録!$J:$J,U$9,収穫記録!$F:$F,$I461,収穫記録!$B:$B,"&gt;="&amp;$J$5,収穫記録!$B:$B,"&lt;="&amp;$J$6)
/_xlfn.UNIQUE(_xlfn._xlws.FILTER($E:$E,$D:$D=$J$3))
/IF($J$4="総計",1,IF($J$4="割合",$H461,$K461/10))
),0)</f>
        <v/>
      </c>
      <c r="V461" s="48" t="str" cm="1">
        <f t="array" ref="V461">IFERROR(
IF(OR(V$9="",$I461=""),"",
SUMIFS(収穫記録!$P:$P,収穫記録!$D:$D,$J$1,収穫記録!$I:$I,$J$2,収穫記録!$J:$J,V$9,収穫記録!$F:$F,$I461,収穫記録!$B:$B,"&gt;="&amp;$J$5,収穫記録!$B:$B,"&lt;="&amp;$J$6)
/_xlfn.UNIQUE(_xlfn._xlws.FILTER($E:$E,$D:$D=$J$3))
/IF($J$4="総計",1,IF($J$4="割合",$H461,$K461/10))
),0)</f>
        <v/>
      </c>
      <c r="W461" s="48" t="str" cm="1">
        <f t="array" ref="W461">IFERROR(
IF(OR(W$9="",$I461=""),"",
SUMIFS(収穫記録!$P:$P,収穫記録!$D:$D,$J$1,収穫記録!$I:$I,$J$2,収穫記録!$J:$J,W$9,収穫記録!$F:$F,$I461,収穫記録!$B:$B,"&gt;="&amp;$J$5,収穫記録!$B:$B,"&lt;="&amp;$J$6)
/_xlfn.UNIQUE(_xlfn._xlws.FILTER($E:$E,$D:$D=$J$3))
/IF($J$4="総計",1,IF($J$4="割合",$H461,$K461/10))
),0)</f>
        <v/>
      </c>
      <c r="X461" s="48" t="str" cm="1">
        <f t="array" ref="X461">IFERROR(
IF(OR(X$9="",$I461=""),"",
SUMIFS(収穫記録!$P:$P,収穫記録!$D:$D,$J$1,収穫記録!$I:$I,$J$2,収穫記録!$J:$J,X$9,収穫記録!$F:$F,$I461,収穫記録!$B:$B,"&gt;="&amp;$J$5,収穫記録!$B:$B,"&lt;="&amp;$J$6)
/_xlfn.UNIQUE(_xlfn._xlws.FILTER($E:$E,$D:$D=$J$3))
/IF($J$4="総計",1,IF($J$4="割合",$H461,$K461/10))
),0)</f>
        <v/>
      </c>
    </row>
    <row r="462" spans="10:24">
      <c r="J462" s="13"/>
      <c r="K462" s="37"/>
      <c r="L462" s="46" t="str">
        <f t="shared" si="7"/>
        <v/>
      </c>
      <c r="M462" s="47" cm="1">
        <f t="array" ref="M462">IFERROR(
IF(OR(M$9="",$I462=""),"",
SUMIFS(収穫記録!$P:$P,収穫記録!$D:$D,$J$1,収穫記録!$I:$I,$J$2,収穫記録!$J:$J,M$9,収穫記録!$F:$F,$I462,収穫記録!$B:$B,"&gt;="&amp;$J$5,収穫記録!$B:$B,"&lt;="&amp;$J$6)
/_xlfn.UNIQUE(_xlfn._xlws.FILTER($E:$E,$D:$D=$J$3))
/IF($J$4="総計",1,IF($J$4="割合",$H462,$K462/10))
),0)</f>
        <v>0</v>
      </c>
      <c r="N462" s="48" t="str" cm="1">
        <f t="array" ref="N462">IFERROR(
IF(OR(N$9="",$I462=""),"",
SUMIFS(収穫記録!$P:$P,収穫記録!$D:$D,$J$1,収穫記録!$I:$I,$J$2,収穫記録!$J:$J,N$9,収穫記録!$F:$F,$I462,収穫記録!$B:$B,"&gt;="&amp;$J$5,収穫記録!$B:$B,"&lt;="&amp;$J$6)
/_xlfn.UNIQUE(_xlfn._xlws.FILTER($E:$E,$D:$D=$J$3))
/IF($J$4="総計",1,IF($J$4="割合",$H462,$K462/10))
),0)</f>
        <v/>
      </c>
      <c r="O462" s="48" t="str" cm="1">
        <f t="array" ref="O462">IFERROR(
IF(OR(O$9="",$I462=""),"",
SUMIFS(収穫記録!$P:$P,収穫記録!$D:$D,$J$1,収穫記録!$I:$I,$J$2,収穫記録!$J:$J,O$9,収穫記録!$F:$F,$I462,収穫記録!$B:$B,"&gt;="&amp;$J$5,収穫記録!$B:$B,"&lt;="&amp;$J$6)
/_xlfn.UNIQUE(_xlfn._xlws.FILTER($E:$E,$D:$D=$J$3))
/IF($J$4="総計",1,IF($J$4="割合",$H462,$K462/10))
),0)</f>
        <v/>
      </c>
      <c r="P462" s="48" t="str" cm="1">
        <f t="array" ref="P462">IFERROR(
IF(OR(P$9="",$I462=""),"",
SUMIFS(収穫記録!$P:$P,収穫記録!$D:$D,$J$1,収穫記録!$I:$I,$J$2,収穫記録!$J:$J,P$9,収穫記録!$F:$F,$I462,収穫記録!$B:$B,"&gt;="&amp;$J$5,収穫記録!$B:$B,"&lt;="&amp;$J$6)
/_xlfn.UNIQUE(_xlfn._xlws.FILTER($E:$E,$D:$D=$J$3))
/IF($J$4="総計",1,IF($J$4="割合",$H462,$K462/10))
),0)</f>
        <v/>
      </c>
      <c r="Q462" s="48" t="str" cm="1">
        <f t="array" ref="Q462">IFERROR(
IF(OR(Q$9="",$I462=""),"",
SUMIFS(収穫記録!$P:$P,収穫記録!$D:$D,$J$1,収穫記録!$I:$I,$J$2,収穫記録!$J:$J,Q$9,収穫記録!$F:$F,$I462,収穫記録!$B:$B,"&gt;="&amp;$J$5,収穫記録!$B:$B,"&lt;="&amp;$J$6)
/_xlfn.UNIQUE(_xlfn._xlws.FILTER($E:$E,$D:$D=$J$3))
/IF($J$4="総計",1,IF($J$4="割合",$H462,$K462/10))
),0)</f>
        <v/>
      </c>
      <c r="R462" s="48" t="str" cm="1">
        <f t="array" ref="R462">IFERROR(
IF(OR(R$9="",$I462=""),"",
SUMIFS(収穫記録!$P:$P,収穫記録!$D:$D,$J$1,収穫記録!$I:$I,$J$2,収穫記録!$J:$J,R$9,収穫記録!$F:$F,$I462,収穫記録!$B:$B,"&gt;="&amp;$J$5,収穫記録!$B:$B,"&lt;="&amp;$J$6)
/_xlfn.UNIQUE(_xlfn._xlws.FILTER($E:$E,$D:$D=$J$3))
/IF($J$4="総計",1,IF($J$4="割合",$H462,$K462/10))
),0)</f>
        <v/>
      </c>
      <c r="S462" s="48" t="str" cm="1">
        <f t="array" ref="S462">IFERROR(
IF(OR(S$9="",$I462=""),"",
SUMIFS(収穫記録!$P:$P,収穫記録!$D:$D,$J$1,収穫記録!$I:$I,$J$2,収穫記録!$J:$J,S$9,収穫記録!$F:$F,$I462,収穫記録!$B:$B,"&gt;="&amp;$J$5,収穫記録!$B:$B,"&lt;="&amp;$J$6)
/_xlfn.UNIQUE(_xlfn._xlws.FILTER($E:$E,$D:$D=$J$3))
/IF($J$4="総計",1,IF($J$4="割合",$H462,$K462/10))
),0)</f>
        <v/>
      </c>
      <c r="T462" s="48" t="str" cm="1">
        <f t="array" ref="T462">IFERROR(
IF(OR(T$9="",$I462=""),"",
SUMIFS(収穫記録!$P:$P,収穫記録!$D:$D,$J$1,収穫記録!$I:$I,$J$2,収穫記録!$J:$J,T$9,収穫記録!$F:$F,$I462,収穫記録!$B:$B,"&gt;="&amp;$J$5,収穫記録!$B:$B,"&lt;="&amp;$J$6)
/_xlfn.UNIQUE(_xlfn._xlws.FILTER($E:$E,$D:$D=$J$3))
/IF($J$4="総計",1,IF($J$4="割合",$H462,$K462/10))
),0)</f>
        <v/>
      </c>
      <c r="U462" s="48" t="str" cm="1">
        <f t="array" ref="U462">IFERROR(
IF(OR(U$9="",$I462=""),"",
SUMIFS(収穫記録!$P:$P,収穫記録!$D:$D,$J$1,収穫記録!$I:$I,$J$2,収穫記録!$J:$J,U$9,収穫記録!$F:$F,$I462,収穫記録!$B:$B,"&gt;="&amp;$J$5,収穫記録!$B:$B,"&lt;="&amp;$J$6)
/_xlfn.UNIQUE(_xlfn._xlws.FILTER($E:$E,$D:$D=$J$3))
/IF($J$4="総計",1,IF($J$4="割合",$H462,$K462/10))
),0)</f>
        <v/>
      </c>
      <c r="V462" s="48" t="str" cm="1">
        <f t="array" ref="V462">IFERROR(
IF(OR(V$9="",$I462=""),"",
SUMIFS(収穫記録!$P:$P,収穫記録!$D:$D,$J$1,収穫記録!$I:$I,$J$2,収穫記録!$J:$J,V$9,収穫記録!$F:$F,$I462,収穫記録!$B:$B,"&gt;="&amp;$J$5,収穫記録!$B:$B,"&lt;="&amp;$J$6)
/_xlfn.UNIQUE(_xlfn._xlws.FILTER($E:$E,$D:$D=$J$3))
/IF($J$4="総計",1,IF($J$4="割合",$H462,$K462/10))
),0)</f>
        <v/>
      </c>
      <c r="W462" s="48" t="str" cm="1">
        <f t="array" ref="W462">IFERROR(
IF(OR(W$9="",$I462=""),"",
SUMIFS(収穫記録!$P:$P,収穫記録!$D:$D,$J$1,収穫記録!$I:$I,$J$2,収穫記録!$J:$J,W$9,収穫記録!$F:$F,$I462,収穫記録!$B:$B,"&gt;="&amp;$J$5,収穫記録!$B:$B,"&lt;="&amp;$J$6)
/_xlfn.UNIQUE(_xlfn._xlws.FILTER($E:$E,$D:$D=$J$3))
/IF($J$4="総計",1,IF($J$4="割合",$H462,$K462/10))
),0)</f>
        <v/>
      </c>
      <c r="X462" s="48" t="str" cm="1">
        <f t="array" ref="X462">IFERROR(
IF(OR(X$9="",$I462=""),"",
SUMIFS(収穫記録!$P:$P,収穫記録!$D:$D,$J$1,収穫記録!$I:$I,$J$2,収穫記録!$J:$J,X$9,収穫記録!$F:$F,$I462,収穫記録!$B:$B,"&gt;="&amp;$J$5,収穫記録!$B:$B,"&lt;="&amp;$J$6)
/_xlfn.UNIQUE(_xlfn._xlws.FILTER($E:$E,$D:$D=$J$3))
/IF($J$4="総計",1,IF($J$4="割合",$H462,$K462/10))
),0)</f>
        <v/>
      </c>
    </row>
    <row r="463" spans="10:24">
      <c r="J463" s="13"/>
      <c r="K463" s="37"/>
      <c r="L463" s="46" t="str">
        <f t="shared" si="7"/>
        <v/>
      </c>
      <c r="M463" s="47" cm="1">
        <f t="array" ref="M463">IFERROR(
IF(OR(M$9="",$I463=""),"",
SUMIFS(収穫記録!$P:$P,収穫記録!$D:$D,$J$1,収穫記録!$I:$I,$J$2,収穫記録!$J:$J,M$9,収穫記録!$F:$F,$I463,収穫記録!$B:$B,"&gt;="&amp;$J$5,収穫記録!$B:$B,"&lt;="&amp;$J$6)
/_xlfn.UNIQUE(_xlfn._xlws.FILTER($E:$E,$D:$D=$J$3))
/IF($J$4="総計",1,IF($J$4="割合",$H463,$K463/10))
),0)</f>
        <v>0</v>
      </c>
      <c r="N463" s="48" t="str" cm="1">
        <f t="array" ref="N463">IFERROR(
IF(OR(N$9="",$I463=""),"",
SUMIFS(収穫記録!$P:$P,収穫記録!$D:$D,$J$1,収穫記録!$I:$I,$J$2,収穫記録!$J:$J,N$9,収穫記録!$F:$F,$I463,収穫記録!$B:$B,"&gt;="&amp;$J$5,収穫記録!$B:$B,"&lt;="&amp;$J$6)
/_xlfn.UNIQUE(_xlfn._xlws.FILTER($E:$E,$D:$D=$J$3))
/IF($J$4="総計",1,IF($J$4="割合",$H463,$K463/10))
),0)</f>
        <v/>
      </c>
      <c r="O463" s="48" t="str" cm="1">
        <f t="array" ref="O463">IFERROR(
IF(OR(O$9="",$I463=""),"",
SUMIFS(収穫記録!$P:$P,収穫記録!$D:$D,$J$1,収穫記録!$I:$I,$J$2,収穫記録!$J:$J,O$9,収穫記録!$F:$F,$I463,収穫記録!$B:$B,"&gt;="&amp;$J$5,収穫記録!$B:$B,"&lt;="&amp;$J$6)
/_xlfn.UNIQUE(_xlfn._xlws.FILTER($E:$E,$D:$D=$J$3))
/IF($J$4="総計",1,IF($J$4="割合",$H463,$K463/10))
),0)</f>
        <v/>
      </c>
      <c r="P463" s="48" t="str" cm="1">
        <f t="array" ref="P463">IFERROR(
IF(OR(P$9="",$I463=""),"",
SUMIFS(収穫記録!$P:$P,収穫記録!$D:$D,$J$1,収穫記録!$I:$I,$J$2,収穫記録!$J:$J,P$9,収穫記録!$F:$F,$I463,収穫記録!$B:$B,"&gt;="&amp;$J$5,収穫記録!$B:$B,"&lt;="&amp;$J$6)
/_xlfn.UNIQUE(_xlfn._xlws.FILTER($E:$E,$D:$D=$J$3))
/IF($J$4="総計",1,IF($J$4="割合",$H463,$K463/10))
),0)</f>
        <v/>
      </c>
      <c r="Q463" s="48" t="str" cm="1">
        <f t="array" ref="Q463">IFERROR(
IF(OR(Q$9="",$I463=""),"",
SUMIFS(収穫記録!$P:$P,収穫記録!$D:$D,$J$1,収穫記録!$I:$I,$J$2,収穫記録!$J:$J,Q$9,収穫記録!$F:$F,$I463,収穫記録!$B:$B,"&gt;="&amp;$J$5,収穫記録!$B:$B,"&lt;="&amp;$J$6)
/_xlfn.UNIQUE(_xlfn._xlws.FILTER($E:$E,$D:$D=$J$3))
/IF($J$4="総計",1,IF($J$4="割合",$H463,$K463/10))
),0)</f>
        <v/>
      </c>
      <c r="R463" s="48" t="str" cm="1">
        <f t="array" ref="R463">IFERROR(
IF(OR(R$9="",$I463=""),"",
SUMIFS(収穫記録!$P:$P,収穫記録!$D:$D,$J$1,収穫記録!$I:$I,$J$2,収穫記録!$J:$J,R$9,収穫記録!$F:$F,$I463,収穫記録!$B:$B,"&gt;="&amp;$J$5,収穫記録!$B:$B,"&lt;="&amp;$J$6)
/_xlfn.UNIQUE(_xlfn._xlws.FILTER($E:$E,$D:$D=$J$3))
/IF($J$4="総計",1,IF($J$4="割合",$H463,$K463/10))
),0)</f>
        <v/>
      </c>
      <c r="S463" s="48" t="str" cm="1">
        <f t="array" ref="S463">IFERROR(
IF(OR(S$9="",$I463=""),"",
SUMIFS(収穫記録!$P:$P,収穫記録!$D:$D,$J$1,収穫記録!$I:$I,$J$2,収穫記録!$J:$J,S$9,収穫記録!$F:$F,$I463,収穫記録!$B:$B,"&gt;="&amp;$J$5,収穫記録!$B:$B,"&lt;="&amp;$J$6)
/_xlfn.UNIQUE(_xlfn._xlws.FILTER($E:$E,$D:$D=$J$3))
/IF($J$4="総計",1,IF($J$4="割合",$H463,$K463/10))
),0)</f>
        <v/>
      </c>
      <c r="T463" s="48" t="str" cm="1">
        <f t="array" ref="T463">IFERROR(
IF(OR(T$9="",$I463=""),"",
SUMIFS(収穫記録!$P:$P,収穫記録!$D:$D,$J$1,収穫記録!$I:$I,$J$2,収穫記録!$J:$J,T$9,収穫記録!$F:$F,$I463,収穫記録!$B:$B,"&gt;="&amp;$J$5,収穫記録!$B:$B,"&lt;="&amp;$J$6)
/_xlfn.UNIQUE(_xlfn._xlws.FILTER($E:$E,$D:$D=$J$3))
/IF($J$4="総計",1,IF($J$4="割合",$H463,$K463/10))
),0)</f>
        <v/>
      </c>
      <c r="U463" s="48" t="str" cm="1">
        <f t="array" ref="U463">IFERROR(
IF(OR(U$9="",$I463=""),"",
SUMIFS(収穫記録!$P:$P,収穫記録!$D:$D,$J$1,収穫記録!$I:$I,$J$2,収穫記録!$J:$J,U$9,収穫記録!$F:$F,$I463,収穫記録!$B:$B,"&gt;="&amp;$J$5,収穫記録!$B:$B,"&lt;="&amp;$J$6)
/_xlfn.UNIQUE(_xlfn._xlws.FILTER($E:$E,$D:$D=$J$3))
/IF($J$4="総計",1,IF($J$4="割合",$H463,$K463/10))
),0)</f>
        <v/>
      </c>
      <c r="V463" s="48" t="str" cm="1">
        <f t="array" ref="V463">IFERROR(
IF(OR(V$9="",$I463=""),"",
SUMIFS(収穫記録!$P:$P,収穫記録!$D:$D,$J$1,収穫記録!$I:$I,$J$2,収穫記録!$J:$J,V$9,収穫記録!$F:$F,$I463,収穫記録!$B:$B,"&gt;="&amp;$J$5,収穫記録!$B:$B,"&lt;="&amp;$J$6)
/_xlfn.UNIQUE(_xlfn._xlws.FILTER($E:$E,$D:$D=$J$3))
/IF($J$4="総計",1,IF($J$4="割合",$H463,$K463/10))
),0)</f>
        <v/>
      </c>
      <c r="W463" s="48" t="str" cm="1">
        <f t="array" ref="W463">IFERROR(
IF(OR(W$9="",$I463=""),"",
SUMIFS(収穫記録!$P:$P,収穫記録!$D:$D,$J$1,収穫記録!$I:$I,$J$2,収穫記録!$J:$J,W$9,収穫記録!$F:$F,$I463,収穫記録!$B:$B,"&gt;="&amp;$J$5,収穫記録!$B:$B,"&lt;="&amp;$J$6)
/_xlfn.UNIQUE(_xlfn._xlws.FILTER($E:$E,$D:$D=$J$3))
/IF($J$4="総計",1,IF($J$4="割合",$H463,$K463/10))
),0)</f>
        <v/>
      </c>
      <c r="X463" s="48" t="str" cm="1">
        <f t="array" ref="X463">IFERROR(
IF(OR(X$9="",$I463=""),"",
SUMIFS(収穫記録!$P:$P,収穫記録!$D:$D,$J$1,収穫記録!$I:$I,$J$2,収穫記録!$J:$J,X$9,収穫記録!$F:$F,$I463,収穫記録!$B:$B,"&gt;="&amp;$J$5,収穫記録!$B:$B,"&lt;="&amp;$J$6)
/_xlfn.UNIQUE(_xlfn._xlws.FILTER($E:$E,$D:$D=$J$3))
/IF($J$4="総計",1,IF($J$4="割合",$H463,$K463/10))
),0)</f>
        <v/>
      </c>
    </row>
    <row r="464" spans="10:24">
      <c r="J464" s="13"/>
      <c r="K464" s="37"/>
      <c r="L464" s="46" t="str">
        <f t="shared" si="7"/>
        <v/>
      </c>
      <c r="M464" s="47" cm="1">
        <f t="array" ref="M464">IFERROR(
IF(OR(M$9="",$I464=""),"",
SUMIFS(収穫記録!$P:$P,収穫記録!$D:$D,$J$1,収穫記録!$I:$I,$J$2,収穫記録!$J:$J,M$9,収穫記録!$F:$F,$I464,収穫記録!$B:$B,"&gt;="&amp;$J$5,収穫記録!$B:$B,"&lt;="&amp;$J$6)
/_xlfn.UNIQUE(_xlfn._xlws.FILTER($E:$E,$D:$D=$J$3))
/IF($J$4="総計",1,IF($J$4="割合",$H464,$K464/10))
),0)</f>
        <v>0</v>
      </c>
      <c r="N464" s="48" t="str" cm="1">
        <f t="array" ref="N464">IFERROR(
IF(OR(N$9="",$I464=""),"",
SUMIFS(収穫記録!$P:$P,収穫記録!$D:$D,$J$1,収穫記録!$I:$I,$J$2,収穫記録!$J:$J,N$9,収穫記録!$F:$F,$I464,収穫記録!$B:$B,"&gt;="&amp;$J$5,収穫記録!$B:$B,"&lt;="&amp;$J$6)
/_xlfn.UNIQUE(_xlfn._xlws.FILTER($E:$E,$D:$D=$J$3))
/IF($J$4="総計",1,IF($J$4="割合",$H464,$K464/10))
),0)</f>
        <v/>
      </c>
      <c r="O464" s="48" t="str" cm="1">
        <f t="array" ref="O464">IFERROR(
IF(OR(O$9="",$I464=""),"",
SUMIFS(収穫記録!$P:$P,収穫記録!$D:$D,$J$1,収穫記録!$I:$I,$J$2,収穫記録!$J:$J,O$9,収穫記録!$F:$F,$I464,収穫記録!$B:$B,"&gt;="&amp;$J$5,収穫記録!$B:$B,"&lt;="&amp;$J$6)
/_xlfn.UNIQUE(_xlfn._xlws.FILTER($E:$E,$D:$D=$J$3))
/IF($J$4="総計",1,IF($J$4="割合",$H464,$K464/10))
),0)</f>
        <v/>
      </c>
      <c r="P464" s="48" t="str" cm="1">
        <f t="array" ref="P464">IFERROR(
IF(OR(P$9="",$I464=""),"",
SUMIFS(収穫記録!$P:$P,収穫記録!$D:$D,$J$1,収穫記録!$I:$I,$J$2,収穫記録!$J:$J,P$9,収穫記録!$F:$F,$I464,収穫記録!$B:$B,"&gt;="&amp;$J$5,収穫記録!$B:$B,"&lt;="&amp;$J$6)
/_xlfn.UNIQUE(_xlfn._xlws.FILTER($E:$E,$D:$D=$J$3))
/IF($J$4="総計",1,IF($J$4="割合",$H464,$K464/10))
),0)</f>
        <v/>
      </c>
      <c r="Q464" s="48" t="str" cm="1">
        <f t="array" ref="Q464">IFERROR(
IF(OR(Q$9="",$I464=""),"",
SUMIFS(収穫記録!$P:$P,収穫記録!$D:$D,$J$1,収穫記録!$I:$I,$J$2,収穫記録!$J:$J,Q$9,収穫記録!$F:$F,$I464,収穫記録!$B:$B,"&gt;="&amp;$J$5,収穫記録!$B:$B,"&lt;="&amp;$J$6)
/_xlfn.UNIQUE(_xlfn._xlws.FILTER($E:$E,$D:$D=$J$3))
/IF($J$4="総計",1,IF($J$4="割合",$H464,$K464/10))
),0)</f>
        <v/>
      </c>
      <c r="R464" s="48" t="str" cm="1">
        <f t="array" ref="R464">IFERROR(
IF(OR(R$9="",$I464=""),"",
SUMIFS(収穫記録!$P:$P,収穫記録!$D:$D,$J$1,収穫記録!$I:$I,$J$2,収穫記録!$J:$J,R$9,収穫記録!$F:$F,$I464,収穫記録!$B:$B,"&gt;="&amp;$J$5,収穫記録!$B:$B,"&lt;="&amp;$J$6)
/_xlfn.UNIQUE(_xlfn._xlws.FILTER($E:$E,$D:$D=$J$3))
/IF($J$4="総計",1,IF($J$4="割合",$H464,$K464/10))
),0)</f>
        <v/>
      </c>
      <c r="S464" s="48" t="str" cm="1">
        <f t="array" ref="S464">IFERROR(
IF(OR(S$9="",$I464=""),"",
SUMIFS(収穫記録!$P:$P,収穫記録!$D:$D,$J$1,収穫記録!$I:$I,$J$2,収穫記録!$J:$J,S$9,収穫記録!$F:$F,$I464,収穫記録!$B:$B,"&gt;="&amp;$J$5,収穫記録!$B:$B,"&lt;="&amp;$J$6)
/_xlfn.UNIQUE(_xlfn._xlws.FILTER($E:$E,$D:$D=$J$3))
/IF($J$4="総計",1,IF($J$4="割合",$H464,$K464/10))
),0)</f>
        <v/>
      </c>
      <c r="T464" s="48" t="str" cm="1">
        <f t="array" ref="T464">IFERROR(
IF(OR(T$9="",$I464=""),"",
SUMIFS(収穫記録!$P:$P,収穫記録!$D:$D,$J$1,収穫記録!$I:$I,$J$2,収穫記録!$J:$J,T$9,収穫記録!$F:$F,$I464,収穫記録!$B:$B,"&gt;="&amp;$J$5,収穫記録!$B:$B,"&lt;="&amp;$J$6)
/_xlfn.UNIQUE(_xlfn._xlws.FILTER($E:$E,$D:$D=$J$3))
/IF($J$4="総計",1,IF($J$4="割合",$H464,$K464/10))
),0)</f>
        <v/>
      </c>
      <c r="U464" s="48" t="str" cm="1">
        <f t="array" ref="U464">IFERROR(
IF(OR(U$9="",$I464=""),"",
SUMIFS(収穫記録!$P:$P,収穫記録!$D:$D,$J$1,収穫記録!$I:$I,$J$2,収穫記録!$J:$J,U$9,収穫記録!$F:$F,$I464,収穫記録!$B:$B,"&gt;="&amp;$J$5,収穫記録!$B:$B,"&lt;="&amp;$J$6)
/_xlfn.UNIQUE(_xlfn._xlws.FILTER($E:$E,$D:$D=$J$3))
/IF($J$4="総計",1,IF($J$4="割合",$H464,$K464/10))
),0)</f>
        <v/>
      </c>
      <c r="V464" s="48" t="str" cm="1">
        <f t="array" ref="V464">IFERROR(
IF(OR(V$9="",$I464=""),"",
SUMIFS(収穫記録!$P:$P,収穫記録!$D:$D,$J$1,収穫記録!$I:$I,$J$2,収穫記録!$J:$J,V$9,収穫記録!$F:$F,$I464,収穫記録!$B:$B,"&gt;="&amp;$J$5,収穫記録!$B:$B,"&lt;="&amp;$J$6)
/_xlfn.UNIQUE(_xlfn._xlws.FILTER($E:$E,$D:$D=$J$3))
/IF($J$4="総計",1,IF($J$4="割合",$H464,$K464/10))
),0)</f>
        <v/>
      </c>
      <c r="W464" s="48" t="str" cm="1">
        <f t="array" ref="W464">IFERROR(
IF(OR(W$9="",$I464=""),"",
SUMIFS(収穫記録!$P:$P,収穫記録!$D:$D,$J$1,収穫記録!$I:$I,$J$2,収穫記録!$J:$J,W$9,収穫記録!$F:$F,$I464,収穫記録!$B:$B,"&gt;="&amp;$J$5,収穫記録!$B:$B,"&lt;="&amp;$J$6)
/_xlfn.UNIQUE(_xlfn._xlws.FILTER($E:$E,$D:$D=$J$3))
/IF($J$4="総計",1,IF($J$4="割合",$H464,$K464/10))
),0)</f>
        <v/>
      </c>
      <c r="X464" s="48" t="str" cm="1">
        <f t="array" ref="X464">IFERROR(
IF(OR(X$9="",$I464=""),"",
SUMIFS(収穫記録!$P:$P,収穫記録!$D:$D,$J$1,収穫記録!$I:$I,$J$2,収穫記録!$J:$J,X$9,収穫記録!$F:$F,$I464,収穫記録!$B:$B,"&gt;="&amp;$J$5,収穫記録!$B:$B,"&lt;="&amp;$J$6)
/_xlfn.UNIQUE(_xlfn._xlws.FILTER($E:$E,$D:$D=$J$3))
/IF($J$4="総計",1,IF($J$4="割合",$H464,$K464/10))
),0)</f>
        <v/>
      </c>
    </row>
    <row r="465" spans="10:24">
      <c r="J465" s="13"/>
      <c r="K465" s="37"/>
      <c r="L465" s="46" t="str">
        <f t="shared" si="7"/>
        <v/>
      </c>
      <c r="M465" s="47" cm="1">
        <f t="array" ref="M465">IFERROR(
IF(OR(M$9="",$I465=""),"",
SUMIFS(収穫記録!$P:$P,収穫記録!$D:$D,$J$1,収穫記録!$I:$I,$J$2,収穫記録!$J:$J,M$9,収穫記録!$F:$F,$I465,収穫記録!$B:$B,"&gt;="&amp;$J$5,収穫記録!$B:$B,"&lt;="&amp;$J$6)
/_xlfn.UNIQUE(_xlfn._xlws.FILTER($E:$E,$D:$D=$J$3))
/IF($J$4="総計",1,IF($J$4="割合",$H465,$K465/10))
),0)</f>
        <v>0</v>
      </c>
      <c r="N465" s="48" t="str" cm="1">
        <f t="array" ref="N465">IFERROR(
IF(OR(N$9="",$I465=""),"",
SUMIFS(収穫記録!$P:$P,収穫記録!$D:$D,$J$1,収穫記録!$I:$I,$J$2,収穫記録!$J:$J,N$9,収穫記録!$F:$F,$I465,収穫記録!$B:$B,"&gt;="&amp;$J$5,収穫記録!$B:$B,"&lt;="&amp;$J$6)
/_xlfn.UNIQUE(_xlfn._xlws.FILTER($E:$E,$D:$D=$J$3))
/IF($J$4="総計",1,IF($J$4="割合",$H465,$K465/10))
),0)</f>
        <v/>
      </c>
      <c r="O465" s="48" t="str" cm="1">
        <f t="array" ref="O465">IFERROR(
IF(OR(O$9="",$I465=""),"",
SUMIFS(収穫記録!$P:$P,収穫記録!$D:$D,$J$1,収穫記録!$I:$I,$J$2,収穫記録!$J:$J,O$9,収穫記録!$F:$F,$I465,収穫記録!$B:$B,"&gt;="&amp;$J$5,収穫記録!$B:$B,"&lt;="&amp;$J$6)
/_xlfn.UNIQUE(_xlfn._xlws.FILTER($E:$E,$D:$D=$J$3))
/IF($J$4="総計",1,IF($J$4="割合",$H465,$K465/10))
),0)</f>
        <v/>
      </c>
      <c r="P465" s="48" t="str" cm="1">
        <f t="array" ref="P465">IFERROR(
IF(OR(P$9="",$I465=""),"",
SUMIFS(収穫記録!$P:$P,収穫記録!$D:$D,$J$1,収穫記録!$I:$I,$J$2,収穫記録!$J:$J,P$9,収穫記録!$F:$F,$I465,収穫記録!$B:$B,"&gt;="&amp;$J$5,収穫記録!$B:$B,"&lt;="&amp;$J$6)
/_xlfn.UNIQUE(_xlfn._xlws.FILTER($E:$E,$D:$D=$J$3))
/IF($J$4="総計",1,IF($J$4="割合",$H465,$K465/10))
),0)</f>
        <v/>
      </c>
      <c r="Q465" s="48" t="str" cm="1">
        <f t="array" ref="Q465">IFERROR(
IF(OR(Q$9="",$I465=""),"",
SUMIFS(収穫記録!$P:$P,収穫記録!$D:$D,$J$1,収穫記録!$I:$I,$J$2,収穫記録!$J:$J,Q$9,収穫記録!$F:$F,$I465,収穫記録!$B:$B,"&gt;="&amp;$J$5,収穫記録!$B:$B,"&lt;="&amp;$J$6)
/_xlfn.UNIQUE(_xlfn._xlws.FILTER($E:$E,$D:$D=$J$3))
/IF($J$4="総計",1,IF($J$4="割合",$H465,$K465/10))
),0)</f>
        <v/>
      </c>
      <c r="R465" s="48" t="str" cm="1">
        <f t="array" ref="R465">IFERROR(
IF(OR(R$9="",$I465=""),"",
SUMIFS(収穫記録!$P:$P,収穫記録!$D:$D,$J$1,収穫記録!$I:$I,$J$2,収穫記録!$J:$J,R$9,収穫記録!$F:$F,$I465,収穫記録!$B:$B,"&gt;="&amp;$J$5,収穫記録!$B:$B,"&lt;="&amp;$J$6)
/_xlfn.UNIQUE(_xlfn._xlws.FILTER($E:$E,$D:$D=$J$3))
/IF($J$4="総計",1,IF($J$4="割合",$H465,$K465/10))
),0)</f>
        <v/>
      </c>
      <c r="S465" s="48" t="str" cm="1">
        <f t="array" ref="S465">IFERROR(
IF(OR(S$9="",$I465=""),"",
SUMIFS(収穫記録!$P:$P,収穫記録!$D:$D,$J$1,収穫記録!$I:$I,$J$2,収穫記録!$J:$J,S$9,収穫記録!$F:$F,$I465,収穫記録!$B:$B,"&gt;="&amp;$J$5,収穫記録!$B:$B,"&lt;="&amp;$J$6)
/_xlfn.UNIQUE(_xlfn._xlws.FILTER($E:$E,$D:$D=$J$3))
/IF($J$4="総計",1,IF($J$4="割合",$H465,$K465/10))
),0)</f>
        <v/>
      </c>
      <c r="T465" s="48" t="str" cm="1">
        <f t="array" ref="T465">IFERROR(
IF(OR(T$9="",$I465=""),"",
SUMIFS(収穫記録!$P:$P,収穫記録!$D:$D,$J$1,収穫記録!$I:$I,$J$2,収穫記録!$J:$J,T$9,収穫記録!$F:$F,$I465,収穫記録!$B:$B,"&gt;="&amp;$J$5,収穫記録!$B:$B,"&lt;="&amp;$J$6)
/_xlfn.UNIQUE(_xlfn._xlws.FILTER($E:$E,$D:$D=$J$3))
/IF($J$4="総計",1,IF($J$4="割合",$H465,$K465/10))
),0)</f>
        <v/>
      </c>
      <c r="U465" s="48" t="str" cm="1">
        <f t="array" ref="U465">IFERROR(
IF(OR(U$9="",$I465=""),"",
SUMIFS(収穫記録!$P:$P,収穫記録!$D:$D,$J$1,収穫記録!$I:$I,$J$2,収穫記録!$J:$J,U$9,収穫記録!$F:$F,$I465,収穫記録!$B:$B,"&gt;="&amp;$J$5,収穫記録!$B:$B,"&lt;="&amp;$J$6)
/_xlfn.UNIQUE(_xlfn._xlws.FILTER($E:$E,$D:$D=$J$3))
/IF($J$4="総計",1,IF($J$4="割合",$H465,$K465/10))
),0)</f>
        <v/>
      </c>
      <c r="V465" s="48" t="str" cm="1">
        <f t="array" ref="V465">IFERROR(
IF(OR(V$9="",$I465=""),"",
SUMIFS(収穫記録!$P:$P,収穫記録!$D:$D,$J$1,収穫記録!$I:$I,$J$2,収穫記録!$J:$J,V$9,収穫記録!$F:$F,$I465,収穫記録!$B:$B,"&gt;="&amp;$J$5,収穫記録!$B:$B,"&lt;="&amp;$J$6)
/_xlfn.UNIQUE(_xlfn._xlws.FILTER($E:$E,$D:$D=$J$3))
/IF($J$4="総計",1,IF($J$4="割合",$H465,$K465/10))
),0)</f>
        <v/>
      </c>
      <c r="W465" s="48" t="str" cm="1">
        <f t="array" ref="W465">IFERROR(
IF(OR(W$9="",$I465=""),"",
SUMIFS(収穫記録!$P:$P,収穫記録!$D:$D,$J$1,収穫記録!$I:$I,$J$2,収穫記録!$J:$J,W$9,収穫記録!$F:$F,$I465,収穫記録!$B:$B,"&gt;="&amp;$J$5,収穫記録!$B:$B,"&lt;="&amp;$J$6)
/_xlfn.UNIQUE(_xlfn._xlws.FILTER($E:$E,$D:$D=$J$3))
/IF($J$4="総計",1,IF($J$4="割合",$H465,$K465/10))
),0)</f>
        <v/>
      </c>
      <c r="X465" s="48" t="str" cm="1">
        <f t="array" ref="X465">IFERROR(
IF(OR(X$9="",$I465=""),"",
SUMIFS(収穫記録!$P:$P,収穫記録!$D:$D,$J$1,収穫記録!$I:$I,$J$2,収穫記録!$J:$J,X$9,収穫記録!$F:$F,$I465,収穫記録!$B:$B,"&gt;="&amp;$J$5,収穫記録!$B:$B,"&lt;="&amp;$J$6)
/_xlfn.UNIQUE(_xlfn._xlws.FILTER($E:$E,$D:$D=$J$3))
/IF($J$4="総計",1,IF($J$4="割合",$H465,$K465/10))
),0)</f>
        <v/>
      </c>
    </row>
    <row r="466" spans="10:24">
      <c r="J466" s="13"/>
      <c r="K466" s="37"/>
      <c r="L466" s="46" t="str">
        <f t="shared" si="7"/>
        <v/>
      </c>
      <c r="M466" s="47" cm="1">
        <f t="array" ref="M466">IFERROR(
IF(OR(M$9="",$I466=""),"",
SUMIFS(収穫記録!$P:$P,収穫記録!$D:$D,$J$1,収穫記録!$I:$I,$J$2,収穫記録!$J:$J,M$9,収穫記録!$F:$F,$I466,収穫記録!$B:$B,"&gt;="&amp;$J$5,収穫記録!$B:$B,"&lt;="&amp;$J$6)
/_xlfn.UNIQUE(_xlfn._xlws.FILTER($E:$E,$D:$D=$J$3))
/IF($J$4="総計",1,IF($J$4="割合",$H466,$K466/10))
),0)</f>
        <v>0</v>
      </c>
      <c r="N466" s="48" t="str" cm="1">
        <f t="array" ref="N466">IFERROR(
IF(OR(N$9="",$I466=""),"",
SUMIFS(収穫記録!$P:$P,収穫記録!$D:$D,$J$1,収穫記録!$I:$I,$J$2,収穫記録!$J:$J,N$9,収穫記録!$F:$F,$I466,収穫記録!$B:$B,"&gt;="&amp;$J$5,収穫記録!$B:$B,"&lt;="&amp;$J$6)
/_xlfn.UNIQUE(_xlfn._xlws.FILTER($E:$E,$D:$D=$J$3))
/IF($J$4="総計",1,IF($J$4="割合",$H466,$K466/10))
),0)</f>
        <v/>
      </c>
      <c r="O466" s="48" t="str" cm="1">
        <f t="array" ref="O466">IFERROR(
IF(OR(O$9="",$I466=""),"",
SUMIFS(収穫記録!$P:$P,収穫記録!$D:$D,$J$1,収穫記録!$I:$I,$J$2,収穫記録!$J:$J,O$9,収穫記録!$F:$F,$I466,収穫記録!$B:$B,"&gt;="&amp;$J$5,収穫記録!$B:$B,"&lt;="&amp;$J$6)
/_xlfn.UNIQUE(_xlfn._xlws.FILTER($E:$E,$D:$D=$J$3))
/IF($J$4="総計",1,IF($J$4="割合",$H466,$K466/10))
),0)</f>
        <v/>
      </c>
      <c r="P466" s="48" t="str" cm="1">
        <f t="array" ref="P466">IFERROR(
IF(OR(P$9="",$I466=""),"",
SUMIFS(収穫記録!$P:$P,収穫記録!$D:$D,$J$1,収穫記録!$I:$I,$J$2,収穫記録!$J:$J,P$9,収穫記録!$F:$F,$I466,収穫記録!$B:$B,"&gt;="&amp;$J$5,収穫記録!$B:$B,"&lt;="&amp;$J$6)
/_xlfn.UNIQUE(_xlfn._xlws.FILTER($E:$E,$D:$D=$J$3))
/IF($J$4="総計",1,IF($J$4="割合",$H466,$K466/10))
),0)</f>
        <v/>
      </c>
      <c r="Q466" s="48" t="str" cm="1">
        <f t="array" ref="Q466">IFERROR(
IF(OR(Q$9="",$I466=""),"",
SUMIFS(収穫記録!$P:$P,収穫記録!$D:$D,$J$1,収穫記録!$I:$I,$J$2,収穫記録!$J:$J,Q$9,収穫記録!$F:$F,$I466,収穫記録!$B:$B,"&gt;="&amp;$J$5,収穫記録!$B:$B,"&lt;="&amp;$J$6)
/_xlfn.UNIQUE(_xlfn._xlws.FILTER($E:$E,$D:$D=$J$3))
/IF($J$4="総計",1,IF($J$4="割合",$H466,$K466/10))
),0)</f>
        <v/>
      </c>
      <c r="R466" s="48" t="str" cm="1">
        <f t="array" ref="R466">IFERROR(
IF(OR(R$9="",$I466=""),"",
SUMIFS(収穫記録!$P:$P,収穫記録!$D:$D,$J$1,収穫記録!$I:$I,$J$2,収穫記録!$J:$J,R$9,収穫記録!$F:$F,$I466,収穫記録!$B:$B,"&gt;="&amp;$J$5,収穫記録!$B:$B,"&lt;="&amp;$J$6)
/_xlfn.UNIQUE(_xlfn._xlws.FILTER($E:$E,$D:$D=$J$3))
/IF($J$4="総計",1,IF($J$4="割合",$H466,$K466/10))
),0)</f>
        <v/>
      </c>
      <c r="S466" s="48" t="str" cm="1">
        <f t="array" ref="S466">IFERROR(
IF(OR(S$9="",$I466=""),"",
SUMIFS(収穫記録!$P:$P,収穫記録!$D:$D,$J$1,収穫記録!$I:$I,$J$2,収穫記録!$J:$J,S$9,収穫記録!$F:$F,$I466,収穫記録!$B:$B,"&gt;="&amp;$J$5,収穫記録!$B:$B,"&lt;="&amp;$J$6)
/_xlfn.UNIQUE(_xlfn._xlws.FILTER($E:$E,$D:$D=$J$3))
/IF($J$4="総計",1,IF($J$4="割合",$H466,$K466/10))
),0)</f>
        <v/>
      </c>
      <c r="T466" s="48" t="str" cm="1">
        <f t="array" ref="T466">IFERROR(
IF(OR(T$9="",$I466=""),"",
SUMIFS(収穫記録!$P:$P,収穫記録!$D:$D,$J$1,収穫記録!$I:$I,$J$2,収穫記録!$J:$J,T$9,収穫記録!$F:$F,$I466,収穫記録!$B:$B,"&gt;="&amp;$J$5,収穫記録!$B:$B,"&lt;="&amp;$J$6)
/_xlfn.UNIQUE(_xlfn._xlws.FILTER($E:$E,$D:$D=$J$3))
/IF($J$4="総計",1,IF($J$4="割合",$H466,$K466/10))
),0)</f>
        <v/>
      </c>
      <c r="U466" s="48" t="str" cm="1">
        <f t="array" ref="U466">IFERROR(
IF(OR(U$9="",$I466=""),"",
SUMIFS(収穫記録!$P:$P,収穫記録!$D:$D,$J$1,収穫記録!$I:$I,$J$2,収穫記録!$J:$J,U$9,収穫記録!$F:$F,$I466,収穫記録!$B:$B,"&gt;="&amp;$J$5,収穫記録!$B:$B,"&lt;="&amp;$J$6)
/_xlfn.UNIQUE(_xlfn._xlws.FILTER($E:$E,$D:$D=$J$3))
/IF($J$4="総計",1,IF($J$4="割合",$H466,$K466/10))
),0)</f>
        <v/>
      </c>
      <c r="V466" s="48" t="str" cm="1">
        <f t="array" ref="V466">IFERROR(
IF(OR(V$9="",$I466=""),"",
SUMIFS(収穫記録!$P:$P,収穫記録!$D:$D,$J$1,収穫記録!$I:$I,$J$2,収穫記録!$J:$J,V$9,収穫記録!$F:$F,$I466,収穫記録!$B:$B,"&gt;="&amp;$J$5,収穫記録!$B:$B,"&lt;="&amp;$J$6)
/_xlfn.UNIQUE(_xlfn._xlws.FILTER($E:$E,$D:$D=$J$3))
/IF($J$4="総計",1,IF($J$4="割合",$H466,$K466/10))
),0)</f>
        <v/>
      </c>
      <c r="W466" s="48" t="str" cm="1">
        <f t="array" ref="W466">IFERROR(
IF(OR(W$9="",$I466=""),"",
SUMIFS(収穫記録!$P:$P,収穫記録!$D:$D,$J$1,収穫記録!$I:$I,$J$2,収穫記録!$J:$J,W$9,収穫記録!$F:$F,$I466,収穫記録!$B:$B,"&gt;="&amp;$J$5,収穫記録!$B:$B,"&lt;="&amp;$J$6)
/_xlfn.UNIQUE(_xlfn._xlws.FILTER($E:$E,$D:$D=$J$3))
/IF($J$4="総計",1,IF($J$4="割合",$H466,$K466/10))
),0)</f>
        <v/>
      </c>
      <c r="X466" s="48" t="str" cm="1">
        <f t="array" ref="X466">IFERROR(
IF(OR(X$9="",$I466=""),"",
SUMIFS(収穫記録!$P:$P,収穫記録!$D:$D,$J$1,収穫記録!$I:$I,$J$2,収穫記録!$J:$J,X$9,収穫記録!$F:$F,$I466,収穫記録!$B:$B,"&gt;="&amp;$J$5,収穫記録!$B:$B,"&lt;="&amp;$J$6)
/_xlfn.UNIQUE(_xlfn._xlws.FILTER($E:$E,$D:$D=$J$3))
/IF($J$4="総計",1,IF($J$4="割合",$H466,$K466/10))
),0)</f>
        <v/>
      </c>
    </row>
    <row r="467" spans="10:24">
      <c r="J467" s="13"/>
      <c r="K467" s="37"/>
      <c r="L467" s="46" t="str">
        <f t="shared" si="7"/>
        <v/>
      </c>
      <c r="M467" s="47" cm="1">
        <f t="array" ref="M467">IFERROR(
IF(OR(M$9="",$I467=""),"",
SUMIFS(収穫記録!$P:$P,収穫記録!$D:$D,$J$1,収穫記録!$I:$I,$J$2,収穫記録!$J:$J,M$9,収穫記録!$F:$F,$I467,収穫記録!$B:$B,"&gt;="&amp;$J$5,収穫記録!$B:$B,"&lt;="&amp;$J$6)
/_xlfn.UNIQUE(_xlfn._xlws.FILTER($E:$E,$D:$D=$J$3))
/IF($J$4="総計",1,IF($J$4="割合",$H467,$K467/10))
),0)</f>
        <v>0</v>
      </c>
      <c r="N467" s="48" t="str" cm="1">
        <f t="array" ref="N467">IFERROR(
IF(OR(N$9="",$I467=""),"",
SUMIFS(収穫記録!$P:$P,収穫記録!$D:$D,$J$1,収穫記録!$I:$I,$J$2,収穫記録!$J:$J,N$9,収穫記録!$F:$F,$I467,収穫記録!$B:$B,"&gt;="&amp;$J$5,収穫記録!$B:$B,"&lt;="&amp;$J$6)
/_xlfn.UNIQUE(_xlfn._xlws.FILTER($E:$E,$D:$D=$J$3))
/IF($J$4="総計",1,IF($J$4="割合",$H467,$K467/10))
),0)</f>
        <v/>
      </c>
      <c r="O467" s="48" t="str" cm="1">
        <f t="array" ref="O467">IFERROR(
IF(OR(O$9="",$I467=""),"",
SUMIFS(収穫記録!$P:$P,収穫記録!$D:$D,$J$1,収穫記録!$I:$I,$J$2,収穫記録!$J:$J,O$9,収穫記録!$F:$F,$I467,収穫記録!$B:$B,"&gt;="&amp;$J$5,収穫記録!$B:$B,"&lt;="&amp;$J$6)
/_xlfn.UNIQUE(_xlfn._xlws.FILTER($E:$E,$D:$D=$J$3))
/IF($J$4="総計",1,IF($J$4="割合",$H467,$K467/10))
),0)</f>
        <v/>
      </c>
      <c r="P467" s="48" t="str" cm="1">
        <f t="array" ref="P467">IFERROR(
IF(OR(P$9="",$I467=""),"",
SUMIFS(収穫記録!$P:$P,収穫記録!$D:$D,$J$1,収穫記録!$I:$I,$J$2,収穫記録!$J:$J,P$9,収穫記録!$F:$F,$I467,収穫記録!$B:$B,"&gt;="&amp;$J$5,収穫記録!$B:$B,"&lt;="&amp;$J$6)
/_xlfn.UNIQUE(_xlfn._xlws.FILTER($E:$E,$D:$D=$J$3))
/IF($J$4="総計",1,IF($J$4="割合",$H467,$K467/10))
),0)</f>
        <v/>
      </c>
      <c r="Q467" s="48" t="str" cm="1">
        <f t="array" ref="Q467">IFERROR(
IF(OR(Q$9="",$I467=""),"",
SUMIFS(収穫記録!$P:$P,収穫記録!$D:$D,$J$1,収穫記録!$I:$I,$J$2,収穫記録!$J:$J,Q$9,収穫記録!$F:$F,$I467,収穫記録!$B:$B,"&gt;="&amp;$J$5,収穫記録!$B:$B,"&lt;="&amp;$J$6)
/_xlfn.UNIQUE(_xlfn._xlws.FILTER($E:$E,$D:$D=$J$3))
/IF($J$4="総計",1,IF($J$4="割合",$H467,$K467/10))
),0)</f>
        <v/>
      </c>
      <c r="R467" s="48" t="str" cm="1">
        <f t="array" ref="R467">IFERROR(
IF(OR(R$9="",$I467=""),"",
SUMIFS(収穫記録!$P:$P,収穫記録!$D:$D,$J$1,収穫記録!$I:$I,$J$2,収穫記録!$J:$J,R$9,収穫記録!$F:$F,$I467,収穫記録!$B:$B,"&gt;="&amp;$J$5,収穫記録!$B:$B,"&lt;="&amp;$J$6)
/_xlfn.UNIQUE(_xlfn._xlws.FILTER($E:$E,$D:$D=$J$3))
/IF($J$4="総計",1,IF($J$4="割合",$H467,$K467/10))
),0)</f>
        <v/>
      </c>
      <c r="S467" s="48" t="str" cm="1">
        <f t="array" ref="S467">IFERROR(
IF(OR(S$9="",$I467=""),"",
SUMIFS(収穫記録!$P:$P,収穫記録!$D:$D,$J$1,収穫記録!$I:$I,$J$2,収穫記録!$J:$J,S$9,収穫記録!$F:$F,$I467,収穫記録!$B:$B,"&gt;="&amp;$J$5,収穫記録!$B:$B,"&lt;="&amp;$J$6)
/_xlfn.UNIQUE(_xlfn._xlws.FILTER($E:$E,$D:$D=$J$3))
/IF($J$4="総計",1,IF($J$4="割合",$H467,$K467/10))
),0)</f>
        <v/>
      </c>
      <c r="T467" s="48" t="str" cm="1">
        <f t="array" ref="T467">IFERROR(
IF(OR(T$9="",$I467=""),"",
SUMIFS(収穫記録!$P:$P,収穫記録!$D:$D,$J$1,収穫記録!$I:$I,$J$2,収穫記録!$J:$J,T$9,収穫記録!$F:$F,$I467,収穫記録!$B:$B,"&gt;="&amp;$J$5,収穫記録!$B:$B,"&lt;="&amp;$J$6)
/_xlfn.UNIQUE(_xlfn._xlws.FILTER($E:$E,$D:$D=$J$3))
/IF($J$4="総計",1,IF($J$4="割合",$H467,$K467/10))
),0)</f>
        <v/>
      </c>
      <c r="U467" s="48" t="str" cm="1">
        <f t="array" ref="U467">IFERROR(
IF(OR(U$9="",$I467=""),"",
SUMIFS(収穫記録!$P:$P,収穫記録!$D:$D,$J$1,収穫記録!$I:$I,$J$2,収穫記録!$J:$J,U$9,収穫記録!$F:$F,$I467,収穫記録!$B:$B,"&gt;="&amp;$J$5,収穫記録!$B:$B,"&lt;="&amp;$J$6)
/_xlfn.UNIQUE(_xlfn._xlws.FILTER($E:$E,$D:$D=$J$3))
/IF($J$4="総計",1,IF($J$4="割合",$H467,$K467/10))
),0)</f>
        <v/>
      </c>
      <c r="V467" s="48" t="str" cm="1">
        <f t="array" ref="V467">IFERROR(
IF(OR(V$9="",$I467=""),"",
SUMIFS(収穫記録!$P:$P,収穫記録!$D:$D,$J$1,収穫記録!$I:$I,$J$2,収穫記録!$J:$J,V$9,収穫記録!$F:$F,$I467,収穫記録!$B:$B,"&gt;="&amp;$J$5,収穫記録!$B:$B,"&lt;="&amp;$J$6)
/_xlfn.UNIQUE(_xlfn._xlws.FILTER($E:$E,$D:$D=$J$3))
/IF($J$4="総計",1,IF($J$4="割合",$H467,$K467/10))
),0)</f>
        <v/>
      </c>
      <c r="W467" s="48" t="str" cm="1">
        <f t="array" ref="W467">IFERROR(
IF(OR(W$9="",$I467=""),"",
SUMIFS(収穫記録!$P:$P,収穫記録!$D:$D,$J$1,収穫記録!$I:$I,$J$2,収穫記録!$J:$J,W$9,収穫記録!$F:$F,$I467,収穫記録!$B:$B,"&gt;="&amp;$J$5,収穫記録!$B:$B,"&lt;="&amp;$J$6)
/_xlfn.UNIQUE(_xlfn._xlws.FILTER($E:$E,$D:$D=$J$3))
/IF($J$4="総計",1,IF($J$4="割合",$H467,$K467/10))
),0)</f>
        <v/>
      </c>
      <c r="X467" s="48" t="str" cm="1">
        <f t="array" ref="X467">IFERROR(
IF(OR(X$9="",$I467=""),"",
SUMIFS(収穫記録!$P:$P,収穫記録!$D:$D,$J$1,収穫記録!$I:$I,$J$2,収穫記録!$J:$J,X$9,収穫記録!$F:$F,$I467,収穫記録!$B:$B,"&gt;="&amp;$J$5,収穫記録!$B:$B,"&lt;="&amp;$J$6)
/_xlfn.UNIQUE(_xlfn._xlws.FILTER($E:$E,$D:$D=$J$3))
/IF($J$4="総計",1,IF($J$4="割合",$H467,$K467/10))
),0)</f>
        <v/>
      </c>
    </row>
    <row r="468" spans="10:24">
      <c r="J468" s="13"/>
      <c r="K468" s="37"/>
      <c r="L468" s="46" t="str">
        <f t="shared" si="7"/>
        <v/>
      </c>
      <c r="M468" s="47" cm="1">
        <f t="array" ref="M468">IFERROR(
IF(OR(M$9="",$I468=""),"",
SUMIFS(収穫記録!$P:$P,収穫記録!$D:$D,$J$1,収穫記録!$I:$I,$J$2,収穫記録!$J:$J,M$9,収穫記録!$F:$F,$I468,収穫記録!$B:$B,"&gt;="&amp;$J$5,収穫記録!$B:$B,"&lt;="&amp;$J$6)
/_xlfn.UNIQUE(_xlfn._xlws.FILTER($E:$E,$D:$D=$J$3))
/IF($J$4="総計",1,IF($J$4="割合",$H468,$K468/10))
),0)</f>
        <v>0</v>
      </c>
      <c r="N468" s="48" t="str" cm="1">
        <f t="array" ref="N468">IFERROR(
IF(OR(N$9="",$I468=""),"",
SUMIFS(収穫記録!$P:$P,収穫記録!$D:$D,$J$1,収穫記録!$I:$I,$J$2,収穫記録!$J:$J,N$9,収穫記録!$F:$F,$I468,収穫記録!$B:$B,"&gt;="&amp;$J$5,収穫記録!$B:$B,"&lt;="&amp;$J$6)
/_xlfn.UNIQUE(_xlfn._xlws.FILTER($E:$E,$D:$D=$J$3))
/IF($J$4="総計",1,IF($J$4="割合",$H468,$K468/10))
),0)</f>
        <v/>
      </c>
      <c r="O468" s="48" t="str" cm="1">
        <f t="array" ref="O468">IFERROR(
IF(OR(O$9="",$I468=""),"",
SUMIFS(収穫記録!$P:$P,収穫記録!$D:$D,$J$1,収穫記録!$I:$I,$J$2,収穫記録!$J:$J,O$9,収穫記録!$F:$F,$I468,収穫記録!$B:$B,"&gt;="&amp;$J$5,収穫記録!$B:$B,"&lt;="&amp;$J$6)
/_xlfn.UNIQUE(_xlfn._xlws.FILTER($E:$E,$D:$D=$J$3))
/IF($J$4="総計",1,IF($J$4="割合",$H468,$K468/10))
),0)</f>
        <v/>
      </c>
      <c r="P468" s="48" t="str" cm="1">
        <f t="array" ref="P468">IFERROR(
IF(OR(P$9="",$I468=""),"",
SUMIFS(収穫記録!$P:$P,収穫記録!$D:$D,$J$1,収穫記録!$I:$I,$J$2,収穫記録!$J:$J,P$9,収穫記録!$F:$F,$I468,収穫記録!$B:$B,"&gt;="&amp;$J$5,収穫記録!$B:$B,"&lt;="&amp;$J$6)
/_xlfn.UNIQUE(_xlfn._xlws.FILTER($E:$E,$D:$D=$J$3))
/IF($J$4="総計",1,IF($J$4="割合",$H468,$K468/10))
),0)</f>
        <v/>
      </c>
      <c r="Q468" s="48" t="str" cm="1">
        <f t="array" ref="Q468">IFERROR(
IF(OR(Q$9="",$I468=""),"",
SUMIFS(収穫記録!$P:$P,収穫記録!$D:$D,$J$1,収穫記録!$I:$I,$J$2,収穫記録!$J:$J,Q$9,収穫記録!$F:$F,$I468,収穫記録!$B:$B,"&gt;="&amp;$J$5,収穫記録!$B:$B,"&lt;="&amp;$J$6)
/_xlfn.UNIQUE(_xlfn._xlws.FILTER($E:$E,$D:$D=$J$3))
/IF($J$4="総計",1,IF($J$4="割合",$H468,$K468/10))
),0)</f>
        <v/>
      </c>
      <c r="R468" s="48" t="str" cm="1">
        <f t="array" ref="R468">IFERROR(
IF(OR(R$9="",$I468=""),"",
SUMIFS(収穫記録!$P:$P,収穫記録!$D:$D,$J$1,収穫記録!$I:$I,$J$2,収穫記録!$J:$J,R$9,収穫記録!$F:$F,$I468,収穫記録!$B:$B,"&gt;="&amp;$J$5,収穫記録!$B:$B,"&lt;="&amp;$J$6)
/_xlfn.UNIQUE(_xlfn._xlws.FILTER($E:$E,$D:$D=$J$3))
/IF($J$4="総計",1,IF($J$4="割合",$H468,$K468/10))
),0)</f>
        <v/>
      </c>
      <c r="S468" s="48" t="str" cm="1">
        <f t="array" ref="S468">IFERROR(
IF(OR(S$9="",$I468=""),"",
SUMIFS(収穫記録!$P:$P,収穫記録!$D:$D,$J$1,収穫記録!$I:$I,$J$2,収穫記録!$J:$J,S$9,収穫記録!$F:$F,$I468,収穫記録!$B:$B,"&gt;="&amp;$J$5,収穫記録!$B:$B,"&lt;="&amp;$J$6)
/_xlfn.UNIQUE(_xlfn._xlws.FILTER($E:$E,$D:$D=$J$3))
/IF($J$4="総計",1,IF($J$4="割合",$H468,$K468/10))
),0)</f>
        <v/>
      </c>
      <c r="T468" s="48" t="str" cm="1">
        <f t="array" ref="T468">IFERROR(
IF(OR(T$9="",$I468=""),"",
SUMIFS(収穫記録!$P:$P,収穫記録!$D:$D,$J$1,収穫記録!$I:$I,$J$2,収穫記録!$J:$J,T$9,収穫記録!$F:$F,$I468,収穫記録!$B:$B,"&gt;="&amp;$J$5,収穫記録!$B:$B,"&lt;="&amp;$J$6)
/_xlfn.UNIQUE(_xlfn._xlws.FILTER($E:$E,$D:$D=$J$3))
/IF($J$4="総計",1,IF($J$4="割合",$H468,$K468/10))
),0)</f>
        <v/>
      </c>
      <c r="U468" s="48" t="str" cm="1">
        <f t="array" ref="U468">IFERROR(
IF(OR(U$9="",$I468=""),"",
SUMIFS(収穫記録!$P:$P,収穫記録!$D:$D,$J$1,収穫記録!$I:$I,$J$2,収穫記録!$J:$J,U$9,収穫記録!$F:$F,$I468,収穫記録!$B:$B,"&gt;="&amp;$J$5,収穫記録!$B:$B,"&lt;="&amp;$J$6)
/_xlfn.UNIQUE(_xlfn._xlws.FILTER($E:$E,$D:$D=$J$3))
/IF($J$4="総計",1,IF($J$4="割合",$H468,$K468/10))
),0)</f>
        <v/>
      </c>
      <c r="V468" s="48" t="str" cm="1">
        <f t="array" ref="V468">IFERROR(
IF(OR(V$9="",$I468=""),"",
SUMIFS(収穫記録!$P:$P,収穫記録!$D:$D,$J$1,収穫記録!$I:$I,$J$2,収穫記録!$J:$J,V$9,収穫記録!$F:$F,$I468,収穫記録!$B:$B,"&gt;="&amp;$J$5,収穫記録!$B:$B,"&lt;="&amp;$J$6)
/_xlfn.UNIQUE(_xlfn._xlws.FILTER($E:$E,$D:$D=$J$3))
/IF($J$4="総計",1,IF($J$4="割合",$H468,$K468/10))
),0)</f>
        <v/>
      </c>
      <c r="W468" s="48" t="str" cm="1">
        <f t="array" ref="W468">IFERROR(
IF(OR(W$9="",$I468=""),"",
SUMIFS(収穫記録!$P:$P,収穫記録!$D:$D,$J$1,収穫記録!$I:$I,$J$2,収穫記録!$J:$J,W$9,収穫記録!$F:$F,$I468,収穫記録!$B:$B,"&gt;="&amp;$J$5,収穫記録!$B:$B,"&lt;="&amp;$J$6)
/_xlfn.UNIQUE(_xlfn._xlws.FILTER($E:$E,$D:$D=$J$3))
/IF($J$4="総計",1,IF($J$4="割合",$H468,$K468/10))
),0)</f>
        <v/>
      </c>
      <c r="X468" s="48" t="str" cm="1">
        <f t="array" ref="X468">IFERROR(
IF(OR(X$9="",$I468=""),"",
SUMIFS(収穫記録!$P:$P,収穫記録!$D:$D,$J$1,収穫記録!$I:$I,$J$2,収穫記録!$J:$J,X$9,収穫記録!$F:$F,$I468,収穫記録!$B:$B,"&gt;="&amp;$J$5,収穫記録!$B:$B,"&lt;="&amp;$J$6)
/_xlfn.UNIQUE(_xlfn._xlws.FILTER($E:$E,$D:$D=$J$3))
/IF($J$4="総計",1,IF($J$4="割合",$H468,$K468/10))
),0)</f>
        <v/>
      </c>
    </row>
    <row r="469" spans="10:24">
      <c r="J469" s="13"/>
      <c r="K469" s="37"/>
      <c r="L469" s="46" t="str">
        <f t="shared" si="7"/>
        <v/>
      </c>
      <c r="M469" s="47" cm="1">
        <f t="array" ref="M469">IFERROR(
IF(OR(M$9="",$I469=""),"",
SUMIFS(収穫記録!$P:$P,収穫記録!$D:$D,$J$1,収穫記録!$I:$I,$J$2,収穫記録!$J:$J,M$9,収穫記録!$F:$F,$I469,収穫記録!$B:$B,"&gt;="&amp;$J$5,収穫記録!$B:$B,"&lt;="&amp;$J$6)
/_xlfn.UNIQUE(_xlfn._xlws.FILTER($E:$E,$D:$D=$J$3))
/IF($J$4="総計",1,IF($J$4="割合",$H469,$K469/10))
),0)</f>
        <v>0</v>
      </c>
      <c r="N469" s="48" t="str" cm="1">
        <f t="array" ref="N469">IFERROR(
IF(OR(N$9="",$I469=""),"",
SUMIFS(収穫記録!$P:$P,収穫記録!$D:$D,$J$1,収穫記録!$I:$I,$J$2,収穫記録!$J:$J,N$9,収穫記録!$F:$F,$I469,収穫記録!$B:$B,"&gt;="&amp;$J$5,収穫記録!$B:$B,"&lt;="&amp;$J$6)
/_xlfn.UNIQUE(_xlfn._xlws.FILTER($E:$E,$D:$D=$J$3))
/IF($J$4="総計",1,IF($J$4="割合",$H469,$K469/10))
),0)</f>
        <v/>
      </c>
      <c r="O469" s="48" t="str" cm="1">
        <f t="array" ref="O469">IFERROR(
IF(OR(O$9="",$I469=""),"",
SUMIFS(収穫記録!$P:$P,収穫記録!$D:$D,$J$1,収穫記録!$I:$I,$J$2,収穫記録!$J:$J,O$9,収穫記録!$F:$F,$I469,収穫記録!$B:$B,"&gt;="&amp;$J$5,収穫記録!$B:$B,"&lt;="&amp;$J$6)
/_xlfn.UNIQUE(_xlfn._xlws.FILTER($E:$E,$D:$D=$J$3))
/IF($J$4="総計",1,IF($J$4="割合",$H469,$K469/10))
),0)</f>
        <v/>
      </c>
      <c r="P469" s="48" t="str" cm="1">
        <f t="array" ref="P469">IFERROR(
IF(OR(P$9="",$I469=""),"",
SUMIFS(収穫記録!$P:$P,収穫記録!$D:$D,$J$1,収穫記録!$I:$I,$J$2,収穫記録!$J:$J,P$9,収穫記録!$F:$F,$I469,収穫記録!$B:$B,"&gt;="&amp;$J$5,収穫記録!$B:$B,"&lt;="&amp;$J$6)
/_xlfn.UNIQUE(_xlfn._xlws.FILTER($E:$E,$D:$D=$J$3))
/IF($J$4="総計",1,IF($J$4="割合",$H469,$K469/10))
),0)</f>
        <v/>
      </c>
      <c r="Q469" s="48" t="str" cm="1">
        <f t="array" ref="Q469">IFERROR(
IF(OR(Q$9="",$I469=""),"",
SUMIFS(収穫記録!$P:$P,収穫記録!$D:$D,$J$1,収穫記録!$I:$I,$J$2,収穫記録!$J:$J,Q$9,収穫記録!$F:$F,$I469,収穫記録!$B:$B,"&gt;="&amp;$J$5,収穫記録!$B:$B,"&lt;="&amp;$J$6)
/_xlfn.UNIQUE(_xlfn._xlws.FILTER($E:$E,$D:$D=$J$3))
/IF($J$4="総計",1,IF($J$4="割合",$H469,$K469/10))
),0)</f>
        <v/>
      </c>
      <c r="R469" s="48" t="str" cm="1">
        <f t="array" ref="R469">IFERROR(
IF(OR(R$9="",$I469=""),"",
SUMIFS(収穫記録!$P:$P,収穫記録!$D:$D,$J$1,収穫記録!$I:$I,$J$2,収穫記録!$J:$J,R$9,収穫記録!$F:$F,$I469,収穫記録!$B:$B,"&gt;="&amp;$J$5,収穫記録!$B:$B,"&lt;="&amp;$J$6)
/_xlfn.UNIQUE(_xlfn._xlws.FILTER($E:$E,$D:$D=$J$3))
/IF($J$4="総計",1,IF($J$4="割合",$H469,$K469/10))
),0)</f>
        <v/>
      </c>
      <c r="S469" s="48" t="str" cm="1">
        <f t="array" ref="S469">IFERROR(
IF(OR(S$9="",$I469=""),"",
SUMIFS(収穫記録!$P:$P,収穫記録!$D:$D,$J$1,収穫記録!$I:$I,$J$2,収穫記録!$J:$J,S$9,収穫記録!$F:$F,$I469,収穫記録!$B:$B,"&gt;="&amp;$J$5,収穫記録!$B:$B,"&lt;="&amp;$J$6)
/_xlfn.UNIQUE(_xlfn._xlws.FILTER($E:$E,$D:$D=$J$3))
/IF($J$4="総計",1,IF($J$4="割合",$H469,$K469/10))
),0)</f>
        <v/>
      </c>
      <c r="T469" s="48" t="str" cm="1">
        <f t="array" ref="T469">IFERROR(
IF(OR(T$9="",$I469=""),"",
SUMIFS(収穫記録!$P:$P,収穫記録!$D:$D,$J$1,収穫記録!$I:$I,$J$2,収穫記録!$J:$J,T$9,収穫記録!$F:$F,$I469,収穫記録!$B:$B,"&gt;="&amp;$J$5,収穫記録!$B:$B,"&lt;="&amp;$J$6)
/_xlfn.UNIQUE(_xlfn._xlws.FILTER($E:$E,$D:$D=$J$3))
/IF($J$4="総計",1,IF($J$4="割合",$H469,$K469/10))
),0)</f>
        <v/>
      </c>
      <c r="U469" s="48" t="str" cm="1">
        <f t="array" ref="U469">IFERROR(
IF(OR(U$9="",$I469=""),"",
SUMIFS(収穫記録!$P:$P,収穫記録!$D:$D,$J$1,収穫記録!$I:$I,$J$2,収穫記録!$J:$J,U$9,収穫記録!$F:$F,$I469,収穫記録!$B:$B,"&gt;="&amp;$J$5,収穫記録!$B:$B,"&lt;="&amp;$J$6)
/_xlfn.UNIQUE(_xlfn._xlws.FILTER($E:$E,$D:$D=$J$3))
/IF($J$4="総計",1,IF($J$4="割合",$H469,$K469/10))
),0)</f>
        <v/>
      </c>
      <c r="V469" s="48" t="str" cm="1">
        <f t="array" ref="V469">IFERROR(
IF(OR(V$9="",$I469=""),"",
SUMIFS(収穫記録!$P:$P,収穫記録!$D:$D,$J$1,収穫記録!$I:$I,$J$2,収穫記録!$J:$J,V$9,収穫記録!$F:$F,$I469,収穫記録!$B:$B,"&gt;="&amp;$J$5,収穫記録!$B:$B,"&lt;="&amp;$J$6)
/_xlfn.UNIQUE(_xlfn._xlws.FILTER($E:$E,$D:$D=$J$3))
/IF($J$4="総計",1,IF($J$4="割合",$H469,$K469/10))
),0)</f>
        <v/>
      </c>
      <c r="W469" s="48" t="str" cm="1">
        <f t="array" ref="W469">IFERROR(
IF(OR(W$9="",$I469=""),"",
SUMIFS(収穫記録!$P:$P,収穫記録!$D:$D,$J$1,収穫記録!$I:$I,$J$2,収穫記録!$J:$J,W$9,収穫記録!$F:$F,$I469,収穫記録!$B:$B,"&gt;="&amp;$J$5,収穫記録!$B:$B,"&lt;="&amp;$J$6)
/_xlfn.UNIQUE(_xlfn._xlws.FILTER($E:$E,$D:$D=$J$3))
/IF($J$4="総計",1,IF($J$4="割合",$H469,$K469/10))
),0)</f>
        <v/>
      </c>
      <c r="X469" s="48" t="str" cm="1">
        <f t="array" ref="X469">IFERROR(
IF(OR(X$9="",$I469=""),"",
SUMIFS(収穫記録!$P:$P,収穫記録!$D:$D,$J$1,収穫記録!$I:$I,$J$2,収穫記録!$J:$J,X$9,収穫記録!$F:$F,$I469,収穫記録!$B:$B,"&gt;="&amp;$J$5,収穫記録!$B:$B,"&lt;="&amp;$J$6)
/_xlfn.UNIQUE(_xlfn._xlws.FILTER($E:$E,$D:$D=$J$3))
/IF($J$4="総計",1,IF($J$4="割合",$H469,$K469/10))
),0)</f>
        <v/>
      </c>
    </row>
    <row r="470" spans="10:24">
      <c r="J470" s="13"/>
      <c r="K470" s="37"/>
      <c r="L470" s="46" t="str">
        <f t="shared" si="7"/>
        <v/>
      </c>
      <c r="M470" s="47" cm="1">
        <f t="array" ref="M470">IFERROR(
IF(OR(M$9="",$I470=""),"",
SUMIFS(収穫記録!$P:$P,収穫記録!$D:$D,$J$1,収穫記録!$I:$I,$J$2,収穫記録!$J:$J,M$9,収穫記録!$F:$F,$I470,収穫記録!$B:$B,"&gt;="&amp;$J$5,収穫記録!$B:$B,"&lt;="&amp;$J$6)
/_xlfn.UNIQUE(_xlfn._xlws.FILTER($E:$E,$D:$D=$J$3))
/IF($J$4="総計",1,IF($J$4="割合",$H470,$K470/10))
),0)</f>
        <v>0</v>
      </c>
      <c r="N470" s="48" t="str" cm="1">
        <f t="array" ref="N470">IFERROR(
IF(OR(N$9="",$I470=""),"",
SUMIFS(収穫記録!$P:$P,収穫記録!$D:$D,$J$1,収穫記録!$I:$I,$J$2,収穫記録!$J:$J,N$9,収穫記録!$F:$F,$I470,収穫記録!$B:$B,"&gt;="&amp;$J$5,収穫記録!$B:$B,"&lt;="&amp;$J$6)
/_xlfn.UNIQUE(_xlfn._xlws.FILTER($E:$E,$D:$D=$J$3))
/IF($J$4="総計",1,IF($J$4="割合",$H470,$K470/10))
),0)</f>
        <v/>
      </c>
      <c r="O470" s="48" t="str" cm="1">
        <f t="array" ref="O470">IFERROR(
IF(OR(O$9="",$I470=""),"",
SUMIFS(収穫記録!$P:$P,収穫記録!$D:$D,$J$1,収穫記録!$I:$I,$J$2,収穫記録!$J:$J,O$9,収穫記録!$F:$F,$I470,収穫記録!$B:$B,"&gt;="&amp;$J$5,収穫記録!$B:$B,"&lt;="&amp;$J$6)
/_xlfn.UNIQUE(_xlfn._xlws.FILTER($E:$E,$D:$D=$J$3))
/IF($J$4="総計",1,IF($J$4="割合",$H470,$K470/10))
),0)</f>
        <v/>
      </c>
      <c r="P470" s="48" t="str" cm="1">
        <f t="array" ref="P470">IFERROR(
IF(OR(P$9="",$I470=""),"",
SUMIFS(収穫記録!$P:$P,収穫記録!$D:$D,$J$1,収穫記録!$I:$I,$J$2,収穫記録!$J:$J,P$9,収穫記録!$F:$F,$I470,収穫記録!$B:$B,"&gt;="&amp;$J$5,収穫記録!$B:$B,"&lt;="&amp;$J$6)
/_xlfn.UNIQUE(_xlfn._xlws.FILTER($E:$E,$D:$D=$J$3))
/IF($J$4="総計",1,IF($J$4="割合",$H470,$K470/10))
),0)</f>
        <v/>
      </c>
      <c r="Q470" s="48" t="str" cm="1">
        <f t="array" ref="Q470">IFERROR(
IF(OR(Q$9="",$I470=""),"",
SUMIFS(収穫記録!$P:$P,収穫記録!$D:$D,$J$1,収穫記録!$I:$I,$J$2,収穫記録!$J:$J,Q$9,収穫記録!$F:$F,$I470,収穫記録!$B:$B,"&gt;="&amp;$J$5,収穫記録!$B:$B,"&lt;="&amp;$J$6)
/_xlfn.UNIQUE(_xlfn._xlws.FILTER($E:$E,$D:$D=$J$3))
/IF($J$4="総計",1,IF($J$4="割合",$H470,$K470/10))
),0)</f>
        <v/>
      </c>
      <c r="R470" s="48" t="str" cm="1">
        <f t="array" ref="R470">IFERROR(
IF(OR(R$9="",$I470=""),"",
SUMIFS(収穫記録!$P:$P,収穫記録!$D:$D,$J$1,収穫記録!$I:$I,$J$2,収穫記録!$J:$J,R$9,収穫記録!$F:$F,$I470,収穫記録!$B:$B,"&gt;="&amp;$J$5,収穫記録!$B:$B,"&lt;="&amp;$J$6)
/_xlfn.UNIQUE(_xlfn._xlws.FILTER($E:$E,$D:$D=$J$3))
/IF($J$4="総計",1,IF($J$4="割合",$H470,$K470/10))
),0)</f>
        <v/>
      </c>
      <c r="S470" s="48" t="str" cm="1">
        <f t="array" ref="S470">IFERROR(
IF(OR(S$9="",$I470=""),"",
SUMIFS(収穫記録!$P:$P,収穫記録!$D:$D,$J$1,収穫記録!$I:$I,$J$2,収穫記録!$J:$J,S$9,収穫記録!$F:$F,$I470,収穫記録!$B:$B,"&gt;="&amp;$J$5,収穫記録!$B:$B,"&lt;="&amp;$J$6)
/_xlfn.UNIQUE(_xlfn._xlws.FILTER($E:$E,$D:$D=$J$3))
/IF($J$4="総計",1,IF($J$4="割合",$H470,$K470/10))
),0)</f>
        <v/>
      </c>
      <c r="T470" s="48" t="str" cm="1">
        <f t="array" ref="T470">IFERROR(
IF(OR(T$9="",$I470=""),"",
SUMIFS(収穫記録!$P:$P,収穫記録!$D:$D,$J$1,収穫記録!$I:$I,$J$2,収穫記録!$J:$J,T$9,収穫記録!$F:$F,$I470,収穫記録!$B:$B,"&gt;="&amp;$J$5,収穫記録!$B:$B,"&lt;="&amp;$J$6)
/_xlfn.UNIQUE(_xlfn._xlws.FILTER($E:$E,$D:$D=$J$3))
/IF($J$4="総計",1,IF($J$4="割合",$H470,$K470/10))
),0)</f>
        <v/>
      </c>
      <c r="U470" s="48" t="str" cm="1">
        <f t="array" ref="U470">IFERROR(
IF(OR(U$9="",$I470=""),"",
SUMIFS(収穫記録!$P:$P,収穫記録!$D:$D,$J$1,収穫記録!$I:$I,$J$2,収穫記録!$J:$J,U$9,収穫記録!$F:$F,$I470,収穫記録!$B:$B,"&gt;="&amp;$J$5,収穫記録!$B:$B,"&lt;="&amp;$J$6)
/_xlfn.UNIQUE(_xlfn._xlws.FILTER($E:$E,$D:$D=$J$3))
/IF($J$4="総計",1,IF($J$4="割合",$H470,$K470/10))
),0)</f>
        <v/>
      </c>
      <c r="V470" s="48" t="str" cm="1">
        <f t="array" ref="V470">IFERROR(
IF(OR(V$9="",$I470=""),"",
SUMIFS(収穫記録!$P:$P,収穫記録!$D:$D,$J$1,収穫記録!$I:$I,$J$2,収穫記録!$J:$J,V$9,収穫記録!$F:$F,$I470,収穫記録!$B:$B,"&gt;="&amp;$J$5,収穫記録!$B:$B,"&lt;="&amp;$J$6)
/_xlfn.UNIQUE(_xlfn._xlws.FILTER($E:$E,$D:$D=$J$3))
/IF($J$4="総計",1,IF($J$4="割合",$H470,$K470/10))
),0)</f>
        <v/>
      </c>
      <c r="W470" s="48" t="str" cm="1">
        <f t="array" ref="W470">IFERROR(
IF(OR(W$9="",$I470=""),"",
SUMIFS(収穫記録!$P:$P,収穫記録!$D:$D,$J$1,収穫記録!$I:$I,$J$2,収穫記録!$J:$J,W$9,収穫記録!$F:$F,$I470,収穫記録!$B:$B,"&gt;="&amp;$J$5,収穫記録!$B:$B,"&lt;="&amp;$J$6)
/_xlfn.UNIQUE(_xlfn._xlws.FILTER($E:$E,$D:$D=$J$3))
/IF($J$4="総計",1,IF($J$4="割合",$H470,$K470/10))
),0)</f>
        <v/>
      </c>
      <c r="X470" s="48" t="str" cm="1">
        <f t="array" ref="X470">IFERROR(
IF(OR(X$9="",$I470=""),"",
SUMIFS(収穫記録!$P:$P,収穫記録!$D:$D,$J$1,収穫記録!$I:$I,$J$2,収穫記録!$J:$J,X$9,収穫記録!$F:$F,$I470,収穫記録!$B:$B,"&gt;="&amp;$J$5,収穫記録!$B:$B,"&lt;="&amp;$J$6)
/_xlfn.UNIQUE(_xlfn._xlws.FILTER($E:$E,$D:$D=$J$3))
/IF($J$4="総計",1,IF($J$4="割合",$H470,$K470/10))
),0)</f>
        <v/>
      </c>
    </row>
    <row r="471" spans="10:24">
      <c r="J471" s="13"/>
      <c r="K471" s="37"/>
      <c r="L471" s="46" t="str">
        <f t="shared" si="7"/>
        <v/>
      </c>
      <c r="M471" s="47" cm="1">
        <f t="array" ref="M471">IFERROR(
IF(OR(M$9="",$I471=""),"",
SUMIFS(収穫記録!$P:$P,収穫記録!$D:$D,$J$1,収穫記録!$I:$I,$J$2,収穫記録!$J:$J,M$9,収穫記録!$F:$F,$I471,収穫記録!$B:$B,"&gt;="&amp;$J$5,収穫記録!$B:$B,"&lt;="&amp;$J$6)
/_xlfn.UNIQUE(_xlfn._xlws.FILTER($E:$E,$D:$D=$J$3))
/IF($J$4="総計",1,IF($J$4="割合",$H471,$K471/10))
),0)</f>
        <v>0</v>
      </c>
      <c r="N471" s="48" t="str" cm="1">
        <f t="array" ref="N471">IFERROR(
IF(OR(N$9="",$I471=""),"",
SUMIFS(収穫記録!$P:$P,収穫記録!$D:$D,$J$1,収穫記録!$I:$I,$J$2,収穫記録!$J:$J,N$9,収穫記録!$F:$F,$I471,収穫記録!$B:$B,"&gt;="&amp;$J$5,収穫記録!$B:$B,"&lt;="&amp;$J$6)
/_xlfn.UNIQUE(_xlfn._xlws.FILTER($E:$E,$D:$D=$J$3))
/IF($J$4="総計",1,IF($J$4="割合",$H471,$K471/10))
),0)</f>
        <v/>
      </c>
      <c r="O471" s="48" t="str" cm="1">
        <f t="array" ref="O471">IFERROR(
IF(OR(O$9="",$I471=""),"",
SUMIFS(収穫記録!$P:$P,収穫記録!$D:$D,$J$1,収穫記録!$I:$I,$J$2,収穫記録!$J:$J,O$9,収穫記録!$F:$F,$I471,収穫記録!$B:$B,"&gt;="&amp;$J$5,収穫記録!$B:$B,"&lt;="&amp;$J$6)
/_xlfn.UNIQUE(_xlfn._xlws.FILTER($E:$E,$D:$D=$J$3))
/IF($J$4="総計",1,IF($J$4="割合",$H471,$K471/10))
),0)</f>
        <v/>
      </c>
      <c r="P471" s="48" t="str" cm="1">
        <f t="array" ref="P471">IFERROR(
IF(OR(P$9="",$I471=""),"",
SUMIFS(収穫記録!$P:$P,収穫記録!$D:$D,$J$1,収穫記録!$I:$I,$J$2,収穫記録!$J:$J,P$9,収穫記録!$F:$F,$I471,収穫記録!$B:$B,"&gt;="&amp;$J$5,収穫記録!$B:$B,"&lt;="&amp;$J$6)
/_xlfn.UNIQUE(_xlfn._xlws.FILTER($E:$E,$D:$D=$J$3))
/IF($J$4="総計",1,IF($J$4="割合",$H471,$K471/10))
),0)</f>
        <v/>
      </c>
      <c r="Q471" s="48" t="str" cm="1">
        <f t="array" ref="Q471">IFERROR(
IF(OR(Q$9="",$I471=""),"",
SUMIFS(収穫記録!$P:$P,収穫記録!$D:$D,$J$1,収穫記録!$I:$I,$J$2,収穫記録!$J:$J,Q$9,収穫記録!$F:$F,$I471,収穫記録!$B:$B,"&gt;="&amp;$J$5,収穫記録!$B:$B,"&lt;="&amp;$J$6)
/_xlfn.UNIQUE(_xlfn._xlws.FILTER($E:$E,$D:$D=$J$3))
/IF($J$4="総計",1,IF($J$4="割合",$H471,$K471/10))
),0)</f>
        <v/>
      </c>
      <c r="R471" s="48" t="str" cm="1">
        <f t="array" ref="R471">IFERROR(
IF(OR(R$9="",$I471=""),"",
SUMIFS(収穫記録!$P:$P,収穫記録!$D:$D,$J$1,収穫記録!$I:$I,$J$2,収穫記録!$J:$J,R$9,収穫記録!$F:$F,$I471,収穫記録!$B:$B,"&gt;="&amp;$J$5,収穫記録!$B:$B,"&lt;="&amp;$J$6)
/_xlfn.UNIQUE(_xlfn._xlws.FILTER($E:$E,$D:$D=$J$3))
/IF($J$4="総計",1,IF($J$4="割合",$H471,$K471/10))
),0)</f>
        <v/>
      </c>
      <c r="S471" s="48" t="str" cm="1">
        <f t="array" ref="S471">IFERROR(
IF(OR(S$9="",$I471=""),"",
SUMIFS(収穫記録!$P:$P,収穫記録!$D:$D,$J$1,収穫記録!$I:$I,$J$2,収穫記録!$J:$J,S$9,収穫記録!$F:$F,$I471,収穫記録!$B:$B,"&gt;="&amp;$J$5,収穫記録!$B:$B,"&lt;="&amp;$J$6)
/_xlfn.UNIQUE(_xlfn._xlws.FILTER($E:$E,$D:$D=$J$3))
/IF($J$4="総計",1,IF($J$4="割合",$H471,$K471/10))
),0)</f>
        <v/>
      </c>
      <c r="T471" s="48" t="str" cm="1">
        <f t="array" ref="T471">IFERROR(
IF(OR(T$9="",$I471=""),"",
SUMIFS(収穫記録!$P:$P,収穫記録!$D:$D,$J$1,収穫記録!$I:$I,$J$2,収穫記録!$J:$J,T$9,収穫記録!$F:$F,$I471,収穫記録!$B:$B,"&gt;="&amp;$J$5,収穫記録!$B:$B,"&lt;="&amp;$J$6)
/_xlfn.UNIQUE(_xlfn._xlws.FILTER($E:$E,$D:$D=$J$3))
/IF($J$4="総計",1,IF($J$4="割合",$H471,$K471/10))
),0)</f>
        <v/>
      </c>
      <c r="U471" s="48" t="str" cm="1">
        <f t="array" ref="U471">IFERROR(
IF(OR(U$9="",$I471=""),"",
SUMIFS(収穫記録!$P:$P,収穫記録!$D:$D,$J$1,収穫記録!$I:$I,$J$2,収穫記録!$J:$J,U$9,収穫記録!$F:$F,$I471,収穫記録!$B:$B,"&gt;="&amp;$J$5,収穫記録!$B:$B,"&lt;="&amp;$J$6)
/_xlfn.UNIQUE(_xlfn._xlws.FILTER($E:$E,$D:$D=$J$3))
/IF($J$4="総計",1,IF($J$4="割合",$H471,$K471/10))
),0)</f>
        <v/>
      </c>
      <c r="V471" s="48" t="str" cm="1">
        <f t="array" ref="V471">IFERROR(
IF(OR(V$9="",$I471=""),"",
SUMIFS(収穫記録!$P:$P,収穫記録!$D:$D,$J$1,収穫記録!$I:$I,$J$2,収穫記録!$J:$J,V$9,収穫記録!$F:$F,$I471,収穫記録!$B:$B,"&gt;="&amp;$J$5,収穫記録!$B:$B,"&lt;="&amp;$J$6)
/_xlfn.UNIQUE(_xlfn._xlws.FILTER($E:$E,$D:$D=$J$3))
/IF($J$4="総計",1,IF($J$4="割合",$H471,$K471/10))
),0)</f>
        <v/>
      </c>
      <c r="W471" s="48" t="str" cm="1">
        <f t="array" ref="W471">IFERROR(
IF(OR(W$9="",$I471=""),"",
SUMIFS(収穫記録!$P:$P,収穫記録!$D:$D,$J$1,収穫記録!$I:$I,$J$2,収穫記録!$J:$J,W$9,収穫記録!$F:$F,$I471,収穫記録!$B:$B,"&gt;="&amp;$J$5,収穫記録!$B:$B,"&lt;="&amp;$J$6)
/_xlfn.UNIQUE(_xlfn._xlws.FILTER($E:$E,$D:$D=$J$3))
/IF($J$4="総計",1,IF($J$4="割合",$H471,$K471/10))
),0)</f>
        <v/>
      </c>
      <c r="X471" s="48" t="str" cm="1">
        <f t="array" ref="X471">IFERROR(
IF(OR(X$9="",$I471=""),"",
SUMIFS(収穫記録!$P:$P,収穫記録!$D:$D,$J$1,収穫記録!$I:$I,$J$2,収穫記録!$J:$J,X$9,収穫記録!$F:$F,$I471,収穫記録!$B:$B,"&gt;="&amp;$J$5,収穫記録!$B:$B,"&lt;="&amp;$J$6)
/_xlfn.UNIQUE(_xlfn._xlws.FILTER($E:$E,$D:$D=$J$3))
/IF($J$4="総計",1,IF($J$4="割合",$H471,$K471/10))
),0)</f>
        <v/>
      </c>
    </row>
    <row r="472" spans="10:24">
      <c r="J472" s="13"/>
      <c r="K472" s="37"/>
      <c r="L472" s="46" t="str">
        <f t="shared" si="7"/>
        <v/>
      </c>
      <c r="M472" s="47" cm="1">
        <f t="array" ref="M472">IFERROR(
IF(OR(M$9="",$I472=""),"",
SUMIFS(収穫記録!$P:$P,収穫記録!$D:$D,$J$1,収穫記録!$I:$I,$J$2,収穫記録!$J:$J,M$9,収穫記録!$F:$F,$I472,収穫記録!$B:$B,"&gt;="&amp;$J$5,収穫記録!$B:$B,"&lt;="&amp;$J$6)
/_xlfn.UNIQUE(_xlfn._xlws.FILTER($E:$E,$D:$D=$J$3))
/IF($J$4="総計",1,IF($J$4="割合",$H472,$K472/10))
),0)</f>
        <v>0</v>
      </c>
      <c r="N472" s="48" t="str" cm="1">
        <f t="array" ref="N472">IFERROR(
IF(OR(N$9="",$I472=""),"",
SUMIFS(収穫記録!$P:$P,収穫記録!$D:$D,$J$1,収穫記録!$I:$I,$J$2,収穫記録!$J:$J,N$9,収穫記録!$F:$F,$I472,収穫記録!$B:$B,"&gt;="&amp;$J$5,収穫記録!$B:$B,"&lt;="&amp;$J$6)
/_xlfn.UNIQUE(_xlfn._xlws.FILTER($E:$E,$D:$D=$J$3))
/IF($J$4="総計",1,IF($J$4="割合",$H472,$K472/10))
),0)</f>
        <v/>
      </c>
      <c r="O472" s="48" t="str" cm="1">
        <f t="array" ref="O472">IFERROR(
IF(OR(O$9="",$I472=""),"",
SUMIFS(収穫記録!$P:$P,収穫記録!$D:$D,$J$1,収穫記録!$I:$I,$J$2,収穫記録!$J:$J,O$9,収穫記録!$F:$F,$I472,収穫記録!$B:$B,"&gt;="&amp;$J$5,収穫記録!$B:$B,"&lt;="&amp;$J$6)
/_xlfn.UNIQUE(_xlfn._xlws.FILTER($E:$E,$D:$D=$J$3))
/IF($J$4="総計",1,IF($J$4="割合",$H472,$K472/10))
),0)</f>
        <v/>
      </c>
      <c r="P472" s="48" t="str" cm="1">
        <f t="array" ref="P472">IFERROR(
IF(OR(P$9="",$I472=""),"",
SUMIFS(収穫記録!$P:$P,収穫記録!$D:$D,$J$1,収穫記録!$I:$I,$J$2,収穫記録!$J:$J,P$9,収穫記録!$F:$F,$I472,収穫記録!$B:$B,"&gt;="&amp;$J$5,収穫記録!$B:$B,"&lt;="&amp;$J$6)
/_xlfn.UNIQUE(_xlfn._xlws.FILTER($E:$E,$D:$D=$J$3))
/IF($J$4="総計",1,IF($J$4="割合",$H472,$K472/10))
),0)</f>
        <v/>
      </c>
      <c r="Q472" s="48" t="str" cm="1">
        <f t="array" ref="Q472">IFERROR(
IF(OR(Q$9="",$I472=""),"",
SUMIFS(収穫記録!$P:$P,収穫記録!$D:$D,$J$1,収穫記録!$I:$I,$J$2,収穫記録!$J:$J,Q$9,収穫記録!$F:$F,$I472,収穫記録!$B:$B,"&gt;="&amp;$J$5,収穫記録!$B:$B,"&lt;="&amp;$J$6)
/_xlfn.UNIQUE(_xlfn._xlws.FILTER($E:$E,$D:$D=$J$3))
/IF($J$4="総計",1,IF($J$4="割合",$H472,$K472/10))
),0)</f>
        <v/>
      </c>
      <c r="R472" s="48" t="str" cm="1">
        <f t="array" ref="R472">IFERROR(
IF(OR(R$9="",$I472=""),"",
SUMIFS(収穫記録!$P:$P,収穫記録!$D:$D,$J$1,収穫記録!$I:$I,$J$2,収穫記録!$J:$J,R$9,収穫記録!$F:$F,$I472,収穫記録!$B:$B,"&gt;="&amp;$J$5,収穫記録!$B:$B,"&lt;="&amp;$J$6)
/_xlfn.UNIQUE(_xlfn._xlws.FILTER($E:$E,$D:$D=$J$3))
/IF($J$4="総計",1,IF($J$4="割合",$H472,$K472/10))
),0)</f>
        <v/>
      </c>
      <c r="S472" s="48" t="str" cm="1">
        <f t="array" ref="S472">IFERROR(
IF(OR(S$9="",$I472=""),"",
SUMIFS(収穫記録!$P:$P,収穫記録!$D:$D,$J$1,収穫記録!$I:$I,$J$2,収穫記録!$J:$J,S$9,収穫記録!$F:$F,$I472,収穫記録!$B:$B,"&gt;="&amp;$J$5,収穫記録!$B:$B,"&lt;="&amp;$J$6)
/_xlfn.UNIQUE(_xlfn._xlws.FILTER($E:$E,$D:$D=$J$3))
/IF($J$4="総計",1,IF($J$4="割合",$H472,$K472/10))
),0)</f>
        <v/>
      </c>
      <c r="T472" s="48" t="str" cm="1">
        <f t="array" ref="T472">IFERROR(
IF(OR(T$9="",$I472=""),"",
SUMIFS(収穫記録!$P:$P,収穫記録!$D:$D,$J$1,収穫記録!$I:$I,$J$2,収穫記録!$J:$J,T$9,収穫記録!$F:$F,$I472,収穫記録!$B:$B,"&gt;="&amp;$J$5,収穫記録!$B:$B,"&lt;="&amp;$J$6)
/_xlfn.UNIQUE(_xlfn._xlws.FILTER($E:$E,$D:$D=$J$3))
/IF($J$4="総計",1,IF($J$4="割合",$H472,$K472/10))
),0)</f>
        <v/>
      </c>
      <c r="U472" s="48" t="str" cm="1">
        <f t="array" ref="U472">IFERROR(
IF(OR(U$9="",$I472=""),"",
SUMIFS(収穫記録!$P:$P,収穫記録!$D:$D,$J$1,収穫記録!$I:$I,$J$2,収穫記録!$J:$J,U$9,収穫記録!$F:$F,$I472,収穫記録!$B:$B,"&gt;="&amp;$J$5,収穫記録!$B:$B,"&lt;="&amp;$J$6)
/_xlfn.UNIQUE(_xlfn._xlws.FILTER($E:$E,$D:$D=$J$3))
/IF($J$4="総計",1,IF($J$4="割合",$H472,$K472/10))
),0)</f>
        <v/>
      </c>
      <c r="V472" s="48" t="str" cm="1">
        <f t="array" ref="V472">IFERROR(
IF(OR(V$9="",$I472=""),"",
SUMIFS(収穫記録!$P:$P,収穫記録!$D:$D,$J$1,収穫記録!$I:$I,$J$2,収穫記録!$J:$J,V$9,収穫記録!$F:$F,$I472,収穫記録!$B:$B,"&gt;="&amp;$J$5,収穫記録!$B:$B,"&lt;="&amp;$J$6)
/_xlfn.UNIQUE(_xlfn._xlws.FILTER($E:$E,$D:$D=$J$3))
/IF($J$4="総計",1,IF($J$4="割合",$H472,$K472/10))
),0)</f>
        <v/>
      </c>
      <c r="W472" s="48" t="str" cm="1">
        <f t="array" ref="W472">IFERROR(
IF(OR(W$9="",$I472=""),"",
SUMIFS(収穫記録!$P:$P,収穫記録!$D:$D,$J$1,収穫記録!$I:$I,$J$2,収穫記録!$J:$J,W$9,収穫記録!$F:$F,$I472,収穫記録!$B:$B,"&gt;="&amp;$J$5,収穫記録!$B:$B,"&lt;="&amp;$J$6)
/_xlfn.UNIQUE(_xlfn._xlws.FILTER($E:$E,$D:$D=$J$3))
/IF($J$4="総計",1,IF($J$4="割合",$H472,$K472/10))
),0)</f>
        <v/>
      </c>
      <c r="X472" s="48" t="str" cm="1">
        <f t="array" ref="X472">IFERROR(
IF(OR(X$9="",$I472=""),"",
SUMIFS(収穫記録!$P:$P,収穫記録!$D:$D,$J$1,収穫記録!$I:$I,$J$2,収穫記録!$J:$J,X$9,収穫記録!$F:$F,$I472,収穫記録!$B:$B,"&gt;="&amp;$J$5,収穫記録!$B:$B,"&lt;="&amp;$J$6)
/_xlfn.UNIQUE(_xlfn._xlws.FILTER($E:$E,$D:$D=$J$3))
/IF($J$4="総計",1,IF($J$4="割合",$H472,$K472/10))
),0)</f>
        <v/>
      </c>
    </row>
    <row r="473" spans="10:24">
      <c r="J473" s="13"/>
      <c r="K473" s="37"/>
      <c r="L473" s="46" t="str">
        <f t="shared" si="7"/>
        <v/>
      </c>
      <c r="M473" s="47" cm="1">
        <f t="array" ref="M473">IFERROR(
IF(OR(M$9="",$I473=""),"",
SUMIFS(収穫記録!$P:$P,収穫記録!$D:$D,$J$1,収穫記録!$I:$I,$J$2,収穫記録!$J:$J,M$9,収穫記録!$F:$F,$I473,収穫記録!$B:$B,"&gt;="&amp;$J$5,収穫記録!$B:$B,"&lt;="&amp;$J$6)
/_xlfn.UNIQUE(_xlfn._xlws.FILTER($E:$E,$D:$D=$J$3))
/IF($J$4="総計",1,IF($J$4="割合",$H473,$K473/10))
),0)</f>
        <v>0</v>
      </c>
      <c r="N473" s="48" t="str" cm="1">
        <f t="array" ref="N473">IFERROR(
IF(OR(N$9="",$I473=""),"",
SUMIFS(収穫記録!$P:$P,収穫記録!$D:$D,$J$1,収穫記録!$I:$I,$J$2,収穫記録!$J:$J,N$9,収穫記録!$F:$F,$I473,収穫記録!$B:$B,"&gt;="&amp;$J$5,収穫記録!$B:$B,"&lt;="&amp;$J$6)
/_xlfn.UNIQUE(_xlfn._xlws.FILTER($E:$E,$D:$D=$J$3))
/IF($J$4="総計",1,IF($J$4="割合",$H473,$K473/10))
),0)</f>
        <v/>
      </c>
      <c r="O473" s="48" t="str" cm="1">
        <f t="array" ref="O473">IFERROR(
IF(OR(O$9="",$I473=""),"",
SUMIFS(収穫記録!$P:$P,収穫記録!$D:$D,$J$1,収穫記録!$I:$I,$J$2,収穫記録!$J:$J,O$9,収穫記録!$F:$F,$I473,収穫記録!$B:$B,"&gt;="&amp;$J$5,収穫記録!$B:$B,"&lt;="&amp;$J$6)
/_xlfn.UNIQUE(_xlfn._xlws.FILTER($E:$E,$D:$D=$J$3))
/IF($J$4="総計",1,IF($J$4="割合",$H473,$K473/10))
),0)</f>
        <v/>
      </c>
      <c r="P473" s="48" t="str" cm="1">
        <f t="array" ref="P473">IFERROR(
IF(OR(P$9="",$I473=""),"",
SUMIFS(収穫記録!$P:$P,収穫記録!$D:$D,$J$1,収穫記録!$I:$I,$J$2,収穫記録!$J:$J,P$9,収穫記録!$F:$F,$I473,収穫記録!$B:$B,"&gt;="&amp;$J$5,収穫記録!$B:$B,"&lt;="&amp;$J$6)
/_xlfn.UNIQUE(_xlfn._xlws.FILTER($E:$E,$D:$D=$J$3))
/IF($J$4="総計",1,IF($J$4="割合",$H473,$K473/10))
),0)</f>
        <v/>
      </c>
      <c r="Q473" s="48" t="str" cm="1">
        <f t="array" ref="Q473">IFERROR(
IF(OR(Q$9="",$I473=""),"",
SUMIFS(収穫記録!$P:$P,収穫記録!$D:$D,$J$1,収穫記録!$I:$I,$J$2,収穫記録!$J:$J,Q$9,収穫記録!$F:$F,$I473,収穫記録!$B:$B,"&gt;="&amp;$J$5,収穫記録!$B:$B,"&lt;="&amp;$J$6)
/_xlfn.UNIQUE(_xlfn._xlws.FILTER($E:$E,$D:$D=$J$3))
/IF($J$4="総計",1,IF($J$4="割合",$H473,$K473/10))
),0)</f>
        <v/>
      </c>
      <c r="R473" s="48" t="str" cm="1">
        <f t="array" ref="R473">IFERROR(
IF(OR(R$9="",$I473=""),"",
SUMIFS(収穫記録!$P:$P,収穫記録!$D:$D,$J$1,収穫記録!$I:$I,$J$2,収穫記録!$J:$J,R$9,収穫記録!$F:$F,$I473,収穫記録!$B:$B,"&gt;="&amp;$J$5,収穫記録!$B:$B,"&lt;="&amp;$J$6)
/_xlfn.UNIQUE(_xlfn._xlws.FILTER($E:$E,$D:$D=$J$3))
/IF($J$4="総計",1,IF($J$4="割合",$H473,$K473/10))
),0)</f>
        <v/>
      </c>
      <c r="S473" s="48" t="str" cm="1">
        <f t="array" ref="S473">IFERROR(
IF(OR(S$9="",$I473=""),"",
SUMIFS(収穫記録!$P:$P,収穫記録!$D:$D,$J$1,収穫記録!$I:$I,$J$2,収穫記録!$J:$J,S$9,収穫記録!$F:$F,$I473,収穫記録!$B:$B,"&gt;="&amp;$J$5,収穫記録!$B:$B,"&lt;="&amp;$J$6)
/_xlfn.UNIQUE(_xlfn._xlws.FILTER($E:$E,$D:$D=$J$3))
/IF($J$4="総計",1,IF($J$4="割合",$H473,$K473/10))
),0)</f>
        <v/>
      </c>
      <c r="T473" s="48" t="str" cm="1">
        <f t="array" ref="T473">IFERROR(
IF(OR(T$9="",$I473=""),"",
SUMIFS(収穫記録!$P:$P,収穫記録!$D:$D,$J$1,収穫記録!$I:$I,$J$2,収穫記録!$J:$J,T$9,収穫記録!$F:$F,$I473,収穫記録!$B:$B,"&gt;="&amp;$J$5,収穫記録!$B:$B,"&lt;="&amp;$J$6)
/_xlfn.UNIQUE(_xlfn._xlws.FILTER($E:$E,$D:$D=$J$3))
/IF($J$4="総計",1,IF($J$4="割合",$H473,$K473/10))
),0)</f>
        <v/>
      </c>
      <c r="U473" s="48" t="str" cm="1">
        <f t="array" ref="U473">IFERROR(
IF(OR(U$9="",$I473=""),"",
SUMIFS(収穫記録!$P:$P,収穫記録!$D:$D,$J$1,収穫記録!$I:$I,$J$2,収穫記録!$J:$J,U$9,収穫記録!$F:$F,$I473,収穫記録!$B:$B,"&gt;="&amp;$J$5,収穫記録!$B:$B,"&lt;="&amp;$J$6)
/_xlfn.UNIQUE(_xlfn._xlws.FILTER($E:$E,$D:$D=$J$3))
/IF($J$4="総計",1,IF($J$4="割合",$H473,$K473/10))
),0)</f>
        <v/>
      </c>
      <c r="V473" s="48" t="str" cm="1">
        <f t="array" ref="V473">IFERROR(
IF(OR(V$9="",$I473=""),"",
SUMIFS(収穫記録!$P:$P,収穫記録!$D:$D,$J$1,収穫記録!$I:$I,$J$2,収穫記録!$J:$J,V$9,収穫記録!$F:$F,$I473,収穫記録!$B:$B,"&gt;="&amp;$J$5,収穫記録!$B:$B,"&lt;="&amp;$J$6)
/_xlfn.UNIQUE(_xlfn._xlws.FILTER($E:$E,$D:$D=$J$3))
/IF($J$4="総計",1,IF($J$4="割合",$H473,$K473/10))
),0)</f>
        <v/>
      </c>
      <c r="W473" s="48" t="str" cm="1">
        <f t="array" ref="W473">IFERROR(
IF(OR(W$9="",$I473=""),"",
SUMIFS(収穫記録!$P:$P,収穫記録!$D:$D,$J$1,収穫記録!$I:$I,$J$2,収穫記録!$J:$J,W$9,収穫記録!$F:$F,$I473,収穫記録!$B:$B,"&gt;="&amp;$J$5,収穫記録!$B:$B,"&lt;="&amp;$J$6)
/_xlfn.UNIQUE(_xlfn._xlws.FILTER($E:$E,$D:$D=$J$3))
/IF($J$4="総計",1,IF($J$4="割合",$H473,$K473/10))
),0)</f>
        <v/>
      </c>
      <c r="X473" s="48" t="str" cm="1">
        <f t="array" ref="X473">IFERROR(
IF(OR(X$9="",$I473=""),"",
SUMIFS(収穫記録!$P:$P,収穫記録!$D:$D,$J$1,収穫記録!$I:$I,$J$2,収穫記録!$J:$J,X$9,収穫記録!$F:$F,$I473,収穫記録!$B:$B,"&gt;="&amp;$J$5,収穫記録!$B:$B,"&lt;="&amp;$J$6)
/_xlfn.UNIQUE(_xlfn._xlws.FILTER($E:$E,$D:$D=$J$3))
/IF($J$4="総計",1,IF($J$4="割合",$H473,$K473/10))
),0)</f>
        <v/>
      </c>
    </row>
    <row r="474" spans="10:24">
      <c r="J474" s="13"/>
      <c r="K474" s="37"/>
      <c r="L474" s="46" t="str">
        <f t="shared" si="7"/>
        <v/>
      </c>
      <c r="M474" s="47" cm="1">
        <f t="array" ref="M474">IFERROR(
IF(OR(M$9="",$I474=""),"",
SUMIFS(収穫記録!$P:$P,収穫記録!$D:$D,$J$1,収穫記録!$I:$I,$J$2,収穫記録!$J:$J,M$9,収穫記録!$F:$F,$I474,収穫記録!$B:$B,"&gt;="&amp;$J$5,収穫記録!$B:$B,"&lt;="&amp;$J$6)
/_xlfn.UNIQUE(_xlfn._xlws.FILTER($E:$E,$D:$D=$J$3))
/IF($J$4="総計",1,IF($J$4="割合",$H474,$K474/10))
),0)</f>
        <v>0</v>
      </c>
      <c r="N474" s="48" t="str" cm="1">
        <f t="array" ref="N474">IFERROR(
IF(OR(N$9="",$I474=""),"",
SUMIFS(収穫記録!$P:$P,収穫記録!$D:$D,$J$1,収穫記録!$I:$I,$J$2,収穫記録!$J:$J,N$9,収穫記録!$F:$F,$I474,収穫記録!$B:$B,"&gt;="&amp;$J$5,収穫記録!$B:$B,"&lt;="&amp;$J$6)
/_xlfn.UNIQUE(_xlfn._xlws.FILTER($E:$E,$D:$D=$J$3))
/IF($J$4="総計",1,IF($J$4="割合",$H474,$K474/10))
),0)</f>
        <v/>
      </c>
      <c r="O474" s="48" t="str" cm="1">
        <f t="array" ref="O474">IFERROR(
IF(OR(O$9="",$I474=""),"",
SUMIFS(収穫記録!$P:$P,収穫記録!$D:$D,$J$1,収穫記録!$I:$I,$J$2,収穫記録!$J:$J,O$9,収穫記録!$F:$F,$I474,収穫記録!$B:$B,"&gt;="&amp;$J$5,収穫記録!$B:$B,"&lt;="&amp;$J$6)
/_xlfn.UNIQUE(_xlfn._xlws.FILTER($E:$E,$D:$D=$J$3))
/IF($J$4="総計",1,IF($J$4="割合",$H474,$K474/10))
),0)</f>
        <v/>
      </c>
      <c r="P474" s="48" t="str" cm="1">
        <f t="array" ref="P474">IFERROR(
IF(OR(P$9="",$I474=""),"",
SUMIFS(収穫記録!$P:$P,収穫記録!$D:$D,$J$1,収穫記録!$I:$I,$J$2,収穫記録!$J:$J,P$9,収穫記録!$F:$F,$I474,収穫記録!$B:$B,"&gt;="&amp;$J$5,収穫記録!$B:$B,"&lt;="&amp;$J$6)
/_xlfn.UNIQUE(_xlfn._xlws.FILTER($E:$E,$D:$D=$J$3))
/IF($J$4="総計",1,IF($J$4="割合",$H474,$K474/10))
),0)</f>
        <v/>
      </c>
      <c r="Q474" s="48" t="str" cm="1">
        <f t="array" ref="Q474">IFERROR(
IF(OR(Q$9="",$I474=""),"",
SUMIFS(収穫記録!$P:$P,収穫記録!$D:$D,$J$1,収穫記録!$I:$I,$J$2,収穫記録!$J:$J,Q$9,収穫記録!$F:$F,$I474,収穫記録!$B:$B,"&gt;="&amp;$J$5,収穫記録!$B:$B,"&lt;="&amp;$J$6)
/_xlfn.UNIQUE(_xlfn._xlws.FILTER($E:$E,$D:$D=$J$3))
/IF($J$4="総計",1,IF($J$4="割合",$H474,$K474/10))
),0)</f>
        <v/>
      </c>
      <c r="R474" s="48" t="str" cm="1">
        <f t="array" ref="R474">IFERROR(
IF(OR(R$9="",$I474=""),"",
SUMIFS(収穫記録!$P:$P,収穫記録!$D:$D,$J$1,収穫記録!$I:$I,$J$2,収穫記録!$J:$J,R$9,収穫記録!$F:$F,$I474,収穫記録!$B:$B,"&gt;="&amp;$J$5,収穫記録!$B:$B,"&lt;="&amp;$J$6)
/_xlfn.UNIQUE(_xlfn._xlws.FILTER($E:$E,$D:$D=$J$3))
/IF($J$4="総計",1,IF($J$4="割合",$H474,$K474/10))
),0)</f>
        <v/>
      </c>
      <c r="S474" s="48" t="str" cm="1">
        <f t="array" ref="S474">IFERROR(
IF(OR(S$9="",$I474=""),"",
SUMIFS(収穫記録!$P:$P,収穫記録!$D:$D,$J$1,収穫記録!$I:$I,$J$2,収穫記録!$J:$J,S$9,収穫記録!$F:$F,$I474,収穫記録!$B:$B,"&gt;="&amp;$J$5,収穫記録!$B:$B,"&lt;="&amp;$J$6)
/_xlfn.UNIQUE(_xlfn._xlws.FILTER($E:$E,$D:$D=$J$3))
/IF($J$4="総計",1,IF($J$4="割合",$H474,$K474/10))
),0)</f>
        <v/>
      </c>
      <c r="T474" s="48" t="str" cm="1">
        <f t="array" ref="T474">IFERROR(
IF(OR(T$9="",$I474=""),"",
SUMIFS(収穫記録!$P:$P,収穫記録!$D:$D,$J$1,収穫記録!$I:$I,$J$2,収穫記録!$J:$J,T$9,収穫記録!$F:$F,$I474,収穫記録!$B:$B,"&gt;="&amp;$J$5,収穫記録!$B:$B,"&lt;="&amp;$J$6)
/_xlfn.UNIQUE(_xlfn._xlws.FILTER($E:$E,$D:$D=$J$3))
/IF($J$4="総計",1,IF($J$4="割合",$H474,$K474/10))
),0)</f>
        <v/>
      </c>
      <c r="U474" s="48" t="str" cm="1">
        <f t="array" ref="U474">IFERROR(
IF(OR(U$9="",$I474=""),"",
SUMIFS(収穫記録!$P:$P,収穫記録!$D:$D,$J$1,収穫記録!$I:$I,$J$2,収穫記録!$J:$J,U$9,収穫記録!$F:$F,$I474,収穫記録!$B:$B,"&gt;="&amp;$J$5,収穫記録!$B:$B,"&lt;="&amp;$J$6)
/_xlfn.UNIQUE(_xlfn._xlws.FILTER($E:$E,$D:$D=$J$3))
/IF($J$4="総計",1,IF($J$4="割合",$H474,$K474/10))
),0)</f>
        <v/>
      </c>
      <c r="V474" s="48" t="str" cm="1">
        <f t="array" ref="V474">IFERROR(
IF(OR(V$9="",$I474=""),"",
SUMIFS(収穫記録!$P:$P,収穫記録!$D:$D,$J$1,収穫記録!$I:$I,$J$2,収穫記録!$J:$J,V$9,収穫記録!$F:$F,$I474,収穫記録!$B:$B,"&gt;="&amp;$J$5,収穫記録!$B:$B,"&lt;="&amp;$J$6)
/_xlfn.UNIQUE(_xlfn._xlws.FILTER($E:$E,$D:$D=$J$3))
/IF($J$4="総計",1,IF($J$4="割合",$H474,$K474/10))
),0)</f>
        <v/>
      </c>
      <c r="W474" s="48" t="str" cm="1">
        <f t="array" ref="W474">IFERROR(
IF(OR(W$9="",$I474=""),"",
SUMIFS(収穫記録!$P:$P,収穫記録!$D:$D,$J$1,収穫記録!$I:$I,$J$2,収穫記録!$J:$J,W$9,収穫記録!$F:$F,$I474,収穫記録!$B:$B,"&gt;="&amp;$J$5,収穫記録!$B:$B,"&lt;="&amp;$J$6)
/_xlfn.UNIQUE(_xlfn._xlws.FILTER($E:$E,$D:$D=$J$3))
/IF($J$4="総計",1,IF($J$4="割合",$H474,$K474/10))
),0)</f>
        <v/>
      </c>
      <c r="X474" s="48" t="str" cm="1">
        <f t="array" ref="X474">IFERROR(
IF(OR(X$9="",$I474=""),"",
SUMIFS(収穫記録!$P:$P,収穫記録!$D:$D,$J$1,収穫記録!$I:$I,$J$2,収穫記録!$J:$J,X$9,収穫記録!$F:$F,$I474,収穫記録!$B:$B,"&gt;="&amp;$J$5,収穫記録!$B:$B,"&lt;="&amp;$J$6)
/_xlfn.UNIQUE(_xlfn._xlws.FILTER($E:$E,$D:$D=$J$3))
/IF($J$4="総計",1,IF($J$4="割合",$H474,$K474/10))
),0)</f>
        <v/>
      </c>
    </row>
    <row r="475" spans="10:24">
      <c r="J475" s="13"/>
      <c r="K475" s="37"/>
      <c r="L475" s="46" t="str">
        <f t="shared" si="7"/>
        <v/>
      </c>
      <c r="M475" s="47" cm="1">
        <f t="array" ref="M475">IFERROR(
IF(OR(M$9="",$I475=""),"",
SUMIFS(収穫記録!$P:$P,収穫記録!$D:$D,$J$1,収穫記録!$I:$I,$J$2,収穫記録!$J:$J,M$9,収穫記録!$F:$F,$I475,収穫記録!$B:$B,"&gt;="&amp;$J$5,収穫記録!$B:$B,"&lt;="&amp;$J$6)
/_xlfn.UNIQUE(_xlfn._xlws.FILTER($E:$E,$D:$D=$J$3))
/IF($J$4="総計",1,IF($J$4="割合",$H475,$K475/10))
),0)</f>
        <v>0</v>
      </c>
      <c r="N475" s="48" t="str" cm="1">
        <f t="array" ref="N475">IFERROR(
IF(OR(N$9="",$I475=""),"",
SUMIFS(収穫記録!$P:$P,収穫記録!$D:$D,$J$1,収穫記録!$I:$I,$J$2,収穫記録!$J:$J,N$9,収穫記録!$F:$F,$I475,収穫記録!$B:$B,"&gt;="&amp;$J$5,収穫記録!$B:$B,"&lt;="&amp;$J$6)
/_xlfn.UNIQUE(_xlfn._xlws.FILTER($E:$E,$D:$D=$J$3))
/IF($J$4="総計",1,IF($J$4="割合",$H475,$K475/10))
),0)</f>
        <v/>
      </c>
      <c r="O475" s="48" t="str" cm="1">
        <f t="array" ref="O475">IFERROR(
IF(OR(O$9="",$I475=""),"",
SUMIFS(収穫記録!$P:$P,収穫記録!$D:$D,$J$1,収穫記録!$I:$I,$J$2,収穫記録!$J:$J,O$9,収穫記録!$F:$F,$I475,収穫記録!$B:$B,"&gt;="&amp;$J$5,収穫記録!$B:$B,"&lt;="&amp;$J$6)
/_xlfn.UNIQUE(_xlfn._xlws.FILTER($E:$E,$D:$D=$J$3))
/IF($J$4="総計",1,IF($J$4="割合",$H475,$K475/10))
),0)</f>
        <v/>
      </c>
      <c r="P475" s="48" t="str" cm="1">
        <f t="array" ref="P475">IFERROR(
IF(OR(P$9="",$I475=""),"",
SUMIFS(収穫記録!$P:$P,収穫記録!$D:$D,$J$1,収穫記録!$I:$I,$J$2,収穫記録!$J:$J,P$9,収穫記録!$F:$F,$I475,収穫記録!$B:$B,"&gt;="&amp;$J$5,収穫記録!$B:$B,"&lt;="&amp;$J$6)
/_xlfn.UNIQUE(_xlfn._xlws.FILTER($E:$E,$D:$D=$J$3))
/IF($J$4="総計",1,IF($J$4="割合",$H475,$K475/10))
),0)</f>
        <v/>
      </c>
      <c r="Q475" s="48" t="str" cm="1">
        <f t="array" ref="Q475">IFERROR(
IF(OR(Q$9="",$I475=""),"",
SUMIFS(収穫記録!$P:$P,収穫記録!$D:$D,$J$1,収穫記録!$I:$I,$J$2,収穫記録!$J:$J,Q$9,収穫記録!$F:$F,$I475,収穫記録!$B:$B,"&gt;="&amp;$J$5,収穫記録!$B:$B,"&lt;="&amp;$J$6)
/_xlfn.UNIQUE(_xlfn._xlws.FILTER($E:$E,$D:$D=$J$3))
/IF($J$4="総計",1,IF($J$4="割合",$H475,$K475/10))
),0)</f>
        <v/>
      </c>
      <c r="R475" s="48" t="str" cm="1">
        <f t="array" ref="R475">IFERROR(
IF(OR(R$9="",$I475=""),"",
SUMIFS(収穫記録!$P:$P,収穫記録!$D:$D,$J$1,収穫記録!$I:$I,$J$2,収穫記録!$J:$J,R$9,収穫記録!$F:$F,$I475,収穫記録!$B:$B,"&gt;="&amp;$J$5,収穫記録!$B:$B,"&lt;="&amp;$J$6)
/_xlfn.UNIQUE(_xlfn._xlws.FILTER($E:$E,$D:$D=$J$3))
/IF($J$4="総計",1,IF($J$4="割合",$H475,$K475/10))
),0)</f>
        <v/>
      </c>
      <c r="S475" s="48" t="str" cm="1">
        <f t="array" ref="S475">IFERROR(
IF(OR(S$9="",$I475=""),"",
SUMIFS(収穫記録!$P:$P,収穫記録!$D:$D,$J$1,収穫記録!$I:$I,$J$2,収穫記録!$J:$J,S$9,収穫記録!$F:$F,$I475,収穫記録!$B:$B,"&gt;="&amp;$J$5,収穫記録!$B:$B,"&lt;="&amp;$J$6)
/_xlfn.UNIQUE(_xlfn._xlws.FILTER($E:$E,$D:$D=$J$3))
/IF($J$4="総計",1,IF($J$4="割合",$H475,$K475/10))
),0)</f>
        <v/>
      </c>
      <c r="T475" s="48" t="str" cm="1">
        <f t="array" ref="T475">IFERROR(
IF(OR(T$9="",$I475=""),"",
SUMIFS(収穫記録!$P:$P,収穫記録!$D:$D,$J$1,収穫記録!$I:$I,$J$2,収穫記録!$J:$J,T$9,収穫記録!$F:$F,$I475,収穫記録!$B:$B,"&gt;="&amp;$J$5,収穫記録!$B:$B,"&lt;="&amp;$J$6)
/_xlfn.UNIQUE(_xlfn._xlws.FILTER($E:$E,$D:$D=$J$3))
/IF($J$4="総計",1,IF($J$4="割合",$H475,$K475/10))
),0)</f>
        <v/>
      </c>
      <c r="U475" s="48" t="str" cm="1">
        <f t="array" ref="U475">IFERROR(
IF(OR(U$9="",$I475=""),"",
SUMIFS(収穫記録!$P:$P,収穫記録!$D:$D,$J$1,収穫記録!$I:$I,$J$2,収穫記録!$J:$J,U$9,収穫記録!$F:$F,$I475,収穫記録!$B:$B,"&gt;="&amp;$J$5,収穫記録!$B:$B,"&lt;="&amp;$J$6)
/_xlfn.UNIQUE(_xlfn._xlws.FILTER($E:$E,$D:$D=$J$3))
/IF($J$4="総計",1,IF($J$4="割合",$H475,$K475/10))
),0)</f>
        <v/>
      </c>
      <c r="V475" s="48" t="str" cm="1">
        <f t="array" ref="V475">IFERROR(
IF(OR(V$9="",$I475=""),"",
SUMIFS(収穫記録!$P:$P,収穫記録!$D:$D,$J$1,収穫記録!$I:$I,$J$2,収穫記録!$J:$J,V$9,収穫記録!$F:$F,$I475,収穫記録!$B:$B,"&gt;="&amp;$J$5,収穫記録!$B:$B,"&lt;="&amp;$J$6)
/_xlfn.UNIQUE(_xlfn._xlws.FILTER($E:$E,$D:$D=$J$3))
/IF($J$4="総計",1,IF($J$4="割合",$H475,$K475/10))
),0)</f>
        <v/>
      </c>
      <c r="W475" s="48" t="str" cm="1">
        <f t="array" ref="W475">IFERROR(
IF(OR(W$9="",$I475=""),"",
SUMIFS(収穫記録!$P:$P,収穫記録!$D:$D,$J$1,収穫記録!$I:$I,$J$2,収穫記録!$J:$J,W$9,収穫記録!$F:$F,$I475,収穫記録!$B:$B,"&gt;="&amp;$J$5,収穫記録!$B:$B,"&lt;="&amp;$J$6)
/_xlfn.UNIQUE(_xlfn._xlws.FILTER($E:$E,$D:$D=$J$3))
/IF($J$4="総計",1,IF($J$4="割合",$H475,$K475/10))
),0)</f>
        <v/>
      </c>
      <c r="X475" s="48" t="str" cm="1">
        <f t="array" ref="X475">IFERROR(
IF(OR(X$9="",$I475=""),"",
SUMIFS(収穫記録!$P:$P,収穫記録!$D:$D,$J$1,収穫記録!$I:$I,$J$2,収穫記録!$J:$J,X$9,収穫記録!$F:$F,$I475,収穫記録!$B:$B,"&gt;="&amp;$J$5,収穫記録!$B:$B,"&lt;="&amp;$J$6)
/_xlfn.UNIQUE(_xlfn._xlws.FILTER($E:$E,$D:$D=$J$3))
/IF($J$4="総計",1,IF($J$4="割合",$H475,$K475/10))
),0)</f>
        <v/>
      </c>
    </row>
    <row r="476" spans="10:24">
      <c r="J476" s="13"/>
      <c r="K476" s="37"/>
      <c r="L476" s="46" t="str">
        <f t="shared" si="7"/>
        <v/>
      </c>
      <c r="M476" s="47" cm="1">
        <f t="array" ref="M476">IFERROR(
IF(OR(M$9="",$I476=""),"",
SUMIFS(収穫記録!$P:$P,収穫記録!$D:$D,$J$1,収穫記録!$I:$I,$J$2,収穫記録!$J:$J,M$9,収穫記録!$F:$F,$I476,収穫記録!$B:$B,"&gt;="&amp;$J$5,収穫記録!$B:$B,"&lt;="&amp;$J$6)
/_xlfn.UNIQUE(_xlfn._xlws.FILTER($E:$E,$D:$D=$J$3))
/IF($J$4="総計",1,IF($J$4="割合",$H476,$K476/10))
),0)</f>
        <v>0</v>
      </c>
      <c r="N476" s="48" t="str" cm="1">
        <f t="array" ref="N476">IFERROR(
IF(OR(N$9="",$I476=""),"",
SUMIFS(収穫記録!$P:$P,収穫記録!$D:$D,$J$1,収穫記録!$I:$I,$J$2,収穫記録!$J:$J,N$9,収穫記録!$F:$F,$I476,収穫記録!$B:$B,"&gt;="&amp;$J$5,収穫記録!$B:$B,"&lt;="&amp;$J$6)
/_xlfn.UNIQUE(_xlfn._xlws.FILTER($E:$E,$D:$D=$J$3))
/IF($J$4="総計",1,IF($J$4="割合",$H476,$K476/10))
),0)</f>
        <v/>
      </c>
      <c r="O476" s="48" t="str" cm="1">
        <f t="array" ref="O476">IFERROR(
IF(OR(O$9="",$I476=""),"",
SUMIFS(収穫記録!$P:$P,収穫記録!$D:$D,$J$1,収穫記録!$I:$I,$J$2,収穫記録!$J:$J,O$9,収穫記録!$F:$F,$I476,収穫記録!$B:$B,"&gt;="&amp;$J$5,収穫記録!$B:$B,"&lt;="&amp;$J$6)
/_xlfn.UNIQUE(_xlfn._xlws.FILTER($E:$E,$D:$D=$J$3))
/IF($J$4="総計",1,IF($J$4="割合",$H476,$K476/10))
),0)</f>
        <v/>
      </c>
      <c r="P476" s="48" t="str" cm="1">
        <f t="array" ref="P476">IFERROR(
IF(OR(P$9="",$I476=""),"",
SUMIFS(収穫記録!$P:$P,収穫記録!$D:$D,$J$1,収穫記録!$I:$I,$J$2,収穫記録!$J:$J,P$9,収穫記録!$F:$F,$I476,収穫記録!$B:$B,"&gt;="&amp;$J$5,収穫記録!$B:$B,"&lt;="&amp;$J$6)
/_xlfn.UNIQUE(_xlfn._xlws.FILTER($E:$E,$D:$D=$J$3))
/IF($J$4="総計",1,IF($J$4="割合",$H476,$K476/10))
),0)</f>
        <v/>
      </c>
      <c r="Q476" s="48" t="str" cm="1">
        <f t="array" ref="Q476">IFERROR(
IF(OR(Q$9="",$I476=""),"",
SUMIFS(収穫記録!$P:$P,収穫記録!$D:$D,$J$1,収穫記録!$I:$I,$J$2,収穫記録!$J:$J,Q$9,収穫記録!$F:$F,$I476,収穫記録!$B:$B,"&gt;="&amp;$J$5,収穫記録!$B:$B,"&lt;="&amp;$J$6)
/_xlfn.UNIQUE(_xlfn._xlws.FILTER($E:$E,$D:$D=$J$3))
/IF($J$4="総計",1,IF($J$4="割合",$H476,$K476/10))
),0)</f>
        <v/>
      </c>
      <c r="R476" s="48" t="str" cm="1">
        <f t="array" ref="R476">IFERROR(
IF(OR(R$9="",$I476=""),"",
SUMIFS(収穫記録!$P:$P,収穫記録!$D:$D,$J$1,収穫記録!$I:$I,$J$2,収穫記録!$J:$J,R$9,収穫記録!$F:$F,$I476,収穫記録!$B:$B,"&gt;="&amp;$J$5,収穫記録!$B:$B,"&lt;="&amp;$J$6)
/_xlfn.UNIQUE(_xlfn._xlws.FILTER($E:$E,$D:$D=$J$3))
/IF($J$4="総計",1,IF($J$4="割合",$H476,$K476/10))
),0)</f>
        <v/>
      </c>
      <c r="S476" s="48" t="str" cm="1">
        <f t="array" ref="S476">IFERROR(
IF(OR(S$9="",$I476=""),"",
SUMIFS(収穫記録!$P:$P,収穫記録!$D:$D,$J$1,収穫記録!$I:$I,$J$2,収穫記録!$J:$J,S$9,収穫記録!$F:$F,$I476,収穫記録!$B:$B,"&gt;="&amp;$J$5,収穫記録!$B:$B,"&lt;="&amp;$J$6)
/_xlfn.UNIQUE(_xlfn._xlws.FILTER($E:$E,$D:$D=$J$3))
/IF($J$4="総計",1,IF($J$4="割合",$H476,$K476/10))
),0)</f>
        <v/>
      </c>
      <c r="T476" s="48" t="str" cm="1">
        <f t="array" ref="T476">IFERROR(
IF(OR(T$9="",$I476=""),"",
SUMIFS(収穫記録!$P:$P,収穫記録!$D:$D,$J$1,収穫記録!$I:$I,$J$2,収穫記録!$J:$J,T$9,収穫記録!$F:$F,$I476,収穫記録!$B:$B,"&gt;="&amp;$J$5,収穫記録!$B:$B,"&lt;="&amp;$J$6)
/_xlfn.UNIQUE(_xlfn._xlws.FILTER($E:$E,$D:$D=$J$3))
/IF($J$4="総計",1,IF($J$4="割合",$H476,$K476/10))
),0)</f>
        <v/>
      </c>
      <c r="U476" s="48" t="str" cm="1">
        <f t="array" ref="U476">IFERROR(
IF(OR(U$9="",$I476=""),"",
SUMIFS(収穫記録!$P:$P,収穫記録!$D:$D,$J$1,収穫記録!$I:$I,$J$2,収穫記録!$J:$J,U$9,収穫記録!$F:$F,$I476,収穫記録!$B:$B,"&gt;="&amp;$J$5,収穫記録!$B:$B,"&lt;="&amp;$J$6)
/_xlfn.UNIQUE(_xlfn._xlws.FILTER($E:$E,$D:$D=$J$3))
/IF($J$4="総計",1,IF($J$4="割合",$H476,$K476/10))
),0)</f>
        <v/>
      </c>
      <c r="V476" s="48" t="str" cm="1">
        <f t="array" ref="V476">IFERROR(
IF(OR(V$9="",$I476=""),"",
SUMIFS(収穫記録!$P:$P,収穫記録!$D:$D,$J$1,収穫記録!$I:$I,$J$2,収穫記録!$J:$J,V$9,収穫記録!$F:$F,$I476,収穫記録!$B:$B,"&gt;="&amp;$J$5,収穫記録!$B:$B,"&lt;="&amp;$J$6)
/_xlfn.UNIQUE(_xlfn._xlws.FILTER($E:$E,$D:$D=$J$3))
/IF($J$4="総計",1,IF($J$4="割合",$H476,$K476/10))
),0)</f>
        <v/>
      </c>
      <c r="W476" s="48" t="str" cm="1">
        <f t="array" ref="W476">IFERROR(
IF(OR(W$9="",$I476=""),"",
SUMIFS(収穫記録!$P:$P,収穫記録!$D:$D,$J$1,収穫記録!$I:$I,$J$2,収穫記録!$J:$J,W$9,収穫記録!$F:$F,$I476,収穫記録!$B:$B,"&gt;="&amp;$J$5,収穫記録!$B:$B,"&lt;="&amp;$J$6)
/_xlfn.UNIQUE(_xlfn._xlws.FILTER($E:$E,$D:$D=$J$3))
/IF($J$4="総計",1,IF($J$4="割合",$H476,$K476/10))
),0)</f>
        <v/>
      </c>
      <c r="X476" s="48" t="str" cm="1">
        <f t="array" ref="X476">IFERROR(
IF(OR(X$9="",$I476=""),"",
SUMIFS(収穫記録!$P:$P,収穫記録!$D:$D,$J$1,収穫記録!$I:$I,$J$2,収穫記録!$J:$J,X$9,収穫記録!$F:$F,$I476,収穫記録!$B:$B,"&gt;="&amp;$J$5,収穫記録!$B:$B,"&lt;="&amp;$J$6)
/_xlfn.UNIQUE(_xlfn._xlws.FILTER($E:$E,$D:$D=$J$3))
/IF($J$4="総計",1,IF($J$4="割合",$H476,$K476/10))
),0)</f>
        <v/>
      </c>
    </row>
    <row r="477" spans="10:24">
      <c r="J477" s="13"/>
      <c r="K477" s="37"/>
      <c r="L477" s="46" t="str">
        <f t="shared" si="7"/>
        <v/>
      </c>
      <c r="M477" s="47" cm="1">
        <f t="array" ref="M477">IFERROR(
IF(OR(M$9="",$I477=""),"",
SUMIFS(収穫記録!$P:$P,収穫記録!$D:$D,$J$1,収穫記録!$I:$I,$J$2,収穫記録!$J:$J,M$9,収穫記録!$F:$F,$I477,収穫記録!$B:$B,"&gt;="&amp;$J$5,収穫記録!$B:$B,"&lt;="&amp;$J$6)
/_xlfn.UNIQUE(_xlfn._xlws.FILTER($E:$E,$D:$D=$J$3))
/IF($J$4="総計",1,IF($J$4="割合",$H477,$K477/10))
),0)</f>
        <v>0</v>
      </c>
      <c r="N477" s="48" t="str" cm="1">
        <f t="array" ref="N477">IFERROR(
IF(OR(N$9="",$I477=""),"",
SUMIFS(収穫記録!$P:$P,収穫記録!$D:$D,$J$1,収穫記録!$I:$I,$J$2,収穫記録!$J:$J,N$9,収穫記録!$F:$F,$I477,収穫記録!$B:$B,"&gt;="&amp;$J$5,収穫記録!$B:$B,"&lt;="&amp;$J$6)
/_xlfn.UNIQUE(_xlfn._xlws.FILTER($E:$E,$D:$D=$J$3))
/IF($J$4="総計",1,IF($J$4="割合",$H477,$K477/10))
),0)</f>
        <v/>
      </c>
      <c r="O477" s="48" t="str" cm="1">
        <f t="array" ref="O477">IFERROR(
IF(OR(O$9="",$I477=""),"",
SUMIFS(収穫記録!$P:$P,収穫記録!$D:$D,$J$1,収穫記録!$I:$I,$J$2,収穫記録!$J:$J,O$9,収穫記録!$F:$F,$I477,収穫記録!$B:$B,"&gt;="&amp;$J$5,収穫記録!$B:$B,"&lt;="&amp;$J$6)
/_xlfn.UNIQUE(_xlfn._xlws.FILTER($E:$E,$D:$D=$J$3))
/IF($J$4="総計",1,IF($J$4="割合",$H477,$K477/10))
),0)</f>
        <v/>
      </c>
      <c r="P477" s="48" t="str" cm="1">
        <f t="array" ref="P477">IFERROR(
IF(OR(P$9="",$I477=""),"",
SUMIFS(収穫記録!$P:$P,収穫記録!$D:$D,$J$1,収穫記録!$I:$I,$J$2,収穫記録!$J:$J,P$9,収穫記録!$F:$F,$I477,収穫記録!$B:$B,"&gt;="&amp;$J$5,収穫記録!$B:$B,"&lt;="&amp;$J$6)
/_xlfn.UNIQUE(_xlfn._xlws.FILTER($E:$E,$D:$D=$J$3))
/IF($J$4="総計",1,IF($J$4="割合",$H477,$K477/10))
),0)</f>
        <v/>
      </c>
      <c r="Q477" s="48" t="str" cm="1">
        <f t="array" ref="Q477">IFERROR(
IF(OR(Q$9="",$I477=""),"",
SUMIFS(収穫記録!$P:$P,収穫記録!$D:$D,$J$1,収穫記録!$I:$I,$J$2,収穫記録!$J:$J,Q$9,収穫記録!$F:$F,$I477,収穫記録!$B:$B,"&gt;="&amp;$J$5,収穫記録!$B:$B,"&lt;="&amp;$J$6)
/_xlfn.UNIQUE(_xlfn._xlws.FILTER($E:$E,$D:$D=$J$3))
/IF($J$4="総計",1,IF($J$4="割合",$H477,$K477/10))
),0)</f>
        <v/>
      </c>
      <c r="R477" s="48" t="str" cm="1">
        <f t="array" ref="R477">IFERROR(
IF(OR(R$9="",$I477=""),"",
SUMIFS(収穫記録!$P:$P,収穫記録!$D:$D,$J$1,収穫記録!$I:$I,$J$2,収穫記録!$J:$J,R$9,収穫記録!$F:$F,$I477,収穫記録!$B:$B,"&gt;="&amp;$J$5,収穫記録!$B:$B,"&lt;="&amp;$J$6)
/_xlfn.UNIQUE(_xlfn._xlws.FILTER($E:$E,$D:$D=$J$3))
/IF($J$4="総計",1,IF($J$4="割合",$H477,$K477/10))
),0)</f>
        <v/>
      </c>
      <c r="S477" s="48" t="str" cm="1">
        <f t="array" ref="S477">IFERROR(
IF(OR(S$9="",$I477=""),"",
SUMIFS(収穫記録!$P:$P,収穫記録!$D:$D,$J$1,収穫記録!$I:$I,$J$2,収穫記録!$J:$J,S$9,収穫記録!$F:$F,$I477,収穫記録!$B:$B,"&gt;="&amp;$J$5,収穫記録!$B:$B,"&lt;="&amp;$J$6)
/_xlfn.UNIQUE(_xlfn._xlws.FILTER($E:$E,$D:$D=$J$3))
/IF($J$4="総計",1,IF($J$4="割合",$H477,$K477/10))
),0)</f>
        <v/>
      </c>
      <c r="T477" s="48" t="str" cm="1">
        <f t="array" ref="T477">IFERROR(
IF(OR(T$9="",$I477=""),"",
SUMIFS(収穫記録!$P:$P,収穫記録!$D:$D,$J$1,収穫記録!$I:$I,$J$2,収穫記録!$J:$J,T$9,収穫記録!$F:$F,$I477,収穫記録!$B:$B,"&gt;="&amp;$J$5,収穫記録!$B:$B,"&lt;="&amp;$J$6)
/_xlfn.UNIQUE(_xlfn._xlws.FILTER($E:$E,$D:$D=$J$3))
/IF($J$4="総計",1,IF($J$4="割合",$H477,$K477/10))
),0)</f>
        <v/>
      </c>
      <c r="U477" s="48" t="str" cm="1">
        <f t="array" ref="U477">IFERROR(
IF(OR(U$9="",$I477=""),"",
SUMIFS(収穫記録!$P:$P,収穫記録!$D:$D,$J$1,収穫記録!$I:$I,$J$2,収穫記録!$J:$J,U$9,収穫記録!$F:$F,$I477,収穫記録!$B:$B,"&gt;="&amp;$J$5,収穫記録!$B:$B,"&lt;="&amp;$J$6)
/_xlfn.UNIQUE(_xlfn._xlws.FILTER($E:$E,$D:$D=$J$3))
/IF($J$4="総計",1,IF($J$4="割合",$H477,$K477/10))
),0)</f>
        <v/>
      </c>
      <c r="V477" s="48" t="str" cm="1">
        <f t="array" ref="V477">IFERROR(
IF(OR(V$9="",$I477=""),"",
SUMIFS(収穫記録!$P:$P,収穫記録!$D:$D,$J$1,収穫記録!$I:$I,$J$2,収穫記録!$J:$J,V$9,収穫記録!$F:$F,$I477,収穫記録!$B:$B,"&gt;="&amp;$J$5,収穫記録!$B:$B,"&lt;="&amp;$J$6)
/_xlfn.UNIQUE(_xlfn._xlws.FILTER($E:$E,$D:$D=$J$3))
/IF($J$4="総計",1,IF($J$4="割合",$H477,$K477/10))
),0)</f>
        <v/>
      </c>
      <c r="W477" s="48" t="str" cm="1">
        <f t="array" ref="W477">IFERROR(
IF(OR(W$9="",$I477=""),"",
SUMIFS(収穫記録!$P:$P,収穫記録!$D:$D,$J$1,収穫記録!$I:$I,$J$2,収穫記録!$J:$J,W$9,収穫記録!$F:$F,$I477,収穫記録!$B:$B,"&gt;="&amp;$J$5,収穫記録!$B:$B,"&lt;="&amp;$J$6)
/_xlfn.UNIQUE(_xlfn._xlws.FILTER($E:$E,$D:$D=$J$3))
/IF($J$4="総計",1,IF($J$4="割合",$H477,$K477/10))
),0)</f>
        <v/>
      </c>
      <c r="X477" s="48" t="str" cm="1">
        <f t="array" ref="X477">IFERROR(
IF(OR(X$9="",$I477=""),"",
SUMIFS(収穫記録!$P:$P,収穫記録!$D:$D,$J$1,収穫記録!$I:$I,$J$2,収穫記録!$J:$J,X$9,収穫記録!$F:$F,$I477,収穫記録!$B:$B,"&gt;="&amp;$J$5,収穫記録!$B:$B,"&lt;="&amp;$J$6)
/_xlfn.UNIQUE(_xlfn._xlws.FILTER($E:$E,$D:$D=$J$3))
/IF($J$4="総計",1,IF($J$4="割合",$H477,$K477/10))
),0)</f>
        <v/>
      </c>
    </row>
    <row r="478" spans="10:24">
      <c r="J478" s="13"/>
      <c r="K478" s="37"/>
      <c r="L478" s="46" t="str">
        <f t="shared" si="7"/>
        <v/>
      </c>
      <c r="M478" s="47" cm="1">
        <f t="array" ref="M478">IFERROR(
IF(OR(M$9="",$I478=""),"",
SUMIFS(収穫記録!$P:$P,収穫記録!$D:$D,$J$1,収穫記録!$I:$I,$J$2,収穫記録!$J:$J,M$9,収穫記録!$F:$F,$I478,収穫記録!$B:$B,"&gt;="&amp;$J$5,収穫記録!$B:$B,"&lt;="&amp;$J$6)
/_xlfn.UNIQUE(_xlfn._xlws.FILTER($E:$E,$D:$D=$J$3))
/IF($J$4="総計",1,IF($J$4="割合",$H478,$K478/10))
),0)</f>
        <v>0</v>
      </c>
      <c r="N478" s="48" t="str" cm="1">
        <f t="array" ref="N478">IFERROR(
IF(OR(N$9="",$I478=""),"",
SUMIFS(収穫記録!$P:$P,収穫記録!$D:$D,$J$1,収穫記録!$I:$I,$J$2,収穫記録!$J:$J,N$9,収穫記録!$F:$F,$I478,収穫記録!$B:$B,"&gt;="&amp;$J$5,収穫記録!$B:$B,"&lt;="&amp;$J$6)
/_xlfn.UNIQUE(_xlfn._xlws.FILTER($E:$E,$D:$D=$J$3))
/IF($J$4="総計",1,IF($J$4="割合",$H478,$K478/10))
),0)</f>
        <v/>
      </c>
      <c r="O478" s="48" t="str" cm="1">
        <f t="array" ref="O478">IFERROR(
IF(OR(O$9="",$I478=""),"",
SUMIFS(収穫記録!$P:$P,収穫記録!$D:$D,$J$1,収穫記録!$I:$I,$J$2,収穫記録!$J:$J,O$9,収穫記録!$F:$F,$I478,収穫記録!$B:$B,"&gt;="&amp;$J$5,収穫記録!$B:$B,"&lt;="&amp;$J$6)
/_xlfn.UNIQUE(_xlfn._xlws.FILTER($E:$E,$D:$D=$J$3))
/IF($J$4="総計",1,IF($J$4="割合",$H478,$K478/10))
),0)</f>
        <v/>
      </c>
      <c r="P478" s="48" t="str" cm="1">
        <f t="array" ref="P478">IFERROR(
IF(OR(P$9="",$I478=""),"",
SUMIFS(収穫記録!$P:$P,収穫記録!$D:$D,$J$1,収穫記録!$I:$I,$J$2,収穫記録!$J:$J,P$9,収穫記録!$F:$F,$I478,収穫記録!$B:$B,"&gt;="&amp;$J$5,収穫記録!$B:$B,"&lt;="&amp;$J$6)
/_xlfn.UNIQUE(_xlfn._xlws.FILTER($E:$E,$D:$D=$J$3))
/IF($J$4="総計",1,IF($J$4="割合",$H478,$K478/10))
),0)</f>
        <v/>
      </c>
      <c r="Q478" s="48" t="str" cm="1">
        <f t="array" ref="Q478">IFERROR(
IF(OR(Q$9="",$I478=""),"",
SUMIFS(収穫記録!$P:$P,収穫記録!$D:$D,$J$1,収穫記録!$I:$I,$J$2,収穫記録!$J:$J,Q$9,収穫記録!$F:$F,$I478,収穫記録!$B:$B,"&gt;="&amp;$J$5,収穫記録!$B:$B,"&lt;="&amp;$J$6)
/_xlfn.UNIQUE(_xlfn._xlws.FILTER($E:$E,$D:$D=$J$3))
/IF($J$4="総計",1,IF($J$4="割合",$H478,$K478/10))
),0)</f>
        <v/>
      </c>
      <c r="R478" s="48" t="str" cm="1">
        <f t="array" ref="R478">IFERROR(
IF(OR(R$9="",$I478=""),"",
SUMIFS(収穫記録!$P:$P,収穫記録!$D:$D,$J$1,収穫記録!$I:$I,$J$2,収穫記録!$J:$J,R$9,収穫記録!$F:$F,$I478,収穫記録!$B:$B,"&gt;="&amp;$J$5,収穫記録!$B:$B,"&lt;="&amp;$J$6)
/_xlfn.UNIQUE(_xlfn._xlws.FILTER($E:$E,$D:$D=$J$3))
/IF($J$4="総計",1,IF($J$4="割合",$H478,$K478/10))
),0)</f>
        <v/>
      </c>
      <c r="S478" s="48" t="str" cm="1">
        <f t="array" ref="S478">IFERROR(
IF(OR(S$9="",$I478=""),"",
SUMIFS(収穫記録!$P:$P,収穫記録!$D:$D,$J$1,収穫記録!$I:$I,$J$2,収穫記録!$J:$J,S$9,収穫記録!$F:$F,$I478,収穫記録!$B:$B,"&gt;="&amp;$J$5,収穫記録!$B:$B,"&lt;="&amp;$J$6)
/_xlfn.UNIQUE(_xlfn._xlws.FILTER($E:$E,$D:$D=$J$3))
/IF($J$4="総計",1,IF($J$4="割合",$H478,$K478/10))
),0)</f>
        <v/>
      </c>
      <c r="T478" s="48" t="str" cm="1">
        <f t="array" ref="T478">IFERROR(
IF(OR(T$9="",$I478=""),"",
SUMIFS(収穫記録!$P:$P,収穫記録!$D:$D,$J$1,収穫記録!$I:$I,$J$2,収穫記録!$J:$J,T$9,収穫記録!$F:$F,$I478,収穫記録!$B:$B,"&gt;="&amp;$J$5,収穫記録!$B:$B,"&lt;="&amp;$J$6)
/_xlfn.UNIQUE(_xlfn._xlws.FILTER($E:$E,$D:$D=$J$3))
/IF($J$4="総計",1,IF($J$4="割合",$H478,$K478/10))
),0)</f>
        <v/>
      </c>
      <c r="U478" s="48" t="str" cm="1">
        <f t="array" ref="U478">IFERROR(
IF(OR(U$9="",$I478=""),"",
SUMIFS(収穫記録!$P:$P,収穫記録!$D:$D,$J$1,収穫記録!$I:$I,$J$2,収穫記録!$J:$J,U$9,収穫記録!$F:$F,$I478,収穫記録!$B:$B,"&gt;="&amp;$J$5,収穫記録!$B:$B,"&lt;="&amp;$J$6)
/_xlfn.UNIQUE(_xlfn._xlws.FILTER($E:$E,$D:$D=$J$3))
/IF($J$4="総計",1,IF($J$4="割合",$H478,$K478/10))
),0)</f>
        <v/>
      </c>
      <c r="V478" s="48" t="str" cm="1">
        <f t="array" ref="V478">IFERROR(
IF(OR(V$9="",$I478=""),"",
SUMIFS(収穫記録!$P:$P,収穫記録!$D:$D,$J$1,収穫記録!$I:$I,$J$2,収穫記録!$J:$J,V$9,収穫記録!$F:$F,$I478,収穫記録!$B:$B,"&gt;="&amp;$J$5,収穫記録!$B:$B,"&lt;="&amp;$J$6)
/_xlfn.UNIQUE(_xlfn._xlws.FILTER($E:$E,$D:$D=$J$3))
/IF($J$4="総計",1,IF($J$4="割合",$H478,$K478/10))
),0)</f>
        <v/>
      </c>
      <c r="W478" s="48" t="str" cm="1">
        <f t="array" ref="W478">IFERROR(
IF(OR(W$9="",$I478=""),"",
SUMIFS(収穫記録!$P:$P,収穫記録!$D:$D,$J$1,収穫記録!$I:$I,$J$2,収穫記録!$J:$J,W$9,収穫記録!$F:$F,$I478,収穫記録!$B:$B,"&gt;="&amp;$J$5,収穫記録!$B:$B,"&lt;="&amp;$J$6)
/_xlfn.UNIQUE(_xlfn._xlws.FILTER($E:$E,$D:$D=$J$3))
/IF($J$4="総計",1,IF($J$4="割合",$H478,$K478/10))
),0)</f>
        <v/>
      </c>
      <c r="X478" s="48" t="str" cm="1">
        <f t="array" ref="X478">IFERROR(
IF(OR(X$9="",$I478=""),"",
SUMIFS(収穫記録!$P:$P,収穫記録!$D:$D,$J$1,収穫記録!$I:$I,$J$2,収穫記録!$J:$J,X$9,収穫記録!$F:$F,$I478,収穫記録!$B:$B,"&gt;="&amp;$J$5,収穫記録!$B:$B,"&lt;="&amp;$J$6)
/_xlfn.UNIQUE(_xlfn._xlws.FILTER($E:$E,$D:$D=$J$3))
/IF($J$4="総計",1,IF($J$4="割合",$H478,$K478/10))
),0)</f>
        <v/>
      </c>
    </row>
    <row r="479" spans="10:24">
      <c r="J479" s="13"/>
      <c r="K479" s="37"/>
      <c r="L479" s="46" t="str">
        <f t="shared" si="7"/>
        <v/>
      </c>
      <c r="M479" s="47" cm="1">
        <f t="array" ref="M479">IFERROR(
IF(OR(M$9="",$I479=""),"",
SUMIFS(収穫記録!$P:$P,収穫記録!$D:$D,$J$1,収穫記録!$I:$I,$J$2,収穫記録!$J:$J,M$9,収穫記録!$F:$F,$I479,収穫記録!$B:$B,"&gt;="&amp;$J$5,収穫記録!$B:$B,"&lt;="&amp;$J$6)
/_xlfn.UNIQUE(_xlfn._xlws.FILTER($E:$E,$D:$D=$J$3))
/IF($J$4="総計",1,IF($J$4="割合",$H479,$K479/10))
),0)</f>
        <v>0</v>
      </c>
      <c r="N479" s="48" t="str" cm="1">
        <f t="array" ref="N479">IFERROR(
IF(OR(N$9="",$I479=""),"",
SUMIFS(収穫記録!$P:$P,収穫記録!$D:$D,$J$1,収穫記録!$I:$I,$J$2,収穫記録!$J:$J,N$9,収穫記録!$F:$F,$I479,収穫記録!$B:$B,"&gt;="&amp;$J$5,収穫記録!$B:$B,"&lt;="&amp;$J$6)
/_xlfn.UNIQUE(_xlfn._xlws.FILTER($E:$E,$D:$D=$J$3))
/IF($J$4="総計",1,IF($J$4="割合",$H479,$K479/10))
),0)</f>
        <v/>
      </c>
      <c r="O479" s="48" t="str" cm="1">
        <f t="array" ref="O479">IFERROR(
IF(OR(O$9="",$I479=""),"",
SUMIFS(収穫記録!$P:$P,収穫記録!$D:$D,$J$1,収穫記録!$I:$I,$J$2,収穫記録!$J:$J,O$9,収穫記録!$F:$F,$I479,収穫記録!$B:$B,"&gt;="&amp;$J$5,収穫記録!$B:$B,"&lt;="&amp;$J$6)
/_xlfn.UNIQUE(_xlfn._xlws.FILTER($E:$E,$D:$D=$J$3))
/IF($J$4="総計",1,IF($J$4="割合",$H479,$K479/10))
),0)</f>
        <v/>
      </c>
      <c r="P479" s="48" t="str" cm="1">
        <f t="array" ref="P479">IFERROR(
IF(OR(P$9="",$I479=""),"",
SUMIFS(収穫記録!$P:$P,収穫記録!$D:$D,$J$1,収穫記録!$I:$I,$J$2,収穫記録!$J:$J,P$9,収穫記録!$F:$F,$I479,収穫記録!$B:$B,"&gt;="&amp;$J$5,収穫記録!$B:$B,"&lt;="&amp;$J$6)
/_xlfn.UNIQUE(_xlfn._xlws.FILTER($E:$E,$D:$D=$J$3))
/IF($J$4="総計",1,IF($J$4="割合",$H479,$K479/10))
),0)</f>
        <v/>
      </c>
      <c r="Q479" s="48" t="str" cm="1">
        <f t="array" ref="Q479">IFERROR(
IF(OR(Q$9="",$I479=""),"",
SUMIFS(収穫記録!$P:$P,収穫記録!$D:$D,$J$1,収穫記録!$I:$I,$J$2,収穫記録!$J:$J,Q$9,収穫記録!$F:$F,$I479,収穫記録!$B:$B,"&gt;="&amp;$J$5,収穫記録!$B:$B,"&lt;="&amp;$J$6)
/_xlfn.UNIQUE(_xlfn._xlws.FILTER($E:$E,$D:$D=$J$3))
/IF($J$4="総計",1,IF($J$4="割合",$H479,$K479/10))
),0)</f>
        <v/>
      </c>
      <c r="R479" s="48" t="str" cm="1">
        <f t="array" ref="R479">IFERROR(
IF(OR(R$9="",$I479=""),"",
SUMIFS(収穫記録!$P:$P,収穫記録!$D:$D,$J$1,収穫記録!$I:$I,$J$2,収穫記録!$J:$J,R$9,収穫記録!$F:$F,$I479,収穫記録!$B:$B,"&gt;="&amp;$J$5,収穫記録!$B:$B,"&lt;="&amp;$J$6)
/_xlfn.UNIQUE(_xlfn._xlws.FILTER($E:$E,$D:$D=$J$3))
/IF($J$4="総計",1,IF($J$4="割合",$H479,$K479/10))
),0)</f>
        <v/>
      </c>
      <c r="S479" s="48" t="str" cm="1">
        <f t="array" ref="S479">IFERROR(
IF(OR(S$9="",$I479=""),"",
SUMIFS(収穫記録!$P:$P,収穫記録!$D:$D,$J$1,収穫記録!$I:$I,$J$2,収穫記録!$J:$J,S$9,収穫記録!$F:$F,$I479,収穫記録!$B:$B,"&gt;="&amp;$J$5,収穫記録!$B:$B,"&lt;="&amp;$J$6)
/_xlfn.UNIQUE(_xlfn._xlws.FILTER($E:$E,$D:$D=$J$3))
/IF($J$4="総計",1,IF($J$4="割合",$H479,$K479/10))
),0)</f>
        <v/>
      </c>
      <c r="T479" s="48" t="str" cm="1">
        <f t="array" ref="T479">IFERROR(
IF(OR(T$9="",$I479=""),"",
SUMIFS(収穫記録!$P:$P,収穫記録!$D:$D,$J$1,収穫記録!$I:$I,$J$2,収穫記録!$J:$J,T$9,収穫記録!$F:$F,$I479,収穫記録!$B:$B,"&gt;="&amp;$J$5,収穫記録!$B:$B,"&lt;="&amp;$J$6)
/_xlfn.UNIQUE(_xlfn._xlws.FILTER($E:$E,$D:$D=$J$3))
/IF($J$4="総計",1,IF($J$4="割合",$H479,$K479/10))
),0)</f>
        <v/>
      </c>
      <c r="U479" s="48" t="str" cm="1">
        <f t="array" ref="U479">IFERROR(
IF(OR(U$9="",$I479=""),"",
SUMIFS(収穫記録!$P:$P,収穫記録!$D:$D,$J$1,収穫記録!$I:$I,$J$2,収穫記録!$J:$J,U$9,収穫記録!$F:$F,$I479,収穫記録!$B:$B,"&gt;="&amp;$J$5,収穫記録!$B:$B,"&lt;="&amp;$J$6)
/_xlfn.UNIQUE(_xlfn._xlws.FILTER($E:$E,$D:$D=$J$3))
/IF($J$4="総計",1,IF($J$4="割合",$H479,$K479/10))
),0)</f>
        <v/>
      </c>
      <c r="V479" s="48" t="str" cm="1">
        <f t="array" ref="V479">IFERROR(
IF(OR(V$9="",$I479=""),"",
SUMIFS(収穫記録!$P:$P,収穫記録!$D:$D,$J$1,収穫記録!$I:$I,$J$2,収穫記録!$J:$J,V$9,収穫記録!$F:$F,$I479,収穫記録!$B:$B,"&gt;="&amp;$J$5,収穫記録!$B:$B,"&lt;="&amp;$J$6)
/_xlfn.UNIQUE(_xlfn._xlws.FILTER($E:$E,$D:$D=$J$3))
/IF($J$4="総計",1,IF($J$4="割合",$H479,$K479/10))
),0)</f>
        <v/>
      </c>
      <c r="W479" s="48" t="str" cm="1">
        <f t="array" ref="W479">IFERROR(
IF(OR(W$9="",$I479=""),"",
SUMIFS(収穫記録!$P:$P,収穫記録!$D:$D,$J$1,収穫記録!$I:$I,$J$2,収穫記録!$J:$J,W$9,収穫記録!$F:$F,$I479,収穫記録!$B:$B,"&gt;="&amp;$J$5,収穫記録!$B:$B,"&lt;="&amp;$J$6)
/_xlfn.UNIQUE(_xlfn._xlws.FILTER($E:$E,$D:$D=$J$3))
/IF($J$4="総計",1,IF($J$4="割合",$H479,$K479/10))
),0)</f>
        <v/>
      </c>
      <c r="X479" s="48" t="str" cm="1">
        <f t="array" ref="X479">IFERROR(
IF(OR(X$9="",$I479=""),"",
SUMIFS(収穫記録!$P:$P,収穫記録!$D:$D,$J$1,収穫記録!$I:$I,$J$2,収穫記録!$J:$J,X$9,収穫記録!$F:$F,$I479,収穫記録!$B:$B,"&gt;="&amp;$J$5,収穫記録!$B:$B,"&lt;="&amp;$J$6)
/_xlfn.UNIQUE(_xlfn._xlws.FILTER($E:$E,$D:$D=$J$3))
/IF($J$4="総計",1,IF($J$4="割合",$H479,$K479/10))
),0)</f>
        <v/>
      </c>
    </row>
    <row r="480" spans="10:24">
      <c r="J480" s="13"/>
      <c r="K480" s="37"/>
      <c r="L480" s="46" t="str">
        <f t="shared" si="7"/>
        <v/>
      </c>
      <c r="M480" s="47" cm="1">
        <f t="array" ref="M480">IFERROR(
IF(OR(M$9="",$I480=""),"",
SUMIFS(収穫記録!$P:$P,収穫記録!$D:$D,$J$1,収穫記録!$I:$I,$J$2,収穫記録!$J:$J,M$9,収穫記録!$F:$F,$I480,収穫記録!$B:$B,"&gt;="&amp;$J$5,収穫記録!$B:$B,"&lt;="&amp;$J$6)
/_xlfn.UNIQUE(_xlfn._xlws.FILTER($E:$E,$D:$D=$J$3))
/IF($J$4="総計",1,IF($J$4="割合",$H480,$K480/10))
),0)</f>
        <v>0</v>
      </c>
      <c r="N480" s="48" t="str" cm="1">
        <f t="array" ref="N480">IFERROR(
IF(OR(N$9="",$I480=""),"",
SUMIFS(収穫記録!$P:$P,収穫記録!$D:$D,$J$1,収穫記録!$I:$I,$J$2,収穫記録!$J:$J,N$9,収穫記録!$F:$F,$I480,収穫記録!$B:$B,"&gt;="&amp;$J$5,収穫記録!$B:$B,"&lt;="&amp;$J$6)
/_xlfn.UNIQUE(_xlfn._xlws.FILTER($E:$E,$D:$D=$J$3))
/IF($J$4="総計",1,IF($J$4="割合",$H480,$K480/10))
),0)</f>
        <v/>
      </c>
      <c r="O480" s="48" t="str" cm="1">
        <f t="array" ref="O480">IFERROR(
IF(OR(O$9="",$I480=""),"",
SUMIFS(収穫記録!$P:$P,収穫記録!$D:$D,$J$1,収穫記録!$I:$I,$J$2,収穫記録!$J:$J,O$9,収穫記録!$F:$F,$I480,収穫記録!$B:$B,"&gt;="&amp;$J$5,収穫記録!$B:$B,"&lt;="&amp;$J$6)
/_xlfn.UNIQUE(_xlfn._xlws.FILTER($E:$E,$D:$D=$J$3))
/IF($J$4="総計",1,IF($J$4="割合",$H480,$K480/10))
),0)</f>
        <v/>
      </c>
      <c r="P480" s="48" t="str" cm="1">
        <f t="array" ref="P480">IFERROR(
IF(OR(P$9="",$I480=""),"",
SUMIFS(収穫記録!$P:$P,収穫記録!$D:$D,$J$1,収穫記録!$I:$I,$J$2,収穫記録!$J:$J,P$9,収穫記録!$F:$F,$I480,収穫記録!$B:$B,"&gt;="&amp;$J$5,収穫記録!$B:$B,"&lt;="&amp;$J$6)
/_xlfn.UNIQUE(_xlfn._xlws.FILTER($E:$E,$D:$D=$J$3))
/IF($J$4="総計",1,IF($J$4="割合",$H480,$K480/10))
),0)</f>
        <v/>
      </c>
      <c r="Q480" s="48" t="str" cm="1">
        <f t="array" ref="Q480">IFERROR(
IF(OR(Q$9="",$I480=""),"",
SUMIFS(収穫記録!$P:$P,収穫記録!$D:$D,$J$1,収穫記録!$I:$I,$J$2,収穫記録!$J:$J,Q$9,収穫記録!$F:$F,$I480,収穫記録!$B:$B,"&gt;="&amp;$J$5,収穫記録!$B:$B,"&lt;="&amp;$J$6)
/_xlfn.UNIQUE(_xlfn._xlws.FILTER($E:$E,$D:$D=$J$3))
/IF($J$4="総計",1,IF($J$4="割合",$H480,$K480/10))
),0)</f>
        <v/>
      </c>
      <c r="R480" s="48" t="str" cm="1">
        <f t="array" ref="R480">IFERROR(
IF(OR(R$9="",$I480=""),"",
SUMIFS(収穫記録!$P:$P,収穫記録!$D:$D,$J$1,収穫記録!$I:$I,$J$2,収穫記録!$J:$J,R$9,収穫記録!$F:$F,$I480,収穫記録!$B:$B,"&gt;="&amp;$J$5,収穫記録!$B:$B,"&lt;="&amp;$J$6)
/_xlfn.UNIQUE(_xlfn._xlws.FILTER($E:$E,$D:$D=$J$3))
/IF($J$4="総計",1,IF($J$4="割合",$H480,$K480/10))
),0)</f>
        <v/>
      </c>
      <c r="S480" s="48" t="str" cm="1">
        <f t="array" ref="S480">IFERROR(
IF(OR(S$9="",$I480=""),"",
SUMIFS(収穫記録!$P:$P,収穫記録!$D:$D,$J$1,収穫記録!$I:$I,$J$2,収穫記録!$J:$J,S$9,収穫記録!$F:$F,$I480,収穫記録!$B:$B,"&gt;="&amp;$J$5,収穫記録!$B:$B,"&lt;="&amp;$J$6)
/_xlfn.UNIQUE(_xlfn._xlws.FILTER($E:$E,$D:$D=$J$3))
/IF($J$4="総計",1,IF($J$4="割合",$H480,$K480/10))
),0)</f>
        <v/>
      </c>
      <c r="T480" s="48" t="str" cm="1">
        <f t="array" ref="T480">IFERROR(
IF(OR(T$9="",$I480=""),"",
SUMIFS(収穫記録!$P:$P,収穫記録!$D:$D,$J$1,収穫記録!$I:$I,$J$2,収穫記録!$J:$J,T$9,収穫記録!$F:$F,$I480,収穫記録!$B:$B,"&gt;="&amp;$J$5,収穫記録!$B:$B,"&lt;="&amp;$J$6)
/_xlfn.UNIQUE(_xlfn._xlws.FILTER($E:$E,$D:$D=$J$3))
/IF($J$4="総計",1,IF($J$4="割合",$H480,$K480/10))
),0)</f>
        <v/>
      </c>
      <c r="U480" s="48" t="str" cm="1">
        <f t="array" ref="U480">IFERROR(
IF(OR(U$9="",$I480=""),"",
SUMIFS(収穫記録!$P:$P,収穫記録!$D:$D,$J$1,収穫記録!$I:$I,$J$2,収穫記録!$J:$J,U$9,収穫記録!$F:$F,$I480,収穫記録!$B:$B,"&gt;="&amp;$J$5,収穫記録!$B:$B,"&lt;="&amp;$J$6)
/_xlfn.UNIQUE(_xlfn._xlws.FILTER($E:$E,$D:$D=$J$3))
/IF($J$4="総計",1,IF($J$4="割合",$H480,$K480/10))
),0)</f>
        <v/>
      </c>
      <c r="V480" s="48" t="str" cm="1">
        <f t="array" ref="V480">IFERROR(
IF(OR(V$9="",$I480=""),"",
SUMIFS(収穫記録!$P:$P,収穫記録!$D:$D,$J$1,収穫記録!$I:$I,$J$2,収穫記録!$J:$J,V$9,収穫記録!$F:$F,$I480,収穫記録!$B:$B,"&gt;="&amp;$J$5,収穫記録!$B:$B,"&lt;="&amp;$J$6)
/_xlfn.UNIQUE(_xlfn._xlws.FILTER($E:$E,$D:$D=$J$3))
/IF($J$4="総計",1,IF($J$4="割合",$H480,$K480/10))
),0)</f>
        <v/>
      </c>
      <c r="W480" s="48" t="str" cm="1">
        <f t="array" ref="W480">IFERROR(
IF(OR(W$9="",$I480=""),"",
SUMIFS(収穫記録!$P:$P,収穫記録!$D:$D,$J$1,収穫記録!$I:$I,$J$2,収穫記録!$J:$J,W$9,収穫記録!$F:$F,$I480,収穫記録!$B:$B,"&gt;="&amp;$J$5,収穫記録!$B:$B,"&lt;="&amp;$J$6)
/_xlfn.UNIQUE(_xlfn._xlws.FILTER($E:$E,$D:$D=$J$3))
/IF($J$4="総計",1,IF($J$4="割合",$H480,$K480/10))
),0)</f>
        <v/>
      </c>
      <c r="X480" s="48" t="str" cm="1">
        <f t="array" ref="X480">IFERROR(
IF(OR(X$9="",$I480=""),"",
SUMIFS(収穫記録!$P:$P,収穫記録!$D:$D,$J$1,収穫記録!$I:$I,$J$2,収穫記録!$J:$J,X$9,収穫記録!$F:$F,$I480,収穫記録!$B:$B,"&gt;="&amp;$J$5,収穫記録!$B:$B,"&lt;="&amp;$J$6)
/_xlfn.UNIQUE(_xlfn._xlws.FILTER($E:$E,$D:$D=$J$3))
/IF($J$4="総計",1,IF($J$4="割合",$H480,$K480/10))
),0)</f>
        <v/>
      </c>
    </row>
    <row r="481" spans="10:24">
      <c r="J481" s="13"/>
      <c r="K481" s="37"/>
      <c r="L481" s="46" t="str">
        <f t="shared" si="7"/>
        <v/>
      </c>
      <c r="M481" s="47" cm="1">
        <f t="array" ref="M481">IFERROR(
IF(OR(M$9="",$I481=""),"",
SUMIFS(収穫記録!$P:$P,収穫記録!$D:$D,$J$1,収穫記録!$I:$I,$J$2,収穫記録!$J:$J,M$9,収穫記録!$F:$F,$I481,収穫記録!$B:$B,"&gt;="&amp;$J$5,収穫記録!$B:$B,"&lt;="&amp;$J$6)
/_xlfn.UNIQUE(_xlfn._xlws.FILTER($E:$E,$D:$D=$J$3))
/IF($J$4="総計",1,IF($J$4="割合",$H481,$K481/10))
),0)</f>
        <v>0</v>
      </c>
      <c r="N481" s="48" t="str" cm="1">
        <f t="array" ref="N481">IFERROR(
IF(OR(N$9="",$I481=""),"",
SUMIFS(収穫記録!$P:$P,収穫記録!$D:$D,$J$1,収穫記録!$I:$I,$J$2,収穫記録!$J:$J,N$9,収穫記録!$F:$F,$I481,収穫記録!$B:$B,"&gt;="&amp;$J$5,収穫記録!$B:$B,"&lt;="&amp;$J$6)
/_xlfn.UNIQUE(_xlfn._xlws.FILTER($E:$E,$D:$D=$J$3))
/IF($J$4="総計",1,IF($J$4="割合",$H481,$K481/10))
),0)</f>
        <v/>
      </c>
      <c r="O481" s="48" t="str" cm="1">
        <f t="array" ref="O481">IFERROR(
IF(OR(O$9="",$I481=""),"",
SUMIFS(収穫記録!$P:$P,収穫記録!$D:$D,$J$1,収穫記録!$I:$I,$J$2,収穫記録!$J:$J,O$9,収穫記録!$F:$F,$I481,収穫記録!$B:$B,"&gt;="&amp;$J$5,収穫記録!$B:$B,"&lt;="&amp;$J$6)
/_xlfn.UNIQUE(_xlfn._xlws.FILTER($E:$E,$D:$D=$J$3))
/IF($J$4="総計",1,IF($J$4="割合",$H481,$K481/10))
),0)</f>
        <v/>
      </c>
      <c r="P481" s="48" t="str" cm="1">
        <f t="array" ref="P481">IFERROR(
IF(OR(P$9="",$I481=""),"",
SUMIFS(収穫記録!$P:$P,収穫記録!$D:$D,$J$1,収穫記録!$I:$I,$J$2,収穫記録!$J:$J,P$9,収穫記録!$F:$F,$I481,収穫記録!$B:$B,"&gt;="&amp;$J$5,収穫記録!$B:$B,"&lt;="&amp;$J$6)
/_xlfn.UNIQUE(_xlfn._xlws.FILTER($E:$E,$D:$D=$J$3))
/IF($J$4="総計",1,IF($J$4="割合",$H481,$K481/10))
),0)</f>
        <v/>
      </c>
      <c r="Q481" s="48" t="str" cm="1">
        <f t="array" ref="Q481">IFERROR(
IF(OR(Q$9="",$I481=""),"",
SUMIFS(収穫記録!$P:$P,収穫記録!$D:$D,$J$1,収穫記録!$I:$I,$J$2,収穫記録!$J:$J,Q$9,収穫記録!$F:$F,$I481,収穫記録!$B:$B,"&gt;="&amp;$J$5,収穫記録!$B:$B,"&lt;="&amp;$J$6)
/_xlfn.UNIQUE(_xlfn._xlws.FILTER($E:$E,$D:$D=$J$3))
/IF($J$4="総計",1,IF($J$4="割合",$H481,$K481/10))
),0)</f>
        <v/>
      </c>
      <c r="R481" s="48" t="str" cm="1">
        <f t="array" ref="R481">IFERROR(
IF(OR(R$9="",$I481=""),"",
SUMIFS(収穫記録!$P:$P,収穫記録!$D:$D,$J$1,収穫記録!$I:$I,$J$2,収穫記録!$J:$J,R$9,収穫記録!$F:$F,$I481,収穫記録!$B:$B,"&gt;="&amp;$J$5,収穫記録!$B:$B,"&lt;="&amp;$J$6)
/_xlfn.UNIQUE(_xlfn._xlws.FILTER($E:$E,$D:$D=$J$3))
/IF($J$4="総計",1,IF($J$4="割合",$H481,$K481/10))
),0)</f>
        <v/>
      </c>
      <c r="S481" s="48" t="str" cm="1">
        <f t="array" ref="S481">IFERROR(
IF(OR(S$9="",$I481=""),"",
SUMIFS(収穫記録!$P:$P,収穫記録!$D:$D,$J$1,収穫記録!$I:$I,$J$2,収穫記録!$J:$J,S$9,収穫記録!$F:$F,$I481,収穫記録!$B:$B,"&gt;="&amp;$J$5,収穫記録!$B:$B,"&lt;="&amp;$J$6)
/_xlfn.UNIQUE(_xlfn._xlws.FILTER($E:$E,$D:$D=$J$3))
/IF($J$4="総計",1,IF($J$4="割合",$H481,$K481/10))
),0)</f>
        <v/>
      </c>
      <c r="T481" s="48" t="str" cm="1">
        <f t="array" ref="T481">IFERROR(
IF(OR(T$9="",$I481=""),"",
SUMIFS(収穫記録!$P:$P,収穫記録!$D:$D,$J$1,収穫記録!$I:$I,$J$2,収穫記録!$J:$J,T$9,収穫記録!$F:$F,$I481,収穫記録!$B:$B,"&gt;="&amp;$J$5,収穫記録!$B:$B,"&lt;="&amp;$J$6)
/_xlfn.UNIQUE(_xlfn._xlws.FILTER($E:$E,$D:$D=$J$3))
/IF($J$4="総計",1,IF($J$4="割合",$H481,$K481/10))
),0)</f>
        <v/>
      </c>
      <c r="U481" s="48" t="str" cm="1">
        <f t="array" ref="U481">IFERROR(
IF(OR(U$9="",$I481=""),"",
SUMIFS(収穫記録!$P:$P,収穫記録!$D:$D,$J$1,収穫記録!$I:$I,$J$2,収穫記録!$J:$J,U$9,収穫記録!$F:$F,$I481,収穫記録!$B:$B,"&gt;="&amp;$J$5,収穫記録!$B:$B,"&lt;="&amp;$J$6)
/_xlfn.UNIQUE(_xlfn._xlws.FILTER($E:$E,$D:$D=$J$3))
/IF($J$4="総計",1,IF($J$4="割合",$H481,$K481/10))
),0)</f>
        <v/>
      </c>
      <c r="V481" s="48" t="str" cm="1">
        <f t="array" ref="V481">IFERROR(
IF(OR(V$9="",$I481=""),"",
SUMIFS(収穫記録!$P:$P,収穫記録!$D:$D,$J$1,収穫記録!$I:$I,$J$2,収穫記録!$J:$J,V$9,収穫記録!$F:$F,$I481,収穫記録!$B:$B,"&gt;="&amp;$J$5,収穫記録!$B:$B,"&lt;="&amp;$J$6)
/_xlfn.UNIQUE(_xlfn._xlws.FILTER($E:$E,$D:$D=$J$3))
/IF($J$4="総計",1,IF($J$4="割合",$H481,$K481/10))
),0)</f>
        <v/>
      </c>
      <c r="W481" s="48" t="str" cm="1">
        <f t="array" ref="W481">IFERROR(
IF(OR(W$9="",$I481=""),"",
SUMIFS(収穫記録!$P:$P,収穫記録!$D:$D,$J$1,収穫記録!$I:$I,$J$2,収穫記録!$J:$J,W$9,収穫記録!$F:$F,$I481,収穫記録!$B:$B,"&gt;="&amp;$J$5,収穫記録!$B:$B,"&lt;="&amp;$J$6)
/_xlfn.UNIQUE(_xlfn._xlws.FILTER($E:$E,$D:$D=$J$3))
/IF($J$4="総計",1,IF($J$4="割合",$H481,$K481/10))
),0)</f>
        <v/>
      </c>
      <c r="X481" s="48" t="str" cm="1">
        <f t="array" ref="X481">IFERROR(
IF(OR(X$9="",$I481=""),"",
SUMIFS(収穫記録!$P:$P,収穫記録!$D:$D,$J$1,収穫記録!$I:$I,$J$2,収穫記録!$J:$J,X$9,収穫記録!$F:$F,$I481,収穫記録!$B:$B,"&gt;="&amp;$J$5,収穫記録!$B:$B,"&lt;="&amp;$J$6)
/_xlfn.UNIQUE(_xlfn._xlws.FILTER($E:$E,$D:$D=$J$3))
/IF($J$4="総計",1,IF($J$4="割合",$H481,$K481/10))
),0)</f>
        <v/>
      </c>
    </row>
    <row r="482" spans="10:24">
      <c r="J482" s="13"/>
      <c r="K482" s="37"/>
      <c r="L482" s="46" t="str">
        <f t="shared" si="7"/>
        <v/>
      </c>
      <c r="M482" s="47" cm="1">
        <f t="array" ref="M482">IFERROR(
IF(OR(M$9="",$I482=""),"",
SUMIFS(収穫記録!$P:$P,収穫記録!$D:$D,$J$1,収穫記録!$I:$I,$J$2,収穫記録!$J:$J,M$9,収穫記録!$F:$F,$I482,収穫記録!$B:$B,"&gt;="&amp;$J$5,収穫記録!$B:$B,"&lt;="&amp;$J$6)
/_xlfn.UNIQUE(_xlfn._xlws.FILTER($E:$E,$D:$D=$J$3))
/IF($J$4="総計",1,IF($J$4="割合",$H482,$K482/10))
),0)</f>
        <v>0</v>
      </c>
      <c r="N482" s="48" t="str" cm="1">
        <f t="array" ref="N482">IFERROR(
IF(OR(N$9="",$I482=""),"",
SUMIFS(収穫記録!$P:$P,収穫記録!$D:$D,$J$1,収穫記録!$I:$I,$J$2,収穫記録!$J:$J,N$9,収穫記録!$F:$F,$I482,収穫記録!$B:$B,"&gt;="&amp;$J$5,収穫記録!$B:$B,"&lt;="&amp;$J$6)
/_xlfn.UNIQUE(_xlfn._xlws.FILTER($E:$E,$D:$D=$J$3))
/IF($J$4="総計",1,IF($J$4="割合",$H482,$K482/10))
),0)</f>
        <v/>
      </c>
      <c r="O482" s="48" t="str" cm="1">
        <f t="array" ref="O482">IFERROR(
IF(OR(O$9="",$I482=""),"",
SUMIFS(収穫記録!$P:$P,収穫記録!$D:$D,$J$1,収穫記録!$I:$I,$J$2,収穫記録!$J:$J,O$9,収穫記録!$F:$F,$I482,収穫記録!$B:$B,"&gt;="&amp;$J$5,収穫記録!$B:$B,"&lt;="&amp;$J$6)
/_xlfn.UNIQUE(_xlfn._xlws.FILTER($E:$E,$D:$D=$J$3))
/IF($J$4="総計",1,IF($J$4="割合",$H482,$K482/10))
),0)</f>
        <v/>
      </c>
      <c r="P482" s="48" t="str" cm="1">
        <f t="array" ref="P482">IFERROR(
IF(OR(P$9="",$I482=""),"",
SUMIFS(収穫記録!$P:$P,収穫記録!$D:$D,$J$1,収穫記録!$I:$I,$J$2,収穫記録!$J:$J,P$9,収穫記録!$F:$F,$I482,収穫記録!$B:$B,"&gt;="&amp;$J$5,収穫記録!$B:$B,"&lt;="&amp;$J$6)
/_xlfn.UNIQUE(_xlfn._xlws.FILTER($E:$E,$D:$D=$J$3))
/IF($J$4="総計",1,IF($J$4="割合",$H482,$K482/10))
),0)</f>
        <v/>
      </c>
      <c r="Q482" s="48" t="str" cm="1">
        <f t="array" ref="Q482">IFERROR(
IF(OR(Q$9="",$I482=""),"",
SUMIFS(収穫記録!$P:$P,収穫記録!$D:$D,$J$1,収穫記録!$I:$I,$J$2,収穫記録!$J:$J,Q$9,収穫記録!$F:$F,$I482,収穫記録!$B:$B,"&gt;="&amp;$J$5,収穫記録!$B:$B,"&lt;="&amp;$J$6)
/_xlfn.UNIQUE(_xlfn._xlws.FILTER($E:$E,$D:$D=$J$3))
/IF($J$4="総計",1,IF($J$4="割合",$H482,$K482/10))
),0)</f>
        <v/>
      </c>
      <c r="R482" s="48" t="str" cm="1">
        <f t="array" ref="R482">IFERROR(
IF(OR(R$9="",$I482=""),"",
SUMIFS(収穫記録!$P:$P,収穫記録!$D:$D,$J$1,収穫記録!$I:$I,$J$2,収穫記録!$J:$J,R$9,収穫記録!$F:$F,$I482,収穫記録!$B:$B,"&gt;="&amp;$J$5,収穫記録!$B:$B,"&lt;="&amp;$J$6)
/_xlfn.UNIQUE(_xlfn._xlws.FILTER($E:$E,$D:$D=$J$3))
/IF($J$4="総計",1,IF($J$4="割合",$H482,$K482/10))
),0)</f>
        <v/>
      </c>
      <c r="S482" s="48" t="str" cm="1">
        <f t="array" ref="S482">IFERROR(
IF(OR(S$9="",$I482=""),"",
SUMIFS(収穫記録!$P:$P,収穫記録!$D:$D,$J$1,収穫記録!$I:$I,$J$2,収穫記録!$J:$J,S$9,収穫記録!$F:$F,$I482,収穫記録!$B:$B,"&gt;="&amp;$J$5,収穫記録!$B:$B,"&lt;="&amp;$J$6)
/_xlfn.UNIQUE(_xlfn._xlws.FILTER($E:$E,$D:$D=$J$3))
/IF($J$4="総計",1,IF($J$4="割合",$H482,$K482/10))
),0)</f>
        <v/>
      </c>
      <c r="T482" s="48" t="str" cm="1">
        <f t="array" ref="T482">IFERROR(
IF(OR(T$9="",$I482=""),"",
SUMIFS(収穫記録!$P:$P,収穫記録!$D:$D,$J$1,収穫記録!$I:$I,$J$2,収穫記録!$J:$J,T$9,収穫記録!$F:$F,$I482,収穫記録!$B:$B,"&gt;="&amp;$J$5,収穫記録!$B:$B,"&lt;="&amp;$J$6)
/_xlfn.UNIQUE(_xlfn._xlws.FILTER($E:$E,$D:$D=$J$3))
/IF($J$4="総計",1,IF($J$4="割合",$H482,$K482/10))
),0)</f>
        <v/>
      </c>
      <c r="U482" s="48" t="str" cm="1">
        <f t="array" ref="U482">IFERROR(
IF(OR(U$9="",$I482=""),"",
SUMIFS(収穫記録!$P:$P,収穫記録!$D:$D,$J$1,収穫記録!$I:$I,$J$2,収穫記録!$J:$J,U$9,収穫記録!$F:$F,$I482,収穫記録!$B:$B,"&gt;="&amp;$J$5,収穫記録!$B:$B,"&lt;="&amp;$J$6)
/_xlfn.UNIQUE(_xlfn._xlws.FILTER($E:$E,$D:$D=$J$3))
/IF($J$4="総計",1,IF($J$4="割合",$H482,$K482/10))
),0)</f>
        <v/>
      </c>
      <c r="V482" s="48" t="str" cm="1">
        <f t="array" ref="V482">IFERROR(
IF(OR(V$9="",$I482=""),"",
SUMIFS(収穫記録!$P:$P,収穫記録!$D:$D,$J$1,収穫記録!$I:$I,$J$2,収穫記録!$J:$J,V$9,収穫記録!$F:$F,$I482,収穫記録!$B:$B,"&gt;="&amp;$J$5,収穫記録!$B:$B,"&lt;="&amp;$J$6)
/_xlfn.UNIQUE(_xlfn._xlws.FILTER($E:$E,$D:$D=$J$3))
/IF($J$4="総計",1,IF($J$4="割合",$H482,$K482/10))
),0)</f>
        <v/>
      </c>
      <c r="W482" s="48" t="str" cm="1">
        <f t="array" ref="W482">IFERROR(
IF(OR(W$9="",$I482=""),"",
SUMIFS(収穫記録!$P:$P,収穫記録!$D:$D,$J$1,収穫記録!$I:$I,$J$2,収穫記録!$J:$J,W$9,収穫記録!$F:$F,$I482,収穫記録!$B:$B,"&gt;="&amp;$J$5,収穫記録!$B:$B,"&lt;="&amp;$J$6)
/_xlfn.UNIQUE(_xlfn._xlws.FILTER($E:$E,$D:$D=$J$3))
/IF($J$4="総計",1,IF($J$4="割合",$H482,$K482/10))
),0)</f>
        <v/>
      </c>
      <c r="X482" s="48" t="str" cm="1">
        <f t="array" ref="X482">IFERROR(
IF(OR(X$9="",$I482=""),"",
SUMIFS(収穫記録!$P:$P,収穫記録!$D:$D,$J$1,収穫記録!$I:$I,$J$2,収穫記録!$J:$J,X$9,収穫記録!$F:$F,$I482,収穫記録!$B:$B,"&gt;="&amp;$J$5,収穫記録!$B:$B,"&lt;="&amp;$J$6)
/_xlfn.UNIQUE(_xlfn._xlws.FILTER($E:$E,$D:$D=$J$3))
/IF($J$4="総計",1,IF($J$4="割合",$H482,$K482/10))
),0)</f>
        <v/>
      </c>
    </row>
    <row r="483" spans="10:24">
      <c r="J483" s="13"/>
      <c r="K483" s="37"/>
      <c r="L483" s="46" t="str">
        <f t="shared" si="7"/>
        <v/>
      </c>
      <c r="M483" s="47" cm="1">
        <f t="array" ref="M483">IFERROR(
IF(OR(M$9="",$I483=""),"",
SUMIFS(収穫記録!$P:$P,収穫記録!$D:$D,$J$1,収穫記録!$I:$I,$J$2,収穫記録!$J:$J,M$9,収穫記録!$F:$F,$I483,収穫記録!$B:$B,"&gt;="&amp;$J$5,収穫記録!$B:$B,"&lt;="&amp;$J$6)
/_xlfn.UNIQUE(_xlfn._xlws.FILTER($E:$E,$D:$D=$J$3))
/IF($J$4="総計",1,IF($J$4="割合",$H483,$K483/10))
),0)</f>
        <v>0</v>
      </c>
      <c r="N483" s="48" t="str" cm="1">
        <f t="array" ref="N483">IFERROR(
IF(OR(N$9="",$I483=""),"",
SUMIFS(収穫記録!$P:$P,収穫記録!$D:$D,$J$1,収穫記録!$I:$I,$J$2,収穫記録!$J:$J,N$9,収穫記録!$F:$F,$I483,収穫記録!$B:$B,"&gt;="&amp;$J$5,収穫記録!$B:$B,"&lt;="&amp;$J$6)
/_xlfn.UNIQUE(_xlfn._xlws.FILTER($E:$E,$D:$D=$J$3))
/IF($J$4="総計",1,IF($J$4="割合",$H483,$K483/10))
),0)</f>
        <v/>
      </c>
      <c r="O483" s="48" t="str" cm="1">
        <f t="array" ref="O483">IFERROR(
IF(OR(O$9="",$I483=""),"",
SUMIFS(収穫記録!$P:$P,収穫記録!$D:$D,$J$1,収穫記録!$I:$I,$J$2,収穫記録!$J:$J,O$9,収穫記録!$F:$F,$I483,収穫記録!$B:$B,"&gt;="&amp;$J$5,収穫記録!$B:$B,"&lt;="&amp;$J$6)
/_xlfn.UNIQUE(_xlfn._xlws.FILTER($E:$E,$D:$D=$J$3))
/IF($J$4="総計",1,IF($J$4="割合",$H483,$K483/10))
),0)</f>
        <v/>
      </c>
      <c r="P483" s="48" t="str" cm="1">
        <f t="array" ref="P483">IFERROR(
IF(OR(P$9="",$I483=""),"",
SUMIFS(収穫記録!$P:$P,収穫記録!$D:$D,$J$1,収穫記録!$I:$I,$J$2,収穫記録!$J:$J,P$9,収穫記録!$F:$F,$I483,収穫記録!$B:$B,"&gt;="&amp;$J$5,収穫記録!$B:$B,"&lt;="&amp;$J$6)
/_xlfn.UNIQUE(_xlfn._xlws.FILTER($E:$E,$D:$D=$J$3))
/IF($J$4="総計",1,IF($J$4="割合",$H483,$K483/10))
),0)</f>
        <v/>
      </c>
      <c r="Q483" s="48" t="str" cm="1">
        <f t="array" ref="Q483">IFERROR(
IF(OR(Q$9="",$I483=""),"",
SUMIFS(収穫記録!$P:$P,収穫記録!$D:$D,$J$1,収穫記録!$I:$I,$J$2,収穫記録!$J:$J,Q$9,収穫記録!$F:$F,$I483,収穫記録!$B:$B,"&gt;="&amp;$J$5,収穫記録!$B:$B,"&lt;="&amp;$J$6)
/_xlfn.UNIQUE(_xlfn._xlws.FILTER($E:$E,$D:$D=$J$3))
/IF($J$4="総計",1,IF($J$4="割合",$H483,$K483/10))
),0)</f>
        <v/>
      </c>
      <c r="R483" s="48" t="str" cm="1">
        <f t="array" ref="R483">IFERROR(
IF(OR(R$9="",$I483=""),"",
SUMIFS(収穫記録!$P:$P,収穫記録!$D:$D,$J$1,収穫記録!$I:$I,$J$2,収穫記録!$J:$J,R$9,収穫記録!$F:$F,$I483,収穫記録!$B:$B,"&gt;="&amp;$J$5,収穫記録!$B:$B,"&lt;="&amp;$J$6)
/_xlfn.UNIQUE(_xlfn._xlws.FILTER($E:$E,$D:$D=$J$3))
/IF($J$4="総計",1,IF($J$4="割合",$H483,$K483/10))
),0)</f>
        <v/>
      </c>
      <c r="S483" s="48" t="str" cm="1">
        <f t="array" ref="S483">IFERROR(
IF(OR(S$9="",$I483=""),"",
SUMIFS(収穫記録!$P:$P,収穫記録!$D:$D,$J$1,収穫記録!$I:$I,$J$2,収穫記録!$J:$J,S$9,収穫記録!$F:$F,$I483,収穫記録!$B:$B,"&gt;="&amp;$J$5,収穫記録!$B:$B,"&lt;="&amp;$J$6)
/_xlfn.UNIQUE(_xlfn._xlws.FILTER($E:$E,$D:$D=$J$3))
/IF($J$4="総計",1,IF($J$4="割合",$H483,$K483/10))
),0)</f>
        <v/>
      </c>
      <c r="T483" s="48" t="str" cm="1">
        <f t="array" ref="T483">IFERROR(
IF(OR(T$9="",$I483=""),"",
SUMIFS(収穫記録!$P:$P,収穫記録!$D:$D,$J$1,収穫記録!$I:$I,$J$2,収穫記録!$J:$J,T$9,収穫記録!$F:$F,$I483,収穫記録!$B:$B,"&gt;="&amp;$J$5,収穫記録!$B:$B,"&lt;="&amp;$J$6)
/_xlfn.UNIQUE(_xlfn._xlws.FILTER($E:$E,$D:$D=$J$3))
/IF($J$4="総計",1,IF($J$4="割合",$H483,$K483/10))
),0)</f>
        <v/>
      </c>
      <c r="U483" s="48" t="str" cm="1">
        <f t="array" ref="U483">IFERROR(
IF(OR(U$9="",$I483=""),"",
SUMIFS(収穫記録!$P:$P,収穫記録!$D:$D,$J$1,収穫記録!$I:$I,$J$2,収穫記録!$J:$J,U$9,収穫記録!$F:$F,$I483,収穫記録!$B:$B,"&gt;="&amp;$J$5,収穫記録!$B:$B,"&lt;="&amp;$J$6)
/_xlfn.UNIQUE(_xlfn._xlws.FILTER($E:$E,$D:$D=$J$3))
/IF($J$4="総計",1,IF($J$4="割合",$H483,$K483/10))
),0)</f>
        <v/>
      </c>
      <c r="V483" s="48" t="str" cm="1">
        <f t="array" ref="V483">IFERROR(
IF(OR(V$9="",$I483=""),"",
SUMIFS(収穫記録!$P:$P,収穫記録!$D:$D,$J$1,収穫記録!$I:$I,$J$2,収穫記録!$J:$J,V$9,収穫記録!$F:$F,$I483,収穫記録!$B:$B,"&gt;="&amp;$J$5,収穫記録!$B:$B,"&lt;="&amp;$J$6)
/_xlfn.UNIQUE(_xlfn._xlws.FILTER($E:$E,$D:$D=$J$3))
/IF($J$4="総計",1,IF($J$4="割合",$H483,$K483/10))
),0)</f>
        <v/>
      </c>
      <c r="W483" s="48" t="str" cm="1">
        <f t="array" ref="W483">IFERROR(
IF(OR(W$9="",$I483=""),"",
SUMIFS(収穫記録!$P:$P,収穫記録!$D:$D,$J$1,収穫記録!$I:$I,$J$2,収穫記録!$J:$J,W$9,収穫記録!$F:$F,$I483,収穫記録!$B:$B,"&gt;="&amp;$J$5,収穫記録!$B:$B,"&lt;="&amp;$J$6)
/_xlfn.UNIQUE(_xlfn._xlws.FILTER($E:$E,$D:$D=$J$3))
/IF($J$4="総計",1,IF($J$4="割合",$H483,$K483/10))
),0)</f>
        <v/>
      </c>
      <c r="X483" s="48" t="str" cm="1">
        <f t="array" ref="X483">IFERROR(
IF(OR(X$9="",$I483=""),"",
SUMIFS(収穫記録!$P:$P,収穫記録!$D:$D,$J$1,収穫記録!$I:$I,$J$2,収穫記録!$J:$J,X$9,収穫記録!$F:$F,$I483,収穫記録!$B:$B,"&gt;="&amp;$J$5,収穫記録!$B:$B,"&lt;="&amp;$J$6)
/_xlfn.UNIQUE(_xlfn._xlws.FILTER($E:$E,$D:$D=$J$3))
/IF($J$4="総計",1,IF($J$4="割合",$H483,$K483/10))
),0)</f>
        <v/>
      </c>
    </row>
    <row r="484" spans="10:24">
      <c r="J484" s="13"/>
      <c r="K484" s="37"/>
      <c r="L484" s="46" t="str">
        <f t="shared" si="7"/>
        <v/>
      </c>
      <c r="M484" s="47" cm="1">
        <f t="array" ref="M484">IFERROR(
IF(OR(M$9="",$I484=""),"",
SUMIFS(収穫記録!$P:$P,収穫記録!$D:$D,$J$1,収穫記録!$I:$I,$J$2,収穫記録!$J:$J,M$9,収穫記録!$F:$F,$I484,収穫記録!$B:$B,"&gt;="&amp;$J$5,収穫記録!$B:$B,"&lt;="&amp;$J$6)
/_xlfn.UNIQUE(_xlfn._xlws.FILTER($E:$E,$D:$D=$J$3))
/IF($J$4="総計",1,IF($J$4="割合",$H484,$K484/10))
),0)</f>
        <v>0</v>
      </c>
      <c r="N484" s="48" t="str" cm="1">
        <f t="array" ref="N484">IFERROR(
IF(OR(N$9="",$I484=""),"",
SUMIFS(収穫記録!$P:$P,収穫記録!$D:$D,$J$1,収穫記録!$I:$I,$J$2,収穫記録!$J:$J,N$9,収穫記録!$F:$F,$I484,収穫記録!$B:$B,"&gt;="&amp;$J$5,収穫記録!$B:$B,"&lt;="&amp;$J$6)
/_xlfn.UNIQUE(_xlfn._xlws.FILTER($E:$E,$D:$D=$J$3))
/IF($J$4="総計",1,IF($J$4="割合",$H484,$K484/10))
),0)</f>
        <v/>
      </c>
      <c r="O484" s="48" t="str" cm="1">
        <f t="array" ref="O484">IFERROR(
IF(OR(O$9="",$I484=""),"",
SUMIFS(収穫記録!$P:$P,収穫記録!$D:$D,$J$1,収穫記録!$I:$I,$J$2,収穫記録!$J:$J,O$9,収穫記録!$F:$F,$I484,収穫記録!$B:$B,"&gt;="&amp;$J$5,収穫記録!$B:$B,"&lt;="&amp;$J$6)
/_xlfn.UNIQUE(_xlfn._xlws.FILTER($E:$E,$D:$D=$J$3))
/IF($J$4="総計",1,IF($J$4="割合",$H484,$K484/10))
),0)</f>
        <v/>
      </c>
      <c r="P484" s="48" t="str" cm="1">
        <f t="array" ref="P484">IFERROR(
IF(OR(P$9="",$I484=""),"",
SUMIFS(収穫記録!$P:$P,収穫記録!$D:$D,$J$1,収穫記録!$I:$I,$J$2,収穫記録!$J:$J,P$9,収穫記録!$F:$F,$I484,収穫記録!$B:$B,"&gt;="&amp;$J$5,収穫記録!$B:$B,"&lt;="&amp;$J$6)
/_xlfn.UNIQUE(_xlfn._xlws.FILTER($E:$E,$D:$D=$J$3))
/IF($J$4="総計",1,IF($J$4="割合",$H484,$K484/10))
),0)</f>
        <v/>
      </c>
      <c r="Q484" s="48" t="str" cm="1">
        <f t="array" ref="Q484">IFERROR(
IF(OR(Q$9="",$I484=""),"",
SUMIFS(収穫記録!$P:$P,収穫記録!$D:$D,$J$1,収穫記録!$I:$I,$J$2,収穫記録!$J:$J,Q$9,収穫記録!$F:$F,$I484,収穫記録!$B:$B,"&gt;="&amp;$J$5,収穫記録!$B:$B,"&lt;="&amp;$J$6)
/_xlfn.UNIQUE(_xlfn._xlws.FILTER($E:$E,$D:$D=$J$3))
/IF($J$4="総計",1,IF($J$4="割合",$H484,$K484/10))
),0)</f>
        <v/>
      </c>
      <c r="R484" s="48" t="str" cm="1">
        <f t="array" ref="R484">IFERROR(
IF(OR(R$9="",$I484=""),"",
SUMIFS(収穫記録!$P:$P,収穫記録!$D:$D,$J$1,収穫記録!$I:$I,$J$2,収穫記録!$J:$J,R$9,収穫記録!$F:$F,$I484,収穫記録!$B:$B,"&gt;="&amp;$J$5,収穫記録!$B:$B,"&lt;="&amp;$J$6)
/_xlfn.UNIQUE(_xlfn._xlws.FILTER($E:$E,$D:$D=$J$3))
/IF($J$4="総計",1,IF($J$4="割合",$H484,$K484/10))
),0)</f>
        <v/>
      </c>
      <c r="S484" s="48" t="str" cm="1">
        <f t="array" ref="S484">IFERROR(
IF(OR(S$9="",$I484=""),"",
SUMIFS(収穫記録!$P:$P,収穫記録!$D:$D,$J$1,収穫記録!$I:$I,$J$2,収穫記録!$J:$J,S$9,収穫記録!$F:$F,$I484,収穫記録!$B:$B,"&gt;="&amp;$J$5,収穫記録!$B:$B,"&lt;="&amp;$J$6)
/_xlfn.UNIQUE(_xlfn._xlws.FILTER($E:$E,$D:$D=$J$3))
/IF($J$4="総計",1,IF($J$4="割合",$H484,$K484/10))
),0)</f>
        <v/>
      </c>
      <c r="T484" s="48" t="str" cm="1">
        <f t="array" ref="T484">IFERROR(
IF(OR(T$9="",$I484=""),"",
SUMIFS(収穫記録!$P:$P,収穫記録!$D:$D,$J$1,収穫記録!$I:$I,$J$2,収穫記録!$J:$J,T$9,収穫記録!$F:$F,$I484,収穫記録!$B:$B,"&gt;="&amp;$J$5,収穫記録!$B:$B,"&lt;="&amp;$J$6)
/_xlfn.UNIQUE(_xlfn._xlws.FILTER($E:$E,$D:$D=$J$3))
/IF($J$4="総計",1,IF($J$4="割合",$H484,$K484/10))
),0)</f>
        <v/>
      </c>
      <c r="U484" s="48" t="str" cm="1">
        <f t="array" ref="U484">IFERROR(
IF(OR(U$9="",$I484=""),"",
SUMIFS(収穫記録!$P:$P,収穫記録!$D:$D,$J$1,収穫記録!$I:$I,$J$2,収穫記録!$J:$J,U$9,収穫記録!$F:$F,$I484,収穫記録!$B:$B,"&gt;="&amp;$J$5,収穫記録!$B:$B,"&lt;="&amp;$J$6)
/_xlfn.UNIQUE(_xlfn._xlws.FILTER($E:$E,$D:$D=$J$3))
/IF($J$4="総計",1,IF($J$4="割合",$H484,$K484/10))
),0)</f>
        <v/>
      </c>
      <c r="V484" s="48" t="str" cm="1">
        <f t="array" ref="V484">IFERROR(
IF(OR(V$9="",$I484=""),"",
SUMIFS(収穫記録!$P:$P,収穫記録!$D:$D,$J$1,収穫記録!$I:$I,$J$2,収穫記録!$J:$J,V$9,収穫記録!$F:$F,$I484,収穫記録!$B:$B,"&gt;="&amp;$J$5,収穫記録!$B:$B,"&lt;="&amp;$J$6)
/_xlfn.UNIQUE(_xlfn._xlws.FILTER($E:$E,$D:$D=$J$3))
/IF($J$4="総計",1,IF($J$4="割合",$H484,$K484/10))
),0)</f>
        <v/>
      </c>
      <c r="W484" s="48" t="str" cm="1">
        <f t="array" ref="W484">IFERROR(
IF(OR(W$9="",$I484=""),"",
SUMIFS(収穫記録!$P:$P,収穫記録!$D:$D,$J$1,収穫記録!$I:$I,$J$2,収穫記録!$J:$J,W$9,収穫記録!$F:$F,$I484,収穫記録!$B:$B,"&gt;="&amp;$J$5,収穫記録!$B:$B,"&lt;="&amp;$J$6)
/_xlfn.UNIQUE(_xlfn._xlws.FILTER($E:$E,$D:$D=$J$3))
/IF($J$4="総計",1,IF($J$4="割合",$H484,$K484/10))
),0)</f>
        <v/>
      </c>
      <c r="X484" s="48" t="str" cm="1">
        <f t="array" ref="X484">IFERROR(
IF(OR(X$9="",$I484=""),"",
SUMIFS(収穫記録!$P:$P,収穫記録!$D:$D,$J$1,収穫記録!$I:$I,$J$2,収穫記録!$J:$J,X$9,収穫記録!$F:$F,$I484,収穫記録!$B:$B,"&gt;="&amp;$J$5,収穫記録!$B:$B,"&lt;="&amp;$J$6)
/_xlfn.UNIQUE(_xlfn._xlws.FILTER($E:$E,$D:$D=$J$3))
/IF($J$4="総計",1,IF($J$4="割合",$H484,$K484/10))
),0)</f>
        <v/>
      </c>
    </row>
    <row r="485" spans="10:24">
      <c r="J485" s="13"/>
      <c r="K485" s="37"/>
      <c r="L485" s="46" t="str">
        <f t="shared" si="7"/>
        <v/>
      </c>
      <c r="M485" s="47" cm="1">
        <f t="array" ref="M485">IFERROR(
IF(OR(M$9="",$I485=""),"",
SUMIFS(収穫記録!$P:$P,収穫記録!$D:$D,$J$1,収穫記録!$I:$I,$J$2,収穫記録!$J:$J,M$9,収穫記録!$F:$F,$I485,収穫記録!$B:$B,"&gt;="&amp;$J$5,収穫記録!$B:$B,"&lt;="&amp;$J$6)
/_xlfn.UNIQUE(_xlfn._xlws.FILTER($E:$E,$D:$D=$J$3))
/IF($J$4="総計",1,IF($J$4="割合",$H485,$K485/10))
),0)</f>
        <v>0</v>
      </c>
      <c r="N485" s="48" t="str" cm="1">
        <f t="array" ref="N485">IFERROR(
IF(OR(N$9="",$I485=""),"",
SUMIFS(収穫記録!$P:$P,収穫記録!$D:$D,$J$1,収穫記録!$I:$I,$J$2,収穫記録!$J:$J,N$9,収穫記録!$F:$F,$I485,収穫記録!$B:$B,"&gt;="&amp;$J$5,収穫記録!$B:$B,"&lt;="&amp;$J$6)
/_xlfn.UNIQUE(_xlfn._xlws.FILTER($E:$E,$D:$D=$J$3))
/IF($J$4="総計",1,IF($J$4="割合",$H485,$K485/10))
),0)</f>
        <v/>
      </c>
      <c r="O485" s="48" t="str" cm="1">
        <f t="array" ref="O485">IFERROR(
IF(OR(O$9="",$I485=""),"",
SUMIFS(収穫記録!$P:$P,収穫記録!$D:$D,$J$1,収穫記録!$I:$I,$J$2,収穫記録!$J:$J,O$9,収穫記録!$F:$F,$I485,収穫記録!$B:$B,"&gt;="&amp;$J$5,収穫記録!$B:$B,"&lt;="&amp;$J$6)
/_xlfn.UNIQUE(_xlfn._xlws.FILTER($E:$E,$D:$D=$J$3))
/IF($J$4="総計",1,IF($J$4="割合",$H485,$K485/10))
),0)</f>
        <v/>
      </c>
      <c r="P485" s="48" t="str" cm="1">
        <f t="array" ref="P485">IFERROR(
IF(OR(P$9="",$I485=""),"",
SUMIFS(収穫記録!$P:$P,収穫記録!$D:$D,$J$1,収穫記録!$I:$I,$J$2,収穫記録!$J:$J,P$9,収穫記録!$F:$F,$I485,収穫記録!$B:$B,"&gt;="&amp;$J$5,収穫記録!$B:$B,"&lt;="&amp;$J$6)
/_xlfn.UNIQUE(_xlfn._xlws.FILTER($E:$E,$D:$D=$J$3))
/IF($J$4="総計",1,IF($J$4="割合",$H485,$K485/10))
),0)</f>
        <v/>
      </c>
      <c r="Q485" s="48" t="str" cm="1">
        <f t="array" ref="Q485">IFERROR(
IF(OR(Q$9="",$I485=""),"",
SUMIFS(収穫記録!$P:$P,収穫記録!$D:$D,$J$1,収穫記録!$I:$I,$J$2,収穫記録!$J:$J,Q$9,収穫記録!$F:$F,$I485,収穫記録!$B:$B,"&gt;="&amp;$J$5,収穫記録!$B:$B,"&lt;="&amp;$J$6)
/_xlfn.UNIQUE(_xlfn._xlws.FILTER($E:$E,$D:$D=$J$3))
/IF($J$4="総計",1,IF($J$4="割合",$H485,$K485/10))
),0)</f>
        <v/>
      </c>
      <c r="R485" s="48" t="str" cm="1">
        <f t="array" ref="R485">IFERROR(
IF(OR(R$9="",$I485=""),"",
SUMIFS(収穫記録!$P:$P,収穫記録!$D:$D,$J$1,収穫記録!$I:$I,$J$2,収穫記録!$J:$J,R$9,収穫記録!$F:$F,$I485,収穫記録!$B:$B,"&gt;="&amp;$J$5,収穫記録!$B:$B,"&lt;="&amp;$J$6)
/_xlfn.UNIQUE(_xlfn._xlws.FILTER($E:$E,$D:$D=$J$3))
/IF($J$4="総計",1,IF($J$4="割合",$H485,$K485/10))
),0)</f>
        <v/>
      </c>
      <c r="S485" s="48" t="str" cm="1">
        <f t="array" ref="S485">IFERROR(
IF(OR(S$9="",$I485=""),"",
SUMIFS(収穫記録!$P:$P,収穫記録!$D:$D,$J$1,収穫記録!$I:$I,$J$2,収穫記録!$J:$J,S$9,収穫記録!$F:$F,$I485,収穫記録!$B:$B,"&gt;="&amp;$J$5,収穫記録!$B:$B,"&lt;="&amp;$J$6)
/_xlfn.UNIQUE(_xlfn._xlws.FILTER($E:$E,$D:$D=$J$3))
/IF($J$4="総計",1,IF($J$4="割合",$H485,$K485/10))
),0)</f>
        <v/>
      </c>
      <c r="T485" s="48" t="str" cm="1">
        <f t="array" ref="T485">IFERROR(
IF(OR(T$9="",$I485=""),"",
SUMIFS(収穫記録!$P:$P,収穫記録!$D:$D,$J$1,収穫記録!$I:$I,$J$2,収穫記録!$J:$J,T$9,収穫記録!$F:$F,$I485,収穫記録!$B:$B,"&gt;="&amp;$J$5,収穫記録!$B:$B,"&lt;="&amp;$J$6)
/_xlfn.UNIQUE(_xlfn._xlws.FILTER($E:$E,$D:$D=$J$3))
/IF($J$4="総計",1,IF($J$4="割合",$H485,$K485/10))
),0)</f>
        <v/>
      </c>
      <c r="U485" s="48" t="str" cm="1">
        <f t="array" ref="U485">IFERROR(
IF(OR(U$9="",$I485=""),"",
SUMIFS(収穫記録!$P:$P,収穫記録!$D:$D,$J$1,収穫記録!$I:$I,$J$2,収穫記録!$J:$J,U$9,収穫記録!$F:$F,$I485,収穫記録!$B:$B,"&gt;="&amp;$J$5,収穫記録!$B:$B,"&lt;="&amp;$J$6)
/_xlfn.UNIQUE(_xlfn._xlws.FILTER($E:$E,$D:$D=$J$3))
/IF($J$4="総計",1,IF($J$4="割合",$H485,$K485/10))
),0)</f>
        <v/>
      </c>
      <c r="V485" s="48" t="str" cm="1">
        <f t="array" ref="V485">IFERROR(
IF(OR(V$9="",$I485=""),"",
SUMIFS(収穫記録!$P:$P,収穫記録!$D:$D,$J$1,収穫記録!$I:$I,$J$2,収穫記録!$J:$J,V$9,収穫記録!$F:$F,$I485,収穫記録!$B:$B,"&gt;="&amp;$J$5,収穫記録!$B:$B,"&lt;="&amp;$J$6)
/_xlfn.UNIQUE(_xlfn._xlws.FILTER($E:$E,$D:$D=$J$3))
/IF($J$4="総計",1,IF($J$4="割合",$H485,$K485/10))
),0)</f>
        <v/>
      </c>
      <c r="W485" s="48" t="str" cm="1">
        <f t="array" ref="W485">IFERROR(
IF(OR(W$9="",$I485=""),"",
SUMIFS(収穫記録!$P:$P,収穫記録!$D:$D,$J$1,収穫記録!$I:$I,$J$2,収穫記録!$J:$J,W$9,収穫記録!$F:$F,$I485,収穫記録!$B:$B,"&gt;="&amp;$J$5,収穫記録!$B:$B,"&lt;="&amp;$J$6)
/_xlfn.UNIQUE(_xlfn._xlws.FILTER($E:$E,$D:$D=$J$3))
/IF($J$4="総計",1,IF($J$4="割合",$H485,$K485/10))
),0)</f>
        <v/>
      </c>
      <c r="X485" s="48" t="str" cm="1">
        <f t="array" ref="X485">IFERROR(
IF(OR(X$9="",$I485=""),"",
SUMIFS(収穫記録!$P:$P,収穫記録!$D:$D,$J$1,収穫記録!$I:$I,$J$2,収穫記録!$J:$J,X$9,収穫記録!$F:$F,$I485,収穫記録!$B:$B,"&gt;="&amp;$J$5,収穫記録!$B:$B,"&lt;="&amp;$J$6)
/_xlfn.UNIQUE(_xlfn._xlws.FILTER($E:$E,$D:$D=$J$3))
/IF($J$4="総計",1,IF($J$4="割合",$H485,$K485/10))
),0)</f>
        <v/>
      </c>
    </row>
    <row r="486" spans="10:24">
      <c r="J486" s="13"/>
      <c r="K486" s="37"/>
      <c r="L486" s="46" t="str">
        <f t="shared" si="7"/>
        <v/>
      </c>
      <c r="M486" s="47" cm="1">
        <f t="array" ref="M486">IFERROR(
IF(OR(M$9="",$I486=""),"",
SUMIFS(収穫記録!$P:$P,収穫記録!$D:$D,$J$1,収穫記録!$I:$I,$J$2,収穫記録!$J:$J,M$9,収穫記録!$F:$F,$I486,収穫記録!$B:$B,"&gt;="&amp;$J$5,収穫記録!$B:$B,"&lt;="&amp;$J$6)
/_xlfn.UNIQUE(_xlfn._xlws.FILTER($E:$E,$D:$D=$J$3))
/IF($J$4="総計",1,IF($J$4="割合",$H486,$K486/10))
),0)</f>
        <v>0</v>
      </c>
      <c r="N486" s="48" t="str" cm="1">
        <f t="array" ref="N486">IFERROR(
IF(OR(N$9="",$I486=""),"",
SUMIFS(収穫記録!$P:$P,収穫記録!$D:$D,$J$1,収穫記録!$I:$I,$J$2,収穫記録!$J:$J,N$9,収穫記録!$F:$F,$I486,収穫記録!$B:$B,"&gt;="&amp;$J$5,収穫記録!$B:$B,"&lt;="&amp;$J$6)
/_xlfn.UNIQUE(_xlfn._xlws.FILTER($E:$E,$D:$D=$J$3))
/IF($J$4="総計",1,IF($J$4="割合",$H486,$K486/10))
),0)</f>
        <v/>
      </c>
      <c r="O486" s="48" t="str" cm="1">
        <f t="array" ref="O486">IFERROR(
IF(OR(O$9="",$I486=""),"",
SUMIFS(収穫記録!$P:$P,収穫記録!$D:$D,$J$1,収穫記録!$I:$I,$J$2,収穫記録!$J:$J,O$9,収穫記録!$F:$F,$I486,収穫記録!$B:$B,"&gt;="&amp;$J$5,収穫記録!$B:$B,"&lt;="&amp;$J$6)
/_xlfn.UNIQUE(_xlfn._xlws.FILTER($E:$E,$D:$D=$J$3))
/IF($J$4="総計",1,IF($J$4="割合",$H486,$K486/10))
),0)</f>
        <v/>
      </c>
      <c r="P486" s="48" t="str" cm="1">
        <f t="array" ref="P486">IFERROR(
IF(OR(P$9="",$I486=""),"",
SUMIFS(収穫記録!$P:$P,収穫記録!$D:$D,$J$1,収穫記録!$I:$I,$J$2,収穫記録!$J:$J,P$9,収穫記録!$F:$F,$I486,収穫記録!$B:$B,"&gt;="&amp;$J$5,収穫記録!$B:$B,"&lt;="&amp;$J$6)
/_xlfn.UNIQUE(_xlfn._xlws.FILTER($E:$E,$D:$D=$J$3))
/IF($J$4="総計",1,IF($J$4="割合",$H486,$K486/10))
),0)</f>
        <v/>
      </c>
      <c r="Q486" s="48" t="str" cm="1">
        <f t="array" ref="Q486">IFERROR(
IF(OR(Q$9="",$I486=""),"",
SUMIFS(収穫記録!$P:$P,収穫記録!$D:$D,$J$1,収穫記録!$I:$I,$J$2,収穫記録!$J:$J,Q$9,収穫記録!$F:$F,$I486,収穫記録!$B:$B,"&gt;="&amp;$J$5,収穫記録!$B:$B,"&lt;="&amp;$J$6)
/_xlfn.UNIQUE(_xlfn._xlws.FILTER($E:$E,$D:$D=$J$3))
/IF($J$4="総計",1,IF($J$4="割合",$H486,$K486/10))
),0)</f>
        <v/>
      </c>
      <c r="R486" s="48" t="str" cm="1">
        <f t="array" ref="R486">IFERROR(
IF(OR(R$9="",$I486=""),"",
SUMIFS(収穫記録!$P:$P,収穫記録!$D:$D,$J$1,収穫記録!$I:$I,$J$2,収穫記録!$J:$J,R$9,収穫記録!$F:$F,$I486,収穫記録!$B:$B,"&gt;="&amp;$J$5,収穫記録!$B:$B,"&lt;="&amp;$J$6)
/_xlfn.UNIQUE(_xlfn._xlws.FILTER($E:$E,$D:$D=$J$3))
/IF($J$4="総計",1,IF($J$4="割合",$H486,$K486/10))
),0)</f>
        <v/>
      </c>
      <c r="S486" s="48" t="str" cm="1">
        <f t="array" ref="S486">IFERROR(
IF(OR(S$9="",$I486=""),"",
SUMIFS(収穫記録!$P:$P,収穫記録!$D:$D,$J$1,収穫記録!$I:$I,$J$2,収穫記録!$J:$J,S$9,収穫記録!$F:$F,$I486,収穫記録!$B:$B,"&gt;="&amp;$J$5,収穫記録!$B:$B,"&lt;="&amp;$J$6)
/_xlfn.UNIQUE(_xlfn._xlws.FILTER($E:$E,$D:$D=$J$3))
/IF($J$4="総計",1,IF($J$4="割合",$H486,$K486/10))
),0)</f>
        <v/>
      </c>
      <c r="T486" s="48" t="str" cm="1">
        <f t="array" ref="T486">IFERROR(
IF(OR(T$9="",$I486=""),"",
SUMIFS(収穫記録!$P:$P,収穫記録!$D:$D,$J$1,収穫記録!$I:$I,$J$2,収穫記録!$J:$J,T$9,収穫記録!$F:$F,$I486,収穫記録!$B:$B,"&gt;="&amp;$J$5,収穫記録!$B:$B,"&lt;="&amp;$J$6)
/_xlfn.UNIQUE(_xlfn._xlws.FILTER($E:$E,$D:$D=$J$3))
/IF($J$4="総計",1,IF($J$4="割合",$H486,$K486/10))
),0)</f>
        <v/>
      </c>
      <c r="U486" s="48" t="str" cm="1">
        <f t="array" ref="U486">IFERROR(
IF(OR(U$9="",$I486=""),"",
SUMIFS(収穫記録!$P:$P,収穫記録!$D:$D,$J$1,収穫記録!$I:$I,$J$2,収穫記録!$J:$J,U$9,収穫記録!$F:$F,$I486,収穫記録!$B:$B,"&gt;="&amp;$J$5,収穫記録!$B:$B,"&lt;="&amp;$J$6)
/_xlfn.UNIQUE(_xlfn._xlws.FILTER($E:$E,$D:$D=$J$3))
/IF($J$4="総計",1,IF($J$4="割合",$H486,$K486/10))
),0)</f>
        <v/>
      </c>
      <c r="V486" s="48" t="str" cm="1">
        <f t="array" ref="V486">IFERROR(
IF(OR(V$9="",$I486=""),"",
SUMIFS(収穫記録!$P:$P,収穫記録!$D:$D,$J$1,収穫記録!$I:$I,$J$2,収穫記録!$J:$J,V$9,収穫記録!$F:$F,$I486,収穫記録!$B:$B,"&gt;="&amp;$J$5,収穫記録!$B:$B,"&lt;="&amp;$J$6)
/_xlfn.UNIQUE(_xlfn._xlws.FILTER($E:$E,$D:$D=$J$3))
/IF($J$4="総計",1,IF($J$4="割合",$H486,$K486/10))
),0)</f>
        <v/>
      </c>
      <c r="W486" s="48" t="str" cm="1">
        <f t="array" ref="W486">IFERROR(
IF(OR(W$9="",$I486=""),"",
SUMIFS(収穫記録!$P:$P,収穫記録!$D:$D,$J$1,収穫記録!$I:$I,$J$2,収穫記録!$J:$J,W$9,収穫記録!$F:$F,$I486,収穫記録!$B:$B,"&gt;="&amp;$J$5,収穫記録!$B:$B,"&lt;="&amp;$J$6)
/_xlfn.UNIQUE(_xlfn._xlws.FILTER($E:$E,$D:$D=$J$3))
/IF($J$4="総計",1,IF($J$4="割合",$H486,$K486/10))
),0)</f>
        <v/>
      </c>
      <c r="X486" s="48" t="str" cm="1">
        <f t="array" ref="X486">IFERROR(
IF(OR(X$9="",$I486=""),"",
SUMIFS(収穫記録!$P:$P,収穫記録!$D:$D,$J$1,収穫記録!$I:$I,$J$2,収穫記録!$J:$J,X$9,収穫記録!$F:$F,$I486,収穫記録!$B:$B,"&gt;="&amp;$J$5,収穫記録!$B:$B,"&lt;="&amp;$J$6)
/_xlfn.UNIQUE(_xlfn._xlws.FILTER($E:$E,$D:$D=$J$3))
/IF($J$4="総計",1,IF($J$4="割合",$H486,$K486/10))
),0)</f>
        <v/>
      </c>
    </row>
    <row r="487" spans="10:24">
      <c r="J487" s="13"/>
      <c r="K487" s="37"/>
      <c r="L487" s="46" t="str">
        <f t="shared" si="7"/>
        <v/>
      </c>
      <c r="M487" s="47" cm="1">
        <f t="array" ref="M487">IFERROR(
IF(OR(M$9="",$I487=""),"",
SUMIFS(収穫記録!$P:$P,収穫記録!$D:$D,$J$1,収穫記録!$I:$I,$J$2,収穫記録!$J:$J,M$9,収穫記録!$F:$F,$I487,収穫記録!$B:$B,"&gt;="&amp;$J$5,収穫記録!$B:$B,"&lt;="&amp;$J$6)
/_xlfn.UNIQUE(_xlfn._xlws.FILTER($E:$E,$D:$D=$J$3))
/IF($J$4="総計",1,IF($J$4="割合",$H487,$K487/10))
),0)</f>
        <v>0</v>
      </c>
      <c r="N487" s="48" t="str" cm="1">
        <f t="array" ref="N487">IFERROR(
IF(OR(N$9="",$I487=""),"",
SUMIFS(収穫記録!$P:$P,収穫記録!$D:$D,$J$1,収穫記録!$I:$I,$J$2,収穫記録!$J:$J,N$9,収穫記録!$F:$F,$I487,収穫記録!$B:$B,"&gt;="&amp;$J$5,収穫記録!$B:$B,"&lt;="&amp;$J$6)
/_xlfn.UNIQUE(_xlfn._xlws.FILTER($E:$E,$D:$D=$J$3))
/IF($J$4="総計",1,IF($J$4="割合",$H487,$K487/10))
),0)</f>
        <v/>
      </c>
      <c r="O487" s="48" t="str" cm="1">
        <f t="array" ref="O487">IFERROR(
IF(OR(O$9="",$I487=""),"",
SUMIFS(収穫記録!$P:$P,収穫記録!$D:$D,$J$1,収穫記録!$I:$I,$J$2,収穫記録!$J:$J,O$9,収穫記録!$F:$F,$I487,収穫記録!$B:$B,"&gt;="&amp;$J$5,収穫記録!$B:$B,"&lt;="&amp;$J$6)
/_xlfn.UNIQUE(_xlfn._xlws.FILTER($E:$E,$D:$D=$J$3))
/IF($J$4="総計",1,IF($J$4="割合",$H487,$K487/10))
),0)</f>
        <v/>
      </c>
      <c r="P487" s="48" t="str" cm="1">
        <f t="array" ref="P487">IFERROR(
IF(OR(P$9="",$I487=""),"",
SUMIFS(収穫記録!$P:$P,収穫記録!$D:$D,$J$1,収穫記録!$I:$I,$J$2,収穫記録!$J:$J,P$9,収穫記録!$F:$F,$I487,収穫記録!$B:$B,"&gt;="&amp;$J$5,収穫記録!$B:$B,"&lt;="&amp;$J$6)
/_xlfn.UNIQUE(_xlfn._xlws.FILTER($E:$E,$D:$D=$J$3))
/IF($J$4="総計",1,IF($J$4="割合",$H487,$K487/10))
),0)</f>
        <v/>
      </c>
      <c r="Q487" s="48" t="str" cm="1">
        <f t="array" ref="Q487">IFERROR(
IF(OR(Q$9="",$I487=""),"",
SUMIFS(収穫記録!$P:$P,収穫記録!$D:$D,$J$1,収穫記録!$I:$I,$J$2,収穫記録!$J:$J,Q$9,収穫記録!$F:$F,$I487,収穫記録!$B:$B,"&gt;="&amp;$J$5,収穫記録!$B:$B,"&lt;="&amp;$J$6)
/_xlfn.UNIQUE(_xlfn._xlws.FILTER($E:$E,$D:$D=$J$3))
/IF($J$4="総計",1,IF($J$4="割合",$H487,$K487/10))
),0)</f>
        <v/>
      </c>
      <c r="R487" s="48" t="str" cm="1">
        <f t="array" ref="R487">IFERROR(
IF(OR(R$9="",$I487=""),"",
SUMIFS(収穫記録!$P:$P,収穫記録!$D:$D,$J$1,収穫記録!$I:$I,$J$2,収穫記録!$J:$J,R$9,収穫記録!$F:$F,$I487,収穫記録!$B:$B,"&gt;="&amp;$J$5,収穫記録!$B:$B,"&lt;="&amp;$J$6)
/_xlfn.UNIQUE(_xlfn._xlws.FILTER($E:$E,$D:$D=$J$3))
/IF($J$4="総計",1,IF($J$4="割合",$H487,$K487/10))
),0)</f>
        <v/>
      </c>
      <c r="S487" s="48" t="str" cm="1">
        <f t="array" ref="S487">IFERROR(
IF(OR(S$9="",$I487=""),"",
SUMIFS(収穫記録!$P:$P,収穫記録!$D:$D,$J$1,収穫記録!$I:$I,$J$2,収穫記録!$J:$J,S$9,収穫記録!$F:$F,$I487,収穫記録!$B:$B,"&gt;="&amp;$J$5,収穫記録!$B:$B,"&lt;="&amp;$J$6)
/_xlfn.UNIQUE(_xlfn._xlws.FILTER($E:$E,$D:$D=$J$3))
/IF($J$4="総計",1,IF($J$4="割合",$H487,$K487/10))
),0)</f>
        <v/>
      </c>
      <c r="T487" s="48" t="str" cm="1">
        <f t="array" ref="T487">IFERROR(
IF(OR(T$9="",$I487=""),"",
SUMIFS(収穫記録!$P:$P,収穫記録!$D:$D,$J$1,収穫記録!$I:$I,$J$2,収穫記録!$J:$J,T$9,収穫記録!$F:$F,$I487,収穫記録!$B:$B,"&gt;="&amp;$J$5,収穫記録!$B:$B,"&lt;="&amp;$J$6)
/_xlfn.UNIQUE(_xlfn._xlws.FILTER($E:$E,$D:$D=$J$3))
/IF($J$4="総計",1,IF($J$4="割合",$H487,$K487/10))
),0)</f>
        <v/>
      </c>
      <c r="U487" s="48" t="str" cm="1">
        <f t="array" ref="U487">IFERROR(
IF(OR(U$9="",$I487=""),"",
SUMIFS(収穫記録!$P:$P,収穫記録!$D:$D,$J$1,収穫記録!$I:$I,$J$2,収穫記録!$J:$J,U$9,収穫記録!$F:$F,$I487,収穫記録!$B:$B,"&gt;="&amp;$J$5,収穫記録!$B:$B,"&lt;="&amp;$J$6)
/_xlfn.UNIQUE(_xlfn._xlws.FILTER($E:$E,$D:$D=$J$3))
/IF($J$4="総計",1,IF($J$4="割合",$H487,$K487/10))
),0)</f>
        <v/>
      </c>
      <c r="V487" s="48" t="str" cm="1">
        <f t="array" ref="V487">IFERROR(
IF(OR(V$9="",$I487=""),"",
SUMIFS(収穫記録!$P:$P,収穫記録!$D:$D,$J$1,収穫記録!$I:$I,$J$2,収穫記録!$J:$J,V$9,収穫記録!$F:$F,$I487,収穫記録!$B:$B,"&gt;="&amp;$J$5,収穫記録!$B:$B,"&lt;="&amp;$J$6)
/_xlfn.UNIQUE(_xlfn._xlws.FILTER($E:$E,$D:$D=$J$3))
/IF($J$4="総計",1,IF($J$4="割合",$H487,$K487/10))
),0)</f>
        <v/>
      </c>
      <c r="W487" s="48" t="str" cm="1">
        <f t="array" ref="W487">IFERROR(
IF(OR(W$9="",$I487=""),"",
SUMIFS(収穫記録!$P:$P,収穫記録!$D:$D,$J$1,収穫記録!$I:$I,$J$2,収穫記録!$J:$J,W$9,収穫記録!$F:$F,$I487,収穫記録!$B:$B,"&gt;="&amp;$J$5,収穫記録!$B:$B,"&lt;="&amp;$J$6)
/_xlfn.UNIQUE(_xlfn._xlws.FILTER($E:$E,$D:$D=$J$3))
/IF($J$4="総計",1,IF($J$4="割合",$H487,$K487/10))
),0)</f>
        <v/>
      </c>
      <c r="X487" s="48" t="str" cm="1">
        <f t="array" ref="X487">IFERROR(
IF(OR(X$9="",$I487=""),"",
SUMIFS(収穫記録!$P:$P,収穫記録!$D:$D,$J$1,収穫記録!$I:$I,$J$2,収穫記録!$J:$J,X$9,収穫記録!$F:$F,$I487,収穫記録!$B:$B,"&gt;="&amp;$J$5,収穫記録!$B:$B,"&lt;="&amp;$J$6)
/_xlfn.UNIQUE(_xlfn._xlws.FILTER($E:$E,$D:$D=$J$3))
/IF($J$4="総計",1,IF($J$4="割合",$H487,$K487/10))
),0)</f>
        <v/>
      </c>
    </row>
    <row r="488" spans="10:24">
      <c r="J488" s="13"/>
      <c r="K488" s="37"/>
      <c r="L488" s="46" t="str">
        <f t="shared" si="7"/>
        <v/>
      </c>
      <c r="M488" s="47" cm="1">
        <f t="array" ref="M488">IFERROR(
IF(OR(M$9="",$I488=""),"",
SUMIFS(収穫記録!$P:$P,収穫記録!$D:$D,$J$1,収穫記録!$I:$I,$J$2,収穫記録!$J:$J,M$9,収穫記録!$F:$F,$I488,収穫記録!$B:$B,"&gt;="&amp;$J$5,収穫記録!$B:$B,"&lt;="&amp;$J$6)
/_xlfn.UNIQUE(_xlfn._xlws.FILTER($E:$E,$D:$D=$J$3))
/IF($J$4="総計",1,IF($J$4="割合",$H488,$K488/10))
),0)</f>
        <v>0</v>
      </c>
      <c r="N488" s="48" t="str" cm="1">
        <f t="array" ref="N488">IFERROR(
IF(OR(N$9="",$I488=""),"",
SUMIFS(収穫記録!$P:$P,収穫記録!$D:$D,$J$1,収穫記録!$I:$I,$J$2,収穫記録!$J:$J,N$9,収穫記録!$F:$F,$I488,収穫記録!$B:$B,"&gt;="&amp;$J$5,収穫記録!$B:$B,"&lt;="&amp;$J$6)
/_xlfn.UNIQUE(_xlfn._xlws.FILTER($E:$E,$D:$D=$J$3))
/IF($J$4="総計",1,IF($J$4="割合",$H488,$K488/10))
),0)</f>
        <v/>
      </c>
      <c r="O488" s="48" t="str" cm="1">
        <f t="array" ref="O488">IFERROR(
IF(OR(O$9="",$I488=""),"",
SUMIFS(収穫記録!$P:$P,収穫記録!$D:$D,$J$1,収穫記録!$I:$I,$J$2,収穫記録!$J:$J,O$9,収穫記録!$F:$F,$I488,収穫記録!$B:$B,"&gt;="&amp;$J$5,収穫記録!$B:$B,"&lt;="&amp;$J$6)
/_xlfn.UNIQUE(_xlfn._xlws.FILTER($E:$E,$D:$D=$J$3))
/IF($J$4="総計",1,IF($J$4="割合",$H488,$K488/10))
),0)</f>
        <v/>
      </c>
      <c r="P488" s="48" t="str" cm="1">
        <f t="array" ref="P488">IFERROR(
IF(OR(P$9="",$I488=""),"",
SUMIFS(収穫記録!$P:$P,収穫記録!$D:$D,$J$1,収穫記録!$I:$I,$J$2,収穫記録!$J:$J,P$9,収穫記録!$F:$F,$I488,収穫記録!$B:$B,"&gt;="&amp;$J$5,収穫記録!$B:$B,"&lt;="&amp;$J$6)
/_xlfn.UNIQUE(_xlfn._xlws.FILTER($E:$E,$D:$D=$J$3))
/IF($J$4="総計",1,IF($J$4="割合",$H488,$K488/10))
),0)</f>
        <v/>
      </c>
      <c r="Q488" s="48" t="str" cm="1">
        <f t="array" ref="Q488">IFERROR(
IF(OR(Q$9="",$I488=""),"",
SUMIFS(収穫記録!$P:$P,収穫記録!$D:$D,$J$1,収穫記録!$I:$I,$J$2,収穫記録!$J:$J,Q$9,収穫記録!$F:$F,$I488,収穫記録!$B:$B,"&gt;="&amp;$J$5,収穫記録!$B:$B,"&lt;="&amp;$J$6)
/_xlfn.UNIQUE(_xlfn._xlws.FILTER($E:$E,$D:$D=$J$3))
/IF($J$4="総計",1,IF($J$4="割合",$H488,$K488/10))
),0)</f>
        <v/>
      </c>
      <c r="R488" s="48" t="str" cm="1">
        <f t="array" ref="R488">IFERROR(
IF(OR(R$9="",$I488=""),"",
SUMIFS(収穫記録!$P:$P,収穫記録!$D:$D,$J$1,収穫記録!$I:$I,$J$2,収穫記録!$J:$J,R$9,収穫記録!$F:$F,$I488,収穫記録!$B:$B,"&gt;="&amp;$J$5,収穫記録!$B:$B,"&lt;="&amp;$J$6)
/_xlfn.UNIQUE(_xlfn._xlws.FILTER($E:$E,$D:$D=$J$3))
/IF($J$4="総計",1,IF($J$4="割合",$H488,$K488/10))
),0)</f>
        <v/>
      </c>
      <c r="S488" s="48" t="str" cm="1">
        <f t="array" ref="S488">IFERROR(
IF(OR(S$9="",$I488=""),"",
SUMIFS(収穫記録!$P:$P,収穫記録!$D:$D,$J$1,収穫記録!$I:$I,$J$2,収穫記録!$J:$J,S$9,収穫記録!$F:$F,$I488,収穫記録!$B:$B,"&gt;="&amp;$J$5,収穫記録!$B:$B,"&lt;="&amp;$J$6)
/_xlfn.UNIQUE(_xlfn._xlws.FILTER($E:$E,$D:$D=$J$3))
/IF($J$4="総計",1,IF($J$4="割合",$H488,$K488/10))
),0)</f>
        <v/>
      </c>
      <c r="T488" s="48" t="str" cm="1">
        <f t="array" ref="T488">IFERROR(
IF(OR(T$9="",$I488=""),"",
SUMIFS(収穫記録!$P:$P,収穫記録!$D:$D,$J$1,収穫記録!$I:$I,$J$2,収穫記録!$J:$J,T$9,収穫記録!$F:$F,$I488,収穫記録!$B:$B,"&gt;="&amp;$J$5,収穫記録!$B:$B,"&lt;="&amp;$J$6)
/_xlfn.UNIQUE(_xlfn._xlws.FILTER($E:$E,$D:$D=$J$3))
/IF($J$4="総計",1,IF($J$4="割合",$H488,$K488/10))
),0)</f>
        <v/>
      </c>
      <c r="U488" s="48" t="str" cm="1">
        <f t="array" ref="U488">IFERROR(
IF(OR(U$9="",$I488=""),"",
SUMIFS(収穫記録!$P:$P,収穫記録!$D:$D,$J$1,収穫記録!$I:$I,$J$2,収穫記録!$J:$J,U$9,収穫記録!$F:$F,$I488,収穫記録!$B:$B,"&gt;="&amp;$J$5,収穫記録!$B:$B,"&lt;="&amp;$J$6)
/_xlfn.UNIQUE(_xlfn._xlws.FILTER($E:$E,$D:$D=$J$3))
/IF($J$4="総計",1,IF($J$4="割合",$H488,$K488/10))
),0)</f>
        <v/>
      </c>
      <c r="V488" s="48" t="str" cm="1">
        <f t="array" ref="V488">IFERROR(
IF(OR(V$9="",$I488=""),"",
SUMIFS(収穫記録!$P:$P,収穫記録!$D:$D,$J$1,収穫記録!$I:$I,$J$2,収穫記録!$J:$J,V$9,収穫記録!$F:$F,$I488,収穫記録!$B:$B,"&gt;="&amp;$J$5,収穫記録!$B:$B,"&lt;="&amp;$J$6)
/_xlfn.UNIQUE(_xlfn._xlws.FILTER($E:$E,$D:$D=$J$3))
/IF($J$4="総計",1,IF($J$4="割合",$H488,$K488/10))
),0)</f>
        <v/>
      </c>
      <c r="W488" s="48" t="str" cm="1">
        <f t="array" ref="W488">IFERROR(
IF(OR(W$9="",$I488=""),"",
SUMIFS(収穫記録!$P:$P,収穫記録!$D:$D,$J$1,収穫記録!$I:$I,$J$2,収穫記録!$J:$J,W$9,収穫記録!$F:$F,$I488,収穫記録!$B:$B,"&gt;="&amp;$J$5,収穫記録!$B:$B,"&lt;="&amp;$J$6)
/_xlfn.UNIQUE(_xlfn._xlws.FILTER($E:$E,$D:$D=$J$3))
/IF($J$4="総計",1,IF($J$4="割合",$H488,$K488/10))
),0)</f>
        <v/>
      </c>
      <c r="X488" s="48" t="str" cm="1">
        <f t="array" ref="X488">IFERROR(
IF(OR(X$9="",$I488=""),"",
SUMIFS(収穫記録!$P:$P,収穫記録!$D:$D,$J$1,収穫記録!$I:$I,$J$2,収穫記録!$J:$J,X$9,収穫記録!$F:$F,$I488,収穫記録!$B:$B,"&gt;="&amp;$J$5,収穫記録!$B:$B,"&lt;="&amp;$J$6)
/_xlfn.UNIQUE(_xlfn._xlws.FILTER($E:$E,$D:$D=$J$3))
/IF($J$4="総計",1,IF($J$4="割合",$H488,$K488/10))
),0)</f>
        <v/>
      </c>
    </row>
    <row r="489" spans="10:24">
      <c r="J489" s="13"/>
      <c r="K489" s="37"/>
      <c r="L489" s="46" t="str">
        <f t="shared" si="7"/>
        <v/>
      </c>
      <c r="M489" s="47" cm="1">
        <f t="array" ref="M489">IFERROR(
IF(OR(M$9="",$I489=""),"",
SUMIFS(収穫記録!$P:$P,収穫記録!$D:$D,$J$1,収穫記録!$I:$I,$J$2,収穫記録!$J:$J,M$9,収穫記録!$F:$F,$I489,収穫記録!$B:$B,"&gt;="&amp;$J$5,収穫記録!$B:$B,"&lt;="&amp;$J$6)
/_xlfn.UNIQUE(_xlfn._xlws.FILTER($E:$E,$D:$D=$J$3))
/IF($J$4="総計",1,IF($J$4="割合",$H489,$K489/10))
),0)</f>
        <v>0</v>
      </c>
      <c r="N489" s="48" t="str" cm="1">
        <f t="array" ref="N489">IFERROR(
IF(OR(N$9="",$I489=""),"",
SUMIFS(収穫記録!$P:$P,収穫記録!$D:$D,$J$1,収穫記録!$I:$I,$J$2,収穫記録!$J:$J,N$9,収穫記録!$F:$F,$I489,収穫記録!$B:$B,"&gt;="&amp;$J$5,収穫記録!$B:$B,"&lt;="&amp;$J$6)
/_xlfn.UNIQUE(_xlfn._xlws.FILTER($E:$E,$D:$D=$J$3))
/IF($J$4="総計",1,IF($J$4="割合",$H489,$K489/10))
),0)</f>
        <v/>
      </c>
      <c r="O489" s="48" t="str" cm="1">
        <f t="array" ref="O489">IFERROR(
IF(OR(O$9="",$I489=""),"",
SUMIFS(収穫記録!$P:$P,収穫記録!$D:$D,$J$1,収穫記録!$I:$I,$J$2,収穫記録!$J:$J,O$9,収穫記録!$F:$F,$I489,収穫記録!$B:$B,"&gt;="&amp;$J$5,収穫記録!$B:$B,"&lt;="&amp;$J$6)
/_xlfn.UNIQUE(_xlfn._xlws.FILTER($E:$E,$D:$D=$J$3))
/IF($J$4="総計",1,IF($J$4="割合",$H489,$K489/10))
),0)</f>
        <v/>
      </c>
      <c r="P489" s="48" t="str" cm="1">
        <f t="array" ref="P489">IFERROR(
IF(OR(P$9="",$I489=""),"",
SUMIFS(収穫記録!$P:$P,収穫記録!$D:$D,$J$1,収穫記録!$I:$I,$J$2,収穫記録!$J:$J,P$9,収穫記録!$F:$F,$I489,収穫記録!$B:$B,"&gt;="&amp;$J$5,収穫記録!$B:$B,"&lt;="&amp;$J$6)
/_xlfn.UNIQUE(_xlfn._xlws.FILTER($E:$E,$D:$D=$J$3))
/IF($J$4="総計",1,IF($J$4="割合",$H489,$K489/10))
),0)</f>
        <v/>
      </c>
      <c r="Q489" s="48" t="str" cm="1">
        <f t="array" ref="Q489">IFERROR(
IF(OR(Q$9="",$I489=""),"",
SUMIFS(収穫記録!$P:$P,収穫記録!$D:$D,$J$1,収穫記録!$I:$I,$J$2,収穫記録!$J:$J,Q$9,収穫記録!$F:$F,$I489,収穫記録!$B:$B,"&gt;="&amp;$J$5,収穫記録!$B:$B,"&lt;="&amp;$J$6)
/_xlfn.UNIQUE(_xlfn._xlws.FILTER($E:$E,$D:$D=$J$3))
/IF($J$4="総計",1,IF($J$4="割合",$H489,$K489/10))
),0)</f>
        <v/>
      </c>
      <c r="R489" s="48" t="str" cm="1">
        <f t="array" ref="R489">IFERROR(
IF(OR(R$9="",$I489=""),"",
SUMIFS(収穫記録!$P:$P,収穫記録!$D:$D,$J$1,収穫記録!$I:$I,$J$2,収穫記録!$J:$J,R$9,収穫記録!$F:$F,$I489,収穫記録!$B:$B,"&gt;="&amp;$J$5,収穫記録!$B:$B,"&lt;="&amp;$J$6)
/_xlfn.UNIQUE(_xlfn._xlws.FILTER($E:$E,$D:$D=$J$3))
/IF($J$4="総計",1,IF($J$4="割合",$H489,$K489/10))
),0)</f>
        <v/>
      </c>
      <c r="S489" s="48" t="str" cm="1">
        <f t="array" ref="S489">IFERROR(
IF(OR(S$9="",$I489=""),"",
SUMIFS(収穫記録!$P:$P,収穫記録!$D:$D,$J$1,収穫記録!$I:$I,$J$2,収穫記録!$J:$J,S$9,収穫記録!$F:$F,$I489,収穫記録!$B:$B,"&gt;="&amp;$J$5,収穫記録!$B:$B,"&lt;="&amp;$J$6)
/_xlfn.UNIQUE(_xlfn._xlws.FILTER($E:$E,$D:$D=$J$3))
/IF($J$4="総計",1,IF($J$4="割合",$H489,$K489/10))
),0)</f>
        <v/>
      </c>
      <c r="T489" s="48" t="str" cm="1">
        <f t="array" ref="T489">IFERROR(
IF(OR(T$9="",$I489=""),"",
SUMIFS(収穫記録!$P:$P,収穫記録!$D:$D,$J$1,収穫記録!$I:$I,$J$2,収穫記録!$J:$J,T$9,収穫記録!$F:$F,$I489,収穫記録!$B:$B,"&gt;="&amp;$J$5,収穫記録!$B:$B,"&lt;="&amp;$J$6)
/_xlfn.UNIQUE(_xlfn._xlws.FILTER($E:$E,$D:$D=$J$3))
/IF($J$4="総計",1,IF($J$4="割合",$H489,$K489/10))
),0)</f>
        <v/>
      </c>
      <c r="U489" s="48" t="str" cm="1">
        <f t="array" ref="U489">IFERROR(
IF(OR(U$9="",$I489=""),"",
SUMIFS(収穫記録!$P:$P,収穫記録!$D:$D,$J$1,収穫記録!$I:$I,$J$2,収穫記録!$J:$J,U$9,収穫記録!$F:$F,$I489,収穫記録!$B:$B,"&gt;="&amp;$J$5,収穫記録!$B:$B,"&lt;="&amp;$J$6)
/_xlfn.UNIQUE(_xlfn._xlws.FILTER($E:$E,$D:$D=$J$3))
/IF($J$4="総計",1,IF($J$4="割合",$H489,$K489/10))
),0)</f>
        <v/>
      </c>
      <c r="V489" s="48" t="str" cm="1">
        <f t="array" ref="V489">IFERROR(
IF(OR(V$9="",$I489=""),"",
SUMIFS(収穫記録!$P:$P,収穫記録!$D:$D,$J$1,収穫記録!$I:$I,$J$2,収穫記録!$J:$J,V$9,収穫記録!$F:$F,$I489,収穫記録!$B:$B,"&gt;="&amp;$J$5,収穫記録!$B:$B,"&lt;="&amp;$J$6)
/_xlfn.UNIQUE(_xlfn._xlws.FILTER($E:$E,$D:$D=$J$3))
/IF($J$4="総計",1,IF($J$4="割合",$H489,$K489/10))
),0)</f>
        <v/>
      </c>
      <c r="W489" s="48" t="str" cm="1">
        <f t="array" ref="W489">IFERROR(
IF(OR(W$9="",$I489=""),"",
SUMIFS(収穫記録!$P:$P,収穫記録!$D:$D,$J$1,収穫記録!$I:$I,$J$2,収穫記録!$J:$J,W$9,収穫記録!$F:$F,$I489,収穫記録!$B:$B,"&gt;="&amp;$J$5,収穫記録!$B:$B,"&lt;="&amp;$J$6)
/_xlfn.UNIQUE(_xlfn._xlws.FILTER($E:$E,$D:$D=$J$3))
/IF($J$4="総計",1,IF($J$4="割合",$H489,$K489/10))
),0)</f>
        <v/>
      </c>
      <c r="X489" s="48" t="str" cm="1">
        <f t="array" ref="X489">IFERROR(
IF(OR(X$9="",$I489=""),"",
SUMIFS(収穫記録!$P:$P,収穫記録!$D:$D,$J$1,収穫記録!$I:$I,$J$2,収穫記録!$J:$J,X$9,収穫記録!$F:$F,$I489,収穫記録!$B:$B,"&gt;="&amp;$J$5,収穫記録!$B:$B,"&lt;="&amp;$J$6)
/_xlfn.UNIQUE(_xlfn._xlws.FILTER($E:$E,$D:$D=$J$3))
/IF($J$4="総計",1,IF($J$4="割合",$H489,$K489/10))
),0)</f>
        <v/>
      </c>
    </row>
    <row r="490" spans="10:24">
      <c r="J490" s="13"/>
      <c r="K490" s="37"/>
      <c r="L490" s="46" t="str">
        <f t="shared" si="7"/>
        <v/>
      </c>
      <c r="M490" s="47" cm="1">
        <f t="array" ref="M490">IFERROR(
IF(OR(M$9="",$I490=""),"",
SUMIFS(収穫記録!$P:$P,収穫記録!$D:$D,$J$1,収穫記録!$I:$I,$J$2,収穫記録!$J:$J,M$9,収穫記録!$F:$F,$I490,収穫記録!$B:$B,"&gt;="&amp;$J$5,収穫記録!$B:$B,"&lt;="&amp;$J$6)
/_xlfn.UNIQUE(_xlfn._xlws.FILTER($E:$E,$D:$D=$J$3))
/IF($J$4="総計",1,IF($J$4="割合",$H490,$K490/10))
),0)</f>
        <v>0</v>
      </c>
      <c r="N490" s="48" t="str" cm="1">
        <f t="array" ref="N490">IFERROR(
IF(OR(N$9="",$I490=""),"",
SUMIFS(収穫記録!$P:$P,収穫記録!$D:$D,$J$1,収穫記録!$I:$I,$J$2,収穫記録!$J:$J,N$9,収穫記録!$F:$F,$I490,収穫記録!$B:$B,"&gt;="&amp;$J$5,収穫記録!$B:$B,"&lt;="&amp;$J$6)
/_xlfn.UNIQUE(_xlfn._xlws.FILTER($E:$E,$D:$D=$J$3))
/IF($J$4="総計",1,IF($J$4="割合",$H490,$K490/10))
),0)</f>
        <v/>
      </c>
      <c r="O490" s="48" t="str" cm="1">
        <f t="array" ref="O490">IFERROR(
IF(OR(O$9="",$I490=""),"",
SUMIFS(収穫記録!$P:$P,収穫記録!$D:$D,$J$1,収穫記録!$I:$I,$J$2,収穫記録!$J:$J,O$9,収穫記録!$F:$F,$I490,収穫記録!$B:$B,"&gt;="&amp;$J$5,収穫記録!$B:$B,"&lt;="&amp;$J$6)
/_xlfn.UNIQUE(_xlfn._xlws.FILTER($E:$E,$D:$D=$J$3))
/IF($J$4="総計",1,IF($J$4="割合",$H490,$K490/10))
),0)</f>
        <v/>
      </c>
      <c r="P490" s="48" t="str" cm="1">
        <f t="array" ref="P490">IFERROR(
IF(OR(P$9="",$I490=""),"",
SUMIFS(収穫記録!$P:$P,収穫記録!$D:$D,$J$1,収穫記録!$I:$I,$J$2,収穫記録!$J:$J,P$9,収穫記録!$F:$F,$I490,収穫記録!$B:$B,"&gt;="&amp;$J$5,収穫記録!$B:$B,"&lt;="&amp;$J$6)
/_xlfn.UNIQUE(_xlfn._xlws.FILTER($E:$E,$D:$D=$J$3))
/IF($J$4="総計",1,IF($J$4="割合",$H490,$K490/10))
),0)</f>
        <v/>
      </c>
      <c r="Q490" s="48" t="str" cm="1">
        <f t="array" ref="Q490">IFERROR(
IF(OR(Q$9="",$I490=""),"",
SUMIFS(収穫記録!$P:$P,収穫記録!$D:$D,$J$1,収穫記録!$I:$I,$J$2,収穫記録!$J:$J,Q$9,収穫記録!$F:$F,$I490,収穫記録!$B:$B,"&gt;="&amp;$J$5,収穫記録!$B:$B,"&lt;="&amp;$J$6)
/_xlfn.UNIQUE(_xlfn._xlws.FILTER($E:$E,$D:$D=$J$3))
/IF($J$4="総計",1,IF($J$4="割合",$H490,$K490/10))
),0)</f>
        <v/>
      </c>
      <c r="R490" s="48" t="str" cm="1">
        <f t="array" ref="R490">IFERROR(
IF(OR(R$9="",$I490=""),"",
SUMIFS(収穫記録!$P:$P,収穫記録!$D:$D,$J$1,収穫記録!$I:$I,$J$2,収穫記録!$J:$J,R$9,収穫記録!$F:$F,$I490,収穫記録!$B:$B,"&gt;="&amp;$J$5,収穫記録!$B:$B,"&lt;="&amp;$J$6)
/_xlfn.UNIQUE(_xlfn._xlws.FILTER($E:$E,$D:$D=$J$3))
/IF($J$4="総計",1,IF($J$4="割合",$H490,$K490/10))
),0)</f>
        <v/>
      </c>
      <c r="S490" s="48" t="str" cm="1">
        <f t="array" ref="S490">IFERROR(
IF(OR(S$9="",$I490=""),"",
SUMIFS(収穫記録!$P:$P,収穫記録!$D:$D,$J$1,収穫記録!$I:$I,$J$2,収穫記録!$J:$J,S$9,収穫記録!$F:$F,$I490,収穫記録!$B:$B,"&gt;="&amp;$J$5,収穫記録!$B:$B,"&lt;="&amp;$J$6)
/_xlfn.UNIQUE(_xlfn._xlws.FILTER($E:$E,$D:$D=$J$3))
/IF($J$4="総計",1,IF($J$4="割合",$H490,$K490/10))
),0)</f>
        <v/>
      </c>
      <c r="T490" s="48" t="str" cm="1">
        <f t="array" ref="T490">IFERROR(
IF(OR(T$9="",$I490=""),"",
SUMIFS(収穫記録!$P:$P,収穫記録!$D:$D,$J$1,収穫記録!$I:$I,$J$2,収穫記録!$J:$J,T$9,収穫記録!$F:$F,$I490,収穫記録!$B:$B,"&gt;="&amp;$J$5,収穫記録!$B:$B,"&lt;="&amp;$J$6)
/_xlfn.UNIQUE(_xlfn._xlws.FILTER($E:$E,$D:$D=$J$3))
/IF($J$4="総計",1,IF($J$4="割合",$H490,$K490/10))
),0)</f>
        <v/>
      </c>
      <c r="U490" s="48" t="str" cm="1">
        <f t="array" ref="U490">IFERROR(
IF(OR(U$9="",$I490=""),"",
SUMIFS(収穫記録!$P:$P,収穫記録!$D:$D,$J$1,収穫記録!$I:$I,$J$2,収穫記録!$J:$J,U$9,収穫記録!$F:$F,$I490,収穫記録!$B:$B,"&gt;="&amp;$J$5,収穫記録!$B:$B,"&lt;="&amp;$J$6)
/_xlfn.UNIQUE(_xlfn._xlws.FILTER($E:$E,$D:$D=$J$3))
/IF($J$4="総計",1,IF($J$4="割合",$H490,$K490/10))
),0)</f>
        <v/>
      </c>
      <c r="V490" s="48" t="str" cm="1">
        <f t="array" ref="V490">IFERROR(
IF(OR(V$9="",$I490=""),"",
SUMIFS(収穫記録!$P:$P,収穫記録!$D:$D,$J$1,収穫記録!$I:$I,$J$2,収穫記録!$J:$J,V$9,収穫記録!$F:$F,$I490,収穫記録!$B:$B,"&gt;="&amp;$J$5,収穫記録!$B:$B,"&lt;="&amp;$J$6)
/_xlfn.UNIQUE(_xlfn._xlws.FILTER($E:$E,$D:$D=$J$3))
/IF($J$4="総計",1,IF($J$4="割合",$H490,$K490/10))
),0)</f>
        <v/>
      </c>
      <c r="W490" s="48" t="str" cm="1">
        <f t="array" ref="W490">IFERROR(
IF(OR(W$9="",$I490=""),"",
SUMIFS(収穫記録!$P:$P,収穫記録!$D:$D,$J$1,収穫記録!$I:$I,$J$2,収穫記録!$J:$J,W$9,収穫記録!$F:$F,$I490,収穫記録!$B:$B,"&gt;="&amp;$J$5,収穫記録!$B:$B,"&lt;="&amp;$J$6)
/_xlfn.UNIQUE(_xlfn._xlws.FILTER($E:$E,$D:$D=$J$3))
/IF($J$4="総計",1,IF($J$4="割合",$H490,$K490/10))
),0)</f>
        <v/>
      </c>
      <c r="X490" s="48" t="str" cm="1">
        <f t="array" ref="X490">IFERROR(
IF(OR(X$9="",$I490=""),"",
SUMIFS(収穫記録!$P:$P,収穫記録!$D:$D,$J$1,収穫記録!$I:$I,$J$2,収穫記録!$J:$J,X$9,収穫記録!$F:$F,$I490,収穫記録!$B:$B,"&gt;="&amp;$J$5,収穫記録!$B:$B,"&lt;="&amp;$J$6)
/_xlfn.UNIQUE(_xlfn._xlws.FILTER($E:$E,$D:$D=$J$3))
/IF($J$4="総計",1,IF($J$4="割合",$H490,$K490/10))
),0)</f>
        <v/>
      </c>
    </row>
    <row r="491" spans="10:24">
      <c r="J491" s="13"/>
      <c r="K491" s="37"/>
      <c r="L491" s="46" t="str">
        <f t="shared" si="7"/>
        <v/>
      </c>
      <c r="M491" s="47" cm="1">
        <f t="array" ref="M491">IFERROR(
IF(OR(M$9="",$I491=""),"",
SUMIFS(収穫記録!$P:$P,収穫記録!$D:$D,$J$1,収穫記録!$I:$I,$J$2,収穫記録!$J:$J,M$9,収穫記録!$F:$F,$I491,収穫記録!$B:$B,"&gt;="&amp;$J$5,収穫記録!$B:$B,"&lt;="&amp;$J$6)
/_xlfn.UNIQUE(_xlfn._xlws.FILTER($E:$E,$D:$D=$J$3))
/IF($J$4="総計",1,IF($J$4="割合",$H491,$K491/10))
),0)</f>
        <v>0</v>
      </c>
      <c r="N491" s="48" t="str" cm="1">
        <f t="array" ref="N491">IFERROR(
IF(OR(N$9="",$I491=""),"",
SUMIFS(収穫記録!$P:$P,収穫記録!$D:$D,$J$1,収穫記録!$I:$I,$J$2,収穫記録!$J:$J,N$9,収穫記録!$F:$F,$I491,収穫記録!$B:$B,"&gt;="&amp;$J$5,収穫記録!$B:$B,"&lt;="&amp;$J$6)
/_xlfn.UNIQUE(_xlfn._xlws.FILTER($E:$E,$D:$D=$J$3))
/IF($J$4="総計",1,IF($J$4="割合",$H491,$K491/10))
),0)</f>
        <v/>
      </c>
      <c r="O491" s="48" t="str" cm="1">
        <f t="array" ref="O491">IFERROR(
IF(OR(O$9="",$I491=""),"",
SUMIFS(収穫記録!$P:$P,収穫記録!$D:$D,$J$1,収穫記録!$I:$I,$J$2,収穫記録!$J:$J,O$9,収穫記録!$F:$F,$I491,収穫記録!$B:$B,"&gt;="&amp;$J$5,収穫記録!$B:$B,"&lt;="&amp;$J$6)
/_xlfn.UNIQUE(_xlfn._xlws.FILTER($E:$E,$D:$D=$J$3))
/IF($J$4="総計",1,IF($J$4="割合",$H491,$K491/10))
),0)</f>
        <v/>
      </c>
      <c r="P491" s="48" t="str" cm="1">
        <f t="array" ref="P491">IFERROR(
IF(OR(P$9="",$I491=""),"",
SUMIFS(収穫記録!$P:$P,収穫記録!$D:$D,$J$1,収穫記録!$I:$I,$J$2,収穫記録!$J:$J,P$9,収穫記録!$F:$F,$I491,収穫記録!$B:$B,"&gt;="&amp;$J$5,収穫記録!$B:$B,"&lt;="&amp;$J$6)
/_xlfn.UNIQUE(_xlfn._xlws.FILTER($E:$E,$D:$D=$J$3))
/IF($J$4="総計",1,IF($J$4="割合",$H491,$K491/10))
),0)</f>
        <v/>
      </c>
      <c r="Q491" s="48" t="str" cm="1">
        <f t="array" ref="Q491">IFERROR(
IF(OR(Q$9="",$I491=""),"",
SUMIFS(収穫記録!$P:$P,収穫記録!$D:$D,$J$1,収穫記録!$I:$I,$J$2,収穫記録!$J:$J,Q$9,収穫記録!$F:$F,$I491,収穫記録!$B:$B,"&gt;="&amp;$J$5,収穫記録!$B:$B,"&lt;="&amp;$J$6)
/_xlfn.UNIQUE(_xlfn._xlws.FILTER($E:$E,$D:$D=$J$3))
/IF($J$4="総計",1,IF($J$4="割合",$H491,$K491/10))
),0)</f>
        <v/>
      </c>
      <c r="R491" s="48" t="str" cm="1">
        <f t="array" ref="R491">IFERROR(
IF(OR(R$9="",$I491=""),"",
SUMIFS(収穫記録!$P:$P,収穫記録!$D:$D,$J$1,収穫記録!$I:$I,$J$2,収穫記録!$J:$J,R$9,収穫記録!$F:$F,$I491,収穫記録!$B:$B,"&gt;="&amp;$J$5,収穫記録!$B:$B,"&lt;="&amp;$J$6)
/_xlfn.UNIQUE(_xlfn._xlws.FILTER($E:$E,$D:$D=$J$3))
/IF($J$4="総計",1,IF($J$4="割合",$H491,$K491/10))
),0)</f>
        <v/>
      </c>
      <c r="S491" s="48" t="str" cm="1">
        <f t="array" ref="S491">IFERROR(
IF(OR(S$9="",$I491=""),"",
SUMIFS(収穫記録!$P:$P,収穫記録!$D:$D,$J$1,収穫記録!$I:$I,$J$2,収穫記録!$J:$J,S$9,収穫記録!$F:$F,$I491,収穫記録!$B:$B,"&gt;="&amp;$J$5,収穫記録!$B:$B,"&lt;="&amp;$J$6)
/_xlfn.UNIQUE(_xlfn._xlws.FILTER($E:$E,$D:$D=$J$3))
/IF($J$4="総計",1,IF($J$4="割合",$H491,$K491/10))
),0)</f>
        <v/>
      </c>
      <c r="T491" s="48" t="str" cm="1">
        <f t="array" ref="T491">IFERROR(
IF(OR(T$9="",$I491=""),"",
SUMIFS(収穫記録!$P:$P,収穫記録!$D:$D,$J$1,収穫記録!$I:$I,$J$2,収穫記録!$J:$J,T$9,収穫記録!$F:$F,$I491,収穫記録!$B:$B,"&gt;="&amp;$J$5,収穫記録!$B:$B,"&lt;="&amp;$J$6)
/_xlfn.UNIQUE(_xlfn._xlws.FILTER($E:$E,$D:$D=$J$3))
/IF($J$4="総計",1,IF($J$4="割合",$H491,$K491/10))
),0)</f>
        <v/>
      </c>
      <c r="U491" s="48" t="str" cm="1">
        <f t="array" ref="U491">IFERROR(
IF(OR(U$9="",$I491=""),"",
SUMIFS(収穫記録!$P:$P,収穫記録!$D:$D,$J$1,収穫記録!$I:$I,$J$2,収穫記録!$J:$J,U$9,収穫記録!$F:$F,$I491,収穫記録!$B:$B,"&gt;="&amp;$J$5,収穫記録!$B:$B,"&lt;="&amp;$J$6)
/_xlfn.UNIQUE(_xlfn._xlws.FILTER($E:$E,$D:$D=$J$3))
/IF($J$4="総計",1,IF($J$4="割合",$H491,$K491/10))
),0)</f>
        <v/>
      </c>
      <c r="V491" s="48" t="str" cm="1">
        <f t="array" ref="V491">IFERROR(
IF(OR(V$9="",$I491=""),"",
SUMIFS(収穫記録!$P:$P,収穫記録!$D:$D,$J$1,収穫記録!$I:$I,$J$2,収穫記録!$J:$J,V$9,収穫記録!$F:$F,$I491,収穫記録!$B:$B,"&gt;="&amp;$J$5,収穫記録!$B:$B,"&lt;="&amp;$J$6)
/_xlfn.UNIQUE(_xlfn._xlws.FILTER($E:$E,$D:$D=$J$3))
/IF($J$4="総計",1,IF($J$4="割合",$H491,$K491/10))
),0)</f>
        <v/>
      </c>
      <c r="W491" s="48" t="str" cm="1">
        <f t="array" ref="W491">IFERROR(
IF(OR(W$9="",$I491=""),"",
SUMIFS(収穫記録!$P:$P,収穫記録!$D:$D,$J$1,収穫記録!$I:$I,$J$2,収穫記録!$J:$J,W$9,収穫記録!$F:$F,$I491,収穫記録!$B:$B,"&gt;="&amp;$J$5,収穫記録!$B:$B,"&lt;="&amp;$J$6)
/_xlfn.UNIQUE(_xlfn._xlws.FILTER($E:$E,$D:$D=$J$3))
/IF($J$4="総計",1,IF($J$4="割合",$H491,$K491/10))
),0)</f>
        <v/>
      </c>
      <c r="X491" s="48" t="str" cm="1">
        <f t="array" ref="X491">IFERROR(
IF(OR(X$9="",$I491=""),"",
SUMIFS(収穫記録!$P:$P,収穫記録!$D:$D,$J$1,収穫記録!$I:$I,$J$2,収穫記録!$J:$J,X$9,収穫記録!$F:$F,$I491,収穫記録!$B:$B,"&gt;="&amp;$J$5,収穫記録!$B:$B,"&lt;="&amp;$J$6)
/_xlfn.UNIQUE(_xlfn._xlws.FILTER($E:$E,$D:$D=$J$3))
/IF($J$4="総計",1,IF($J$4="割合",$H491,$K491/10))
),0)</f>
        <v/>
      </c>
    </row>
    <row r="492" spans="10:24">
      <c r="J492" s="13"/>
      <c r="K492" s="37"/>
      <c r="L492" s="46" t="str">
        <f t="shared" si="7"/>
        <v/>
      </c>
      <c r="M492" s="47" cm="1">
        <f t="array" ref="M492">IFERROR(
IF(OR(M$9="",$I492=""),"",
SUMIFS(収穫記録!$P:$P,収穫記録!$D:$D,$J$1,収穫記録!$I:$I,$J$2,収穫記録!$J:$J,M$9,収穫記録!$F:$F,$I492,収穫記録!$B:$B,"&gt;="&amp;$J$5,収穫記録!$B:$B,"&lt;="&amp;$J$6)
/_xlfn.UNIQUE(_xlfn._xlws.FILTER($E:$E,$D:$D=$J$3))
/IF($J$4="総計",1,IF($J$4="割合",$H492,$K492/10))
),0)</f>
        <v>0</v>
      </c>
      <c r="N492" s="48" t="str" cm="1">
        <f t="array" ref="N492">IFERROR(
IF(OR(N$9="",$I492=""),"",
SUMIFS(収穫記録!$P:$P,収穫記録!$D:$D,$J$1,収穫記録!$I:$I,$J$2,収穫記録!$J:$J,N$9,収穫記録!$F:$F,$I492,収穫記録!$B:$B,"&gt;="&amp;$J$5,収穫記録!$B:$B,"&lt;="&amp;$J$6)
/_xlfn.UNIQUE(_xlfn._xlws.FILTER($E:$E,$D:$D=$J$3))
/IF($J$4="総計",1,IF($J$4="割合",$H492,$K492/10))
),0)</f>
        <v/>
      </c>
      <c r="O492" s="48" t="str" cm="1">
        <f t="array" ref="O492">IFERROR(
IF(OR(O$9="",$I492=""),"",
SUMIFS(収穫記録!$P:$P,収穫記録!$D:$D,$J$1,収穫記録!$I:$I,$J$2,収穫記録!$J:$J,O$9,収穫記録!$F:$F,$I492,収穫記録!$B:$B,"&gt;="&amp;$J$5,収穫記録!$B:$B,"&lt;="&amp;$J$6)
/_xlfn.UNIQUE(_xlfn._xlws.FILTER($E:$E,$D:$D=$J$3))
/IF($J$4="総計",1,IF($J$4="割合",$H492,$K492/10))
),0)</f>
        <v/>
      </c>
      <c r="P492" s="48" t="str" cm="1">
        <f t="array" ref="P492">IFERROR(
IF(OR(P$9="",$I492=""),"",
SUMIFS(収穫記録!$P:$P,収穫記録!$D:$D,$J$1,収穫記録!$I:$I,$J$2,収穫記録!$J:$J,P$9,収穫記録!$F:$F,$I492,収穫記録!$B:$B,"&gt;="&amp;$J$5,収穫記録!$B:$B,"&lt;="&amp;$J$6)
/_xlfn.UNIQUE(_xlfn._xlws.FILTER($E:$E,$D:$D=$J$3))
/IF($J$4="総計",1,IF($J$4="割合",$H492,$K492/10))
),0)</f>
        <v/>
      </c>
      <c r="Q492" s="48" t="str" cm="1">
        <f t="array" ref="Q492">IFERROR(
IF(OR(Q$9="",$I492=""),"",
SUMIFS(収穫記録!$P:$P,収穫記録!$D:$D,$J$1,収穫記録!$I:$I,$J$2,収穫記録!$J:$J,Q$9,収穫記録!$F:$F,$I492,収穫記録!$B:$B,"&gt;="&amp;$J$5,収穫記録!$B:$B,"&lt;="&amp;$J$6)
/_xlfn.UNIQUE(_xlfn._xlws.FILTER($E:$E,$D:$D=$J$3))
/IF($J$4="総計",1,IF($J$4="割合",$H492,$K492/10))
),0)</f>
        <v/>
      </c>
      <c r="R492" s="48" t="str" cm="1">
        <f t="array" ref="R492">IFERROR(
IF(OR(R$9="",$I492=""),"",
SUMIFS(収穫記録!$P:$P,収穫記録!$D:$D,$J$1,収穫記録!$I:$I,$J$2,収穫記録!$J:$J,R$9,収穫記録!$F:$F,$I492,収穫記録!$B:$B,"&gt;="&amp;$J$5,収穫記録!$B:$B,"&lt;="&amp;$J$6)
/_xlfn.UNIQUE(_xlfn._xlws.FILTER($E:$E,$D:$D=$J$3))
/IF($J$4="総計",1,IF($J$4="割合",$H492,$K492/10))
),0)</f>
        <v/>
      </c>
      <c r="S492" s="48" t="str" cm="1">
        <f t="array" ref="S492">IFERROR(
IF(OR(S$9="",$I492=""),"",
SUMIFS(収穫記録!$P:$P,収穫記録!$D:$D,$J$1,収穫記録!$I:$I,$J$2,収穫記録!$J:$J,S$9,収穫記録!$F:$F,$I492,収穫記録!$B:$B,"&gt;="&amp;$J$5,収穫記録!$B:$B,"&lt;="&amp;$J$6)
/_xlfn.UNIQUE(_xlfn._xlws.FILTER($E:$E,$D:$D=$J$3))
/IF($J$4="総計",1,IF($J$4="割合",$H492,$K492/10))
),0)</f>
        <v/>
      </c>
      <c r="T492" s="48" t="str" cm="1">
        <f t="array" ref="T492">IFERROR(
IF(OR(T$9="",$I492=""),"",
SUMIFS(収穫記録!$P:$P,収穫記録!$D:$D,$J$1,収穫記録!$I:$I,$J$2,収穫記録!$J:$J,T$9,収穫記録!$F:$F,$I492,収穫記録!$B:$B,"&gt;="&amp;$J$5,収穫記録!$B:$B,"&lt;="&amp;$J$6)
/_xlfn.UNIQUE(_xlfn._xlws.FILTER($E:$E,$D:$D=$J$3))
/IF($J$4="総計",1,IF($J$4="割合",$H492,$K492/10))
),0)</f>
        <v/>
      </c>
      <c r="U492" s="48" t="str" cm="1">
        <f t="array" ref="U492">IFERROR(
IF(OR(U$9="",$I492=""),"",
SUMIFS(収穫記録!$P:$P,収穫記録!$D:$D,$J$1,収穫記録!$I:$I,$J$2,収穫記録!$J:$J,U$9,収穫記録!$F:$F,$I492,収穫記録!$B:$B,"&gt;="&amp;$J$5,収穫記録!$B:$B,"&lt;="&amp;$J$6)
/_xlfn.UNIQUE(_xlfn._xlws.FILTER($E:$E,$D:$D=$J$3))
/IF($J$4="総計",1,IF($J$4="割合",$H492,$K492/10))
),0)</f>
        <v/>
      </c>
      <c r="V492" s="48" t="str" cm="1">
        <f t="array" ref="V492">IFERROR(
IF(OR(V$9="",$I492=""),"",
SUMIFS(収穫記録!$P:$P,収穫記録!$D:$D,$J$1,収穫記録!$I:$I,$J$2,収穫記録!$J:$J,V$9,収穫記録!$F:$F,$I492,収穫記録!$B:$B,"&gt;="&amp;$J$5,収穫記録!$B:$B,"&lt;="&amp;$J$6)
/_xlfn.UNIQUE(_xlfn._xlws.FILTER($E:$E,$D:$D=$J$3))
/IF($J$4="総計",1,IF($J$4="割合",$H492,$K492/10))
),0)</f>
        <v/>
      </c>
      <c r="W492" s="48" t="str" cm="1">
        <f t="array" ref="W492">IFERROR(
IF(OR(W$9="",$I492=""),"",
SUMIFS(収穫記録!$P:$P,収穫記録!$D:$D,$J$1,収穫記録!$I:$I,$J$2,収穫記録!$J:$J,W$9,収穫記録!$F:$F,$I492,収穫記録!$B:$B,"&gt;="&amp;$J$5,収穫記録!$B:$B,"&lt;="&amp;$J$6)
/_xlfn.UNIQUE(_xlfn._xlws.FILTER($E:$E,$D:$D=$J$3))
/IF($J$4="総計",1,IF($J$4="割合",$H492,$K492/10))
),0)</f>
        <v/>
      </c>
      <c r="X492" s="48" t="str" cm="1">
        <f t="array" ref="X492">IFERROR(
IF(OR(X$9="",$I492=""),"",
SUMIFS(収穫記録!$P:$P,収穫記録!$D:$D,$J$1,収穫記録!$I:$I,$J$2,収穫記録!$J:$J,X$9,収穫記録!$F:$F,$I492,収穫記録!$B:$B,"&gt;="&amp;$J$5,収穫記録!$B:$B,"&lt;="&amp;$J$6)
/_xlfn.UNIQUE(_xlfn._xlws.FILTER($E:$E,$D:$D=$J$3))
/IF($J$4="総計",1,IF($J$4="割合",$H492,$K492/10))
),0)</f>
        <v/>
      </c>
    </row>
    <row r="493" spans="10:24">
      <c r="J493" s="13"/>
      <c r="K493" s="37"/>
      <c r="L493" s="46" t="str">
        <f t="shared" si="7"/>
        <v/>
      </c>
      <c r="M493" s="47" cm="1">
        <f t="array" ref="M493">IFERROR(
IF(OR(M$9="",$I493=""),"",
SUMIFS(収穫記録!$P:$P,収穫記録!$D:$D,$J$1,収穫記録!$I:$I,$J$2,収穫記録!$J:$J,M$9,収穫記録!$F:$F,$I493,収穫記録!$B:$B,"&gt;="&amp;$J$5,収穫記録!$B:$B,"&lt;="&amp;$J$6)
/_xlfn.UNIQUE(_xlfn._xlws.FILTER($E:$E,$D:$D=$J$3))
/IF($J$4="総計",1,IF($J$4="割合",$H493,$K493/10))
),0)</f>
        <v>0</v>
      </c>
      <c r="N493" s="48" t="str" cm="1">
        <f t="array" ref="N493">IFERROR(
IF(OR(N$9="",$I493=""),"",
SUMIFS(収穫記録!$P:$P,収穫記録!$D:$D,$J$1,収穫記録!$I:$I,$J$2,収穫記録!$J:$J,N$9,収穫記録!$F:$F,$I493,収穫記録!$B:$B,"&gt;="&amp;$J$5,収穫記録!$B:$B,"&lt;="&amp;$J$6)
/_xlfn.UNIQUE(_xlfn._xlws.FILTER($E:$E,$D:$D=$J$3))
/IF($J$4="総計",1,IF($J$4="割合",$H493,$K493/10))
),0)</f>
        <v/>
      </c>
      <c r="O493" s="48" t="str" cm="1">
        <f t="array" ref="O493">IFERROR(
IF(OR(O$9="",$I493=""),"",
SUMIFS(収穫記録!$P:$P,収穫記録!$D:$D,$J$1,収穫記録!$I:$I,$J$2,収穫記録!$J:$J,O$9,収穫記録!$F:$F,$I493,収穫記録!$B:$B,"&gt;="&amp;$J$5,収穫記録!$B:$B,"&lt;="&amp;$J$6)
/_xlfn.UNIQUE(_xlfn._xlws.FILTER($E:$E,$D:$D=$J$3))
/IF($J$4="総計",1,IF($J$4="割合",$H493,$K493/10))
),0)</f>
        <v/>
      </c>
      <c r="P493" s="48" t="str" cm="1">
        <f t="array" ref="P493">IFERROR(
IF(OR(P$9="",$I493=""),"",
SUMIFS(収穫記録!$P:$P,収穫記録!$D:$D,$J$1,収穫記録!$I:$I,$J$2,収穫記録!$J:$J,P$9,収穫記録!$F:$F,$I493,収穫記録!$B:$B,"&gt;="&amp;$J$5,収穫記録!$B:$B,"&lt;="&amp;$J$6)
/_xlfn.UNIQUE(_xlfn._xlws.FILTER($E:$E,$D:$D=$J$3))
/IF($J$4="総計",1,IF($J$4="割合",$H493,$K493/10))
),0)</f>
        <v/>
      </c>
      <c r="Q493" s="48" t="str" cm="1">
        <f t="array" ref="Q493">IFERROR(
IF(OR(Q$9="",$I493=""),"",
SUMIFS(収穫記録!$P:$P,収穫記録!$D:$D,$J$1,収穫記録!$I:$I,$J$2,収穫記録!$J:$J,Q$9,収穫記録!$F:$F,$I493,収穫記録!$B:$B,"&gt;="&amp;$J$5,収穫記録!$B:$B,"&lt;="&amp;$J$6)
/_xlfn.UNIQUE(_xlfn._xlws.FILTER($E:$E,$D:$D=$J$3))
/IF($J$4="総計",1,IF($J$4="割合",$H493,$K493/10))
),0)</f>
        <v/>
      </c>
      <c r="R493" s="48" t="str" cm="1">
        <f t="array" ref="R493">IFERROR(
IF(OR(R$9="",$I493=""),"",
SUMIFS(収穫記録!$P:$P,収穫記録!$D:$D,$J$1,収穫記録!$I:$I,$J$2,収穫記録!$J:$J,R$9,収穫記録!$F:$F,$I493,収穫記録!$B:$B,"&gt;="&amp;$J$5,収穫記録!$B:$B,"&lt;="&amp;$J$6)
/_xlfn.UNIQUE(_xlfn._xlws.FILTER($E:$E,$D:$D=$J$3))
/IF($J$4="総計",1,IF($J$4="割合",$H493,$K493/10))
),0)</f>
        <v/>
      </c>
      <c r="S493" s="48" t="str" cm="1">
        <f t="array" ref="S493">IFERROR(
IF(OR(S$9="",$I493=""),"",
SUMIFS(収穫記録!$P:$P,収穫記録!$D:$D,$J$1,収穫記録!$I:$I,$J$2,収穫記録!$J:$J,S$9,収穫記録!$F:$F,$I493,収穫記録!$B:$B,"&gt;="&amp;$J$5,収穫記録!$B:$B,"&lt;="&amp;$J$6)
/_xlfn.UNIQUE(_xlfn._xlws.FILTER($E:$E,$D:$D=$J$3))
/IF($J$4="総計",1,IF($J$4="割合",$H493,$K493/10))
),0)</f>
        <v/>
      </c>
      <c r="T493" s="48" t="str" cm="1">
        <f t="array" ref="T493">IFERROR(
IF(OR(T$9="",$I493=""),"",
SUMIFS(収穫記録!$P:$P,収穫記録!$D:$D,$J$1,収穫記録!$I:$I,$J$2,収穫記録!$J:$J,T$9,収穫記録!$F:$F,$I493,収穫記録!$B:$B,"&gt;="&amp;$J$5,収穫記録!$B:$B,"&lt;="&amp;$J$6)
/_xlfn.UNIQUE(_xlfn._xlws.FILTER($E:$E,$D:$D=$J$3))
/IF($J$4="総計",1,IF($J$4="割合",$H493,$K493/10))
),0)</f>
        <v/>
      </c>
      <c r="U493" s="48" t="str" cm="1">
        <f t="array" ref="U493">IFERROR(
IF(OR(U$9="",$I493=""),"",
SUMIFS(収穫記録!$P:$P,収穫記録!$D:$D,$J$1,収穫記録!$I:$I,$J$2,収穫記録!$J:$J,U$9,収穫記録!$F:$F,$I493,収穫記録!$B:$B,"&gt;="&amp;$J$5,収穫記録!$B:$B,"&lt;="&amp;$J$6)
/_xlfn.UNIQUE(_xlfn._xlws.FILTER($E:$E,$D:$D=$J$3))
/IF($J$4="総計",1,IF($J$4="割合",$H493,$K493/10))
),0)</f>
        <v/>
      </c>
      <c r="V493" s="48" t="str" cm="1">
        <f t="array" ref="V493">IFERROR(
IF(OR(V$9="",$I493=""),"",
SUMIFS(収穫記録!$P:$P,収穫記録!$D:$D,$J$1,収穫記録!$I:$I,$J$2,収穫記録!$J:$J,V$9,収穫記録!$F:$F,$I493,収穫記録!$B:$B,"&gt;="&amp;$J$5,収穫記録!$B:$B,"&lt;="&amp;$J$6)
/_xlfn.UNIQUE(_xlfn._xlws.FILTER($E:$E,$D:$D=$J$3))
/IF($J$4="総計",1,IF($J$4="割合",$H493,$K493/10))
),0)</f>
        <v/>
      </c>
      <c r="W493" s="48" t="str" cm="1">
        <f t="array" ref="W493">IFERROR(
IF(OR(W$9="",$I493=""),"",
SUMIFS(収穫記録!$P:$P,収穫記録!$D:$D,$J$1,収穫記録!$I:$I,$J$2,収穫記録!$J:$J,W$9,収穫記録!$F:$F,$I493,収穫記録!$B:$B,"&gt;="&amp;$J$5,収穫記録!$B:$B,"&lt;="&amp;$J$6)
/_xlfn.UNIQUE(_xlfn._xlws.FILTER($E:$E,$D:$D=$J$3))
/IF($J$4="総計",1,IF($J$4="割合",$H493,$K493/10))
),0)</f>
        <v/>
      </c>
      <c r="X493" s="48" t="str" cm="1">
        <f t="array" ref="X493">IFERROR(
IF(OR(X$9="",$I493=""),"",
SUMIFS(収穫記録!$P:$P,収穫記録!$D:$D,$J$1,収穫記録!$I:$I,$J$2,収穫記録!$J:$J,X$9,収穫記録!$F:$F,$I493,収穫記録!$B:$B,"&gt;="&amp;$J$5,収穫記録!$B:$B,"&lt;="&amp;$J$6)
/_xlfn.UNIQUE(_xlfn._xlws.FILTER($E:$E,$D:$D=$J$3))
/IF($J$4="総計",1,IF($J$4="割合",$H493,$K493/10))
),0)</f>
        <v/>
      </c>
    </row>
    <row r="494" spans="10:24">
      <c r="J494" s="13"/>
      <c r="K494" s="37"/>
      <c r="L494" s="46" t="str">
        <f t="shared" si="7"/>
        <v/>
      </c>
      <c r="M494" s="47" cm="1">
        <f t="array" ref="M494">IFERROR(
IF(OR(M$9="",$I494=""),"",
SUMIFS(収穫記録!$P:$P,収穫記録!$D:$D,$J$1,収穫記録!$I:$I,$J$2,収穫記録!$J:$J,M$9,収穫記録!$F:$F,$I494,収穫記録!$B:$B,"&gt;="&amp;$J$5,収穫記録!$B:$B,"&lt;="&amp;$J$6)
/_xlfn.UNIQUE(_xlfn._xlws.FILTER($E:$E,$D:$D=$J$3))
/IF($J$4="総計",1,IF($J$4="割合",$H494,$K494/10))
),0)</f>
        <v>0</v>
      </c>
      <c r="N494" s="48" t="str" cm="1">
        <f t="array" ref="N494">IFERROR(
IF(OR(N$9="",$I494=""),"",
SUMIFS(収穫記録!$P:$P,収穫記録!$D:$D,$J$1,収穫記録!$I:$I,$J$2,収穫記録!$J:$J,N$9,収穫記録!$F:$F,$I494,収穫記録!$B:$B,"&gt;="&amp;$J$5,収穫記録!$B:$B,"&lt;="&amp;$J$6)
/_xlfn.UNIQUE(_xlfn._xlws.FILTER($E:$E,$D:$D=$J$3))
/IF($J$4="総計",1,IF($J$4="割合",$H494,$K494/10))
),0)</f>
        <v/>
      </c>
      <c r="O494" s="48" t="str" cm="1">
        <f t="array" ref="O494">IFERROR(
IF(OR(O$9="",$I494=""),"",
SUMIFS(収穫記録!$P:$P,収穫記録!$D:$D,$J$1,収穫記録!$I:$I,$J$2,収穫記録!$J:$J,O$9,収穫記録!$F:$F,$I494,収穫記録!$B:$B,"&gt;="&amp;$J$5,収穫記録!$B:$B,"&lt;="&amp;$J$6)
/_xlfn.UNIQUE(_xlfn._xlws.FILTER($E:$E,$D:$D=$J$3))
/IF($J$4="総計",1,IF($J$4="割合",$H494,$K494/10))
),0)</f>
        <v/>
      </c>
      <c r="P494" s="48" t="str" cm="1">
        <f t="array" ref="P494">IFERROR(
IF(OR(P$9="",$I494=""),"",
SUMIFS(収穫記録!$P:$P,収穫記録!$D:$D,$J$1,収穫記録!$I:$I,$J$2,収穫記録!$J:$J,P$9,収穫記録!$F:$F,$I494,収穫記録!$B:$B,"&gt;="&amp;$J$5,収穫記録!$B:$B,"&lt;="&amp;$J$6)
/_xlfn.UNIQUE(_xlfn._xlws.FILTER($E:$E,$D:$D=$J$3))
/IF($J$4="総計",1,IF($J$4="割合",$H494,$K494/10))
),0)</f>
        <v/>
      </c>
      <c r="Q494" s="48" t="str" cm="1">
        <f t="array" ref="Q494">IFERROR(
IF(OR(Q$9="",$I494=""),"",
SUMIFS(収穫記録!$P:$P,収穫記録!$D:$D,$J$1,収穫記録!$I:$I,$J$2,収穫記録!$J:$J,Q$9,収穫記録!$F:$F,$I494,収穫記録!$B:$B,"&gt;="&amp;$J$5,収穫記録!$B:$B,"&lt;="&amp;$J$6)
/_xlfn.UNIQUE(_xlfn._xlws.FILTER($E:$E,$D:$D=$J$3))
/IF($J$4="総計",1,IF($J$4="割合",$H494,$K494/10))
),0)</f>
        <v/>
      </c>
      <c r="R494" s="48" t="str" cm="1">
        <f t="array" ref="R494">IFERROR(
IF(OR(R$9="",$I494=""),"",
SUMIFS(収穫記録!$P:$P,収穫記録!$D:$D,$J$1,収穫記録!$I:$I,$J$2,収穫記録!$J:$J,R$9,収穫記録!$F:$F,$I494,収穫記録!$B:$B,"&gt;="&amp;$J$5,収穫記録!$B:$B,"&lt;="&amp;$J$6)
/_xlfn.UNIQUE(_xlfn._xlws.FILTER($E:$E,$D:$D=$J$3))
/IF($J$4="総計",1,IF($J$4="割合",$H494,$K494/10))
),0)</f>
        <v/>
      </c>
      <c r="S494" s="48" t="str" cm="1">
        <f t="array" ref="S494">IFERROR(
IF(OR(S$9="",$I494=""),"",
SUMIFS(収穫記録!$P:$P,収穫記録!$D:$D,$J$1,収穫記録!$I:$I,$J$2,収穫記録!$J:$J,S$9,収穫記録!$F:$F,$I494,収穫記録!$B:$B,"&gt;="&amp;$J$5,収穫記録!$B:$B,"&lt;="&amp;$J$6)
/_xlfn.UNIQUE(_xlfn._xlws.FILTER($E:$E,$D:$D=$J$3))
/IF($J$4="総計",1,IF($J$4="割合",$H494,$K494/10))
),0)</f>
        <v/>
      </c>
      <c r="T494" s="48" t="str" cm="1">
        <f t="array" ref="T494">IFERROR(
IF(OR(T$9="",$I494=""),"",
SUMIFS(収穫記録!$P:$P,収穫記録!$D:$D,$J$1,収穫記録!$I:$I,$J$2,収穫記録!$J:$J,T$9,収穫記録!$F:$F,$I494,収穫記録!$B:$B,"&gt;="&amp;$J$5,収穫記録!$B:$B,"&lt;="&amp;$J$6)
/_xlfn.UNIQUE(_xlfn._xlws.FILTER($E:$E,$D:$D=$J$3))
/IF($J$4="総計",1,IF($J$4="割合",$H494,$K494/10))
),0)</f>
        <v/>
      </c>
      <c r="U494" s="48" t="str" cm="1">
        <f t="array" ref="U494">IFERROR(
IF(OR(U$9="",$I494=""),"",
SUMIFS(収穫記録!$P:$P,収穫記録!$D:$D,$J$1,収穫記録!$I:$I,$J$2,収穫記録!$J:$J,U$9,収穫記録!$F:$F,$I494,収穫記録!$B:$B,"&gt;="&amp;$J$5,収穫記録!$B:$B,"&lt;="&amp;$J$6)
/_xlfn.UNIQUE(_xlfn._xlws.FILTER($E:$E,$D:$D=$J$3))
/IF($J$4="総計",1,IF($J$4="割合",$H494,$K494/10))
),0)</f>
        <v/>
      </c>
      <c r="V494" s="48" t="str" cm="1">
        <f t="array" ref="V494">IFERROR(
IF(OR(V$9="",$I494=""),"",
SUMIFS(収穫記録!$P:$P,収穫記録!$D:$D,$J$1,収穫記録!$I:$I,$J$2,収穫記録!$J:$J,V$9,収穫記録!$F:$F,$I494,収穫記録!$B:$B,"&gt;="&amp;$J$5,収穫記録!$B:$B,"&lt;="&amp;$J$6)
/_xlfn.UNIQUE(_xlfn._xlws.FILTER($E:$E,$D:$D=$J$3))
/IF($J$4="総計",1,IF($J$4="割合",$H494,$K494/10))
),0)</f>
        <v/>
      </c>
      <c r="W494" s="48" t="str" cm="1">
        <f t="array" ref="W494">IFERROR(
IF(OR(W$9="",$I494=""),"",
SUMIFS(収穫記録!$P:$P,収穫記録!$D:$D,$J$1,収穫記録!$I:$I,$J$2,収穫記録!$J:$J,W$9,収穫記録!$F:$F,$I494,収穫記録!$B:$B,"&gt;="&amp;$J$5,収穫記録!$B:$B,"&lt;="&amp;$J$6)
/_xlfn.UNIQUE(_xlfn._xlws.FILTER($E:$E,$D:$D=$J$3))
/IF($J$4="総計",1,IF($J$4="割合",$H494,$K494/10))
),0)</f>
        <v/>
      </c>
      <c r="X494" s="48" t="str" cm="1">
        <f t="array" ref="X494">IFERROR(
IF(OR(X$9="",$I494=""),"",
SUMIFS(収穫記録!$P:$P,収穫記録!$D:$D,$J$1,収穫記録!$I:$I,$J$2,収穫記録!$J:$J,X$9,収穫記録!$F:$F,$I494,収穫記録!$B:$B,"&gt;="&amp;$J$5,収穫記録!$B:$B,"&lt;="&amp;$J$6)
/_xlfn.UNIQUE(_xlfn._xlws.FILTER($E:$E,$D:$D=$J$3))
/IF($J$4="総計",1,IF($J$4="割合",$H494,$K494/10))
),0)</f>
        <v/>
      </c>
    </row>
    <row r="495" spans="10:24">
      <c r="J495" s="13"/>
      <c r="K495" s="37"/>
      <c r="L495" s="46" t="str">
        <f t="shared" si="7"/>
        <v/>
      </c>
      <c r="M495" s="47" cm="1">
        <f t="array" ref="M495">IFERROR(
IF(OR(M$9="",$I495=""),"",
SUMIFS(収穫記録!$P:$P,収穫記録!$D:$D,$J$1,収穫記録!$I:$I,$J$2,収穫記録!$J:$J,M$9,収穫記録!$F:$F,$I495,収穫記録!$B:$B,"&gt;="&amp;$J$5,収穫記録!$B:$B,"&lt;="&amp;$J$6)
/_xlfn.UNIQUE(_xlfn._xlws.FILTER($E:$E,$D:$D=$J$3))
/IF($J$4="総計",1,IF($J$4="割合",$H495,$K495/10))
),0)</f>
        <v>0</v>
      </c>
      <c r="N495" s="48" t="str" cm="1">
        <f t="array" ref="N495">IFERROR(
IF(OR(N$9="",$I495=""),"",
SUMIFS(収穫記録!$P:$P,収穫記録!$D:$D,$J$1,収穫記録!$I:$I,$J$2,収穫記録!$J:$J,N$9,収穫記録!$F:$F,$I495,収穫記録!$B:$B,"&gt;="&amp;$J$5,収穫記録!$B:$B,"&lt;="&amp;$J$6)
/_xlfn.UNIQUE(_xlfn._xlws.FILTER($E:$E,$D:$D=$J$3))
/IF($J$4="総計",1,IF($J$4="割合",$H495,$K495/10))
),0)</f>
        <v/>
      </c>
      <c r="O495" s="48" t="str" cm="1">
        <f t="array" ref="O495">IFERROR(
IF(OR(O$9="",$I495=""),"",
SUMIFS(収穫記録!$P:$P,収穫記録!$D:$D,$J$1,収穫記録!$I:$I,$J$2,収穫記録!$J:$J,O$9,収穫記録!$F:$F,$I495,収穫記録!$B:$B,"&gt;="&amp;$J$5,収穫記録!$B:$B,"&lt;="&amp;$J$6)
/_xlfn.UNIQUE(_xlfn._xlws.FILTER($E:$E,$D:$D=$J$3))
/IF($J$4="総計",1,IF($J$4="割合",$H495,$K495/10))
),0)</f>
        <v/>
      </c>
      <c r="P495" s="48" t="str" cm="1">
        <f t="array" ref="P495">IFERROR(
IF(OR(P$9="",$I495=""),"",
SUMIFS(収穫記録!$P:$P,収穫記録!$D:$D,$J$1,収穫記録!$I:$I,$J$2,収穫記録!$J:$J,P$9,収穫記録!$F:$F,$I495,収穫記録!$B:$B,"&gt;="&amp;$J$5,収穫記録!$B:$B,"&lt;="&amp;$J$6)
/_xlfn.UNIQUE(_xlfn._xlws.FILTER($E:$E,$D:$D=$J$3))
/IF($J$4="総計",1,IF($J$4="割合",$H495,$K495/10))
),0)</f>
        <v/>
      </c>
      <c r="Q495" s="48" t="str" cm="1">
        <f t="array" ref="Q495">IFERROR(
IF(OR(Q$9="",$I495=""),"",
SUMIFS(収穫記録!$P:$P,収穫記録!$D:$D,$J$1,収穫記録!$I:$I,$J$2,収穫記録!$J:$J,Q$9,収穫記録!$F:$F,$I495,収穫記録!$B:$B,"&gt;="&amp;$J$5,収穫記録!$B:$B,"&lt;="&amp;$J$6)
/_xlfn.UNIQUE(_xlfn._xlws.FILTER($E:$E,$D:$D=$J$3))
/IF($J$4="総計",1,IF($J$4="割合",$H495,$K495/10))
),0)</f>
        <v/>
      </c>
      <c r="R495" s="48" t="str" cm="1">
        <f t="array" ref="R495">IFERROR(
IF(OR(R$9="",$I495=""),"",
SUMIFS(収穫記録!$P:$P,収穫記録!$D:$D,$J$1,収穫記録!$I:$I,$J$2,収穫記録!$J:$J,R$9,収穫記録!$F:$F,$I495,収穫記録!$B:$B,"&gt;="&amp;$J$5,収穫記録!$B:$B,"&lt;="&amp;$J$6)
/_xlfn.UNIQUE(_xlfn._xlws.FILTER($E:$E,$D:$D=$J$3))
/IF($J$4="総計",1,IF($J$4="割合",$H495,$K495/10))
),0)</f>
        <v/>
      </c>
      <c r="S495" s="48" t="str" cm="1">
        <f t="array" ref="S495">IFERROR(
IF(OR(S$9="",$I495=""),"",
SUMIFS(収穫記録!$P:$P,収穫記録!$D:$D,$J$1,収穫記録!$I:$I,$J$2,収穫記録!$J:$J,S$9,収穫記録!$F:$F,$I495,収穫記録!$B:$B,"&gt;="&amp;$J$5,収穫記録!$B:$B,"&lt;="&amp;$J$6)
/_xlfn.UNIQUE(_xlfn._xlws.FILTER($E:$E,$D:$D=$J$3))
/IF($J$4="総計",1,IF($J$4="割合",$H495,$K495/10))
),0)</f>
        <v/>
      </c>
      <c r="T495" s="48" t="str" cm="1">
        <f t="array" ref="T495">IFERROR(
IF(OR(T$9="",$I495=""),"",
SUMIFS(収穫記録!$P:$P,収穫記録!$D:$D,$J$1,収穫記録!$I:$I,$J$2,収穫記録!$J:$J,T$9,収穫記録!$F:$F,$I495,収穫記録!$B:$B,"&gt;="&amp;$J$5,収穫記録!$B:$B,"&lt;="&amp;$J$6)
/_xlfn.UNIQUE(_xlfn._xlws.FILTER($E:$E,$D:$D=$J$3))
/IF($J$4="総計",1,IF($J$4="割合",$H495,$K495/10))
),0)</f>
        <v/>
      </c>
      <c r="U495" s="48" t="str" cm="1">
        <f t="array" ref="U495">IFERROR(
IF(OR(U$9="",$I495=""),"",
SUMIFS(収穫記録!$P:$P,収穫記録!$D:$D,$J$1,収穫記録!$I:$I,$J$2,収穫記録!$J:$J,U$9,収穫記録!$F:$F,$I495,収穫記録!$B:$B,"&gt;="&amp;$J$5,収穫記録!$B:$B,"&lt;="&amp;$J$6)
/_xlfn.UNIQUE(_xlfn._xlws.FILTER($E:$E,$D:$D=$J$3))
/IF($J$4="総計",1,IF($J$4="割合",$H495,$K495/10))
),0)</f>
        <v/>
      </c>
      <c r="V495" s="48" t="str" cm="1">
        <f t="array" ref="V495">IFERROR(
IF(OR(V$9="",$I495=""),"",
SUMIFS(収穫記録!$P:$P,収穫記録!$D:$D,$J$1,収穫記録!$I:$I,$J$2,収穫記録!$J:$J,V$9,収穫記録!$F:$F,$I495,収穫記録!$B:$B,"&gt;="&amp;$J$5,収穫記録!$B:$B,"&lt;="&amp;$J$6)
/_xlfn.UNIQUE(_xlfn._xlws.FILTER($E:$E,$D:$D=$J$3))
/IF($J$4="総計",1,IF($J$4="割合",$H495,$K495/10))
),0)</f>
        <v/>
      </c>
      <c r="W495" s="48" t="str" cm="1">
        <f t="array" ref="W495">IFERROR(
IF(OR(W$9="",$I495=""),"",
SUMIFS(収穫記録!$P:$P,収穫記録!$D:$D,$J$1,収穫記録!$I:$I,$J$2,収穫記録!$J:$J,W$9,収穫記録!$F:$F,$I495,収穫記録!$B:$B,"&gt;="&amp;$J$5,収穫記録!$B:$B,"&lt;="&amp;$J$6)
/_xlfn.UNIQUE(_xlfn._xlws.FILTER($E:$E,$D:$D=$J$3))
/IF($J$4="総計",1,IF($J$4="割合",$H495,$K495/10))
),0)</f>
        <v/>
      </c>
      <c r="X495" s="48" t="str" cm="1">
        <f t="array" ref="X495">IFERROR(
IF(OR(X$9="",$I495=""),"",
SUMIFS(収穫記録!$P:$P,収穫記録!$D:$D,$J$1,収穫記録!$I:$I,$J$2,収穫記録!$J:$J,X$9,収穫記録!$F:$F,$I495,収穫記録!$B:$B,"&gt;="&amp;$J$5,収穫記録!$B:$B,"&lt;="&amp;$J$6)
/_xlfn.UNIQUE(_xlfn._xlws.FILTER($E:$E,$D:$D=$J$3))
/IF($J$4="総計",1,IF($J$4="割合",$H495,$K495/10))
),0)</f>
        <v/>
      </c>
    </row>
    <row r="496" spans="10:24">
      <c r="J496" s="13"/>
      <c r="K496" s="37"/>
      <c r="L496" s="46" t="str">
        <f t="shared" si="7"/>
        <v/>
      </c>
      <c r="M496" s="47" cm="1">
        <f t="array" ref="M496">IFERROR(
IF(OR(M$9="",$I496=""),"",
SUMIFS(収穫記録!$P:$P,収穫記録!$D:$D,$J$1,収穫記録!$I:$I,$J$2,収穫記録!$J:$J,M$9,収穫記録!$F:$F,$I496,収穫記録!$B:$B,"&gt;="&amp;$J$5,収穫記録!$B:$B,"&lt;="&amp;$J$6)
/_xlfn.UNIQUE(_xlfn._xlws.FILTER($E:$E,$D:$D=$J$3))
/IF($J$4="総計",1,IF($J$4="割合",$H496,$K496/10))
),0)</f>
        <v>0</v>
      </c>
      <c r="N496" s="48" t="str" cm="1">
        <f t="array" ref="N496">IFERROR(
IF(OR(N$9="",$I496=""),"",
SUMIFS(収穫記録!$P:$P,収穫記録!$D:$D,$J$1,収穫記録!$I:$I,$J$2,収穫記録!$J:$J,N$9,収穫記録!$F:$F,$I496,収穫記録!$B:$B,"&gt;="&amp;$J$5,収穫記録!$B:$B,"&lt;="&amp;$J$6)
/_xlfn.UNIQUE(_xlfn._xlws.FILTER($E:$E,$D:$D=$J$3))
/IF($J$4="総計",1,IF($J$4="割合",$H496,$K496/10))
),0)</f>
        <v/>
      </c>
      <c r="O496" s="48" t="str" cm="1">
        <f t="array" ref="O496">IFERROR(
IF(OR(O$9="",$I496=""),"",
SUMIFS(収穫記録!$P:$P,収穫記録!$D:$D,$J$1,収穫記録!$I:$I,$J$2,収穫記録!$J:$J,O$9,収穫記録!$F:$F,$I496,収穫記録!$B:$B,"&gt;="&amp;$J$5,収穫記録!$B:$B,"&lt;="&amp;$J$6)
/_xlfn.UNIQUE(_xlfn._xlws.FILTER($E:$E,$D:$D=$J$3))
/IF($J$4="総計",1,IF($J$4="割合",$H496,$K496/10))
),0)</f>
        <v/>
      </c>
      <c r="P496" s="48" t="str" cm="1">
        <f t="array" ref="P496">IFERROR(
IF(OR(P$9="",$I496=""),"",
SUMIFS(収穫記録!$P:$P,収穫記録!$D:$D,$J$1,収穫記録!$I:$I,$J$2,収穫記録!$J:$J,P$9,収穫記録!$F:$F,$I496,収穫記録!$B:$B,"&gt;="&amp;$J$5,収穫記録!$B:$B,"&lt;="&amp;$J$6)
/_xlfn.UNIQUE(_xlfn._xlws.FILTER($E:$E,$D:$D=$J$3))
/IF($J$4="総計",1,IF($J$4="割合",$H496,$K496/10))
),0)</f>
        <v/>
      </c>
      <c r="Q496" s="48" t="str" cm="1">
        <f t="array" ref="Q496">IFERROR(
IF(OR(Q$9="",$I496=""),"",
SUMIFS(収穫記録!$P:$P,収穫記録!$D:$D,$J$1,収穫記録!$I:$I,$J$2,収穫記録!$J:$J,Q$9,収穫記録!$F:$F,$I496,収穫記録!$B:$B,"&gt;="&amp;$J$5,収穫記録!$B:$B,"&lt;="&amp;$J$6)
/_xlfn.UNIQUE(_xlfn._xlws.FILTER($E:$E,$D:$D=$J$3))
/IF($J$4="総計",1,IF($J$4="割合",$H496,$K496/10))
),0)</f>
        <v/>
      </c>
      <c r="R496" s="48" t="str" cm="1">
        <f t="array" ref="R496">IFERROR(
IF(OR(R$9="",$I496=""),"",
SUMIFS(収穫記録!$P:$P,収穫記録!$D:$D,$J$1,収穫記録!$I:$I,$J$2,収穫記録!$J:$J,R$9,収穫記録!$F:$F,$I496,収穫記録!$B:$B,"&gt;="&amp;$J$5,収穫記録!$B:$B,"&lt;="&amp;$J$6)
/_xlfn.UNIQUE(_xlfn._xlws.FILTER($E:$E,$D:$D=$J$3))
/IF($J$4="総計",1,IF($J$4="割合",$H496,$K496/10))
),0)</f>
        <v/>
      </c>
      <c r="S496" s="48" t="str" cm="1">
        <f t="array" ref="S496">IFERROR(
IF(OR(S$9="",$I496=""),"",
SUMIFS(収穫記録!$P:$P,収穫記録!$D:$D,$J$1,収穫記録!$I:$I,$J$2,収穫記録!$J:$J,S$9,収穫記録!$F:$F,$I496,収穫記録!$B:$B,"&gt;="&amp;$J$5,収穫記録!$B:$B,"&lt;="&amp;$J$6)
/_xlfn.UNIQUE(_xlfn._xlws.FILTER($E:$E,$D:$D=$J$3))
/IF($J$4="総計",1,IF($J$4="割合",$H496,$K496/10))
),0)</f>
        <v/>
      </c>
      <c r="T496" s="48" t="str" cm="1">
        <f t="array" ref="T496">IFERROR(
IF(OR(T$9="",$I496=""),"",
SUMIFS(収穫記録!$P:$P,収穫記録!$D:$D,$J$1,収穫記録!$I:$I,$J$2,収穫記録!$J:$J,T$9,収穫記録!$F:$F,$I496,収穫記録!$B:$B,"&gt;="&amp;$J$5,収穫記録!$B:$B,"&lt;="&amp;$J$6)
/_xlfn.UNIQUE(_xlfn._xlws.FILTER($E:$E,$D:$D=$J$3))
/IF($J$4="総計",1,IF($J$4="割合",$H496,$K496/10))
),0)</f>
        <v/>
      </c>
      <c r="U496" s="48" t="str" cm="1">
        <f t="array" ref="U496">IFERROR(
IF(OR(U$9="",$I496=""),"",
SUMIFS(収穫記録!$P:$P,収穫記録!$D:$D,$J$1,収穫記録!$I:$I,$J$2,収穫記録!$J:$J,U$9,収穫記録!$F:$F,$I496,収穫記録!$B:$B,"&gt;="&amp;$J$5,収穫記録!$B:$B,"&lt;="&amp;$J$6)
/_xlfn.UNIQUE(_xlfn._xlws.FILTER($E:$E,$D:$D=$J$3))
/IF($J$4="総計",1,IF($J$4="割合",$H496,$K496/10))
),0)</f>
        <v/>
      </c>
      <c r="V496" s="48" t="str" cm="1">
        <f t="array" ref="V496">IFERROR(
IF(OR(V$9="",$I496=""),"",
SUMIFS(収穫記録!$P:$P,収穫記録!$D:$D,$J$1,収穫記録!$I:$I,$J$2,収穫記録!$J:$J,V$9,収穫記録!$F:$F,$I496,収穫記録!$B:$B,"&gt;="&amp;$J$5,収穫記録!$B:$B,"&lt;="&amp;$J$6)
/_xlfn.UNIQUE(_xlfn._xlws.FILTER($E:$E,$D:$D=$J$3))
/IF($J$4="総計",1,IF($J$4="割合",$H496,$K496/10))
),0)</f>
        <v/>
      </c>
      <c r="W496" s="48" t="str" cm="1">
        <f t="array" ref="W496">IFERROR(
IF(OR(W$9="",$I496=""),"",
SUMIFS(収穫記録!$P:$P,収穫記録!$D:$D,$J$1,収穫記録!$I:$I,$J$2,収穫記録!$J:$J,W$9,収穫記録!$F:$F,$I496,収穫記録!$B:$B,"&gt;="&amp;$J$5,収穫記録!$B:$B,"&lt;="&amp;$J$6)
/_xlfn.UNIQUE(_xlfn._xlws.FILTER($E:$E,$D:$D=$J$3))
/IF($J$4="総計",1,IF($J$4="割合",$H496,$K496/10))
),0)</f>
        <v/>
      </c>
      <c r="X496" s="48" t="str" cm="1">
        <f t="array" ref="X496">IFERROR(
IF(OR(X$9="",$I496=""),"",
SUMIFS(収穫記録!$P:$P,収穫記録!$D:$D,$J$1,収穫記録!$I:$I,$J$2,収穫記録!$J:$J,X$9,収穫記録!$F:$F,$I496,収穫記録!$B:$B,"&gt;="&amp;$J$5,収穫記録!$B:$B,"&lt;="&amp;$J$6)
/_xlfn.UNIQUE(_xlfn._xlws.FILTER($E:$E,$D:$D=$J$3))
/IF($J$4="総計",1,IF($J$4="割合",$H496,$K496/10))
),0)</f>
        <v/>
      </c>
    </row>
    <row r="497" spans="9:24">
      <c r="J497" s="13"/>
      <c r="K497" s="37"/>
      <c r="L497" s="46" t="str">
        <f t="shared" si="7"/>
        <v/>
      </c>
      <c r="M497" s="47" cm="1">
        <f t="array" ref="M497">IFERROR(
IF(OR(M$9="",$I497=""),"",
SUMIFS(収穫記録!$P:$P,収穫記録!$D:$D,$J$1,収穫記録!$I:$I,$J$2,収穫記録!$J:$J,M$9,収穫記録!$F:$F,$I497,収穫記録!$B:$B,"&gt;="&amp;$J$5,収穫記録!$B:$B,"&lt;="&amp;$J$6)
/_xlfn.UNIQUE(_xlfn._xlws.FILTER($E:$E,$D:$D=$J$3))
/IF($J$4="総計",1,IF($J$4="割合",$H497,$K497/10))
),0)</f>
        <v>0</v>
      </c>
      <c r="N497" s="48" t="str" cm="1">
        <f t="array" ref="N497">IFERROR(
IF(OR(N$9="",$I497=""),"",
SUMIFS(収穫記録!$P:$P,収穫記録!$D:$D,$J$1,収穫記録!$I:$I,$J$2,収穫記録!$J:$J,N$9,収穫記録!$F:$F,$I497,収穫記録!$B:$B,"&gt;="&amp;$J$5,収穫記録!$B:$B,"&lt;="&amp;$J$6)
/_xlfn.UNIQUE(_xlfn._xlws.FILTER($E:$E,$D:$D=$J$3))
/IF($J$4="総計",1,IF($J$4="割合",$H497,$K497/10))
),0)</f>
        <v/>
      </c>
      <c r="O497" s="48" t="str" cm="1">
        <f t="array" ref="O497">IFERROR(
IF(OR(O$9="",$I497=""),"",
SUMIFS(収穫記録!$P:$P,収穫記録!$D:$D,$J$1,収穫記録!$I:$I,$J$2,収穫記録!$J:$J,O$9,収穫記録!$F:$F,$I497,収穫記録!$B:$B,"&gt;="&amp;$J$5,収穫記録!$B:$B,"&lt;="&amp;$J$6)
/_xlfn.UNIQUE(_xlfn._xlws.FILTER($E:$E,$D:$D=$J$3))
/IF($J$4="総計",1,IF($J$4="割合",$H497,$K497/10))
),0)</f>
        <v/>
      </c>
      <c r="P497" s="48" t="str" cm="1">
        <f t="array" ref="P497">IFERROR(
IF(OR(P$9="",$I497=""),"",
SUMIFS(収穫記録!$P:$P,収穫記録!$D:$D,$J$1,収穫記録!$I:$I,$J$2,収穫記録!$J:$J,P$9,収穫記録!$F:$F,$I497,収穫記録!$B:$B,"&gt;="&amp;$J$5,収穫記録!$B:$B,"&lt;="&amp;$J$6)
/_xlfn.UNIQUE(_xlfn._xlws.FILTER($E:$E,$D:$D=$J$3))
/IF($J$4="総計",1,IF($J$4="割合",$H497,$K497/10))
),0)</f>
        <v/>
      </c>
      <c r="Q497" s="48" t="str" cm="1">
        <f t="array" ref="Q497">IFERROR(
IF(OR(Q$9="",$I497=""),"",
SUMIFS(収穫記録!$P:$P,収穫記録!$D:$D,$J$1,収穫記録!$I:$I,$J$2,収穫記録!$J:$J,Q$9,収穫記録!$F:$F,$I497,収穫記録!$B:$B,"&gt;="&amp;$J$5,収穫記録!$B:$B,"&lt;="&amp;$J$6)
/_xlfn.UNIQUE(_xlfn._xlws.FILTER($E:$E,$D:$D=$J$3))
/IF($J$4="総計",1,IF($J$4="割合",$H497,$K497/10))
),0)</f>
        <v/>
      </c>
      <c r="R497" s="48" t="str" cm="1">
        <f t="array" ref="R497">IFERROR(
IF(OR(R$9="",$I497=""),"",
SUMIFS(収穫記録!$P:$P,収穫記録!$D:$D,$J$1,収穫記録!$I:$I,$J$2,収穫記録!$J:$J,R$9,収穫記録!$F:$F,$I497,収穫記録!$B:$B,"&gt;="&amp;$J$5,収穫記録!$B:$B,"&lt;="&amp;$J$6)
/_xlfn.UNIQUE(_xlfn._xlws.FILTER($E:$E,$D:$D=$J$3))
/IF($J$4="総計",1,IF($J$4="割合",$H497,$K497/10))
),0)</f>
        <v/>
      </c>
      <c r="S497" s="48" t="str" cm="1">
        <f t="array" ref="S497">IFERROR(
IF(OR(S$9="",$I497=""),"",
SUMIFS(収穫記録!$P:$P,収穫記録!$D:$D,$J$1,収穫記録!$I:$I,$J$2,収穫記録!$J:$J,S$9,収穫記録!$F:$F,$I497,収穫記録!$B:$B,"&gt;="&amp;$J$5,収穫記録!$B:$B,"&lt;="&amp;$J$6)
/_xlfn.UNIQUE(_xlfn._xlws.FILTER($E:$E,$D:$D=$J$3))
/IF($J$4="総計",1,IF($J$4="割合",$H497,$K497/10))
),0)</f>
        <v/>
      </c>
      <c r="T497" s="48" t="str" cm="1">
        <f t="array" ref="T497">IFERROR(
IF(OR(T$9="",$I497=""),"",
SUMIFS(収穫記録!$P:$P,収穫記録!$D:$D,$J$1,収穫記録!$I:$I,$J$2,収穫記録!$J:$J,T$9,収穫記録!$F:$F,$I497,収穫記録!$B:$B,"&gt;="&amp;$J$5,収穫記録!$B:$B,"&lt;="&amp;$J$6)
/_xlfn.UNIQUE(_xlfn._xlws.FILTER($E:$E,$D:$D=$J$3))
/IF($J$4="総計",1,IF($J$4="割合",$H497,$K497/10))
),0)</f>
        <v/>
      </c>
      <c r="U497" s="48" t="str" cm="1">
        <f t="array" ref="U497">IFERROR(
IF(OR(U$9="",$I497=""),"",
SUMIFS(収穫記録!$P:$P,収穫記録!$D:$D,$J$1,収穫記録!$I:$I,$J$2,収穫記録!$J:$J,U$9,収穫記録!$F:$F,$I497,収穫記録!$B:$B,"&gt;="&amp;$J$5,収穫記録!$B:$B,"&lt;="&amp;$J$6)
/_xlfn.UNIQUE(_xlfn._xlws.FILTER($E:$E,$D:$D=$J$3))
/IF($J$4="総計",1,IF($J$4="割合",$H497,$K497/10))
),0)</f>
        <v/>
      </c>
      <c r="V497" s="48" t="str" cm="1">
        <f t="array" ref="V497">IFERROR(
IF(OR(V$9="",$I497=""),"",
SUMIFS(収穫記録!$P:$P,収穫記録!$D:$D,$J$1,収穫記録!$I:$I,$J$2,収穫記録!$J:$J,V$9,収穫記録!$F:$F,$I497,収穫記録!$B:$B,"&gt;="&amp;$J$5,収穫記録!$B:$B,"&lt;="&amp;$J$6)
/_xlfn.UNIQUE(_xlfn._xlws.FILTER($E:$E,$D:$D=$J$3))
/IF($J$4="総計",1,IF($J$4="割合",$H497,$K497/10))
),0)</f>
        <v/>
      </c>
      <c r="W497" s="48" t="str" cm="1">
        <f t="array" ref="W497">IFERROR(
IF(OR(W$9="",$I497=""),"",
SUMIFS(収穫記録!$P:$P,収穫記録!$D:$D,$J$1,収穫記録!$I:$I,$J$2,収穫記録!$J:$J,W$9,収穫記録!$F:$F,$I497,収穫記録!$B:$B,"&gt;="&amp;$J$5,収穫記録!$B:$B,"&lt;="&amp;$J$6)
/_xlfn.UNIQUE(_xlfn._xlws.FILTER($E:$E,$D:$D=$J$3))
/IF($J$4="総計",1,IF($J$4="割合",$H497,$K497/10))
),0)</f>
        <v/>
      </c>
      <c r="X497" s="48" t="str" cm="1">
        <f t="array" ref="X497">IFERROR(
IF(OR(X$9="",$I497=""),"",
SUMIFS(収穫記録!$P:$P,収穫記録!$D:$D,$J$1,収穫記録!$I:$I,$J$2,収穫記録!$J:$J,X$9,収穫記録!$F:$F,$I497,収穫記録!$B:$B,"&gt;="&amp;$J$5,収穫記録!$B:$B,"&lt;="&amp;$J$6)
/_xlfn.UNIQUE(_xlfn._xlws.FILTER($E:$E,$D:$D=$J$3))
/IF($J$4="総計",1,IF($J$4="割合",$H497,$K497/10))
),0)</f>
        <v/>
      </c>
    </row>
    <row r="498" spans="9:24">
      <c r="J498" s="13"/>
      <c r="K498" s="37"/>
      <c r="L498" s="46" t="str">
        <f t="shared" si="7"/>
        <v/>
      </c>
      <c r="M498" s="47" cm="1">
        <f t="array" ref="M498">IFERROR(
IF(OR(M$9="",$I498=""),"",
SUMIFS(収穫記録!$P:$P,収穫記録!$D:$D,$J$1,収穫記録!$I:$I,$J$2,収穫記録!$J:$J,M$9,収穫記録!$F:$F,$I498,収穫記録!$B:$B,"&gt;="&amp;$J$5,収穫記録!$B:$B,"&lt;="&amp;$J$6)
/_xlfn.UNIQUE(_xlfn._xlws.FILTER($E:$E,$D:$D=$J$3))
/IF($J$4="総計",1,IF($J$4="割合",$H498,$K498/10))
),0)</f>
        <v>0</v>
      </c>
      <c r="N498" s="48" t="str" cm="1">
        <f t="array" ref="N498">IFERROR(
IF(OR(N$9="",$I498=""),"",
SUMIFS(収穫記録!$P:$P,収穫記録!$D:$D,$J$1,収穫記録!$I:$I,$J$2,収穫記録!$J:$J,N$9,収穫記録!$F:$F,$I498,収穫記録!$B:$B,"&gt;="&amp;$J$5,収穫記録!$B:$B,"&lt;="&amp;$J$6)
/_xlfn.UNIQUE(_xlfn._xlws.FILTER($E:$E,$D:$D=$J$3))
/IF($J$4="総計",1,IF($J$4="割合",$H498,$K498/10))
),0)</f>
        <v/>
      </c>
      <c r="O498" s="48" t="str" cm="1">
        <f t="array" ref="O498">IFERROR(
IF(OR(O$9="",$I498=""),"",
SUMIFS(収穫記録!$P:$P,収穫記録!$D:$D,$J$1,収穫記録!$I:$I,$J$2,収穫記録!$J:$J,O$9,収穫記録!$F:$F,$I498,収穫記録!$B:$B,"&gt;="&amp;$J$5,収穫記録!$B:$B,"&lt;="&amp;$J$6)
/_xlfn.UNIQUE(_xlfn._xlws.FILTER($E:$E,$D:$D=$J$3))
/IF($J$4="総計",1,IF($J$4="割合",$H498,$K498/10))
),0)</f>
        <v/>
      </c>
      <c r="P498" s="48" t="str" cm="1">
        <f t="array" ref="P498">IFERROR(
IF(OR(P$9="",$I498=""),"",
SUMIFS(収穫記録!$P:$P,収穫記録!$D:$D,$J$1,収穫記録!$I:$I,$J$2,収穫記録!$J:$J,P$9,収穫記録!$F:$F,$I498,収穫記録!$B:$B,"&gt;="&amp;$J$5,収穫記録!$B:$B,"&lt;="&amp;$J$6)
/_xlfn.UNIQUE(_xlfn._xlws.FILTER($E:$E,$D:$D=$J$3))
/IF($J$4="総計",1,IF($J$4="割合",$H498,$K498/10))
),0)</f>
        <v/>
      </c>
      <c r="Q498" s="48" t="str" cm="1">
        <f t="array" ref="Q498">IFERROR(
IF(OR(Q$9="",$I498=""),"",
SUMIFS(収穫記録!$P:$P,収穫記録!$D:$D,$J$1,収穫記録!$I:$I,$J$2,収穫記録!$J:$J,Q$9,収穫記録!$F:$F,$I498,収穫記録!$B:$B,"&gt;="&amp;$J$5,収穫記録!$B:$B,"&lt;="&amp;$J$6)
/_xlfn.UNIQUE(_xlfn._xlws.FILTER($E:$E,$D:$D=$J$3))
/IF($J$4="総計",1,IF($J$4="割合",$H498,$K498/10))
),0)</f>
        <v/>
      </c>
      <c r="R498" s="48" t="str" cm="1">
        <f t="array" ref="R498">IFERROR(
IF(OR(R$9="",$I498=""),"",
SUMIFS(収穫記録!$P:$P,収穫記録!$D:$D,$J$1,収穫記録!$I:$I,$J$2,収穫記録!$J:$J,R$9,収穫記録!$F:$F,$I498,収穫記録!$B:$B,"&gt;="&amp;$J$5,収穫記録!$B:$B,"&lt;="&amp;$J$6)
/_xlfn.UNIQUE(_xlfn._xlws.FILTER($E:$E,$D:$D=$J$3))
/IF($J$4="総計",1,IF($J$4="割合",$H498,$K498/10))
),0)</f>
        <v/>
      </c>
      <c r="S498" s="48" t="str" cm="1">
        <f t="array" ref="S498">IFERROR(
IF(OR(S$9="",$I498=""),"",
SUMIFS(収穫記録!$P:$P,収穫記録!$D:$D,$J$1,収穫記録!$I:$I,$J$2,収穫記録!$J:$J,S$9,収穫記録!$F:$F,$I498,収穫記録!$B:$B,"&gt;="&amp;$J$5,収穫記録!$B:$B,"&lt;="&amp;$J$6)
/_xlfn.UNIQUE(_xlfn._xlws.FILTER($E:$E,$D:$D=$J$3))
/IF($J$4="総計",1,IF($J$4="割合",$H498,$K498/10))
),0)</f>
        <v/>
      </c>
      <c r="T498" s="48" t="str" cm="1">
        <f t="array" ref="T498">IFERROR(
IF(OR(T$9="",$I498=""),"",
SUMIFS(収穫記録!$P:$P,収穫記録!$D:$D,$J$1,収穫記録!$I:$I,$J$2,収穫記録!$J:$J,T$9,収穫記録!$F:$F,$I498,収穫記録!$B:$B,"&gt;="&amp;$J$5,収穫記録!$B:$B,"&lt;="&amp;$J$6)
/_xlfn.UNIQUE(_xlfn._xlws.FILTER($E:$E,$D:$D=$J$3))
/IF($J$4="総計",1,IF($J$4="割合",$H498,$K498/10))
),0)</f>
        <v/>
      </c>
      <c r="U498" s="48" t="str" cm="1">
        <f t="array" ref="U498">IFERROR(
IF(OR(U$9="",$I498=""),"",
SUMIFS(収穫記録!$P:$P,収穫記録!$D:$D,$J$1,収穫記録!$I:$I,$J$2,収穫記録!$J:$J,U$9,収穫記録!$F:$F,$I498,収穫記録!$B:$B,"&gt;="&amp;$J$5,収穫記録!$B:$B,"&lt;="&amp;$J$6)
/_xlfn.UNIQUE(_xlfn._xlws.FILTER($E:$E,$D:$D=$J$3))
/IF($J$4="総計",1,IF($J$4="割合",$H498,$K498/10))
),0)</f>
        <v/>
      </c>
      <c r="V498" s="48" t="str" cm="1">
        <f t="array" ref="V498">IFERROR(
IF(OR(V$9="",$I498=""),"",
SUMIFS(収穫記録!$P:$P,収穫記録!$D:$D,$J$1,収穫記録!$I:$I,$J$2,収穫記録!$J:$J,V$9,収穫記録!$F:$F,$I498,収穫記録!$B:$B,"&gt;="&amp;$J$5,収穫記録!$B:$B,"&lt;="&amp;$J$6)
/_xlfn.UNIQUE(_xlfn._xlws.FILTER($E:$E,$D:$D=$J$3))
/IF($J$4="総計",1,IF($J$4="割合",$H498,$K498/10))
),0)</f>
        <v/>
      </c>
      <c r="W498" s="48" t="str" cm="1">
        <f t="array" ref="W498">IFERROR(
IF(OR(W$9="",$I498=""),"",
SUMIFS(収穫記録!$P:$P,収穫記録!$D:$D,$J$1,収穫記録!$I:$I,$J$2,収穫記録!$J:$J,W$9,収穫記録!$F:$F,$I498,収穫記録!$B:$B,"&gt;="&amp;$J$5,収穫記録!$B:$B,"&lt;="&amp;$J$6)
/_xlfn.UNIQUE(_xlfn._xlws.FILTER($E:$E,$D:$D=$J$3))
/IF($J$4="総計",1,IF($J$4="割合",$H498,$K498/10))
),0)</f>
        <v/>
      </c>
      <c r="X498" s="48" t="str" cm="1">
        <f t="array" ref="X498">IFERROR(
IF(OR(X$9="",$I498=""),"",
SUMIFS(収穫記録!$P:$P,収穫記録!$D:$D,$J$1,収穫記録!$I:$I,$J$2,収穫記録!$J:$J,X$9,収穫記録!$F:$F,$I498,収穫記録!$B:$B,"&gt;="&amp;$J$5,収穫記録!$B:$B,"&lt;="&amp;$J$6)
/_xlfn.UNIQUE(_xlfn._xlws.FILTER($E:$E,$D:$D=$J$3))
/IF($J$4="総計",1,IF($J$4="割合",$H498,$K498/10))
),0)</f>
        <v/>
      </c>
    </row>
    <row r="499" spans="9:24">
      <c r="J499" s="13"/>
      <c r="K499" s="37"/>
      <c r="L499" s="46" t="str">
        <f t="shared" si="7"/>
        <v/>
      </c>
      <c r="M499" s="47" cm="1">
        <f t="array" ref="M499">IFERROR(
IF(OR(M$9="",$I499=""),"",
SUMIFS(収穫記録!$P:$P,収穫記録!$D:$D,$J$1,収穫記録!$I:$I,$J$2,収穫記録!$J:$J,M$9,収穫記録!$F:$F,$I499,収穫記録!$B:$B,"&gt;="&amp;$J$5,収穫記録!$B:$B,"&lt;="&amp;$J$6)
/_xlfn.UNIQUE(_xlfn._xlws.FILTER($E:$E,$D:$D=$J$3))
/IF($J$4="総計",1,IF($J$4="割合",$H499,$K499/10))
),0)</f>
        <v>0</v>
      </c>
      <c r="N499" s="48" t="str" cm="1">
        <f t="array" ref="N499">IFERROR(
IF(OR(N$9="",$I499=""),"",
SUMIFS(収穫記録!$P:$P,収穫記録!$D:$D,$J$1,収穫記録!$I:$I,$J$2,収穫記録!$J:$J,N$9,収穫記録!$F:$F,$I499,収穫記録!$B:$B,"&gt;="&amp;$J$5,収穫記録!$B:$B,"&lt;="&amp;$J$6)
/_xlfn.UNIQUE(_xlfn._xlws.FILTER($E:$E,$D:$D=$J$3))
/IF($J$4="総計",1,IF($J$4="割合",$H499,$K499/10))
),0)</f>
        <v/>
      </c>
      <c r="O499" s="48" t="str" cm="1">
        <f t="array" ref="O499">IFERROR(
IF(OR(O$9="",$I499=""),"",
SUMIFS(収穫記録!$P:$P,収穫記録!$D:$D,$J$1,収穫記録!$I:$I,$J$2,収穫記録!$J:$J,O$9,収穫記録!$F:$F,$I499,収穫記録!$B:$B,"&gt;="&amp;$J$5,収穫記録!$B:$B,"&lt;="&amp;$J$6)
/_xlfn.UNIQUE(_xlfn._xlws.FILTER($E:$E,$D:$D=$J$3))
/IF($J$4="総計",1,IF($J$4="割合",$H499,$K499/10))
),0)</f>
        <v/>
      </c>
      <c r="P499" s="48" t="str" cm="1">
        <f t="array" ref="P499">IFERROR(
IF(OR(P$9="",$I499=""),"",
SUMIFS(収穫記録!$P:$P,収穫記録!$D:$D,$J$1,収穫記録!$I:$I,$J$2,収穫記録!$J:$J,P$9,収穫記録!$F:$F,$I499,収穫記録!$B:$B,"&gt;="&amp;$J$5,収穫記録!$B:$B,"&lt;="&amp;$J$6)
/_xlfn.UNIQUE(_xlfn._xlws.FILTER($E:$E,$D:$D=$J$3))
/IF($J$4="総計",1,IF($J$4="割合",$H499,$K499/10))
),0)</f>
        <v/>
      </c>
      <c r="Q499" s="48" t="str" cm="1">
        <f t="array" ref="Q499">IFERROR(
IF(OR(Q$9="",$I499=""),"",
SUMIFS(収穫記録!$P:$P,収穫記録!$D:$D,$J$1,収穫記録!$I:$I,$J$2,収穫記録!$J:$J,Q$9,収穫記録!$F:$F,$I499,収穫記録!$B:$B,"&gt;="&amp;$J$5,収穫記録!$B:$B,"&lt;="&amp;$J$6)
/_xlfn.UNIQUE(_xlfn._xlws.FILTER($E:$E,$D:$D=$J$3))
/IF($J$4="総計",1,IF($J$4="割合",$H499,$K499/10))
),0)</f>
        <v/>
      </c>
      <c r="R499" s="48" t="str" cm="1">
        <f t="array" ref="R499">IFERROR(
IF(OR(R$9="",$I499=""),"",
SUMIFS(収穫記録!$P:$P,収穫記録!$D:$D,$J$1,収穫記録!$I:$I,$J$2,収穫記録!$J:$J,R$9,収穫記録!$F:$F,$I499,収穫記録!$B:$B,"&gt;="&amp;$J$5,収穫記録!$B:$B,"&lt;="&amp;$J$6)
/_xlfn.UNIQUE(_xlfn._xlws.FILTER($E:$E,$D:$D=$J$3))
/IF($J$4="総計",1,IF($J$4="割合",$H499,$K499/10))
),0)</f>
        <v/>
      </c>
      <c r="S499" s="48" t="str" cm="1">
        <f t="array" ref="S499">IFERROR(
IF(OR(S$9="",$I499=""),"",
SUMIFS(収穫記録!$P:$P,収穫記録!$D:$D,$J$1,収穫記録!$I:$I,$J$2,収穫記録!$J:$J,S$9,収穫記録!$F:$F,$I499,収穫記録!$B:$B,"&gt;="&amp;$J$5,収穫記録!$B:$B,"&lt;="&amp;$J$6)
/_xlfn.UNIQUE(_xlfn._xlws.FILTER($E:$E,$D:$D=$J$3))
/IF($J$4="総計",1,IF($J$4="割合",$H499,$K499/10))
),0)</f>
        <v/>
      </c>
      <c r="T499" s="48" t="str" cm="1">
        <f t="array" ref="T499">IFERROR(
IF(OR(T$9="",$I499=""),"",
SUMIFS(収穫記録!$P:$P,収穫記録!$D:$D,$J$1,収穫記録!$I:$I,$J$2,収穫記録!$J:$J,T$9,収穫記録!$F:$F,$I499,収穫記録!$B:$B,"&gt;="&amp;$J$5,収穫記録!$B:$B,"&lt;="&amp;$J$6)
/_xlfn.UNIQUE(_xlfn._xlws.FILTER($E:$E,$D:$D=$J$3))
/IF($J$4="総計",1,IF($J$4="割合",$H499,$K499/10))
),0)</f>
        <v/>
      </c>
      <c r="U499" s="48" t="str" cm="1">
        <f t="array" ref="U499">IFERROR(
IF(OR(U$9="",$I499=""),"",
SUMIFS(収穫記録!$P:$P,収穫記録!$D:$D,$J$1,収穫記録!$I:$I,$J$2,収穫記録!$J:$J,U$9,収穫記録!$F:$F,$I499,収穫記録!$B:$B,"&gt;="&amp;$J$5,収穫記録!$B:$B,"&lt;="&amp;$J$6)
/_xlfn.UNIQUE(_xlfn._xlws.FILTER($E:$E,$D:$D=$J$3))
/IF($J$4="総計",1,IF($J$4="割合",$H499,$K499/10))
),0)</f>
        <v/>
      </c>
      <c r="V499" s="48" t="str" cm="1">
        <f t="array" ref="V499">IFERROR(
IF(OR(V$9="",$I499=""),"",
SUMIFS(収穫記録!$P:$P,収穫記録!$D:$D,$J$1,収穫記録!$I:$I,$J$2,収穫記録!$J:$J,V$9,収穫記録!$F:$F,$I499,収穫記録!$B:$B,"&gt;="&amp;$J$5,収穫記録!$B:$B,"&lt;="&amp;$J$6)
/_xlfn.UNIQUE(_xlfn._xlws.FILTER($E:$E,$D:$D=$J$3))
/IF($J$4="総計",1,IF($J$4="割合",$H499,$K499/10))
),0)</f>
        <v/>
      </c>
      <c r="W499" s="48" t="str" cm="1">
        <f t="array" ref="W499">IFERROR(
IF(OR(W$9="",$I499=""),"",
SUMIFS(収穫記録!$P:$P,収穫記録!$D:$D,$J$1,収穫記録!$I:$I,$J$2,収穫記録!$J:$J,W$9,収穫記録!$F:$F,$I499,収穫記録!$B:$B,"&gt;="&amp;$J$5,収穫記録!$B:$B,"&lt;="&amp;$J$6)
/_xlfn.UNIQUE(_xlfn._xlws.FILTER($E:$E,$D:$D=$J$3))
/IF($J$4="総計",1,IF($J$4="割合",$H499,$K499/10))
),0)</f>
        <v/>
      </c>
      <c r="X499" s="48" t="str" cm="1">
        <f t="array" ref="X499">IFERROR(
IF(OR(X$9="",$I499=""),"",
SUMIFS(収穫記録!$P:$P,収穫記録!$D:$D,$J$1,収穫記録!$I:$I,$J$2,収穫記録!$J:$J,X$9,収穫記録!$F:$F,$I499,収穫記録!$B:$B,"&gt;="&amp;$J$5,収穫記録!$B:$B,"&lt;="&amp;$J$6)
/_xlfn.UNIQUE(_xlfn._xlws.FILTER($E:$E,$D:$D=$J$3))
/IF($J$4="総計",1,IF($J$4="割合",$H499,$K499/10))
),0)</f>
        <v/>
      </c>
    </row>
    <row r="500" spans="9:24">
      <c r="J500" s="13"/>
      <c r="K500" s="37"/>
      <c r="L500" s="46" t="str">
        <f t="shared" si="7"/>
        <v/>
      </c>
      <c r="M500" s="47" cm="1">
        <f t="array" ref="M500">IFERROR(
IF(OR(M$9="",$I500=""),"",
SUMIFS(収穫記録!$P:$P,収穫記録!$D:$D,$J$1,収穫記録!$I:$I,$J$2,収穫記録!$J:$J,M$9,収穫記録!$F:$F,$I500,収穫記録!$B:$B,"&gt;="&amp;$J$5,収穫記録!$B:$B,"&lt;="&amp;$J$6)
/_xlfn.UNIQUE(_xlfn._xlws.FILTER($E:$E,$D:$D=$J$3))
/IF($J$4="総計",1,IF($J$4="割合",$H500,$K500/10))
),0)</f>
        <v>0</v>
      </c>
      <c r="N500" s="48" t="str" cm="1">
        <f t="array" ref="N500">IFERROR(
IF(OR(N$9="",$I500=""),"",
SUMIFS(収穫記録!$P:$P,収穫記録!$D:$D,$J$1,収穫記録!$I:$I,$J$2,収穫記録!$J:$J,N$9,収穫記録!$F:$F,$I500,収穫記録!$B:$B,"&gt;="&amp;$J$5,収穫記録!$B:$B,"&lt;="&amp;$J$6)
/_xlfn.UNIQUE(_xlfn._xlws.FILTER($E:$E,$D:$D=$J$3))
/IF($J$4="総計",1,IF($J$4="割合",$H500,$K500/10))
),0)</f>
        <v/>
      </c>
      <c r="O500" s="48" t="str" cm="1">
        <f t="array" ref="O500">IFERROR(
IF(OR(O$9="",$I500=""),"",
SUMIFS(収穫記録!$P:$P,収穫記録!$D:$D,$J$1,収穫記録!$I:$I,$J$2,収穫記録!$J:$J,O$9,収穫記録!$F:$F,$I500,収穫記録!$B:$B,"&gt;="&amp;$J$5,収穫記録!$B:$B,"&lt;="&amp;$J$6)
/_xlfn.UNIQUE(_xlfn._xlws.FILTER($E:$E,$D:$D=$J$3))
/IF($J$4="総計",1,IF($J$4="割合",$H500,$K500/10))
),0)</f>
        <v/>
      </c>
      <c r="P500" s="48" t="str" cm="1">
        <f t="array" ref="P500">IFERROR(
IF(OR(P$9="",$I500=""),"",
SUMIFS(収穫記録!$P:$P,収穫記録!$D:$D,$J$1,収穫記録!$I:$I,$J$2,収穫記録!$J:$J,P$9,収穫記録!$F:$F,$I500,収穫記録!$B:$B,"&gt;="&amp;$J$5,収穫記録!$B:$B,"&lt;="&amp;$J$6)
/_xlfn.UNIQUE(_xlfn._xlws.FILTER($E:$E,$D:$D=$J$3))
/IF($J$4="総計",1,IF($J$4="割合",$H500,$K500/10))
),0)</f>
        <v/>
      </c>
      <c r="Q500" s="48" t="str" cm="1">
        <f t="array" ref="Q500">IFERROR(
IF(OR(Q$9="",$I500=""),"",
SUMIFS(収穫記録!$P:$P,収穫記録!$D:$D,$J$1,収穫記録!$I:$I,$J$2,収穫記録!$J:$J,Q$9,収穫記録!$F:$F,$I500,収穫記録!$B:$B,"&gt;="&amp;$J$5,収穫記録!$B:$B,"&lt;="&amp;$J$6)
/_xlfn.UNIQUE(_xlfn._xlws.FILTER($E:$E,$D:$D=$J$3))
/IF($J$4="総計",1,IF($J$4="割合",$H500,$K500/10))
),0)</f>
        <v/>
      </c>
      <c r="R500" s="48" t="str" cm="1">
        <f t="array" ref="R500">IFERROR(
IF(OR(R$9="",$I500=""),"",
SUMIFS(収穫記録!$P:$P,収穫記録!$D:$D,$J$1,収穫記録!$I:$I,$J$2,収穫記録!$J:$J,R$9,収穫記録!$F:$F,$I500,収穫記録!$B:$B,"&gt;="&amp;$J$5,収穫記録!$B:$B,"&lt;="&amp;$J$6)
/_xlfn.UNIQUE(_xlfn._xlws.FILTER($E:$E,$D:$D=$J$3))
/IF($J$4="総計",1,IF($J$4="割合",$H500,$K500/10))
),0)</f>
        <v/>
      </c>
      <c r="S500" s="48" t="str" cm="1">
        <f t="array" ref="S500">IFERROR(
IF(OR(S$9="",$I500=""),"",
SUMIFS(収穫記録!$P:$P,収穫記録!$D:$D,$J$1,収穫記録!$I:$I,$J$2,収穫記録!$J:$J,S$9,収穫記録!$F:$F,$I500,収穫記録!$B:$B,"&gt;="&amp;$J$5,収穫記録!$B:$B,"&lt;="&amp;$J$6)
/_xlfn.UNIQUE(_xlfn._xlws.FILTER($E:$E,$D:$D=$J$3))
/IF($J$4="総計",1,IF($J$4="割合",$H500,$K500/10))
),0)</f>
        <v/>
      </c>
      <c r="T500" s="48" t="str" cm="1">
        <f t="array" ref="T500">IFERROR(
IF(OR(T$9="",$I500=""),"",
SUMIFS(収穫記録!$P:$P,収穫記録!$D:$D,$J$1,収穫記録!$I:$I,$J$2,収穫記録!$J:$J,T$9,収穫記録!$F:$F,$I500,収穫記録!$B:$B,"&gt;="&amp;$J$5,収穫記録!$B:$B,"&lt;="&amp;$J$6)
/_xlfn.UNIQUE(_xlfn._xlws.FILTER($E:$E,$D:$D=$J$3))
/IF($J$4="総計",1,IF($J$4="割合",$H500,$K500/10))
),0)</f>
        <v/>
      </c>
      <c r="U500" s="48" t="str" cm="1">
        <f t="array" ref="U500">IFERROR(
IF(OR(U$9="",$I500=""),"",
SUMIFS(収穫記録!$P:$P,収穫記録!$D:$D,$J$1,収穫記録!$I:$I,$J$2,収穫記録!$J:$J,U$9,収穫記録!$F:$F,$I500,収穫記録!$B:$B,"&gt;="&amp;$J$5,収穫記録!$B:$B,"&lt;="&amp;$J$6)
/_xlfn.UNIQUE(_xlfn._xlws.FILTER($E:$E,$D:$D=$J$3))
/IF($J$4="総計",1,IF($J$4="割合",$H500,$K500/10))
),0)</f>
        <v/>
      </c>
      <c r="V500" s="48" t="str" cm="1">
        <f t="array" ref="V500">IFERROR(
IF(OR(V$9="",$I500=""),"",
SUMIFS(収穫記録!$P:$P,収穫記録!$D:$D,$J$1,収穫記録!$I:$I,$J$2,収穫記録!$J:$J,V$9,収穫記録!$F:$F,$I500,収穫記録!$B:$B,"&gt;="&amp;$J$5,収穫記録!$B:$B,"&lt;="&amp;$J$6)
/_xlfn.UNIQUE(_xlfn._xlws.FILTER($E:$E,$D:$D=$J$3))
/IF($J$4="総計",1,IF($J$4="割合",$H500,$K500/10))
),0)</f>
        <v/>
      </c>
      <c r="W500" s="48" t="str" cm="1">
        <f t="array" ref="W500">IFERROR(
IF(OR(W$9="",$I500=""),"",
SUMIFS(収穫記録!$P:$P,収穫記録!$D:$D,$J$1,収穫記録!$I:$I,$J$2,収穫記録!$J:$J,W$9,収穫記録!$F:$F,$I500,収穫記録!$B:$B,"&gt;="&amp;$J$5,収穫記録!$B:$B,"&lt;="&amp;$J$6)
/_xlfn.UNIQUE(_xlfn._xlws.FILTER($E:$E,$D:$D=$J$3))
/IF($J$4="総計",1,IF($J$4="割合",$H500,$K500/10))
),0)</f>
        <v/>
      </c>
      <c r="X500" s="48" t="str" cm="1">
        <f t="array" ref="X500">IFERROR(
IF(OR(X$9="",$I500=""),"",
SUMIFS(収穫記録!$P:$P,収穫記録!$D:$D,$J$1,収穫記録!$I:$I,$J$2,収穫記録!$J:$J,X$9,収穫記録!$F:$F,$I500,収穫記録!$B:$B,"&gt;="&amp;$J$5,収穫記録!$B:$B,"&lt;="&amp;$J$6)
/_xlfn.UNIQUE(_xlfn._xlws.FILTER($E:$E,$D:$D=$J$3))
/IF($J$4="総計",1,IF($J$4="割合",$H500,$K500/10))
),0)</f>
        <v/>
      </c>
    </row>
    <row r="501" spans="9:24">
      <c r="J501" s="13"/>
      <c r="K501" s="37"/>
      <c r="L501" s="46" t="str">
        <f t="shared" si="7"/>
        <v/>
      </c>
      <c r="M501" s="47" cm="1">
        <f t="array" ref="M501">IFERROR(
IF(OR(M$9="",$I501=""),"",
SUMIFS(収穫記録!$P:$P,収穫記録!$D:$D,$J$1,収穫記録!$I:$I,$J$2,収穫記録!$J:$J,M$9,収穫記録!$F:$F,$I501,収穫記録!$B:$B,"&gt;="&amp;$J$5,収穫記録!$B:$B,"&lt;="&amp;$J$6)
/_xlfn.UNIQUE(_xlfn._xlws.FILTER($E:$E,$D:$D=$J$3))
/IF($J$4="総計",1,IF($J$4="割合",$H501,$K501/10))
),0)</f>
        <v>0</v>
      </c>
      <c r="N501" s="48" t="str" cm="1">
        <f t="array" ref="N501">IFERROR(
IF(OR(N$9="",$I501=""),"",
SUMIFS(収穫記録!$P:$P,収穫記録!$D:$D,$J$1,収穫記録!$I:$I,$J$2,収穫記録!$J:$J,N$9,収穫記録!$F:$F,$I501,収穫記録!$B:$B,"&gt;="&amp;$J$5,収穫記録!$B:$B,"&lt;="&amp;$J$6)
/_xlfn.UNIQUE(_xlfn._xlws.FILTER($E:$E,$D:$D=$J$3))
/IF($J$4="総計",1,IF($J$4="割合",$H501,$K501/10))
),0)</f>
        <v/>
      </c>
      <c r="O501" s="48" t="str" cm="1">
        <f t="array" ref="O501">IFERROR(
IF(OR(O$9="",$I501=""),"",
SUMIFS(収穫記録!$P:$P,収穫記録!$D:$D,$J$1,収穫記録!$I:$I,$J$2,収穫記録!$J:$J,O$9,収穫記録!$F:$F,$I501,収穫記録!$B:$B,"&gt;="&amp;$J$5,収穫記録!$B:$B,"&lt;="&amp;$J$6)
/_xlfn.UNIQUE(_xlfn._xlws.FILTER($E:$E,$D:$D=$J$3))
/IF($J$4="総計",1,IF($J$4="割合",$H501,$K501/10))
),0)</f>
        <v/>
      </c>
      <c r="P501" s="48" t="str" cm="1">
        <f t="array" ref="P501">IFERROR(
IF(OR(P$9="",$I501=""),"",
SUMIFS(収穫記録!$P:$P,収穫記録!$D:$D,$J$1,収穫記録!$I:$I,$J$2,収穫記録!$J:$J,P$9,収穫記録!$F:$F,$I501,収穫記録!$B:$B,"&gt;="&amp;$J$5,収穫記録!$B:$B,"&lt;="&amp;$J$6)
/_xlfn.UNIQUE(_xlfn._xlws.FILTER($E:$E,$D:$D=$J$3))
/IF($J$4="総計",1,IF($J$4="割合",$H501,$K501/10))
),0)</f>
        <v/>
      </c>
      <c r="Q501" s="48" t="str" cm="1">
        <f t="array" ref="Q501">IFERROR(
IF(OR(Q$9="",$I501=""),"",
SUMIFS(収穫記録!$P:$P,収穫記録!$D:$D,$J$1,収穫記録!$I:$I,$J$2,収穫記録!$J:$J,Q$9,収穫記録!$F:$F,$I501,収穫記録!$B:$B,"&gt;="&amp;$J$5,収穫記録!$B:$B,"&lt;="&amp;$J$6)
/_xlfn.UNIQUE(_xlfn._xlws.FILTER($E:$E,$D:$D=$J$3))
/IF($J$4="総計",1,IF($J$4="割合",$H501,$K501/10))
),0)</f>
        <v/>
      </c>
      <c r="R501" s="48" t="str" cm="1">
        <f t="array" ref="R501">IFERROR(
IF(OR(R$9="",$I501=""),"",
SUMIFS(収穫記録!$P:$P,収穫記録!$D:$D,$J$1,収穫記録!$I:$I,$J$2,収穫記録!$J:$J,R$9,収穫記録!$F:$F,$I501,収穫記録!$B:$B,"&gt;="&amp;$J$5,収穫記録!$B:$B,"&lt;="&amp;$J$6)
/_xlfn.UNIQUE(_xlfn._xlws.FILTER($E:$E,$D:$D=$J$3))
/IF($J$4="総計",1,IF($J$4="割合",$H501,$K501/10))
),0)</f>
        <v/>
      </c>
      <c r="S501" s="48" t="str" cm="1">
        <f t="array" ref="S501">IFERROR(
IF(OR(S$9="",$I501=""),"",
SUMIFS(収穫記録!$P:$P,収穫記録!$D:$D,$J$1,収穫記録!$I:$I,$J$2,収穫記録!$J:$J,S$9,収穫記録!$F:$F,$I501,収穫記録!$B:$B,"&gt;="&amp;$J$5,収穫記録!$B:$B,"&lt;="&amp;$J$6)
/_xlfn.UNIQUE(_xlfn._xlws.FILTER($E:$E,$D:$D=$J$3))
/IF($J$4="総計",1,IF($J$4="割合",$H501,$K501/10))
),0)</f>
        <v/>
      </c>
      <c r="T501" s="48" t="str" cm="1">
        <f t="array" ref="T501">IFERROR(
IF(OR(T$9="",$I501=""),"",
SUMIFS(収穫記録!$P:$P,収穫記録!$D:$D,$J$1,収穫記録!$I:$I,$J$2,収穫記録!$J:$J,T$9,収穫記録!$F:$F,$I501,収穫記録!$B:$B,"&gt;="&amp;$J$5,収穫記録!$B:$B,"&lt;="&amp;$J$6)
/_xlfn.UNIQUE(_xlfn._xlws.FILTER($E:$E,$D:$D=$J$3))
/IF($J$4="総計",1,IF($J$4="割合",$H501,$K501/10))
),0)</f>
        <v/>
      </c>
      <c r="U501" s="48" t="str" cm="1">
        <f t="array" ref="U501">IFERROR(
IF(OR(U$9="",$I501=""),"",
SUMIFS(収穫記録!$P:$P,収穫記録!$D:$D,$J$1,収穫記録!$I:$I,$J$2,収穫記録!$J:$J,U$9,収穫記録!$F:$F,$I501,収穫記録!$B:$B,"&gt;="&amp;$J$5,収穫記録!$B:$B,"&lt;="&amp;$J$6)
/_xlfn.UNIQUE(_xlfn._xlws.FILTER($E:$E,$D:$D=$J$3))
/IF($J$4="総計",1,IF($J$4="割合",$H501,$K501/10))
),0)</f>
        <v/>
      </c>
      <c r="V501" s="48" t="str" cm="1">
        <f t="array" ref="V501">IFERROR(
IF(OR(V$9="",$I501=""),"",
SUMIFS(収穫記録!$P:$P,収穫記録!$D:$D,$J$1,収穫記録!$I:$I,$J$2,収穫記録!$J:$J,V$9,収穫記録!$F:$F,$I501,収穫記録!$B:$B,"&gt;="&amp;$J$5,収穫記録!$B:$B,"&lt;="&amp;$J$6)
/_xlfn.UNIQUE(_xlfn._xlws.FILTER($E:$E,$D:$D=$J$3))
/IF($J$4="総計",1,IF($J$4="割合",$H501,$K501/10))
),0)</f>
        <v/>
      </c>
      <c r="W501" s="48" t="str" cm="1">
        <f t="array" ref="W501">IFERROR(
IF(OR(W$9="",$I501=""),"",
SUMIFS(収穫記録!$P:$P,収穫記録!$D:$D,$J$1,収穫記録!$I:$I,$J$2,収穫記録!$J:$J,W$9,収穫記録!$F:$F,$I501,収穫記録!$B:$B,"&gt;="&amp;$J$5,収穫記録!$B:$B,"&lt;="&amp;$J$6)
/_xlfn.UNIQUE(_xlfn._xlws.FILTER($E:$E,$D:$D=$J$3))
/IF($J$4="総計",1,IF($J$4="割合",$H501,$K501/10))
),0)</f>
        <v/>
      </c>
      <c r="X501" s="48" t="str" cm="1">
        <f t="array" ref="X501">IFERROR(
IF(OR(X$9="",$I501=""),"",
SUMIFS(収穫記録!$P:$P,収穫記録!$D:$D,$J$1,収穫記録!$I:$I,$J$2,収穫記録!$J:$J,X$9,収穫記録!$F:$F,$I501,収穫記録!$B:$B,"&gt;="&amp;$J$5,収穫記録!$B:$B,"&lt;="&amp;$J$6)
/_xlfn.UNIQUE(_xlfn._xlws.FILTER($E:$E,$D:$D=$J$3))
/IF($J$4="総計",1,IF($J$4="割合",$H501,$K501/10))
),0)</f>
        <v/>
      </c>
    </row>
    <row r="502" spans="9:24">
      <c r="J502" s="13"/>
      <c r="K502" s="37"/>
      <c r="L502" s="46" t="str">
        <f t="shared" si="7"/>
        <v/>
      </c>
      <c r="M502" s="47" cm="1">
        <f t="array" ref="M502">IFERROR(
IF(OR(M$9="",$I502=""),"",
SUMIFS(収穫記録!$P:$P,収穫記録!$D:$D,$J$1,収穫記録!$I:$I,$J$2,収穫記録!$J:$J,M$9,収穫記録!$F:$F,$I502,収穫記録!$B:$B,"&gt;="&amp;$J$5,収穫記録!$B:$B,"&lt;="&amp;$J$6)
/_xlfn.UNIQUE(_xlfn._xlws.FILTER($E:$E,$D:$D=$J$3))
/IF($J$4="総計",1,IF($J$4="割合",$H502,$K502/10))
),0)</f>
        <v>0</v>
      </c>
      <c r="N502" s="48" t="str" cm="1">
        <f t="array" ref="N502">IFERROR(
IF(OR(N$9="",$I502=""),"",
SUMIFS(収穫記録!$P:$P,収穫記録!$D:$D,$J$1,収穫記録!$I:$I,$J$2,収穫記録!$J:$J,N$9,収穫記録!$F:$F,$I502,収穫記録!$B:$B,"&gt;="&amp;$J$5,収穫記録!$B:$B,"&lt;="&amp;$J$6)
/_xlfn.UNIQUE(_xlfn._xlws.FILTER($E:$E,$D:$D=$J$3))
/IF($J$4="総計",1,IF($J$4="割合",$H502,$K502/10))
),0)</f>
        <v/>
      </c>
      <c r="O502" s="48" t="str" cm="1">
        <f t="array" ref="O502">IFERROR(
IF(OR(O$9="",$I502=""),"",
SUMIFS(収穫記録!$P:$P,収穫記録!$D:$D,$J$1,収穫記録!$I:$I,$J$2,収穫記録!$J:$J,O$9,収穫記録!$F:$F,$I502,収穫記録!$B:$B,"&gt;="&amp;$J$5,収穫記録!$B:$B,"&lt;="&amp;$J$6)
/_xlfn.UNIQUE(_xlfn._xlws.FILTER($E:$E,$D:$D=$J$3))
/IF($J$4="総計",1,IF($J$4="割合",$H502,$K502/10))
),0)</f>
        <v/>
      </c>
      <c r="P502" s="48" t="str" cm="1">
        <f t="array" ref="P502">IFERROR(
IF(OR(P$9="",$I502=""),"",
SUMIFS(収穫記録!$P:$P,収穫記録!$D:$D,$J$1,収穫記録!$I:$I,$J$2,収穫記録!$J:$J,P$9,収穫記録!$F:$F,$I502,収穫記録!$B:$B,"&gt;="&amp;$J$5,収穫記録!$B:$B,"&lt;="&amp;$J$6)
/_xlfn.UNIQUE(_xlfn._xlws.FILTER($E:$E,$D:$D=$J$3))
/IF($J$4="総計",1,IF($J$4="割合",$H502,$K502/10))
),0)</f>
        <v/>
      </c>
      <c r="Q502" s="48" t="str" cm="1">
        <f t="array" ref="Q502">IFERROR(
IF(OR(Q$9="",$I502=""),"",
SUMIFS(収穫記録!$P:$P,収穫記録!$D:$D,$J$1,収穫記録!$I:$I,$J$2,収穫記録!$J:$J,Q$9,収穫記録!$F:$F,$I502,収穫記録!$B:$B,"&gt;="&amp;$J$5,収穫記録!$B:$B,"&lt;="&amp;$J$6)
/_xlfn.UNIQUE(_xlfn._xlws.FILTER($E:$E,$D:$D=$J$3))
/IF($J$4="総計",1,IF($J$4="割合",$H502,$K502/10))
),0)</f>
        <v/>
      </c>
      <c r="R502" s="48" t="str" cm="1">
        <f t="array" ref="R502">IFERROR(
IF(OR(R$9="",$I502=""),"",
SUMIFS(収穫記録!$P:$P,収穫記録!$D:$D,$J$1,収穫記録!$I:$I,$J$2,収穫記録!$J:$J,R$9,収穫記録!$F:$F,$I502,収穫記録!$B:$B,"&gt;="&amp;$J$5,収穫記録!$B:$B,"&lt;="&amp;$J$6)
/_xlfn.UNIQUE(_xlfn._xlws.FILTER($E:$E,$D:$D=$J$3))
/IF($J$4="総計",1,IF($J$4="割合",$H502,$K502/10))
),0)</f>
        <v/>
      </c>
      <c r="S502" s="48" t="str" cm="1">
        <f t="array" ref="S502">IFERROR(
IF(OR(S$9="",$I502=""),"",
SUMIFS(収穫記録!$P:$P,収穫記録!$D:$D,$J$1,収穫記録!$I:$I,$J$2,収穫記録!$J:$J,S$9,収穫記録!$F:$F,$I502,収穫記録!$B:$B,"&gt;="&amp;$J$5,収穫記録!$B:$B,"&lt;="&amp;$J$6)
/_xlfn.UNIQUE(_xlfn._xlws.FILTER($E:$E,$D:$D=$J$3))
/IF($J$4="総計",1,IF($J$4="割合",$H502,$K502/10))
),0)</f>
        <v/>
      </c>
      <c r="T502" s="48" t="str" cm="1">
        <f t="array" ref="T502">IFERROR(
IF(OR(T$9="",$I502=""),"",
SUMIFS(収穫記録!$P:$P,収穫記録!$D:$D,$J$1,収穫記録!$I:$I,$J$2,収穫記録!$J:$J,T$9,収穫記録!$F:$F,$I502,収穫記録!$B:$B,"&gt;="&amp;$J$5,収穫記録!$B:$B,"&lt;="&amp;$J$6)
/_xlfn.UNIQUE(_xlfn._xlws.FILTER($E:$E,$D:$D=$J$3))
/IF($J$4="総計",1,IF($J$4="割合",$H502,$K502/10))
),0)</f>
        <v/>
      </c>
      <c r="U502" s="48" t="str" cm="1">
        <f t="array" ref="U502">IFERROR(
IF(OR(U$9="",$I502=""),"",
SUMIFS(収穫記録!$P:$P,収穫記録!$D:$D,$J$1,収穫記録!$I:$I,$J$2,収穫記録!$J:$J,U$9,収穫記録!$F:$F,$I502,収穫記録!$B:$B,"&gt;="&amp;$J$5,収穫記録!$B:$B,"&lt;="&amp;$J$6)
/_xlfn.UNIQUE(_xlfn._xlws.FILTER($E:$E,$D:$D=$J$3))
/IF($J$4="総計",1,IF($J$4="割合",$H502,$K502/10))
),0)</f>
        <v/>
      </c>
      <c r="V502" s="48" t="str" cm="1">
        <f t="array" ref="V502">IFERROR(
IF(OR(V$9="",$I502=""),"",
SUMIFS(収穫記録!$P:$P,収穫記録!$D:$D,$J$1,収穫記録!$I:$I,$J$2,収穫記録!$J:$J,V$9,収穫記録!$F:$F,$I502,収穫記録!$B:$B,"&gt;="&amp;$J$5,収穫記録!$B:$B,"&lt;="&amp;$J$6)
/_xlfn.UNIQUE(_xlfn._xlws.FILTER($E:$E,$D:$D=$J$3))
/IF($J$4="総計",1,IF($J$4="割合",$H502,$K502/10))
),0)</f>
        <v/>
      </c>
      <c r="W502" s="48" t="str" cm="1">
        <f t="array" ref="W502">IFERROR(
IF(OR(W$9="",$I502=""),"",
SUMIFS(収穫記録!$P:$P,収穫記録!$D:$D,$J$1,収穫記録!$I:$I,$J$2,収穫記録!$J:$J,W$9,収穫記録!$F:$F,$I502,収穫記録!$B:$B,"&gt;="&amp;$J$5,収穫記録!$B:$B,"&lt;="&amp;$J$6)
/_xlfn.UNIQUE(_xlfn._xlws.FILTER($E:$E,$D:$D=$J$3))
/IF($J$4="総計",1,IF($J$4="割合",$H502,$K502/10))
),0)</f>
        <v/>
      </c>
      <c r="X502" s="48" t="str" cm="1">
        <f t="array" ref="X502">IFERROR(
IF(OR(X$9="",$I502=""),"",
SUMIFS(収穫記録!$P:$P,収穫記録!$D:$D,$J$1,収穫記録!$I:$I,$J$2,収穫記録!$J:$J,X$9,収穫記録!$F:$F,$I502,収穫記録!$B:$B,"&gt;="&amp;$J$5,収穫記録!$B:$B,"&lt;="&amp;$J$6)
/_xlfn.UNIQUE(_xlfn._xlws.FILTER($E:$E,$D:$D=$J$3))
/IF($J$4="総計",1,IF($J$4="割合",$H502,$K502/10))
),0)</f>
        <v/>
      </c>
    </row>
    <row r="503" spans="9:24">
      <c r="J503" s="13"/>
      <c r="K503" s="37"/>
      <c r="L503" s="46" t="str">
        <f t="shared" si="7"/>
        <v/>
      </c>
      <c r="M503" s="47" cm="1">
        <f t="array" ref="M503">IFERROR(
IF(OR(M$9="",$I503=""),"",
SUMIFS(収穫記録!$P:$P,収穫記録!$D:$D,$J$1,収穫記録!$I:$I,$J$2,収穫記録!$J:$J,M$9,収穫記録!$F:$F,$I503,収穫記録!$B:$B,"&gt;="&amp;$J$5,収穫記録!$B:$B,"&lt;="&amp;$J$6)
/_xlfn.UNIQUE(_xlfn._xlws.FILTER($E:$E,$D:$D=$J$3))
/IF($J$4="総計",1,IF($J$4="割合",$H503,$K503/10))
),0)</f>
        <v>0</v>
      </c>
      <c r="N503" s="48" t="str" cm="1">
        <f t="array" ref="N503">IFERROR(
IF(OR(N$9="",$I503=""),"",
SUMIFS(収穫記録!$P:$P,収穫記録!$D:$D,$J$1,収穫記録!$I:$I,$J$2,収穫記録!$J:$J,N$9,収穫記録!$F:$F,$I503,収穫記録!$B:$B,"&gt;="&amp;$J$5,収穫記録!$B:$B,"&lt;="&amp;$J$6)
/_xlfn.UNIQUE(_xlfn._xlws.FILTER($E:$E,$D:$D=$J$3))
/IF($J$4="総計",1,IF($J$4="割合",$H503,$K503/10))
),0)</f>
        <v/>
      </c>
      <c r="O503" s="48" t="str" cm="1">
        <f t="array" ref="O503">IFERROR(
IF(OR(O$9="",$I503=""),"",
SUMIFS(収穫記録!$P:$P,収穫記録!$D:$D,$J$1,収穫記録!$I:$I,$J$2,収穫記録!$J:$J,O$9,収穫記録!$F:$F,$I503,収穫記録!$B:$B,"&gt;="&amp;$J$5,収穫記録!$B:$B,"&lt;="&amp;$J$6)
/_xlfn.UNIQUE(_xlfn._xlws.FILTER($E:$E,$D:$D=$J$3))
/IF($J$4="総計",1,IF($J$4="割合",$H503,$K503/10))
),0)</f>
        <v/>
      </c>
      <c r="P503" s="48" t="str" cm="1">
        <f t="array" ref="P503">IFERROR(
IF(OR(P$9="",$I503=""),"",
SUMIFS(収穫記録!$P:$P,収穫記録!$D:$D,$J$1,収穫記録!$I:$I,$J$2,収穫記録!$J:$J,P$9,収穫記録!$F:$F,$I503,収穫記録!$B:$B,"&gt;="&amp;$J$5,収穫記録!$B:$B,"&lt;="&amp;$J$6)
/_xlfn.UNIQUE(_xlfn._xlws.FILTER($E:$E,$D:$D=$J$3))
/IF($J$4="総計",1,IF($J$4="割合",$H503,$K503/10))
),0)</f>
        <v/>
      </c>
      <c r="Q503" s="48" t="str" cm="1">
        <f t="array" ref="Q503">IFERROR(
IF(OR(Q$9="",$I503=""),"",
SUMIFS(収穫記録!$P:$P,収穫記録!$D:$D,$J$1,収穫記録!$I:$I,$J$2,収穫記録!$J:$J,Q$9,収穫記録!$F:$F,$I503,収穫記録!$B:$B,"&gt;="&amp;$J$5,収穫記録!$B:$B,"&lt;="&amp;$J$6)
/_xlfn.UNIQUE(_xlfn._xlws.FILTER($E:$E,$D:$D=$J$3))
/IF($J$4="総計",1,IF($J$4="割合",$H503,$K503/10))
),0)</f>
        <v/>
      </c>
      <c r="R503" s="48" t="str" cm="1">
        <f t="array" ref="R503">IFERROR(
IF(OR(R$9="",$I503=""),"",
SUMIFS(収穫記録!$P:$P,収穫記録!$D:$D,$J$1,収穫記録!$I:$I,$J$2,収穫記録!$J:$J,R$9,収穫記録!$F:$F,$I503,収穫記録!$B:$B,"&gt;="&amp;$J$5,収穫記録!$B:$B,"&lt;="&amp;$J$6)
/_xlfn.UNIQUE(_xlfn._xlws.FILTER($E:$E,$D:$D=$J$3))
/IF($J$4="総計",1,IF($J$4="割合",$H503,$K503/10))
),0)</f>
        <v/>
      </c>
      <c r="S503" s="48" t="str" cm="1">
        <f t="array" ref="S503">IFERROR(
IF(OR(S$9="",$I503=""),"",
SUMIFS(収穫記録!$P:$P,収穫記録!$D:$D,$J$1,収穫記録!$I:$I,$J$2,収穫記録!$J:$J,S$9,収穫記録!$F:$F,$I503,収穫記録!$B:$B,"&gt;="&amp;$J$5,収穫記録!$B:$B,"&lt;="&amp;$J$6)
/_xlfn.UNIQUE(_xlfn._xlws.FILTER($E:$E,$D:$D=$J$3))
/IF($J$4="総計",1,IF($J$4="割合",$H503,$K503/10))
),0)</f>
        <v/>
      </c>
      <c r="T503" s="48" t="str" cm="1">
        <f t="array" ref="T503">IFERROR(
IF(OR(T$9="",$I503=""),"",
SUMIFS(収穫記録!$P:$P,収穫記録!$D:$D,$J$1,収穫記録!$I:$I,$J$2,収穫記録!$J:$J,T$9,収穫記録!$F:$F,$I503,収穫記録!$B:$B,"&gt;="&amp;$J$5,収穫記録!$B:$B,"&lt;="&amp;$J$6)
/_xlfn.UNIQUE(_xlfn._xlws.FILTER($E:$E,$D:$D=$J$3))
/IF($J$4="総計",1,IF($J$4="割合",$H503,$K503/10))
),0)</f>
        <v/>
      </c>
      <c r="U503" s="48" t="str" cm="1">
        <f t="array" ref="U503">IFERROR(
IF(OR(U$9="",$I503=""),"",
SUMIFS(収穫記録!$P:$P,収穫記録!$D:$D,$J$1,収穫記録!$I:$I,$J$2,収穫記録!$J:$J,U$9,収穫記録!$F:$F,$I503,収穫記録!$B:$B,"&gt;="&amp;$J$5,収穫記録!$B:$B,"&lt;="&amp;$J$6)
/_xlfn.UNIQUE(_xlfn._xlws.FILTER($E:$E,$D:$D=$J$3))
/IF($J$4="総計",1,IF($J$4="割合",$H503,$K503/10))
),0)</f>
        <v/>
      </c>
      <c r="V503" s="48" t="str" cm="1">
        <f t="array" ref="V503">IFERROR(
IF(OR(V$9="",$I503=""),"",
SUMIFS(収穫記録!$P:$P,収穫記録!$D:$D,$J$1,収穫記録!$I:$I,$J$2,収穫記録!$J:$J,V$9,収穫記録!$F:$F,$I503,収穫記録!$B:$B,"&gt;="&amp;$J$5,収穫記録!$B:$B,"&lt;="&amp;$J$6)
/_xlfn.UNIQUE(_xlfn._xlws.FILTER($E:$E,$D:$D=$J$3))
/IF($J$4="総計",1,IF($J$4="割合",$H503,$K503/10))
),0)</f>
        <v/>
      </c>
      <c r="W503" s="48" t="str" cm="1">
        <f t="array" ref="W503">IFERROR(
IF(OR(W$9="",$I503=""),"",
SUMIFS(収穫記録!$P:$P,収穫記録!$D:$D,$J$1,収穫記録!$I:$I,$J$2,収穫記録!$J:$J,W$9,収穫記録!$F:$F,$I503,収穫記録!$B:$B,"&gt;="&amp;$J$5,収穫記録!$B:$B,"&lt;="&amp;$J$6)
/_xlfn.UNIQUE(_xlfn._xlws.FILTER($E:$E,$D:$D=$J$3))
/IF($J$4="総計",1,IF($J$4="割合",$H503,$K503/10))
),0)</f>
        <v/>
      </c>
      <c r="X503" s="48" t="str" cm="1">
        <f t="array" ref="X503">IFERROR(
IF(OR(X$9="",$I503=""),"",
SUMIFS(収穫記録!$P:$P,収穫記録!$D:$D,$J$1,収穫記録!$I:$I,$J$2,収穫記録!$J:$J,X$9,収穫記録!$F:$F,$I503,収穫記録!$B:$B,"&gt;="&amp;$J$5,収穫記録!$B:$B,"&lt;="&amp;$J$6)
/_xlfn.UNIQUE(_xlfn._xlws.FILTER($E:$E,$D:$D=$J$3))
/IF($J$4="総計",1,IF($J$4="割合",$H503,$K503/10))
),0)</f>
        <v/>
      </c>
    </row>
    <row r="504" spans="9:24">
      <c r="J504" s="13"/>
      <c r="K504" s="37"/>
      <c r="L504" s="46" t="str">
        <f t="shared" si="7"/>
        <v/>
      </c>
      <c r="M504" s="47" cm="1">
        <f t="array" ref="M504">IFERROR(
IF(OR(M$9="",$I504=""),"",
SUMIFS(収穫記録!$P:$P,収穫記録!$D:$D,$J$1,収穫記録!$I:$I,$J$2,収穫記録!$J:$J,M$9,収穫記録!$F:$F,$I504,収穫記録!$B:$B,"&gt;="&amp;$J$5,収穫記録!$B:$B,"&lt;="&amp;$J$6)
/_xlfn.UNIQUE(_xlfn._xlws.FILTER($E:$E,$D:$D=$J$3))
/IF($J$4="総計",1,IF($J$4="割合",$H504,$K504/10))
),0)</f>
        <v>0</v>
      </c>
      <c r="N504" s="48" t="str" cm="1">
        <f t="array" ref="N504">IFERROR(
IF(OR(N$9="",$I504=""),"",
SUMIFS(収穫記録!$P:$P,収穫記録!$D:$D,$J$1,収穫記録!$I:$I,$J$2,収穫記録!$J:$J,N$9,収穫記録!$F:$F,$I504,収穫記録!$B:$B,"&gt;="&amp;$J$5,収穫記録!$B:$B,"&lt;="&amp;$J$6)
/_xlfn.UNIQUE(_xlfn._xlws.FILTER($E:$E,$D:$D=$J$3))
/IF($J$4="総計",1,IF($J$4="割合",$H504,$K504/10))
),0)</f>
        <v/>
      </c>
      <c r="O504" s="48" t="str" cm="1">
        <f t="array" ref="O504">IFERROR(
IF(OR(O$9="",$I504=""),"",
SUMIFS(収穫記録!$P:$P,収穫記録!$D:$D,$J$1,収穫記録!$I:$I,$J$2,収穫記録!$J:$J,O$9,収穫記録!$F:$F,$I504,収穫記録!$B:$B,"&gt;="&amp;$J$5,収穫記録!$B:$B,"&lt;="&amp;$J$6)
/_xlfn.UNIQUE(_xlfn._xlws.FILTER($E:$E,$D:$D=$J$3))
/IF($J$4="総計",1,IF($J$4="割合",$H504,$K504/10))
),0)</f>
        <v/>
      </c>
      <c r="P504" s="48" t="str" cm="1">
        <f t="array" ref="P504">IFERROR(
IF(OR(P$9="",$I504=""),"",
SUMIFS(収穫記録!$P:$P,収穫記録!$D:$D,$J$1,収穫記録!$I:$I,$J$2,収穫記録!$J:$J,P$9,収穫記録!$F:$F,$I504,収穫記録!$B:$B,"&gt;="&amp;$J$5,収穫記録!$B:$B,"&lt;="&amp;$J$6)
/_xlfn.UNIQUE(_xlfn._xlws.FILTER($E:$E,$D:$D=$J$3))
/IF($J$4="総計",1,IF($J$4="割合",$H504,$K504/10))
),0)</f>
        <v/>
      </c>
      <c r="Q504" s="48" t="str" cm="1">
        <f t="array" ref="Q504">IFERROR(
IF(OR(Q$9="",$I504=""),"",
SUMIFS(収穫記録!$P:$P,収穫記録!$D:$D,$J$1,収穫記録!$I:$I,$J$2,収穫記録!$J:$J,Q$9,収穫記録!$F:$F,$I504,収穫記録!$B:$B,"&gt;="&amp;$J$5,収穫記録!$B:$B,"&lt;="&amp;$J$6)
/_xlfn.UNIQUE(_xlfn._xlws.FILTER($E:$E,$D:$D=$J$3))
/IF($J$4="総計",1,IF($J$4="割合",$H504,$K504/10))
),0)</f>
        <v/>
      </c>
      <c r="R504" s="48" t="str" cm="1">
        <f t="array" ref="R504">IFERROR(
IF(OR(R$9="",$I504=""),"",
SUMIFS(収穫記録!$P:$P,収穫記録!$D:$D,$J$1,収穫記録!$I:$I,$J$2,収穫記録!$J:$J,R$9,収穫記録!$F:$F,$I504,収穫記録!$B:$B,"&gt;="&amp;$J$5,収穫記録!$B:$B,"&lt;="&amp;$J$6)
/_xlfn.UNIQUE(_xlfn._xlws.FILTER($E:$E,$D:$D=$J$3))
/IF($J$4="総計",1,IF($J$4="割合",$H504,$K504/10))
),0)</f>
        <v/>
      </c>
      <c r="S504" s="48" t="str" cm="1">
        <f t="array" ref="S504">IFERROR(
IF(OR(S$9="",$I504=""),"",
SUMIFS(収穫記録!$P:$P,収穫記録!$D:$D,$J$1,収穫記録!$I:$I,$J$2,収穫記録!$J:$J,S$9,収穫記録!$F:$F,$I504,収穫記録!$B:$B,"&gt;="&amp;$J$5,収穫記録!$B:$B,"&lt;="&amp;$J$6)
/_xlfn.UNIQUE(_xlfn._xlws.FILTER($E:$E,$D:$D=$J$3))
/IF($J$4="総計",1,IF($J$4="割合",$H504,$K504/10))
),0)</f>
        <v/>
      </c>
      <c r="T504" s="48" t="str" cm="1">
        <f t="array" ref="T504">IFERROR(
IF(OR(T$9="",$I504=""),"",
SUMIFS(収穫記録!$P:$P,収穫記録!$D:$D,$J$1,収穫記録!$I:$I,$J$2,収穫記録!$J:$J,T$9,収穫記録!$F:$F,$I504,収穫記録!$B:$B,"&gt;="&amp;$J$5,収穫記録!$B:$B,"&lt;="&amp;$J$6)
/_xlfn.UNIQUE(_xlfn._xlws.FILTER($E:$E,$D:$D=$J$3))
/IF($J$4="総計",1,IF($J$4="割合",$H504,$K504/10))
),0)</f>
        <v/>
      </c>
      <c r="U504" s="48" t="str" cm="1">
        <f t="array" ref="U504">IFERROR(
IF(OR(U$9="",$I504=""),"",
SUMIFS(収穫記録!$P:$P,収穫記録!$D:$D,$J$1,収穫記録!$I:$I,$J$2,収穫記録!$J:$J,U$9,収穫記録!$F:$F,$I504,収穫記録!$B:$B,"&gt;="&amp;$J$5,収穫記録!$B:$B,"&lt;="&amp;$J$6)
/_xlfn.UNIQUE(_xlfn._xlws.FILTER($E:$E,$D:$D=$J$3))
/IF($J$4="総計",1,IF($J$4="割合",$H504,$K504/10))
),0)</f>
        <v/>
      </c>
      <c r="V504" s="48" t="str" cm="1">
        <f t="array" ref="V504">IFERROR(
IF(OR(V$9="",$I504=""),"",
SUMIFS(収穫記録!$P:$P,収穫記録!$D:$D,$J$1,収穫記録!$I:$I,$J$2,収穫記録!$J:$J,V$9,収穫記録!$F:$F,$I504,収穫記録!$B:$B,"&gt;="&amp;$J$5,収穫記録!$B:$B,"&lt;="&amp;$J$6)
/_xlfn.UNIQUE(_xlfn._xlws.FILTER($E:$E,$D:$D=$J$3))
/IF($J$4="総計",1,IF($J$4="割合",$H504,$K504/10))
),0)</f>
        <v/>
      </c>
      <c r="W504" s="48" t="str" cm="1">
        <f t="array" ref="W504">IFERROR(
IF(OR(W$9="",$I504=""),"",
SUMIFS(収穫記録!$P:$P,収穫記録!$D:$D,$J$1,収穫記録!$I:$I,$J$2,収穫記録!$J:$J,W$9,収穫記録!$F:$F,$I504,収穫記録!$B:$B,"&gt;="&amp;$J$5,収穫記録!$B:$B,"&lt;="&amp;$J$6)
/_xlfn.UNIQUE(_xlfn._xlws.FILTER($E:$E,$D:$D=$J$3))
/IF($J$4="総計",1,IF($J$4="割合",$H504,$K504/10))
),0)</f>
        <v/>
      </c>
      <c r="X504" s="48" t="str" cm="1">
        <f t="array" ref="X504">IFERROR(
IF(OR(X$9="",$I504=""),"",
SUMIFS(収穫記録!$P:$P,収穫記録!$D:$D,$J$1,収穫記録!$I:$I,$J$2,収穫記録!$J:$J,X$9,収穫記録!$F:$F,$I504,収穫記録!$B:$B,"&gt;="&amp;$J$5,収穫記録!$B:$B,"&lt;="&amp;$J$6)
/_xlfn.UNIQUE(_xlfn._xlws.FILTER($E:$E,$D:$D=$J$3))
/IF($J$4="総計",1,IF($J$4="割合",$H504,$K504/10))
),0)</f>
        <v/>
      </c>
    </row>
    <row r="505" spans="9:24">
      <c r="J505" s="13"/>
      <c r="K505" s="37"/>
      <c r="L505" s="46" t="str">
        <f t="shared" si="7"/>
        <v/>
      </c>
      <c r="M505" s="47" cm="1">
        <f t="array" ref="M505">IFERROR(
IF(OR(M$9="",$I505=""),"",
SUMIFS(収穫記録!$P:$P,収穫記録!$D:$D,$J$1,収穫記録!$I:$I,$J$2,収穫記録!$J:$J,M$9,収穫記録!$F:$F,$I505,収穫記録!$B:$B,"&gt;="&amp;$J$5,収穫記録!$B:$B,"&lt;="&amp;$J$6)
/_xlfn.UNIQUE(_xlfn._xlws.FILTER($E:$E,$D:$D=$J$3))
/IF($J$4="総計",1,IF($J$4="割合",$H505,$K505/10))
),0)</f>
        <v>0</v>
      </c>
      <c r="N505" s="48" t="str" cm="1">
        <f t="array" ref="N505">IFERROR(
IF(OR(N$9="",$I505=""),"",
SUMIFS(収穫記録!$P:$P,収穫記録!$D:$D,$J$1,収穫記録!$I:$I,$J$2,収穫記録!$J:$J,N$9,収穫記録!$F:$F,$I505,収穫記録!$B:$B,"&gt;="&amp;$J$5,収穫記録!$B:$B,"&lt;="&amp;$J$6)
/_xlfn.UNIQUE(_xlfn._xlws.FILTER($E:$E,$D:$D=$J$3))
/IF($J$4="総計",1,IF($J$4="割合",$H505,$K505/10))
),0)</f>
        <v/>
      </c>
      <c r="O505" s="48" t="str" cm="1">
        <f t="array" ref="O505">IFERROR(
IF(OR(O$9="",$I505=""),"",
SUMIFS(収穫記録!$P:$P,収穫記録!$D:$D,$J$1,収穫記録!$I:$I,$J$2,収穫記録!$J:$J,O$9,収穫記録!$F:$F,$I505,収穫記録!$B:$B,"&gt;="&amp;$J$5,収穫記録!$B:$B,"&lt;="&amp;$J$6)
/_xlfn.UNIQUE(_xlfn._xlws.FILTER($E:$E,$D:$D=$J$3))
/IF($J$4="総計",1,IF($J$4="割合",$H505,$K505/10))
),0)</f>
        <v/>
      </c>
      <c r="P505" s="48" t="str" cm="1">
        <f t="array" ref="P505">IFERROR(
IF(OR(P$9="",$I505=""),"",
SUMIFS(収穫記録!$P:$P,収穫記録!$D:$D,$J$1,収穫記録!$I:$I,$J$2,収穫記録!$J:$J,P$9,収穫記録!$F:$F,$I505,収穫記録!$B:$B,"&gt;="&amp;$J$5,収穫記録!$B:$B,"&lt;="&amp;$J$6)
/_xlfn.UNIQUE(_xlfn._xlws.FILTER($E:$E,$D:$D=$J$3))
/IF($J$4="総計",1,IF($J$4="割合",$H505,$K505/10))
),0)</f>
        <v/>
      </c>
      <c r="Q505" s="48" t="str" cm="1">
        <f t="array" ref="Q505">IFERROR(
IF(OR(Q$9="",$I505=""),"",
SUMIFS(収穫記録!$P:$P,収穫記録!$D:$D,$J$1,収穫記録!$I:$I,$J$2,収穫記録!$J:$J,Q$9,収穫記録!$F:$F,$I505,収穫記録!$B:$B,"&gt;="&amp;$J$5,収穫記録!$B:$B,"&lt;="&amp;$J$6)
/_xlfn.UNIQUE(_xlfn._xlws.FILTER($E:$E,$D:$D=$J$3))
/IF($J$4="総計",1,IF($J$4="割合",$H505,$K505/10))
),0)</f>
        <v/>
      </c>
      <c r="R505" s="48" t="str" cm="1">
        <f t="array" ref="R505">IFERROR(
IF(OR(R$9="",$I505=""),"",
SUMIFS(収穫記録!$P:$P,収穫記録!$D:$D,$J$1,収穫記録!$I:$I,$J$2,収穫記録!$J:$J,R$9,収穫記録!$F:$F,$I505,収穫記録!$B:$B,"&gt;="&amp;$J$5,収穫記録!$B:$B,"&lt;="&amp;$J$6)
/_xlfn.UNIQUE(_xlfn._xlws.FILTER($E:$E,$D:$D=$J$3))
/IF($J$4="総計",1,IF($J$4="割合",$H505,$K505/10))
),0)</f>
        <v/>
      </c>
      <c r="S505" s="48" t="str" cm="1">
        <f t="array" ref="S505">IFERROR(
IF(OR(S$9="",$I505=""),"",
SUMIFS(収穫記録!$P:$P,収穫記録!$D:$D,$J$1,収穫記録!$I:$I,$J$2,収穫記録!$J:$J,S$9,収穫記録!$F:$F,$I505,収穫記録!$B:$B,"&gt;="&amp;$J$5,収穫記録!$B:$B,"&lt;="&amp;$J$6)
/_xlfn.UNIQUE(_xlfn._xlws.FILTER($E:$E,$D:$D=$J$3))
/IF($J$4="総計",1,IF($J$4="割合",$H505,$K505/10))
),0)</f>
        <v/>
      </c>
      <c r="T505" s="48" t="str" cm="1">
        <f t="array" ref="T505">IFERROR(
IF(OR(T$9="",$I505=""),"",
SUMIFS(収穫記録!$P:$P,収穫記録!$D:$D,$J$1,収穫記録!$I:$I,$J$2,収穫記録!$J:$J,T$9,収穫記録!$F:$F,$I505,収穫記録!$B:$B,"&gt;="&amp;$J$5,収穫記録!$B:$B,"&lt;="&amp;$J$6)
/_xlfn.UNIQUE(_xlfn._xlws.FILTER($E:$E,$D:$D=$J$3))
/IF($J$4="総計",1,IF($J$4="割合",$H505,$K505/10))
),0)</f>
        <v/>
      </c>
      <c r="U505" s="48" t="str" cm="1">
        <f t="array" ref="U505">IFERROR(
IF(OR(U$9="",$I505=""),"",
SUMIFS(収穫記録!$P:$P,収穫記録!$D:$D,$J$1,収穫記録!$I:$I,$J$2,収穫記録!$J:$J,U$9,収穫記録!$F:$F,$I505,収穫記録!$B:$B,"&gt;="&amp;$J$5,収穫記録!$B:$B,"&lt;="&amp;$J$6)
/_xlfn.UNIQUE(_xlfn._xlws.FILTER($E:$E,$D:$D=$J$3))
/IF($J$4="総計",1,IF($J$4="割合",$H505,$K505/10))
),0)</f>
        <v/>
      </c>
      <c r="V505" s="48" t="str" cm="1">
        <f t="array" ref="V505">IFERROR(
IF(OR(V$9="",$I505=""),"",
SUMIFS(収穫記録!$P:$P,収穫記録!$D:$D,$J$1,収穫記録!$I:$I,$J$2,収穫記録!$J:$J,V$9,収穫記録!$F:$F,$I505,収穫記録!$B:$B,"&gt;="&amp;$J$5,収穫記録!$B:$B,"&lt;="&amp;$J$6)
/_xlfn.UNIQUE(_xlfn._xlws.FILTER($E:$E,$D:$D=$J$3))
/IF($J$4="総計",1,IF($J$4="割合",$H505,$K505/10))
),0)</f>
        <v/>
      </c>
      <c r="W505" s="48" t="str" cm="1">
        <f t="array" ref="W505">IFERROR(
IF(OR(W$9="",$I505=""),"",
SUMIFS(収穫記録!$P:$P,収穫記録!$D:$D,$J$1,収穫記録!$I:$I,$J$2,収穫記録!$J:$J,W$9,収穫記録!$F:$F,$I505,収穫記録!$B:$B,"&gt;="&amp;$J$5,収穫記録!$B:$B,"&lt;="&amp;$J$6)
/_xlfn.UNIQUE(_xlfn._xlws.FILTER($E:$E,$D:$D=$J$3))
/IF($J$4="総計",1,IF($J$4="割合",$H505,$K505/10))
),0)</f>
        <v/>
      </c>
      <c r="X505" s="48" t="str" cm="1">
        <f t="array" ref="X505">IFERROR(
IF(OR(X$9="",$I505=""),"",
SUMIFS(収穫記録!$P:$P,収穫記録!$D:$D,$J$1,収穫記録!$I:$I,$J$2,収穫記録!$J:$J,X$9,収穫記録!$F:$F,$I505,収穫記録!$B:$B,"&gt;="&amp;$J$5,収穫記録!$B:$B,"&lt;="&amp;$J$6)
/_xlfn.UNIQUE(_xlfn._xlws.FILTER($E:$E,$D:$D=$J$3))
/IF($J$4="総計",1,IF($J$4="割合",$H505,$K505/10))
),0)</f>
        <v/>
      </c>
    </row>
    <row r="506" spans="9:24">
      <c r="J506" s="13"/>
      <c r="K506" s="37"/>
      <c r="L506" s="46" t="str">
        <f t="shared" si="7"/>
        <v/>
      </c>
      <c r="M506" s="47" cm="1">
        <f t="array" ref="M506">IFERROR(
IF(OR(M$9="",$I506=""),"",
SUMIFS(収穫記録!$P:$P,収穫記録!$D:$D,$J$1,収穫記録!$I:$I,$J$2,収穫記録!$J:$J,M$9,収穫記録!$F:$F,$I506,収穫記録!$B:$B,"&gt;="&amp;$J$5,収穫記録!$B:$B,"&lt;="&amp;$J$6)
/_xlfn.UNIQUE(_xlfn._xlws.FILTER($E:$E,$D:$D=$J$3))
/IF($J$4="総計",1,IF($J$4="割合",$H506,$K506/10))
),0)</f>
        <v>0</v>
      </c>
      <c r="N506" s="48" t="str" cm="1">
        <f t="array" ref="N506">IFERROR(
IF(OR(N$9="",$I506=""),"",
SUMIFS(収穫記録!$P:$P,収穫記録!$D:$D,$J$1,収穫記録!$I:$I,$J$2,収穫記録!$J:$J,N$9,収穫記録!$F:$F,$I506,収穫記録!$B:$B,"&gt;="&amp;$J$5,収穫記録!$B:$B,"&lt;="&amp;$J$6)
/_xlfn.UNIQUE(_xlfn._xlws.FILTER($E:$E,$D:$D=$J$3))
/IF($J$4="総計",1,IF($J$4="割合",$H506,$K506/10))
),0)</f>
        <v/>
      </c>
      <c r="O506" s="48" t="str" cm="1">
        <f t="array" ref="O506">IFERROR(
IF(OR(O$9="",$I506=""),"",
SUMIFS(収穫記録!$P:$P,収穫記録!$D:$D,$J$1,収穫記録!$I:$I,$J$2,収穫記録!$J:$J,O$9,収穫記録!$F:$F,$I506,収穫記録!$B:$B,"&gt;="&amp;$J$5,収穫記録!$B:$B,"&lt;="&amp;$J$6)
/_xlfn.UNIQUE(_xlfn._xlws.FILTER($E:$E,$D:$D=$J$3))
/IF($J$4="総計",1,IF($J$4="割合",$H506,$K506/10))
),0)</f>
        <v/>
      </c>
      <c r="P506" s="48" t="str" cm="1">
        <f t="array" ref="P506">IFERROR(
IF(OR(P$9="",$I506=""),"",
SUMIFS(収穫記録!$P:$P,収穫記録!$D:$D,$J$1,収穫記録!$I:$I,$J$2,収穫記録!$J:$J,P$9,収穫記録!$F:$F,$I506,収穫記録!$B:$B,"&gt;="&amp;$J$5,収穫記録!$B:$B,"&lt;="&amp;$J$6)
/_xlfn.UNIQUE(_xlfn._xlws.FILTER($E:$E,$D:$D=$J$3))
/IF($J$4="総計",1,IF($J$4="割合",$H506,$K506/10))
),0)</f>
        <v/>
      </c>
      <c r="Q506" s="48" t="str" cm="1">
        <f t="array" ref="Q506">IFERROR(
IF(OR(Q$9="",$I506=""),"",
SUMIFS(収穫記録!$P:$P,収穫記録!$D:$D,$J$1,収穫記録!$I:$I,$J$2,収穫記録!$J:$J,Q$9,収穫記録!$F:$F,$I506,収穫記録!$B:$B,"&gt;="&amp;$J$5,収穫記録!$B:$B,"&lt;="&amp;$J$6)
/_xlfn.UNIQUE(_xlfn._xlws.FILTER($E:$E,$D:$D=$J$3))
/IF($J$4="総計",1,IF($J$4="割合",$H506,$K506/10))
),0)</f>
        <v/>
      </c>
      <c r="R506" s="48" t="str" cm="1">
        <f t="array" ref="R506">IFERROR(
IF(OR(R$9="",$I506=""),"",
SUMIFS(収穫記録!$P:$P,収穫記録!$D:$D,$J$1,収穫記録!$I:$I,$J$2,収穫記録!$J:$J,R$9,収穫記録!$F:$F,$I506,収穫記録!$B:$B,"&gt;="&amp;$J$5,収穫記録!$B:$B,"&lt;="&amp;$J$6)
/_xlfn.UNIQUE(_xlfn._xlws.FILTER($E:$E,$D:$D=$J$3))
/IF($J$4="総計",1,IF($J$4="割合",$H506,$K506/10))
),0)</f>
        <v/>
      </c>
      <c r="S506" s="48" t="str" cm="1">
        <f t="array" ref="S506">IFERROR(
IF(OR(S$9="",$I506=""),"",
SUMIFS(収穫記録!$P:$P,収穫記録!$D:$D,$J$1,収穫記録!$I:$I,$J$2,収穫記録!$J:$J,S$9,収穫記録!$F:$F,$I506,収穫記録!$B:$B,"&gt;="&amp;$J$5,収穫記録!$B:$B,"&lt;="&amp;$J$6)
/_xlfn.UNIQUE(_xlfn._xlws.FILTER($E:$E,$D:$D=$J$3))
/IF($J$4="総計",1,IF($J$4="割合",$H506,$K506/10))
),0)</f>
        <v/>
      </c>
      <c r="T506" s="48" t="str" cm="1">
        <f t="array" ref="T506">IFERROR(
IF(OR(T$9="",$I506=""),"",
SUMIFS(収穫記録!$P:$P,収穫記録!$D:$D,$J$1,収穫記録!$I:$I,$J$2,収穫記録!$J:$J,T$9,収穫記録!$F:$F,$I506,収穫記録!$B:$B,"&gt;="&amp;$J$5,収穫記録!$B:$B,"&lt;="&amp;$J$6)
/_xlfn.UNIQUE(_xlfn._xlws.FILTER($E:$E,$D:$D=$J$3))
/IF($J$4="総計",1,IF($J$4="割合",$H506,$K506/10))
),0)</f>
        <v/>
      </c>
      <c r="U506" s="48" t="str" cm="1">
        <f t="array" ref="U506">IFERROR(
IF(OR(U$9="",$I506=""),"",
SUMIFS(収穫記録!$P:$P,収穫記録!$D:$D,$J$1,収穫記録!$I:$I,$J$2,収穫記録!$J:$J,U$9,収穫記録!$F:$F,$I506,収穫記録!$B:$B,"&gt;="&amp;$J$5,収穫記録!$B:$B,"&lt;="&amp;$J$6)
/_xlfn.UNIQUE(_xlfn._xlws.FILTER($E:$E,$D:$D=$J$3))
/IF($J$4="総計",1,IF($J$4="割合",$H506,$K506/10))
),0)</f>
        <v/>
      </c>
      <c r="V506" s="48" t="str" cm="1">
        <f t="array" ref="V506">IFERROR(
IF(OR(V$9="",$I506=""),"",
SUMIFS(収穫記録!$P:$P,収穫記録!$D:$D,$J$1,収穫記録!$I:$I,$J$2,収穫記録!$J:$J,V$9,収穫記録!$F:$F,$I506,収穫記録!$B:$B,"&gt;="&amp;$J$5,収穫記録!$B:$B,"&lt;="&amp;$J$6)
/_xlfn.UNIQUE(_xlfn._xlws.FILTER($E:$E,$D:$D=$J$3))
/IF($J$4="総計",1,IF($J$4="割合",$H506,$K506/10))
),0)</f>
        <v/>
      </c>
      <c r="W506" s="48" t="str" cm="1">
        <f t="array" ref="W506">IFERROR(
IF(OR(W$9="",$I506=""),"",
SUMIFS(収穫記録!$P:$P,収穫記録!$D:$D,$J$1,収穫記録!$I:$I,$J$2,収穫記録!$J:$J,W$9,収穫記録!$F:$F,$I506,収穫記録!$B:$B,"&gt;="&amp;$J$5,収穫記録!$B:$B,"&lt;="&amp;$J$6)
/_xlfn.UNIQUE(_xlfn._xlws.FILTER($E:$E,$D:$D=$J$3))
/IF($J$4="総計",1,IF($J$4="割合",$H506,$K506/10))
),0)</f>
        <v/>
      </c>
      <c r="X506" s="48" t="str" cm="1">
        <f t="array" ref="X506">IFERROR(
IF(OR(X$9="",$I506=""),"",
SUMIFS(収穫記録!$P:$P,収穫記録!$D:$D,$J$1,収穫記録!$I:$I,$J$2,収穫記録!$J:$J,X$9,収穫記録!$F:$F,$I506,収穫記録!$B:$B,"&gt;="&amp;$J$5,収穫記録!$B:$B,"&lt;="&amp;$J$6)
/_xlfn.UNIQUE(_xlfn._xlws.FILTER($E:$E,$D:$D=$J$3))
/IF($J$4="総計",1,IF($J$4="割合",$H506,$K506/10))
),0)</f>
        <v/>
      </c>
    </row>
    <row r="507" spans="9:24">
      <c r="J507" s="13"/>
      <c r="K507" s="37"/>
      <c r="L507" s="46" t="str">
        <f t="shared" si="7"/>
        <v/>
      </c>
      <c r="M507" s="47" cm="1">
        <f t="array" ref="M507">IFERROR(
IF(OR(M$9="",$I507=""),"",
SUMIFS(収穫記録!$P:$P,収穫記録!$D:$D,$J$1,収穫記録!$I:$I,$J$2,収穫記録!$J:$J,M$9,収穫記録!$F:$F,$I507,収穫記録!$B:$B,"&gt;="&amp;$J$5,収穫記録!$B:$B,"&lt;="&amp;$J$6)
/_xlfn.UNIQUE(_xlfn._xlws.FILTER($E:$E,$D:$D=$J$3))
/IF($J$4="総計",1,IF($J$4="割合",$H507,$K507/10))
),0)</f>
        <v>0</v>
      </c>
      <c r="N507" s="48" t="str" cm="1">
        <f t="array" ref="N507">IFERROR(
IF(OR(N$9="",$I507=""),"",
SUMIFS(収穫記録!$P:$P,収穫記録!$D:$D,$J$1,収穫記録!$I:$I,$J$2,収穫記録!$J:$J,N$9,収穫記録!$F:$F,$I507,収穫記録!$B:$B,"&gt;="&amp;$J$5,収穫記録!$B:$B,"&lt;="&amp;$J$6)
/_xlfn.UNIQUE(_xlfn._xlws.FILTER($E:$E,$D:$D=$J$3))
/IF($J$4="総計",1,IF($J$4="割合",$H507,$K507/10))
),0)</f>
        <v/>
      </c>
      <c r="O507" s="48" t="str" cm="1">
        <f t="array" ref="O507">IFERROR(
IF(OR(O$9="",$I507=""),"",
SUMIFS(収穫記録!$P:$P,収穫記録!$D:$D,$J$1,収穫記録!$I:$I,$J$2,収穫記録!$J:$J,O$9,収穫記録!$F:$F,$I507,収穫記録!$B:$B,"&gt;="&amp;$J$5,収穫記録!$B:$B,"&lt;="&amp;$J$6)
/_xlfn.UNIQUE(_xlfn._xlws.FILTER($E:$E,$D:$D=$J$3))
/IF($J$4="総計",1,IF($J$4="割合",$H507,$K507/10))
),0)</f>
        <v/>
      </c>
      <c r="P507" s="48" t="str" cm="1">
        <f t="array" ref="P507">IFERROR(
IF(OR(P$9="",$I507=""),"",
SUMIFS(収穫記録!$P:$P,収穫記録!$D:$D,$J$1,収穫記録!$I:$I,$J$2,収穫記録!$J:$J,P$9,収穫記録!$F:$F,$I507,収穫記録!$B:$B,"&gt;="&amp;$J$5,収穫記録!$B:$B,"&lt;="&amp;$J$6)
/_xlfn.UNIQUE(_xlfn._xlws.FILTER($E:$E,$D:$D=$J$3))
/IF($J$4="総計",1,IF($J$4="割合",$H507,$K507/10))
),0)</f>
        <v/>
      </c>
      <c r="Q507" s="48" t="str" cm="1">
        <f t="array" ref="Q507">IFERROR(
IF(OR(Q$9="",$I507=""),"",
SUMIFS(収穫記録!$P:$P,収穫記録!$D:$D,$J$1,収穫記録!$I:$I,$J$2,収穫記録!$J:$J,Q$9,収穫記録!$F:$F,$I507,収穫記録!$B:$B,"&gt;="&amp;$J$5,収穫記録!$B:$B,"&lt;="&amp;$J$6)
/_xlfn.UNIQUE(_xlfn._xlws.FILTER($E:$E,$D:$D=$J$3))
/IF($J$4="総計",1,IF($J$4="割合",$H507,$K507/10))
),0)</f>
        <v/>
      </c>
      <c r="R507" s="48" t="str" cm="1">
        <f t="array" ref="R507">IFERROR(
IF(OR(R$9="",$I507=""),"",
SUMIFS(収穫記録!$P:$P,収穫記録!$D:$D,$J$1,収穫記録!$I:$I,$J$2,収穫記録!$J:$J,R$9,収穫記録!$F:$F,$I507,収穫記録!$B:$B,"&gt;="&amp;$J$5,収穫記録!$B:$B,"&lt;="&amp;$J$6)
/_xlfn.UNIQUE(_xlfn._xlws.FILTER($E:$E,$D:$D=$J$3))
/IF($J$4="総計",1,IF($J$4="割合",$H507,$K507/10))
),0)</f>
        <v/>
      </c>
      <c r="S507" s="48" t="str" cm="1">
        <f t="array" ref="S507">IFERROR(
IF(OR(S$9="",$I507=""),"",
SUMIFS(収穫記録!$P:$P,収穫記録!$D:$D,$J$1,収穫記録!$I:$I,$J$2,収穫記録!$J:$J,S$9,収穫記録!$F:$F,$I507,収穫記録!$B:$B,"&gt;="&amp;$J$5,収穫記録!$B:$B,"&lt;="&amp;$J$6)
/_xlfn.UNIQUE(_xlfn._xlws.FILTER($E:$E,$D:$D=$J$3))
/IF($J$4="総計",1,IF($J$4="割合",$H507,$K507/10))
),0)</f>
        <v/>
      </c>
      <c r="T507" s="48" t="str" cm="1">
        <f t="array" ref="T507">IFERROR(
IF(OR(T$9="",$I507=""),"",
SUMIFS(収穫記録!$P:$P,収穫記録!$D:$D,$J$1,収穫記録!$I:$I,$J$2,収穫記録!$J:$J,T$9,収穫記録!$F:$F,$I507,収穫記録!$B:$B,"&gt;="&amp;$J$5,収穫記録!$B:$B,"&lt;="&amp;$J$6)
/_xlfn.UNIQUE(_xlfn._xlws.FILTER($E:$E,$D:$D=$J$3))
/IF($J$4="総計",1,IF($J$4="割合",$H507,$K507/10))
),0)</f>
        <v/>
      </c>
      <c r="U507" s="48" t="str" cm="1">
        <f t="array" ref="U507">IFERROR(
IF(OR(U$9="",$I507=""),"",
SUMIFS(収穫記録!$P:$P,収穫記録!$D:$D,$J$1,収穫記録!$I:$I,$J$2,収穫記録!$J:$J,U$9,収穫記録!$F:$F,$I507,収穫記録!$B:$B,"&gt;="&amp;$J$5,収穫記録!$B:$B,"&lt;="&amp;$J$6)
/_xlfn.UNIQUE(_xlfn._xlws.FILTER($E:$E,$D:$D=$J$3))
/IF($J$4="総計",1,IF($J$4="割合",$H507,$K507/10))
),0)</f>
        <v/>
      </c>
      <c r="V507" s="48" t="str" cm="1">
        <f t="array" ref="V507">IFERROR(
IF(OR(V$9="",$I507=""),"",
SUMIFS(収穫記録!$P:$P,収穫記録!$D:$D,$J$1,収穫記録!$I:$I,$J$2,収穫記録!$J:$J,V$9,収穫記録!$F:$F,$I507,収穫記録!$B:$B,"&gt;="&amp;$J$5,収穫記録!$B:$B,"&lt;="&amp;$J$6)
/_xlfn.UNIQUE(_xlfn._xlws.FILTER($E:$E,$D:$D=$J$3))
/IF($J$4="総計",1,IF($J$4="割合",$H507,$K507/10))
),0)</f>
        <v/>
      </c>
      <c r="W507" s="48" t="str" cm="1">
        <f t="array" ref="W507">IFERROR(
IF(OR(W$9="",$I507=""),"",
SUMIFS(収穫記録!$P:$P,収穫記録!$D:$D,$J$1,収穫記録!$I:$I,$J$2,収穫記録!$J:$J,W$9,収穫記録!$F:$F,$I507,収穫記録!$B:$B,"&gt;="&amp;$J$5,収穫記録!$B:$B,"&lt;="&amp;$J$6)
/_xlfn.UNIQUE(_xlfn._xlws.FILTER($E:$E,$D:$D=$J$3))
/IF($J$4="総計",1,IF($J$4="割合",$H507,$K507/10))
),0)</f>
        <v/>
      </c>
      <c r="X507" s="48" t="str" cm="1">
        <f t="array" ref="X507">IFERROR(
IF(OR(X$9="",$I507=""),"",
SUMIFS(収穫記録!$P:$P,収穫記録!$D:$D,$J$1,収穫記録!$I:$I,$J$2,収穫記録!$J:$J,X$9,収穫記録!$F:$F,$I507,収穫記録!$B:$B,"&gt;="&amp;$J$5,収穫記録!$B:$B,"&lt;="&amp;$J$6)
/_xlfn.UNIQUE(_xlfn._xlws.FILTER($E:$E,$D:$D=$J$3))
/IF($J$4="総計",1,IF($J$4="割合",$H507,$K507/10))
),0)</f>
        <v/>
      </c>
    </row>
    <row r="508" spans="9:24">
      <c r="J508" s="13"/>
      <c r="K508" s="37"/>
      <c r="L508" s="46" t="str">
        <f t="shared" si="7"/>
        <v/>
      </c>
      <c r="M508" s="47" cm="1">
        <f t="array" ref="M508">IFERROR(
IF(OR(M$9="",$I508=""),"",
SUMIFS(収穫記録!$P:$P,収穫記録!$D:$D,$J$1,収穫記録!$I:$I,$J$2,収穫記録!$J:$J,M$9,収穫記録!$F:$F,$I508,収穫記録!$B:$B,"&gt;="&amp;$J$5,収穫記録!$B:$B,"&lt;="&amp;$J$6)
/_xlfn.UNIQUE(_xlfn._xlws.FILTER($E:$E,$D:$D=$J$3))
/IF($J$4="総計",1,IF($J$4="割合",$H508,$K508/10))
),0)</f>
        <v>0</v>
      </c>
      <c r="N508" s="48" t="str" cm="1">
        <f t="array" ref="N508">IFERROR(
IF(OR(N$9="",$I508=""),"",
SUMIFS(収穫記録!$P:$P,収穫記録!$D:$D,$J$1,収穫記録!$I:$I,$J$2,収穫記録!$J:$J,N$9,収穫記録!$F:$F,$I508,収穫記録!$B:$B,"&gt;="&amp;$J$5,収穫記録!$B:$B,"&lt;="&amp;$J$6)
/_xlfn.UNIQUE(_xlfn._xlws.FILTER($E:$E,$D:$D=$J$3))
/IF($J$4="総計",1,IF($J$4="割合",$H508,$K508/10))
),0)</f>
        <v/>
      </c>
      <c r="O508" s="48" t="str" cm="1">
        <f t="array" ref="O508">IFERROR(
IF(OR(O$9="",$I508=""),"",
SUMIFS(収穫記録!$P:$P,収穫記録!$D:$D,$J$1,収穫記録!$I:$I,$J$2,収穫記録!$J:$J,O$9,収穫記録!$F:$F,$I508,収穫記録!$B:$B,"&gt;="&amp;$J$5,収穫記録!$B:$B,"&lt;="&amp;$J$6)
/_xlfn.UNIQUE(_xlfn._xlws.FILTER($E:$E,$D:$D=$J$3))
/IF($J$4="総計",1,IF($J$4="割合",$H508,$K508/10))
),0)</f>
        <v/>
      </c>
      <c r="P508" s="48" t="str" cm="1">
        <f t="array" ref="P508">IFERROR(
IF(OR(P$9="",$I508=""),"",
SUMIFS(収穫記録!$P:$P,収穫記録!$D:$D,$J$1,収穫記録!$I:$I,$J$2,収穫記録!$J:$J,P$9,収穫記録!$F:$F,$I508,収穫記録!$B:$B,"&gt;="&amp;$J$5,収穫記録!$B:$B,"&lt;="&amp;$J$6)
/_xlfn.UNIQUE(_xlfn._xlws.FILTER($E:$E,$D:$D=$J$3))
/IF($J$4="総計",1,IF($J$4="割合",$H508,$K508/10))
),0)</f>
        <v/>
      </c>
      <c r="Q508" s="48" t="str" cm="1">
        <f t="array" ref="Q508">IFERROR(
IF(OR(Q$9="",$I508=""),"",
SUMIFS(収穫記録!$P:$P,収穫記録!$D:$D,$J$1,収穫記録!$I:$I,$J$2,収穫記録!$J:$J,Q$9,収穫記録!$F:$F,$I508,収穫記録!$B:$B,"&gt;="&amp;$J$5,収穫記録!$B:$B,"&lt;="&amp;$J$6)
/_xlfn.UNIQUE(_xlfn._xlws.FILTER($E:$E,$D:$D=$J$3))
/IF($J$4="総計",1,IF($J$4="割合",$H508,$K508/10))
),0)</f>
        <v/>
      </c>
      <c r="R508" s="48" t="str" cm="1">
        <f t="array" ref="R508">IFERROR(
IF(OR(R$9="",$I508=""),"",
SUMIFS(収穫記録!$P:$P,収穫記録!$D:$D,$J$1,収穫記録!$I:$I,$J$2,収穫記録!$J:$J,R$9,収穫記録!$F:$F,$I508,収穫記録!$B:$B,"&gt;="&amp;$J$5,収穫記録!$B:$B,"&lt;="&amp;$J$6)
/_xlfn.UNIQUE(_xlfn._xlws.FILTER($E:$E,$D:$D=$J$3))
/IF($J$4="総計",1,IF($J$4="割合",$H508,$K508/10))
),0)</f>
        <v/>
      </c>
      <c r="S508" s="48" t="str" cm="1">
        <f t="array" ref="S508">IFERROR(
IF(OR(S$9="",$I508=""),"",
SUMIFS(収穫記録!$P:$P,収穫記録!$D:$D,$J$1,収穫記録!$I:$I,$J$2,収穫記録!$J:$J,S$9,収穫記録!$F:$F,$I508,収穫記録!$B:$B,"&gt;="&amp;$J$5,収穫記録!$B:$B,"&lt;="&amp;$J$6)
/_xlfn.UNIQUE(_xlfn._xlws.FILTER($E:$E,$D:$D=$J$3))
/IF($J$4="総計",1,IF($J$4="割合",$H508,$K508/10))
),0)</f>
        <v/>
      </c>
      <c r="T508" s="48" t="str" cm="1">
        <f t="array" ref="T508">IFERROR(
IF(OR(T$9="",$I508=""),"",
SUMIFS(収穫記録!$P:$P,収穫記録!$D:$D,$J$1,収穫記録!$I:$I,$J$2,収穫記録!$J:$J,T$9,収穫記録!$F:$F,$I508,収穫記録!$B:$B,"&gt;="&amp;$J$5,収穫記録!$B:$B,"&lt;="&amp;$J$6)
/_xlfn.UNIQUE(_xlfn._xlws.FILTER($E:$E,$D:$D=$J$3))
/IF($J$4="総計",1,IF($J$4="割合",$H508,$K508/10))
),0)</f>
        <v/>
      </c>
      <c r="U508" s="48" t="str" cm="1">
        <f t="array" ref="U508">IFERROR(
IF(OR(U$9="",$I508=""),"",
SUMIFS(収穫記録!$P:$P,収穫記録!$D:$D,$J$1,収穫記録!$I:$I,$J$2,収穫記録!$J:$J,U$9,収穫記録!$F:$F,$I508,収穫記録!$B:$B,"&gt;="&amp;$J$5,収穫記録!$B:$B,"&lt;="&amp;$J$6)
/_xlfn.UNIQUE(_xlfn._xlws.FILTER($E:$E,$D:$D=$J$3))
/IF($J$4="総計",1,IF($J$4="割合",$H508,$K508/10))
),0)</f>
        <v/>
      </c>
      <c r="V508" s="48" t="str" cm="1">
        <f t="array" ref="V508">IFERROR(
IF(OR(V$9="",$I508=""),"",
SUMIFS(収穫記録!$P:$P,収穫記録!$D:$D,$J$1,収穫記録!$I:$I,$J$2,収穫記録!$J:$J,V$9,収穫記録!$F:$F,$I508,収穫記録!$B:$B,"&gt;="&amp;$J$5,収穫記録!$B:$B,"&lt;="&amp;$J$6)
/_xlfn.UNIQUE(_xlfn._xlws.FILTER($E:$E,$D:$D=$J$3))
/IF($J$4="総計",1,IF($J$4="割合",$H508,$K508/10))
),0)</f>
        <v/>
      </c>
      <c r="W508" s="48" t="str" cm="1">
        <f t="array" ref="W508">IFERROR(
IF(OR(W$9="",$I508=""),"",
SUMIFS(収穫記録!$P:$P,収穫記録!$D:$D,$J$1,収穫記録!$I:$I,$J$2,収穫記録!$J:$J,W$9,収穫記録!$F:$F,$I508,収穫記録!$B:$B,"&gt;="&amp;$J$5,収穫記録!$B:$B,"&lt;="&amp;$J$6)
/_xlfn.UNIQUE(_xlfn._xlws.FILTER($E:$E,$D:$D=$J$3))
/IF($J$4="総計",1,IF($J$4="割合",$H508,$K508/10))
),0)</f>
        <v/>
      </c>
      <c r="X508" s="48" t="str" cm="1">
        <f t="array" ref="X508">IFERROR(
IF(OR(X$9="",$I508=""),"",
SUMIFS(収穫記録!$P:$P,収穫記録!$D:$D,$J$1,収穫記録!$I:$I,$J$2,収穫記録!$J:$J,X$9,収穫記録!$F:$F,$I508,収穫記録!$B:$B,"&gt;="&amp;$J$5,収穫記録!$B:$B,"&lt;="&amp;$J$6)
/_xlfn.UNIQUE(_xlfn._xlws.FILTER($E:$E,$D:$D=$J$3))
/IF($J$4="総計",1,IF($J$4="割合",$H508,$K508/10))
),0)</f>
        <v/>
      </c>
    </row>
    <row r="509" spans="9:24">
      <c r="J509" s="13"/>
      <c r="K509" s="37"/>
      <c r="L509" s="46" t="str">
        <f t="shared" si="7"/>
        <v/>
      </c>
      <c r="M509" s="47" cm="1">
        <f t="array" ref="M509">IFERROR(
IF(OR(M$9="",$I509=""),"",
SUMIFS(収穫記録!$P:$P,収穫記録!$D:$D,$J$1,収穫記録!$I:$I,$J$2,収穫記録!$J:$J,M$9,収穫記録!$F:$F,$I509,収穫記録!$B:$B,"&gt;="&amp;$J$5,収穫記録!$B:$B,"&lt;="&amp;$J$6)
/_xlfn.UNIQUE(_xlfn._xlws.FILTER($E:$E,$D:$D=$J$3))
/IF($J$4="総計",1,IF($J$4="割合",$H509,$K509/10))
),0)</f>
        <v>0</v>
      </c>
      <c r="N509" s="48" t="str" cm="1">
        <f t="array" ref="N509">IFERROR(
IF(OR(N$9="",$I509=""),"",
SUMIFS(収穫記録!$P:$P,収穫記録!$D:$D,$J$1,収穫記録!$I:$I,$J$2,収穫記録!$J:$J,N$9,収穫記録!$F:$F,$I509,収穫記録!$B:$B,"&gt;="&amp;$J$5,収穫記録!$B:$B,"&lt;="&amp;$J$6)
/_xlfn.UNIQUE(_xlfn._xlws.FILTER($E:$E,$D:$D=$J$3))
/IF($J$4="総計",1,IF($J$4="割合",$H509,$K509/10))
),0)</f>
        <v/>
      </c>
      <c r="O509" s="48" t="str" cm="1">
        <f t="array" ref="O509">IFERROR(
IF(OR(O$9="",$I509=""),"",
SUMIFS(収穫記録!$P:$P,収穫記録!$D:$D,$J$1,収穫記録!$I:$I,$J$2,収穫記録!$J:$J,O$9,収穫記録!$F:$F,$I509,収穫記録!$B:$B,"&gt;="&amp;$J$5,収穫記録!$B:$B,"&lt;="&amp;$J$6)
/_xlfn.UNIQUE(_xlfn._xlws.FILTER($E:$E,$D:$D=$J$3))
/IF($J$4="総計",1,IF($J$4="割合",$H509,$K509/10))
),0)</f>
        <v/>
      </c>
      <c r="P509" s="48" t="str" cm="1">
        <f t="array" ref="P509">IFERROR(
IF(OR(P$9="",$I509=""),"",
SUMIFS(収穫記録!$P:$P,収穫記録!$D:$D,$J$1,収穫記録!$I:$I,$J$2,収穫記録!$J:$J,P$9,収穫記録!$F:$F,$I509,収穫記録!$B:$B,"&gt;="&amp;$J$5,収穫記録!$B:$B,"&lt;="&amp;$J$6)
/_xlfn.UNIQUE(_xlfn._xlws.FILTER($E:$E,$D:$D=$J$3))
/IF($J$4="総計",1,IF($J$4="割合",$H509,$K509/10))
),0)</f>
        <v/>
      </c>
      <c r="Q509" s="48" t="str" cm="1">
        <f t="array" ref="Q509">IFERROR(
IF(OR(Q$9="",$I509=""),"",
SUMIFS(収穫記録!$P:$P,収穫記録!$D:$D,$J$1,収穫記録!$I:$I,$J$2,収穫記録!$J:$J,Q$9,収穫記録!$F:$F,$I509,収穫記録!$B:$B,"&gt;="&amp;$J$5,収穫記録!$B:$B,"&lt;="&amp;$J$6)
/_xlfn.UNIQUE(_xlfn._xlws.FILTER($E:$E,$D:$D=$J$3))
/IF($J$4="総計",1,IF($J$4="割合",$H509,$K509/10))
),0)</f>
        <v/>
      </c>
      <c r="R509" s="48" t="str" cm="1">
        <f t="array" ref="R509">IFERROR(
IF(OR(R$9="",$I509=""),"",
SUMIFS(収穫記録!$P:$P,収穫記録!$D:$D,$J$1,収穫記録!$I:$I,$J$2,収穫記録!$J:$J,R$9,収穫記録!$F:$F,$I509,収穫記録!$B:$B,"&gt;="&amp;$J$5,収穫記録!$B:$B,"&lt;="&amp;$J$6)
/_xlfn.UNIQUE(_xlfn._xlws.FILTER($E:$E,$D:$D=$J$3))
/IF($J$4="総計",1,IF($J$4="割合",$H509,$K509/10))
),0)</f>
        <v/>
      </c>
      <c r="S509" s="48" t="str" cm="1">
        <f t="array" ref="S509">IFERROR(
IF(OR(S$9="",$I509=""),"",
SUMIFS(収穫記録!$P:$P,収穫記録!$D:$D,$J$1,収穫記録!$I:$I,$J$2,収穫記録!$J:$J,S$9,収穫記録!$F:$F,$I509,収穫記録!$B:$B,"&gt;="&amp;$J$5,収穫記録!$B:$B,"&lt;="&amp;$J$6)
/_xlfn.UNIQUE(_xlfn._xlws.FILTER($E:$E,$D:$D=$J$3))
/IF($J$4="総計",1,IF($J$4="割合",$H509,$K509/10))
),0)</f>
        <v/>
      </c>
      <c r="T509" s="48" t="str" cm="1">
        <f t="array" ref="T509">IFERROR(
IF(OR(T$9="",$I509=""),"",
SUMIFS(収穫記録!$P:$P,収穫記録!$D:$D,$J$1,収穫記録!$I:$I,$J$2,収穫記録!$J:$J,T$9,収穫記録!$F:$F,$I509,収穫記録!$B:$B,"&gt;="&amp;$J$5,収穫記録!$B:$B,"&lt;="&amp;$J$6)
/_xlfn.UNIQUE(_xlfn._xlws.FILTER($E:$E,$D:$D=$J$3))
/IF($J$4="総計",1,IF($J$4="割合",$H509,$K509/10))
),0)</f>
        <v/>
      </c>
      <c r="U509" s="48" t="str" cm="1">
        <f t="array" ref="U509">IFERROR(
IF(OR(U$9="",$I509=""),"",
SUMIFS(収穫記録!$P:$P,収穫記録!$D:$D,$J$1,収穫記録!$I:$I,$J$2,収穫記録!$J:$J,U$9,収穫記録!$F:$F,$I509,収穫記録!$B:$B,"&gt;="&amp;$J$5,収穫記録!$B:$B,"&lt;="&amp;$J$6)
/_xlfn.UNIQUE(_xlfn._xlws.FILTER($E:$E,$D:$D=$J$3))
/IF($J$4="総計",1,IF($J$4="割合",$H509,$K509/10))
),0)</f>
        <v/>
      </c>
      <c r="V509" s="48" t="str" cm="1">
        <f t="array" ref="V509">IFERROR(
IF(OR(V$9="",$I509=""),"",
SUMIFS(収穫記録!$P:$P,収穫記録!$D:$D,$J$1,収穫記録!$I:$I,$J$2,収穫記録!$J:$J,V$9,収穫記録!$F:$F,$I509,収穫記録!$B:$B,"&gt;="&amp;$J$5,収穫記録!$B:$B,"&lt;="&amp;$J$6)
/_xlfn.UNIQUE(_xlfn._xlws.FILTER($E:$E,$D:$D=$J$3))
/IF($J$4="総計",1,IF($J$4="割合",$H509,$K509/10))
),0)</f>
        <v/>
      </c>
      <c r="W509" s="48" t="str" cm="1">
        <f t="array" ref="W509">IFERROR(
IF(OR(W$9="",$I509=""),"",
SUMIFS(収穫記録!$P:$P,収穫記録!$D:$D,$J$1,収穫記録!$I:$I,$J$2,収穫記録!$J:$J,W$9,収穫記録!$F:$F,$I509,収穫記録!$B:$B,"&gt;="&amp;$J$5,収穫記録!$B:$B,"&lt;="&amp;$J$6)
/_xlfn.UNIQUE(_xlfn._xlws.FILTER($E:$E,$D:$D=$J$3))
/IF($J$4="総計",1,IF($J$4="割合",$H509,$K509/10))
),0)</f>
        <v/>
      </c>
      <c r="X509" s="48" t="str" cm="1">
        <f t="array" ref="X509">IFERROR(
IF(OR(X$9="",$I509=""),"",
SUMIFS(収穫記録!$P:$P,収穫記録!$D:$D,$J$1,収穫記録!$I:$I,$J$2,収穫記録!$J:$J,X$9,収穫記録!$F:$F,$I509,収穫記録!$B:$B,"&gt;="&amp;$J$5,収穫記録!$B:$B,"&lt;="&amp;$J$6)
/_xlfn.UNIQUE(_xlfn._xlws.FILTER($E:$E,$D:$D=$J$3))
/IF($J$4="総計",1,IF($J$4="割合",$H509,$K509/10))
),0)</f>
        <v/>
      </c>
    </row>
    <row r="510" spans="9:24" ht="19.5" thickBot="1">
      <c r="J510" s="14"/>
      <c r="K510" s="38"/>
      <c r="L510" s="49" t="str">
        <f>IF(I510="","",
IF($J$4="割合",1,
SUM(M510:X510)
)
)</f>
        <v/>
      </c>
      <c r="M510" s="50" cm="1">
        <f t="array" ref="M510">IFERROR(
IF(OR(M$9="",$I510=""),"",
SUMIFS(収穫記録!$P:$P,収穫記録!$D:$D,$J$1,収穫記録!$I:$I,$J$2,収穫記録!$J:$J,M$9,収穫記録!$F:$F,$I510,収穫記録!$B:$B,"&gt;="&amp;$J$5,収穫記録!$B:$B,"&lt;="&amp;$J$6)
/_xlfn.UNIQUE(_xlfn._xlws.FILTER($E:$E,$D:$D=$J$3))
/IF($J$4="総計",1,IF($J$4="割合",$H510,$K510/10))
),0)</f>
        <v>0</v>
      </c>
      <c r="N510" s="51" t="str" cm="1">
        <f t="array" ref="N510">IFERROR(
IF(OR(N$9="",$I510=""),"",
SUMIFS(収穫記録!$P:$P,収穫記録!$D:$D,$J$1,収穫記録!$I:$I,$J$2,収穫記録!$J:$J,N$9,収穫記録!$F:$F,$I510,収穫記録!$B:$B,"&gt;="&amp;$J$5,収穫記録!$B:$B,"&lt;="&amp;$J$6)
/_xlfn.UNIQUE(_xlfn._xlws.FILTER($E:$E,$D:$D=$J$3))
/IF($J$4="総計",1,IF($J$4="割合",$H510,$K510/10))
),0)</f>
        <v/>
      </c>
      <c r="O510" s="51" t="str" cm="1">
        <f t="array" ref="O510">IFERROR(
IF(OR(O$9="",$I510=""),"",
SUMIFS(収穫記録!$P:$P,収穫記録!$D:$D,$J$1,収穫記録!$I:$I,$J$2,収穫記録!$J:$J,O$9,収穫記録!$F:$F,$I510,収穫記録!$B:$B,"&gt;="&amp;$J$5,収穫記録!$B:$B,"&lt;="&amp;$J$6)
/_xlfn.UNIQUE(_xlfn._xlws.FILTER($E:$E,$D:$D=$J$3))
/IF($J$4="総計",1,IF($J$4="割合",$H510,$K510/10))
),0)</f>
        <v/>
      </c>
      <c r="P510" s="51" t="str" cm="1">
        <f t="array" ref="P510">IFERROR(
IF(OR(P$9="",$I510=""),"",
SUMIFS(収穫記録!$P:$P,収穫記録!$D:$D,$J$1,収穫記録!$I:$I,$J$2,収穫記録!$J:$J,P$9,収穫記録!$F:$F,$I510,収穫記録!$B:$B,"&gt;="&amp;$J$5,収穫記録!$B:$B,"&lt;="&amp;$J$6)
/_xlfn.UNIQUE(_xlfn._xlws.FILTER($E:$E,$D:$D=$J$3))
/IF($J$4="総計",1,IF($J$4="割合",$H510,$K510/10))
),0)</f>
        <v/>
      </c>
      <c r="Q510" s="51" t="str" cm="1">
        <f t="array" ref="Q510">IFERROR(
IF(OR(Q$9="",$I510=""),"",
SUMIFS(収穫記録!$P:$P,収穫記録!$D:$D,$J$1,収穫記録!$I:$I,$J$2,収穫記録!$J:$J,Q$9,収穫記録!$F:$F,$I510,収穫記録!$B:$B,"&gt;="&amp;$J$5,収穫記録!$B:$B,"&lt;="&amp;$J$6)
/_xlfn.UNIQUE(_xlfn._xlws.FILTER($E:$E,$D:$D=$J$3))
/IF($J$4="総計",1,IF($J$4="割合",$H510,$K510/10))
),0)</f>
        <v/>
      </c>
      <c r="R510" s="51" t="str" cm="1">
        <f t="array" ref="R510">IFERROR(
IF(OR(R$9="",$I510=""),"",
SUMIFS(収穫記録!$P:$P,収穫記録!$D:$D,$J$1,収穫記録!$I:$I,$J$2,収穫記録!$J:$J,R$9,収穫記録!$F:$F,$I510,収穫記録!$B:$B,"&gt;="&amp;$J$5,収穫記録!$B:$B,"&lt;="&amp;$J$6)
/_xlfn.UNIQUE(_xlfn._xlws.FILTER($E:$E,$D:$D=$J$3))
/IF($J$4="総計",1,IF($J$4="割合",$H510,$K510/10))
),0)</f>
        <v/>
      </c>
      <c r="S510" s="51" t="str" cm="1">
        <f t="array" ref="S510">IFERROR(
IF(OR(S$9="",$I510=""),"",
SUMIFS(収穫記録!$P:$P,収穫記録!$D:$D,$J$1,収穫記録!$I:$I,$J$2,収穫記録!$J:$J,S$9,収穫記録!$F:$F,$I510,収穫記録!$B:$B,"&gt;="&amp;$J$5,収穫記録!$B:$B,"&lt;="&amp;$J$6)
/_xlfn.UNIQUE(_xlfn._xlws.FILTER($E:$E,$D:$D=$J$3))
/IF($J$4="総計",1,IF($J$4="割合",$H510,$K510/10))
),0)</f>
        <v/>
      </c>
      <c r="T510" s="51" t="str" cm="1">
        <f t="array" ref="T510">IFERROR(
IF(OR(T$9="",$I510=""),"",
SUMIFS(収穫記録!$P:$P,収穫記録!$D:$D,$J$1,収穫記録!$I:$I,$J$2,収穫記録!$J:$J,T$9,収穫記録!$F:$F,$I510,収穫記録!$B:$B,"&gt;="&amp;$J$5,収穫記録!$B:$B,"&lt;="&amp;$J$6)
/_xlfn.UNIQUE(_xlfn._xlws.FILTER($E:$E,$D:$D=$J$3))
/IF($J$4="総計",1,IF($J$4="割合",$H510,$K510/10))
),0)</f>
        <v/>
      </c>
      <c r="U510" s="51" t="str" cm="1">
        <f t="array" ref="U510">IFERROR(
IF(OR(U$9="",$I510=""),"",
SUMIFS(収穫記録!$P:$P,収穫記録!$D:$D,$J$1,収穫記録!$I:$I,$J$2,収穫記録!$J:$J,U$9,収穫記録!$F:$F,$I510,収穫記録!$B:$B,"&gt;="&amp;$J$5,収穫記録!$B:$B,"&lt;="&amp;$J$6)
/_xlfn.UNIQUE(_xlfn._xlws.FILTER($E:$E,$D:$D=$J$3))
/IF($J$4="総計",1,IF($J$4="割合",$H510,$K510/10))
),0)</f>
        <v/>
      </c>
      <c r="V510" s="51" t="str" cm="1">
        <f t="array" ref="V510">IFERROR(
IF(OR(V$9="",$I510=""),"",
SUMIFS(収穫記録!$P:$P,収穫記録!$D:$D,$J$1,収穫記録!$I:$I,$J$2,収穫記録!$J:$J,V$9,収穫記録!$F:$F,$I510,収穫記録!$B:$B,"&gt;="&amp;$J$5,収穫記録!$B:$B,"&lt;="&amp;$J$6)
/_xlfn.UNIQUE(_xlfn._xlws.FILTER($E:$E,$D:$D=$J$3))
/IF($J$4="総計",1,IF($J$4="割合",$H510,$K510/10))
),0)</f>
        <v/>
      </c>
      <c r="W510" s="51" t="str" cm="1">
        <f t="array" ref="W510">IFERROR(
IF(OR(W$9="",$I510=""),"",
SUMIFS(収穫記録!$P:$P,収穫記録!$D:$D,$J$1,収穫記録!$I:$I,$J$2,収穫記録!$J:$J,W$9,収穫記録!$F:$F,$I510,収穫記録!$B:$B,"&gt;="&amp;$J$5,収穫記録!$B:$B,"&lt;="&amp;$J$6)
/_xlfn.UNIQUE(_xlfn._xlws.FILTER($E:$E,$D:$D=$J$3))
/IF($J$4="総計",1,IF($J$4="割合",$H510,$K510/10))
),0)</f>
        <v/>
      </c>
      <c r="X510" s="51" t="str" cm="1">
        <f t="array" ref="X510">IFERROR(
IF(OR(X$9="",$I510=""),"",
SUMIFS(収穫記録!$P:$P,収穫記録!$D:$D,$J$1,収穫記録!$I:$I,$J$2,収穫記録!$J:$J,X$9,収穫記録!$F:$F,$I510,収穫記録!$B:$B,"&gt;="&amp;$J$5,収穫記録!$B:$B,"&lt;="&amp;$J$6)
/_xlfn.UNIQUE(_xlfn._xlws.FILTER($E:$E,$D:$D=$J$3))
/IF($J$4="総計",1,IF($J$4="割合",$H510,$K510/10))
),0)</f>
        <v/>
      </c>
    </row>
    <row r="511" spans="9:24" ht="19.5" thickTop="1">
      <c r="I511" t="s">
        <v>31</v>
      </c>
    </row>
  </sheetData>
  <sheetProtection sheet="1" objects="1" scenarios="1"/>
  <protectedRanges>
    <protectedRange sqref="J1:J6" name="範囲1"/>
  </protectedRanges>
  <phoneticPr fontId="3"/>
  <conditionalFormatting sqref="J11:J510">
    <cfRule type="expression" dxfId="4" priority="2">
      <formula>LEFT(J11,1)="※"</formula>
    </cfRule>
  </conditionalFormatting>
  <conditionalFormatting sqref="L10:X510">
    <cfRule type="expression" dxfId="3" priority="1">
      <formula>$J$4="割合"</formula>
    </cfRule>
    <cfRule type="cellIs" dxfId="2" priority="3" operator="equal">
      <formula>0</formula>
    </cfRule>
  </conditionalFormatting>
  <dataValidations count="6">
    <dataValidation type="list" allowBlank="1" showInputMessage="1" showErrorMessage="1" sqref="J4" xr:uid="{E4D48B6B-F00F-48CC-B940-BDE8ACE49CB4}">
      <formula1>"総計,10aあたり,割合"</formula1>
    </dataValidation>
    <dataValidation type="list" allowBlank="1" showInputMessage="1" showErrorMessage="1" sqref="J1" xr:uid="{39FACB56-71FF-41FF-97BF-1AF62D259BE4}">
      <formula1>$B:$B</formula1>
    </dataValidation>
    <dataValidation type="list" allowBlank="1" showInputMessage="1" showErrorMessage="1" sqref="J2" xr:uid="{23A75A42-4CE1-4E77-93DC-24BB50BCAA99}">
      <formula1>$C:$C</formula1>
    </dataValidation>
    <dataValidation type="list" allowBlank="1" showInputMessage="1" showErrorMessage="1" sqref="J3" xr:uid="{CEC64F31-7472-410C-9618-60A6E0D4DA48}">
      <formula1>$D:$D</formula1>
    </dataValidation>
    <dataValidation type="list" allowBlank="1" showInputMessage="1" showErrorMessage="1" sqref="J6" xr:uid="{A02F5759-0536-4E9A-84D8-4448D386ADD1}">
      <formula1>$G:$G</formula1>
    </dataValidation>
    <dataValidation type="list" allowBlank="1" showInputMessage="1" showErrorMessage="1" sqref="J5" xr:uid="{9EB90552-D0D6-45CA-93C8-3E729B085BEE}">
      <formula1>$F:$F</formula1>
    </dataValidation>
  </dataValidations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445F-635D-4510-848E-4A135BA0AD73}">
  <sheetPr>
    <tabColor theme="9" tint="-0.499984740745262"/>
  </sheetPr>
  <dimension ref="A1:X513"/>
  <sheetViews>
    <sheetView workbookViewId="0">
      <pane xSplit="11" ySplit="12" topLeftCell="L13" activePane="bottomRight" state="frozen"/>
      <selection pane="topRight" activeCell="K1" sqref="K1"/>
      <selection pane="bottomLeft" activeCell="A10" sqref="A10"/>
      <selection pane="bottomRight" activeCell="I3" sqref="I3"/>
    </sheetView>
  </sheetViews>
  <sheetFormatPr defaultRowHeight="18.75"/>
  <cols>
    <col min="1" max="1" width="8.125" hidden="1" customWidth="1"/>
    <col min="2" max="3" width="21.125" style="4" hidden="1" customWidth="1"/>
    <col min="4" max="7" width="8.125" hidden="1" customWidth="1"/>
    <col min="8" max="8" width="15" bestFit="1" customWidth="1"/>
    <col min="9" max="9" width="21.125" bestFit="1" customWidth="1"/>
    <col min="10" max="10" width="9" bestFit="1" customWidth="1"/>
    <col min="11" max="11" width="12.875" bestFit="1" customWidth="1"/>
    <col min="12" max="23" width="22.5" customWidth="1"/>
  </cols>
  <sheetData>
    <row r="1" spans="1:24">
      <c r="A1" t="s">
        <v>29</v>
      </c>
      <c r="B1" s="4" t="s">
        <v>15</v>
      </c>
      <c r="C1" s="4" t="s">
        <v>15</v>
      </c>
      <c r="D1" s="4" t="s">
        <v>15</v>
      </c>
      <c r="E1" s="4" t="s">
        <v>15</v>
      </c>
      <c r="F1" s="4" t="s">
        <v>15</v>
      </c>
      <c r="G1" t="e" cm="1">
        <f t="array" ref="G1:G2">VALUE(MID(_xlfn._xlws.FILTER(F:F,F:F&lt;&gt;""),FIND("（",_xlfn._xlws.FILTER(F:F,F:F&lt;&gt;""))+1,FIND("kg）",_xlfn._xlws.FILTER(F:F,F:F&lt;&gt;""))-FIND("（",_xlfn._xlws.FILTER(F:F,F:F&lt;&gt;""))-1))</f>
        <v>#VALUE!</v>
      </c>
      <c r="H1" t="s">
        <v>25</v>
      </c>
      <c r="I1" s="4">
        <f>MIN(収穫記録!B:B)</f>
        <v>0</v>
      </c>
    </row>
    <row r="2" spans="1:24">
      <c r="A2" cm="1">
        <f t="array" ref="A2">COUNTA(_xlfn.UNIQUE(_xlfn._xlws.FILTER(収穫記録!F:F,(収穫記録!F:F&lt;&gt;"圃場ID")*(収穫記録!F:F&lt;&gt;"")*(収穫記録!I:I=I5)*(収穫記録!J:J=I6)*(収穫記録!B:B&gt;=I3)*(収穫記録!B:B&lt;=I4))))</f>
        <v>1</v>
      </c>
      <c r="B2" s="4" t="e" cm="1">
        <f t="array" ref="B2">_xlfn._xlws.FILTER(_xlfn.SEQUENCE(EOMONTH(I2,0)-(EOMONTH(I1,-1)+1)+1,1,(EOMONTH(I1,-1)+1),1),DAY(_xlfn.SEQUENCE(EOMONTH(I2,0)-(EOMONTH(I1,-1)+1)+1,1,(EOMONTH(I1,-1)+1),1))=1)</f>
        <v>#NUM!</v>
      </c>
      <c r="C2" s="4" t="e" cm="1" vm="1">
        <f t="array" ref="C2">_xlfn._xlws.FILTER(
_xlfn._xlws.FILTER(_xlfn.SEQUENCE(EOMONTH(I2,1)-(EOMONTH(I1,0)+1)+1,1,(EOMONTH(I1,0)+1),1),(DAY(_xlfn.SEQUENCE(EOMONTH(I2,1)-(EOMONTH(I1,0)+1)+1,1,(EOMONTH(I1,0)+1),1))=1))-1,
_xlfn._xlws.FILTER(_xlfn.SEQUENCE(EOMONTH(I2,1)-(EOMONTH(I1,0)+1)+1,1,(EOMONTH(I1,0)+1),1),(DAY(_xlfn.SEQUENCE(EOMONTH(I2,1)-(EOMONTH(I1,0)+1)+1,1,(EOMONTH(I1,0)+1),1))=1))-1&gt;=I3
)</f>
        <v>#VALUE!</v>
      </c>
      <c r="D2" t="e" cm="1" vm="1">
        <f t="array" ref="D2">_xlfn.UNIQUE(_xlfn._xlws.FILTER(収穫記録!I:I,(収穫記録!B:B&gt;=I3)*(収穫記録!B:B&lt;=I4)))</f>
        <v>#VALUE!</v>
      </c>
      <c r="E2" t="e" cm="1" vm="1">
        <f t="array" ref="E2">_xlfn.UNIQUE(_xlfn._xlws.FILTER(収穫記録!J:J,(収穫記録!I:I=I5)*(収穫記録!B:B&gt;=I3)*(収穫記録!B:B&lt;=I4)))</f>
        <v>#VALUE!</v>
      </c>
      <c r="F2" t="s">
        <v>16</v>
      </c>
      <c r="G2">
        <v>1</v>
      </c>
      <c r="H2" t="s">
        <v>26</v>
      </c>
      <c r="I2" s="4">
        <f>MAX(収穫記録!B:B)</f>
        <v>0</v>
      </c>
    </row>
    <row r="3" spans="1:24">
      <c r="F3" t="str" cm="1">
        <f t="array" ref="F3">IFERROR(_xlfn.UNIQUE(
_xlfn._xlws.FILTER(収穫記録!L:L,(収穫記録!I:I=I5)*(収穫記録!B:B&gt;=I3)*(収穫記録!B:B&lt;=I4))
&amp;"（"&amp;
TEXT(
_xlfn._xlws.FILTER(収穫記録!M:M,(収穫記録!I:I=I5)*(収穫記録!B:B&gt;=I3)*(収穫記録!B:B&lt;=I4))/
_xlfn._xlws.FILTER(収穫記録!K:K,(収穫記録!I:I=I5)*(収穫記録!B:B&gt;=I3)*(収穫記録!B:B&lt;=I4)),
"#,##0")
&amp;"kg）"
),"")</f>
        <v/>
      </c>
      <c r="H3" t="s">
        <v>13</v>
      </c>
      <c r="I3" s="6" t="s">
        <v>15</v>
      </c>
      <c r="J3" s="7" t="str">
        <f>IF(COUNTIF(B:B,I3)=0,"◀ 集計開始日を選択し直してください",
IF(I3&gt;I4,"◀ 集計開始日は集計終了日より前の日付を設定してください","")
)</f>
        <v/>
      </c>
    </row>
    <row r="4" spans="1:24">
      <c r="A4" t="s">
        <v>30</v>
      </c>
      <c r="H4" t="s">
        <v>14</v>
      </c>
      <c r="I4" s="6" t="s">
        <v>15</v>
      </c>
      <c r="J4" s="7" t="str">
        <f>IFERROR(IF(COUNTIF(C:C,I4)=0,"◀ 集計終了日を選択し直してください",
IF(COUNT(H13)=0,"◀ 集計期間に収穫記録がありませんでした。集計期間を選択し直してください",""
)),"")</f>
        <v>◀ 集計期間に収穫記録がありませんでした。集計期間を選択し直してください</v>
      </c>
    </row>
    <row r="5" spans="1:24">
      <c r="A5" cm="1">
        <f t="array" ref="A5">COUNTA(_xlfn.UNIQUE(_xlfn._xlws.FILTER(収穫記録!D:D,(収穫記録!D:D&lt;&gt;"作付名")*(収穫記録!D:D&lt;&gt;"")*(収穫記録!I:I=I5)*(収穫記録!J:J=I6)*(収穫記録!B:B&gt;=I3)*(収穫記録!B:B&lt;=I4))))</f>
        <v>1</v>
      </c>
      <c r="H5" t="s">
        <v>27</v>
      </c>
      <c r="I5" s="3" t="s">
        <v>15</v>
      </c>
      <c r="J5" s="7" t="str">
        <f>IF(COUNTIF(D:D,I5)&gt;0,"","◀ 計測タイミングを選択し直してください")</f>
        <v/>
      </c>
    </row>
    <row r="6" spans="1:24">
      <c r="H6" t="s">
        <v>11</v>
      </c>
      <c r="I6" s="3" t="s">
        <v>15</v>
      </c>
      <c r="J6" s="7" t="str">
        <f>IF(COUNTIF(E:E,I6)&gt;0,"","◀ 品質・規格を選択し直してください")</f>
        <v/>
      </c>
    </row>
    <row r="7" spans="1:24">
      <c r="H7" t="s">
        <v>12</v>
      </c>
      <c r="I7" s="3" t="s">
        <v>15</v>
      </c>
      <c r="J7" s="7" t="str">
        <f>IF(COUNTIF(F:F,I7)&gt;0,"","◀ 集計単位を選択し直してください")</f>
        <v/>
      </c>
    </row>
    <row r="8" spans="1:24">
      <c r="H8" t="s">
        <v>33</v>
      </c>
      <c r="I8" s="3" t="s">
        <v>34</v>
      </c>
      <c r="J8" s="7" t="str">
        <f ca="1">IF(COUNTIF(I13:I512,"※"&amp;"*")*(I8="10aあたり")&gt;0,"◀ 「※」の圃場は作付面積＝0のため、10aあたりの収穫量を集計できません。","")</f>
        <v/>
      </c>
    </row>
    <row r="9" spans="1:24">
      <c r="I9" s="7" t="str">
        <f ca="1">IF(A2&gt;500,"▼ 集計対象となる圃場が500件を超えています。集計期間を絞り込んでください。もしくは、圃場を絞り込んで収穫記録を出力したデータを利用してください。",
IF(COUNTIF(I13:I512,"※"&amp;"*")&gt;0,"▼ 「※」の圃場は作付面積＝0のため、作付面積のある圃場と一緒に収穫記録を行った場合、収穫量＝0と記録されています。","")
)</f>
        <v/>
      </c>
      <c r="J9" s="7"/>
      <c r="K9" s="7"/>
    </row>
    <row r="10" spans="1:24" ht="19.5" thickBot="1">
      <c r="I10" s="7" t="str">
        <f>IF(A5&gt;12,"▼ 集計対象となる作付が12件を超えています。集計期間を絞り込んでください。もしくは、作付を絞り込んで収穫記録を出力したデータを利用してください。","")</f>
        <v/>
      </c>
      <c r="J10" s="7"/>
      <c r="K10" s="7"/>
    </row>
    <row r="11" spans="1:24" ht="20.25" thickTop="1" thickBot="1">
      <c r="H11" s="27"/>
      <c r="I11" s="26"/>
      <c r="J11" s="54" t="s">
        <v>32</v>
      </c>
      <c r="K11" s="63" t="s">
        <v>28</v>
      </c>
      <c r="L11" s="26" t="e" cm="1" vm="1">
        <f t="array" ref="L11">TRANSPOSE(_xlfn._xlws.SORT(_xlfn.UNIQUE(_xlfn._xlws.FILTER(収穫記録!D:D,(収穫記録!D:D&lt;&gt;"作付名")*(収穫記録!D:D&lt;&gt;"")*(収穫記録!I:I=I5)*(収穫記録!J:J=I6)*(収穫記録!B:B&gt;=I3)*(収穫記録!B:B&lt;=I4)))))</f>
        <v>#VALUE!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t="s">
        <v>31</v>
      </c>
    </row>
    <row r="12" spans="1:24" ht="20.25" thickTop="1" thickBot="1">
      <c r="H12" t="s">
        <v>21</v>
      </c>
      <c r="I12" s="60" t="s">
        <v>20</v>
      </c>
      <c r="J12" s="61" t="e" vm="2">
        <f ca="1">SUM(_xlfn.ANCHORARRAY(J13))</f>
        <v>#VALUE!</v>
      </c>
      <c r="K12" s="40" cm="1">
        <f t="array" aca="1" ref="K12" ca="1">IFERROR(
SUMIFS(収穫記録!$P:$P,収穫記録!$I:$I,$I$5,収穫記録!$J:$J,$I$6,収穫記録!$B:$B,"&gt;="&amp;$I$3,収穫記録!$B:$B,"&lt;="&amp;$I$4)
/_xlfn.UNIQUE(_xlfn._xlws.FILTER($G:$G,$F:$F=$I$7))
/IF($I$8="総計",1,J12/10),0)</f>
        <v>0</v>
      </c>
      <c r="L12" s="62" cm="1">
        <f t="array" ref="L12">IFERROR(
IF(L$11="","",
SUMIFS(収穫記録!$P:$P,収穫記録!$D:$D,L$11,収穫記録!$I:$I,$I$5,収穫記録!$J:$J,$I$6,収穫記録!$B:$B,"&gt;="&amp;$I$3,収穫記録!$B:$B,"&lt;="&amp;$I$4)
/_xlfn.UNIQUE(_xlfn._xlws.FILTER($G:$G,$F:$F=$I$7))
/IF($I$8="総計",1,SUMIFS($J13:$J512,L13:L512,"&lt;&gt;"&amp;0)*1/10)
),0)</f>
        <v>0</v>
      </c>
      <c r="M12" s="62" t="str" cm="1">
        <f t="array" ref="M12">IFERROR(
IF(M$11="","",
SUMIFS(収穫記録!$P:$P,収穫記録!$D:$D,M$11,収穫記録!$I:$I,$I$5,収穫記録!$J:$J,$I$6,収穫記録!$B:$B,"&gt;="&amp;$I$3,収穫記録!$B:$B,"&lt;="&amp;$I$4)
/_xlfn.UNIQUE(_xlfn._xlws.FILTER($G:$G,$F:$F=$I$7))
/IF($I$8="総計",1,SUMIFS($J13:$J512,M13:M512,"&lt;&gt;"&amp;0)*1/10)
),0)</f>
        <v/>
      </c>
      <c r="N12" s="62" t="str" cm="1">
        <f t="array" ref="N12">IFERROR(
IF(N$11="","",
SUMIFS(収穫記録!$P:$P,収穫記録!$D:$D,N$11,収穫記録!$I:$I,$I$5,収穫記録!$J:$J,$I$6,収穫記録!$B:$B,"&gt;="&amp;$I$3,収穫記録!$B:$B,"&lt;="&amp;$I$4)
/_xlfn.UNIQUE(_xlfn._xlws.FILTER($G:$G,$F:$F=$I$7))
/IF($I$8="総計",1,SUMIFS($J13:$J512,N13:N512,"&lt;&gt;"&amp;0)*1/10)
),0)</f>
        <v/>
      </c>
      <c r="O12" s="62" t="str" cm="1">
        <f t="array" ref="O12">IFERROR(
IF(O$11="","",
SUMIFS(収穫記録!$P:$P,収穫記録!$D:$D,O$11,収穫記録!$I:$I,$I$5,収穫記録!$J:$J,$I$6,収穫記録!$B:$B,"&gt;="&amp;$I$3,収穫記録!$B:$B,"&lt;="&amp;$I$4)
/_xlfn.UNIQUE(_xlfn._xlws.FILTER($G:$G,$F:$F=$I$7))
/IF($I$8="総計",1,SUMIFS($J13:$J512,O13:O512,"&lt;&gt;"&amp;0)*1/10)
),0)</f>
        <v/>
      </c>
      <c r="P12" s="62" t="str" cm="1">
        <f t="array" ref="P12">IFERROR(
IF(P$11="","",
SUMIFS(収穫記録!$P:$P,収穫記録!$D:$D,P$11,収穫記録!$I:$I,$I$5,収穫記録!$J:$J,$I$6,収穫記録!$B:$B,"&gt;="&amp;$I$3,収穫記録!$B:$B,"&lt;="&amp;$I$4)
/_xlfn.UNIQUE(_xlfn._xlws.FILTER($G:$G,$F:$F=$I$7))
/IF($I$8="総計",1,SUMIFS($J13:$J512,P13:P512,"&lt;&gt;"&amp;0)*1/10)
),0)</f>
        <v/>
      </c>
      <c r="Q12" s="62" t="str" cm="1">
        <f t="array" ref="Q12">IFERROR(
IF(Q$11="","",
SUMIFS(収穫記録!$P:$P,収穫記録!$D:$D,Q$11,収穫記録!$I:$I,$I$5,収穫記録!$J:$J,$I$6,収穫記録!$B:$B,"&gt;="&amp;$I$3,収穫記録!$B:$B,"&lt;="&amp;$I$4)
/_xlfn.UNIQUE(_xlfn._xlws.FILTER($G:$G,$F:$F=$I$7))
/IF($I$8="総計",1,SUMIFS($J13:$J512,Q13:Q512,"&lt;&gt;"&amp;0)*1/10)
),0)</f>
        <v/>
      </c>
      <c r="R12" s="62" t="str" cm="1">
        <f t="array" ref="R12">IFERROR(
IF(R$11="","",
SUMIFS(収穫記録!$P:$P,収穫記録!$D:$D,R$11,収穫記録!$I:$I,$I$5,収穫記録!$J:$J,$I$6,収穫記録!$B:$B,"&gt;="&amp;$I$3,収穫記録!$B:$B,"&lt;="&amp;$I$4)
/_xlfn.UNIQUE(_xlfn._xlws.FILTER($G:$G,$F:$F=$I$7))
/IF($I$8="総計",1,SUMIFS($J13:$J512,R13:R512,"&lt;&gt;"&amp;0)*1/10)
),0)</f>
        <v/>
      </c>
      <c r="S12" s="62" t="str" cm="1">
        <f t="array" ref="S12">IFERROR(
IF(S$11="","",
SUMIFS(収穫記録!$P:$P,収穫記録!$D:$D,S$11,収穫記録!$I:$I,$I$5,収穫記録!$J:$J,$I$6,収穫記録!$B:$B,"&gt;="&amp;$I$3,収穫記録!$B:$B,"&lt;="&amp;$I$4)
/_xlfn.UNIQUE(_xlfn._xlws.FILTER($G:$G,$F:$F=$I$7))
/IF($I$8="総計",1,SUMIFS($J13:$J512,S13:S512,"&lt;&gt;"&amp;0)*1/10)
),0)</f>
        <v/>
      </c>
      <c r="T12" s="62" t="str" cm="1">
        <f t="array" ref="T12">IFERROR(
IF(T$11="","",
SUMIFS(収穫記録!$P:$P,収穫記録!$D:$D,T$11,収穫記録!$I:$I,$I$5,収穫記録!$J:$J,$I$6,収穫記録!$B:$B,"&gt;="&amp;$I$3,収穫記録!$B:$B,"&lt;="&amp;$I$4)
/_xlfn.UNIQUE(_xlfn._xlws.FILTER($G:$G,$F:$F=$I$7))
/IF($I$8="総計",1,SUMIFS($J13:$J512,T13:T512,"&lt;&gt;"&amp;0)*1/10)
),0)</f>
        <v/>
      </c>
      <c r="U12" s="62" t="str" cm="1">
        <f t="array" ref="U12">IFERROR(
IF(U$11="","",
SUMIFS(収穫記録!$P:$P,収穫記録!$D:$D,U$11,収穫記録!$I:$I,$I$5,収穫記録!$J:$J,$I$6,収穫記録!$B:$B,"&gt;="&amp;$I$3,収穫記録!$B:$B,"&lt;="&amp;$I$4)
/_xlfn.UNIQUE(_xlfn._xlws.FILTER($G:$G,$F:$F=$I$7))
/IF($I$8="総計",1,SUMIFS($J13:$J512,U13:U512,"&lt;&gt;"&amp;0)*1/10)
),0)</f>
        <v/>
      </c>
      <c r="V12" s="62" t="str" cm="1">
        <f t="array" ref="V12">IFERROR(
IF(V$11="","",
SUMIFS(収穫記録!$P:$P,収穫記録!$D:$D,V$11,収穫記録!$I:$I,$I$5,収穫記録!$J:$J,$I$6,収穫記録!$B:$B,"&gt;="&amp;$I$3,収穫記録!$B:$B,"&lt;="&amp;$I$4)
/_xlfn.UNIQUE(_xlfn._xlws.FILTER($G:$G,$F:$F=$I$7))
/IF($I$8="総計",1,SUMIFS($J13:$J512,V13:V512,"&lt;&gt;"&amp;0)*1/10)
),0)</f>
        <v/>
      </c>
      <c r="W12" s="52" t="str" cm="1">
        <f t="array" ref="W12">IFERROR(
IF(W$11="","",
SUMIFS(収穫記録!$P:$P,収穫記録!$D:$D,W$11,収穫記録!$I:$I,$I$5,収穫記録!$J:$J,$I$6,収穫記録!$B:$B,"&gt;="&amp;$I$3,収穫記録!$B:$B,"&lt;="&amp;$I$4)
/_xlfn.UNIQUE(_xlfn._xlws.FILTER($G:$G,$F:$F=$I$7))
/IF($I$8="総計",1,SUMIFS($J13:$J512,W13:W512,"&lt;&gt;"&amp;0)*1/10)
),0)</f>
        <v/>
      </c>
    </row>
    <row r="13" spans="1:24" ht="19.5" thickTop="1">
      <c r="H13" s="27" t="e" cm="1" vm="1">
        <f t="array" ref="H13">_xlfn._xlws.SORT(_xlfn.UNIQUE(_xlfn._xlws.FILTER(収穫記録!F:F,(収穫記録!F:F&lt;&gt;"圃場ID")*(収穫記録!F:F&lt;&gt;"")*(収穫記録!I:I=I5)*(収穫記録!J:J=I6)*(収穫記録!B:B&gt;=I3)*(収穫記録!B:B&lt;=I4))))</f>
        <v>#VALUE!</v>
      </c>
      <c r="I13" s="29" t="e" cm="1" vm="2">
        <f t="array" aca="1" ref="I13" ca="1">IF(INDIRECT("J13:J"&amp;12+A2)=0,"※","　")&amp;
IF(INDIRECT("H12:H"&amp;11+A2)="","",VLOOKUP(INDIRECT("H12:H"&amp;11+A2),収穫記録!F:G,2,FALSE))</f>
        <v>#VALUE!</v>
      </c>
      <c r="J13" s="55" t="e" cm="1" vm="2">
        <f t="array" aca="1" ref="J13" ca="1">IF(INDIRECT("H13:H"&amp;12+A2)="","",VLOOKUP(INDIRECT("H13:H"&amp;12+A2),収穫記録!F:H,3,FALSE))</f>
        <v>#VALUE!</v>
      </c>
      <c r="K13" s="43" t="e" vm="2">
        <f t="shared" ref="K13:K76" si="0">IF(H13="","",SUM(L13:W13))</f>
        <v>#VALUE!</v>
      </c>
      <c r="L13" s="44" cm="1">
        <f t="array" ref="L13">IFERROR(
IF(OR(L$11="",$H13=""),"",
SUMIFS(収穫記録!$P:$P,収穫記録!$D:$D,L$11,収穫記録!$I:$I,$I$5,収穫記録!$J:$J,$I$6,収穫記録!$F:$F,$H13,収穫記録!$B:$B,"&gt;="&amp;$I$3,収穫記録!$B:$B,"&lt;="&amp;$I$4)
/_xlfn.UNIQUE(_xlfn._xlws.FILTER($G:$G,$F:$F=$I$7))
/IF($I$8="総計",1,$J13/10)
),0)</f>
        <v>0</v>
      </c>
      <c r="M13" s="56" cm="1">
        <f t="array" ref="M13">IFERROR(
IF(OR(M$11="",$H13=""),"",
SUMIFS(収穫記録!$P:$P,収穫記録!$D:$D,M$11,収穫記録!$I:$I,$I$5,収穫記録!$J:$J,$I$6,収穫記録!$F:$F,$H13,収穫記録!$B:$B,"&gt;="&amp;$I$3,収穫記録!$B:$B,"&lt;="&amp;$I$4)
/_xlfn.UNIQUE(_xlfn._xlws.FILTER($G:$G,$F:$F=$I$7))
/IF($I$8="総計",1,$J13/10)
),0)</f>
        <v>0</v>
      </c>
      <c r="N13" s="56" cm="1">
        <f t="array" ref="N13">IFERROR(
IF(OR(N$11="",$H13=""),"",
SUMIFS(収穫記録!$P:$P,収穫記録!$D:$D,N$11,収穫記録!$I:$I,$I$5,収穫記録!$J:$J,$I$6,収穫記録!$F:$F,$H13,収穫記録!$B:$B,"&gt;="&amp;$I$3,収穫記録!$B:$B,"&lt;="&amp;$I$4)
/_xlfn.UNIQUE(_xlfn._xlws.FILTER($G:$G,$F:$F=$I$7))
/IF($I$8="総計",1,$J13/10)
),0)</f>
        <v>0</v>
      </c>
      <c r="O13" s="56" cm="1">
        <f t="array" ref="O13">IFERROR(
IF(OR(O$11="",$H13=""),"",
SUMIFS(収穫記録!$P:$P,収穫記録!$D:$D,O$11,収穫記録!$I:$I,$I$5,収穫記録!$J:$J,$I$6,収穫記録!$F:$F,$H13,収穫記録!$B:$B,"&gt;="&amp;$I$3,収穫記録!$B:$B,"&lt;="&amp;$I$4)
/_xlfn.UNIQUE(_xlfn._xlws.FILTER($G:$G,$F:$F=$I$7))
/IF($I$8="総計",1,$J13/10)
),0)</f>
        <v>0</v>
      </c>
      <c r="P13" s="56" cm="1">
        <f t="array" ref="P13">IFERROR(
IF(OR(P$11="",$H13=""),"",
SUMIFS(収穫記録!$P:$P,収穫記録!$D:$D,P$11,収穫記録!$I:$I,$I$5,収穫記録!$J:$J,$I$6,収穫記録!$F:$F,$H13,収穫記録!$B:$B,"&gt;="&amp;$I$3,収穫記録!$B:$B,"&lt;="&amp;$I$4)
/_xlfn.UNIQUE(_xlfn._xlws.FILTER($G:$G,$F:$F=$I$7))
/IF($I$8="総計",1,$J13/10)
),0)</f>
        <v>0</v>
      </c>
      <c r="Q13" s="56" cm="1">
        <f t="array" ref="Q13">IFERROR(
IF(OR(Q$11="",$H13=""),"",
SUMIFS(収穫記録!$P:$P,収穫記録!$D:$D,Q$11,収穫記録!$I:$I,$I$5,収穫記録!$J:$J,$I$6,収穫記録!$F:$F,$H13,収穫記録!$B:$B,"&gt;="&amp;$I$3,収穫記録!$B:$B,"&lt;="&amp;$I$4)
/_xlfn.UNIQUE(_xlfn._xlws.FILTER($G:$G,$F:$F=$I$7))
/IF($I$8="総計",1,$J13/10)
),0)</f>
        <v>0</v>
      </c>
      <c r="R13" s="56" cm="1">
        <f t="array" ref="R13">IFERROR(
IF(OR(R$11="",$H13=""),"",
SUMIFS(収穫記録!$P:$P,収穫記録!$D:$D,R$11,収穫記録!$I:$I,$I$5,収穫記録!$J:$J,$I$6,収穫記録!$F:$F,$H13,収穫記録!$B:$B,"&gt;="&amp;$I$3,収穫記録!$B:$B,"&lt;="&amp;$I$4)
/_xlfn.UNIQUE(_xlfn._xlws.FILTER($G:$G,$F:$F=$I$7))
/IF($I$8="総計",1,$J13/10)
),0)</f>
        <v>0</v>
      </c>
      <c r="S13" s="56" cm="1">
        <f t="array" ref="S13">IFERROR(
IF(OR(S$11="",$H13=""),"",
SUMIFS(収穫記録!$P:$P,収穫記録!$D:$D,S$11,収穫記録!$I:$I,$I$5,収穫記録!$J:$J,$I$6,収穫記録!$F:$F,$H13,収穫記録!$B:$B,"&gt;="&amp;$I$3,収穫記録!$B:$B,"&lt;="&amp;$I$4)
/_xlfn.UNIQUE(_xlfn._xlws.FILTER($G:$G,$F:$F=$I$7))
/IF($I$8="総計",1,$J13/10)
),0)</f>
        <v>0</v>
      </c>
      <c r="T13" s="56" cm="1">
        <f t="array" ref="T13">IFERROR(
IF(OR(T$11="",$H13=""),"",
SUMIFS(収穫記録!$P:$P,収穫記録!$D:$D,T$11,収穫記録!$I:$I,$I$5,収穫記録!$J:$J,$I$6,収穫記録!$F:$F,$H13,収穫記録!$B:$B,"&gt;="&amp;$I$3,収穫記録!$B:$B,"&lt;="&amp;$I$4)
/_xlfn.UNIQUE(_xlfn._xlws.FILTER($G:$G,$F:$F=$I$7))
/IF($I$8="総計",1,$J13/10)
),0)</f>
        <v>0</v>
      </c>
      <c r="U13" s="56" cm="1">
        <f t="array" ref="U13">IFERROR(
IF(OR(U$11="",$H13=""),"",
SUMIFS(収穫記録!$P:$P,収穫記録!$D:$D,U$11,収穫記録!$I:$I,$I$5,収穫記録!$J:$J,$I$6,収穫記録!$F:$F,$H13,収穫記録!$B:$B,"&gt;="&amp;$I$3,収穫記録!$B:$B,"&lt;="&amp;$I$4)
/_xlfn.UNIQUE(_xlfn._xlws.FILTER($G:$G,$F:$F=$I$7))
/IF($I$8="総計",1,$J13/10)
),0)</f>
        <v>0</v>
      </c>
      <c r="V13" s="56" cm="1">
        <f t="array" ref="V13">IFERROR(
IF(OR(V$11="",$H13=""),"",
SUMIFS(収穫記録!$P:$P,収穫記録!$D:$D,V$11,収穫記録!$I:$I,$I$5,収穫記録!$J:$J,$I$6,収穫記録!$F:$F,$H13,収穫記録!$B:$B,"&gt;="&amp;$I$3,収穫記録!$B:$B,"&lt;="&amp;$I$4)
/_xlfn.UNIQUE(_xlfn._xlws.FILTER($G:$G,$F:$F=$I$7))
/IF($I$8="総計",1,$J13/10)
),0)</f>
        <v>0</v>
      </c>
      <c r="W13" s="56" cm="1">
        <f t="array" ref="W13">IFERROR(
IF(OR(W$11="",$H13=""),"",
SUMIFS(収穫記録!$P:$P,収穫記録!$D:$D,W$11,収穫記録!$I:$I,$I$5,収穫記録!$J:$J,$I$6,収穫記録!$F:$F,$H13,収穫記録!$B:$B,"&gt;="&amp;$I$3,収穫記録!$B:$B,"&lt;="&amp;$I$4)
/_xlfn.UNIQUE(_xlfn._xlws.FILTER($G:$G,$F:$F=$I$7))
/IF($I$8="総計",1,$J13/10)
),0)</f>
        <v>0</v>
      </c>
    </row>
    <row r="14" spans="1:24">
      <c r="H14" s="27"/>
      <c r="I14" s="30"/>
      <c r="J14" s="57"/>
      <c r="K14" s="46" t="str">
        <f t="shared" si="0"/>
        <v/>
      </c>
      <c r="L14" s="47" cm="1">
        <f t="array" ref="L14">IFERROR(
IF(OR(L$11="",$H14=""),"",
SUMIFS(収穫記録!$P:$P,収穫記録!$D:$D,L$11,収穫記録!$I:$I,$I$5,収穫記録!$J:$J,$I$6,収穫記録!$F:$F,$H14,収穫記録!$B:$B,"&gt;="&amp;$I$3,収穫記録!$B:$B,"&lt;="&amp;$I$4)
/_xlfn.UNIQUE(_xlfn._xlws.FILTER($G:$G,$F:$F=$I$7))
/IF($I$8="総計",1,$J14/10)
),0)</f>
        <v>0</v>
      </c>
      <c r="M14" s="58" t="str" cm="1">
        <f t="array" ref="M14">IFERROR(
IF(OR(M$11="",$H14=""),"",
SUMIFS(収穫記録!$P:$P,収穫記録!$D:$D,M$11,収穫記録!$I:$I,$I$5,収穫記録!$J:$J,$I$6,収穫記録!$F:$F,$H14,収穫記録!$B:$B,"&gt;="&amp;$I$3,収穫記録!$B:$B,"&lt;="&amp;$I$4)
/_xlfn.UNIQUE(_xlfn._xlws.FILTER($G:$G,$F:$F=$I$7))
/IF($I$8="総計",1,$J14/10)
),0)</f>
        <v/>
      </c>
      <c r="N14" s="58" t="str" cm="1">
        <f t="array" ref="N14">IFERROR(
IF(OR(N$11="",$H14=""),"",
SUMIFS(収穫記録!$P:$P,収穫記録!$D:$D,N$11,収穫記録!$I:$I,$I$5,収穫記録!$J:$J,$I$6,収穫記録!$F:$F,$H14,収穫記録!$B:$B,"&gt;="&amp;$I$3,収穫記録!$B:$B,"&lt;="&amp;$I$4)
/_xlfn.UNIQUE(_xlfn._xlws.FILTER($G:$G,$F:$F=$I$7))
/IF($I$8="総計",1,$J14/10)
),0)</f>
        <v/>
      </c>
      <c r="O14" s="58" t="str" cm="1">
        <f t="array" ref="O14">IFERROR(
IF(OR(O$11="",$H14=""),"",
SUMIFS(収穫記録!$P:$P,収穫記録!$D:$D,O$11,収穫記録!$I:$I,$I$5,収穫記録!$J:$J,$I$6,収穫記録!$F:$F,$H14,収穫記録!$B:$B,"&gt;="&amp;$I$3,収穫記録!$B:$B,"&lt;="&amp;$I$4)
/_xlfn.UNIQUE(_xlfn._xlws.FILTER($G:$G,$F:$F=$I$7))
/IF($I$8="総計",1,$J14/10)
),0)</f>
        <v/>
      </c>
      <c r="P14" s="58" t="str" cm="1">
        <f t="array" ref="P14">IFERROR(
IF(OR(P$11="",$H14=""),"",
SUMIFS(収穫記録!$P:$P,収穫記録!$D:$D,P$11,収穫記録!$I:$I,$I$5,収穫記録!$J:$J,$I$6,収穫記録!$F:$F,$H14,収穫記録!$B:$B,"&gt;="&amp;$I$3,収穫記録!$B:$B,"&lt;="&amp;$I$4)
/_xlfn.UNIQUE(_xlfn._xlws.FILTER($G:$G,$F:$F=$I$7))
/IF($I$8="総計",1,$J14/10)
),0)</f>
        <v/>
      </c>
      <c r="Q14" s="58" t="str" cm="1">
        <f t="array" ref="Q14">IFERROR(
IF(OR(Q$11="",$H14=""),"",
SUMIFS(収穫記録!$P:$P,収穫記録!$D:$D,Q$11,収穫記録!$I:$I,$I$5,収穫記録!$J:$J,$I$6,収穫記録!$F:$F,$H14,収穫記録!$B:$B,"&gt;="&amp;$I$3,収穫記録!$B:$B,"&lt;="&amp;$I$4)
/_xlfn.UNIQUE(_xlfn._xlws.FILTER($G:$G,$F:$F=$I$7))
/IF($I$8="総計",1,$J14/10)
),0)</f>
        <v/>
      </c>
      <c r="R14" s="58" t="str" cm="1">
        <f t="array" ref="R14">IFERROR(
IF(OR(R$11="",$H14=""),"",
SUMIFS(収穫記録!$P:$P,収穫記録!$D:$D,R$11,収穫記録!$I:$I,$I$5,収穫記録!$J:$J,$I$6,収穫記録!$F:$F,$H14,収穫記録!$B:$B,"&gt;="&amp;$I$3,収穫記録!$B:$B,"&lt;="&amp;$I$4)
/_xlfn.UNIQUE(_xlfn._xlws.FILTER($G:$G,$F:$F=$I$7))
/IF($I$8="総計",1,$J14/10)
),0)</f>
        <v/>
      </c>
      <c r="S14" s="58" t="str" cm="1">
        <f t="array" ref="S14">IFERROR(
IF(OR(S$11="",$H14=""),"",
SUMIFS(収穫記録!$P:$P,収穫記録!$D:$D,S$11,収穫記録!$I:$I,$I$5,収穫記録!$J:$J,$I$6,収穫記録!$F:$F,$H14,収穫記録!$B:$B,"&gt;="&amp;$I$3,収穫記録!$B:$B,"&lt;="&amp;$I$4)
/_xlfn.UNIQUE(_xlfn._xlws.FILTER($G:$G,$F:$F=$I$7))
/IF($I$8="総計",1,$J14/10)
),0)</f>
        <v/>
      </c>
      <c r="T14" s="58" t="str" cm="1">
        <f t="array" ref="T14">IFERROR(
IF(OR(T$11="",$H14=""),"",
SUMIFS(収穫記録!$P:$P,収穫記録!$D:$D,T$11,収穫記録!$I:$I,$I$5,収穫記録!$J:$J,$I$6,収穫記録!$F:$F,$H14,収穫記録!$B:$B,"&gt;="&amp;$I$3,収穫記録!$B:$B,"&lt;="&amp;$I$4)
/_xlfn.UNIQUE(_xlfn._xlws.FILTER($G:$G,$F:$F=$I$7))
/IF($I$8="総計",1,$J14/10)
),0)</f>
        <v/>
      </c>
      <c r="U14" s="58" t="str" cm="1">
        <f t="array" ref="U14">IFERROR(
IF(OR(U$11="",$H14=""),"",
SUMIFS(収穫記録!$P:$P,収穫記録!$D:$D,U$11,収穫記録!$I:$I,$I$5,収穫記録!$J:$J,$I$6,収穫記録!$F:$F,$H14,収穫記録!$B:$B,"&gt;="&amp;$I$3,収穫記録!$B:$B,"&lt;="&amp;$I$4)
/_xlfn.UNIQUE(_xlfn._xlws.FILTER($G:$G,$F:$F=$I$7))
/IF($I$8="総計",1,$J14/10)
),0)</f>
        <v/>
      </c>
      <c r="V14" s="58" t="str" cm="1">
        <f t="array" ref="V14">IFERROR(
IF(OR(V$11="",$H14=""),"",
SUMIFS(収穫記録!$P:$P,収穫記録!$D:$D,V$11,収穫記録!$I:$I,$I$5,収穫記録!$J:$J,$I$6,収穫記録!$F:$F,$H14,収穫記録!$B:$B,"&gt;="&amp;$I$3,収穫記録!$B:$B,"&lt;="&amp;$I$4)
/_xlfn.UNIQUE(_xlfn._xlws.FILTER($G:$G,$F:$F=$I$7))
/IF($I$8="総計",1,$J14/10)
),0)</f>
        <v/>
      </c>
      <c r="W14" s="58" t="str" cm="1">
        <f t="array" ref="W14">IFERROR(
IF(OR(W$11="",$H14=""),"",
SUMIFS(収穫記録!$P:$P,収穫記録!$D:$D,W$11,収穫記録!$I:$I,$I$5,収穫記録!$J:$J,$I$6,収穫記録!$F:$F,$H14,収穫記録!$B:$B,"&gt;="&amp;$I$3,収穫記録!$B:$B,"&lt;="&amp;$I$4)
/_xlfn.UNIQUE(_xlfn._xlws.FILTER($G:$G,$F:$F=$I$7))
/IF($I$8="総計",1,$J14/10)
),0)</f>
        <v/>
      </c>
    </row>
    <row r="15" spans="1:24">
      <c r="H15" s="27"/>
      <c r="I15" s="30"/>
      <c r="J15" s="57"/>
      <c r="K15" s="46" t="str">
        <f t="shared" si="0"/>
        <v/>
      </c>
      <c r="L15" s="47" cm="1">
        <f t="array" ref="L15">IFERROR(
IF(OR(L$11="",$H15=""),"",
SUMIFS(収穫記録!$P:$P,収穫記録!$D:$D,L$11,収穫記録!$I:$I,$I$5,収穫記録!$J:$J,$I$6,収穫記録!$F:$F,$H15,収穫記録!$B:$B,"&gt;="&amp;$I$3,収穫記録!$B:$B,"&lt;="&amp;$I$4)
/_xlfn.UNIQUE(_xlfn._xlws.FILTER($G:$G,$F:$F=$I$7))
/IF($I$8="総計",1,$J15/10)
),0)</f>
        <v>0</v>
      </c>
      <c r="M15" s="58" t="str" cm="1">
        <f t="array" ref="M15">IFERROR(
IF(OR(M$11="",$H15=""),"",
SUMIFS(収穫記録!$P:$P,収穫記録!$D:$D,M$11,収穫記録!$I:$I,$I$5,収穫記録!$J:$J,$I$6,収穫記録!$F:$F,$H15,収穫記録!$B:$B,"&gt;="&amp;$I$3,収穫記録!$B:$B,"&lt;="&amp;$I$4)
/_xlfn.UNIQUE(_xlfn._xlws.FILTER($G:$G,$F:$F=$I$7))
/IF($I$8="総計",1,$J15/10)
),0)</f>
        <v/>
      </c>
      <c r="N15" s="58" t="str" cm="1">
        <f t="array" ref="N15">IFERROR(
IF(OR(N$11="",$H15=""),"",
SUMIFS(収穫記録!$P:$P,収穫記録!$D:$D,N$11,収穫記録!$I:$I,$I$5,収穫記録!$J:$J,$I$6,収穫記録!$F:$F,$H15,収穫記録!$B:$B,"&gt;="&amp;$I$3,収穫記録!$B:$B,"&lt;="&amp;$I$4)
/_xlfn.UNIQUE(_xlfn._xlws.FILTER($G:$G,$F:$F=$I$7))
/IF($I$8="総計",1,$J15/10)
),0)</f>
        <v/>
      </c>
      <c r="O15" s="58" t="str" cm="1">
        <f t="array" ref="O15">IFERROR(
IF(OR(O$11="",$H15=""),"",
SUMIFS(収穫記録!$P:$P,収穫記録!$D:$D,O$11,収穫記録!$I:$I,$I$5,収穫記録!$J:$J,$I$6,収穫記録!$F:$F,$H15,収穫記録!$B:$B,"&gt;="&amp;$I$3,収穫記録!$B:$B,"&lt;="&amp;$I$4)
/_xlfn.UNIQUE(_xlfn._xlws.FILTER($G:$G,$F:$F=$I$7))
/IF($I$8="総計",1,$J15/10)
),0)</f>
        <v/>
      </c>
      <c r="P15" s="58" t="str" cm="1">
        <f t="array" ref="P15">IFERROR(
IF(OR(P$11="",$H15=""),"",
SUMIFS(収穫記録!$P:$P,収穫記録!$D:$D,P$11,収穫記録!$I:$I,$I$5,収穫記録!$J:$J,$I$6,収穫記録!$F:$F,$H15,収穫記録!$B:$B,"&gt;="&amp;$I$3,収穫記録!$B:$B,"&lt;="&amp;$I$4)
/_xlfn.UNIQUE(_xlfn._xlws.FILTER($G:$G,$F:$F=$I$7))
/IF($I$8="総計",1,$J15/10)
),0)</f>
        <v/>
      </c>
      <c r="Q15" s="58" t="str" cm="1">
        <f t="array" ref="Q15">IFERROR(
IF(OR(Q$11="",$H15=""),"",
SUMIFS(収穫記録!$P:$P,収穫記録!$D:$D,Q$11,収穫記録!$I:$I,$I$5,収穫記録!$J:$J,$I$6,収穫記録!$F:$F,$H15,収穫記録!$B:$B,"&gt;="&amp;$I$3,収穫記録!$B:$B,"&lt;="&amp;$I$4)
/_xlfn.UNIQUE(_xlfn._xlws.FILTER($G:$G,$F:$F=$I$7))
/IF($I$8="総計",1,$J15/10)
),0)</f>
        <v/>
      </c>
      <c r="R15" s="58" t="str" cm="1">
        <f t="array" ref="R15">IFERROR(
IF(OR(R$11="",$H15=""),"",
SUMIFS(収穫記録!$P:$P,収穫記録!$D:$D,R$11,収穫記録!$I:$I,$I$5,収穫記録!$J:$J,$I$6,収穫記録!$F:$F,$H15,収穫記録!$B:$B,"&gt;="&amp;$I$3,収穫記録!$B:$B,"&lt;="&amp;$I$4)
/_xlfn.UNIQUE(_xlfn._xlws.FILTER($G:$G,$F:$F=$I$7))
/IF($I$8="総計",1,$J15/10)
),0)</f>
        <v/>
      </c>
      <c r="S15" s="58" t="str" cm="1">
        <f t="array" ref="S15">IFERROR(
IF(OR(S$11="",$H15=""),"",
SUMIFS(収穫記録!$P:$P,収穫記録!$D:$D,S$11,収穫記録!$I:$I,$I$5,収穫記録!$J:$J,$I$6,収穫記録!$F:$F,$H15,収穫記録!$B:$B,"&gt;="&amp;$I$3,収穫記録!$B:$B,"&lt;="&amp;$I$4)
/_xlfn.UNIQUE(_xlfn._xlws.FILTER($G:$G,$F:$F=$I$7))
/IF($I$8="総計",1,$J15/10)
),0)</f>
        <v/>
      </c>
      <c r="T15" s="58" t="str" cm="1">
        <f t="array" ref="T15">IFERROR(
IF(OR(T$11="",$H15=""),"",
SUMIFS(収穫記録!$P:$P,収穫記録!$D:$D,T$11,収穫記録!$I:$I,$I$5,収穫記録!$J:$J,$I$6,収穫記録!$F:$F,$H15,収穫記録!$B:$B,"&gt;="&amp;$I$3,収穫記録!$B:$B,"&lt;="&amp;$I$4)
/_xlfn.UNIQUE(_xlfn._xlws.FILTER($G:$G,$F:$F=$I$7))
/IF($I$8="総計",1,$J15/10)
),0)</f>
        <v/>
      </c>
      <c r="U15" s="58" t="str" cm="1">
        <f t="array" ref="U15">IFERROR(
IF(OR(U$11="",$H15=""),"",
SUMIFS(収穫記録!$P:$P,収穫記録!$D:$D,U$11,収穫記録!$I:$I,$I$5,収穫記録!$J:$J,$I$6,収穫記録!$F:$F,$H15,収穫記録!$B:$B,"&gt;="&amp;$I$3,収穫記録!$B:$B,"&lt;="&amp;$I$4)
/_xlfn.UNIQUE(_xlfn._xlws.FILTER($G:$G,$F:$F=$I$7))
/IF($I$8="総計",1,$J15/10)
),0)</f>
        <v/>
      </c>
      <c r="V15" s="58" t="str" cm="1">
        <f t="array" ref="V15">IFERROR(
IF(OR(V$11="",$H15=""),"",
SUMIFS(収穫記録!$P:$P,収穫記録!$D:$D,V$11,収穫記録!$I:$I,$I$5,収穫記録!$J:$J,$I$6,収穫記録!$F:$F,$H15,収穫記録!$B:$B,"&gt;="&amp;$I$3,収穫記録!$B:$B,"&lt;="&amp;$I$4)
/_xlfn.UNIQUE(_xlfn._xlws.FILTER($G:$G,$F:$F=$I$7))
/IF($I$8="総計",1,$J15/10)
),0)</f>
        <v/>
      </c>
      <c r="W15" s="58" t="str" cm="1">
        <f t="array" ref="W15">IFERROR(
IF(OR(W$11="",$H15=""),"",
SUMIFS(収穫記録!$P:$P,収穫記録!$D:$D,W$11,収穫記録!$I:$I,$I$5,収穫記録!$J:$J,$I$6,収穫記録!$F:$F,$H15,収穫記録!$B:$B,"&gt;="&amp;$I$3,収穫記録!$B:$B,"&lt;="&amp;$I$4)
/_xlfn.UNIQUE(_xlfn._xlws.FILTER($G:$G,$F:$F=$I$7))
/IF($I$8="総計",1,$J15/10)
),0)</f>
        <v/>
      </c>
    </row>
    <row r="16" spans="1:24">
      <c r="H16" s="27"/>
      <c r="I16" s="30"/>
      <c r="J16" s="57"/>
      <c r="K16" s="46" t="str">
        <f t="shared" si="0"/>
        <v/>
      </c>
      <c r="L16" s="47" cm="1">
        <f t="array" ref="L16">IFERROR(
IF(OR(L$11="",$H16=""),"",
SUMIFS(収穫記録!$P:$P,収穫記録!$D:$D,L$11,収穫記録!$I:$I,$I$5,収穫記録!$J:$J,$I$6,収穫記録!$F:$F,$H16,収穫記録!$B:$B,"&gt;="&amp;$I$3,収穫記録!$B:$B,"&lt;="&amp;$I$4)
/_xlfn.UNIQUE(_xlfn._xlws.FILTER($G:$G,$F:$F=$I$7))
/IF($I$8="総計",1,$J16/10)
),0)</f>
        <v>0</v>
      </c>
      <c r="M16" s="58" t="str" cm="1">
        <f t="array" ref="M16">IFERROR(
IF(OR(M$11="",$H16=""),"",
SUMIFS(収穫記録!$P:$P,収穫記録!$D:$D,M$11,収穫記録!$I:$I,$I$5,収穫記録!$J:$J,$I$6,収穫記録!$F:$F,$H16,収穫記録!$B:$B,"&gt;="&amp;$I$3,収穫記録!$B:$B,"&lt;="&amp;$I$4)
/_xlfn.UNIQUE(_xlfn._xlws.FILTER($G:$G,$F:$F=$I$7))
/IF($I$8="総計",1,$J16/10)
),0)</f>
        <v/>
      </c>
      <c r="N16" s="58" t="str" cm="1">
        <f t="array" ref="N16">IFERROR(
IF(OR(N$11="",$H16=""),"",
SUMIFS(収穫記録!$P:$P,収穫記録!$D:$D,N$11,収穫記録!$I:$I,$I$5,収穫記録!$J:$J,$I$6,収穫記録!$F:$F,$H16,収穫記録!$B:$B,"&gt;="&amp;$I$3,収穫記録!$B:$B,"&lt;="&amp;$I$4)
/_xlfn.UNIQUE(_xlfn._xlws.FILTER($G:$G,$F:$F=$I$7))
/IF($I$8="総計",1,$J16/10)
),0)</f>
        <v/>
      </c>
      <c r="O16" s="58" t="str" cm="1">
        <f t="array" ref="O16">IFERROR(
IF(OR(O$11="",$H16=""),"",
SUMIFS(収穫記録!$P:$P,収穫記録!$D:$D,O$11,収穫記録!$I:$I,$I$5,収穫記録!$J:$J,$I$6,収穫記録!$F:$F,$H16,収穫記録!$B:$B,"&gt;="&amp;$I$3,収穫記録!$B:$B,"&lt;="&amp;$I$4)
/_xlfn.UNIQUE(_xlfn._xlws.FILTER($G:$G,$F:$F=$I$7))
/IF($I$8="総計",1,$J16/10)
),0)</f>
        <v/>
      </c>
      <c r="P16" s="58" t="str" cm="1">
        <f t="array" ref="P16">IFERROR(
IF(OR(P$11="",$H16=""),"",
SUMIFS(収穫記録!$P:$P,収穫記録!$D:$D,P$11,収穫記録!$I:$I,$I$5,収穫記録!$J:$J,$I$6,収穫記録!$F:$F,$H16,収穫記録!$B:$B,"&gt;="&amp;$I$3,収穫記録!$B:$B,"&lt;="&amp;$I$4)
/_xlfn.UNIQUE(_xlfn._xlws.FILTER($G:$G,$F:$F=$I$7))
/IF($I$8="総計",1,$J16/10)
),0)</f>
        <v/>
      </c>
      <c r="Q16" s="58" t="str" cm="1">
        <f t="array" ref="Q16">IFERROR(
IF(OR(Q$11="",$H16=""),"",
SUMIFS(収穫記録!$P:$P,収穫記録!$D:$D,Q$11,収穫記録!$I:$I,$I$5,収穫記録!$J:$J,$I$6,収穫記録!$F:$F,$H16,収穫記録!$B:$B,"&gt;="&amp;$I$3,収穫記録!$B:$B,"&lt;="&amp;$I$4)
/_xlfn.UNIQUE(_xlfn._xlws.FILTER($G:$G,$F:$F=$I$7))
/IF($I$8="総計",1,$J16/10)
),0)</f>
        <v/>
      </c>
      <c r="R16" s="58" t="str" cm="1">
        <f t="array" ref="R16">IFERROR(
IF(OR(R$11="",$H16=""),"",
SUMIFS(収穫記録!$P:$P,収穫記録!$D:$D,R$11,収穫記録!$I:$I,$I$5,収穫記録!$J:$J,$I$6,収穫記録!$F:$F,$H16,収穫記録!$B:$B,"&gt;="&amp;$I$3,収穫記録!$B:$B,"&lt;="&amp;$I$4)
/_xlfn.UNIQUE(_xlfn._xlws.FILTER($G:$G,$F:$F=$I$7))
/IF($I$8="総計",1,$J16/10)
),0)</f>
        <v/>
      </c>
      <c r="S16" s="58" t="str" cm="1">
        <f t="array" ref="S16">IFERROR(
IF(OR(S$11="",$H16=""),"",
SUMIFS(収穫記録!$P:$P,収穫記録!$D:$D,S$11,収穫記録!$I:$I,$I$5,収穫記録!$J:$J,$I$6,収穫記録!$F:$F,$H16,収穫記録!$B:$B,"&gt;="&amp;$I$3,収穫記録!$B:$B,"&lt;="&amp;$I$4)
/_xlfn.UNIQUE(_xlfn._xlws.FILTER($G:$G,$F:$F=$I$7))
/IF($I$8="総計",1,$J16/10)
),0)</f>
        <v/>
      </c>
      <c r="T16" s="58" t="str" cm="1">
        <f t="array" ref="T16">IFERROR(
IF(OR(T$11="",$H16=""),"",
SUMIFS(収穫記録!$P:$P,収穫記録!$D:$D,T$11,収穫記録!$I:$I,$I$5,収穫記録!$J:$J,$I$6,収穫記録!$F:$F,$H16,収穫記録!$B:$B,"&gt;="&amp;$I$3,収穫記録!$B:$B,"&lt;="&amp;$I$4)
/_xlfn.UNIQUE(_xlfn._xlws.FILTER($G:$G,$F:$F=$I$7))
/IF($I$8="総計",1,$J16/10)
),0)</f>
        <v/>
      </c>
      <c r="U16" s="58" t="str" cm="1">
        <f t="array" ref="U16">IFERROR(
IF(OR(U$11="",$H16=""),"",
SUMIFS(収穫記録!$P:$P,収穫記録!$D:$D,U$11,収穫記録!$I:$I,$I$5,収穫記録!$J:$J,$I$6,収穫記録!$F:$F,$H16,収穫記録!$B:$B,"&gt;="&amp;$I$3,収穫記録!$B:$B,"&lt;="&amp;$I$4)
/_xlfn.UNIQUE(_xlfn._xlws.FILTER($G:$G,$F:$F=$I$7))
/IF($I$8="総計",1,$J16/10)
),0)</f>
        <v/>
      </c>
      <c r="V16" s="58" t="str" cm="1">
        <f t="array" ref="V16">IFERROR(
IF(OR(V$11="",$H16=""),"",
SUMIFS(収穫記録!$P:$P,収穫記録!$D:$D,V$11,収穫記録!$I:$I,$I$5,収穫記録!$J:$J,$I$6,収穫記録!$F:$F,$H16,収穫記録!$B:$B,"&gt;="&amp;$I$3,収穫記録!$B:$B,"&lt;="&amp;$I$4)
/_xlfn.UNIQUE(_xlfn._xlws.FILTER($G:$G,$F:$F=$I$7))
/IF($I$8="総計",1,$J16/10)
),0)</f>
        <v/>
      </c>
      <c r="W16" s="58" t="str" cm="1">
        <f t="array" ref="W16">IFERROR(
IF(OR(W$11="",$H16=""),"",
SUMIFS(収穫記録!$P:$P,収穫記録!$D:$D,W$11,収穫記録!$I:$I,$I$5,収穫記録!$J:$J,$I$6,収穫記録!$F:$F,$H16,収穫記録!$B:$B,"&gt;="&amp;$I$3,収穫記録!$B:$B,"&lt;="&amp;$I$4)
/_xlfn.UNIQUE(_xlfn._xlws.FILTER($G:$G,$F:$F=$I$7))
/IF($I$8="総計",1,$J16/10)
),0)</f>
        <v/>
      </c>
    </row>
    <row r="17" spans="8:23">
      <c r="H17" s="27"/>
      <c r="I17" s="30"/>
      <c r="J17" s="57"/>
      <c r="K17" s="46" t="str">
        <f t="shared" si="0"/>
        <v/>
      </c>
      <c r="L17" s="47" cm="1">
        <f t="array" ref="L17">IFERROR(
IF(OR(L$11="",$H17=""),"",
SUMIFS(収穫記録!$P:$P,収穫記録!$D:$D,L$11,収穫記録!$I:$I,$I$5,収穫記録!$J:$J,$I$6,収穫記録!$F:$F,$H17,収穫記録!$B:$B,"&gt;="&amp;$I$3,収穫記録!$B:$B,"&lt;="&amp;$I$4)
/_xlfn.UNIQUE(_xlfn._xlws.FILTER($G:$G,$F:$F=$I$7))
/IF($I$8="総計",1,$J17/10)
),0)</f>
        <v>0</v>
      </c>
      <c r="M17" s="58" t="str" cm="1">
        <f t="array" ref="M17">IFERROR(
IF(OR(M$11="",$H17=""),"",
SUMIFS(収穫記録!$P:$P,収穫記録!$D:$D,M$11,収穫記録!$I:$I,$I$5,収穫記録!$J:$J,$I$6,収穫記録!$F:$F,$H17,収穫記録!$B:$B,"&gt;="&amp;$I$3,収穫記録!$B:$B,"&lt;="&amp;$I$4)
/_xlfn.UNIQUE(_xlfn._xlws.FILTER($G:$G,$F:$F=$I$7))
/IF($I$8="総計",1,$J17/10)
),0)</f>
        <v/>
      </c>
      <c r="N17" s="58" t="str" cm="1">
        <f t="array" ref="N17">IFERROR(
IF(OR(N$11="",$H17=""),"",
SUMIFS(収穫記録!$P:$P,収穫記録!$D:$D,N$11,収穫記録!$I:$I,$I$5,収穫記録!$J:$J,$I$6,収穫記録!$F:$F,$H17,収穫記録!$B:$B,"&gt;="&amp;$I$3,収穫記録!$B:$B,"&lt;="&amp;$I$4)
/_xlfn.UNIQUE(_xlfn._xlws.FILTER($G:$G,$F:$F=$I$7))
/IF($I$8="総計",1,$J17/10)
),0)</f>
        <v/>
      </c>
      <c r="O17" s="58" t="str" cm="1">
        <f t="array" ref="O17">IFERROR(
IF(OR(O$11="",$H17=""),"",
SUMIFS(収穫記録!$P:$P,収穫記録!$D:$D,O$11,収穫記録!$I:$I,$I$5,収穫記録!$J:$J,$I$6,収穫記録!$F:$F,$H17,収穫記録!$B:$B,"&gt;="&amp;$I$3,収穫記録!$B:$B,"&lt;="&amp;$I$4)
/_xlfn.UNIQUE(_xlfn._xlws.FILTER($G:$G,$F:$F=$I$7))
/IF($I$8="総計",1,$J17/10)
),0)</f>
        <v/>
      </c>
      <c r="P17" s="58" t="str" cm="1">
        <f t="array" ref="P17">IFERROR(
IF(OR(P$11="",$H17=""),"",
SUMIFS(収穫記録!$P:$P,収穫記録!$D:$D,P$11,収穫記録!$I:$I,$I$5,収穫記録!$J:$J,$I$6,収穫記録!$F:$F,$H17,収穫記録!$B:$B,"&gt;="&amp;$I$3,収穫記録!$B:$B,"&lt;="&amp;$I$4)
/_xlfn.UNIQUE(_xlfn._xlws.FILTER($G:$G,$F:$F=$I$7))
/IF($I$8="総計",1,$J17/10)
),0)</f>
        <v/>
      </c>
      <c r="Q17" s="58" t="str" cm="1">
        <f t="array" ref="Q17">IFERROR(
IF(OR(Q$11="",$H17=""),"",
SUMIFS(収穫記録!$P:$P,収穫記録!$D:$D,Q$11,収穫記録!$I:$I,$I$5,収穫記録!$J:$J,$I$6,収穫記録!$F:$F,$H17,収穫記録!$B:$B,"&gt;="&amp;$I$3,収穫記録!$B:$B,"&lt;="&amp;$I$4)
/_xlfn.UNIQUE(_xlfn._xlws.FILTER($G:$G,$F:$F=$I$7))
/IF($I$8="総計",1,$J17/10)
),0)</f>
        <v/>
      </c>
      <c r="R17" s="58" t="str" cm="1">
        <f t="array" ref="R17">IFERROR(
IF(OR(R$11="",$H17=""),"",
SUMIFS(収穫記録!$P:$P,収穫記録!$D:$D,R$11,収穫記録!$I:$I,$I$5,収穫記録!$J:$J,$I$6,収穫記録!$F:$F,$H17,収穫記録!$B:$B,"&gt;="&amp;$I$3,収穫記録!$B:$B,"&lt;="&amp;$I$4)
/_xlfn.UNIQUE(_xlfn._xlws.FILTER($G:$G,$F:$F=$I$7))
/IF($I$8="総計",1,$J17/10)
),0)</f>
        <v/>
      </c>
      <c r="S17" s="58" t="str" cm="1">
        <f t="array" ref="S17">IFERROR(
IF(OR(S$11="",$H17=""),"",
SUMIFS(収穫記録!$P:$P,収穫記録!$D:$D,S$11,収穫記録!$I:$I,$I$5,収穫記録!$J:$J,$I$6,収穫記録!$F:$F,$H17,収穫記録!$B:$B,"&gt;="&amp;$I$3,収穫記録!$B:$B,"&lt;="&amp;$I$4)
/_xlfn.UNIQUE(_xlfn._xlws.FILTER($G:$G,$F:$F=$I$7))
/IF($I$8="総計",1,$J17/10)
),0)</f>
        <v/>
      </c>
      <c r="T17" s="58" t="str" cm="1">
        <f t="array" ref="T17">IFERROR(
IF(OR(T$11="",$H17=""),"",
SUMIFS(収穫記録!$P:$P,収穫記録!$D:$D,T$11,収穫記録!$I:$I,$I$5,収穫記録!$J:$J,$I$6,収穫記録!$F:$F,$H17,収穫記録!$B:$B,"&gt;="&amp;$I$3,収穫記録!$B:$B,"&lt;="&amp;$I$4)
/_xlfn.UNIQUE(_xlfn._xlws.FILTER($G:$G,$F:$F=$I$7))
/IF($I$8="総計",1,$J17/10)
),0)</f>
        <v/>
      </c>
      <c r="U17" s="58" t="str" cm="1">
        <f t="array" ref="U17">IFERROR(
IF(OR(U$11="",$H17=""),"",
SUMIFS(収穫記録!$P:$P,収穫記録!$D:$D,U$11,収穫記録!$I:$I,$I$5,収穫記録!$J:$J,$I$6,収穫記録!$F:$F,$H17,収穫記録!$B:$B,"&gt;="&amp;$I$3,収穫記録!$B:$B,"&lt;="&amp;$I$4)
/_xlfn.UNIQUE(_xlfn._xlws.FILTER($G:$G,$F:$F=$I$7))
/IF($I$8="総計",1,$J17/10)
),0)</f>
        <v/>
      </c>
      <c r="V17" s="58" t="str" cm="1">
        <f t="array" ref="V17">IFERROR(
IF(OR(V$11="",$H17=""),"",
SUMIFS(収穫記録!$P:$P,収穫記録!$D:$D,V$11,収穫記録!$I:$I,$I$5,収穫記録!$J:$J,$I$6,収穫記録!$F:$F,$H17,収穫記録!$B:$B,"&gt;="&amp;$I$3,収穫記録!$B:$B,"&lt;="&amp;$I$4)
/_xlfn.UNIQUE(_xlfn._xlws.FILTER($G:$G,$F:$F=$I$7))
/IF($I$8="総計",1,$J17/10)
),0)</f>
        <v/>
      </c>
      <c r="W17" s="58" t="str" cm="1">
        <f t="array" ref="W17">IFERROR(
IF(OR(W$11="",$H17=""),"",
SUMIFS(収穫記録!$P:$P,収穫記録!$D:$D,W$11,収穫記録!$I:$I,$I$5,収穫記録!$J:$J,$I$6,収穫記録!$F:$F,$H17,収穫記録!$B:$B,"&gt;="&amp;$I$3,収穫記録!$B:$B,"&lt;="&amp;$I$4)
/_xlfn.UNIQUE(_xlfn._xlws.FILTER($G:$G,$F:$F=$I$7))
/IF($I$8="総計",1,$J17/10)
),0)</f>
        <v/>
      </c>
    </row>
    <row r="18" spans="8:23">
      <c r="H18" s="27"/>
      <c r="I18" s="30"/>
      <c r="J18" s="57"/>
      <c r="K18" s="46" t="str">
        <f t="shared" si="0"/>
        <v/>
      </c>
      <c r="L18" s="47" cm="1">
        <f t="array" ref="L18">IFERROR(
IF(OR(L$11="",$H18=""),"",
SUMIFS(収穫記録!$P:$P,収穫記録!$D:$D,L$11,収穫記録!$I:$I,$I$5,収穫記録!$J:$J,$I$6,収穫記録!$F:$F,$H18,収穫記録!$B:$B,"&gt;="&amp;$I$3,収穫記録!$B:$B,"&lt;="&amp;$I$4)
/_xlfn.UNIQUE(_xlfn._xlws.FILTER($G:$G,$F:$F=$I$7))
/IF($I$8="総計",1,$J18/10)
),0)</f>
        <v>0</v>
      </c>
      <c r="M18" s="58" t="str" cm="1">
        <f t="array" ref="M18">IFERROR(
IF(OR(M$11="",$H18=""),"",
SUMIFS(収穫記録!$P:$P,収穫記録!$D:$D,M$11,収穫記録!$I:$I,$I$5,収穫記録!$J:$J,$I$6,収穫記録!$F:$F,$H18,収穫記録!$B:$B,"&gt;="&amp;$I$3,収穫記録!$B:$B,"&lt;="&amp;$I$4)
/_xlfn.UNIQUE(_xlfn._xlws.FILTER($G:$G,$F:$F=$I$7))
/IF($I$8="総計",1,$J18/10)
),0)</f>
        <v/>
      </c>
      <c r="N18" s="58" t="str" cm="1">
        <f t="array" ref="N18">IFERROR(
IF(OR(N$11="",$H18=""),"",
SUMIFS(収穫記録!$P:$P,収穫記録!$D:$D,N$11,収穫記録!$I:$I,$I$5,収穫記録!$J:$J,$I$6,収穫記録!$F:$F,$H18,収穫記録!$B:$B,"&gt;="&amp;$I$3,収穫記録!$B:$B,"&lt;="&amp;$I$4)
/_xlfn.UNIQUE(_xlfn._xlws.FILTER($G:$G,$F:$F=$I$7))
/IF($I$8="総計",1,$J18/10)
),0)</f>
        <v/>
      </c>
      <c r="O18" s="58" t="str" cm="1">
        <f t="array" ref="O18">IFERROR(
IF(OR(O$11="",$H18=""),"",
SUMIFS(収穫記録!$P:$P,収穫記録!$D:$D,O$11,収穫記録!$I:$I,$I$5,収穫記録!$J:$J,$I$6,収穫記録!$F:$F,$H18,収穫記録!$B:$B,"&gt;="&amp;$I$3,収穫記録!$B:$B,"&lt;="&amp;$I$4)
/_xlfn.UNIQUE(_xlfn._xlws.FILTER($G:$G,$F:$F=$I$7))
/IF($I$8="総計",1,$J18/10)
),0)</f>
        <v/>
      </c>
      <c r="P18" s="58" t="str" cm="1">
        <f t="array" ref="P18">IFERROR(
IF(OR(P$11="",$H18=""),"",
SUMIFS(収穫記録!$P:$P,収穫記録!$D:$D,P$11,収穫記録!$I:$I,$I$5,収穫記録!$J:$J,$I$6,収穫記録!$F:$F,$H18,収穫記録!$B:$B,"&gt;="&amp;$I$3,収穫記録!$B:$B,"&lt;="&amp;$I$4)
/_xlfn.UNIQUE(_xlfn._xlws.FILTER($G:$G,$F:$F=$I$7))
/IF($I$8="総計",1,$J18/10)
),0)</f>
        <v/>
      </c>
      <c r="Q18" s="58" t="str" cm="1">
        <f t="array" ref="Q18">IFERROR(
IF(OR(Q$11="",$H18=""),"",
SUMIFS(収穫記録!$P:$P,収穫記録!$D:$D,Q$11,収穫記録!$I:$I,$I$5,収穫記録!$J:$J,$I$6,収穫記録!$F:$F,$H18,収穫記録!$B:$B,"&gt;="&amp;$I$3,収穫記録!$B:$B,"&lt;="&amp;$I$4)
/_xlfn.UNIQUE(_xlfn._xlws.FILTER($G:$G,$F:$F=$I$7))
/IF($I$8="総計",1,$J18/10)
),0)</f>
        <v/>
      </c>
      <c r="R18" s="58" t="str" cm="1">
        <f t="array" ref="R18">IFERROR(
IF(OR(R$11="",$H18=""),"",
SUMIFS(収穫記録!$P:$P,収穫記録!$D:$D,R$11,収穫記録!$I:$I,$I$5,収穫記録!$J:$J,$I$6,収穫記録!$F:$F,$H18,収穫記録!$B:$B,"&gt;="&amp;$I$3,収穫記録!$B:$B,"&lt;="&amp;$I$4)
/_xlfn.UNIQUE(_xlfn._xlws.FILTER($G:$G,$F:$F=$I$7))
/IF($I$8="総計",1,$J18/10)
),0)</f>
        <v/>
      </c>
      <c r="S18" s="58" t="str" cm="1">
        <f t="array" ref="S18">IFERROR(
IF(OR(S$11="",$H18=""),"",
SUMIFS(収穫記録!$P:$P,収穫記録!$D:$D,S$11,収穫記録!$I:$I,$I$5,収穫記録!$J:$J,$I$6,収穫記録!$F:$F,$H18,収穫記録!$B:$B,"&gt;="&amp;$I$3,収穫記録!$B:$B,"&lt;="&amp;$I$4)
/_xlfn.UNIQUE(_xlfn._xlws.FILTER($G:$G,$F:$F=$I$7))
/IF($I$8="総計",1,$J18/10)
),0)</f>
        <v/>
      </c>
      <c r="T18" s="58" t="str" cm="1">
        <f t="array" ref="T18">IFERROR(
IF(OR(T$11="",$H18=""),"",
SUMIFS(収穫記録!$P:$P,収穫記録!$D:$D,T$11,収穫記録!$I:$I,$I$5,収穫記録!$J:$J,$I$6,収穫記録!$F:$F,$H18,収穫記録!$B:$B,"&gt;="&amp;$I$3,収穫記録!$B:$B,"&lt;="&amp;$I$4)
/_xlfn.UNIQUE(_xlfn._xlws.FILTER($G:$G,$F:$F=$I$7))
/IF($I$8="総計",1,$J18/10)
),0)</f>
        <v/>
      </c>
      <c r="U18" s="58" t="str" cm="1">
        <f t="array" ref="U18">IFERROR(
IF(OR(U$11="",$H18=""),"",
SUMIFS(収穫記録!$P:$P,収穫記録!$D:$D,U$11,収穫記録!$I:$I,$I$5,収穫記録!$J:$J,$I$6,収穫記録!$F:$F,$H18,収穫記録!$B:$B,"&gt;="&amp;$I$3,収穫記録!$B:$B,"&lt;="&amp;$I$4)
/_xlfn.UNIQUE(_xlfn._xlws.FILTER($G:$G,$F:$F=$I$7))
/IF($I$8="総計",1,$J18/10)
),0)</f>
        <v/>
      </c>
      <c r="V18" s="58" t="str" cm="1">
        <f t="array" ref="V18">IFERROR(
IF(OR(V$11="",$H18=""),"",
SUMIFS(収穫記録!$P:$P,収穫記録!$D:$D,V$11,収穫記録!$I:$I,$I$5,収穫記録!$J:$J,$I$6,収穫記録!$F:$F,$H18,収穫記録!$B:$B,"&gt;="&amp;$I$3,収穫記録!$B:$B,"&lt;="&amp;$I$4)
/_xlfn.UNIQUE(_xlfn._xlws.FILTER($G:$G,$F:$F=$I$7))
/IF($I$8="総計",1,$J18/10)
),0)</f>
        <v/>
      </c>
      <c r="W18" s="58" t="str" cm="1">
        <f t="array" ref="W18">IFERROR(
IF(OR(W$11="",$H18=""),"",
SUMIFS(収穫記録!$P:$P,収穫記録!$D:$D,W$11,収穫記録!$I:$I,$I$5,収穫記録!$J:$J,$I$6,収穫記録!$F:$F,$H18,収穫記録!$B:$B,"&gt;="&amp;$I$3,収穫記録!$B:$B,"&lt;="&amp;$I$4)
/_xlfn.UNIQUE(_xlfn._xlws.FILTER($G:$G,$F:$F=$I$7))
/IF($I$8="総計",1,$J18/10)
),0)</f>
        <v/>
      </c>
    </row>
    <row r="19" spans="8:23">
      <c r="H19" s="27"/>
      <c r="I19" s="30"/>
      <c r="J19" s="57"/>
      <c r="K19" s="46" t="str">
        <f t="shared" si="0"/>
        <v/>
      </c>
      <c r="L19" s="47" cm="1">
        <f t="array" ref="L19">IFERROR(
IF(OR(L$11="",$H19=""),"",
SUMIFS(収穫記録!$P:$P,収穫記録!$D:$D,L$11,収穫記録!$I:$I,$I$5,収穫記録!$J:$J,$I$6,収穫記録!$F:$F,$H19,収穫記録!$B:$B,"&gt;="&amp;$I$3,収穫記録!$B:$B,"&lt;="&amp;$I$4)
/_xlfn.UNIQUE(_xlfn._xlws.FILTER($G:$G,$F:$F=$I$7))
/IF($I$8="総計",1,$J19/10)
),0)</f>
        <v>0</v>
      </c>
      <c r="M19" s="58" t="str" cm="1">
        <f t="array" ref="M19">IFERROR(
IF(OR(M$11="",$H19=""),"",
SUMIFS(収穫記録!$P:$P,収穫記録!$D:$D,M$11,収穫記録!$I:$I,$I$5,収穫記録!$J:$J,$I$6,収穫記録!$F:$F,$H19,収穫記録!$B:$B,"&gt;="&amp;$I$3,収穫記録!$B:$B,"&lt;="&amp;$I$4)
/_xlfn.UNIQUE(_xlfn._xlws.FILTER($G:$G,$F:$F=$I$7))
/IF($I$8="総計",1,$J19/10)
),0)</f>
        <v/>
      </c>
      <c r="N19" s="58" t="str" cm="1">
        <f t="array" ref="N19">IFERROR(
IF(OR(N$11="",$H19=""),"",
SUMIFS(収穫記録!$P:$P,収穫記録!$D:$D,N$11,収穫記録!$I:$I,$I$5,収穫記録!$J:$J,$I$6,収穫記録!$F:$F,$H19,収穫記録!$B:$B,"&gt;="&amp;$I$3,収穫記録!$B:$B,"&lt;="&amp;$I$4)
/_xlfn.UNIQUE(_xlfn._xlws.FILTER($G:$G,$F:$F=$I$7))
/IF($I$8="総計",1,$J19/10)
),0)</f>
        <v/>
      </c>
      <c r="O19" s="58" t="str" cm="1">
        <f t="array" ref="O19">IFERROR(
IF(OR(O$11="",$H19=""),"",
SUMIFS(収穫記録!$P:$P,収穫記録!$D:$D,O$11,収穫記録!$I:$I,$I$5,収穫記録!$J:$J,$I$6,収穫記録!$F:$F,$H19,収穫記録!$B:$B,"&gt;="&amp;$I$3,収穫記録!$B:$B,"&lt;="&amp;$I$4)
/_xlfn.UNIQUE(_xlfn._xlws.FILTER($G:$G,$F:$F=$I$7))
/IF($I$8="総計",1,$J19/10)
),0)</f>
        <v/>
      </c>
      <c r="P19" s="58" t="str" cm="1">
        <f t="array" ref="P19">IFERROR(
IF(OR(P$11="",$H19=""),"",
SUMIFS(収穫記録!$P:$P,収穫記録!$D:$D,P$11,収穫記録!$I:$I,$I$5,収穫記録!$J:$J,$I$6,収穫記録!$F:$F,$H19,収穫記録!$B:$B,"&gt;="&amp;$I$3,収穫記録!$B:$B,"&lt;="&amp;$I$4)
/_xlfn.UNIQUE(_xlfn._xlws.FILTER($G:$G,$F:$F=$I$7))
/IF($I$8="総計",1,$J19/10)
),0)</f>
        <v/>
      </c>
      <c r="Q19" s="58" t="str" cm="1">
        <f t="array" ref="Q19">IFERROR(
IF(OR(Q$11="",$H19=""),"",
SUMIFS(収穫記録!$P:$P,収穫記録!$D:$D,Q$11,収穫記録!$I:$I,$I$5,収穫記録!$J:$J,$I$6,収穫記録!$F:$F,$H19,収穫記録!$B:$B,"&gt;="&amp;$I$3,収穫記録!$B:$B,"&lt;="&amp;$I$4)
/_xlfn.UNIQUE(_xlfn._xlws.FILTER($G:$G,$F:$F=$I$7))
/IF($I$8="総計",1,$J19/10)
),0)</f>
        <v/>
      </c>
      <c r="R19" s="58" t="str" cm="1">
        <f t="array" ref="R19">IFERROR(
IF(OR(R$11="",$H19=""),"",
SUMIFS(収穫記録!$P:$P,収穫記録!$D:$D,R$11,収穫記録!$I:$I,$I$5,収穫記録!$J:$J,$I$6,収穫記録!$F:$F,$H19,収穫記録!$B:$B,"&gt;="&amp;$I$3,収穫記録!$B:$B,"&lt;="&amp;$I$4)
/_xlfn.UNIQUE(_xlfn._xlws.FILTER($G:$G,$F:$F=$I$7))
/IF($I$8="総計",1,$J19/10)
),0)</f>
        <v/>
      </c>
      <c r="S19" s="58" t="str" cm="1">
        <f t="array" ref="S19">IFERROR(
IF(OR(S$11="",$H19=""),"",
SUMIFS(収穫記録!$P:$P,収穫記録!$D:$D,S$11,収穫記録!$I:$I,$I$5,収穫記録!$J:$J,$I$6,収穫記録!$F:$F,$H19,収穫記録!$B:$B,"&gt;="&amp;$I$3,収穫記録!$B:$B,"&lt;="&amp;$I$4)
/_xlfn.UNIQUE(_xlfn._xlws.FILTER($G:$G,$F:$F=$I$7))
/IF($I$8="総計",1,$J19/10)
),0)</f>
        <v/>
      </c>
      <c r="T19" s="58" t="str" cm="1">
        <f t="array" ref="T19">IFERROR(
IF(OR(T$11="",$H19=""),"",
SUMIFS(収穫記録!$P:$P,収穫記録!$D:$D,T$11,収穫記録!$I:$I,$I$5,収穫記録!$J:$J,$I$6,収穫記録!$F:$F,$H19,収穫記録!$B:$B,"&gt;="&amp;$I$3,収穫記録!$B:$B,"&lt;="&amp;$I$4)
/_xlfn.UNIQUE(_xlfn._xlws.FILTER($G:$G,$F:$F=$I$7))
/IF($I$8="総計",1,$J19/10)
),0)</f>
        <v/>
      </c>
      <c r="U19" s="58" t="str" cm="1">
        <f t="array" ref="U19">IFERROR(
IF(OR(U$11="",$H19=""),"",
SUMIFS(収穫記録!$P:$P,収穫記録!$D:$D,U$11,収穫記録!$I:$I,$I$5,収穫記録!$J:$J,$I$6,収穫記録!$F:$F,$H19,収穫記録!$B:$B,"&gt;="&amp;$I$3,収穫記録!$B:$B,"&lt;="&amp;$I$4)
/_xlfn.UNIQUE(_xlfn._xlws.FILTER($G:$G,$F:$F=$I$7))
/IF($I$8="総計",1,$J19/10)
),0)</f>
        <v/>
      </c>
      <c r="V19" s="58" t="str" cm="1">
        <f t="array" ref="V19">IFERROR(
IF(OR(V$11="",$H19=""),"",
SUMIFS(収穫記録!$P:$P,収穫記録!$D:$D,V$11,収穫記録!$I:$I,$I$5,収穫記録!$J:$J,$I$6,収穫記録!$F:$F,$H19,収穫記録!$B:$B,"&gt;="&amp;$I$3,収穫記録!$B:$B,"&lt;="&amp;$I$4)
/_xlfn.UNIQUE(_xlfn._xlws.FILTER($G:$G,$F:$F=$I$7))
/IF($I$8="総計",1,$J19/10)
),0)</f>
        <v/>
      </c>
      <c r="W19" s="58" t="str" cm="1">
        <f t="array" ref="W19">IFERROR(
IF(OR(W$11="",$H19=""),"",
SUMIFS(収穫記録!$P:$P,収穫記録!$D:$D,W$11,収穫記録!$I:$I,$I$5,収穫記録!$J:$J,$I$6,収穫記録!$F:$F,$H19,収穫記録!$B:$B,"&gt;="&amp;$I$3,収穫記録!$B:$B,"&lt;="&amp;$I$4)
/_xlfn.UNIQUE(_xlfn._xlws.FILTER($G:$G,$F:$F=$I$7))
/IF($I$8="総計",1,$J19/10)
),0)</f>
        <v/>
      </c>
    </row>
    <row r="20" spans="8:23">
      <c r="H20" s="27"/>
      <c r="I20" s="30"/>
      <c r="J20" s="57"/>
      <c r="K20" s="46" t="str">
        <f t="shared" si="0"/>
        <v/>
      </c>
      <c r="L20" s="47" cm="1">
        <f t="array" ref="L20">IFERROR(
IF(OR(L$11="",$H20=""),"",
SUMIFS(収穫記録!$P:$P,収穫記録!$D:$D,L$11,収穫記録!$I:$I,$I$5,収穫記録!$J:$J,$I$6,収穫記録!$F:$F,$H20,収穫記録!$B:$B,"&gt;="&amp;$I$3,収穫記録!$B:$B,"&lt;="&amp;$I$4)
/_xlfn.UNIQUE(_xlfn._xlws.FILTER($G:$G,$F:$F=$I$7))
/IF($I$8="総計",1,$J20/10)
),0)</f>
        <v>0</v>
      </c>
      <c r="M20" s="58" t="str" cm="1">
        <f t="array" ref="M20">IFERROR(
IF(OR(M$11="",$H20=""),"",
SUMIFS(収穫記録!$P:$P,収穫記録!$D:$D,M$11,収穫記録!$I:$I,$I$5,収穫記録!$J:$J,$I$6,収穫記録!$F:$F,$H20,収穫記録!$B:$B,"&gt;="&amp;$I$3,収穫記録!$B:$B,"&lt;="&amp;$I$4)
/_xlfn.UNIQUE(_xlfn._xlws.FILTER($G:$G,$F:$F=$I$7))
/IF($I$8="総計",1,$J20/10)
),0)</f>
        <v/>
      </c>
      <c r="N20" s="58" t="str" cm="1">
        <f t="array" ref="N20">IFERROR(
IF(OR(N$11="",$H20=""),"",
SUMIFS(収穫記録!$P:$P,収穫記録!$D:$D,N$11,収穫記録!$I:$I,$I$5,収穫記録!$J:$J,$I$6,収穫記録!$F:$F,$H20,収穫記録!$B:$B,"&gt;="&amp;$I$3,収穫記録!$B:$B,"&lt;="&amp;$I$4)
/_xlfn.UNIQUE(_xlfn._xlws.FILTER($G:$G,$F:$F=$I$7))
/IF($I$8="総計",1,$J20/10)
),0)</f>
        <v/>
      </c>
      <c r="O20" s="58" t="str" cm="1">
        <f t="array" ref="O20">IFERROR(
IF(OR(O$11="",$H20=""),"",
SUMIFS(収穫記録!$P:$P,収穫記録!$D:$D,O$11,収穫記録!$I:$I,$I$5,収穫記録!$J:$J,$I$6,収穫記録!$F:$F,$H20,収穫記録!$B:$B,"&gt;="&amp;$I$3,収穫記録!$B:$B,"&lt;="&amp;$I$4)
/_xlfn.UNIQUE(_xlfn._xlws.FILTER($G:$G,$F:$F=$I$7))
/IF($I$8="総計",1,$J20/10)
),0)</f>
        <v/>
      </c>
      <c r="P20" s="58" t="str" cm="1">
        <f t="array" ref="P20">IFERROR(
IF(OR(P$11="",$H20=""),"",
SUMIFS(収穫記録!$P:$P,収穫記録!$D:$D,P$11,収穫記録!$I:$I,$I$5,収穫記録!$J:$J,$I$6,収穫記録!$F:$F,$H20,収穫記録!$B:$B,"&gt;="&amp;$I$3,収穫記録!$B:$B,"&lt;="&amp;$I$4)
/_xlfn.UNIQUE(_xlfn._xlws.FILTER($G:$G,$F:$F=$I$7))
/IF($I$8="総計",1,$J20/10)
),0)</f>
        <v/>
      </c>
      <c r="Q20" s="58" t="str" cm="1">
        <f t="array" ref="Q20">IFERROR(
IF(OR(Q$11="",$H20=""),"",
SUMIFS(収穫記録!$P:$P,収穫記録!$D:$D,Q$11,収穫記録!$I:$I,$I$5,収穫記録!$J:$J,$I$6,収穫記録!$F:$F,$H20,収穫記録!$B:$B,"&gt;="&amp;$I$3,収穫記録!$B:$B,"&lt;="&amp;$I$4)
/_xlfn.UNIQUE(_xlfn._xlws.FILTER($G:$G,$F:$F=$I$7))
/IF($I$8="総計",1,$J20/10)
),0)</f>
        <v/>
      </c>
      <c r="R20" s="58" t="str" cm="1">
        <f t="array" ref="R20">IFERROR(
IF(OR(R$11="",$H20=""),"",
SUMIFS(収穫記録!$P:$P,収穫記録!$D:$D,R$11,収穫記録!$I:$I,$I$5,収穫記録!$J:$J,$I$6,収穫記録!$F:$F,$H20,収穫記録!$B:$B,"&gt;="&amp;$I$3,収穫記録!$B:$B,"&lt;="&amp;$I$4)
/_xlfn.UNIQUE(_xlfn._xlws.FILTER($G:$G,$F:$F=$I$7))
/IF($I$8="総計",1,$J20/10)
),0)</f>
        <v/>
      </c>
      <c r="S20" s="58" t="str" cm="1">
        <f t="array" ref="S20">IFERROR(
IF(OR(S$11="",$H20=""),"",
SUMIFS(収穫記録!$P:$P,収穫記録!$D:$D,S$11,収穫記録!$I:$I,$I$5,収穫記録!$J:$J,$I$6,収穫記録!$F:$F,$H20,収穫記録!$B:$B,"&gt;="&amp;$I$3,収穫記録!$B:$B,"&lt;="&amp;$I$4)
/_xlfn.UNIQUE(_xlfn._xlws.FILTER($G:$G,$F:$F=$I$7))
/IF($I$8="総計",1,$J20/10)
),0)</f>
        <v/>
      </c>
      <c r="T20" s="58" t="str" cm="1">
        <f t="array" ref="T20">IFERROR(
IF(OR(T$11="",$H20=""),"",
SUMIFS(収穫記録!$P:$P,収穫記録!$D:$D,T$11,収穫記録!$I:$I,$I$5,収穫記録!$J:$J,$I$6,収穫記録!$F:$F,$H20,収穫記録!$B:$B,"&gt;="&amp;$I$3,収穫記録!$B:$B,"&lt;="&amp;$I$4)
/_xlfn.UNIQUE(_xlfn._xlws.FILTER($G:$G,$F:$F=$I$7))
/IF($I$8="総計",1,$J20/10)
),0)</f>
        <v/>
      </c>
      <c r="U20" s="58" t="str" cm="1">
        <f t="array" ref="U20">IFERROR(
IF(OR(U$11="",$H20=""),"",
SUMIFS(収穫記録!$P:$P,収穫記録!$D:$D,U$11,収穫記録!$I:$I,$I$5,収穫記録!$J:$J,$I$6,収穫記録!$F:$F,$H20,収穫記録!$B:$B,"&gt;="&amp;$I$3,収穫記録!$B:$B,"&lt;="&amp;$I$4)
/_xlfn.UNIQUE(_xlfn._xlws.FILTER($G:$G,$F:$F=$I$7))
/IF($I$8="総計",1,$J20/10)
),0)</f>
        <v/>
      </c>
      <c r="V20" s="58" t="str" cm="1">
        <f t="array" ref="V20">IFERROR(
IF(OR(V$11="",$H20=""),"",
SUMIFS(収穫記録!$P:$P,収穫記録!$D:$D,V$11,収穫記録!$I:$I,$I$5,収穫記録!$J:$J,$I$6,収穫記録!$F:$F,$H20,収穫記録!$B:$B,"&gt;="&amp;$I$3,収穫記録!$B:$B,"&lt;="&amp;$I$4)
/_xlfn.UNIQUE(_xlfn._xlws.FILTER($G:$G,$F:$F=$I$7))
/IF($I$8="総計",1,$J20/10)
),0)</f>
        <v/>
      </c>
      <c r="W20" s="58" t="str" cm="1">
        <f t="array" ref="W20">IFERROR(
IF(OR(W$11="",$H20=""),"",
SUMIFS(収穫記録!$P:$P,収穫記録!$D:$D,W$11,収穫記録!$I:$I,$I$5,収穫記録!$J:$J,$I$6,収穫記録!$F:$F,$H20,収穫記録!$B:$B,"&gt;="&amp;$I$3,収穫記録!$B:$B,"&lt;="&amp;$I$4)
/_xlfn.UNIQUE(_xlfn._xlws.FILTER($G:$G,$F:$F=$I$7))
/IF($I$8="総計",1,$J20/10)
),0)</f>
        <v/>
      </c>
    </row>
    <row r="21" spans="8:23">
      <c r="H21" s="27"/>
      <c r="I21" s="30"/>
      <c r="J21" s="57"/>
      <c r="K21" s="46" t="str">
        <f t="shared" si="0"/>
        <v/>
      </c>
      <c r="L21" s="47" cm="1">
        <f t="array" ref="L21">IFERROR(
IF(OR(L$11="",$H21=""),"",
SUMIFS(収穫記録!$P:$P,収穫記録!$D:$D,L$11,収穫記録!$I:$I,$I$5,収穫記録!$J:$J,$I$6,収穫記録!$F:$F,$H21,収穫記録!$B:$B,"&gt;="&amp;$I$3,収穫記録!$B:$B,"&lt;="&amp;$I$4)
/_xlfn.UNIQUE(_xlfn._xlws.FILTER($G:$G,$F:$F=$I$7))
/IF($I$8="総計",1,$J21/10)
),0)</f>
        <v>0</v>
      </c>
      <c r="M21" s="58" t="str" cm="1">
        <f t="array" ref="M21">IFERROR(
IF(OR(M$11="",$H21=""),"",
SUMIFS(収穫記録!$P:$P,収穫記録!$D:$D,M$11,収穫記録!$I:$I,$I$5,収穫記録!$J:$J,$I$6,収穫記録!$F:$F,$H21,収穫記録!$B:$B,"&gt;="&amp;$I$3,収穫記録!$B:$B,"&lt;="&amp;$I$4)
/_xlfn.UNIQUE(_xlfn._xlws.FILTER($G:$G,$F:$F=$I$7))
/IF($I$8="総計",1,$J21/10)
),0)</f>
        <v/>
      </c>
      <c r="N21" s="58" t="str" cm="1">
        <f t="array" ref="N21">IFERROR(
IF(OR(N$11="",$H21=""),"",
SUMIFS(収穫記録!$P:$P,収穫記録!$D:$D,N$11,収穫記録!$I:$I,$I$5,収穫記録!$J:$J,$I$6,収穫記録!$F:$F,$H21,収穫記録!$B:$B,"&gt;="&amp;$I$3,収穫記録!$B:$B,"&lt;="&amp;$I$4)
/_xlfn.UNIQUE(_xlfn._xlws.FILTER($G:$G,$F:$F=$I$7))
/IF($I$8="総計",1,$J21/10)
),0)</f>
        <v/>
      </c>
      <c r="O21" s="58" t="str" cm="1">
        <f t="array" ref="O21">IFERROR(
IF(OR(O$11="",$H21=""),"",
SUMIFS(収穫記録!$P:$P,収穫記録!$D:$D,O$11,収穫記録!$I:$I,$I$5,収穫記録!$J:$J,$I$6,収穫記録!$F:$F,$H21,収穫記録!$B:$B,"&gt;="&amp;$I$3,収穫記録!$B:$B,"&lt;="&amp;$I$4)
/_xlfn.UNIQUE(_xlfn._xlws.FILTER($G:$G,$F:$F=$I$7))
/IF($I$8="総計",1,$J21/10)
),0)</f>
        <v/>
      </c>
      <c r="P21" s="58" t="str" cm="1">
        <f t="array" ref="P21">IFERROR(
IF(OR(P$11="",$H21=""),"",
SUMIFS(収穫記録!$P:$P,収穫記録!$D:$D,P$11,収穫記録!$I:$I,$I$5,収穫記録!$J:$J,$I$6,収穫記録!$F:$F,$H21,収穫記録!$B:$B,"&gt;="&amp;$I$3,収穫記録!$B:$B,"&lt;="&amp;$I$4)
/_xlfn.UNIQUE(_xlfn._xlws.FILTER($G:$G,$F:$F=$I$7))
/IF($I$8="総計",1,$J21/10)
),0)</f>
        <v/>
      </c>
      <c r="Q21" s="58" t="str" cm="1">
        <f t="array" ref="Q21">IFERROR(
IF(OR(Q$11="",$H21=""),"",
SUMIFS(収穫記録!$P:$P,収穫記録!$D:$D,Q$11,収穫記録!$I:$I,$I$5,収穫記録!$J:$J,$I$6,収穫記録!$F:$F,$H21,収穫記録!$B:$B,"&gt;="&amp;$I$3,収穫記録!$B:$B,"&lt;="&amp;$I$4)
/_xlfn.UNIQUE(_xlfn._xlws.FILTER($G:$G,$F:$F=$I$7))
/IF($I$8="総計",1,$J21/10)
),0)</f>
        <v/>
      </c>
      <c r="R21" s="58" t="str" cm="1">
        <f t="array" ref="R21">IFERROR(
IF(OR(R$11="",$H21=""),"",
SUMIFS(収穫記録!$P:$P,収穫記録!$D:$D,R$11,収穫記録!$I:$I,$I$5,収穫記録!$J:$J,$I$6,収穫記録!$F:$F,$H21,収穫記録!$B:$B,"&gt;="&amp;$I$3,収穫記録!$B:$B,"&lt;="&amp;$I$4)
/_xlfn.UNIQUE(_xlfn._xlws.FILTER($G:$G,$F:$F=$I$7))
/IF($I$8="総計",1,$J21/10)
),0)</f>
        <v/>
      </c>
      <c r="S21" s="58" t="str" cm="1">
        <f t="array" ref="S21">IFERROR(
IF(OR(S$11="",$H21=""),"",
SUMIFS(収穫記録!$P:$P,収穫記録!$D:$D,S$11,収穫記録!$I:$I,$I$5,収穫記録!$J:$J,$I$6,収穫記録!$F:$F,$H21,収穫記録!$B:$B,"&gt;="&amp;$I$3,収穫記録!$B:$B,"&lt;="&amp;$I$4)
/_xlfn.UNIQUE(_xlfn._xlws.FILTER($G:$G,$F:$F=$I$7))
/IF($I$8="総計",1,$J21/10)
),0)</f>
        <v/>
      </c>
      <c r="T21" s="58" t="str" cm="1">
        <f t="array" ref="T21">IFERROR(
IF(OR(T$11="",$H21=""),"",
SUMIFS(収穫記録!$P:$P,収穫記録!$D:$D,T$11,収穫記録!$I:$I,$I$5,収穫記録!$J:$J,$I$6,収穫記録!$F:$F,$H21,収穫記録!$B:$B,"&gt;="&amp;$I$3,収穫記録!$B:$B,"&lt;="&amp;$I$4)
/_xlfn.UNIQUE(_xlfn._xlws.FILTER($G:$G,$F:$F=$I$7))
/IF($I$8="総計",1,$J21/10)
),0)</f>
        <v/>
      </c>
      <c r="U21" s="58" t="str" cm="1">
        <f t="array" ref="U21">IFERROR(
IF(OR(U$11="",$H21=""),"",
SUMIFS(収穫記録!$P:$P,収穫記録!$D:$D,U$11,収穫記録!$I:$I,$I$5,収穫記録!$J:$J,$I$6,収穫記録!$F:$F,$H21,収穫記録!$B:$B,"&gt;="&amp;$I$3,収穫記録!$B:$B,"&lt;="&amp;$I$4)
/_xlfn.UNIQUE(_xlfn._xlws.FILTER($G:$G,$F:$F=$I$7))
/IF($I$8="総計",1,$J21/10)
),0)</f>
        <v/>
      </c>
      <c r="V21" s="58" t="str" cm="1">
        <f t="array" ref="V21">IFERROR(
IF(OR(V$11="",$H21=""),"",
SUMIFS(収穫記録!$P:$P,収穫記録!$D:$D,V$11,収穫記録!$I:$I,$I$5,収穫記録!$J:$J,$I$6,収穫記録!$F:$F,$H21,収穫記録!$B:$B,"&gt;="&amp;$I$3,収穫記録!$B:$B,"&lt;="&amp;$I$4)
/_xlfn.UNIQUE(_xlfn._xlws.FILTER($G:$G,$F:$F=$I$7))
/IF($I$8="総計",1,$J21/10)
),0)</f>
        <v/>
      </c>
      <c r="W21" s="58" t="str" cm="1">
        <f t="array" ref="W21">IFERROR(
IF(OR(W$11="",$H21=""),"",
SUMIFS(収穫記録!$P:$P,収穫記録!$D:$D,W$11,収穫記録!$I:$I,$I$5,収穫記録!$J:$J,$I$6,収穫記録!$F:$F,$H21,収穫記録!$B:$B,"&gt;="&amp;$I$3,収穫記録!$B:$B,"&lt;="&amp;$I$4)
/_xlfn.UNIQUE(_xlfn._xlws.FILTER($G:$G,$F:$F=$I$7))
/IF($I$8="総計",1,$J21/10)
),0)</f>
        <v/>
      </c>
    </row>
    <row r="22" spans="8:23">
      <c r="H22" s="27"/>
      <c r="I22" s="30"/>
      <c r="J22" s="57"/>
      <c r="K22" s="46" t="str">
        <f t="shared" si="0"/>
        <v/>
      </c>
      <c r="L22" s="47" cm="1">
        <f t="array" ref="L22">IFERROR(
IF(OR(L$11="",$H22=""),"",
SUMIFS(収穫記録!$P:$P,収穫記録!$D:$D,L$11,収穫記録!$I:$I,$I$5,収穫記録!$J:$J,$I$6,収穫記録!$F:$F,$H22,収穫記録!$B:$B,"&gt;="&amp;$I$3,収穫記録!$B:$B,"&lt;="&amp;$I$4)
/_xlfn.UNIQUE(_xlfn._xlws.FILTER($G:$G,$F:$F=$I$7))
/IF($I$8="総計",1,$J22/10)
),0)</f>
        <v>0</v>
      </c>
      <c r="M22" s="58" t="str" cm="1">
        <f t="array" ref="M22">IFERROR(
IF(OR(M$11="",$H22=""),"",
SUMIFS(収穫記録!$P:$P,収穫記録!$D:$D,M$11,収穫記録!$I:$I,$I$5,収穫記録!$J:$J,$I$6,収穫記録!$F:$F,$H22,収穫記録!$B:$B,"&gt;="&amp;$I$3,収穫記録!$B:$B,"&lt;="&amp;$I$4)
/_xlfn.UNIQUE(_xlfn._xlws.FILTER($G:$G,$F:$F=$I$7))
/IF($I$8="総計",1,$J22/10)
),0)</f>
        <v/>
      </c>
      <c r="N22" s="58" t="str" cm="1">
        <f t="array" ref="N22">IFERROR(
IF(OR(N$11="",$H22=""),"",
SUMIFS(収穫記録!$P:$P,収穫記録!$D:$D,N$11,収穫記録!$I:$I,$I$5,収穫記録!$J:$J,$I$6,収穫記録!$F:$F,$H22,収穫記録!$B:$B,"&gt;="&amp;$I$3,収穫記録!$B:$B,"&lt;="&amp;$I$4)
/_xlfn.UNIQUE(_xlfn._xlws.FILTER($G:$G,$F:$F=$I$7))
/IF($I$8="総計",1,$J22/10)
),0)</f>
        <v/>
      </c>
      <c r="O22" s="58" t="str" cm="1">
        <f t="array" ref="O22">IFERROR(
IF(OR(O$11="",$H22=""),"",
SUMIFS(収穫記録!$P:$P,収穫記録!$D:$D,O$11,収穫記録!$I:$I,$I$5,収穫記録!$J:$J,$I$6,収穫記録!$F:$F,$H22,収穫記録!$B:$B,"&gt;="&amp;$I$3,収穫記録!$B:$B,"&lt;="&amp;$I$4)
/_xlfn.UNIQUE(_xlfn._xlws.FILTER($G:$G,$F:$F=$I$7))
/IF($I$8="総計",1,$J22/10)
),0)</f>
        <v/>
      </c>
      <c r="P22" s="58" t="str" cm="1">
        <f t="array" ref="P22">IFERROR(
IF(OR(P$11="",$H22=""),"",
SUMIFS(収穫記録!$P:$P,収穫記録!$D:$D,P$11,収穫記録!$I:$I,$I$5,収穫記録!$J:$J,$I$6,収穫記録!$F:$F,$H22,収穫記録!$B:$B,"&gt;="&amp;$I$3,収穫記録!$B:$B,"&lt;="&amp;$I$4)
/_xlfn.UNIQUE(_xlfn._xlws.FILTER($G:$G,$F:$F=$I$7))
/IF($I$8="総計",1,$J22/10)
),0)</f>
        <v/>
      </c>
      <c r="Q22" s="58" t="str" cm="1">
        <f t="array" ref="Q22">IFERROR(
IF(OR(Q$11="",$H22=""),"",
SUMIFS(収穫記録!$P:$P,収穫記録!$D:$D,Q$11,収穫記録!$I:$I,$I$5,収穫記録!$J:$J,$I$6,収穫記録!$F:$F,$H22,収穫記録!$B:$B,"&gt;="&amp;$I$3,収穫記録!$B:$B,"&lt;="&amp;$I$4)
/_xlfn.UNIQUE(_xlfn._xlws.FILTER($G:$G,$F:$F=$I$7))
/IF($I$8="総計",1,$J22/10)
),0)</f>
        <v/>
      </c>
      <c r="R22" s="58" t="str" cm="1">
        <f t="array" ref="R22">IFERROR(
IF(OR(R$11="",$H22=""),"",
SUMIFS(収穫記録!$P:$P,収穫記録!$D:$D,R$11,収穫記録!$I:$I,$I$5,収穫記録!$J:$J,$I$6,収穫記録!$F:$F,$H22,収穫記録!$B:$B,"&gt;="&amp;$I$3,収穫記録!$B:$B,"&lt;="&amp;$I$4)
/_xlfn.UNIQUE(_xlfn._xlws.FILTER($G:$G,$F:$F=$I$7))
/IF($I$8="総計",1,$J22/10)
),0)</f>
        <v/>
      </c>
      <c r="S22" s="58" t="str" cm="1">
        <f t="array" ref="S22">IFERROR(
IF(OR(S$11="",$H22=""),"",
SUMIFS(収穫記録!$P:$P,収穫記録!$D:$D,S$11,収穫記録!$I:$I,$I$5,収穫記録!$J:$J,$I$6,収穫記録!$F:$F,$H22,収穫記録!$B:$B,"&gt;="&amp;$I$3,収穫記録!$B:$B,"&lt;="&amp;$I$4)
/_xlfn.UNIQUE(_xlfn._xlws.FILTER($G:$G,$F:$F=$I$7))
/IF($I$8="総計",1,$J22/10)
),0)</f>
        <v/>
      </c>
      <c r="T22" s="58" t="str" cm="1">
        <f t="array" ref="T22">IFERROR(
IF(OR(T$11="",$H22=""),"",
SUMIFS(収穫記録!$P:$P,収穫記録!$D:$D,T$11,収穫記録!$I:$I,$I$5,収穫記録!$J:$J,$I$6,収穫記録!$F:$F,$H22,収穫記録!$B:$B,"&gt;="&amp;$I$3,収穫記録!$B:$B,"&lt;="&amp;$I$4)
/_xlfn.UNIQUE(_xlfn._xlws.FILTER($G:$G,$F:$F=$I$7))
/IF($I$8="総計",1,$J22/10)
),0)</f>
        <v/>
      </c>
      <c r="U22" s="58" t="str" cm="1">
        <f t="array" ref="U22">IFERROR(
IF(OR(U$11="",$H22=""),"",
SUMIFS(収穫記録!$P:$P,収穫記録!$D:$D,U$11,収穫記録!$I:$I,$I$5,収穫記録!$J:$J,$I$6,収穫記録!$F:$F,$H22,収穫記録!$B:$B,"&gt;="&amp;$I$3,収穫記録!$B:$B,"&lt;="&amp;$I$4)
/_xlfn.UNIQUE(_xlfn._xlws.FILTER($G:$G,$F:$F=$I$7))
/IF($I$8="総計",1,$J22/10)
),0)</f>
        <v/>
      </c>
      <c r="V22" s="58" t="str" cm="1">
        <f t="array" ref="V22">IFERROR(
IF(OR(V$11="",$H22=""),"",
SUMIFS(収穫記録!$P:$P,収穫記録!$D:$D,V$11,収穫記録!$I:$I,$I$5,収穫記録!$J:$J,$I$6,収穫記録!$F:$F,$H22,収穫記録!$B:$B,"&gt;="&amp;$I$3,収穫記録!$B:$B,"&lt;="&amp;$I$4)
/_xlfn.UNIQUE(_xlfn._xlws.FILTER($G:$G,$F:$F=$I$7))
/IF($I$8="総計",1,$J22/10)
),0)</f>
        <v/>
      </c>
      <c r="W22" s="58" t="str" cm="1">
        <f t="array" ref="W22">IFERROR(
IF(OR(W$11="",$H22=""),"",
SUMIFS(収穫記録!$P:$P,収穫記録!$D:$D,W$11,収穫記録!$I:$I,$I$5,収穫記録!$J:$J,$I$6,収穫記録!$F:$F,$H22,収穫記録!$B:$B,"&gt;="&amp;$I$3,収穫記録!$B:$B,"&lt;="&amp;$I$4)
/_xlfn.UNIQUE(_xlfn._xlws.FILTER($G:$G,$F:$F=$I$7))
/IF($I$8="総計",1,$J22/10)
),0)</f>
        <v/>
      </c>
    </row>
    <row r="23" spans="8:23">
      <c r="H23" s="27"/>
      <c r="I23" s="30"/>
      <c r="J23" s="57"/>
      <c r="K23" s="46" t="str">
        <f t="shared" si="0"/>
        <v/>
      </c>
      <c r="L23" s="47" cm="1">
        <f t="array" ref="L23">IFERROR(
IF(OR(L$11="",$H23=""),"",
SUMIFS(収穫記録!$P:$P,収穫記録!$D:$D,L$11,収穫記録!$I:$I,$I$5,収穫記録!$J:$J,$I$6,収穫記録!$F:$F,$H23,収穫記録!$B:$B,"&gt;="&amp;$I$3,収穫記録!$B:$B,"&lt;="&amp;$I$4)
/_xlfn.UNIQUE(_xlfn._xlws.FILTER($G:$G,$F:$F=$I$7))
/IF($I$8="総計",1,$J23/10)
),0)</f>
        <v>0</v>
      </c>
      <c r="M23" s="58" t="str" cm="1">
        <f t="array" ref="M23">IFERROR(
IF(OR(M$11="",$H23=""),"",
SUMIFS(収穫記録!$P:$P,収穫記録!$D:$D,M$11,収穫記録!$I:$I,$I$5,収穫記録!$J:$J,$I$6,収穫記録!$F:$F,$H23,収穫記録!$B:$B,"&gt;="&amp;$I$3,収穫記録!$B:$B,"&lt;="&amp;$I$4)
/_xlfn.UNIQUE(_xlfn._xlws.FILTER($G:$G,$F:$F=$I$7))
/IF($I$8="総計",1,$J23/10)
),0)</f>
        <v/>
      </c>
      <c r="N23" s="58" t="str" cm="1">
        <f t="array" ref="N23">IFERROR(
IF(OR(N$11="",$H23=""),"",
SUMIFS(収穫記録!$P:$P,収穫記録!$D:$D,N$11,収穫記録!$I:$I,$I$5,収穫記録!$J:$J,$I$6,収穫記録!$F:$F,$H23,収穫記録!$B:$B,"&gt;="&amp;$I$3,収穫記録!$B:$B,"&lt;="&amp;$I$4)
/_xlfn.UNIQUE(_xlfn._xlws.FILTER($G:$G,$F:$F=$I$7))
/IF($I$8="総計",1,$J23/10)
),0)</f>
        <v/>
      </c>
      <c r="O23" s="58" t="str" cm="1">
        <f t="array" ref="O23">IFERROR(
IF(OR(O$11="",$H23=""),"",
SUMIFS(収穫記録!$P:$P,収穫記録!$D:$D,O$11,収穫記録!$I:$I,$I$5,収穫記録!$J:$J,$I$6,収穫記録!$F:$F,$H23,収穫記録!$B:$B,"&gt;="&amp;$I$3,収穫記録!$B:$B,"&lt;="&amp;$I$4)
/_xlfn.UNIQUE(_xlfn._xlws.FILTER($G:$G,$F:$F=$I$7))
/IF($I$8="総計",1,$J23/10)
),0)</f>
        <v/>
      </c>
      <c r="P23" s="58" t="str" cm="1">
        <f t="array" ref="P23">IFERROR(
IF(OR(P$11="",$H23=""),"",
SUMIFS(収穫記録!$P:$P,収穫記録!$D:$D,P$11,収穫記録!$I:$I,$I$5,収穫記録!$J:$J,$I$6,収穫記録!$F:$F,$H23,収穫記録!$B:$B,"&gt;="&amp;$I$3,収穫記録!$B:$B,"&lt;="&amp;$I$4)
/_xlfn.UNIQUE(_xlfn._xlws.FILTER($G:$G,$F:$F=$I$7))
/IF($I$8="総計",1,$J23/10)
),0)</f>
        <v/>
      </c>
      <c r="Q23" s="58" t="str" cm="1">
        <f t="array" ref="Q23">IFERROR(
IF(OR(Q$11="",$H23=""),"",
SUMIFS(収穫記録!$P:$P,収穫記録!$D:$D,Q$11,収穫記録!$I:$I,$I$5,収穫記録!$J:$J,$I$6,収穫記録!$F:$F,$H23,収穫記録!$B:$B,"&gt;="&amp;$I$3,収穫記録!$B:$B,"&lt;="&amp;$I$4)
/_xlfn.UNIQUE(_xlfn._xlws.FILTER($G:$G,$F:$F=$I$7))
/IF($I$8="総計",1,$J23/10)
),0)</f>
        <v/>
      </c>
      <c r="R23" s="58" t="str" cm="1">
        <f t="array" ref="R23">IFERROR(
IF(OR(R$11="",$H23=""),"",
SUMIFS(収穫記録!$P:$P,収穫記録!$D:$D,R$11,収穫記録!$I:$I,$I$5,収穫記録!$J:$J,$I$6,収穫記録!$F:$F,$H23,収穫記録!$B:$B,"&gt;="&amp;$I$3,収穫記録!$B:$B,"&lt;="&amp;$I$4)
/_xlfn.UNIQUE(_xlfn._xlws.FILTER($G:$G,$F:$F=$I$7))
/IF($I$8="総計",1,$J23/10)
),0)</f>
        <v/>
      </c>
      <c r="S23" s="58" t="str" cm="1">
        <f t="array" ref="S23">IFERROR(
IF(OR(S$11="",$H23=""),"",
SUMIFS(収穫記録!$P:$P,収穫記録!$D:$D,S$11,収穫記録!$I:$I,$I$5,収穫記録!$J:$J,$I$6,収穫記録!$F:$F,$H23,収穫記録!$B:$B,"&gt;="&amp;$I$3,収穫記録!$B:$B,"&lt;="&amp;$I$4)
/_xlfn.UNIQUE(_xlfn._xlws.FILTER($G:$G,$F:$F=$I$7))
/IF($I$8="総計",1,$J23/10)
),0)</f>
        <v/>
      </c>
      <c r="T23" s="58" t="str" cm="1">
        <f t="array" ref="T23">IFERROR(
IF(OR(T$11="",$H23=""),"",
SUMIFS(収穫記録!$P:$P,収穫記録!$D:$D,T$11,収穫記録!$I:$I,$I$5,収穫記録!$J:$J,$I$6,収穫記録!$F:$F,$H23,収穫記録!$B:$B,"&gt;="&amp;$I$3,収穫記録!$B:$B,"&lt;="&amp;$I$4)
/_xlfn.UNIQUE(_xlfn._xlws.FILTER($G:$G,$F:$F=$I$7))
/IF($I$8="総計",1,$J23/10)
),0)</f>
        <v/>
      </c>
      <c r="U23" s="58" t="str" cm="1">
        <f t="array" ref="U23">IFERROR(
IF(OR(U$11="",$H23=""),"",
SUMIFS(収穫記録!$P:$P,収穫記録!$D:$D,U$11,収穫記録!$I:$I,$I$5,収穫記録!$J:$J,$I$6,収穫記録!$F:$F,$H23,収穫記録!$B:$B,"&gt;="&amp;$I$3,収穫記録!$B:$B,"&lt;="&amp;$I$4)
/_xlfn.UNIQUE(_xlfn._xlws.FILTER($G:$G,$F:$F=$I$7))
/IF($I$8="総計",1,$J23/10)
),0)</f>
        <v/>
      </c>
      <c r="V23" s="58" t="str" cm="1">
        <f t="array" ref="V23">IFERROR(
IF(OR(V$11="",$H23=""),"",
SUMIFS(収穫記録!$P:$P,収穫記録!$D:$D,V$11,収穫記録!$I:$I,$I$5,収穫記録!$J:$J,$I$6,収穫記録!$F:$F,$H23,収穫記録!$B:$B,"&gt;="&amp;$I$3,収穫記録!$B:$B,"&lt;="&amp;$I$4)
/_xlfn.UNIQUE(_xlfn._xlws.FILTER($G:$G,$F:$F=$I$7))
/IF($I$8="総計",1,$J23/10)
),0)</f>
        <v/>
      </c>
      <c r="W23" s="58" t="str" cm="1">
        <f t="array" ref="W23">IFERROR(
IF(OR(W$11="",$H23=""),"",
SUMIFS(収穫記録!$P:$P,収穫記録!$D:$D,W$11,収穫記録!$I:$I,$I$5,収穫記録!$J:$J,$I$6,収穫記録!$F:$F,$H23,収穫記録!$B:$B,"&gt;="&amp;$I$3,収穫記録!$B:$B,"&lt;="&amp;$I$4)
/_xlfn.UNIQUE(_xlfn._xlws.FILTER($G:$G,$F:$F=$I$7))
/IF($I$8="総計",1,$J23/10)
),0)</f>
        <v/>
      </c>
    </row>
    <row r="24" spans="8:23">
      <c r="H24" s="27"/>
      <c r="I24" s="30"/>
      <c r="J24" s="57"/>
      <c r="K24" s="46" t="str">
        <f t="shared" si="0"/>
        <v/>
      </c>
      <c r="L24" s="47" cm="1">
        <f t="array" ref="L24">IFERROR(
IF(OR(L$11="",$H24=""),"",
SUMIFS(収穫記録!$P:$P,収穫記録!$D:$D,L$11,収穫記録!$I:$I,$I$5,収穫記録!$J:$J,$I$6,収穫記録!$F:$F,$H24,収穫記録!$B:$B,"&gt;="&amp;$I$3,収穫記録!$B:$B,"&lt;="&amp;$I$4)
/_xlfn.UNIQUE(_xlfn._xlws.FILTER($G:$G,$F:$F=$I$7))
/IF($I$8="総計",1,$J24/10)
),0)</f>
        <v>0</v>
      </c>
      <c r="M24" s="58" t="str" cm="1">
        <f t="array" ref="M24">IFERROR(
IF(OR(M$11="",$H24=""),"",
SUMIFS(収穫記録!$P:$P,収穫記録!$D:$D,M$11,収穫記録!$I:$I,$I$5,収穫記録!$J:$J,$I$6,収穫記録!$F:$F,$H24,収穫記録!$B:$B,"&gt;="&amp;$I$3,収穫記録!$B:$B,"&lt;="&amp;$I$4)
/_xlfn.UNIQUE(_xlfn._xlws.FILTER($G:$G,$F:$F=$I$7))
/IF($I$8="総計",1,$J24/10)
),0)</f>
        <v/>
      </c>
      <c r="N24" s="58" t="str" cm="1">
        <f t="array" ref="N24">IFERROR(
IF(OR(N$11="",$H24=""),"",
SUMIFS(収穫記録!$P:$P,収穫記録!$D:$D,N$11,収穫記録!$I:$I,$I$5,収穫記録!$J:$J,$I$6,収穫記録!$F:$F,$H24,収穫記録!$B:$B,"&gt;="&amp;$I$3,収穫記録!$B:$B,"&lt;="&amp;$I$4)
/_xlfn.UNIQUE(_xlfn._xlws.FILTER($G:$G,$F:$F=$I$7))
/IF($I$8="総計",1,$J24/10)
),0)</f>
        <v/>
      </c>
      <c r="O24" s="58" t="str" cm="1">
        <f t="array" ref="O24">IFERROR(
IF(OR(O$11="",$H24=""),"",
SUMIFS(収穫記録!$P:$P,収穫記録!$D:$D,O$11,収穫記録!$I:$I,$I$5,収穫記録!$J:$J,$I$6,収穫記録!$F:$F,$H24,収穫記録!$B:$B,"&gt;="&amp;$I$3,収穫記録!$B:$B,"&lt;="&amp;$I$4)
/_xlfn.UNIQUE(_xlfn._xlws.FILTER($G:$G,$F:$F=$I$7))
/IF($I$8="総計",1,$J24/10)
),0)</f>
        <v/>
      </c>
      <c r="P24" s="58" t="str" cm="1">
        <f t="array" ref="P24">IFERROR(
IF(OR(P$11="",$H24=""),"",
SUMIFS(収穫記録!$P:$P,収穫記録!$D:$D,P$11,収穫記録!$I:$I,$I$5,収穫記録!$J:$J,$I$6,収穫記録!$F:$F,$H24,収穫記録!$B:$B,"&gt;="&amp;$I$3,収穫記録!$B:$B,"&lt;="&amp;$I$4)
/_xlfn.UNIQUE(_xlfn._xlws.FILTER($G:$G,$F:$F=$I$7))
/IF($I$8="総計",1,$J24/10)
),0)</f>
        <v/>
      </c>
      <c r="Q24" s="58" t="str" cm="1">
        <f t="array" ref="Q24">IFERROR(
IF(OR(Q$11="",$H24=""),"",
SUMIFS(収穫記録!$P:$P,収穫記録!$D:$D,Q$11,収穫記録!$I:$I,$I$5,収穫記録!$J:$J,$I$6,収穫記録!$F:$F,$H24,収穫記録!$B:$B,"&gt;="&amp;$I$3,収穫記録!$B:$B,"&lt;="&amp;$I$4)
/_xlfn.UNIQUE(_xlfn._xlws.FILTER($G:$G,$F:$F=$I$7))
/IF($I$8="総計",1,$J24/10)
),0)</f>
        <v/>
      </c>
      <c r="R24" s="58" t="str" cm="1">
        <f t="array" ref="R24">IFERROR(
IF(OR(R$11="",$H24=""),"",
SUMIFS(収穫記録!$P:$P,収穫記録!$D:$D,R$11,収穫記録!$I:$I,$I$5,収穫記録!$J:$J,$I$6,収穫記録!$F:$F,$H24,収穫記録!$B:$B,"&gt;="&amp;$I$3,収穫記録!$B:$B,"&lt;="&amp;$I$4)
/_xlfn.UNIQUE(_xlfn._xlws.FILTER($G:$G,$F:$F=$I$7))
/IF($I$8="総計",1,$J24/10)
),0)</f>
        <v/>
      </c>
      <c r="S24" s="58" t="str" cm="1">
        <f t="array" ref="S24">IFERROR(
IF(OR(S$11="",$H24=""),"",
SUMIFS(収穫記録!$P:$P,収穫記録!$D:$D,S$11,収穫記録!$I:$I,$I$5,収穫記録!$J:$J,$I$6,収穫記録!$F:$F,$H24,収穫記録!$B:$B,"&gt;="&amp;$I$3,収穫記録!$B:$B,"&lt;="&amp;$I$4)
/_xlfn.UNIQUE(_xlfn._xlws.FILTER($G:$G,$F:$F=$I$7))
/IF($I$8="総計",1,$J24/10)
),0)</f>
        <v/>
      </c>
      <c r="T24" s="58" t="str" cm="1">
        <f t="array" ref="T24">IFERROR(
IF(OR(T$11="",$H24=""),"",
SUMIFS(収穫記録!$P:$P,収穫記録!$D:$D,T$11,収穫記録!$I:$I,$I$5,収穫記録!$J:$J,$I$6,収穫記録!$F:$F,$H24,収穫記録!$B:$B,"&gt;="&amp;$I$3,収穫記録!$B:$B,"&lt;="&amp;$I$4)
/_xlfn.UNIQUE(_xlfn._xlws.FILTER($G:$G,$F:$F=$I$7))
/IF($I$8="総計",1,$J24/10)
),0)</f>
        <v/>
      </c>
      <c r="U24" s="58" t="str" cm="1">
        <f t="array" ref="U24">IFERROR(
IF(OR(U$11="",$H24=""),"",
SUMIFS(収穫記録!$P:$P,収穫記録!$D:$D,U$11,収穫記録!$I:$I,$I$5,収穫記録!$J:$J,$I$6,収穫記録!$F:$F,$H24,収穫記録!$B:$B,"&gt;="&amp;$I$3,収穫記録!$B:$B,"&lt;="&amp;$I$4)
/_xlfn.UNIQUE(_xlfn._xlws.FILTER($G:$G,$F:$F=$I$7))
/IF($I$8="総計",1,$J24/10)
),0)</f>
        <v/>
      </c>
      <c r="V24" s="58" t="str" cm="1">
        <f t="array" ref="V24">IFERROR(
IF(OR(V$11="",$H24=""),"",
SUMIFS(収穫記録!$P:$P,収穫記録!$D:$D,V$11,収穫記録!$I:$I,$I$5,収穫記録!$J:$J,$I$6,収穫記録!$F:$F,$H24,収穫記録!$B:$B,"&gt;="&amp;$I$3,収穫記録!$B:$B,"&lt;="&amp;$I$4)
/_xlfn.UNIQUE(_xlfn._xlws.FILTER($G:$G,$F:$F=$I$7))
/IF($I$8="総計",1,$J24/10)
),0)</f>
        <v/>
      </c>
      <c r="W24" s="58" t="str" cm="1">
        <f t="array" ref="W24">IFERROR(
IF(OR(W$11="",$H24=""),"",
SUMIFS(収穫記録!$P:$P,収穫記録!$D:$D,W$11,収穫記録!$I:$I,$I$5,収穫記録!$J:$J,$I$6,収穫記録!$F:$F,$H24,収穫記録!$B:$B,"&gt;="&amp;$I$3,収穫記録!$B:$B,"&lt;="&amp;$I$4)
/_xlfn.UNIQUE(_xlfn._xlws.FILTER($G:$G,$F:$F=$I$7))
/IF($I$8="総計",1,$J24/10)
),0)</f>
        <v/>
      </c>
    </row>
    <row r="25" spans="8:23">
      <c r="H25" s="27"/>
      <c r="I25" s="30"/>
      <c r="J25" s="57"/>
      <c r="K25" s="46" t="str">
        <f t="shared" si="0"/>
        <v/>
      </c>
      <c r="L25" s="47" cm="1">
        <f t="array" ref="L25">IFERROR(
IF(OR(L$11="",$H25=""),"",
SUMIFS(収穫記録!$P:$P,収穫記録!$D:$D,L$11,収穫記録!$I:$I,$I$5,収穫記録!$J:$J,$I$6,収穫記録!$F:$F,$H25,収穫記録!$B:$B,"&gt;="&amp;$I$3,収穫記録!$B:$B,"&lt;="&amp;$I$4)
/_xlfn.UNIQUE(_xlfn._xlws.FILTER($G:$G,$F:$F=$I$7))
/IF($I$8="総計",1,$J25/10)
),0)</f>
        <v>0</v>
      </c>
      <c r="M25" s="58" t="str" cm="1">
        <f t="array" ref="M25">IFERROR(
IF(OR(M$11="",$H25=""),"",
SUMIFS(収穫記録!$P:$P,収穫記録!$D:$D,M$11,収穫記録!$I:$I,$I$5,収穫記録!$J:$J,$I$6,収穫記録!$F:$F,$H25,収穫記録!$B:$B,"&gt;="&amp;$I$3,収穫記録!$B:$B,"&lt;="&amp;$I$4)
/_xlfn.UNIQUE(_xlfn._xlws.FILTER($G:$G,$F:$F=$I$7))
/IF($I$8="総計",1,$J25/10)
),0)</f>
        <v/>
      </c>
      <c r="N25" s="58" t="str" cm="1">
        <f t="array" ref="N25">IFERROR(
IF(OR(N$11="",$H25=""),"",
SUMIFS(収穫記録!$P:$P,収穫記録!$D:$D,N$11,収穫記録!$I:$I,$I$5,収穫記録!$J:$J,$I$6,収穫記録!$F:$F,$H25,収穫記録!$B:$B,"&gt;="&amp;$I$3,収穫記録!$B:$B,"&lt;="&amp;$I$4)
/_xlfn.UNIQUE(_xlfn._xlws.FILTER($G:$G,$F:$F=$I$7))
/IF($I$8="総計",1,$J25/10)
),0)</f>
        <v/>
      </c>
      <c r="O25" s="58" t="str" cm="1">
        <f t="array" ref="O25">IFERROR(
IF(OR(O$11="",$H25=""),"",
SUMIFS(収穫記録!$P:$P,収穫記録!$D:$D,O$11,収穫記録!$I:$I,$I$5,収穫記録!$J:$J,$I$6,収穫記録!$F:$F,$H25,収穫記録!$B:$B,"&gt;="&amp;$I$3,収穫記録!$B:$B,"&lt;="&amp;$I$4)
/_xlfn.UNIQUE(_xlfn._xlws.FILTER($G:$G,$F:$F=$I$7))
/IF($I$8="総計",1,$J25/10)
),0)</f>
        <v/>
      </c>
      <c r="P25" s="58" t="str" cm="1">
        <f t="array" ref="P25">IFERROR(
IF(OR(P$11="",$H25=""),"",
SUMIFS(収穫記録!$P:$P,収穫記録!$D:$D,P$11,収穫記録!$I:$I,$I$5,収穫記録!$J:$J,$I$6,収穫記録!$F:$F,$H25,収穫記録!$B:$B,"&gt;="&amp;$I$3,収穫記録!$B:$B,"&lt;="&amp;$I$4)
/_xlfn.UNIQUE(_xlfn._xlws.FILTER($G:$G,$F:$F=$I$7))
/IF($I$8="総計",1,$J25/10)
),0)</f>
        <v/>
      </c>
      <c r="Q25" s="58" t="str" cm="1">
        <f t="array" ref="Q25">IFERROR(
IF(OR(Q$11="",$H25=""),"",
SUMIFS(収穫記録!$P:$P,収穫記録!$D:$D,Q$11,収穫記録!$I:$I,$I$5,収穫記録!$J:$J,$I$6,収穫記録!$F:$F,$H25,収穫記録!$B:$B,"&gt;="&amp;$I$3,収穫記録!$B:$B,"&lt;="&amp;$I$4)
/_xlfn.UNIQUE(_xlfn._xlws.FILTER($G:$G,$F:$F=$I$7))
/IF($I$8="総計",1,$J25/10)
),0)</f>
        <v/>
      </c>
      <c r="R25" s="58" t="str" cm="1">
        <f t="array" ref="R25">IFERROR(
IF(OR(R$11="",$H25=""),"",
SUMIFS(収穫記録!$P:$P,収穫記録!$D:$D,R$11,収穫記録!$I:$I,$I$5,収穫記録!$J:$J,$I$6,収穫記録!$F:$F,$H25,収穫記録!$B:$B,"&gt;="&amp;$I$3,収穫記録!$B:$B,"&lt;="&amp;$I$4)
/_xlfn.UNIQUE(_xlfn._xlws.FILTER($G:$G,$F:$F=$I$7))
/IF($I$8="総計",1,$J25/10)
),0)</f>
        <v/>
      </c>
      <c r="S25" s="58" t="str" cm="1">
        <f t="array" ref="S25">IFERROR(
IF(OR(S$11="",$H25=""),"",
SUMIFS(収穫記録!$P:$P,収穫記録!$D:$D,S$11,収穫記録!$I:$I,$I$5,収穫記録!$J:$J,$I$6,収穫記録!$F:$F,$H25,収穫記録!$B:$B,"&gt;="&amp;$I$3,収穫記録!$B:$B,"&lt;="&amp;$I$4)
/_xlfn.UNIQUE(_xlfn._xlws.FILTER($G:$G,$F:$F=$I$7))
/IF($I$8="総計",1,$J25/10)
),0)</f>
        <v/>
      </c>
      <c r="T25" s="58" t="str" cm="1">
        <f t="array" ref="T25">IFERROR(
IF(OR(T$11="",$H25=""),"",
SUMIFS(収穫記録!$P:$P,収穫記録!$D:$D,T$11,収穫記録!$I:$I,$I$5,収穫記録!$J:$J,$I$6,収穫記録!$F:$F,$H25,収穫記録!$B:$B,"&gt;="&amp;$I$3,収穫記録!$B:$B,"&lt;="&amp;$I$4)
/_xlfn.UNIQUE(_xlfn._xlws.FILTER($G:$G,$F:$F=$I$7))
/IF($I$8="総計",1,$J25/10)
),0)</f>
        <v/>
      </c>
      <c r="U25" s="58" t="str" cm="1">
        <f t="array" ref="U25">IFERROR(
IF(OR(U$11="",$H25=""),"",
SUMIFS(収穫記録!$P:$P,収穫記録!$D:$D,U$11,収穫記録!$I:$I,$I$5,収穫記録!$J:$J,$I$6,収穫記録!$F:$F,$H25,収穫記録!$B:$B,"&gt;="&amp;$I$3,収穫記録!$B:$B,"&lt;="&amp;$I$4)
/_xlfn.UNIQUE(_xlfn._xlws.FILTER($G:$G,$F:$F=$I$7))
/IF($I$8="総計",1,$J25/10)
),0)</f>
        <v/>
      </c>
      <c r="V25" s="58" t="str" cm="1">
        <f t="array" ref="V25">IFERROR(
IF(OR(V$11="",$H25=""),"",
SUMIFS(収穫記録!$P:$P,収穫記録!$D:$D,V$11,収穫記録!$I:$I,$I$5,収穫記録!$J:$J,$I$6,収穫記録!$F:$F,$H25,収穫記録!$B:$B,"&gt;="&amp;$I$3,収穫記録!$B:$B,"&lt;="&amp;$I$4)
/_xlfn.UNIQUE(_xlfn._xlws.FILTER($G:$G,$F:$F=$I$7))
/IF($I$8="総計",1,$J25/10)
),0)</f>
        <v/>
      </c>
      <c r="W25" s="58" t="str" cm="1">
        <f t="array" ref="W25">IFERROR(
IF(OR(W$11="",$H25=""),"",
SUMIFS(収穫記録!$P:$P,収穫記録!$D:$D,W$11,収穫記録!$I:$I,$I$5,収穫記録!$J:$J,$I$6,収穫記録!$F:$F,$H25,収穫記録!$B:$B,"&gt;="&amp;$I$3,収穫記録!$B:$B,"&lt;="&amp;$I$4)
/_xlfn.UNIQUE(_xlfn._xlws.FILTER($G:$G,$F:$F=$I$7))
/IF($I$8="総計",1,$J25/10)
),0)</f>
        <v/>
      </c>
    </row>
    <row r="26" spans="8:23">
      <c r="H26" s="27"/>
      <c r="I26" s="30"/>
      <c r="J26" s="57"/>
      <c r="K26" s="46" t="str">
        <f t="shared" si="0"/>
        <v/>
      </c>
      <c r="L26" s="47" cm="1">
        <f t="array" ref="L26">IFERROR(
IF(OR(L$11="",$H26=""),"",
SUMIFS(収穫記録!$P:$P,収穫記録!$D:$D,L$11,収穫記録!$I:$I,$I$5,収穫記録!$J:$J,$I$6,収穫記録!$F:$F,$H26,収穫記録!$B:$B,"&gt;="&amp;$I$3,収穫記録!$B:$B,"&lt;="&amp;$I$4)
/_xlfn.UNIQUE(_xlfn._xlws.FILTER($G:$G,$F:$F=$I$7))
/IF($I$8="総計",1,$J26/10)
),0)</f>
        <v>0</v>
      </c>
      <c r="M26" s="58" t="str" cm="1">
        <f t="array" ref="M26">IFERROR(
IF(OR(M$11="",$H26=""),"",
SUMIFS(収穫記録!$P:$P,収穫記録!$D:$D,M$11,収穫記録!$I:$I,$I$5,収穫記録!$J:$J,$I$6,収穫記録!$F:$F,$H26,収穫記録!$B:$B,"&gt;="&amp;$I$3,収穫記録!$B:$B,"&lt;="&amp;$I$4)
/_xlfn.UNIQUE(_xlfn._xlws.FILTER($G:$G,$F:$F=$I$7))
/IF($I$8="総計",1,$J26/10)
),0)</f>
        <v/>
      </c>
      <c r="N26" s="58" t="str" cm="1">
        <f t="array" ref="N26">IFERROR(
IF(OR(N$11="",$H26=""),"",
SUMIFS(収穫記録!$P:$P,収穫記録!$D:$D,N$11,収穫記録!$I:$I,$I$5,収穫記録!$J:$J,$I$6,収穫記録!$F:$F,$H26,収穫記録!$B:$B,"&gt;="&amp;$I$3,収穫記録!$B:$B,"&lt;="&amp;$I$4)
/_xlfn.UNIQUE(_xlfn._xlws.FILTER($G:$G,$F:$F=$I$7))
/IF($I$8="総計",1,$J26/10)
),0)</f>
        <v/>
      </c>
      <c r="O26" s="58" t="str" cm="1">
        <f t="array" ref="O26">IFERROR(
IF(OR(O$11="",$H26=""),"",
SUMIFS(収穫記録!$P:$P,収穫記録!$D:$D,O$11,収穫記録!$I:$I,$I$5,収穫記録!$J:$J,$I$6,収穫記録!$F:$F,$H26,収穫記録!$B:$B,"&gt;="&amp;$I$3,収穫記録!$B:$B,"&lt;="&amp;$I$4)
/_xlfn.UNIQUE(_xlfn._xlws.FILTER($G:$G,$F:$F=$I$7))
/IF($I$8="総計",1,$J26/10)
),0)</f>
        <v/>
      </c>
      <c r="P26" s="58" t="str" cm="1">
        <f t="array" ref="P26">IFERROR(
IF(OR(P$11="",$H26=""),"",
SUMIFS(収穫記録!$P:$P,収穫記録!$D:$D,P$11,収穫記録!$I:$I,$I$5,収穫記録!$J:$J,$I$6,収穫記録!$F:$F,$H26,収穫記録!$B:$B,"&gt;="&amp;$I$3,収穫記録!$B:$B,"&lt;="&amp;$I$4)
/_xlfn.UNIQUE(_xlfn._xlws.FILTER($G:$G,$F:$F=$I$7))
/IF($I$8="総計",1,$J26/10)
),0)</f>
        <v/>
      </c>
      <c r="Q26" s="58" t="str" cm="1">
        <f t="array" ref="Q26">IFERROR(
IF(OR(Q$11="",$H26=""),"",
SUMIFS(収穫記録!$P:$P,収穫記録!$D:$D,Q$11,収穫記録!$I:$I,$I$5,収穫記録!$J:$J,$I$6,収穫記録!$F:$F,$H26,収穫記録!$B:$B,"&gt;="&amp;$I$3,収穫記録!$B:$B,"&lt;="&amp;$I$4)
/_xlfn.UNIQUE(_xlfn._xlws.FILTER($G:$G,$F:$F=$I$7))
/IF($I$8="総計",1,$J26/10)
),0)</f>
        <v/>
      </c>
      <c r="R26" s="58" t="str" cm="1">
        <f t="array" ref="R26">IFERROR(
IF(OR(R$11="",$H26=""),"",
SUMIFS(収穫記録!$P:$P,収穫記録!$D:$D,R$11,収穫記録!$I:$I,$I$5,収穫記録!$J:$J,$I$6,収穫記録!$F:$F,$H26,収穫記録!$B:$B,"&gt;="&amp;$I$3,収穫記録!$B:$B,"&lt;="&amp;$I$4)
/_xlfn.UNIQUE(_xlfn._xlws.FILTER($G:$G,$F:$F=$I$7))
/IF($I$8="総計",1,$J26/10)
),0)</f>
        <v/>
      </c>
      <c r="S26" s="58" t="str" cm="1">
        <f t="array" ref="S26">IFERROR(
IF(OR(S$11="",$H26=""),"",
SUMIFS(収穫記録!$P:$P,収穫記録!$D:$D,S$11,収穫記録!$I:$I,$I$5,収穫記録!$J:$J,$I$6,収穫記録!$F:$F,$H26,収穫記録!$B:$B,"&gt;="&amp;$I$3,収穫記録!$B:$B,"&lt;="&amp;$I$4)
/_xlfn.UNIQUE(_xlfn._xlws.FILTER($G:$G,$F:$F=$I$7))
/IF($I$8="総計",1,$J26/10)
),0)</f>
        <v/>
      </c>
      <c r="T26" s="58" t="str" cm="1">
        <f t="array" ref="T26">IFERROR(
IF(OR(T$11="",$H26=""),"",
SUMIFS(収穫記録!$P:$P,収穫記録!$D:$D,T$11,収穫記録!$I:$I,$I$5,収穫記録!$J:$J,$I$6,収穫記録!$F:$F,$H26,収穫記録!$B:$B,"&gt;="&amp;$I$3,収穫記録!$B:$B,"&lt;="&amp;$I$4)
/_xlfn.UNIQUE(_xlfn._xlws.FILTER($G:$G,$F:$F=$I$7))
/IF($I$8="総計",1,$J26/10)
),0)</f>
        <v/>
      </c>
      <c r="U26" s="58" t="str" cm="1">
        <f t="array" ref="U26">IFERROR(
IF(OR(U$11="",$H26=""),"",
SUMIFS(収穫記録!$P:$P,収穫記録!$D:$D,U$11,収穫記録!$I:$I,$I$5,収穫記録!$J:$J,$I$6,収穫記録!$F:$F,$H26,収穫記録!$B:$B,"&gt;="&amp;$I$3,収穫記録!$B:$B,"&lt;="&amp;$I$4)
/_xlfn.UNIQUE(_xlfn._xlws.FILTER($G:$G,$F:$F=$I$7))
/IF($I$8="総計",1,$J26/10)
),0)</f>
        <v/>
      </c>
      <c r="V26" s="58" t="str" cm="1">
        <f t="array" ref="V26">IFERROR(
IF(OR(V$11="",$H26=""),"",
SUMIFS(収穫記録!$P:$P,収穫記録!$D:$D,V$11,収穫記録!$I:$I,$I$5,収穫記録!$J:$J,$I$6,収穫記録!$F:$F,$H26,収穫記録!$B:$B,"&gt;="&amp;$I$3,収穫記録!$B:$B,"&lt;="&amp;$I$4)
/_xlfn.UNIQUE(_xlfn._xlws.FILTER($G:$G,$F:$F=$I$7))
/IF($I$8="総計",1,$J26/10)
),0)</f>
        <v/>
      </c>
      <c r="W26" s="58" t="str" cm="1">
        <f t="array" ref="W26">IFERROR(
IF(OR(W$11="",$H26=""),"",
SUMIFS(収穫記録!$P:$P,収穫記録!$D:$D,W$11,収穫記録!$I:$I,$I$5,収穫記録!$J:$J,$I$6,収穫記録!$F:$F,$H26,収穫記録!$B:$B,"&gt;="&amp;$I$3,収穫記録!$B:$B,"&lt;="&amp;$I$4)
/_xlfn.UNIQUE(_xlfn._xlws.FILTER($G:$G,$F:$F=$I$7))
/IF($I$8="総計",1,$J26/10)
),0)</f>
        <v/>
      </c>
    </row>
    <row r="27" spans="8:23">
      <c r="H27" s="27"/>
      <c r="I27" s="30"/>
      <c r="J27" s="57"/>
      <c r="K27" s="46" t="str">
        <f t="shared" si="0"/>
        <v/>
      </c>
      <c r="L27" s="47" cm="1">
        <f t="array" ref="L27">IFERROR(
IF(OR(L$11="",$H27=""),"",
SUMIFS(収穫記録!$P:$P,収穫記録!$D:$D,L$11,収穫記録!$I:$I,$I$5,収穫記録!$J:$J,$I$6,収穫記録!$F:$F,$H27,収穫記録!$B:$B,"&gt;="&amp;$I$3,収穫記録!$B:$B,"&lt;="&amp;$I$4)
/_xlfn.UNIQUE(_xlfn._xlws.FILTER($G:$G,$F:$F=$I$7))
/IF($I$8="総計",1,$J27/10)
),0)</f>
        <v>0</v>
      </c>
      <c r="M27" s="58" t="str" cm="1">
        <f t="array" ref="M27">IFERROR(
IF(OR(M$11="",$H27=""),"",
SUMIFS(収穫記録!$P:$P,収穫記録!$D:$D,M$11,収穫記録!$I:$I,$I$5,収穫記録!$J:$J,$I$6,収穫記録!$F:$F,$H27,収穫記録!$B:$B,"&gt;="&amp;$I$3,収穫記録!$B:$B,"&lt;="&amp;$I$4)
/_xlfn.UNIQUE(_xlfn._xlws.FILTER($G:$G,$F:$F=$I$7))
/IF($I$8="総計",1,$J27/10)
),0)</f>
        <v/>
      </c>
      <c r="N27" s="58" t="str" cm="1">
        <f t="array" ref="N27">IFERROR(
IF(OR(N$11="",$H27=""),"",
SUMIFS(収穫記録!$P:$P,収穫記録!$D:$D,N$11,収穫記録!$I:$I,$I$5,収穫記録!$J:$J,$I$6,収穫記録!$F:$F,$H27,収穫記録!$B:$B,"&gt;="&amp;$I$3,収穫記録!$B:$B,"&lt;="&amp;$I$4)
/_xlfn.UNIQUE(_xlfn._xlws.FILTER($G:$G,$F:$F=$I$7))
/IF($I$8="総計",1,$J27/10)
),0)</f>
        <v/>
      </c>
      <c r="O27" s="58" t="str" cm="1">
        <f t="array" ref="O27">IFERROR(
IF(OR(O$11="",$H27=""),"",
SUMIFS(収穫記録!$P:$P,収穫記録!$D:$D,O$11,収穫記録!$I:$I,$I$5,収穫記録!$J:$J,$I$6,収穫記録!$F:$F,$H27,収穫記録!$B:$B,"&gt;="&amp;$I$3,収穫記録!$B:$B,"&lt;="&amp;$I$4)
/_xlfn.UNIQUE(_xlfn._xlws.FILTER($G:$G,$F:$F=$I$7))
/IF($I$8="総計",1,$J27/10)
),0)</f>
        <v/>
      </c>
      <c r="P27" s="58" t="str" cm="1">
        <f t="array" ref="P27">IFERROR(
IF(OR(P$11="",$H27=""),"",
SUMIFS(収穫記録!$P:$P,収穫記録!$D:$D,P$11,収穫記録!$I:$I,$I$5,収穫記録!$J:$J,$I$6,収穫記録!$F:$F,$H27,収穫記録!$B:$B,"&gt;="&amp;$I$3,収穫記録!$B:$B,"&lt;="&amp;$I$4)
/_xlfn.UNIQUE(_xlfn._xlws.FILTER($G:$G,$F:$F=$I$7))
/IF($I$8="総計",1,$J27/10)
),0)</f>
        <v/>
      </c>
      <c r="Q27" s="58" t="str" cm="1">
        <f t="array" ref="Q27">IFERROR(
IF(OR(Q$11="",$H27=""),"",
SUMIFS(収穫記録!$P:$P,収穫記録!$D:$D,Q$11,収穫記録!$I:$I,$I$5,収穫記録!$J:$J,$I$6,収穫記録!$F:$F,$H27,収穫記録!$B:$B,"&gt;="&amp;$I$3,収穫記録!$B:$B,"&lt;="&amp;$I$4)
/_xlfn.UNIQUE(_xlfn._xlws.FILTER($G:$G,$F:$F=$I$7))
/IF($I$8="総計",1,$J27/10)
),0)</f>
        <v/>
      </c>
      <c r="R27" s="58" t="str" cm="1">
        <f t="array" ref="R27">IFERROR(
IF(OR(R$11="",$H27=""),"",
SUMIFS(収穫記録!$P:$P,収穫記録!$D:$D,R$11,収穫記録!$I:$I,$I$5,収穫記録!$J:$J,$I$6,収穫記録!$F:$F,$H27,収穫記録!$B:$B,"&gt;="&amp;$I$3,収穫記録!$B:$B,"&lt;="&amp;$I$4)
/_xlfn.UNIQUE(_xlfn._xlws.FILTER($G:$G,$F:$F=$I$7))
/IF($I$8="総計",1,$J27/10)
),0)</f>
        <v/>
      </c>
      <c r="S27" s="58" t="str" cm="1">
        <f t="array" ref="S27">IFERROR(
IF(OR(S$11="",$H27=""),"",
SUMIFS(収穫記録!$P:$P,収穫記録!$D:$D,S$11,収穫記録!$I:$I,$I$5,収穫記録!$J:$J,$I$6,収穫記録!$F:$F,$H27,収穫記録!$B:$B,"&gt;="&amp;$I$3,収穫記録!$B:$B,"&lt;="&amp;$I$4)
/_xlfn.UNIQUE(_xlfn._xlws.FILTER($G:$G,$F:$F=$I$7))
/IF($I$8="総計",1,$J27/10)
),0)</f>
        <v/>
      </c>
      <c r="T27" s="58" t="str" cm="1">
        <f t="array" ref="T27">IFERROR(
IF(OR(T$11="",$H27=""),"",
SUMIFS(収穫記録!$P:$P,収穫記録!$D:$D,T$11,収穫記録!$I:$I,$I$5,収穫記録!$J:$J,$I$6,収穫記録!$F:$F,$H27,収穫記録!$B:$B,"&gt;="&amp;$I$3,収穫記録!$B:$B,"&lt;="&amp;$I$4)
/_xlfn.UNIQUE(_xlfn._xlws.FILTER($G:$G,$F:$F=$I$7))
/IF($I$8="総計",1,$J27/10)
),0)</f>
        <v/>
      </c>
      <c r="U27" s="58" t="str" cm="1">
        <f t="array" ref="U27">IFERROR(
IF(OR(U$11="",$H27=""),"",
SUMIFS(収穫記録!$P:$P,収穫記録!$D:$D,U$11,収穫記録!$I:$I,$I$5,収穫記録!$J:$J,$I$6,収穫記録!$F:$F,$H27,収穫記録!$B:$B,"&gt;="&amp;$I$3,収穫記録!$B:$B,"&lt;="&amp;$I$4)
/_xlfn.UNIQUE(_xlfn._xlws.FILTER($G:$G,$F:$F=$I$7))
/IF($I$8="総計",1,$J27/10)
),0)</f>
        <v/>
      </c>
      <c r="V27" s="58" t="str" cm="1">
        <f t="array" ref="V27">IFERROR(
IF(OR(V$11="",$H27=""),"",
SUMIFS(収穫記録!$P:$P,収穫記録!$D:$D,V$11,収穫記録!$I:$I,$I$5,収穫記録!$J:$J,$I$6,収穫記録!$F:$F,$H27,収穫記録!$B:$B,"&gt;="&amp;$I$3,収穫記録!$B:$B,"&lt;="&amp;$I$4)
/_xlfn.UNIQUE(_xlfn._xlws.FILTER($G:$G,$F:$F=$I$7))
/IF($I$8="総計",1,$J27/10)
),0)</f>
        <v/>
      </c>
      <c r="W27" s="58" t="str" cm="1">
        <f t="array" ref="W27">IFERROR(
IF(OR(W$11="",$H27=""),"",
SUMIFS(収穫記録!$P:$P,収穫記録!$D:$D,W$11,収穫記録!$I:$I,$I$5,収穫記録!$J:$J,$I$6,収穫記録!$F:$F,$H27,収穫記録!$B:$B,"&gt;="&amp;$I$3,収穫記録!$B:$B,"&lt;="&amp;$I$4)
/_xlfn.UNIQUE(_xlfn._xlws.FILTER($G:$G,$F:$F=$I$7))
/IF($I$8="総計",1,$J27/10)
),0)</f>
        <v/>
      </c>
    </row>
    <row r="28" spans="8:23">
      <c r="H28" s="27"/>
      <c r="I28" s="30"/>
      <c r="J28" s="57"/>
      <c r="K28" s="46" t="str">
        <f t="shared" si="0"/>
        <v/>
      </c>
      <c r="L28" s="47" cm="1">
        <f t="array" ref="L28">IFERROR(
IF(OR(L$11="",$H28=""),"",
SUMIFS(収穫記録!$P:$P,収穫記録!$D:$D,L$11,収穫記録!$I:$I,$I$5,収穫記録!$J:$J,$I$6,収穫記録!$F:$F,$H28,収穫記録!$B:$B,"&gt;="&amp;$I$3,収穫記録!$B:$B,"&lt;="&amp;$I$4)
/_xlfn.UNIQUE(_xlfn._xlws.FILTER($G:$G,$F:$F=$I$7))
/IF($I$8="総計",1,$J28/10)
),0)</f>
        <v>0</v>
      </c>
      <c r="M28" s="58" t="str" cm="1">
        <f t="array" ref="M28">IFERROR(
IF(OR(M$11="",$H28=""),"",
SUMIFS(収穫記録!$P:$P,収穫記録!$D:$D,M$11,収穫記録!$I:$I,$I$5,収穫記録!$J:$J,$I$6,収穫記録!$F:$F,$H28,収穫記録!$B:$B,"&gt;="&amp;$I$3,収穫記録!$B:$B,"&lt;="&amp;$I$4)
/_xlfn.UNIQUE(_xlfn._xlws.FILTER($G:$G,$F:$F=$I$7))
/IF($I$8="総計",1,$J28/10)
),0)</f>
        <v/>
      </c>
      <c r="N28" s="58" t="str" cm="1">
        <f t="array" ref="N28">IFERROR(
IF(OR(N$11="",$H28=""),"",
SUMIFS(収穫記録!$P:$P,収穫記録!$D:$D,N$11,収穫記録!$I:$I,$I$5,収穫記録!$J:$J,$I$6,収穫記録!$F:$F,$H28,収穫記録!$B:$B,"&gt;="&amp;$I$3,収穫記録!$B:$B,"&lt;="&amp;$I$4)
/_xlfn.UNIQUE(_xlfn._xlws.FILTER($G:$G,$F:$F=$I$7))
/IF($I$8="総計",1,$J28/10)
),0)</f>
        <v/>
      </c>
      <c r="O28" s="58" t="str" cm="1">
        <f t="array" ref="O28">IFERROR(
IF(OR(O$11="",$H28=""),"",
SUMIFS(収穫記録!$P:$P,収穫記録!$D:$D,O$11,収穫記録!$I:$I,$I$5,収穫記録!$J:$J,$I$6,収穫記録!$F:$F,$H28,収穫記録!$B:$B,"&gt;="&amp;$I$3,収穫記録!$B:$B,"&lt;="&amp;$I$4)
/_xlfn.UNIQUE(_xlfn._xlws.FILTER($G:$G,$F:$F=$I$7))
/IF($I$8="総計",1,$J28/10)
),0)</f>
        <v/>
      </c>
      <c r="P28" s="58" t="str" cm="1">
        <f t="array" ref="P28">IFERROR(
IF(OR(P$11="",$H28=""),"",
SUMIFS(収穫記録!$P:$P,収穫記録!$D:$D,P$11,収穫記録!$I:$I,$I$5,収穫記録!$J:$J,$I$6,収穫記録!$F:$F,$H28,収穫記録!$B:$B,"&gt;="&amp;$I$3,収穫記録!$B:$B,"&lt;="&amp;$I$4)
/_xlfn.UNIQUE(_xlfn._xlws.FILTER($G:$G,$F:$F=$I$7))
/IF($I$8="総計",1,$J28/10)
),0)</f>
        <v/>
      </c>
      <c r="Q28" s="58" t="str" cm="1">
        <f t="array" ref="Q28">IFERROR(
IF(OR(Q$11="",$H28=""),"",
SUMIFS(収穫記録!$P:$P,収穫記録!$D:$D,Q$11,収穫記録!$I:$I,$I$5,収穫記録!$J:$J,$I$6,収穫記録!$F:$F,$H28,収穫記録!$B:$B,"&gt;="&amp;$I$3,収穫記録!$B:$B,"&lt;="&amp;$I$4)
/_xlfn.UNIQUE(_xlfn._xlws.FILTER($G:$G,$F:$F=$I$7))
/IF($I$8="総計",1,$J28/10)
),0)</f>
        <v/>
      </c>
      <c r="R28" s="58" t="str" cm="1">
        <f t="array" ref="R28">IFERROR(
IF(OR(R$11="",$H28=""),"",
SUMIFS(収穫記録!$P:$P,収穫記録!$D:$D,R$11,収穫記録!$I:$I,$I$5,収穫記録!$J:$J,$I$6,収穫記録!$F:$F,$H28,収穫記録!$B:$B,"&gt;="&amp;$I$3,収穫記録!$B:$B,"&lt;="&amp;$I$4)
/_xlfn.UNIQUE(_xlfn._xlws.FILTER($G:$G,$F:$F=$I$7))
/IF($I$8="総計",1,$J28/10)
),0)</f>
        <v/>
      </c>
      <c r="S28" s="58" t="str" cm="1">
        <f t="array" ref="S28">IFERROR(
IF(OR(S$11="",$H28=""),"",
SUMIFS(収穫記録!$P:$P,収穫記録!$D:$D,S$11,収穫記録!$I:$I,$I$5,収穫記録!$J:$J,$I$6,収穫記録!$F:$F,$H28,収穫記録!$B:$B,"&gt;="&amp;$I$3,収穫記録!$B:$B,"&lt;="&amp;$I$4)
/_xlfn.UNIQUE(_xlfn._xlws.FILTER($G:$G,$F:$F=$I$7))
/IF($I$8="総計",1,$J28/10)
),0)</f>
        <v/>
      </c>
      <c r="T28" s="58" t="str" cm="1">
        <f t="array" ref="T28">IFERROR(
IF(OR(T$11="",$H28=""),"",
SUMIFS(収穫記録!$P:$P,収穫記録!$D:$D,T$11,収穫記録!$I:$I,$I$5,収穫記録!$J:$J,$I$6,収穫記録!$F:$F,$H28,収穫記録!$B:$B,"&gt;="&amp;$I$3,収穫記録!$B:$B,"&lt;="&amp;$I$4)
/_xlfn.UNIQUE(_xlfn._xlws.FILTER($G:$G,$F:$F=$I$7))
/IF($I$8="総計",1,$J28/10)
),0)</f>
        <v/>
      </c>
      <c r="U28" s="58" t="str" cm="1">
        <f t="array" ref="U28">IFERROR(
IF(OR(U$11="",$H28=""),"",
SUMIFS(収穫記録!$P:$P,収穫記録!$D:$D,U$11,収穫記録!$I:$I,$I$5,収穫記録!$J:$J,$I$6,収穫記録!$F:$F,$H28,収穫記録!$B:$B,"&gt;="&amp;$I$3,収穫記録!$B:$B,"&lt;="&amp;$I$4)
/_xlfn.UNIQUE(_xlfn._xlws.FILTER($G:$G,$F:$F=$I$7))
/IF($I$8="総計",1,$J28/10)
),0)</f>
        <v/>
      </c>
      <c r="V28" s="58" t="str" cm="1">
        <f t="array" ref="V28">IFERROR(
IF(OR(V$11="",$H28=""),"",
SUMIFS(収穫記録!$P:$P,収穫記録!$D:$D,V$11,収穫記録!$I:$I,$I$5,収穫記録!$J:$J,$I$6,収穫記録!$F:$F,$H28,収穫記録!$B:$B,"&gt;="&amp;$I$3,収穫記録!$B:$B,"&lt;="&amp;$I$4)
/_xlfn.UNIQUE(_xlfn._xlws.FILTER($G:$G,$F:$F=$I$7))
/IF($I$8="総計",1,$J28/10)
),0)</f>
        <v/>
      </c>
      <c r="W28" s="58" t="str" cm="1">
        <f t="array" ref="W28">IFERROR(
IF(OR(W$11="",$H28=""),"",
SUMIFS(収穫記録!$P:$P,収穫記録!$D:$D,W$11,収穫記録!$I:$I,$I$5,収穫記録!$J:$J,$I$6,収穫記録!$F:$F,$H28,収穫記録!$B:$B,"&gt;="&amp;$I$3,収穫記録!$B:$B,"&lt;="&amp;$I$4)
/_xlfn.UNIQUE(_xlfn._xlws.FILTER($G:$G,$F:$F=$I$7))
/IF($I$8="総計",1,$J28/10)
),0)</f>
        <v/>
      </c>
    </row>
    <row r="29" spans="8:23">
      <c r="H29" s="27"/>
      <c r="I29" s="30"/>
      <c r="J29" s="57"/>
      <c r="K29" s="46" t="str">
        <f t="shared" si="0"/>
        <v/>
      </c>
      <c r="L29" s="47" cm="1">
        <f t="array" ref="L29">IFERROR(
IF(OR(L$11="",$H29=""),"",
SUMIFS(収穫記録!$P:$P,収穫記録!$D:$D,L$11,収穫記録!$I:$I,$I$5,収穫記録!$J:$J,$I$6,収穫記録!$F:$F,$H29,収穫記録!$B:$B,"&gt;="&amp;$I$3,収穫記録!$B:$B,"&lt;="&amp;$I$4)
/_xlfn.UNIQUE(_xlfn._xlws.FILTER($G:$G,$F:$F=$I$7))
/IF($I$8="総計",1,$J29/10)
),0)</f>
        <v>0</v>
      </c>
      <c r="M29" s="58" t="str" cm="1">
        <f t="array" ref="M29">IFERROR(
IF(OR(M$11="",$H29=""),"",
SUMIFS(収穫記録!$P:$P,収穫記録!$D:$D,M$11,収穫記録!$I:$I,$I$5,収穫記録!$J:$J,$I$6,収穫記録!$F:$F,$H29,収穫記録!$B:$B,"&gt;="&amp;$I$3,収穫記録!$B:$B,"&lt;="&amp;$I$4)
/_xlfn.UNIQUE(_xlfn._xlws.FILTER($G:$G,$F:$F=$I$7))
/IF($I$8="総計",1,$J29/10)
),0)</f>
        <v/>
      </c>
      <c r="N29" s="58" t="str" cm="1">
        <f t="array" ref="N29">IFERROR(
IF(OR(N$11="",$H29=""),"",
SUMIFS(収穫記録!$P:$P,収穫記録!$D:$D,N$11,収穫記録!$I:$I,$I$5,収穫記録!$J:$J,$I$6,収穫記録!$F:$F,$H29,収穫記録!$B:$B,"&gt;="&amp;$I$3,収穫記録!$B:$B,"&lt;="&amp;$I$4)
/_xlfn.UNIQUE(_xlfn._xlws.FILTER($G:$G,$F:$F=$I$7))
/IF($I$8="総計",1,$J29/10)
),0)</f>
        <v/>
      </c>
      <c r="O29" s="58" t="str" cm="1">
        <f t="array" ref="O29">IFERROR(
IF(OR(O$11="",$H29=""),"",
SUMIFS(収穫記録!$P:$P,収穫記録!$D:$D,O$11,収穫記録!$I:$I,$I$5,収穫記録!$J:$J,$I$6,収穫記録!$F:$F,$H29,収穫記録!$B:$B,"&gt;="&amp;$I$3,収穫記録!$B:$B,"&lt;="&amp;$I$4)
/_xlfn.UNIQUE(_xlfn._xlws.FILTER($G:$G,$F:$F=$I$7))
/IF($I$8="総計",1,$J29/10)
),0)</f>
        <v/>
      </c>
      <c r="P29" s="58" t="str" cm="1">
        <f t="array" ref="P29">IFERROR(
IF(OR(P$11="",$H29=""),"",
SUMIFS(収穫記録!$P:$P,収穫記録!$D:$D,P$11,収穫記録!$I:$I,$I$5,収穫記録!$J:$J,$I$6,収穫記録!$F:$F,$H29,収穫記録!$B:$B,"&gt;="&amp;$I$3,収穫記録!$B:$B,"&lt;="&amp;$I$4)
/_xlfn.UNIQUE(_xlfn._xlws.FILTER($G:$G,$F:$F=$I$7))
/IF($I$8="総計",1,$J29/10)
),0)</f>
        <v/>
      </c>
      <c r="Q29" s="58" t="str" cm="1">
        <f t="array" ref="Q29">IFERROR(
IF(OR(Q$11="",$H29=""),"",
SUMIFS(収穫記録!$P:$P,収穫記録!$D:$D,Q$11,収穫記録!$I:$I,$I$5,収穫記録!$J:$J,$I$6,収穫記録!$F:$F,$H29,収穫記録!$B:$B,"&gt;="&amp;$I$3,収穫記録!$B:$B,"&lt;="&amp;$I$4)
/_xlfn.UNIQUE(_xlfn._xlws.FILTER($G:$G,$F:$F=$I$7))
/IF($I$8="総計",1,$J29/10)
),0)</f>
        <v/>
      </c>
      <c r="R29" s="58" t="str" cm="1">
        <f t="array" ref="R29">IFERROR(
IF(OR(R$11="",$H29=""),"",
SUMIFS(収穫記録!$P:$P,収穫記録!$D:$D,R$11,収穫記録!$I:$I,$I$5,収穫記録!$J:$J,$I$6,収穫記録!$F:$F,$H29,収穫記録!$B:$B,"&gt;="&amp;$I$3,収穫記録!$B:$B,"&lt;="&amp;$I$4)
/_xlfn.UNIQUE(_xlfn._xlws.FILTER($G:$G,$F:$F=$I$7))
/IF($I$8="総計",1,$J29/10)
),0)</f>
        <v/>
      </c>
      <c r="S29" s="58" t="str" cm="1">
        <f t="array" ref="S29">IFERROR(
IF(OR(S$11="",$H29=""),"",
SUMIFS(収穫記録!$P:$P,収穫記録!$D:$D,S$11,収穫記録!$I:$I,$I$5,収穫記録!$J:$J,$I$6,収穫記録!$F:$F,$H29,収穫記録!$B:$B,"&gt;="&amp;$I$3,収穫記録!$B:$B,"&lt;="&amp;$I$4)
/_xlfn.UNIQUE(_xlfn._xlws.FILTER($G:$G,$F:$F=$I$7))
/IF($I$8="総計",1,$J29/10)
),0)</f>
        <v/>
      </c>
      <c r="T29" s="58" t="str" cm="1">
        <f t="array" ref="T29">IFERROR(
IF(OR(T$11="",$H29=""),"",
SUMIFS(収穫記録!$P:$P,収穫記録!$D:$D,T$11,収穫記録!$I:$I,$I$5,収穫記録!$J:$J,$I$6,収穫記録!$F:$F,$H29,収穫記録!$B:$B,"&gt;="&amp;$I$3,収穫記録!$B:$B,"&lt;="&amp;$I$4)
/_xlfn.UNIQUE(_xlfn._xlws.FILTER($G:$G,$F:$F=$I$7))
/IF($I$8="総計",1,$J29/10)
),0)</f>
        <v/>
      </c>
      <c r="U29" s="58" t="str" cm="1">
        <f t="array" ref="U29">IFERROR(
IF(OR(U$11="",$H29=""),"",
SUMIFS(収穫記録!$P:$P,収穫記録!$D:$D,U$11,収穫記録!$I:$I,$I$5,収穫記録!$J:$J,$I$6,収穫記録!$F:$F,$H29,収穫記録!$B:$B,"&gt;="&amp;$I$3,収穫記録!$B:$B,"&lt;="&amp;$I$4)
/_xlfn.UNIQUE(_xlfn._xlws.FILTER($G:$G,$F:$F=$I$7))
/IF($I$8="総計",1,$J29/10)
),0)</f>
        <v/>
      </c>
      <c r="V29" s="58" t="str" cm="1">
        <f t="array" ref="V29">IFERROR(
IF(OR(V$11="",$H29=""),"",
SUMIFS(収穫記録!$P:$P,収穫記録!$D:$D,V$11,収穫記録!$I:$I,$I$5,収穫記録!$J:$J,$I$6,収穫記録!$F:$F,$H29,収穫記録!$B:$B,"&gt;="&amp;$I$3,収穫記録!$B:$B,"&lt;="&amp;$I$4)
/_xlfn.UNIQUE(_xlfn._xlws.FILTER($G:$G,$F:$F=$I$7))
/IF($I$8="総計",1,$J29/10)
),0)</f>
        <v/>
      </c>
      <c r="W29" s="58" t="str" cm="1">
        <f t="array" ref="W29">IFERROR(
IF(OR(W$11="",$H29=""),"",
SUMIFS(収穫記録!$P:$P,収穫記録!$D:$D,W$11,収穫記録!$I:$I,$I$5,収穫記録!$J:$J,$I$6,収穫記録!$F:$F,$H29,収穫記録!$B:$B,"&gt;="&amp;$I$3,収穫記録!$B:$B,"&lt;="&amp;$I$4)
/_xlfn.UNIQUE(_xlfn._xlws.FILTER($G:$G,$F:$F=$I$7))
/IF($I$8="総計",1,$J29/10)
),0)</f>
        <v/>
      </c>
    </row>
    <row r="30" spans="8:23">
      <c r="H30" s="27"/>
      <c r="I30" s="30"/>
      <c r="J30" s="57"/>
      <c r="K30" s="46" t="str">
        <f t="shared" si="0"/>
        <v/>
      </c>
      <c r="L30" s="47" cm="1">
        <f t="array" ref="L30">IFERROR(
IF(OR(L$11="",$H30=""),"",
SUMIFS(収穫記録!$P:$P,収穫記録!$D:$D,L$11,収穫記録!$I:$I,$I$5,収穫記録!$J:$J,$I$6,収穫記録!$F:$F,$H30,収穫記録!$B:$B,"&gt;="&amp;$I$3,収穫記録!$B:$B,"&lt;="&amp;$I$4)
/_xlfn.UNIQUE(_xlfn._xlws.FILTER($G:$G,$F:$F=$I$7))
/IF($I$8="総計",1,$J30/10)
),0)</f>
        <v>0</v>
      </c>
      <c r="M30" s="58" t="str" cm="1">
        <f t="array" ref="M30">IFERROR(
IF(OR(M$11="",$H30=""),"",
SUMIFS(収穫記録!$P:$P,収穫記録!$D:$D,M$11,収穫記録!$I:$I,$I$5,収穫記録!$J:$J,$I$6,収穫記録!$F:$F,$H30,収穫記録!$B:$B,"&gt;="&amp;$I$3,収穫記録!$B:$B,"&lt;="&amp;$I$4)
/_xlfn.UNIQUE(_xlfn._xlws.FILTER($G:$G,$F:$F=$I$7))
/IF($I$8="総計",1,$J30/10)
),0)</f>
        <v/>
      </c>
      <c r="N30" s="58" t="str" cm="1">
        <f t="array" ref="N30">IFERROR(
IF(OR(N$11="",$H30=""),"",
SUMIFS(収穫記録!$P:$P,収穫記録!$D:$D,N$11,収穫記録!$I:$I,$I$5,収穫記録!$J:$J,$I$6,収穫記録!$F:$F,$H30,収穫記録!$B:$B,"&gt;="&amp;$I$3,収穫記録!$B:$B,"&lt;="&amp;$I$4)
/_xlfn.UNIQUE(_xlfn._xlws.FILTER($G:$G,$F:$F=$I$7))
/IF($I$8="総計",1,$J30/10)
),0)</f>
        <v/>
      </c>
      <c r="O30" s="58" t="str" cm="1">
        <f t="array" ref="O30">IFERROR(
IF(OR(O$11="",$H30=""),"",
SUMIFS(収穫記録!$P:$P,収穫記録!$D:$D,O$11,収穫記録!$I:$I,$I$5,収穫記録!$J:$J,$I$6,収穫記録!$F:$F,$H30,収穫記録!$B:$B,"&gt;="&amp;$I$3,収穫記録!$B:$B,"&lt;="&amp;$I$4)
/_xlfn.UNIQUE(_xlfn._xlws.FILTER($G:$G,$F:$F=$I$7))
/IF($I$8="総計",1,$J30/10)
),0)</f>
        <v/>
      </c>
      <c r="P30" s="58" t="str" cm="1">
        <f t="array" ref="P30">IFERROR(
IF(OR(P$11="",$H30=""),"",
SUMIFS(収穫記録!$P:$P,収穫記録!$D:$D,P$11,収穫記録!$I:$I,$I$5,収穫記録!$J:$J,$I$6,収穫記録!$F:$F,$H30,収穫記録!$B:$B,"&gt;="&amp;$I$3,収穫記録!$B:$B,"&lt;="&amp;$I$4)
/_xlfn.UNIQUE(_xlfn._xlws.FILTER($G:$G,$F:$F=$I$7))
/IF($I$8="総計",1,$J30/10)
),0)</f>
        <v/>
      </c>
      <c r="Q30" s="58" t="str" cm="1">
        <f t="array" ref="Q30">IFERROR(
IF(OR(Q$11="",$H30=""),"",
SUMIFS(収穫記録!$P:$P,収穫記録!$D:$D,Q$11,収穫記録!$I:$I,$I$5,収穫記録!$J:$J,$I$6,収穫記録!$F:$F,$H30,収穫記録!$B:$B,"&gt;="&amp;$I$3,収穫記録!$B:$B,"&lt;="&amp;$I$4)
/_xlfn.UNIQUE(_xlfn._xlws.FILTER($G:$G,$F:$F=$I$7))
/IF($I$8="総計",1,$J30/10)
),0)</f>
        <v/>
      </c>
      <c r="R30" s="58" t="str" cm="1">
        <f t="array" ref="R30">IFERROR(
IF(OR(R$11="",$H30=""),"",
SUMIFS(収穫記録!$P:$P,収穫記録!$D:$D,R$11,収穫記録!$I:$I,$I$5,収穫記録!$J:$J,$I$6,収穫記録!$F:$F,$H30,収穫記録!$B:$B,"&gt;="&amp;$I$3,収穫記録!$B:$B,"&lt;="&amp;$I$4)
/_xlfn.UNIQUE(_xlfn._xlws.FILTER($G:$G,$F:$F=$I$7))
/IF($I$8="総計",1,$J30/10)
),0)</f>
        <v/>
      </c>
      <c r="S30" s="58" t="str" cm="1">
        <f t="array" ref="S30">IFERROR(
IF(OR(S$11="",$H30=""),"",
SUMIFS(収穫記録!$P:$P,収穫記録!$D:$D,S$11,収穫記録!$I:$I,$I$5,収穫記録!$J:$J,$I$6,収穫記録!$F:$F,$H30,収穫記録!$B:$B,"&gt;="&amp;$I$3,収穫記録!$B:$B,"&lt;="&amp;$I$4)
/_xlfn.UNIQUE(_xlfn._xlws.FILTER($G:$G,$F:$F=$I$7))
/IF($I$8="総計",1,$J30/10)
),0)</f>
        <v/>
      </c>
      <c r="T30" s="58" t="str" cm="1">
        <f t="array" ref="T30">IFERROR(
IF(OR(T$11="",$H30=""),"",
SUMIFS(収穫記録!$P:$P,収穫記録!$D:$D,T$11,収穫記録!$I:$I,$I$5,収穫記録!$J:$J,$I$6,収穫記録!$F:$F,$H30,収穫記録!$B:$B,"&gt;="&amp;$I$3,収穫記録!$B:$B,"&lt;="&amp;$I$4)
/_xlfn.UNIQUE(_xlfn._xlws.FILTER($G:$G,$F:$F=$I$7))
/IF($I$8="総計",1,$J30/10)
),0)</f>
        <v/>
      </c>
      <c r="U30" s="58" t="str" cm="1">
        <f t="array" ref="U30">IFERROR(
IF(OR(U$11="",$H30=""),"",
SUMIFS(収穫記録!$P:$P,収穫記録!$D:$D,U$11,収穫記録!$I:$I,$I$5,収穫記録!$J:$J,$I$6,収穫記録!$F:$F,$H30,収穫記録!$B:$B,"&gt;="&amp;$I$3,収穫記録!$B:$B,"&lt;="&amp;$I$4)
/_xlfn.UNIQUE(_xlfn._xlws.FILTER($G:$G,$F:$F=$I$7))
/IF($I$8="総計",1,$J30/10)
),0)</f>
        <v/>
      </c>
      <c r="V30" s="58" t="str" cm="1">
        <f t="array" ref="V30">IFERROR(
IF(OR(V$11="",$H30=""),"",
SUMIFS(収穫記録!$P:$P,収穫記録!$D:$D,V$11,収穫記録!$I:$I,$I$5,収穫記録!$J:$J,$I$6,収穫記録!$F:$F,$H30,収穫記録!$B:$B,"&gt;="&amp;$I$3,収穫記録!$B:$B,"&lt;="&amp;$I$4)
/_xlfn.UNIQUE(_xlfn._xlws.FILTER($G:$G,$F:$F=$I$7))
/IF($I$8="総計",1,$J30/10)
),0)</f>
        <v/>
      </c>
      <c r="W30" s="58" t="str" cm="1">
        <f t="array" ref="W30">IFERROR(
IF(OR(W$11="",$H30=""),"",
SUMIFS(収穫記録!$P:$P,収穫記録!$D:$D,W$11,収穫記録!$I:$I,$I$5,収穫記録!$J:$J,$I$6,収穫記録!$F:$F,$H30,収穫記録!$B:$B,"&gt;="&amp;$I$3,収穫記録!$B:$B,"&lt;="&amp;$I$4)
/_xlfn.UNIQUE(_xlfn._xlws.FILTER($G:$G,$F:$F=$I$7))
/IF($I$8="総計",1,$J30/10)
),0)</f>
        <v/>
      </c>
    </row>
    <row r="31" spans="8:23">
      <c r="H31" s="27"/>
      <c r="I31" s="30"/>
      <c r="J31" s="57"/>
      <c r="K31" s="46" t="str">
        <f t="shared" si="0"/>
        <v/>
      </c>
      <c r="L31" s="47" cm="1">
        <f t="array" ref="L31">IFERROR(
IF(OR(L$11="",$H31=""),"",
SUMIFS(収穫記録!$P:$P,収穫記録!$D:$D,L$11,収穫記録!$I:$I,$I$5,収穫記録!$J:$J,$I$6,収穫記録!$F:$F,$H31,収穫記録!$B:$B,"&gt;="&amp;$I$3,収穫記録!$B:$B,"&lt;="&amp;$I$4)
/_xlfn.UNIQUE(_xlfn._xlws.FILTER($G:$G,$F:$F=$I$7))
/IF($I$8="総計",1,$J31/10)
),0)</f>
        <v>0</v>
      </c>
      <c r="M31" s="58" t="str" cm="1">
        <f t="array" ref="M31">IFERROR(
IF(OR(M$11="",$H31=""),"",
SUMIFS(収穫記録!$P:$P,収穫記録!$D:$D,M$11,収穫記録!$I:$I,$I$5,収穫記録!$J:$J,$I$6,収穫記録!$F:$F,$H31,収穫記録!$B:$B,"&gt;="&amp;$I$3,収穫記録!$B:$B,"&lt;="&amp;$I$4)
/_xlfn.UNIQUE(_xlfn._xlws.FILTER($G:$G,$F:$F=$I$7))
/IF($I$8="総計",1,$J31/10)
),0)</f>
        <v/>
      </c>
      <c r="N31" s="58" t="str" cm="1">
        <f t="array" ref="N31">IFERROR(
IF(OR(N$11="",$H31=""),"",
SUMIFS(収穫記録!$P:$P,収穫記録!$D:$D,N$11,収穫記録!$I:$I,$I$5,収穫記録!$J:$J,$I$6,収穫記録!$F:$F,$H31,収穫記録!$B:$B,"&gt;="&amp;$I$3,収穫記録!$B:$B,"&lt;="&amp;$I$4)
/_xlfn.UNIQUE(_xlfn._xlws.FILTER($G:$G,$F:$F=$I$7))
/IF($I$8="総計",1,$J31/10)
),0)</f>
        <v/>
      </c>
      <c r="O31" s="58" t="str" cm="1">
        <f t="array" ref="O31">IFERROR(
IF(OR(O$11="",$H31=""),"",
SUMIFS(収穫記録!$P:$P,収穫記録!$D:$D,O$11,収穫記録!$I:$I,$I$5,収穫記録!$J:$J,$I$6,収穫記録!$F:$F,$H31,収穫記録!$B:$B,"&gt;="&amp;$I$3,収穫記録!$B:$B,"&lt;="&amp;$I$4)
/_xlfn.UNIQUE(_xlfn._xlws.FILTER($G:$G,$F:$F=$I$7))
/IF($I$8="総計",1,$J31/10)
),0)</f>
        <v/>
      </c>
      <c r="P31" s="58" t="str" cm="1">
        <f t="array" ref="P31">IFERROR(
IF(OR(P$11="",$H31=""),"",
SUMIFS(収穫記録!$P:$P,収穫記録!$D:$D,P$11,収穫記録!$I:$I,$I$5,収穫記録!$J:$J,$I$6,収穫記録!$F:$F,$H31,収穫記録!$B:$B,"&gt;="&amp;$I$3,収穫記録!$B:$B,"&lt;="&amp;$I$4)
/_xlfn.UNIQUE(_xlfn._xlws.FILTER($G:$G,$F:$F=$I$7))
/IF($I$8="総計",1,$J31/10)
),0)</f>
        <v/>
      </c>
      <c r="Q31" s="58" t="str" cm="1">
        <f t="array" ref="Q31">IFERROR(
IF(OR(Q$11="",$H31=""),"",
SUMIFS(収穫記録!$P:$P,収穫記録!$D:$D,Q$11,収穫記録!$I:$I,$I$5,収穫記録!$J:$J,$I$6,収穫記録!$F:$F,$H31,収穫記録!$B:$B,"&gt;="&amp;$I$3,収穫記録!$B:$B,"&lt;="&amp;$I$4)
/_xlfn.UNIQUE(_xlfn._xlws.FILTER($G:$G,$F:$F=$I$7))
/IF($I$8="総計",1,$J31/10)
),0)</f>
        <v/>
      </c>
      <c r="R31" s="58" t="str" cm="1">
        <f t="array" ref="R31">IFERROR(
IF(OR(R$11="",$H31=""),"",
SUMIFS(収穫記録!$P:$P,収穫記録!$D:$D,R$11,収穫記録!$I:$I,$I$5,収穫記録!$J:$J,$I$6,収穫記録!$F:$F,$H31,収穫記録!$B:$B,"&gt;="&amp;$I$3,収穫記録!$B:$B,"&lt;="&amp;$I$4)
/_xlfn.UNIQUE(_xlfn._xlws.FILTER($G:$G,$F:$F=$I$7))
/IF($I$8="総計",1,$J31/10)
),0)</f>
        <v/>
      </c>
      <c r="S31" s="58" t="str" cm="1">
        <f t="array" ref="S31">IFERROR(
IF(OR(S$11="",$H31=""),"",
SUMIFS(収穫記録!$P:$P,収穫記録!$D:$D,S$11,収穫記録!$I:$I,$I$5,収穫記録!$J:$J,$I$6,収穫記録!$F:$F,$H31,収穫記録!$B:$B,"&gt;="&amp;$I$3,収穫記録!$B:$B,"&lt;="&amp;$I$4)
/_xlfn.UNIQUE(_xlfn._xlws.FILTER($G:$G,$F:$F=$I$7))
/IF($I$8="総計",1,$J31/10)
),0)</f>
        <v/>
      </c>
      <c r="T31" s="58" t="str" cm="1">
        <f t="array" ref="T31">IFERROR(
IF(OR(T$11="",$H31=""),"",
SUMIFS(収穫記録!$P:$P,収穫記録!$D:$D,T$11,収穫記録!$I:$I,$I$5,収穫記録!$J:$J,$I$6,収穫記録!$F:$F,$H31,収穫記録!$B:$B,"&gt;="&amp;$I$3,収穫記録!$B:$B,"&lt;="&amp;$I$4)
/_xlfn.UNIQUE(_xlfn._xlws.FILTER($G:$G,$F:$F=$I$7))
/IF($I$8="総計",1,$J31/10)
),0)</f>
        <v/>
      </c>
      <c r="U31" s="58" t="str" cm="1">
        <f t="array" ref="U31">IFERROR(
IF(OR(U$11="",$H31=""),"",
SUMIFS(収穫記録!$P:$P,収穫記録!$D:$D,U$11,収穫記録!$I:$I,$I$5,収穫記録!$J:$J,$I$6,収穫記録!$F:$F,$H31,収穫記録!$B:$B,"&gt;="&amp;$I$3,収穫記録!$B:$B,"&lt;="&amp;$I$4)
/_xlfn.UNIQUE(_xlfn._xlws.FILTER($G:$G,$F:$F=$I$7))
/IF($I$8="総計",1,$J31/10)
),0)</f>
        <v/>
      </c>
      <c r="V31" s="58" t="str" cm="1">
        <f t="array" ref="V31">IFERROR(
IF(OR(V$11="",$H31=""),"",
SUMIFS(収穫記録!$P:$P,収穫記録!$D:$D,V$11,収穫記録!$I:$I,$I$5,収穫記録!$J:$J,$I$6,収穫記録!$F:$F,$H31,収穫記録!$B:$B,"&gt;="&amp;$I$3,収穫記録!$B:$B,"&lt;="&amp;$I$4)
/_xlfn.UNIQUE(_xlfn._xlws.FILTER($G:$G,$F:$F=$I$7))
/IF($I$8="総計",1,$J31/10)
),0)</f>
        <v/>
      </c>
      <c r="W31" s="58" t="str" cm="1">
        <f t="array" ref="W31">IFERROR(
IF(OR(W$11="",$H31=""),"",
SUMIFS(収穫記録!$P:$P,収穫記録!$D:$D,W$11,収穫記録!$I:$I,$I$5,収穫記録!$J:$J,$I$6,収穫記録!$F:$F,$H31,収穫記録!$B:$B,"&gt;="&amp;$I$3,収穫記録!$B:$B,"&lt;="&amp;$I$4)
/_xlfn.UNIQUE(_xlfn._xlws.FILTER($G:$G,$F:$F=$I$7))
/IF($I$8="総計",1,$J31/10)
),0)</f>
        <v/>
      </c>
    </row>
    <row r="32" spans="8:23">
      <c r="H32" s="27"/>
      <c r="I32" s="30"/>
      <c r="J32" s="57"/>
      <c r="K32" s="46" t="str">
        <f t="shared" si="0"/>
        <v/>
      </c>
      <c r="L32" s="47" cm="1">
        <f t="array" ref="L32">IFERROR(
IF(OR(L$11="",$H32=""),"",
SUMIFS(収穫記録!$P:$P,収穫記録!$D:$D,L$11,収穫記録!$I:$I,$I$5,収穫記録!$J:$J,$I$6,収穫記録!$F:$F,$H32,収穫記録!$B:$B,"&gt;="&amp;$I$3,収穫記録!$B:$B,"&lt;="&amp;$I$4)
/_xlfn.UNIQUE(_xlfn._xlws.FILTER($G:$G,$F:$F=$I$7))
/IF($I$8="総計",1,$J32/10)
),0)</f>
        <v>0</v>
      </c>
      <c r="M32" s="58" t="str" cm="1">
        <f t="array" ref="M32">IFERROR(
IF(OR(M$11="",$H32=""),"",
SUMIFS(収穫記録!$P:$P,収穫記録!$D:$D,M$11,収穫記録!$I:$I,$I$5,収穫記録!$J:$J,$I$6,収穫記録!$F:$F,$H32,収穫記録!$B:$B,"&gt;="&amp;$I$3,収穫記録!$B:$B,"&lt;="&amp;$I$4)
/_xlfn.UNIQUE(_xlfn._xlws.FILTER($G:$G,$F:$F=$I$7))
/IF($I$8="総計",1,$J32/10)
),0)</f>
        <v/>
      </c>
      <c r="N32" s="58" t="str" cm="1">
        <f t="array" ref="N32">IFERROR(
IF(OR(N$11="",$H32=""),"",
SUMIFS(収穫記録!$P:$P,収穫記録!$D:$D,N$11,収穫記録!$I:$I,$I$5,収穫記録!$J:$J,$I$6,収穫記録!$F:$F,$H32,収穫記録!$B:$B,"&gt;="&amp;$I$3,収穫記録!$B:$B,"&lt;="&amp;$I$4)
/_xlfn.UNIQUE(_xlfn._xlws.FILTER($G:$G,$F:$F=$I$7))
/IF($I$8="総計",1,$J32/10)
),0)</f>
        <v/>
      </c>
      <c r="O32" s="58" t="str" cm="1">
        <f t="array" ref="O32">IFERROR(
IF(OR(O$11="",$H32=""),"",
SUMIFS(収穫記録!$P:$P,収穫記録!$D:$D,O$11,収穫記録!$I:$I,$I$5,収穫記録!$J:$J,$I$6,収穫記録!$F:$F,$H32,収穫記録!$B:$B,"&gt;="&amp;$I$3,収穫記録!$B:$B,"&lt;="&amp;$I$4)
/_xlfn.UNIQUE(_xlfn._xlws.FILTER($G:$G,$F:$F=$I$7))
/IF($I$8="総計",1,$J32/10)
),0)</f>
        <v/>
      </c>
      <c r="P32" s="58" t="str" cm="1">
        <f t="array" ref="P32">IFERROR(
IF(OR(P$11="",$H32=""),"",
SUMIFS(収穫記録!$P:$P,収穫記録!$D:$D,P$11,収穫記録!$I:$I,$I$5,収穫記録!$J:$J,$I$6,収穫記録!$F:$F,$H32,収穫記録!$B:$B,"&gt;="&amp;$I$3,収穫記録!$B:$B,"&lt;="&amp;$I$4)
/_xlfn.UNIQUE(_xlfn._xlws.FILTER($G:$G,$F:$F=$I$7))
/IF($I$8="総計",1,$J32/10)
),0)</f>
        <v/>
      </c>
      <c r="Q32" s="58" t="str" cm="1">
        <f t="array" ref="Q32">IFERROR(
IF(OR(Q$11="",$H32=""),"",
SUMIFS(収穫記録!$P:$P,収穫記録!$D:$D,Q$11,収穫記録!$I:$I,$I$5,収穫記録!$J:$J,$I$6,収穫記録!$F:$F,$H32,収穫記録!$B:$B,"&gt;="&amp;$I$3,収穫記録!$B:$B,"&lt;="&amp;$I$4)
/_xlfn.UNIQUE(_xlfn._xlws.FILTER($G:$G,$F:$F=$I$7))
/IF($I$8="総計",1,$J32/10)
),0)</f>
        <v/>
      </c>
      <c r="R32" s="58" t="str" cm="1">
        <f t="array" ref="R32">IFERROR(
IF(OR(R$11="",$H32=""),"",
SUMIFS(収穫記録!$P:$P,収穫記録!$D:$D,R$11,収穫記録!$I:$I,$I$5,収穫記録!$J:$J,$I$6,収穫記録!$F:$F,$H32,収穫記録!$B:$B,"&gt;="&amp;$I$3,収穫記録!$B:$B,"&lt;="&amp;$I$4)
/_xlfn.UNIQUE(_xlfn._xlws.FILTER($G:$G,$F:$F=$I$7))
/IF($I$8="総計",1,$J32/10)
),0)</f>
        <v/>
      </c>
      <c r="S32" s="58" t="str" cm="1">
        <f t="array" ref="S32">IFERROR(
IF(OR(S$11="",$H32=""),"",
SUMIFS(収穫記録!$P:$P,収穫記録!$D:$D,S$11,収穫記録!$I:$I,$I$5,収穫記録!$J:$J,$I$6,収穫記録!$F:$F,$H32,収穫記録!$B:$B,"&gt;="&amp;$I$3,収穫記録!$B:$B,"&lt;="&amp;$I$4)
/_xlfn.UNIQUE(_xlfn._xlws.FILTER($G:$G,$F:$F=$I$7))
/IF($I$8="総計",1,$J32/10)
),0)</f>
        <v/>
      </c>
      <c r="T32" s="58" t="str" cm="1">
        <f t="array" ref="T32">IFERROR(
IF(OR(T$11="",$H32=""),"",
SUMIFS(収穫記録!$P:$P,収穫記録!$D:$D,T$11,収穫記録!$I:$I,$I$5,収穫記録!$J:$J,$I$6,収穫記録!$F:$F,$H32,収穫記録!$B:$B,"&gt;="&amp;$I$3,収穫記録!$B:$B,"&lt;="&amp;$I$4)
/_xlfn.UNIQUE(_xlfn._xlws.FILTER($G:$G,$F:$F=$I$7))
/IF($I$8="総計",1,$J32/10)
),0)</f>
        <v/>
      </c>
      <c r="U32" s="58" t="str" cm="1">
        <f t="array" ref="U32">IFERROR(
IF(OR(U$11="",$H32=""),"",
SUMIFS(収穫記録!$P:$P,収穫記録!$D:$D,U$11,収穫記録!$I:$I,$I$5,収穫記録!$J:$J,$I$6,収穫記録!$F:$F,$H32,収穫記録!$B:$B,"&gt;="&amp;$I$3,収穫記録!$B:$B,"&lt;="&amp;$I$4)
/_xlfn.UNIQUE(_xlfn._xlws.FILTER($G:$G,$F:$F=$I$7))
/IF($I$8="総計",1,$J32/10)
),0)</f>
        <v/>
      </c>
      <c r="V32" s="58" t="str" cm="1">
        <f t="array" ref="V32">IFERROR(
IF(OR(V$11="",$H32=""),"",
SUMIFS(収穫記録!$P:$P,収穫記録!$D:$D,V$11,収穫記録!$I:$I,$I$5,収穫記録!$J:$J,$I$6,収穫記録!$F:$F,$H32,収穫記録!$B:$B,"&gt;="&amp;$I$3,収穫記録!$B:$B,"&lt;="&amp;$I$4)
/_xlfn.UNIQUE(_xlfn._xlws.FILTER($G:$G,$F:$F=$I$7))
/IF($I$8="総計",1,$J32/10)
),0)</f>
        <v/>
      </c>
      <c r="W32" s="58" t="str" cm="1">
        <f t="array" ref="W32">IFERROR(
IF(OR(W$11="",$H32=""),"",
SUMIFS(収穫記録!$P:$P,収穫記録!$D:$D,W$11,収穫記録!$I:$I,$I$5,収穫記録!$J:$J,$I$6,収穫記録!$F:$F,$H32,収穫記録!$B:$B,"&gt;="&amp;$I$3,収穫記録!$B:$B,"&lt;="&amp;$I$4)
/_xlfn.UNIQUE(_xlfn._xlws.FILTER($G:$G,$F:$F=$I$7))
/IF($I$8="総計",1,$J32/10)
),0)</f>
        <v/>
      </c>
    </row>
    <row r="33" spans="8:23">
      <c r="H33" s="27"/>
      <c r="I33" s="30"/>
      <c r="J33" s="57"/>
      <c r="K33" s="46" t="str">
        <f t="shared" si="0"/>
        <v/>
      </c>
      <c r="L33" s="47" cm="1">
        <f t="array" ref="L33">IFERROR(
IF(OR(L$11="",$H33=""),"",
SUMIFS(収穫記録!$P:$P,収穫記録!$D:$D,L$11,収穫記録!$I:$I,$I$5,収穫記録!$J:$J,$I$6,収穫記録!$F:$F,$H33,収穫記録!$B:$B,"&gt;="&amp;$I$3,収穫記録!$B:$B,"&lt;="&amp;$I$4)
/_xlfn.UNIQUE(_xlfn._xlws.FILTER($G:$G,$F:$F=$I$7))
/IF($I$8="総計",1,$J33/10)
),0)</f>
        <v>0</v>
      </c>
      <c r="M33" s="58" t="str" cm="1">
        <f t="array" ref="M33">IFERROR(
IF(OR(M$11="",$H33=""),"",
SUMIFS(収穫記録!$P:$P,収穫記録!$D:$D,M$11,収穫記録!$I:$I,$I$5,収穫記録!$J:$J,$I$6,収穫記録!$F:$F,$H33,収穫記録!$B:$B,"&gt;="&amp;$I$3,収穫記録!$B:$B,"&lt;="&amp;$I$4)
/_xlfn.UNIQUE(_xlfn._xlws.FILTER($G:$G,$F:$F=$I$7))
/IF($I$8="総計",1,$J33/10)
),0)</f>
        <v/>
      </c>
      <c r="N33" s="58" t="str" cm="1">
        <f t="array" ref="N33">IFERROR(
IF(OR(N$11="",$H33=""),"",
SUMIFS(収穫記録!$P:$P,収穫記録!$D:$D,N$11,収穫記録!$I:$I,$I$5,収穫記録!$J:$J,$I$6,収穫記録!$F:$F,$H33,収穫記録!$B:$B,"&gt;="&amp;$I$3,収穫記録!$B:$B,"&lt;="&amp;$I$4)
/_xlfn.UNIQUE(_xlfn._xlws.FILTER($G:$G,$F:$F=$I$7))
/IF($I$8="総計",1,$J33/10)
),0)</f>
        <v/>
      </c>
      <c r="O33" s="58" t="str" cm="1">
        <f t="array" ref="O33">IFERROR(
IF(OR(O$11="",$H33=""),"",
SUMIFS(収穫記録!$P:$P,収穫記録!$D:$D,O$11,収穫記録!$I:$I,$I$5,収穫記録!$J:$J,$I$6,収穫記録!$F:$F,$H33,収穫記録!$B:$B,"&gt;="&amp;$I$3,収穫記録!$B:$B,"&lt;="&amp;$I$4)
/_xlfn.UNIQUE(_xlfn._xlws.FILTER($G:$G,$F:$F=$I$7))
/IF($I$8="総計",1,$J33/10)
),0)</f>
        <v/>
      </c>
      <c r="P33" s="58" t="str" cm="1">
        <f t="array" ref="P33">IFERROR(
IF(OR(P$11="",$H33=""),"",
SUMIFS(収穫記録!$P:$P,収穫記録!$D:$D,P$11,収穫記録!$I:$I,$I$5,収穫記録!$J:$J,$I$6,収穫記録!$F:$F,$H33,収穫記録!$B:$B,"&gt;="&amp;$I$3,収穫記録!$B:$B,"&lt;="&amp;$I$4)
/_xlfn.UNIQUE(_xlfn._xlws.FILTER($G:$G,$F:$F=$I$7))
/IF($I$8="総計",1,$J33/10)
),0)</f>
        <v/>
      </c>
      <c r="Q33" s="58" t="str" cm="1">
        <f t="array" ref="Q33">IFERROR(
IF(OR(Q$11="",$H33=""),"",
SUMIFS(収穫記録!$P:$P,収穫記録!$D:$D,Q$11,収穫記録!$I:$I,$I$5,収穫記録!$J:$J,$I$6,収穫記録!$F:$F,$H33,収穫記録!$B:$B,"&gt;="&amp;$I$3,収穫記録!$B:$B,"&lt;="&amp;$I$4)
/_xlfn.UNIQUE(_xlfn._xlws.FILTER($G:$G,$F:$F=$I$7))
/IF($I$8="総計",1,$J33/10)
),0)</f>
        <v/>
      </c>
      <c r="R33" s="58" t="str" cm="1">
        <f t="array" ref="R33">IFERROR(
IF(OR(R$11="",$H33=""),"",
SUMIFS(収穫記録!$P:$P,収穫記録!$D:$D,R$11,収穫記録!$I:$I,$I$5,収穫記録!$J:$J,$I$6,収穫記録!$F:$F,$H33,収穫記録!$B:$B,"&gt;="&amp;$I$3,収穫記録!$B:$B,"&lt;="&amp;$I$4)
/_xlfn.UNIQUE(_xlfn._xlws.FILTER($G:$G,$F:$F=$I$7))
/IF($I$8="総計",1,$J33/10)
),0)</f>
        <v/>
      </c>
      <c r="S33" s="58" t="str" cm="1">
        <f t="array" ref="S33">IFERROR(
IF(OR(S$11="",$H33=""),"",
SUMIFS(収穫記録!$P:$P,収穫記録!$D:$D,S$11,収穫記録!$I:$I,$I$5,収穫記録!$J:$J,$I$6,収穫記録!$F:$F,$H33,収穫記録!$B:$B,"&gt;="&amp;$I$3,収穫記録!$B:$B,"&lt;="&amp;$I$4)
/_xlfn.UNIQUE(_xlfn._xlws.FILTER($G:$G,$F:$F=$I$7))
/IF($I$8="総計",1,$J33/10)
),0)</f>
        <v/>
      </c>
      <c r="T33" s="58" t="str" cm="1">
        <f t="array" ref="T33">IFERROR(
IF(OR(T$11="",$H33=""),"",
SUMIFS(収穫記録!$P:$P,収穫記録!$D:$D,T$11,収穫記録!$I:$I,$I$5,収穫記録!$J:$J,$I$6,収穫記録!$F:$F,$H33,収穫記録!$B:$B,"&gt;="&amp;$I$3,収穫記録!$B:$B,"&lt;="&amp;$I$4)
/_xlfn.UNIQUE(_xlfn._xlws.FILTER($G:$G,$F:$F=$I$7))
/IF($I$8="総計",1,$J33/10)
),0)</f>
        <v/>
      </c>
      <c r="U33" s="58" t="str" cm="1">
        <f t="array" ref="U33">IFERROR(
IF(OR(U$11="",$H33=""),"",
SUMIFS(収穫記録!$P:$P,収穫記録!$D:$D,U$11,収穫記録!$I:$I,$I$5,収穫記録!$J:$J,$I$6,収穫記録!$F:$F,$H33,収穫記録!$B:$B,"&gt;="&amp;$I$3,収穫記録!$B:$B,"&lt;="&amp;$I$4)
/_xlfn.UNIQUE(_xlfn._xlws.FILTER($G:$G,$F:$F=$I$7))
/IF($I$8="総計",1,$J33/10)
),0)</f>
        <v/>
      </c>
      <c r="V33" s="58" t="str" cm="1">
        <f t="array" ref="V33">IFERROR(
IF(OR(V$11="",$H33=""),"",
SUMIFS(収穫記録!$P:$P,収穫記録!$D:$D,V$11,収穫記録!$I:$I,$I$5,収穫記録!$J:$J,$I$6,収穫記録!$F:$F,$H33,収穫記録!$B:$B,"&gt;="&amp;$I$3,収穫記録!$B:$B,"&lt;="&amp;$I$4)
/_xlfn.UNIQUE(_xlfn._xlws.FILTER($G:$G,$F:$F=$I$7))
/IF($I$8="総計",1,$J33/10)
),0)</f>
        <v/>
      </c>
      <c r="W33" s="58" t="str" cm="1">
        <f t="array" ref="W33">IFERROR(
IF(OR(W$11="",$H33=""),"",
SUMIFS(収穫記録!$P:$P,収穫記録!$D:$D,W$11,収穫記録!$I:$I,$I$5,収穫記録!$J:$J,$I$6,収穫記録!$F:$F,$H33,収穫記録!$B:$B,"&gt;="&amp;$I$3,収穫記録!$B:$B,"&lt;="&amp;$I$4)
/_xlfn.UNIQUE(_xlfn._xlws.FILTER($G:$G,$F:$F=$I$7))
/IF($I$8="総計",1,$J33/10)
),0)</f>
        <v/>
      </c>
    </row>
    <row r="34" spans="8:23">
      <c r="H34" s="27"/>
      <c r="I34" s="30"/>
      <c r="J34" s="57"/>
      <c r="K34" s="46" t="str">
        <f t="shared" si="0"/>
        <v/>
      </c>
      <c r="L34" s="47" cm="1">
        <f t="array" ref="L34">IFERROR(
IF(OR(L$11="",$H34=""),"",
SUMIFS(収穫記録!$P:$P,収穫記録!$D:$D,L$11,収穫記録!$I:$I,$I$5,収穫記録!$J:$J,$I$6,収穫記録!$F:$F,$H34,収穫記録!$B:$B,"&gt;="&amp;$I$3,収穫記録!$B:$B,"&lt;="&amp;$I$4)
/_xlfn.UNIQUE(_xlfn._xlws.FILTER($G:$G,$F:$F=$I$7))
/IF($I$8="総計",1,$J34/10)
),0)</f>
        <v>0</v>
      </c>
      <c r="M34" s="58" t="str" cm="1">
        <f t="array" ref="M34">IFERROR(
IF(OR(M$11="",$H34=""),"",
SUMIFS(収穫記録!$P:$P,収穫記録!$D:$D,M$11,収穫記録!$I:$I,$I$5,収穫記録!$J:$J,$I$6,収穫記録!$F:$F,$H34,収穫記録!$B:$B,"&gt;="&amp;$I$3,収穫記録!$B:$B,"&lt;="&amp;$I$4)
/_xlfn.UNIQUE(_xlfn._xlws.FILTER($G:$G,$F:$F=$I$7))
/IF($I$8="総計",1,$J34/10)
),0)</f>
        <v/>
      </c>
      <c r="N34" s="58" t="str" cm="1">
        <f t="array" ref="N34">IFERROR(
IF(OR(N$11="",$H34=""),"",
SUMIFS(収穫記録!$P:$P,収穫記録!$D:$D,N$11,収穫記録!$I:$I,$I$5,収穫記録!$J:$J,$I$6,収穫記録!$F:$F,$H34,収穫記録!$B:$B,"&gt;="&amp;$I$3,収穫記録!$B:$B,"&lt;="&amp;$I$4)
/_xlfn.UNIQUE(_xlfn._xlws.FILTER($G:$G,$F:$F=$I$7))
/IF($I$8="総計",1,$J34/10)
),0)</f>
        <v/>
      </c>
      <c r="O34" s="58" t="str" cm="1">
        <f t="array" ref="O34">IFERROR(
IF(OR(O$11="",$H34=""),"",
SUMIFS(収穫記録!$P:$P,収穫記録!$D:$D,O$11,収穫記録!$I:$I,$I$5,収穫記録!$J:$J,$I$6,収穫記録!$F:$F,$H34,収穫記録!$B:$B,"&gt;="&amp;$I$3,収穫記録!$B:$B,"&lt;="&amp;$I$4)
/_xlfn.UNIQUE(_xlfn._xlws.FILTER($G:$G,$F:$F=$I$7))
/IF($I$8="総計",1,$J34/10)
),0)</f>
        <v/>
      </c>
      <c r="P34" s="58" t="str" cm="1">
        <f t="array" ref="P34">IFERROR(
IF(OR(P$11="",$H34=""),"",
SUMIFS(収穫記録!$P:$P,収穫記録!$D:$D,P$11,収穫記録!$I:$I,$I$5,収穫記録!$J:$J,$I$6,収穫記録!$F:$F,$H34,収穫記録!$B:$B,"&gt;="&amp;$I$3,収穫記録!$B:$B,"&lt;="&amp;$I$4)
/_xlfn.UNIQUE(_xlfn._xlws.FILTER($G:$G,$F:$F=$I$7))
/IF($I$8="総計",1,$J34/10)
),0)</f>
        <v/>
      </c>
      <c r="Q34" s="58" t="str" cm="1">
        <f t="array" ref="Q34">IFERROR(
IF(OR(Q$11="",$H34=""),"",
SUMIFS(収穫記録!$P:$P,収穫記録!$D:$D,Q$11,収穫記録!$I:$I,$I$5,収穫記録!$J:$J,$I$6,収穫記録!$F:$F,$H34,収穫記録!$B:$B,"&gt;="&amp;$I$3,収穫記録!$B:$B,"&lt;="&amp;$I$4)
/_xlfn.UNIQUE(_xlfn._xlws.FILTER($G:$G,$F:$F=$I$7))
/IF($I$8="総計",1,$J34/10)
),0)</f>
        <v/>
      </c>
      <c r="R34" s="58" t="str" cm="1">
        <f t="array" ref="R34">IFERROR(
IF(OR(R$11="",$H34=""),"",
SUMIFS(収穫記録!$P:$P,収穫記録!$D:$D,R$11,収穫記録!$I:$I,$I$5,収穫記録!$J:$J,$I$6,収穫記録!$F:$F,$H34,収穫記録!$B:$B,"&gt;="&amp;$I$3,収穫記録!$B:$B,"&lt;="&amp;$I$4)
/_xlfn.UNIQUE(_xlfn._xlws.FILTER($G:$G,$F:$F=$I$7))
/IF($I$8="総計",1,$J34/10)
),0)</f>
        <v/>
      </c>
      <c r="S34" s="58" t="str" cm="1">
        <f t="array" ref="S34">IFERROR(
IF(OR(S$11="",$H34=""),"",
SUMIFS(収穫記録!$P:$P,収穫記録!$D:$D,S$11,収穫記録!$I:$I,$I$5,収穫記録!$J:$J,$I$6,収穫記録!$F:$F,$H34,収穫記録!$B:$B,"&gt;="&amp;$I$3,収穫記録!$B:$B,"&lt;="&amp;$I$4)
/_xlfn.UNIQUE(_xlfn._xlws.FILTER($G:$G,$F:$F=$I$7))
/IF($I$8="総計",1,$J34/10)
),0)</f>
        <v/>
      </c>
      <c r="T34" s="58" t="str" cm="1">
        <f t="array" ref="T34">IFERROR(
IF(OR(T$11="",$H34=""),"",
SUMIFS(収穫記録!$P:$P,収穫記録!$D:$D,T$11,収穫記録!$I:$I,$I$5,収穫記録!$J:$J,$I$6,収穫記録!$F:$F,$H34,収穫記録!$B:$B,"&gt;="&amp;$I$3,収穫記録!$B:$B,"&lt;="&amp;$I$4)
/_xlfn.UNIQUE(_xlfn._xlws.FILTER($G:$G,$F:$F=$I$7))
/IF($I$8="総計",1,$J34/10)
),0)</f>
        <v/>
      </c>
      <c r="U34" s="58" t="str" cm="1">
        <f t="array" ref="U34">IFERROR(
IF(OR(U$11="",$H34=""),"",
SUMIFS(収穫記録!$P:$P,収穫記録!$D:$D,U$11,収穫記録!$I:$I,$I$5,収穫記録!$J:$J,$I$6,収穫記録!$F:$F,$H34,収穫記録!$B:$B,"&gt;="&amp;$I$3,収穫記録!$B:$B,"&lt;="&amp;$I$4)
/_xlfn.UNIQUE(_xlfn._xlws.FILTER($G:$G,$F:$F=$I$7))
/IF($I$8="総計",1,$J34/10)
),0)</f>
        <v/>
      </c>
      <c r="V34" s="58" t="str" cm="1">
        <f t="array" ref="V34">IFERROR(
IF(OR(V$11="",$H34=""),"",
SUMIFS(収穫記録!$P:$P,収穫記録!$D:$D,V$11,収穫記録!$I:$I,$I$5,収穫記録!$J:$J,$I$6,収穫記録!$F:$F,$H34,収穫記録!$B:$B,"&gt;="&amp;$I$3,収穫記録!$B:$B,"&lt;="&amp;$I$4)
/_xlfn.UNIQUE(_xlfn._xlws.FILTER($G:$G,$F:$F=$I$7))
/IF($I$8="総計",1,$J34/10)
),0)</f>
        <v/>
      </c>
      <c r="W34" s="58" t="str" cm="1">
        <f t="array" ref="W34">IFERROR(
IF(OR(W$11="",$H34=""),"",
SUMIFS(収穫記録!$P:$P,収穫記録!$D:$D,W$11,収穫記録!$I:$I,$I$5,収穫記録!$J:$J,$I$6,収穫記録!$F:$F,$H34,収穫記録!$B:$B,"&gt;="&amp;$I$3,収穫記録!$B:$B,"&lt;="&amp;$I$4)
/_xlfn.UNIQUE(_xlfn._xlws.FILTER($G:$G,$F:$F=$I$7))
/IF($I$8="総計",1,$J34/10)
),0)</f>
        <v/>
      </c>
    </row>
    <row r="35" spans="8:23">
      <c r="H35" s="27"/>
      <c r="I35" s="30"/>
      <c r="J35" s="57"/>
      <c r="K35" s="46" t="str">
        <f t="shared" si="0"/>
        <v/>
      </c>
      <c r="L35" s="47" cm="1">
        <f t="array" ref="L35">IFERROR(
IF(OR(L$11="",$H35=""),"",
SUMIFS(収穫記録!$P:$P,収穫記録!$D:$D,L$11,収穫記録!$I:$I,$I$5,収穫記録!$J:$J,$I$6,収穫記録!$F:$F,$H35,収穫記録!$B:$B,"&gt;="&amp;$I$3,収穫記録!$B:$B,"&lt;="&amp;$I$4)
/_xlfn.UNIQUE(_xlfn._xlws.FILTER($G:$G,$F:$F=$I$7))
/IF($I$8="総計",1,$J35/10)
),0)</f>
        <v>0</v>
      </c>
      <c r="M35" s="58" t="str" cm="1">
        <f t="array" ref="M35">IFERROR(
IF(OR(M$11="",$H35=""),"",
SUMIFS(収穫記録!$P:$P,収穫記録!$D:$D,M$11,収穫記録!$I:$I,$I$5,収穫記録!$J:$J,$I$6,収穫記録!$F:$F,$H35,収穫記録!$B:$B,"&gt;="&amp;$I$3,収穫記録!$B:$B,"&lt;="&amp;$I$4)
/_xlfn.UNIQUE(_xlfn._xlws.FILTER($G:$G,$F:$F=$I$7))
/IF($I$8="総計",1,$J35/10)
),0)</f>
        <v/>
      </c>
      <c r="N35" s="58" t="str" cm="1">
        <f t="array" ref="N35">IFERROR(
IF(OR(N$11="",$H35=""),"",
SUMIFS(収穫記録!$P:$P,収穫記録!$D:$D,N$11,収穫記録!$I:$I,$I$5,収穫記録!$J:$J,$I$6,収穫記録!$F:$F,$H35,収穫記録!$B:$B,"&gt;="&amp;$I$3,収穫記録!$B:$B,"&lt;="&amp;$I$4)
/_xlfn.UNIQUE(_xlfn._xlws.FILTER($G:$G,$F:$F=$I$7))
/IF($I$8="総計",1,$J35/10)
),0)</f>
        <v/>
      </c>
      <c r="O35" s="58" t="str" cm="1">
        <f t="array" ref="O35">IFERROR(
IF(OR(O$11="",$H35=""),"",
SUMIFS(収穫記録!$P:$P,収穫記録!$D:$D,O$11,収穫記録!$I:$I,$I$5,収穫記録!$J:$J,$I$6,収穫記録!$F:$F,$H35,収穫記録!$B:$B,"&gt;="&amp;$I$3,収穫記録!$B:$B,"&lt;="&amp;$I$4)
/_xlfn.UNIQUE(_xlfn._xlws.FILTER($G:$G,$F:$F=$I$7))
/IF($I$8="総計",1,$J35/10)
),0)</f>
        <v/>
      </c>
      <c r="P35" s="58" t="str" cm="1">
        <f t="array" ref="P35">IFERROR(
IF(OR(P$11="",$H35=""),"",
SUMIFS(収穫記録!$P:$P,収穫記録!$D:$D,P$11,収穫記録!$I:$I,$I$5,収穫記録!$J:$J,$I$6,収穫記録!$F:$F,$H35,収穫記録!$B:$B,"&gt;="&amp;$I$3,収穫記録!$B:$B,"&lt;="&amp;$I$4)
/_xlfn.UNIQUE(_xlfn._xlws.FILTER($G:$G,$F:$F=$I$7))
/IF($I$8="総計",1,$J35/10)
),0)</f>
        <v/>
      </c>
      <c r="Q35" s="58" t="str" cm="1">
        <f t="array" ref="Q35">IFERROR(
IF(OR(Q$11="",$H35=""),"",
SUMIFS(収穫記録!$P:$P,収穫記録!$D:$D,Q$11,収穫記録!$I:$I,$I$5,収穫記録!$J:$J,$I$6,収穫記録!$F:$F,$H35,収穫記録!$B:$B,"&gt;="&amp;$I$3,収穫記録!$B:$B,"&lt;="&amp;$I$4)
/_xlfn.UNIQUE(_xlfn._xlws.FILTER($G:$G,$F:$F=$I$7))
/IF($I$8="総計",1,$J35/10)
),0)</f>
        <v/>
      </c>
      <c r="R35" s="58" t="str" cm="1">
        <f t="array" ref="R35">IFERROR(
IF(OR(R$11="",$H35=""),"",
SUMIFS(収穫記録!$P:$P,収穫記録!$D:$D,R$11,収穫記録!$I:$I,$I$5,収穫記録!$J:$J,$I$6,収穫記録!$F:$F,$H35,収穫記録!$B:$B,"&gt;="&amp;$I$3,収穫記録!$B:$B,"&lt;="&amp;$I$4)
/_xlfn.UNIQUE(_xlfn._xlws.FILTER($G:$G,$F:$F=$I$7))
/IF($I$8="総計",1,$J35/10)
),0)</f>
        <v/>
      </c>
      <c r="S35" s="58" t="str" cm="1">
        <f t="array" ref="S35">IFERROR(
IF(OR(S$11="",$H35=""),"",
SUMIFS(収穫記録!$P:$P,収穫記録!$D:$D,S$11,収穫記録!$I:$I,$I$5,収穫記録!$J:$J,$I$6,収穫記録!$F:$F,$H35,収穫記録!$B:$B,"&gt;="&amp;$I$3,収穫記録!$B:$B,"&lt;="&amp;$I$4)
/_xlfn.UNIQUE(_xlfn._xlws.FILTER($G:$G,$F:$F=$I$7))
/IF($I$8="総計",1,$J35/10)
),0)</f>
        <v/>
      </c>
      <c r="T35" s="58" t="str" cm="1">
        <f t="array" ref="T35">IFERROR(
IF(OR(T$11="",$H35=""),"",
SUMIFS(収穫記録!$P:$P,収穫記録!$D:$D,T$11,収穫記録!$I:$I,$I$5,収穫記録!$J:$J,$I$6,収穫記録!$F:$F,$H35,収穫記録!$B:$B,"&gt;="&amp;$I$3,収穫記録!$B:$B,"&lt;="&amp;$I$4)
/_xlfn.UNIQUE(_xlfn._xlws.FILTER($G:$G,$F:$F=$I$7))
/IF($I$8="総計",1,$J35/10)
),0)</f>
        <v/>
      </c>
      <c r="U35" s="58" t="str" cm="1">
        <f t="array" ref="U35">IFERROR(
IF(OR(U$11="",$H35=""),"",
SUMIFS(収穫記録!$P:$P,収穫記録!$D:$D,U$11,収穫記録!$I:$I,$I$5,収穫記録!$J:$J,$I$6,収穫記録!$F:$F,$H35,収穫記録!$B:$B,"&gt;="&amp;$I$3,収穫記録!$B:$B,"&lt;="&amp;$I$4)
/_xlfn.UNIQUE(_xlfn._xlws.FILTER($G:$G,$F:$F=$I$7))
/IF($I$8="総計",1,$J35/10)
),0)</f>
        <v/>
      </c>
      <c r="V35" s="58" t="str" cm="1">
        <f t="array" ref="V35">IFERROR(
IF(OR(V$11="",$H35=""),"",
SUMIFS(収穫記録!$P:$P,収穫記録!$D:$D,V$11,収穫記録!$I:$I,$I$5,収穫記録!$J:$J,$I$6,収穫記録!$F:$F,$H35,収穫記録!$B:$B,"&gt;="&amp;$I$3,収穫記録!$B:$B,"&lt;="&amp;$I$4)
/_xlfn.UNIQUE(_xlfn._xlws.FILTER($G:$G,$F:$F=$I$7))
/IF($I$8="総計",1,$J35/10)
),0)</f>
        <v/>
      </c>
      <c r="W35" s="58" t="str" cm="1">
        <f t="array" ref="W35">IFERROR(
IF(OR(W$11="",$H35=""),"",
SUMIFS(収穫記録!$P:$P,収穫記録!$D:$D,W$11,収穫記録!$I:$I,$I$5,収穫記録!$J:$J,$I$6,収穫記録!$F:$F,$H35,収穫記録!$B:$B,"&gt;="&amp;$I$3,収穫記録!$B:$B,"&lt;="&amp;$I$4)
/_xlfn.UNIQUE(_xlfn._xlws.FILTER($G:$G,$F:$F=$I$7))
/IF($I$8="総計",1,$J35/10)
),0)</f>
        <v/>
      </c>
    </row>
    <row r="36" spans="8:23">
      <c r="H36" s="27"/>
      <c r="I36" s="30"/>
      <c r="J36" s="57"/>
      <c r="K36" s="46" t="str">
        <f t="shared" si="0"/>
        <v/>
      </c>
      <c r="L36" s="47" cm="1">
        <f t="array" ref="L36">IFERROR(
IF(OR(L$11="",$H36=""),"",
SUMIFS(収穫記録!$P:$P,収穫記録!$D:$D,L$11,収穫記録!$I:$I,$I$5,収穫記録!$J:$J,$I$6,収穫記録!$F:$F,$H36,収穫記録!$B:$B,"&gt;="&amp;$I$3,収穫記録!$B:$B,"&lt;="&amp;$I$4)
/_xlfn.UNIQUE(_xlfn._xlws.FILTER($G:$G,$F:$F=$I$7))
/IF($I$8="総計",1,$J36/10)
),0)</f>
        <v>0</v>
      </c>
      <c r="M36" s="58" t="str" cm="1">
        <f t="array" ref="M36">IFERROR(
IF(OR(M$11="",$H36=""),"",
SUMIFS(収穫記録!$P:$P,収穫記録!$D:$D,M$11,収穫記録!$I:$I,$I$5,収穫記録!$J:$J,$I$6,収穫記録!$F:$F,$H36,収穫記録!$B:$B,"&gt;="&amp;$I$3,収穫記録!$B:$B,"&lt;="&amp;$I$4)
/_xlfn.UNIQUE(_xlfn._xlws.FILTER($G:$G,$F:$F=$I$7))
/IF($I$8="総計",1,$J36/10)
),0)</f>
        <v/>
      </c>
      <c r="N36" s="58" t="str" cm="1">
        <f t="array" ref="N36">IFERROR(
IF(OR(N$11="",$H36=""),"",
SUMIFS(収穫記録!$P:$P,収穫記録!$D:$D,N$11,収穫記録!$I:$I,$I$5,収穫記録!$J:$J,$I$6,収穫記録!$F:$F,$H36,収穫記録!$B:$B,"&gt;="&amp;$I$3,収穫記録!$B:$B,"&lt;="&amp;$I$4)
/_xlfn.UNIQUE(_xlfn._xlws.FILTER($G:$G,$F:$F=$I$7))
/IF($I$8="総計",1,$J36/10)
),0)</f>
        <v/>
      </c>
      <c r="O36" s="58" t="str" cm="1">
        <f t="array" ref="O36">IFERROR(
IF(OR(O$11="",$H36=""),"",
SUMIFS(収穫記録!$P:$P,収穫記録!$D:$D,O$11,収穫記録!$I:$I,$I$5,収穫記録!$J:$J,$I$6,収穫記録!$F:$F,$H36,収穫記録!$B:$B,"&gt;="&amp;$I$3,収穫記録!$B:$B,"&lt;="&amp;$I$4)
/_xlfn.UNIQUE(_xlfn._xlws.FILTER($G:$G,$F:$F=$I$7))
/IF($I$8="総計",1,$J36/10)
),0)</f>
        <v/>
      </c>
      <c r="P36" s="58" t="str" cm="1">
        <f t="array" ref="P36">IFERROR(
IF(OR(P$11="",$H36=""),"",
SUMIFS(収穫記録!$P:$P,収穫記録!$D:$D,P$11,収穫記録!$I:$I,$I$5,収穫記録!$J:$J,$I$6,収穫記録!$F:$F,$H36,収穫記録!$B:$B,"&gt;="&amp;$I$3,収穫記録!$B:$B,"&lt;="&amp;$I$4)
/_xlfn.UNIQUE(_xlfn._xlws.FILTER($G:$G,$F:$F=$I$7))
/IF($I$8="総計",1,$J36/10)
),0)</f>
        <v/>
      </c>
      <c r="Q36" s="58" t="str" cm="1">
        <f t="array" ref="Q36">IFERROR(
IF(OR(Q$11="",$H36=""),"",
SUMIFS(収穫記録!$P:$P,収穫記録!$D:$D,Q$11,収穫記録!$I:$I,$I$5,収穫記録!$J:$J,$I$6,収穫記録!$F:$F,$H36,収穫記録!$B:$B,"&gt;="&amp;$I$3,収穫記録!$B:$B,"&lt;="&amp;$I$4)
/_xlfn.UNIQUE(_xlfn._xlws.FILTER($G:$G,$F:$F=$I$7))
/IF($I$8="総計",1,$J36/10)
),0)</f>
        <v/>
      </c>
      <c r="R36" s="58" t="str" cm="1">
        <f t="array" ref="R36">IFERROR(
IF(OR(R$11="",$H36=""),"",
SUMIFS(収穫記録!$P:$P,収穫記録!$D:$D,R$11,収穫記録!$I:$I,$I$5,収穫記録!$J:$J,$I$6,収穫記録!$F:$F,$H36,収穫記録!$B:$B,"&gt;="&amp;$I$3,収穫記録!$B:$B,"&lt;="&amp;$I$4)
/_xlfn.UNIQUE(_xlfn._xlws.FILTER($G:$G,$F:$F=$I$7))
/IF($I$8="総計",1,$J36/10)
),0)</f>
        <v/>
      </c>
      <c r="S36" s="58" t="str" cm="1">
        <f t="array" ref="S36">IFERROR(
IF(OR(S$11="",$H36=""),"",
SUMIFS(収穫記録!$P:$P,収穫記録!$D:$D,S$11,収穫記録!$I:$I,$I$5,収穫記録!$J:$J,$I$6,収穫記録!$F:$F,$H36,収穫記録!$B:$B,"&gt;="&amp;$I$3,収穫記録!$B:$B,"&lt;="&amp;$I$4)
/_xlfn.UNIQUE(_xlfn._xlws.FILTER($G:$G,$F:$F=$I$7))
/IF($I$8="総計",1,$J36/10)
),0)</f>
        <v/>
      </c>
      <c r="T36" s="58" t="str" cm="1">
        <f t="array" ref="T36">IFERROR(
IF(OR(T$11="",$H36=""),"",
SUMIFS(収穫記録!$P:$P,収穫記録!$D:$D,T$11,収穫記録!$I:$I,$I$5,収穫記録!$J:$J,$I$6,収穫記録!$F:$F,$H36,収穫記録!$B:$B,"&gt;="&amp;$I$3,収穫記録!$B:$B,"&lt;="&amp;$I$4)
/_xlfn.UNIQUE(_xlfn._xlws.FILTER($G:$G,$F:$F=$I$7))
/IF($I$8="総計",1,$J36/10)
),0)</f>
        <v/>
      </c>
      <c r="U36" s="58" t="str" cm="1">
        <f t="array" ref="U36">IFERROR(
IF(OR(U$11="",$H36=""),"",
SUMIFS(収穫記録!$P:$P,収穫記録!$D:$D,U$11,収穫記録!$I:$I,$I$5,収穫記録!$J:$J,$I$6,収穫記録!$F:$F,$H36,収穫記録!$B:$B,"&gt;="&amp;$I$3,収穫記録!$B:$B,"&lt;="&amp;$I$4)
/_xlfn.UNIQUE(_xlfn._xlws.FILTER($G:$G,$F:$F=$I$7))
/IF($I$8="総計",1,$J36/10)
),0)</f>
        <v/>
      </c>
      <c r="V36" s="58" t="str" cm="1">
        <f t="array" ref="V36">IFERROR(
IF(OR(V$11="",$H36=""),"",
SUMIFS(収穫記録!$P:$P,収穫記録!$D:$D,V$11,収穫記録!$I:$I,$I$5,収穫記録!$J:$J,$I$6,収穫記録!$F:$F,$H36,収穫記録!$B:$B,"&gt;="&amp;$I$3,収穫記録!$B:$B,"&lt;="&amp;$I$4)
/_xlfn.UNIQUE(_xlfn._xlws.FILTER($G:$G,$F:$F=$I$7))
/IF($I$8="総計",1,$J36/10)
),0)</f>
        <v/>
      </c>
      <c r="W36" s="58" t="str" cm="1">
        <f t="array" ref="W36">IFERROR(
IF(OR(W$11="",$H36=""),"",
SUMIFS(収穫記録!$P:$P,収穫記録!$D:$D,W$11,収穫記録!$I:$I,$I$5,収穫記録!$J:$J,$I$6,収穫記録!$F:$F,$H36,収穫記録!$B:$B,"&gt;="&amp;$I$3,収穫記録!$B:$B,"&lt;="&amp;$I$4)
/_xlfn.UNIQUE(_xlfn._xlws.FILTER($G:$G,$F:$F=$I$7))
/IF($I$8="総計",1,$J36/10)
),0)</f>
        <v/>
      </c>
    </row>
    <row r="37" spans="8:23">
      <c r="H37" s="27"/>
      <c r="I37" s="30"/>
      <c r="J37" s="57"/>
      <c r="K37" s="46" t="str">
        <f t="shared" si="0"/>
        <v/>
      </c>
      <c r="L37" s="47" cm="1">
        <f t="array" ref="L37">IFERROR(
IF(OR(L$11="",$H37=""),"",
SUMIFS(収穫記録!$P:$P,収穫記録!$D:$D,L$11,収穫記録!$I:$I,$I$5,収穫記録!$J:$J,$I$6,収穫記録!$F:$F,$H37,収穫記録!$B:$B,"&gt;="&amp;$I$3,収穫記録!$B:$B,"&lt;="&amp;$I$4)
/_xlfn.UNIQUE(_xlfn._xlws.FILTER($G:$G,$F:$F=$I$7))
/IF($I$8="総計",1,$J37/10)
),0)</f>
        <v>0</v>
      </c>
      <c r="M37" s="58" t="str" cm="1">
        <f t="array" ref="M37">IFERROR(
IF(OR(M$11="",$H37=""),"",
SUMIFS(収穫記録!$P:$P,収穫記録!$D:$D,M$11,収穫記録!$I:$I,$I$5,収穫記録!$J:$J,$I$6,収穫記録!$F:$F,$H37,収穫記録!$B:$B,"&gt;="&amp;$I$3,収穫記録!$B:$B,"&lt;="&amp;$I$4)
/_xlfn.UNIQUE(_xlfn._xlws.FILTER($G:$G,$F:$F=$I$7))
/IF($I$8="総計",1,$J37/10)
),0)</f>
        <v/>
      </c>
      <c r="N37" s="58" t="str" cm="1">
        <f t="array" ref="N37">IFERROR(
IF(OR(N$11="",$H37=""),"",
SUMIFS(収穫記録!$P:$P,収穫記録!$D:$D,N$11,収穫記録!$I:$I,$I$5,収穫記録!$J:$J,$I$6,収穫記録!$F:$F,$H37,収穫記録!$B:$B,"&gt;="&amp;$I$3,収穫記録!$B:$B,"&lt;="&amp;$I$4)
/_xlfn.UNIQUE(_xlfn._xlws.FILTER($G:$G,$F:$F=$I$7))
/IF($I$8="総計",1,$J37/10)
),0)</f>
        <v/>
      </c>
      <c r="O37" s="58" t="str" cm="1">
        <f t="array" ref="O37">IFERROR(
IF(OR(O$11="",$H37=""),"",
SUMIFS(収穫記録!$P:$P,収穫記録!$D:$D,O$11,収穫記録!$I:$I,$I$5,収穫記録!$J:$J,$I$6,収穫記録!$F:$F,$H37,収穫記録!$B:$B,"&gt;="&amp;$I$3,収穫記録!$B:$B,"&lt;="&amp;$I$4)
/_xlfn.UNIQUE(_xlfn._xlws.FILTER($G:$G,$F:$F=$I$7))
/IF($I$8="総計",1,$J37/10)
),0)</f>
        <v/>
      </c>
      <c r="P37" s="58" t="str" cm="1">
        <f t="array" ref="P37">IFERROR(
IF(OR(P$11="",$H37=""),"",
SUMIFS(収穫記録!$P:$P,収穫記録!$D:$D,P$11,収穫記録!$I:$I,$I$5,収穫記録!$J:$J,$I$6,収穫記録!$F:$F,$H37,収穫記録!$B:$B,"&gt;="&amp;$I$3,収穫記録!$B:$B,"&lt;="&amp;$I$4)
/_xlfn.UNIQUE(_xlfn._xlws.FILTER($G:$G,$F:$F=$I$7))
/IF($I$8="総計",1,$J37/10)
),0)</f>
        <v/>
      </c>
      <c r="Q37" s="58" t="str" cm="1">
        <f t="array" ref="Q37">IFERROR(
IF(OR(Q$11="",$H37=""),"",
SUMIFS(収穫記録!$P:$P,収穫記録!$D:$D,Q$11,収穫記録!$I:$I,$I$5,収穫記録!$J:$J,$I$6,収穫記録!$F:$F,$H37,収穫記録!$B:$B,"&gt;="&amp;$I$3,収穫記録!$B:$B,"&lt;="&amp;$I$4)
/_xlfn.UNIQUE(_xlfn._xlws.FILTER($G:$G,$F:$F=$I$7))
/IF($I$8="総計",1,$J37/10)
),0)</f>
        <v/>
      </c>
      <c r="R37" s="58" t="str" cm="1">
        <f t="array" ref="R37">IFERROR(
IF(OR(R$11="",$H37=""),"",
SUMIFS(収穫記録!$P:$P,収穫記録!$D:$D,R$11,収穫記録!$I:$I,$I$5,収穫記録!$J:$J,$I$6,収穫記録!$F:$F,$H37,収穫記録!$B:$B,"&gt;="&amp;$I$3,収穫記録!$B:$B,"&lt;="&amp;$I$4)
/_xlfn.UNIQUE(_xlfn._xlws.FILTER($G:$G,$F:$F=$I$7))
/IF($I$8="総計",1,$J37/10)
),0)</f>
        <v/>
      </c>
      <c r="S37" s="58" t="str" cm="1">
        <f t="array" ref="S37">IFERROR(
IF(OR(S$11="",$H37=""),"",
SUMIFS(収穫記録!$P:$P,収穫記録!$D:$D,S$11,収穫記録!$I:$I,$I$5,収穫記録!$J:$J,$I$6,収穫記録!$F:$F,$H37,収穫記録!$B:$B,"&gt;="&amp;$I$3,収穫記録!$B:$B,"&lt;="&amp;$I$4)
/_xlfn.UNIQUE(_xlfn._xlws.FILTER($G:$G,$F:$F=$I$7))
/IF($I$8="総計",1,$J37/10)
),0)</f>
        <v/>
      </c>
      <c r="T37" s="58" t="str" cm="1">
        <f t="array" ref="T37">IFERROR(
IF(OR(T$11="",$H37=""),"",
SUMIFS(収穫記録!$P:$P,収穫記録!$D:$D,T$11,収穫記録!$I:$I,$I$5,収穫記録!$J:$J,$I$6,収穫記録!$F:$F,$H37,収穫記録!$B:$B,"&gt;="&amp;$I$3,収穫記録!$B:$B,"&lt;="&amp;$I$4)
/_xlfn.UNIQUE(_xlfn._xlws.FILTER($G:$G,$F:$F=$I$7))
/IF($I$8="総計",1,$J37/10)
),0)</f>
        <v/>
      </c>
      <c r="U37" s="58" t="str" cm="1">
        <f t="array" ref="U37">IFERROR(
IF(OR(U$11="",$H37=""),"",
SUMIFS(収穫記録!$P:$P,収穫記録!$D:$D,U$11,収穫記録!$I:$I,$I$5,収穫記録!$J:$J,$I$6,収穫記録!$F:$F,$H37,収穫記録!$B:$B,"&gt;="&amp;$I$3,収穫記録!$B:$B,"&lt;="&amp;$I$4)
/_xlfn.UNIQUE(_xlfn._xlws.FILTER($G:$G,$F:$F=$I$7))
/IF($I$8="総計",1,$J37/10)
),0)</f>
        <v/>
      </c>
      <c r="V37" s="58" t="str" cm="1">
        <f t="array" ref="V37">IFERROR(
IF(OR(V$11="",$H37=""),"",
SUMIFS(収穫記録!$P:$P,収穫記録!$D:$D,V$11,収穫記録!$I:$I,$I$5,収穫記録!$J:$J,$I$6,収穫記録!$F:$F,$H37,収穫記録!$B:$B,"&gt;="&amp;$I$3,収穫記録!$B:$B,"&lt;="&amp;$I$4)
/_xlfn.UNIQUE(_xlfn._xlws.FILTER($G:$G,$F:$F=$I$7))
/IF($I$8="総計",1,$J37/10)
),0)</f>
        <v/>
      </c>
      <c r="W37" s="58" t="str" cm="1">
        <f t="array" ref="W37">IFERROR(
IF(OR(W$11="",$H37=""),"",
SUMIFS(収穫記録!$P:$P,収穫記録!$D:$D,W$11,収穫記録!$I:$I,$I$5,収穫記録!$J:$J,$I$6,収穫記録!$F:$F,$H37,収穫記録!$B:$B,"&gt;="&amp;$I$3,収穫記録!$B:$B,"&lt;="&amp;$I$4)
/_xlfn.UNIQUE(_xlfn._xlws.FILTER($G:$G,$F:$F=$I$7))
/IF($I$8="総計",1,$J37/10)
),0)</f>
        <v/>
      </c>
    </row>
    <row r="38" spans="8:23">
      <c r="H38" s="27"/>
      <c r="I38" s="30"/>
      <c r="J38" s="57"/>
      <c r="K38" s="46" t="str">
        <f t="shared" si="0"/>
        <v/>
      </c>
      <c r="L38" s="47" cm="1">
        <f t="array" ref="L38">IFERROR(
IF(OR(L$11="",$H38=""),"",
SUMIFS(収穫記録!$P:$P,収穫記録!$D:$D,L$11,収穫記録!$I:$I,$I$5,収穫記録!$J:$J,$I$6,収穫記録!$F:$F,$H38,収穫記録!$B:$B,"&gt;="&amp;$I$3,収穫記録!$B:$B,"&lt;="&amp;$I$4)
/_xlfn.UNIQUE(_xlfn._xlws.FILTER($G:$G,$F:$F=$I$7))
/IF($I$8="総計",1,$J38/10)
),0)</f>
        <v>0</v>
      </c>
      <c r="M38" s="58" t="str" cm="1">
        <f t="array" ref="M38">IFERROR(
IF(OR(M$11="",$H38=""),"",
SUMIFS(収穫記録!$P:$P,収穫記録!$D:$D,M$11,収穫記録!$I:$I,$I$5,収穫記録!$J:$J,$I$6,収穫記録!$F:$F,$H38,収穫記録!$B:$B,"&gt;="&amp;$I$3,収穫記録!$B:$B,"&lt;="&amp;$I$4)
/_xlfn.UNIQUE(_xlfn._xlws.FILTER($G:$G,$F:$F=$I$7))
/IF($I$8="総計",1,$J38/10)
),0)</f>
        <v/>
      </c>
      <c r="N38" s="58" t="str" cm="1">
        <f t="array" ref="N38">IFERROR(
IF(OR(N$11="",$H38=""),"",
SUMIFS(収穫記録!$P:$P,収穫記録!$D:$D,N$11,収穫記録!$I:$I,$I$5,収穫記録!$J:$J,$I$6,収穫記録!$F:$F,$H38,収穫記録!$B:$B,"&gt;="&amp;$I$3,収穫記録!$B:$B,"&lt;="&amp;$I$4)
/_xlfn.UNIQUE(_xlfn._xlws.FILTER($G:$G,$F:$F=$I$7))
/IF($I$8="総計",1,$J38/10)
),0)</f>
        <v/>
      </c>
      <c r="O38" s="58" t="str" cm="1">
        <f t="array" ref="O38">IFERROR(
IF(OR(O$11="",$H38=""),"",
SUMIFS(収穫記録!$P:$P,収穫記録!$D:$D,O$11,収穫記録!$I:$I,$I$5,収穫記録!$J:$J,$I$6,収穫記録!$F:$F,$H38,収穫記録!$B:$B,"&gt;="&amp;$I$3,収穫記録!$B:$B,"&lt;="&amp;$I$4)
/_xlfn.UNIQUE(_xlfn._xlws.FILTER($G:$G,$F:$F=$I$7))
/IF($I$8="総計",1,$J38/10)
),0)</f>
        <v/>
      </c>
      <c r="P38" s="58" t="str" cm="1">
        <f t="array" ref="P38">IFERROR(
IF(OR(P$11="",$H38=""),"",
SUMIFS(収穫記録!$P:$P,収穫記録!$D:$D,P$11,収穫記録!$I:$I,$I$5,収穫記録!$J:$J,$I$6,収穫記録!$F:$F,$H38,収穫記録!$B:$B,"&gt;="&amp;$I$3,収穫記録!$B:$B,"&lt;="&amp;$I$4)
/_xlfn.UNIQUE(_xlfn._xlws.FILTER($G:$G,$F:$F=$I$7))
/IF($I$8="総計",1,$J38/10)
),0)</f>
        <v/>
      </c>
      <c r="Q38" s="58" t="str" cm="1">
        <f t="array" ref="Q38">IFERROR(
IF(OR(Q$11="",$H38=""),"",
SUMIFS(収穫記録!$P:$P,収穫記録!$D:$D,Q$11,収穫記録!$I:$I,$I$5,収穫記録!$J:$J,$I$6,収穫記録!$F:$F,$H38,収穫記録!$B:$B,"&gt;="&amp;$I$3,収穫記録!$B:$B,"&lt;="&amp;$I$4)
/_xlfn.UNIQUE(_xlfn._xlws.FILTER($G:$G,$F:$F=$I$7))
/IF($I$8="総計",1,$J38/10)
),0)</f>
        <v/>
      </c>
      <c r="R38" s="58" t="str" cm="1">
        <f t="array" ref="R38">IFERROR(
IF(OR(R$11="",$H38=""),"",
SUMIFS(収穫記録!$P:$P,収穫記録!$D:$D,R$11,収穫記録!$I:$I,$I$5,収穫記録!$J:$J,$I$6,収穫記録!$F:$F,$H38,収穫記録!$B:$B,"&gt;="&amp;$I$3,収穫記録!$B:$B,"&lt;="&amp;$I$4)
/_xlfn.UNIQUE(_xlfn._xlws.FILTER($G:$G,$F:$F=$I$7))
/IF($I$8="総計",1,$J38/10)
),0)</f>
        <v/>
      </c>
      <c r="S38" s="58" t="str" cm="1">
        <f t="array" ref="S38">IFERROR(
IF(OR(S$11="",$H38=""),"",
SUMIFS(収穫記録!$P:$P,収穫記録!$D:$D,S$11,収穫記録!$I:$I,$I$5,収穫記録!$J:$J,$I$6,収穫記録!$F:$F,$H38,収穫記録!$B:$B,"&gt;="&amp;$I$3,収穫記録!$B:$B,"&lt;="&amp;$I$4)
/_xlfn.UNIQUE(_xlfn._xlws.FILTER($G:$G,$F:$F=$I$7))
/IF($I$8="総計",1,$J38/10)
),0)</f>
        <v/>
      </c>
      <c r="T38" s="58" t="str" cm="1">
        <f t="array" ref="T38">IFERROR(
IF(OR(T$11="",$H38=""),"",
SUMIFS(収穫記録!$P:$P,収穫記録!$D:$D,T$11,収穫記録!$I:$I,$I$5,収穫記録!$J:$J,$I$6,収穫記録!$F:$F,$H38,収穫記録!$B:$B,"&gt;="&amp;$I$3,収穫記録!$B:$B,"&lt;="&amp;$I$4)
/_xlfn.UNIQUE(_xlfn._xlws.FILTER($G:$G,$F:$F=$I$7))
/IF($I$8="総計",1,$J38/10)
),0)</f>
        <v/>
      </c>
      <c r="U38" s="58" t="str" cm="1">
        <f t="array" ref="U38">IFERROR(
IF(OR(U$11="",$H38=""),"",
SUMIFS(収穫記録!$P:$P,収穫記録!$D:$D,U$11,収穫記録!$I:$I,$I$5,収穫記録!$J:$J,$I$6,収穫記録!$F:$F,$H38,収穫記録!$B:$B,"&gt;="&amp;$I$3,収穫記録!$B:$B,"&lt;="&amp;$I$4)
/_xlfn.UNIQUE(_xlfn._xlws.FILTER($G:$G,$F:$F=$I$7))
/IF($I$8="総計",1,$J38/10)
),0)</f>
        <v/>
      </c>
      <c r="V38" s="58" t="str" cm="1">
        <f t="array" ref="V38">IFERROR(
IF(OR(V$11="",$H38=""),"",
SUMIFS(収穫記録!$P:$P,収穫記録!$D:$D,V$11,収穫記録!$I:$I,$I$5,収穫記録!$J:$J,$I$6,収穫記録!$F:$F,$H38,収穫記録!$B:$B,"&gt;="&amp;$I$3,収穫記録!$B:$B,"&lt;="&amp;$I$4)
/_xlfn.UNIQUE(_xlfn._xlws.FILTER($G:$G,$F:$F=$I$7))
/IF($I$8="総計",1,$J38/10)
),0)</f>
        <v/>
      </c>
      <c r="W38" s="58" t="str" cm="1">
        <f t="array" ref="W38">IFERROR(
IF(OR(W$11="",$H38=""),"",
SUMIFS(収穫記録!$P:$P,収穫記録!$D:$D,W$11,収穫記録!$I:$I,$I$5,収穫記録!$J:$J,$I$6,収穫記録!$F:$F,$H38,収穫記録!$B:$B,"&gt;="&amp;$I$3,収穫記録!$B:$B,"&lt;="&amp;$I$4)
/_xlfn.UNIQUE(_xlfn._xlws.FILTER($G:$G,$F:$F=$I$7))
/IF($I$8="総計",1,$J38/10)
),0)</f>
        <v/>
      </c>
    </row>
    <row r="39" spans="8:23">
      <c r="H39" s="27"/>
      <c r="I39" s="30"/>
      <c r="J39" s="57"/>
      <c r="K39" s="46" t="str">
        <f t="shared" si="0"/>
        <v/>
      </c>
      <c r="L39" s="47" cm="1">
        <f t="array" ref="L39">IFERROR(
IF(OR(L$11="",$H39=""),"",
SUMIFS(収穫記録!$P:$P,収穫記録!$D:$D,L$11,収穫記録!$I:$I,$I$5,収穫記録!$J:$J,$I$6,収穫記録!$F:$F,$H39,収穫記録!$B:$B,"&gt;="&amp;$I$3,収穫記録!$B:$B,"&lt;="&amp;$I$4)
/_xlfn.UNIQUE(_xlfn._xlws.FILTER($G:$G,$F:$F=$I$7))
/IF($I$8="総計",1,$J39/10)
),0)</f>
        <v>0</v>
      </c>
      <c r="M39" s="58" t="str" cm="1">
        <f t="array" ref="M39">IFERROR(
IF(OR(M$11="",$H39=""),"",
SUMIFS(収穫記録!$P:$P,収穫記録!$D:$D,M$11,収穫記録!$I:$I,$I$5,収穫記録!$J:$J,$I$6,収穫記録!$F:$F,$H39,収穫記録!$B:$B,"&gt;="&amp;$I$3,収穫記録!$B:$B,"&lt;="&amp;$I$4)
/_xlfn.UNIQUE(_xlfn._xlws.FILTER($G:$G,$F:$F=$I$7))
/IF($I$8="総計",1,$J39/10)
),0)</f>
        <v/>
      </c>
      <c r="N39" s="58" t="str" cm="1">
        <f t="array" ref="N39">IFERROR(
IF(OR(N$11="",$H39=""),"",
SUMIFS(収穫記録!$P:$P,収穫記録!$D:$D,N$11,収穫記録!$I:$I,$I$5,収穫記録!$J:$J,$I$6,収穫記録!$F:$F,$H39,収穫記録!$B:$B,"&gt;="&amp;$I$3,収穫記録!$B:$B,"&lt;="&amp;$I$4)
/_xlfn.UNIQUE(_xlfn._xlws.FILTER($G:$G,$F:$F=$I$7))
/IF($I$8="総計",1,$J39/10)
),0)</f>
        <v/>
      </c>
      <c r="O39" s="58" t="str" cm="1">
        <f t="array" ref="O39">IFERROR(
IF(OR(O$11="",$H39=""),"",
SUMIFS(収穫記録!$P:$P,収穫記録!$D:$D,O$11,収穫記録!$I:$I,$I$5,収穫記録!$J:$J,$I$6,収穫記録!$F:$F,$H39,収穫記録!$B:$B,"&gt;="&amp;$I$3,収穫記録!$B:$B,"&lt;="&amp;$I$4)
/_xlfn.UNIQUE(_xlfn._xlws.FILTER($G:$G,$F:$F=$I$7))
/IF($I$8="総計",1,$J39/10)
),0)</f>
        <v/>
      </c>
      <c r="P39" s="58" t="str" cm="1">
        <f t="array" ref="P39">IFERROR(
IF(OR(P$11="",$H39=""),"",
SUMIFS(収穫記録!$P:$P,収穫記録!$D:$D,P$11,収穫記録!$I:$I,$I$5,収穫記録!$J:$J,$I$6,収穫記録!$F:$F,$H39,収穫記録!$B:$B,"&gt;="&amp;$I$3,収穫記録!$B:$B,"&lt;="&amp;$I$4)
/_xlfn.UNIQUE(_xlfn._xlws.FILTER($G:$G,$F:$F=$I$7))
/IF($I$8="総計",1,$J39/10)
),0)</f>
        <v/>
      </c>
      <c r="Q39" s="58" t="str" cm="1">
        <f t="array" ref="Q39">IFERROR(
IF(OR(Q$11="",$H39=""),"",
SUMIFS(収穫記録!$P:$P,収穫記録!$D:$D,Q$11,収穫記録!$I:$I,$I$5,収穫記録!$J:$J,$I$6,収穫記録!$F:$F,$H39,収穫記録!$B:$B,"&gt;="&amp;$I$3,収穫記録!$B:$B,"&lt;="&amp;$I$4)
/_xlfn.UNIQUE(_xlfn._xlws.FILTER($G:$G,$F:$F=$I$7))
/IF($I$8="総計",1,$J39/10)
),0)</f>
        <v/>
      </c>
      <c r="R39" s="58" t="str" cm="1">
        <f t="array" ref="R39">IFERROR(
IF(OR(R$11="",$H39=""),"",
SUMIFS(収穫記録!$P:$P,収穫記録!$D:$D,R$11,収穫記録!$I:$I,$I$5,収穫記録!$J:$J,$I$6,収穫記録!$F:$F,$H39,収穫記録!$B:$B,"&gt;="&amp;$I$3,収穫記録!$B:$B,"&lt;="&amp;$I$4)
/_xlfn.UNIQUE(_xlfn._xlws.FILTER($G:$G,$F:$F=$I$7))
/IF($I$8="総計",1,$J39/10)
),0)</f>
        <v/>
      </c>
      <c r="S39" s="58" t="str" cm="1">
        <f t="array" ref="S39">IFERROR(
IF(OR(S$11="",$H39=""),"",
SUMIFS(収穫記録!$P:$P,収穫記録!$D:$D,S$11,収穫記録!$I:$I,$I$5,収穫記録!$J:$J,$I$6,収穫記録!$F:$F,$H39,収穫記録!$B:$B,"&gt;="&amp;$I$3,収穫記録!$B:$B,"&lt;="&amp;$I$4)
/_xlfn.UNIQUE(_xlfn._xlws.FILTER($G:$G,$F:$F=$I$7))
/IF($I$8="総計",1,$J39/10)
),0)</f>
        <v/>
      </c>
      <c r="T39" s="58" t="str" cm="1">
        <f t="array" ref="T39">IFERROR(
IF(OR(T$11="",$H39=""),"",
SUMIFS(収穫記録!$P:$P,収穫記録!$D:$D,T$11,収穫記録!$I:$I,$I$5,収穫記録!$J:$J,$I$6,収穫記録!$F:$F,$H39,収穫記録!$B:$B,"&gt;="&amp;$I$3,収穫記録!$B:$B,"&lt;="&amp;$I$4)
/_xlfn.UNIQUE(_xlfn._xlws.FILTER($G:$G,$F:$F=$I$7))
/IF($I$8="総計",1,$J39/10)
),0)</f>
        <v/>
      </c>
      <c r="U39" s="58" t="str" cm="1">
        <f t="array" ref="U39">IFERROR(
IF(OR(U$11="",$H39=""),"",
SUMIFS(収穫記録!$P:$P,収穫記録!$D:$D,U$11,収穫記録!$I:$I,$I$5,収穫記録!$J:$J,$I$6,収穫記録!$F:$F,$H39,収穫記録!$B:$B,"&gt;="&amp;$I$3,収穫記録!$B:$B,"&lt;="&amp;$I$4)
/_xlfn.UNIQUE(_xlfn._xlws.FILTER($G:$G,$F:$F=$I$7))
/IF($I$8="総計",1,$J39/10)
),0)</f>
        <v/>
      </c>
      <c r="V39" s="58" t="str" cm="1">
        <f t="array" ref="V39">IFERROR(
IF(OR(V$11="",$H39=""),"",
SUMIFS(収穫記録!$P:$P,収穫記録!$D:$D,V$11,収穫記録!$I:$I,$I$5,収穫記録!$J:$J,$I$6,収穫記録!$F:$F,$H39,収穫記録!$B:$B,"&gt;="&amp;$I$3,収穫記録!$B:$B,"&lt;="&amp;$I$4)
/_xlfn.UNIQUE(_xlfn._xlws.FILTER($G:$G,$F:$F=$I$7))
/IF($I$8="総計",1,$J39/10)
),0)</f>
        <v/>
      </c>
      <c r="W39" s="58" t="str" cm="1">
        <f t="array" ref="W39">IFERROR(
IF(OR(W$11="",$H39=""),"",
SUMIFS(収穫記録!$P:$P,収穫記録!$D:$D,W$11,収穫記録!$I:$I,$I$5,収穫記録!$J:$J,$I$6,収穫記録!$F:$F,$H39,収穫記録!$B:$B,"&gt;="&amp;$I$3,収穫記録!$B:$B,"&lt;="&amp;$I$4)
/_xlfn.UNIQUE(_xlfn._xlws.FILTER($G:$G,$F:$F=$I$7))
/IF($I$8="総計",1,$J39/10)
),0)</f>
        <v/>
      </c>
    </row>
    <row r="40" spans="8:23">
      <c r="H40" s="27"/>
      <c r="I40" s="30"/>
      <c r="J40" s="57"/>
      <c r="K40" s="46" t="str">
        <f t="shared" si="0"/>
        <v/>
      </c>
      <c r="L40" s="47" cm="1">
        <f t="array" ref="L40">IFERROR(
IF(OR(L$11="",$H40=""),"",
SUMIFS(収穫記録!$P:$P,収穫記録!$D:$D,L$11,収穫記録!$I:$I,$I$5,収穫記録!$J:$J,$I$6,収穫記録!$F:$F,$H40,収穫記録!$B:$B,"&gt;="&amp;$I$3,収穫記録!$B:$B,"&lt;="&amp;$I$4)
/_xlfn.UNIQUE(_xlfn._xlws.FILTER($G:$G,$F:$F=$I$7))
/IF($I$8="総計",1,$J40/10)
),0)</f>
        <v>0</v>
      </c>
      <c r="M40" s="58" t="str" cm="1">
        <f t="array" ref="M40">IFERROR(
IF(OR(M$11="",$H40=""),"",
SUMIFS(収穫記録!$P:$P,収穫記録!$D:$D,M$11,収穫記録!$I:$I,$I$5,収穫記録!$J:$J,$I$6,収穫記録!$F:$F,$H40,収穫記録!$B:$B,"&gt;="&amp;$I$3,収穫記録!$B:$B,"&lt;="&amp;$I$4)
/_xlfn.UNIQUE(_xlfn._xlws.FILTER($G:$G,$F:$F=$I$7))
/IF($I$8="総計",1,$J40/10)
),0)</f>
        <v/>
      </c>
      <c r="N40" s="58" t="str" cm="1">
        <f t="array" ref="N40">IFERROR(
IF(OR(N$11="",$H40=""),"",
SUMIFS(収穫記録!$P:$P,収穫記録!$D:$D,N$11,収穫記録!$I:$I,$I$5,収穫記録!$J:$J,$I$6,収穫記録!$F:$F,$H40,収穫記録!$B:$B,"&gt;="&amp;$I$3,収穫記録!$B:$B,"&lt;="&amp;$I$4)
/_xlfn.UNIQUE(_xlfn._xlws.FILTER($G:$G,$F:$F=$I$7))
/IF($I$8="総計",1,$J40/10)
),0)</f>
        <v/>
      </c>
      <c r="O40" s="58" t="str" cm="1">
        <f t="array" ref="O40">IFERROR(
IF(OR(O$11="",$H40=""),"",
SUMIFS(収穫記録!$P:$P,収穫記録!$D:$D,O$11,収穫記録!$I:$I,$I$5,収穫記録!$J:$J,$I$6,収穫記録!$F:$F,$H40,収穫記録!$B:$B,"&gt;="&amp;$I$3,収穫記録!$B:$B,"&lt;="&amp;$I$4)
/_xlfn.UNIQUE(_xlfn._xlws.FILTER($G:$G,$F:$F=$I$7))
/IF($I$8="総計",1,$J40/10)
),0)</f>
        <v/>
      </c>
      <c r="P40" s="58" t="str" cm="1">
        <f t="array" ref="P40">IFERROR(
IF(OR(P$11="",$H40=""),"",
SUMIFS(収穫記録!$P:$P,収穫記録!$D:$D,P$11,収穫記録!$I:$I,$I$5,収穫記録!$J:$J,$I$6,収穫記録!$F:$F,$H40,収穫記録!$B:$B,"&gt;="&amp;$I$3,収穫記録!$B:$B,"&lt;="&amp;$I$4)
/_xlfn.UNIQUE(_xlfn._xlws.FILTER($G:$G,$F:$F=$I$7))
/IF($I$8="総計",1,$J40/10)
),0)</f>
        <v/>
      </c>
      <c r="Q40" s="58" t="str" cm="1">
        <f t="array" ref="Q40">IFERROR(
IF(OR(Q$11="",$H40=""),"",
SUMIFS(収穫記録!$P:$P,収穫記録!$D:$D,Q$11,収穫記録!$I:$I,$I$5,収穫記録!$J:$J,$I$6,収穫記録!$F:$F,$H40,収穫記録!$B:$B,"&gt;="&amp;$I$3,収穫記録!$B:$B,"&lt;="&amp;$I$4)
/_xlfn.UNIQUE(_xlfn._xlws.FILTER($G:$G,$F:$F=$I$7))
/IF($I$8="総計",1,$J40/10)
),0)</f>
        <v/>
      </c>
      <c r="R40" s="58" t="str" cm="1">
        <f t="array" ref="R40">IFERROR(
IF(OR(R$11="",$H40=""),"",
SUMIFS(収穫記録!$P:$P,収穫記録!$D:$D,R$11,収穫記録!$I:$I,$I$5,収穫記録!$J:$J,$I$6,収穫記録!$F:$F,$H40,収穫記録!$B:$B,"&gt;="&amp;$I$3,収穫記録!$B:$B,"&lt;="&amp;$I$4)
/_xlfn.UNIQUE(_xlfn._xlws.FILTER($G:$G,$F:$F=$I$7))
/IF($I$8="総計",1,$J40/10)
),0)</f>
        <v/>
      </c>
      <c r="S40" s="58" t="str" cm="1">
        <f t="array" ref="S40">IFERROR(
IF(OR(S$11="",$H40=""),"",
SUMIFS(収穫記録!$P:$P,収穫記録!$D:$D,S$11,収穫記録!$I:$I,$I$5,収穫記録!$J:$J,$I$6,収穫記録!$F:$F,$H40,収穫記録!$B:$B,"&gt;="&amp;$I$3,収穫記録!$B:$B,"&lt;="&amp;$I$4)
/_xlfn.UNIQUE(_xlfn._xlws.FILTER($G:$G,$F:$F=$I$7))
/IF($I$8="総計",1,$J40/10)
),0)</f>
        <v/>
      </c>
      <c r="T40" s="58" t="str" cm="1">
        <f t="array" ref="T40">IFERROR(
IF(OR(T$11="",$H40=""),"",
SUMIFS(収穫記録!$P:$P,収穫記録!$D:$D,T$11,収穫記録!$I:$I,$I$5,収穫記録!$J:$J,$I$6,収穫記録!$F:$F,$H40,収穫記録!$B:$B,"&gt;="&amp;$I$3,収穫記録!$B:$B,"&lt;="&amp;$I$4)
/_xlfn.UNIQUE(_xlfn._xlws.FILTER($G:$G,$F:$F=$I$7))
/IF($I$8="総計",1,$J40/10)
),0)</f>
        <v/>
      </c>
      <c r="U40" s="58" t="str" cm="1">
        <f t="array" ref="U40">IFERROR(
IF(OR(U$11="",$H40=""),"",
SUMIFS(収穫記録!$P:$P,収穫記録!$D:$D,U$11,収穫記録!$I:$I,$I$5,収穫記録!$J:$J,$I$6,収穫記録!$F:$F,$H40,収穫記録!$B:$B,"&gt;="&amp;$I$3,収穫記録!$B:$B,"&lt;="&amp;$I$4)
/_xlfn.UNIQUE(_xlfn._xlws.FILTER($G:$G,$F:$F=$I$7))
/IF($I$8="総計",1,$J40/10)
),0)</f>
        <v/>
      </c>
      <c r="V40" s="58" t="str" cm="1">
        <f t="array" ref="V40">IFERROR(
IF(OR(V$11="",$H40=""),"",
SUMIFS(収穫記録!$P:$P,収穫記録!$D:$D,V$11,収穫記録!$I:$I,$I$5,収穫記録!$J:$J,$I$6,収穫記録!$F:$F,$H40,収穫記録!$B:$B,"&gt;="&amp;$I$3,収穫記録!$B:$B,"&lt;="&amp;$I$4)
/_xlfn.UNIQUE(_xlfn._xlws.FILTER($G:$G,$F:$F=$I$7))
/IF($I$8="総計",1,$J40/10)
),0)</f>
        <v/>
      </c>
      <c r="W40" s="58" t="str" cm="1">
        <f t="array" ref="W40">IFERROR(
IF(OR(W$11="",$H40=""),"",
SUMIFS(収穫記録!$P:$P,収穫記録!$D:$D,W$11,収穫記録!$I:$I,$I$5,収穫記録!$J:$J,$I$6,収穫記録!$F:$F,$H40,収穫記録!$B:$B,"&gt;="&amp;$I$3,収穫記録!$B:$B,"&lt;="&amp;$I$4)
/_xlfn.UNIQUE(_xlfn._xlws.FILTER($G:$G,$F:$F=$I$7))
/IF($I$8="総計",1,$J40/10)
),0)</f>
        <v/>
      </c>
    </row>
    <row r="41" spans="8:23">
      <c r="H41" s="27"/>
      <c r="I41" s="30"/>
      <c r="J41" s="57"/>
      <c r="K41" s="46" t="str">
        <f t="shared" si="0"/>
        <v/>
      </c>
      <c r="L41" s="47" cm="1">
        <f t="array" ref="L41">IFERROR(
IF(OR(L$11="",$H41=""),"",
SUMIFS(収穫記録!$P:$P,収穫記録!$D:$D,L$11,収穫記録!$I:$I,$I$5,収穫記録!$J:$J,$I$6,収穫記録!$F:$F,$H41,収穫記録!$B:$B,"&gt;="&amp;$I$3,収穫記録!$B:$B,"&lt;="&amp;$I$4)
/_xlfn.UNIQUE(_xlfn._xlws.FILTER($G:$G,$F:$F=$I$7))
/IF($I$8="総計",1,$J41/10)
),0)</f>
        <v>0</v>
      </c>
      <c r="M41" s="58" t="str" cm="1">
        <f t="array" ref="M41">IFERROR(
IF(OR(M$11="",$H41=""),"",
SUMIFS(収穫記録!$P:$P,収穫記録!$D:$D,M$11,収穫記録!$I:$I,$I$5,収穫記録!$J:$J,$I$6,収穫記録!$F:$F,$H41,収穫記録!$B:$B,"&gt;="&amp;$I$3,収穫記録!$B:$B,"&lt;="&amp;$I$4)
/_xlfn.UNIQUE(_xlfn._xlws.FILTER($G:$G,$F:$F=$I$7))
/IF($I$8="総計",1,$J41/10)
),0)</f>
        <v/>
      </c>
      <c r="N41" s="58" t="str" cm="1">
        <f t="array" ref="N41">IFERROR(
IF(OR(N$11="",$H41=""),"",
SUMIFS(収穫記録!$P:$P,収穫記録!$D:$D,N$11,収穫記録!$I:$I,$I$5,収穫記録!$J:$J,$I$6,収穫記録!$F:$F,$H41,収穫記録!$B:$B,"&gt;="&amp;$I$3,収穫記録!$B:$B,"&lt;="&amp;$I$4)
/_xlfn.UNIQUE(_xlfn._xlws.FILTER($G:$G,$F:$F=$I$7))
/IF($I$8="総計",1,$J41/10)
),0)</f>
        <v/>
      </c>
      <c r="O41" s="58" t="str" cm="1">
        <f t="array" ref="O41">IFERROR(
IF(OR(O$11="",$H41=""),"",
SUMIFS(収穫記録!$P:$P,収穫記録!$D:$D,O$11,収穫記録!$I:$I,$I$5,収穫記録!$J:$J,$I$6,収穫記録!$F:$F,$H41,収穫記録!$B:$B,"&gt;="&amp;$I$3,収穫記録!$B:$B,"&lt;="&amp;$I$4)
/_xlfn.UNIQUE(_xlfn._xlws.FILTER($G:$G,$F:$F=$I$7))
/IF($I$8="総計",1,$J41/10)
),0)</f>
        <v/>
      </c>
      <c r="P41" s="58" t="str" cm="1">
        <f t="array" ref="P41">IFERROR(
IF(OR(P$11="",$H41=""),"",
SUMIFS(収穫記録!$P:$P,収穫記録!$D:$D,P$11,収穫記録!$I:$I,$I$5,収穫記録!$J:$J,$I$6,収穫記録!$F:$F,$H41,収穫記録!$B:$B,"&gt;="&amp;$I$3,収穫記録!$B:$B,"&lt;="&amp;$I$4)
/_xlfn.UNIQUE(_xlfn._xlws.FILTER($G:$G,$F:$F=$I$7))
/IF($I$8="総計",1,$J41/10)
),0)</f>
        <v/>
      </c>
      <c r="Q41" s="58" t="str" cm="1">
        <f t="array" ref="Q41">IFERROR(
IF(OR(Q$11="",$H41=""),"",
SUMIFS(収穫記録!$P:$P,収穫記録!$D:$D,Q$11,収穫記録!$I:$I,$I$5,収穫記録!$J:$J,$I$6,収穫記録!$F:$F,$H41,収穫記録!$B:$B,"&gt;="&amp;$I$3,収穫記録!$B:$B,"&lt;="&amp;$I$4)
/_xlfn.UNIQUE(_xlfn._xlws.FILTER($G:$G,$F:$F=$I$7))
/IF($I$8="総計",1,$J41/10)
),0)</f>
        <v/>
      </c>
      <c r="R41" s="58" t="str" cm="1">
        <f t="array" ref="R41">IFERROR(
IF(OR(R$11="",$H41=""),"",
SUMIFS(収穫記録!$P:$P,収穫記録!$D:$D,R$11,収穫記録!$I:$I,$I$5,収穫記録!$J:$J,$I$6,収穫記録!$F:$F,$H41,収穫記録!$B:$B,"&gt;="&amp;$I$3,収穫記録!$B:$B,"&lt;="&amp;$I$4)
/_xlfn.UNIQUE(_xlfn._xlws.FILTER($G:$G,$F:$F=$I$7))
/IF($I$8="総計",1,$J41/10)
),0)</f>
        <v/>
      </c>
      <c r="S41" s="58" t="str" cm="1">
        <f t="array" ref="S41">IFERROR(
IF(OR(S$11="",$H41=""),"",
SUMIFS(収穫記録!$P:$P,収穫記録!$D:$D,S$11,収穫記録!$I:$I,$I$5,収穫記録!$J:$J,$I$6,収穫記録!$F:$F,$H41,収穫記録!$B:$B,"&gt;="&amp;$I$3,収穫記録!$B:$B,"&lt;="&amp;$I$4)
/_xlfn.UNIQUE(_xlfn._xlws.FILTER($G:$G,$F:$F=$I$7))
/IF($I$8="総計",1,$J41/10)
),0)</f>
        <v/>
      </c>
      <c r="T41" s="58" t="str" cm="1">
        <f t="array" ref="T41">IFERROR(
IF(OR(T$11="",$H41=""),"",
SUMIFS(収穫記録!$P:$P,収穫記録!$D:$D,T$11,収穫記録!$I:$I,$I$5,収穫記録!$J:$J,$I$6,収穫記録!$F:$F,$H41,収穫記録!$B:$B,"&gt;="&amp;$I$3,収穫記録!$B:$B,"&lt;="&amp;$I$4)
/_xlfn.UNIQUE(_xlfn._xlws.FILTER($G:$G,$F:$F=$I$7))
/IF($I$8="総計",1,$J41/10)
),0)</f>
        <v/>
      </c>
      <c r="U41" s="58" t="str" cm="1">
        <f t="array" ref="U41">IFERROR(
IF(OR(U$11="",$H41=""),"",
SUMIFS(収穫記録!$P:$P,収穫記録!$D:$D,U$11,収穫記録!$I:$I,$I$5,収穫記録!$J:$J,$I$6,収穫記録!$F:$F,$H41,収穫記録!$B:$B,"&gt;="&amp;$I$3,収穫記録!$B:$B,"&lt;="&amp;$I$4)
/_xlfn.UNIQUE(_xlfn._xlws.FILTER($G:$G,$F:$F=$I$7))
/IF($I$8="総計",1,$J41/10)
),0)</f>
        <v/>
      </c>
      <c r="V41" s="58" t="str" cm="1">
        <f t="array" ref="V41">IFERROR(
IF(OR(V$11="",$H41=""),"",
SUMIFS(収穫記録!$P:$P,収穫記録!$D:$D,V$11,収穫記録!$I:$I,$I$5,収穫記録!$J:$J,$I$6,収穫記録!$F:$F,$H41,収穫記録!$B:$B,"&gt;="&amp;$I$3,収穫記録!$B:$B,"&lt;="&amp;$I$4)
/_xlfn.UNIQUE(_xlfn._xlws.FILTER($G:$G,$F:$F=$I$7))
/IF($I$8="総計",1,$J41/10)
),0)</f>
        <v/>
      </c>
      <c r="W41" s="58" t="str" cm="1">
        <f t="array" ref="W41">IFERROR(
IF(OR(W$11="",$H41=""),"",
SUMIFS(収穫記録!$P:$P,収穫記録!$D:$D,W$11,収穫記録!$I:$I,$I$5,収穫記録!$J:$J,$I$6,収穫記録!$F:$F,$H41,収穫記録!$B:$B,"&gt;="&amp;$I$3,収穫記録!$B:$B,"&lt;="&amp;$I$4)
/_xlfn.UNIQUE(_xlfn._xlws.FILTER($G:$G,$F:$F=$I$7))
/IF($I$8="総計",1,$J41/10)
),0)</f>
        <v/>
      </c>
    </row>
    <row r="42" spans="8:23">
      <c r="H42" s="27"/>
      <c r="I42" s="30"/>
      <c r="J42" s="57"/>
      <c r="K42" s="46" t="str">
        <f t="shared" si="0"/>
        <v/>
      </c>
      <c r="L42" s="47" cm="1">
        <f t="array" ref="L42">IFERROR(
IF(OR(L$11="",$H42=""),"",
SUMIFS(収穫記録!$P:$P,収穫記録!$D:$D,L$11,収穫記録!$I:$I,$I$5,収穫記録!$J:$J,$I$6,収穫記録!$F:$F,$H42,収穫記録!$B:$B,"&gt;="&amp;$I$3,収穫記録!$B:$B,"&lt;="&amp;$I$4)
/_xlfn.UNIQUE(_xlfn._xlws.FILTER($G:$G,$F:$F=$I$7))
/IF($I$8="総計",1,$J42/10)
),0)</f>
        <v>0</v>
      </c>
      <c r="M42" s="58" t="str" cm="1">
        <f t="array" ref="M42">IFERROR(
IF(OR(M$11="",$H42=""),"",
SUMIFS(収穫記録!$P:$P,収穫記録!$D:$D,M$11,収穫記録!$I:$I,$I$5,収穫記録!$J:$J,$I$6,収穫記録!$F:$F,$H42,収穫記録!$B:$B,"&gt;="&amp;$I$3,収穫記録!$B:$B,"&lt;="&amp;$I$4)
/_xlfn.UNIQUE(_xlfn._xlws.FILTER($G:$G,$F:$F=$I$7))
/IF($I$8="総計",1,$J42/10)
),0)</f>
        <v/>
      </c>
      <c r="N42" s="58" t="str" cm="1">
        <f t="array" ref="N42">IFERROR(
IF(OR(N$11="",$H42=""),"",
SUMIFS(収穫記録!$P:$P,収穫記録!$D:$D,N$11,収穫記録!$I:$I,$I$5,収穫記録!$J:$J,$I$6,収穫記録!$F:$F,$H42,収穫記録!$B:$B,"&gt;="&amp;$I$3,収穫記録!$B:$B,"&lt;="&amp;$I$4)
/_xlfn.UNIQUE(_xlfn._xlws.FILTER($G:$G,$F:$F=$I$7))
/IF($I$8="総計",1,$J42/10)
),0)</f>
        <v/>
      </c>
      <c r="O42" s="58" t="str" cm="1">
        <f t="array" ref="O42">IFERROR(
IF(OR(O$11="",$H42=""),"",
SUMIFS(収穫記録!$P:$P,収穫記録!$D:$D,O$11,収穫記録!$I:$I,$I$5,収穫記録!$J:$J,$I$6,収穫記録!$F:$F,$H42,収穫記録!$B:$B,"&gt;="&amp;$I$3,収穫記録!$B:$B,"&lt;="&amp;$I$4)
/_xlfn.UNIQUE(_xlfn._xlws.FILTER($G:$G,$F:$F=$I$7))
/IF($I$8="総計",1,$J42/10)
),0)</f>
        <v/>
      </c>
      <c r="P42" s="58" t="str" cm="1">
        <f t="array" ref="P42">IFERROR(
IF(OR(P$11="",$H42=""),"",
SUMIFS(収穫記録!$P:$P,収穫記録!$D:$D,P$11,収穫記録!$I:$I,$I$5,収穫記録!$J:$J,$I$6,収穫記録!$F:$F,$H42,収穫記録!$B:$B,"&gt;="&amp;$I$3,収穫記録!$B:$B,"&lt;="&amp;$I$4)
/_xlfn.UNIQUE(_xlfn._xlws.FILTER($G:$G,$F:$F=$I$7))
/IF($I$8="総計",1,$J42/10)
),0)</f>
        <v/>
      </c>
      <c r="Q42" s="58" t="str" cm="1">
        <f t="array" ref="Q42">IFERROR(
IF(OR(Q$11="",$H42=""),"",
SUMIFS(収穫記録!$P:$P,収穫記録!$D:$D,Q$11,収穫記録!$I:$I,$I$5,収穫記録!$J:$J,$I$6,収穫記録!$F:$F,$H42,収穫記録!$B:$B,"&gt;="&amp;$I$3,収穫記録!$B:$B,"&lt;="&amp;$I$4)
/_xlfn.UNIQUE(_xlfn._xlws.FILTER($G:$G,$F:$F=$I$7))
/IF($I$8="総計",1,$J42/10)
),0)</f>
        <v/>
      </c>
      <c r="R42" s="58" t="str" cm="1">
        <f t="array" ref="R42">IFERROR(
IF(OR(R$11="",$H42=""),"",
SUMIFS(収穫記録!$P:$P,収穫記録!$D:$D,R$11,収穫記録!$I:$I,$I$5,収穫記録!$J:$J,$I$6,収穫記録!$F:$F,$H42,収穫記録!$B:$B,"&gt;="&amp;$I$3,収穫記録!$B:$B,"&lt;="&amp;$I$4)
/_xlfn.UNIQUE(_xlfn._xlws.FILTER($G:$G,$F:$F=$I$7))
/IF($I$8="総計",1,$J42/10)
),0)</f>
        <v/>
      </c>
      <c r="S42" s="58" t="str" cm="1">
        <f t="array" ref="S42">IFERROR(
IF(OR(S$11="",$H42=""),"",
SUMIFS(収穫記録!$P:$P,収穫記録!$D:$D,S$11,収穫記録!$I:$I,$I$5,収穫記録!$J:$J,$I$6,収穫記録!$F:$F,$H42,収穫記録!$B:$B,"&gt;="&amp;$I$3,収穫記録!$B:$B,"&lt;="&amp;$I$4)
/_xlfn.UNIQUE(_xlfn._xlws.FILTER($G:$G,$F:$F=$I$7))
/IF($I$8="総計",1,$J42/10)
),0)</f>
        <v/>
      </c>
      <c r="T42" s="58" t="str" cm="1">
        <f t="array" ref="T42">IFERROR(
IF(OR(T$11="",$H42=""),"",
SUMIFS(収穫記録!$P:$P,収穫記録!$D:$D,T$11,収穫記録!$I:$I,$I$5,収穫記録!$J:$J,$I$6,収穫記録!$F:$F,$H42,収穫記録!$B:$B,"&gt;="&amp;$I$3,収穫記録!$B:$B,"&lt;="&amp;$I$4)
/_xlfn.UNIQUE(_xlfn._xlws.FILTER($G:$G,$F:$F=$I$7))
/IF($I$8="総計",1,$J42/10)
),0)</f>
        <v/>
      </c>
      <c r="U42" s="58" t="str" cm="1">
        <f t="array" ref="U42">IFERROR(
IF(OR(U$11="",$H42=""),"",
SUMIFS(収穫記録!$P:$P,収穫記録!$D:$D,U$11,収穫記録!$I:$I,$I$5,収穫記録!$J:$J,$I$6,収穫記録!$F:$F,$H42,収穫記録!$B:$B,"&gt;="&amp;$I$3,収穫記録!$B:$B,"&lt;="&amp;$I$4)
/_xlfn.UNIQUE(_xlfn._xlws.FILTER($G:$G,$F:$F=$I$7))
/IF($I$8="総計",1,$J42/10)
),0)</f>
        <v/>
      </c>
      <c r="V42" s="58" t="str" cm="1">
        <f t="array" ref="V42">IFERROR(
IF(OR(V$11="",$H42=""),"",
SUMIFS(収穫記録!$P:$P,収穫記録!$D:$D,V$11,収穫記録!$I:$I,$I$5,収穫記録!$J:$J,$I$6,収穫記録!$F:$F,$H42,収穫記録!$B:$B,"&gt;="&amp;$I$3,収穫記録!$B:$B,"&lt;="&amp;$I$4)
/_xlfn.UNIQUE(_xlfn._xlws.FILTER($G:$G,$F:$F=$I$7))
/IF($I$8="総計",1,$J42/10)
),0)</f>
        <v/>
      </c>
      <c r="W42" s="58" t="str" cm="1">
        <f t="array" ref="W42">IFERROR(
IF(OR(W$11="",$H42=""),"",
SUMIFS(収穫記録!$P:$P,収穫記録!$D:$D,W$11,収穫記録!$I:$I,$I$5,収穫記録!$J:$J,$I$6,収穫記録!$F:$F,$H42,収穫記録!$B:$B,"&gt;="&amp;$I$3,収穫記録!$B:$B,"&lt;="&amp;$I$4)
/_xlfn.UNIQUE(_xlfn._xlws.FILTER($G:$G,$F:$F=$I$7))
/IF($I$8="総計",1,$J42/10)
),0)</f>
        <v/>
      </c>
    </row>
    <row r="43" spans="8:23">
      <c r="H43" s="27"/>
      <c r="I43" s="30"/>
      <c r="J43" s="57"/>
      <c r="K43" s="46" t="str">
        <f t="shared" si="0"/>
        <v/>
      </c>
      <c r="L43" s="47" cm="1">
        <f t="array" ref="L43">IFERROR(
IF(OR(L$11="",$H43=""),"",
SUMIFS(収穫記録!$P:$P,収穫記録!$D:$D,L$11,収穫記録!$I:$I,$I$5,収穫記録!$J:$J,$I$6,収穫記録!$F:$F,$H43,収穫記録!$B:$B,"&gt;="&amp;$I$3,収穫記録!$B:$B,"&lt;="&amp;$I$4)
/_xlfn.UNIQUE(_xlfn._xlws.FILTER($G:$G,$F:$F=$I$7))
/IF($I$8="総計",1,$J43/10)
),0)</f>
        <v>0</v>
      </c>
      <c r="M43" s="58" t="str" cm="1">
        <f t="array" ref="M43">IFERROR(
IF(OR(M$11="",$H43=""),"",
SUMIFS(収穫記録!$P:$P,収穫記録!$D:$D,M$11,収穫記録!$I:$I,$I$5,収穫記録!$J:$J,$I$6,収穫記録!$F:$F,$H43,収穫記録!$B:$B,"&gt;="&amp;$I$3,収穫記録!$B:$B,"&lt;="&amp;$I$4)
/_xlfn.UNIQUE(_xlfn._xlws.FILTER($G:$G,$F:$F=$I$7))
/IF($I$8="総計",1,$J43/10)
),0)</f>
        <v/>
      </c>
      <c r="N43" s="58" t="str" cm="1">
        <f t="array" ref="N43">IFERROR(
IF(OR(N$11="",$H43=""),"",
SUMIFS(収穫記録!$P:$P,収穫記録!$D:$D,N$11,収穫記録!$I:$I,$I$5,収穫記録!$J:$J,$I$6,収穫記録!$F:$F,$H43,収穫記録!$B:$B,"&gt;="&amp;$I$3,収穫記録!$B:$B,"&lt;="&amp;$I$4)
/_xlfn.UNIQUE(_xlfn._xlws.FILTER($G:$G,$F:$F=$I$7))
/IF($I$8="総計",1,$J43/10)
),0)</f>
        <v/>
      </c>
      <c r="O43" s="58" t="str" cm="1">
        <f t="array" ref="O43">IFERROR(
IF(OR(O$11="",$H43=""),"",
SUMIFS(収穫記録!$P:$P,収穫記録!$D:$D,O$11,収穫記録!$I:$I,$I$5,収穫記録!$J:$J,$I$6,収穫記録!$F:$F,$H43,収穫記録!$B:$B,"&gt;="&amp;$I$3,収穫記録!$B:$B,"&lt;="&amp;$I$4)
/_xlfn.UNIQUE(_xlfn._xlws.FILTER($G:$G,$F:$F=$I$7))
/IF($I$8="総計",1,$J43/10)
),0)</f>
        <v/>
      </c>
      <c r="P43" s="58" t="str" cm="1">
        <f t="array" ref="P43">IFERROR(
IF(OR(P$11="",$H43=""),"",
SUMIFS(収穫記録!$P:$P,収穫記録!$D:$D,P$11,収穫記録!$I:$I,$I$5,収穫記録!$J:$J,$I$6,収穫記録!$F:$F,$H43,収穫記録!$B:$B,"&gt;="&amp;$I$3,収穫記録!$B:$B,"&lt;="&amp;$I$4)
/_xlfn.UNIQUE(_xlfn._xlws.FILTER($G:$G,$F:$F=$I$7))
/IF($I$8="総計",1,$J43/10)
),0)</f>
        <v/>
      </c>
      <c r="Q43" s="58" t="str" cm="1">
        <f t="array" ref="Q43">IFERROR(
IF(OR(Q$11="",$H43=""),"",
SUMIFS(収穫記録!$P:$P,収穫記録!$D:$D,Q$11,収穫記録!$I:$I,$I$5,収穫記録!$J:$J,$I$6,収穫記録!$F:$F,$H43,収穫記録!$B:$B,"&gt;="&amp;$I$3,収穫記録!$B:$B,"&lt;="&amp;$I$4)
/_xlfn.UNIQUE(_xlfn._xlws.FILTER($G:$G,$F:$F=$I$7))
/IF($I$8="総計",1,$J43/10)
),0)</f>
        <v/>
      </c>
      <c r="R43" s="58" t="str" cm="1">
        <f t="array" ref="R43">IFERROR(
IF(OR(R$11="",$H43=""),"",
SUMIFS(収穫記録!$P:$P,収穫記録!$D:$D,R$11,収穫記録!$I:$I,$I$5,収穫記録!$J:$J,$I$6,収穫記録!$F:$F,$H43,収穫記録!$B:$B,"&gt;="&amp;$I$3,収穫記録!$B:$B,"&lt;="&amp;$I$4)
/_xlfn.UNIQUE(_xlfn._xlws.FILTER($G:$G,$F:$F=$I$7))
/IF($I$8="総計",1,$J43/10)
),0)</f>
        <v/>
      </c>
      <c r="S43" s="58" t="str" cm="1">
        <f t="array" ref="S43">IFERROR(
IF(OR(S$11="",$H43=""),"",
SUMIFS(収穫記録!$P:$P,収穫記録!$D:$D,S$11,収穫記録!$I:$I,$I$5,収穫記録!$J:$J,$I$6,収穫記録!$F:$F,$H43,収穫記録!$B:$B,"&gt;="&amp;$I$3,収穫記録!$B:$B,"&lt;="&amp;$I$4)
/_xlfn.UNIQUE(_xlfn._xlws.FILTER($G:$G,$F:$F=$I$7))
/IF($I$8="総計",1,$J43/10)
),0)</f>
        <v/>
      </c>
      <c r="T43" s="58" t="str" cm="1">
        <f t="array" ref="T43">IFERROR(
IF(OR(T$11="",$H43=""),"",
SUMIFS(収穫記録!$P:$P,収穫記録!$D:$D,T$11,収穫記録!$I:$I,$I$5,収穫記録!$J:$J,$I$6,収穫記録!$F:$F,$H43,収穫記録!$B:$B,"&gt;="&amp;$I$3,収穫記録!$B:$B,"&lt;="&amp;$I$4)
/_xlfn.UNIQUE(_xlfn._xlws.FILTER($G:$G,$F:$F=$I$7))
/IF($I$8="総計",1,$J43/10)
),0)</f>
        <v/>
      </c>
      <c r="U43" s="58" t="str" cm="1">
        <f t="array" ref="U43">IFERROR(
IF(OR(U$11="",$H43=""),"",
SUMIFS(収穫記録!$P:$P,収穫記録!$D:$D,U$11,収穫記録!$I:$I,$I$5,収穫記録!$J:$J,$I$6,収穫記録!$F:$F,$H43,収穫記録!$B:$B,"&gt;="&amp;$I$3,収穫記録!$B:$B,"&lt;="&amp;$I$4)
/_xlfn.UNIQUE(_xlfn._xlws.FILTER($G:$G,$F:$F=$I$7))
/IF($I$8="総計",1,$J43/10)
),0)</f>
        <v/>
      </c>
      <c r="V43" s="58" t="str" cm="1">
        <f t="array" ref="V43">IFERROR(
IF(OR(V$11="",$H43=""),"",
SUMIFS(収穫記録!$P:$P,収穫記録!$D:$D,V$11,収穫記録!$I:$I,$I$5,収穫記録!$J:$J,$I$6,収穫記録!$F:$F,$H43,収穫記録!$B:$B,"&gt;="&amp;$I$3,収穫記録!$B:$B,"&lt;="&amp;$I$4)
/_xlfn.UNIQUE(_xlfn._xlws.FILTER($G:$G,$F:$F=$I$7))
/IF($I$8="総計",1,$J43/10)
),0)</f>
        <v/>
      </c>
      <c r="W43" s="58" t="str" cm="1">
        <f t="array" ref="W43">IFERROR(
IF(OR(W$11="",$H43=""),"",
SUMIFS(収穫記録!$P:$P,収穫記録!$D:$D,W$11,収穫記録!$I:$I,$I$5,収穫記録!$J:$J,$I$6,収穫記録!$F:$F,$H43,収穫記録!$B:$B,"&gt;="&amp;$I$3,収穫記録!$B:$B,"&lt;="&amp;$I$4)
/_xlfn.UNIQUE(_xlfn._xlws.FILTER($G:$G,$F:$F=$I$7))
/IF($I$8="総計",1,$J43/10)
),0)</f>
        <v/>
      </c>
    </row>
    <row r="44" spans="8:23">
      <c r="H44" s="27"/>
      <c r="I44" s="30"/>
      <c r="J44" s="57"/>
      <c r="K44" s="46" t="str">
        <f t="shared" si="0"/>
        <v/>
      </c>
      <c r="L44" s="47" cm="1">
        <f t="array" ref="L44">IFERROR(
IF(OR(L$11="",$H44=""),"",
SUMIFS(収穫記録!$P:$P,収穫記録!$D:$D,L$11,収穫記録!$I:$I,$I$5,収穫記録!$J:$J,$I$6,収穫記録!$F:$F,$H44,収穫記録!$B:$B,"&gt;="&amp;$I$3,収穫記録!$B:$B,"&lt;="&amp;$I$4)
/_xlfn.UNIQUE(_xlfn._xlws.FILTER($G:$G,$F:$F=$I$7))
/IF($I$8="総計",1,$J44/10)
),0)</f>
        <v>0</v>
      </c>
      <c r="M44" s="58" t="str" cm="1">
        <f t="array" ref="M44">IFERROR(
IF(OR(M$11="",$H44=""),"",
SUMIFS(収穫記録!$P:$P,収穫記録!$D:$D,M$11,収穫記録!$I:$I,$I$5,収穫記録!$J:$J,$I$6,収穫記録!$F:$F,$H44,収穫記録!$B:$B,"&gt;="&amp;$I$3,収穫記録!$B:$B,"&lt;="&amp;$I$4)
/_xlfn.UNIQUE(_xlfn._xlws.FILTER($G:$G,$F:$F=$I$7))
/IF($I$8="総計",1,$J44/10)
),0)</f>
        <v/>
      </c>
      <c r="N44" s="58" t="str" cm="1">
        <f t="array" ref="N44">IFERROR(
IF(OR(N$11="",$H44=""),"",
SUMIFS(収穫記録!$P:$P,収穫記録!$D:$D,N$11,収穫記録!$I:$I,$I$5,収穫記録!$J:$J,$I$6,収穫記録!$F:$F,$H44,収穫記録!$B:$B,"&gt;="&amp;$I$3,収穫記録!$B:$B,"&lt;="&amp;$I$4)
/_xlfn.UNIQUE(_xlfn._xlws.FILTER($G:$G,$F:$F=$I$7))
/IF($I$8="総計",1,$J44/10)
),0)</f>
        <v/>
      </c>
      <c r="O44" s="58" t="str" cm="1">
        <f t="array" ref="O44">IFERROR(
IF(OR(O$11="",$H44=""),"",
SUMIFS(収穫記録!$P:$P,収穫記録!$D:$D,O$11,収穫記録!$I:$I,$I$5,収穫記録!$J:$J,$I$6,収穫記録!$F:$F,$H44,収穫記録!$B:$B,"&gt;="&amp;$I$3,収穫記録!$B:$B,"&lt;="&amp;$I$4)
/_xlfn.UNIQUE(_xlfn._xlws.FILTER($G:$G,$F:$F=$I$7))
/IF($I$8="総計",1,$J44/10)
),0)</f>
        <v/>
      </c>
      <c r="P44" s="58" t="str" cm="1">
        <f t="array" ref="P44">IFERROR(
IF(OR(P$11="",$H44=""),"",
SUMIFS(収穫記録!$P:$P,収穫記録!$D:$D,P$11,収穫記録!$I:$I,$I$5,収穫記録!$J:$J,$I$6,収穫記録!$F:$F,$H44,収穫記録!$B:$B,"&gt;="&amp;$I$3,収穫記録!$B:$B,"&lt;="&amp;$I$4)
/_xlfn.UNIQUE(_xlfn._xlws.FILTER($G:$G,$F:$F=$I$7))
/IF($I$8="総計",1,$J44/10)
),0)</f>
        <v/>
      </c>
      <c r="Q44" s="58" t="str" cm="1">
        <f t="array" ref="Q44">IFERROR(
IF(OR(Q$11="",$H44=""),"",
SUMIFS(収穫記録!$P:$P,収穫記録!$D:$D,Q$11,収穫記録!$I:$I,$I$5,収穫記録!$J:$J,$I$6,収穫記録!$F:$F,$H44,収穫記録!$B:$B,"&gt;="&amp;$I$3,収穫記録!$B:$B,"&lt;="&amp;$I$4)
/_xlfn.UNIQUE(_xlfn._xlws.FILTER($G:$G,$F:$F=$I$7))
/IF($I$8="総計",1,$J44/10)
),0)</f>
        <v/>
      </c>
      <c r="R44" s="58" t="str" cm="1">
        <f t="array" ref="R44">IFERROR(
IF(OR(R$11="",$H44=""),"",
SUMIFS(収穫記録!$P:$P,収穫記録!$D:$D,R$11,収穫記録!$I:$I,$I$5,収穫記録!$J:$J,$I$6,収穫記録!$F:$F,$H44,収穫記録!$B:$B,"&gt;="&amp;$I$3,収穫記録!$B:$B,"&lt;="&amp;$I$4)
/_xlfn.UNIQUE(_xlfn._xlws.FILTER($G:$G,$F:$F=$I$7))
/IF($I$8="総計",1,$J44/10)
),0)</f>
        <v/>
      </c>
      <c r="S44" s="58" t="str" cm="1">
        <f t="array" ref="S44">IFERROR(
IF(OR(S$11="",$H44=""),"",
SUMIFS(収穫記録!$P:$P,収穫記録!$D:$D,S$11,収穫記録!$I:$I,$I$5,収穫記録!$J:$J,$I$6,収穫記録!$F:$F,$H44,収穫記録!$B:$B,"&gt;="&amp;$I$3,収穫記録!$B:$B,"&lt;="&amp;$I$4)
/_xlfn.UNIQUE(_xlfn._xlws.FILTER($G:$G,$F:$F=$I$7))
/IF($I$8="総計",1,$J44/10)
),0)</f>
        <v/>
      </c>
      <c r="T44" s="58" t="str" cm="1">
        <f t="array" ref="T44">IFERROR(
IF(OR(T$11="",$H44=""),"",
SUMIFS(収穫記録!$P:$P,収穫記録!$D:$D,T$11,収穫記録!$I:$I,$I$5,収穫記録!$J:$J,$I$6,収穫記録!$F:$F,$H44,収穫記録!$B:$B,"&gt;="&amp;$I$3,収穫記録!$B:$B,"&lt;="&amp;$I$4)
/_xlfn.UNIQUE(_xlfn._xlws.FILTER($G:$G,$F:$F=$I$7))
/IF($I$8="総計",1,$J44/10)
),0)</f>
        <v/>
      </c>
      <c r="U44" s="58" t="str" cm="1">
        <f t="array" ref="U44">IFERROR(
IF(OR(U$11="",$H44=""),"",
SUMIFS(収穫記録!$P:$P,収穫記録!$D:$D,U$11,収穫記録!$I:$I,$I$5,収穫記録!$J:$J,$I$6,収穫記録!$F:$F,$H44,収穫記録!$B:$B,"&gt;="&amp;$I$3,収穫記録!$B:$B,"&lt;="&amp;$I$4)
/_xlfn.UNIQUE(_xlfn._xlws.FILTER($G:$G,$F:$F=$I$7))
/IF($I$8="総計",1,$J44/10)
),0)</f>
        <v/>
      </c>
      <c r="V44" s="58" t="str" cm="1">
        <f t="array" ref="V44">IFERROR(
IF(OR(V$11="",$H44=""),"",
SUMIFS(収穫記録!$P:$P,収穫記録!$D:$D,V$11,収穫記録!$I:$I,$I$5,収穫記録!$J:$J,$I$6,収穫記録!$F:$F,$H44,収穫記録!$B:$B,"&gt;="&amp;$I$3,収穫記録!$B:$B,"&lt;="&amp;$I$4)
/_xlfn.UNIQUE(_xlfn._xlws.FILTER($G:$G,$F:$F=$I$7))
/IF($I$8="総計",1,$J44/10)
),0)</f>
        <v/>
      </c>
      <c r="W44" s="58" t="str" cm="1">
        <f t="array" ref="W44">IFERROR(
IF(OR(W$11="",$H44=""),"",
SUMIFS(収穫記録!$P:$P,収穫記録!$D:$D,W$11,収穫記録!$I:$I,$I$5,収穫記録!$J:$J,$I$6,収穫記録!$F:$F,$H44,収穫記録!$B:$B,"&gt;="&amp;$I$3,収穫記録!$B:$B,"&lt;="&amp;$I$4)
/_xlfn.UNIQUE(_xlfn._xlws.FILTER($G:$G,$F:$F=$I$7))
/IF($I$8="総計",1,$J44/10)
),0)</f>
        <v/>
      </c>
    </row>
    <row r="45" spans="8:23">
      <c r="H45" s="27"/>
      <c r="I45" s="30"/>
      <c r="J45" s="57"/>
      <c r="K45" s="46" t="str">
        <f t="shared" si="0"/>
        <v/>
      </c>
      <c r="L45" s="47" cm="1">
        <f t="array" ref="L45">IFERROR(
IF(OR(L$11="",$H45=""),"",
SUMIFS(収穫記録!$P:$P,収穫記録!$D:$D,L$11,収穫記録!$I:$I,$I$5,収穫記録!$J:$J,$I$6,収穫記録!$F:$F,$H45,収穫記録!$B:$B,"&gt;="&amp;$I$3,収穫記録!$B:$B,"&lt;="&amp;$I$4)
/_xlfn.UNIQUE(_xlfn._xlws.FILTER($G:$G,$F:$F=$I$7))
/IF($I$8="総計",1,$J45/10)
),0)</f>
        <v>0</v>
      </c>
      <c r="M45" s="58" t="str" cm="1">
        <f t="array" ref="M45">IFERROR(
IF(OR(M$11="",$H45=""),"",
SUMIFS(収穫記録!$P:$P,収穫記録!$D:$D,M$11,収穫記録!$I:$I,$I$5,収穫記録!$J:$J,$I$6,収穫記録!$F:$F,$H45,収穫記録!$B:$B,"&gt;="&amp;$I$3,収穫記録!$B:$B,"&lt;="&amp;$I$4)
/_xlfn.UNIQUE(_xlfn._xlws.FILTER($G:$G,$F:$F=$I$7))
/IF($I$8="総計",1,$J45/10)
),0)</f>
        <v/>
      </c>
      <c r="N45" s="58" t="str" cm="1">
        <f t="array" ref="N45">IFERROR(
IF(OR(N$11="",$H45=""),"",
SUMIFS(収穫記録!$P:$P,収穫記録!$D:$D,N$11,収穫記録!$I:$I,$I$5,収穫記録!$J:$J,$I$6,収穫記録!$F:$F,$H45,収穫記録!$B:$B,"&gt;="&amp;$I$3,収穫記録!$B:$B,"&lt;="&amp;$I$4)
/_xlfn.UNIQUE(_xlfn._xlws.FILTER($G:$G,$F:$F=$I$7))
/IF($I$8="総計",1,$J45/10)
),0)</f>
        <v/>
      </c>
      <c r="O45" s="58" t="str" cm="1">
        <f t="array" ref="O45">IFERROR(
IF(OR(O$11="",$H45=""),"",
SUMIFS(収穫記録!$P:$P,収穫記録!$D:$D,O$11,収穫記録!$I:$I,$I$5,収穫記録!$J:$J,$I$6,収穫記録!$F:$F,$H45,収穫記録!$B:$B,"&gt;="&amp;$I$3,収穫記録!$B:$B,"&lt;="&amp;$I$4)
/_xlfn.UNIQUE(_xlfn._xlws.FILTER($G:$G,$F:$F=$I$7))
/IF($I$8="総計",1,$J45/10)
),0)</f>
        <v/>
      </c>
      <c r="P45" s="58" t="str" cm="1">
        <f t="array" ref="P45">IFERROR(
IF(OR(P$11="",$H45=""),"",
SUMIFS(収穫記録!$P:$P,収穫記録!$D:$D,P$11,収穫記録!$I:$I,$I$5,収穫記録!$J:$J,$I$6,収穫記録!$F:$F,$H45,収穫記録!$B:$B,"&gt;="&amp;$I$3,収穫記録!$B:$B,"&lt;="&amp;$I$4)
/_xlfn.UNIQUE(_xlfn._xlws.FILTER($G:$G,$F:$F=$I$7))
/IF($I$8="総計",1,$J45/10)
),0)</f>
        <v/>
      </c>
      <c r="Q45" s="58" t="str" cm="1">
        <f t="array" ref="Q45">IFERROR(
IF(OR(Q$11="",$H45=""),"",
SUMIFS(収穫記録!$P:$P,収穫記録!$D:$D,Q$11,収穫記録!$I:$I,$I$5,収穫記録!$J:$J,$I$6,収穫記録!$F:$F,$H45,収穫記録!$B:$B,"&gt;="&amp;$I$3,収穫記録!$B:$B,"&lt;="&amp;$I$4)
/_xlfn.UNIQUE(_xlfn._xlws.FILTER($G:$G,$F:$F=$I$7))
/IF($I$8="総計",1,$J45/10)
),0)</f>
        <v/>
      </c>
      <c r="R45" s="58" t="str" cm="1">
        <f t="array" ref="R45">IFERROR(
IF(OR(R$11="",$H45=""),"",
SUMIFS(収穫記録!$P:$P,収穫記録!$D:$D,R$11,収穫記録!$I:$I,$I$5,収穫記録!$J:$J,$I$6,収穫記録!$F:$F,$H45,収穫記録!$B:$B,"&gt;="&amp;$I$3,収穫記録!$B:$B,"&lt;="&amp;$I$4)
/_xlfn.UNIQUE(_xlfn._xlws.FILTER($G:$G,$F:$F=$I$7))
/IF($I$8="総計",1,$J45/10)
),0)</f>
        <v/>
      </c>
      <c r="S45" s="58" t="str" cm="1">
        <f t="array" ref="S45">IFERROR(
IF(OR(S$11="",$H45=""),"",
SUMIFS(収穫記録!$P:$P,収穫記録!$D:$D,S$11,収穫記録!$I:$I,$I$5,収穫記録!$J:$J,$I$6,収穫記録!$F:$F,$H45,収穫記録!$B:$B,"&gt;="&amp;$I$3,収穫記録!$B:$B,"&lt;="&amp;$I$4)
/_xlfn.UNIQUE(_xlfn._xlws.FILTER($G:$G,$F:$F=$I$7))
/IF($I$8="総計",1,$J45/10)
),0)</f>
        <v/>
      </c>
      <c r="T45" s="58" t="str" cm="1">
        <f t="array" ref="T45">IFERROR(
IF(OR(T$11="",$H45=""),"",
SUMIFS(収穫記録!$P:$P,収穫記録!$D:$D,T$11,収穫記録!$I:$I,$I$5,収穫記録!$J:$J,$I$6,収穫記録!$F:$F,$H45,収穫記録!$B:$B,"&gt;="&amp;$I$3,収穫記録!$B:$B,"&lt;="&amp;$I$4)
/_xlfn.UNIQUE(_xlfn._xlws.FILTER($G:$G,$F:$F=$I$7))
/IF($I$8="総計",1,$J45/10)
),0)</f>
        <v/>
      </c>
      <c r="U45" s="58" t="str" cm="1">
        <f t="array" ref="U45">IFERROR(
IF(OR(U$11="",$H45=""),"",
SUMIFS(収穫記録!$P:$P,収穫記録!$D:$D,U$11,収穫記録!$I:$I,$I$5,収穫記録!$J:$J,$I$6,収穫記録!$F:$F,$H45,収穫記録!$B:$B,"&gt;="&amp;$I$3,収穫記録!$B:$B,"&lt;="&amp;$I$4)
/_xlfn.UNIQUE(_xlfn._xlws.FILTER($G:$G,$F:$F=$I$7))
/IF($I$8="総計",1,$J45/10)
),0)</f>
        <v/>
      </c>
      <c r="V45" s="58" t="str" cm="1">
        <f t="array" ref="V45">IFERROR(
IF(OR(V$11="",$H45=""),"",
SUMIFS(収穫記録!$P:$P,収穫記録!$D:$D,V$11,収穫記録!$I:$I,$I$5,収穫記録!$J:$J,$I$6,収穫記録!$F:$F,$H45,収穫記録!$B:$B,"&gt;="&amp;$I$3,収穫記録!$B:$B,"&lt;="&amp;$I$4)
/_xlfn.UNIQUE(_xlfn._xlws.FILTER($G:$G,$F:$F=$I$7))
/IF($I$8="総計",1,$J45/10)
),0)</f>
        <v/>
      </c>
      <c r="W45" s="58" t="str" cm="1">
        <f t="array" ref="W45">IFERROR(
IF(OR(W$11="",$H45=""),"",
SUMIFS(収穫記録!$P:$P,収穫記録!$D:$D,W$11,収穫記録!$I:$I,$I$5,収穫記録!$J:$J,$I$6,収穫記録!$F:$F,$H45,収穫記録!$B:$B,"&gt;="&amp;$I$3,収穫記録!$B:$B,"&lt;="&amp;$I$4)
/_xlfn.UNIQUE(_xlfn._xlws.FILTER($G:$G,$F:$F=$I$7))
/IF($I$8="総計",1,$J45/10)
),0)</f>
        <v/>
      </c>
    </row>
    <row r="46" spans="8:23">
      <c r="H46" s="27"/>
      <c r="I46" s="30"/>
      <c r="J46" s="57"/>
      <c r="K46" s="46" t="str">
        <f t="shared" si="0"/>
        <v/>
      </c>
      <c r="L46" s="47" cm="1">
        <f t="array" ref="L46">IFERROR(
IF(OR(L$11="",$H46=""),"",
SUMIFS(収穫記録!$P:$P,収穫記録!$D:$D,L$11,収穫記録!$I:$I,$I$5,収穫記録!$J:$J,$I$6,収穫記録!$F:$F,$H46,収穫記録!$B:$B,"&gt;="&amp;$I$3,収穫記録!$B:$B,"&lt;="&amp;$I$4)
/_xlfn.UNIQUE(_xlfn._xlws.FILTER($G:$G,$F:$F=$I$7))
/IF($I$8="総計",1,$J46/10)
),0)</f>
        <v>0</v>
      </c>
      <c r="M46" s="58" t="str" cm="1">
        <f t="array" ref="M46">IFERROR(
IF(OR(M$11="",$H46=""),"",
SUMIFS(収穫記録!$P:$P,収穫記録!$D:$D,M$11,収穫記録!$I:$I,$I$5,収穫記録!$J:$J,$I$6,収穫記録!$F:$F,$H46,収穫記録!$B:$B,"&gt;="&amp;$I$3,収穫記録!$B:$B,"&lt;="&amp;$I$4)
/_xlfn.UNIQUE(_xlfn._xlws.FILTER($G:$G,$F:$F=$I$7))
/IF($I$8="総計",1,$J46/10)
),0)</f>
        <v/>
      </c>
      <c r="N46" s="58" t="str" cm="1">
        <f t="array" ref="N46">IFERROR(
IF(OR(N$11="",$H46=""),"",
SUMIFS(収穫記録!$P:$P,収穫記録!$D:$D,N$11,収穫記録!$I:$I,$I$5,収穫記録!$J:$J,$I$6,収穫記録!$F:$F,$H46,収穫記録!$B:$B,"&gt;="&amp;$I$3,収穫記録!$B:$B,"&lt;="&amp;$I$4)
/_xlfn.UNIQUE(_xlfn._xlws.FILTER($G:$G,$F:$F=$I$7))
/IF($I$8="総計",1,$J46/10)
),0)</f>
        <v/>
      </c>
      <c r="O46" s="58" t="str" cm="1">
        <f t="array" ref="O46">IFERROR(
IF(OR(O$11="",$H46=""),"",
SUMIFS(収穫記録!$P:$P,収穫記録!$D:$D,O$11,収穫記録!$I:$I,$I$5,収穫記録!$J:$J,$I$6,収穫記録!$F:$F,$H46,収穫記録!$B:$B,"&gt;="&amp;$I$3,収穫記録!$B:$B,"&lt;="&amp;$I$4)
/_xlfn.UNIQUE(_xlfn._xlws.FILTER($G:$G,$F:$F=$I$7))
/IF($I$8="総計",1,$J46/10)
),0)</f>
        <v/>
      </c>
      <c r="P46" s="58" t="str" cm="1">
        <f t="array" ref="P46">IFERROR(
IF(OR(P$11="",$H46=""),"",
SUMIFS(収穫記録!$P:$P,収穫記録!$D:$D,P$11,収穫記録!$I:$I,$I$5,収穫記録!$J:$J,$I$6,収穫記録!$F:$F,$H46,収穫記録!$B:$B,"&gt;="&amp;$I$3,収穫記録!$B:$B,"&lt;="&amp;$I$4)
/_xlfn.UNIQUE(_xlfn._xlws.FILTER($G:$G,$F:$F=$I$7))
/IF($I$8="総計",1,$J46/10)
),0)</f>
        <v/>
      </c>
      <c r="Q46" s="58" t="str" cm="1">
        <f t="array" ref="Q46">IFERROR(
IF(OR(Q$11="",$H46=""),"",
SUMIFS(収穫記録!$P:$P,収穫記録!$D:$D,Q$11,収穫記録!$I:$I,$I$5,収穫記録!$J:$J,$I$6,収穫記録!$F:$F,$H46,収穫記録!$B:$B,"&gt;="&amp;$I$3,収穫記録!$B:$B,"&lt;="&amp;$I$4)
/_xlfn.UNIQUE(_xlfn._xlws.FILTER($G:$G,$F:$F=$I$7))
/IF($I$8="総計",1,$J46/10)
),0)</f>
        <v/>
      </c>
      <c r="R46" s="58" t="str" cm="1">
        <f t="array" ref="R46">IFERROR(
IF(OR(R$11="",$H46=""),"",
SUMIFS(収穫記録!$P:$P,収穫記録!$D:$D,R$11,収穫記録!$I:$I,$I$5,収穫記録!$J:$J,$I$6,収穫記録!$F:$F,$H46,収穫記録!$B:$B,"&gt;="&amp;$I$3,収穫記録!$B:$B,"&lt;="&amp;$I$4)
/_xlfn.UNIQUE(_xlfn._xlws.FILTER($G:$G,$F:$F=$I$7))
/IF($I$8="総計",1,$J46/10)
),0)</f>
        <v/>
      </c>
      <c r="S46" s="58" t="str" cm="1">
        <f t="array" ref="S46">IFERROR(
IF(OR(S$11="",$H46=""),"",
SUMIFS(収穫記録!$P:$P,収穫記録!$D:$D,S$11,収穫記録!$I:$I,$I$5,収穫記録!$J:$J,$I$6,収穫記録!$F:$F,$H46,収穫記録!$B:$B,"&gt;="&amp;$I$3,収穫記録!$B:$B,"&lt;="&amp;$I$4)
/_xlfn.UNIQUE(_xlfn._xlws.FILTER($G:$G,$F:$F=$I$7))
/IF($I$8="総計",1,$J46/10)
),0)</f>
        <v/>
      </c>
      <c r="T46" s="58" t="str" cm="1">
        <f t="array" ref="T46">IFERROR(
IF(OR(T$11="",$H46=""),"",
SUMIFS(収穫記録!$P:$P,収穫記録!$D:$D,T$11,収穫記録!$I:$I,$I$5,収穫記録!$J:$J,$I$6,収穫記録!$F:$F,$H46,収穫記録!$B:$B,"&gt;="&amp;$I$3,収穫記録!$B:$B,"&lt;="&amp;$I$4)
/_xlfn.UNIQUE(_xlfn._xlws.FILTER($G:$G,$F:$F=$I$7))
/IF($I$8="総計",1,$J46/10)
),0)</f>
        <v/>
      </c>
      <c r="U46" s="58" t="str" cm="1">
        <f t="array" ref="U46">IFERROR(
IF(OR(U$11="",$H46=""),"",
SUMIFS(収穫記録!$P:$P,収穫記録!$D:$D,U$11,収穫記録!$I:$I,$I$5,収穫記録!$J:$J,$I$6,収穫記録!$F:$F,$H46,収穫記録!$B:$B,"&gt;="&amp;$I$3,収穫記録!$B:$B,"&lt;="&amp;$I$4)
/_xlfn.UNIQUE(_xlfn._xlws.FILTER($G:$G,$F:$F=$I$7))
/IF($I$8="総計",1,$J46/10)
),0)</f>
        <v/>
      </c>
      <c r="V46" s="58" t="str" cm="1">
        <f t="array" ref="V46">IFERROR(
IF(OR(V$11="",$H46=""),"",
SUMIFS(収穫記録!$P:$P,収穫記録!$D:$D,V$11,収穫記録!$I:$I,$I$5,収穫記録!$J:$J,$I$6,収穫記録!$F:$F,$H46,収穫記録!$B:$B,"&gt;="&amp;$I$3,収穫記録!$B:$B,"&lt;="&amp;$I$4)
/_xlfn.UNIQUE(_xlfn._xlws.FILTER($G:$G,$F:$F=$I$7))
/IF($I$8="総計",1,$J46/10)
),0)</f>
        <v/>
      </c>
      <c r="W46" s="58" t="str" cm="1">
        <f t="array" ref="W46">IFERROR(
IF(OR(W$11="",$H46=""),"",
SUMIFS(収穫記録!$P:$P,収穫記録!$D:$D,W$11,収穫記録!$I:$I,$I$5,収穫記録!$J:$J,$I$6,収穫記録!$F:$F,$H46,収穫記録!$B:$B,"&gt;="&amp;$I$3,収穫記録!$B:$B,"&lt;="&amp;$I$4)
/_xlfn.UNIQUE(_xlfn._xlws.FILTER($G:$G,$F:$F=$I$7))
/IF($I$8="総計",1,$J46/10)
),0)</f>
        <v/>
      </c>
    </row>
    <row r="47" spans="8:23">
      <c r="H47" s="27"/>
      <c r="I47" s="30"/>
      <c r="J47" s="57"/>
      <c r="K47" s="46" t="str">
        <f t="shared" si="0"/>
        <v/>
      </c>
      <c r="L47" s="47" cm="1">
        <f t="array" ref="L47">IFERROR(
IF(OR(L$11="",$H47=""),"",
SUMIFS(収穫記録!$P:$P,収穫記録!$D:$D,L$11,収穫記録!$I:$I,$I$5,収穫記録!$J:$J,$I$6,収穫記録!$F:$F,$H47,収穫記録!$B:$B,"&gt;="&amp;$I$3,収穫記録!$B:$B,"&lt;="&amp;$I$4)
/_xlfn.UNIQUE(_xlfn._xlws.FILTER($G:$G,$F:$F=$I$7))
/IF($I$8="総計",1,$J47/10)
),0)</f>
        <v>0</v>
      </c>
      <c r="M47" s="58" t="str" cm="1">
        <f t="array" ref="M47">IFERROR(
IF(OR(M$11="",$H47=""),"",
SUMIFS(収穫記録!$P:$P,収穫記録!$D:$D,M$11,収穫記録!$I:$I,$I$5,収穫記録!$J:$J,$I$6,収穫記録!$F:$F,$H47,収穫記録!$B:$B,"&gt;="&amp;$I$3,収穫記録!$B:$B,"&lt;="&amp;$I$4)
/_xlfn.UNIQUE(_xlfn._xlws.FILTER($G:$G,$F:$F=$I$7))
/IF($I$8="総計",1,$J47/10)
),0)</f>
        <v/>
      </c>
      <c r="N47" s="58" t="str" cm="1">
        <f t="array" ref="N47">IFERROR(
IF(OR(N$11="",$H47=""),"",
SUMIFS(収穫記録!$P:$P,収穫記録!$D:$D,N$11,収穫記録!$I:$I,$I$5,収穫記録!$J:$J,$I$6,収穫記録!$F:$F,$H47,収穫記録!$B:$B,"&gt;="&amp;$I$3,収穫記録!$B:$B,"&lt;="&amp;$I$4)
/_xlfn.UNIQUE(_xlfn._xlws.FILTER($G:$G,$F:$F=$I$7))
/IF($I$8="総計",1,$J47/10)
),0)</f>
        <v/>
      </c>
      <c r="O47" s="58" t="str" cm="1">
        <f t="array" ref="O47">IFERROR(
IF(OR(O$11="",$H47=""),"",
SUMIFS(収穫記録!$P:$P,収穫記録!$D:$D,O$11,収穫記録!$I:$I,$I$5,収穫記録!$J:$J,$I$6,収穫記録!$F:$F,$H47,収穫記録!$B:$B,"&gt;="&amp;$I$3,収穫記録!$B:$B,"&lt;="&amp;$I$4)
/_xlfn.UNIQUE(_xlfn._xlws.FILTER($G:$G,$F:$F=$I$7))
/IF($I$8="総計",1,$J47/10)
),0)</f>
        <v/>
      </c>
      <c r="P47" s="58" t="str" cm="1">
        <f t="array" ref="P47">IFERROR(
IF(OR(P$11="",$H47=""),"",
SUMIFS(収穫記録!$P:$P,収穫記録!$D:$D,P$11,収穫記録!$I:$I,$I$5,収穫記録!$J:$J,$I$6,収穫記録!$F:$F,$H47,収穫記録!$B:$B,"&gt;="&amp;$I$3,収穫記録!$B:$B,"&lt;="&amp;$I$4)
/_xlfn.UNIQUE(_xlfn._xlws.FILTER($G:$G,$F:$F=$I$7))
/IF($I$8="総計",1,$J47/10)
),0)</f>
        <v/>
      </c>
      <c r="Q47" s="58" t="str" cm="1">
        <f t="array" ref="Q47">IFERROR(
IF(OR(Q$11="",$H47=""),"",
SUMIFS(収穫記録!$P:$P,収穫記録!$D:$D,Q$11,収穫記録!$I:$I,$I$5,収穫記録!$J:$J,$I$6,収穫記録!$F:$F,$H47,収穫記録!$B:$B,"&gt;="&amp;$I$3,収穫記録!$B:$B,"&lt;="&amp;$I$4)
/_xlfn.UNIQUE(_xlfn._xlws.FILTER($G:$G,$F:$F=$I$7))
/IF($I$8="総計",1,$J47/10)
),0)</f>
        <v/>
      </c>
      <c r="R47" s="58" t="str" cm="1">
        <f t="array" ref="R47">IFERROR(
IF(OR(R$11="",$H47=""),"",
SUMIFS(収穫記録!$P:$P,収穫記録!$D:$D,R$11,収穫記録!$I:$I,$I$5,収穫記録!$J:$J,$I$6,収穫記録!$F:$F,$H47,収穫記録!$B:$B,"&gt;="&amp;$I$3,収穫記録!$B:$B,"&lt;="&amp;$I$4)
/_xlfn.UNIQUE(_xlfn._xlws.FILTER($G:$G,$F:$F=$I$7))
/IF($I$8="総計",1,$J47/10)
),0)</f>
        <v/>
      </c>
      <c r="S47" s="58" t="str" cm="1">
        <f t="array" ref="S47">IFERROR(
IF(OR(S$11="",$H47=""),"",
SUMIFS(収穫記録!$P:$P,収穫記録!$D:$D,S$11,収穫記録!$I:$I,$I$5,収穫記録!$J:$J,$I$6,収穫記録!$F:$F,$H47,収穫記録!$B:$B,"&gt;="&amp;$I$3,収穫記録!$B:$B,"&lt;="&amp;$I$4)
/_xlfn.UNIQUE(_xlfn._xlws.FILTER($G:$G,$F:$F=$I$7))
/IF($I$8="総計",1,$J47/10)
),0)</f>
        <v/>
      </c>
      <c r="T47" s="58" t="str" cm="1">
        <f t="array" ref="T47">IFERROR(
IF(OR(T$11="",$H47=""),"",
SUMIFS(収穫記録!$P:$P,収穫記録!$D:$D,T$11,収穫記録!$I:$I,$I$5,収穫記録!$J:$J,$I$6,収穫記録!$F:$F,$H47,収穫記録!$B:$B,"&gt;="&amp;$I$3,収穫記録!$B:$B,"&lt;="&amp;$I$4)
/_xlfn.UNIQUE(_xlfn._xlws.FILTER($G:$G,$F:$F=$I$7))
/IF($I$8="総計",1,$J47/10)
),0)</f>
        <v/>
      </c>
      <c r="U47" s="58" t="str" cm="1">
        <f t="array" ref="U47">IFERROR(
IF(OR(U$11="",$H47=""),"",
SUMIFS(収穫記録!$P:$P,収穫記録!$D:$D,U$11,収穫記録!$I:$I,$I$5,収穫記録!$J:$J,$I$6,収穫記録!$F:$F,$H47,収穫記録!$B:$B,"&gt;="&amp;$I$3,収穫記録!$B:$B,"&lt;="&amp;$I$4)
/_xlfn.UNIQUE(_xlfn._xlws.FILTER($G:$G,$F:$F=$I$7))
/IF($I$8="総計",1,$J47/10)
),0)</f>
        <v/>
      </c>
      <c r="V47" s="58" t="str" cm="1">
        <f t="array" ref="V47">IFERROR(
IF(OR(V$11="",$H47=""),"",
SUMIFS(収穫記録!$P:$P,収穫記録!$D:$D,V$11,収穫記録!$I:$I,$I$5,収穫記録!$J:$J,$I$6,収穫記録!$F:$F,$H47,収穫記録!$B:$B,"&gt;="&amp;$I$3,収穫記録!$B:$B,"&lt;="&amp;$I$4)
/_xlfn.UNIQUE(_xlfn._xlws.FILTER($G:$G,$F:$F=$I$7))
/IF($I$8="総計",1,$J47/10)
),0)</f>
        <v/>
      </c>
      <c r="W47" s="58" t="str" cm="1">
        <f t="array" ref="W47">IFERROR(
IF(OR(W$11="",$H47=""),"",
SUMIFS(収穫記録!$P:$P,収穫記録!$D:$D,W$11,収穫記録!$I:$I,$I$5,収穫記録!$J:$J,$I$6,収穫記録!$F:$F,$H47,収穫記録!$B:$B,"&gt;="&amp;$I$3,収穫記録!$B:$B,"&lt;="&amp;$I$4)
/_xlfn.UNIQUE(_xlfn._xlws.FILTER($G:$G,$F:$F=$I$7))
/IF($I$8="総計",1,$J47/10)
),0)</f>
        <v/>
      </c>
    </row>
    <row r="48" spans="8:23">
      <c r="H48" s="27"/>
      <c r="I48" s="30"/>
      <c r="J48" s="57"/>
      <c r="K48" s="46" t="str">
        <f t="shared" si="0"/>
        <v/>
      </c>
      <c r="L48" s="47" cm="1">
        <f t="array" ref="L48">IFERROR(
IF(OR(L$11="",$H48=""),"",
SUMIFS(収穫記録!$P:$P,収穫記録!$D:$D,L$11,収穫記録!$I:$I,$I$5,収穫記録!$J:$J,$I$6,収穫記録!$F:$F,$H48,収穫記録!$B:$B,"&gt;="&amp;$I$3,収穫記録!$B:$B,"&lt;="&amp;$I$4)
/_xlfn.UNIQUE(_xlfn._xlws.FILTER($G:$G,$F:$F=$I$7))
/IF($I$8="総計",1,$J48/10)
),0)</f>
        <v>0</v>
      </c>
      <c r="M48" s="58" t="str" cm="1">
        <f t="array" ref="M48">IFERROR(
IF(OR(M$11="",$H48=""),"",
SUMIFS(収穫記録!$P:$P,収穫記録!$D:$D,M$11,収穫記録!$I:$I,$I$5,収穫記録!$J:$J,$I$6,収穫記録!$F:$F,$H48,収穫記録!$B:$B,"&gt;="&amp;$I$3,収穫記録!$B:$B,"&lt;="&amp;$I$4)
/_xlfn.UNIQUE(_xlfn._xlws.FILTER($G:$G,$F:$F=$I$7))
/IF($I$8="総計",1,$J48/10)
),0)</f>
        <v/>
      </c>
      <c r="N48" s="58" t="str" cm="1">
        <f t="array" ref="N48">IFERROR(
IF(OR(N$11="",$H48=""),"",
SUMIFS(収穫記録!$P:$P,収穫記録!$D:$D,N$11,収穫記録!$I:$I,$I$5,収穫記録!$J:$J,$I$6,収穫記録!$F:$F,$H48,収穫記録!$B:$B,"&gt;="&amp;$I$3,収穫記録!$B:$B,"&lt;="&amp;$I$4)
/_xlfn.UNIQUE(_xlfn._xlws.FILTER($G:$G,$F:$F=$I$7))
/IF($I$8="総計",1,$J48/10)
),0)</f>
        <v/>
      </c>
      <c r="O48" s="58" t="str" cm="1">
        <f t="array" ref="O48">IFERROR(
IF(OR(O$11="",$H48=""),"",
SUMIFS(収穫記録!$P:$P,収穫記録!$D:$D,O$11,収穫記録!$I:$I,$I$5,収穫記録!$J:$J,$I$6,収穫記録!$F:$F,$H48,収穫記録!$B:$B,"&gt;="&amp;$I$3,収穫記録!$B:$B,"&lt;="&amp;$I$4)
/_xlfn.UNIQUE(_xlfn._xlws.FILTER($G:$G,$F:$F=$I$7))
/IF($I$8="総計",1,$J48/10)
),0)</f>
        <v/>
      </c>
      <c r="P48" s="58" t="str" cm="1">
        <f t="array" ref="P48">IFERROR(
IF(OR(P$11="",$H48=""),"",
SUMIFS(収穫記録!$P:$P,収穫記録!$D:$D,P$11,収穫記録!$I:$I,$I$5,収穫記録!$J:$J,$I$6,収穫記録!$F:$F,$H48,収穫記録!$B:$B,"&gt;="&amp;$I$3,収穫記録!$B:$B,"&lt;="&amp;$I$4)
/_xlfn.UNIQUE(_xlfn._xlws.FILTER($G:$G,$F:$F=$I$7))
/IF($I$8="総計",1,$J48/10)
),0)</f>
        <v/>
      </c>
      <c r="Q48" s="58" t="str" cm="1">
        <f t="array" ref="Q48">IFERROR(
IF(OR(Q$11="",$H48=""),"",
SUMIFS(収穫記録!$P:$P,収穫記録!$D:$D,Q$11,収穫記録!$I:$I,$I$5,収穫記録!$J:$J,$I$6,収穫記録!$F:$F,$H48,収穫記録!$B:$B,"&gt;="&amp;$I$3,収穫記録!$B:$B,"&lt;="&amp;$I$4)
/_xlfn.UNIQUE(_xlfn._xlws.FILTER($G:$G,$F:$F=$I$7))
/IF($I$8="総計",1,$J48/10)
),0)</f>
        <v/>
      </c>
      <c r="R48" s="58" t="str" cm="1">
        <f t="array" ref="R48">IFERROR(
IF(OR(R$11="",$H48=""),"",
SUMIFS(収穫記録!$P:$P,収穫記録!$D:$D,R$11,収穫記録!$I:$I,$I$5,収穫記録!$J:$J,$I$6,収穫記録!$F:$F,$H48,収穫記録!$B:$B,"&gt;="&amp;$I$3,収穫記録!$B:$B,"&lt;="&amp;$I$4)
/_xlfn.UNIQUE(_xlfn._xlws.FILTER($G:$G,$F:$F=$I$7))
/IF($I$8="総計",1,$J48/10)
),0)</f>
        <v/>
      </c>
      <c r="S48" s="58" t="str" cm="1">
        <f t="array" ref="S48">IFERROR(
IF(OR(S$11="",$H48=""),"",
SUMIFS(収穫記録!$P:$P,収穫記録!$D:$D,S$11,収穫記録!$I:$I,$I$5,収穫記録!$J:$J,$I$6,収穫記録!$F:$F,$H48,収穫記録!$B:$B,"&gt;="&amp;$I$3,収穫記録!$B:$B,"&lt;="&amp;$I$4)
/_xlfn.UNIQUE(_xlfn._xlws.FILTER($G:$G,$F:$F=$I$7))
/IF($I$8="総計",1,$J48/10)
),0)</f>
        <v/>
      </c>
      <c r="T48" s="58" t="str" cm="1">
        <f t="array" ref="T48">IFERROR(
IF(OR(T$11="",$H48=""),"",
SUMIFS(収穫記録!$P:$P,収穫記録!$D:$D,T$11,収穫記録!$I:$I,$I$5,収穫記録!$J:$J,$I$6,収穫記録!$F:$F,$H48,収穫記録!$B:$B,"&gt;="&amp;$I$3,収穫記録!$B:$B,"&lt;="&amp;$I$4)
/_xlfn.UNIQUE(_xlfn._xlws.FILTER($G:$G,$F:$F=$I$7))
/IF($I$8="総計",1,$J48/10)
),0)</f>
        <v/>
      </c>
      <c r="U48" s="58" t="str" cm="1">
        <f t="array" ref="U48">IFERROR(
IF(OR(U$11="",$H48=""),"",
SUMIFS(収穫記録!$P:$P,収穫記録!$D:$D,U$11,収穫記録!$I:$I,$I$5,収穫記録!$J:$J,$I$6,収穫記録!$F:$F,$H48,収穫記録!$B:$B,"&gt;="&amp;$I$3,収穫記録!$B:$B,"&lt;="&amp;$I$4)
/_xlfn.UNIQUE(_xlfn._xlws.FILTER($G:$G,$F:$F=$I$7))
/IF($I$8="総計",1,$J48/10)
),0)</f>
        <v/>
      </c>
      <c r="V48" s="58" t="str" cm="1">
        <f t="array" ref="V48">IFERROR(
IF(OR(V$11="",$H48=""),"",
SUMIFS(収穫記録!$P:$P,収穫記録!$D:$D,V$11,収穫記録!$I:$I,$I$5,収穫記録!$J:$J,$I$6,収穫記録!$F:$F,$H48,収穫記録!$B:$B,"&gt;="&amp;$I$3,収穫記録!$B:$B,"&lt;="&amp;$I$4)
/_xlfn.UNIQUE(_xlfn._xlws.FILTER($G:$G,$F:$F=$I$7))
/IF($I$8="総計",1,$J48/10)
),0)</f>
        <v/>
      </c>
      <c r="W48" s="58" t="str" cm="1">
        <f t="array" ref="W48">IFERROR(
IF(OR(W$11="",$H48=""),"",
SUMIFS(収穫記録!$P:$P,収穫記録!$D:$D,W$11,収穫記録!$I:$I,$I$5,収穫記録!$J:$J,$I$6,収穫記録!$F:$F,$H48,収穫記録!$B:$B,"&gt;="&amp;$I$3,収穫記録!$B:$B,"&lt;="&amp;$I$4)
/_xlfn.UNIQUE(_xlfn._xlws.FILTER($G:$G,$F:$F=$I$7))
/IF($I$8="総計",1,$J48/10)
),0)</f>
        <v/>
      </c>
    </row>
    <row r="49" spans="8:23">
      <c r="H49" s="27"/>
      <c r="I49" s="30"/>
      <c r="J49" s="57"/>
      <c r="K49" s="46" t="str">
        <f t="shared" si="0"/>
        <v/>
      </c>
      <c r="L49" s="47" cm="1">
        <f t="array" ref="L49">IFERROR(
IF(OR(L$11="",$H49=""),"",
SUMIFS(収穫記録!$P:$P,収穫記録!$D:$D,L$11,収穫記録!$I:$I,$I$5,収穫記録!$J:$J,$I$6,収穫記録!$F:$F,$H49,収穫記録!$B:$B,"&gt;="&amp;$I$3,収穫記録!$B:$B,"&lt;="&amp;$I$4)
/_xlfn.UNIQUE(_xlfn._xlws.FILTER($G:$G,$F:$F=$I$7))
/IF($I$8="総計",1,$J49/10)
),0)</f>
        <v>0</v>
      </c>
      <c r="M49" s="58" t="str" cm="1">
        <f t="array" ref="M49">IFERROR(
IF(OR(M$11="",$H49=""),"",
SUMIFS(収穫記録!$P:$P,収穫記録!$D:$D,M$11,収穫記録!$I:$I,$I$5,収穫記録!$J:$J,$I$6,収穫記録!$F:$F,$H49,収穫記録!$B:$B,"&gt;="&amp;$I$3,収穫記録!$B:$B,"&lt;="&amp;$I$4)
/_xlfn.UNIQUE(_xlfn._xlws.FILTER($G:$G,$F:$F=$I$7))
/IF($I$8="総計",1,$J49/10)
),0)</f>
        <v/>
      </c>
      <c r="N49" s="58" t="str" cm="1">
        <f t="array" ref="N49">IFERROR(
IF(OR(N$11="",$H49=""),"",
SUMIFS(収穫記録!$P:$P,収穫記録!$D:$D,N$11,収穫記録!$I:$I,$I$5,収穫記録!$J:$J,$I$6,収穫記録!$F:$F,$H49,収穫記録!$B:$B,"&gt;="&amp;$I$3,収穫記録!$B:$B,"&lt;="&amp;$I$4)
/_xlfn.UNIQUE(_xlfn._xlws.FILTER($G:$G,$F:$F=$I$7))
/IF($I$8="総計",1,$J49/10)
),0)</f>
        <v/>
      </c>
      <c r="O49" s="58" t="str" cm="1">
        <f t="array" ref="O49">IFERROR(
IF(OR(O$11="",$H49=""),"",
SUMIFS(収穫記録!$P:$P,収穫記録!$D:$D,O$11,収穫記録!$I:$I,$I$5,収穫記録!$J:$J,$I$6,収穫記録!$F:$F,$H49,収穫記録!$B:$B,"&gt;="&amp;$I$3,収穫記録!$B:$B,"&lt;="&amp;$I$4)
/_xlfn.UNIQUE(_xlfn._xlws.FILTER($G:$G,$F:$F=$I$7))
/IF($I$8="総計",1,$J49/10)
),0)</f>
        <v/>
      </c>
      <c r="P49" s="58" t="str" cm="1">
        <f t="array" ref="P49">IFERROR(
IF(OR(P$11="",$H49=""),"",
SUMIFS(収穫記録!$P:$P,収穫記録!$D:$D,P$11,収穫記録!$I:$I,$I$5,収穫記録!$J:$J,$I$6,収穫記録!$F:$F,$H49,収穫記録!$B:$B,"&gt;="&amp;$I$3,収穫記録!$B:$B,"&lt;="&amp;$I$4)
/_xlfn.UNIQUE(_xlfn._xlws.FILTER($G:$G,$F:$F=$I$7))
/IF($I$8="総計",1,$J49/10)
),0)</f>
        <v/>
      </c>
      <c r="Q49" s="58" t="str" cm="1">
        <f t="array" ref="Q49">IFERROR(
IF(OR(Q$11="",$H49=""),"",
SUMIFS(収穫記録!$P:$P,収穫記録!$D:$D,Q$11,収穫記録!$I:$I,$I$5,収穫記録!$J:$J,$I$6,収穫記録!$F:$F,$H49,収穫記録!$B:$B,"&gt;="&amp;$I$3,収穫記録!$B:$B,"&lt;="&amp;$I$4)
/_xlfn.UNIQUE(_xlfn._xlws.FILTER($G:$G,$F:$F=$I$7))
/IF($I$8="総計",1,$J49/10)
),0)</f>
        <v/>
      </c>
      <c r="R49" s="58" t="str" cm="1">
        <f t="array" ref="R49">IFERROR(
IF(OR(R$11="",$H49=""),"",
SUMIFS(収穫記録!$P:$P,収穫記録!$D:$D,R$11,収穫記録!$I:$I,$I$5,収穫記録!$J:$J,$I$6,収穫記録!$F:$F,$H49,収穫記録!$B:$B,"&gt;="&amp;$I$3,収穫記録!$B:$B,"&lt;="&amp;$I$4)
/_xlfn.UNIQUE(_xlfn._xlws.FILTER($G:$G,$F:$F=$I$7))
/IF($I$8="総計",1,$J49/10)
),0)</f>
        <v/>
      </c>
      <c r="S49" s="58" t="str" cm="1">
        <f t="array" ref="S49">IFERROR(
IF(OR(S$11="",$H49=""),"",
SUMIFS(収穫記録!$P:$P,収穫記録!$D:$D,S$11,収穫記録!$I:$I,$I$5,収穫記録!$J:$J,$I$6,収穫記録!$F:$F,$H49,収穫記録!$B:$B,"&gt;="&amp;$I$3,収穫記録!$B:$B,"&lt;="&amp;$I$4)
/_xlfn.UNIQUE(_xlfn._xlws.FILTER($G:$G,$F:$F=$I$7))
/IF($I$8="総計",1,$J49/10)
),0)</f>
        <v/>
      </c>
      <c r="T49" s="58" t="str" cm="1">
        <f t="array" ref="T49">IFERROR(
IF(OR(T$11="",$H49=""),"",
SUMIFS(収穫記録!$P:$P,収穫記録!$D:$D,T$11,収穫記録!$I:$I,$I$5,収穫記録!$J:$J,$I$6,収穫記録!$F:$F,$H49,収穫記録!$B:$B,"&gt;="&amp;$I$3,収穫記録!$B:$B,"&lt;="&amp;$I$4)
/_xlfn.UNIQUE(_xlfn._xlws.FILTER($G:$G,$F:$F=$I$7))
/IF($I$8="総計",1,$J49/10)
),0)</f>
        <v/>
      </c>
      <c r="U49" s="58" t="str" cm="1">
        <f t="array" ref="U49">IFERROR(
IF(OR(U$11="",$H49=""),"",
SUMIFS(収穫記録!$P:$P,収穫記録!$D:$D,U$11,収穫記録!$I:$I,$I$5,収穫記録!$J:$J,$I$6,収穫記録!$F:$F,$H49,収穫記録!$B:$B,"&gt;="&amp;$I$3,収穫記録!$B:$B,"&lt;="&amp;$I$4)
/_xlfn.UNIQUE(_xlfn._xlws.FILTER($G:$G,$F:$F=$I$7))
/IF($I$8="総計",1,$J49/10)
),0)</f>
        <v/>
      </c>
      <c r="V49" s="58" t="str" cm="1">
        <f t="array" ref="V49">IFERROR(
IF(OR(V$11="",$H49=""),"",
SUMIFS(収穫記録!$P:$P,収穫記録!$D:$D,V$11,収穫記録!$I:$I,$I$5,収穫記録!$J:$J,$I$6,収穫記録!$F:$F,$H49,収穫記録!$B:$B,"&gt;="&amp;$I$3,収穫記録!$B:$B,"&lt;="&amp;$I$4)
/_xlfn.UNIQUE(_xlfn._xlws.FILTER($G:$G,$F:$F=$I$7))
/IF($I$8="総計",1,$J49/10)
),0)</f>
        <v/>
      </c>
      <c r="W49" s="58" t="str" cm="1">
        <f t="array" ref="W49">IFERROR(
IF(OR(W$11="",$H49=""),"",
SUMIFS(収穫記録!$P:$P,収穫記録!$D:$D,W$11,収穫記録!$I:$I,$I$5,収穫記録!$J:$J,$I$6,収穫記録!$F:$F,$H49,収穫記録!$B:$B,"&gt;="&amp;$I$3,収穫記録!$B:$B,"&lt;="&amp;$I$4)
/_xlfn.UNIQUE(_xlfn._xlws.FILTER($G:$G,$F:$F=$I$7))
/IF($I$8="総計",1,$J49/10)
),0)</f>
        <v/>
      </c>
    </row>
    <row r="50" spans="8:23">
      <c r="H50" s="27"/>
      <c r="I50" s="30"/>
      <c r="J50" s="57"/>
      <c r="K50" s="46" t="str">
        <f t="shared" si="0"/>
        <v/>
      </c>
      <c r="L50" s="47" cm="1">
        <f t="array" ref="L50">IFERROR(
IF(OR(L$11="",$H50=""),"",
SUMIFS(収穫記録!$P:$P,収穫記録!$D:$D,L$11,収穫記録!$I:$I,$I$5,収穫記録!$J:$J,$I$6,収穫記録!$F:$F,$H50,収穫記録!$B:$B,"&gt;="&amp;$I$3,収穫記録!$B:$B,"&lt;="&amp;$I$4)
/_xlfn.UNIQUE(_xlfn._xlws.FILTER($G:$G,$F:$F=$I$7))
/IF($I$8="総計",1,$J50/10)
),0)</f>
        <v>0</v>
      </c>
      <c r="M50" s="58" t="str" cm="1">
        <f t="array" ref="M50">IFERROR(
IF(OR(M$11="",$H50=""),"",
SUMIFS(収穫記録!$P:$P,収穫記録!$D:$D,M$11,収穫記録!$I:$I,$I$5,収穫記録!$J:$J,$I$6,収穫記録!$F:$F,$H50,収穫記録!$B:$B,"&gt;="&amp;$I$3,収穫記録!$B:$B,"&lt;="&amp;$I$4)
/_xlfn.UNIQUE(_xlfn._xlws.FILTER($G:$G,$F:$F=$I$7))
/IF($I$8="総計",1,$J50/10)
),0)</f>
        <v/>
      </c>
      <c r="N50" s="58" t="str" cm="1">
        <f t="array" ref="N50">IFERROR(
IF(OR(N$11="",$H50=""),"",
SUMIFS(収穫記録!$P:$P,収穫記録!$D:$D,N$11,収穫記録!$I:$I,$I$5,収穫記録!$J:$J,$I$6,収穫記録!$F:$F,$H50,収穫記録!$B:$B,"&gt;="&amp;$I$3,収穫記録!$B:$B,"&lt;="&amp;$I$4)
/_xlfn.UNIQUE(_xlfn._xlws.FILTER($G:$G,$F:$F=$I$7))
/IF($I$8="総計",1,$J50/10)
),0)</f>
        <v/>
      </c>
      <c r="O50" s="58" t="str" cm="1">
        <f t="array" ref="O50">IFERROR(
IF(OR(O$11="",$H50=""),"",
SUMIFS(収穫記録!$P:$P,収穫記録!$D:$D,O$11,収穫記録!$I:$I,$I$5,収穫記録!$J:$J,$I$6,収穫記録!$F:$F,$H50,収穫記録!$B:$B,"&gt;="&amp;$I$3,収穫記録!$B:$B,"&lt;="&amp;$I$4)
/_xlfn.UNIQUE(_xlfn._xlws.FILTER($G:$G,$F:$F=$I$7))
/IF($I$8="総計",1,$J50/10)
),0)</f>
        <v/>
      </c>
      <c r="P50" s="58" t="str" cm="1">
        <f t="array" ref="P50">IFERROR(
IF(OR(P$11="",$H50=""),"",
SUMIFS(収穫記録!$P:$P,収穫記録!$D:$D,P$11,収穫記録!$I:$I,$I$5,収穫記録!$J:$J,$I$6,収穫記録!$F:$F,$H50,収穫記録!$B:$B,"&gt;="&amp;$I$3,収穫記録!$B:$B,"&lt;="&amp;$I$4)
/_xlfn.UNIQUE(_xlfn._xlws.FILTER($G:$G,$F:$F=$I$7))
/IF($I$8="総計",1,$J50/10)
),0)</f>
        <v/>
      </c>
      <c r="Q50" s="58" t="str" cm="1">
        <f t="array" ref="Q50">IFERROR(
IF(OR(Q$11="",$H50=""),"",
SUMIFS(収穫記録!$P:$P,収穫記録!$D:$D,Q$11,収穫記録!$I:$I,$I$5,収穫記録!$J:$J,$I$6,収穫記録!$F:$F,$H50,収穫記録!$B:$B,"&gt;="&amp;$I$3,収穫記録!$B:$B,"&lt;="&amp;$I$4)
/_xlfn.UNIQUE(_xlfn._xlws.FILTER($G:$G,$F:$F=$I$7))
/IF($I$8="総計",1,$J50/10)
),0)</f>
        <v/>
      </c>
      <c r="R50" s="58" t="str" cm="1">
        <f t="array" ref="R50">IFERROR(
IF(OR(R$11="",$H50=""),"",
SUMIFS(収穫記録!$P:$P,収穫記録!$D:$D,R$11,収穫記録!$I:$I,$I$5,収穫記録!$J:$J,$I$6,収穫記録!$F:$F,$H50,収穫記録!$B:$B,"&gt;="&amp;$I$3,収穫記録!$B:$B,"&lt;="&amp;$I$4)
/_xlfn.UNIQUE(_xlfn._xlws.FILTER($G:$G,$F:$F=$I$7))
/IF($I$8="総計",1,$J50/10)
),0)</f>
        <v/>
      </c>
      <c r="S50" s="58" t="str" cm="1">
        <f t="array" ref="S50">IFERROR(
IF(OR(S$11="",$H50=""),"",
SUMIFS(収穫記録!$P:$P,収穫記録!$D:$D,S$11,収穫記録!$I:$I,$I$5,収穫記録!$J:$J,$I$6,収穫記録!$F:$F,$H50,収穫記録!$B:$B,"&gt;="&amp;$I$3,収穫記録!$B:$B,"&lt;="&amp;$I$4)
/_xlfn.UNIQUE(_xlfn._xlws.FILTER($G:$G,$F:$F=$I$7))
/IF($I$8="総計",1,$J50/10)
),0)</f>
        <v/>
      </c>
      <c r="T50" s="58" t="str" cm="1">
        <f t="array" ref="T50">IFERROR(
IF(OR(T$11="",$H50=""),"",
SUMIFS(収穫記録!$P:$P,収穫記録!$D:$D,T$11,収穫記録!$I:$I,$I$5,収穫記録!$J:$J,$I$6,収穫記録!$F:$F,$H50,収穫記録!$B:$B,"&gt;="&amp;$I$3,収穫記録!$B:$B,"&lt;="&amp;$I$4)
/_xlfn.UNIQUE(_xlfn._xlws.FILTER($G:$G,$F:$F=$I$7))
/IF($I$8="総計",1,$J50/10)
),0)</f>
        <v/>
      </c>
      <c r="U50" s="58" t="str" cm="1">
        <f t="array" ref="U50">IFERROR(
IF(OR(U$11="",$H50=""),"",
SUMIFS(収穫記録!$P:$P,収穫記録!$D:$D,U$11,収穫記録!$I:$I,$I$5,収穫記録!$J:$J,$I$6,収穫記録!$F:$F,$H50,収穫記録!$B:$B,"&gt;="&amp;$I$3,収穫記録!$B:$B,"&lt;="&amp;$I$4)
/_xlfn.UNIQUE(_xlfn._xlws.FILTER($G:$G,$F:$F=$I$7))
/IF($I$8="総計",1,$J50/10)
),0)</f>
        <v/>
      </c>
      <c r="V50" s="58" t="str" cm="1">
        <f t="array" ref="V50">IFERROR(
IF(OR(V$11="",$H50=""),"",
SUMIFS(収穫記録!$P:$P,収穫記録!$D:$D,V$11,収穫記録!$I:$I,$I$5,収穫記録!$J:$J,$I$6,収穫記録!$F:$F,$H50,収穫記録!$B:$B,"&gt;="&amp;$I$3,収穫記録!$B:$B,"&lt;="&amp;$I$4)
/_xlfn.UNIQUE(_xlfn._xlws.FILTER($G:$G,$F:$F=$I$7))
/IF($I$8="総計",1,$J50/10)
),0)</f>
        <v/>
      </c>
      <c r="W50" s="58" t="str" cm="1">
        <f t="array" ref="W50">IFERROR(
IF(OR(W$11="",$H50=""),"",
SUMIFS(収穫記録!$P:$P,収穫記録!$D:$D,W$11,収穫記録!$I:$I,$I$5,収穫記録!$J:$J,$I$6,収穫記録!$F:$F,$H50,収穫記録!$B:$B,"&gt;="&amp;$I$3,収穫記録!$B:$B,"&lt;="&amp;$I$4)
/_xlfn.UNIQUE(_xlfn._xlws.FILTER($G:$G,$F:$F=$I$7))
/IF($I$8="総計",1,$J50/10)
),0)</f>
        <v/>
      </c>
    </row>
    <row r="51" spans="8:23">
      <c r="H51" s="27"/>
      <c r="I51" s="30"/>
      <c r="J51" s="57"/>
      <c r="K51" s="46" t="str">
        <f t="shared" si="0"/>
        <v/>
      </c>
      <c r="L51" s="47" cm="1">
        <f t="array" ref="L51">IFERROR(
IF(OR(L$11="",$H51=""),"",
SUMIFS(収穫記録!$P:$P,収穫記録!$D:$D,L$11,収穫記録!$I:$I,$I$5,収穫記録!$J:$J,$I$6,収穫記録!$F:$F,$H51,収穫記録!$B:$B,"&gt;="&amp;$I$3,収穫記録!$B:$B,"&lt;="&amp;$I$4)
/_xlfn.UNIQUE(_xlfn._xlws.FILTER($G:$G,$F:$F=$I$7))
/IF($I$8="総計",1,$J51/10)
),0)</f>
        <v>0</v>
      </c>
      <c r="M51" s="58" t="str" cm="1">
        <f t="array" ref="M51">IFERROR(
IF(OR(M$11="",$H51=""),"",
SUMIFS(収穫記録!$P:$P,収穫記録!$D:$D,M$11,収穫記録!$I:$I,$I$5,収穫記録!$J:$J,$I$6,収穫記録!$F:$F,$H51,収穫記録!$B:$B,"&gt;="&amp;$I$3,収穫記録!$B:$B,"&lt;="&amp;$I$4)
/_xlfn.UNIQUE(_xlfn._xlws.FILTER($G:$G,$F:$F=$I$7))
/IF($I$8="総計",1,$J51/10)
),0)</f>
        <v/>
      </c>
      <c r="N51" s="58" t="str" cm="1">
        <f t="array" ref="N51">IFERROR(
IF(OR(N$11="",$H51=""),"",
SUMIFS(収穫記録!$P:$P,収穫記録!$D:$D,N$11,収穫記録!$I:$I,$I$5,収穫記録!$J:$J,$I$6,収穫記録!$F:$F,$H51,収穫記録!$B:$B,"&gt;="&amp;$I$3,収穫記録!$B:$B,"&lt;="&amp;$I$4)
/_xlfn.UNIQUE(_xlfn._xlws.FILTER($G:$G,$F:$F=$I$7))
/IF($I$8="総計",1,$J51/10)
),0)</f>
        <v/>
      </c>
      <c r="O51" s="58" t="str" cm="1">
        <f t="array" ref="O51">IFERROR(
IF(OR(O$11="",$H51=""),"",
SUMIFS(収穫記録!$P:$P,収穫記録!$D:$D,O$11,収穫記録!$I:$I,$I$5,収穫記録!$J:$J,$I$6,収穫記録!$F:$F,$H51,収穫記録!$B:$B,"&gt;="&amp;$I$3,収穫記録!$B:$B,"&lt;="&amp;$I$4)
/_xlfn.UNIQUE(_xlfn._xlws.FILTER($G:$G,$F:$F=$I$7))
/IF($I$8="総計",1,$J51/10)
),0)</f>
        <v/>
      </c>
      <c r="P51" s="58" t="str" cm="1">
        <f t="array" ref="P51">IFERROR(
IF(OR(P$11="",$H51=""),"",
SUMIFS(収穫記録!$P:$P,収穫記録!$D:$D,P$11,収穫記録!$I:$I,$I$5,収穫記録!$J:$J,$I$6,収穫記録!$F:$F,$H51,収穫記録!$B:$B,"&gt;="&amp;$I$3,収穫記録!$B:$B,"&lt;="&amp;$I$4)
/_xlfn.UNIQUE(_xlfn._xlws.FILTER($G:$G,$F:$F=$I$7))
/IF($I$8="総計",1,$J51/10)
),0)</f>
        <v/>
      </c>
      <c r="Q51" s="58" t="str" cm="1">
        <f t="array" ref="Q51">IFERROR(
IF(OR(Q$11="",$H51=""),"",
SUMIFS(収穫記録!$P:$P,収穫記録!$D:$D,Q$11,収穫記録!$I:$I,$I$5,収穫記録!$J:$J,$I$6,収穫記録!$F:$F,$H51,収穫記録!$B:$B,"&gt;="&amp;$I$3,収穫記録!$B:$B,"&lt;="&amp;$I$4)
/_xlfn.UNIQUE(_xlfn._xlws.FILTER($G:$G,$F:$F=$I$7))
/IF($I$8="総計",1,$J51/10)
),0)</f>
        <v/>
      </c>
      <c r="R51" s="58" t="str" cm="1">
        <f t="array" ref="R51">IFERROR(
IF(OR(R$11="",$H51=""),"",
SUMIFS(収穫記録!$P:$P,収穫記録!$D:$D,R$11,収穫記録!$I:$I,$I$5,収穫記録!$J:$J,$I$6,収穫記録!$F:$F,$H51,収穫記録!$B:$B,"&gt;="&amp;$I$3,収穫記録!$B:$B,"&lt;="&amp;$I$4)
/_xlfn.UNIQUE(_xlfn._xlws.FILTER($G:$G,$F:$F=$I$7))
/IF($I$8="総計",1,$J51/10)
),0)</f>
        <v/>
      </c>
      <c r="S51" s="58" t="str" cm="1">
        <f t="array" ref="S51">IFERROR(
IF(OR(S$11="",$H51=""),"",
SUMIFS(収穫記録!$P:$P,収穫記録!$D:$D,S$11,収穫記録!$I:$I,$I$5,収穫記録!$J:$J,$I$6,収穫記録!$F:$F,$H51,収穫記録!$B:$B,"&gt;="&amp;$I$3,収穫記録!$B:$B,"&lt;="&amp;$I$4)
/_xlfn.UNIQUE(_xlfn._xlws.FILTER($G:$G,$F:$F=$I$7))
/IF($I$8="総計",1,$J51/10)
),0)</f>
        <v/>
      </c>
      <c r="T51" s="58" t="str" cm="1">
        <f t="array" ref="T51">IFERROR(
IF(OR(T$11="",$H51=""),"",
SUMIFS(収穫記録!$P:$P,収穫記録!$D:$D,T$11,収穫記録!$I:$I,$I$5,収穫記録!$J:$J,$I$6,収穫記録!$F:$F,$H51,収穫記録!$B:$B,"&gt;="&amp;$I$3,収穫記録!$B:$B,"&lt;="&amp;$I$4)
/_xlfn.UNIQUE(_xlfn._xlws.FILTER($G:$G,$F:$F=$I$7))
/IF($I$8="総計",1,$J51/10)
),0)</f>
        <v/>
      </c>
      <c r="U51" s="58" t="str" cm="1">
        <f t="array" ref="U51">IFERROR(
IF(OR(U$11="",$H51=""),"",
SUMIFS(収穫記録!$P:$P,収穫記録!$D:$D,U$11,収穫記録!$I:$I,$I$5,収穫記録!$J:$J,$I$6,収穫記録!$F:$F,$H51,収穫記録!$B:$B,"&gt;="&amp;$I$3,収穫記録!$B:$B,"&lt;="&amp;$I$4)
/_xlfn.UNIQUE(_xlfn._xlws.FILTER($G:$G,$F:$F=$I$7))
/IF($I$8="総計",1,$J51/10)
),0)</f>
        <v/>
      </c>
      <c r="V51" s="58" t="str" cm="1">
        <f t="array" ref="V51">IFERROR(
IF(OR(V$11="",$H51=""),"",
SUMIFS(収穫記録!$P:$P,収穫記録!$D:$D,V$11,収穫記録!$I:$I,$I$5,収穫記録!$J:$J,$I$6,収穫記録!$F:$F,$H51,収穫記録!$B:$B,"&gt;="&amp;$I$3,収穫記録!$B:$B,"&lt;="&amp;$I$4)
/_xlfn.UNIQUE(_xlfn._xlws.FILTER($G:$G,$F:$F=$I$7))
/IF($I$8="総計",1,$J51/10)
),0)</f>
        <v/>
      </c>
      <c r="W51" s="58" t="str" cm="1">
        <f t="array" ref="W51">IFERROR(
IF(OR(W$11="",$H51=""),"",
SUMIFS(収穫記録!$P:$P,収穫記録!$D:$D,W$11,収穫記録!$I:$I,$I$5,収穫記録!$J:$J,$I$6,収穫記録!$F:$F,$H51,収穫記録!$B:$B,"&gt;="&amp;$I$3,収穫記録!$B:$B,"&lt;="&amp;$I$4)
/_xlfn.UNIQUE(_xlfn._xlws.FILTER($G:$G,$F:$F=$I$7))
/IF($I$8="総計",1,$J51/10)
),0)</f>
        <v/>
      </c>
    </row>
    <row r="52" spans="8:23">
      <c r="H52" s="27"/>
      <c r="I52" s="30"/>
      <c r="J52" s="57"/>
      <c r="K52" s="46" t="str">
        <f t="shared" si="0"/>
        <v/>
      </c>
      <c r="L52" s="47" cm="1">
        <f t="array" ref="L52">IFERROR(
IF(OR(L$11="",$H52=""),"",
SUMIFS(収穫記録!$P:$P,収穫記録!$D:$D,L$11,収穫記録!$I:$I,$I$5,収穫記録!$J:$J,$I$6,収穫記録!$F:$F,$H52,収穫記録!$B:$B,"&gt;="&amp;$I$3,収穫記録!$B:$B,"&lt;="&amp;$I$4)
/_xlfn.UNIQUE(_xlfn._xlws.FILTER($G:$G,$F:$F=$I$7))
/IF($I$8="総計",1,$J52/10)
),0)</f>
        <v>0</v>
      </c>
      <c r="M52" s="58" t="str" cm="1">
        <f t="array" ref="M52">IFERROR(
IF(OR(M$11="",$H52=""),"",
SUMIFS(収穫記録!$P:$P,収穫記録!$D:$D,M$11,収穫記録!$I:$I,$I$5,収穫記録!$J:$J,$I$6,収穫記録!$F:$F,$H52,収穫記録!$B:$B,"&gt;="&amp;$I$3,収穫記録!$B:$B,"&lt;="&amp;$I$4)
/_xlfn.UNIQUE(_xlfn._xlws.FILTER($G:$G,$F:$F=$I$7))
/IF($I$8="総計",1,$J52/10)
),0)</f>
        <v/>
      </c>
      <c r="N52" s="58" t="str" cm="1">
        <f t="array" ref="N52">IFERROR(
IF(OR(N$11="",$H52=""),"",
SUMIFS(収穫記録!$P:$P,収穫記録!$D:$D,N$11,収穫記録!$I:$I,$I$5,収穫記録!$J:$J,$I$6,収穫記録!$F:$F,$H52,収穫記録!$B:$B,"&gt;="&amp;$I$3,収穫記録!$B:$B,"&lt;="&amp;$I$4)
/_xlfn.UNIQUE(_xlfn._xlws.FILTER($G:$G,$F:$F=$I$7))
/IF($I$8="総計",1,$J52/10)
),0)</f>
        <v/>
      </c>
      <c r="O52" s="58" t="str" cm="1">
        <f t="array" ref="O52">IFERROR(
IF(OR(O$11="",$H52=""),"",
SUMIFS(収穫記録!$P:$P,収穫記録!$D:$D,O$11,収穫記録!$I:$I,$I$5,収穫記録!$J:$J,$I$6,収穫記録!$F:$F,$H52,収穫記録!$B:$B,"&gt;="&amp;$I$3,収穫記録!$B:$B,"&lt;="&amp;$I$4)
/_xlfn.UNIQUE(_xlfn._xlws.FILTER($G:$G,$F:$F=$I$7))
/IF($I$8="総計",1,$J52/10)
),0)</f>
        <v/>
      </c>
      <c r="P52" s="58" t="str" cm="1">
        <f t="array" ref="P52">IFERROR(
IF(OR(P$11="",$H52=""),"",
SUMIFS(収穫記録!$P:$P,収穫記録!$D:$D,P$11,収穫記録!$I:$I,$I$5,収穫記録!$J:$J,$I$6,収穫記録!$F:$F,$H52,収穫記録!$B:$B,"&gt;="&amp;$I$3,収穫記録!$B:$B,"&lt;="&amp;$I$4)
/_xlfn.UNIQUE(_xlfn._xlws.FILTER($G:$G,$F:$F=$I$7))
/IF($I$8="総計",1,$J52/10)
),0)</f>
        <v/>
      </c>
      <c r="Q52" s="58" t="str" cm="1">
        <f t="array" ref="Q52">IFERROR(
IF(OR(Q$11="",$H52=""),"",
SUMIFS(収穫記録!$P:$P,収穫記録!$D:$D,Q$11,収穫記録!$I:$I,$I$5,収穫記録!$J:$J,$I$6,収穫記録!$F:$F,$H52,収穫記録!$B:$B,"&gt;="&amp;$I$3,収穫記録!$B:$B,"&lt;="&amp;$I$4)
/_xlfn.UNIQUE(_xlfn._xlws.FILTER($G:$G,$F:$F=$I$7))
/IF($I$8="総計",1,$J52/10)
),0)</f>
        <v/>
      </c>
      <c r="R52" s="58" t="str" cm="1">
        <f t="array" ref="R52">IFERROR(
IF(OR(R$11="",$H52=""),"",
SUMIFS(収穫記録!$P:$P,収穫記録!$D:$D,R$11,収穫記録!$I:$I,$I$5,収穫記録!$J:$J,$I$6,収穫記録!$F:$F,$H52,収穫記録!$B:$B,"&gt;="&amp;$I$3,収穫記録!$B:$B,"&lt;="&amp;$I$4)
/_xlfn.UNIQUE(_xlfn._xlws.FILTER($G:$G,$F:$F=$I$7))
/IF($I$8="総計",1,$J52/10)
),0)</f>
        <v/>
      </c>
      <c r="S52" s="58" t="str" cm="1">
        <f t="array" ref="S52">IFERROR(
IF(OR(S$11="",$H52=""),"",
SUMIFS(収穫記録!$P:$P,収穫記録!$D:$D,S$11,収穫記録!$I:$I,$I$5,収穫記録!$J:$J,$I$6,収穫記録!$F:$F,$H52,収穫記録!$B:$B,"&gt;="&amp;$I$3,収穫記録!$B:$B,"&lt;="&amp;$I$4)
/_xlfn.UNIQUE(_xlfn._xlws.FILTER($G:$G,$F:$F=$I$7))
/IF($I$8="総計",1,$J52/10)
),0)</f>
        <v/>
      </c>
      <c r="T52" s="58" t="str" cm="1">
        <f t="array" ref="T52">IFERROR(
IF(OR(T$11="",$H52=""),"",
SUMIFS(収穫記録!$P:$P,収穫記録!$D:$D,T$11,収穫記録!$I:$I,$I$5,収穫記録!$J:$J,$I$6,収穫記録!$F:$F,$H52,収穫記録!$B:$B,"&gt;="&amp;$I$3,収穫記録!$B:$B,"&lt;="&amp;$I$4)
/_xlfn.UNIQUE(_xlfn._xlws.FILTER($G:$G,$F:$F=$I$7))
/IF($I$8="総計",1,$J52/10)
),0)</f>
        <v/>
      </c>
      <c r="U52" s="58" t="str" cm="1">
        <f t="array" ref="U52">IFERROR(
IF(OR(U$11="",$H52=""),"",
SUMIFS(収穫記録!$P:$P,収穫記録!$D:$D,U$11,収穫記録!$I:$I,$I$5,収穫記録!$J:$J,$I$6,収穫記録!$F:$F,$H52,収穫記録!$B:$B,"&gt;="&amp;$I$3,収穫記録!$B:$B,"&lt;="&amp;$I$4)
/_xlfn.UNIQUE(_xlfn._xlws.FILTER($G:$G,$F:$F=$I$7))
/IF($I$8="総計",1,$J52/10)
),0)</f>
        <v/>
      </c>
      <c r="V52" s="58" t="str" cm="1">
        <f t="array" ref="V52">IFERROR(
IF(OR(V$11="",$H52=""),"",
SUMIFS(収穫記録!$P:$P,収穫記録!$D:$D,V$11,収穫記録!$I:$I,$I$5,収穫記録!$J:$J,$I$6,収穫記録!$F:$F,$H52,収穫記録!$B:$B,"&gt;="&amp;$I$3,収穫記録!$B:$B,"&lt;="&amp;$I$4)
/_xlfn.UNIQUE(_xlfn._xlws.FILTER($G:$G,$F:$F=$I$7))
/IF($I$8="総計",1,$J52/10)
),0)</f>
        <v/>
      </c>
      <c r="W52" s="58" t="str" cm="1">
        <f t="array" ref="W52">IFERROR(
IF(OR(W$11="",$H52=""),"",
SUMIFS(収穫記録!$P:$P,収穫記録!$D:$D,W$11,収穫記録!$I:$I,$I$5,収穫記録!$J:$J,$I$6,収穫記録!$F:$F,$H52,収穫記録!$B:$B,"&gt;="&amp;$I$3,収穫記録!$B:$B,"&lt;="&amp;$I$4)
/_xlfn.UNIQUE(_xlfn._xlws.FILTER($G:$G,$F:$F=$I$7))
/IF($I$8="総計",1,$J52/10)
),0)</f>
        <v/>
      </c>
    </row>
    <row r="53" spans="8:23">
      <c r="H53" s="27"/>
      <c r="I53" s="30"/>
      <c r="J53" s="57"/>
      <c r="K53" s="46" t="str">
        <f t="shared" si="0"/>
        <v/>
      </c>
      <c r="L53" s="47" cm="1">
        <f t="array" ref="L53">IFERROR(
IF(OR(L$11="",$H53=""),"",
SUMIFS(収穫記録!$P:$P,収穫記録!$D:$D,L$11,収穫記録!$I:$I,$I$5,収穫記録!$J:$J,$I$6,収穫記録!$F:$F,$H53,収穫記録!$B:$B,"&gt;="&amp;$I$3,収穫記録!$B:$B,"&lt;="&amp;$I$4)
/_xlfn.UNIQUE(_xlfn._xlws.FILTER($G:$G,$F:$F=$I$7))
/IF($I$8="総計",1,$J53/10)
),0)</f>
        <v>0</v>
      </c>
      <c r="M53" s="58" t="str" cm="1">
        <f t="array" ref="M53">IFERROR(
IF(OR(M$11="",$H53=""),"",
SUMIFS(収穫記録!$P:$P,収穫記録!$D:$D,M$11,収穫記録!$I:$I,$I$5,収穫記録!$J:$J,$I$6,収穫記録!$F:$F,$H53,収穫記録!$B:$B,"&gt;="&amp;$I$3,収穫記録!$B:$B,"&lt;="&amp;$I$4)
/_xlfn.UNIQUE(_xlfn._xlws.FILTER($G:$G,$F:$F=$I$7))
/IF($I$8="総計",1,$J53/10)
),0)</f>
        <v/>
      </c>
      <c r="N53" s="58" t="str" cm="1">
        <f t="array" ref="N53">IFERROR(
IF(OR(N$11="",$H53=""),"",
SUMIFS(収穫記録!$P:$P,収穫記録!$D:$D,N$11,収穫記録!$I:$I,$I$5,収穫記録!$J:$J,$I$6,収穫記録!$F:$F,$H53,収穫記録!$B:$B,"&gt;="&amp;$I$3,収穫記録!$B:$B,"&lt;="&amp;$I$4)
/_xlfn.UNIQUE(_xlfn._xlws.FILTER($G:$G,$F:$F=$I$7))
/IF($I$8="総計",1,$J53/10)
),0)</f>
        <v/>
      </c>
      <c r="O53" s="58" t="str" cm="1">
        <f t="array" ref="O53">IFERROR(
IF(OR(O$11="",$H53=""),"",
SUMIFS(収穫記録!$P:$P,収穫記録!$D:$D,O$11,収穫記録!$I:$I,$I$5,収穫記録!$J:$J,$I$6,収穫記録!$F:$F,$H53,収穫記録!$B:$B,"&gt;="&amp;$I$3,収穫記録!$B:$B,"&lt;="&amp;$I$4)
/_xlfn.UNIQUE(_xlfn._xlws.FILTER($G:$G,$F:$F=$I$7))
/IF($I$8="総計",1,$J53/10)
),0)</f>
        <v/>
      </c>
      <c r="P53" s="58" t="str" cm="1">
        <f t="array" ref="P53">IFERROR(
IF(OR(P$11="",$H53=""),"",
SUMIFS(収穫記録!$P:$P,収穫記録!$D:$D,P$11,収穫記録!$I:$I,$I$5,収穫記録!$J:$J,$I$6,収穫記録!$F:$F,$H53,収穫記録!$B:$B,"&gt;="&amp;$I$3,収穫記録!$B:$B,"&lt;="&amp;$I$4)
/_xlfn.UNIQUE(_xlfn._xlws.FILTER($G:$G,$F:$F=$I$7))
/IF($I$8="総計",1,$J53/10)
),0)</f>
        <v/>
      </c>
      <c r="Q53" s="58" t="str" cm="1">
        <f t="array" ref="Q53">IFERROR(
IF(OR(Q$11="",$H53=""),"",
SUMIFS(収穫記録!$P:$P,収穫記録!$D:$D,Q$11,収穫記録!$I:$I,$I$5,収穫記録!$J:$J,$I$6,収穫記録!$F:$F,$H53,収穫記録!$B:$B,"&gt;="&amp;$I$3,収穫記録!$B:$B,"&lt;="&amp;$I$4)
/_xlfn.UNIQUE(_xlfn._xlws.FILTER($G:$G,$F:$F=$I$7))
/IF($I$8="総計",1,$J53/10)
),0)</f>
        <v/>
      </c>
      <c r="R53" s="58" t="str" cm="1">
        <f t="array" ref="R53">IFERROR(
IF(OR(R$11="",$H53=""),"",
SUMIFS(収穫記録!$P:$P,収穫記録!$D:$D,R$11,収穫記録!$I:$I,$I$5,収穫記録!$J:$J,$I$6,収穫記録!$F:$F,$H53,収穫記録!$B:$B,"&gt;="&amp;$I$3,収穫記録!$B:$B,"&lt;="&amp;$I$4)
/_xlfn.UNIQUE(_xlfn._xlws.FILTER($G:$G,$F:$F=$I$7))
/IF($I$8="総計",1,$J53/10)
),0)</f>
        <v/>
      </c>
      <c r="S53" s="58" t="str" cm="1">
        <f t="array" ref="S53">IFERROR(
IF(OR(S$11="",$H53=""),"",
SUMIFS(収穫記録!$P:$P,収穫記録!$D:$D,S$11,収穫記録!$I:$I,$I$5,収穫記録!$J:$J,$I$6,収穫記録!$F:$F,$H53,収穫記録!$B:$B,"&gt;="&amp;$I$3,収穫記録!$B:$B,"&lt;="&amp;$I$4)
/_xlfn.UNIQUE(_xlfn._xlws.FILTER($G:$G,$F:$F=$I$7))
/IF($I$8="総計",1,$J53/10)
),0)</f>
        <v/>
      </c>
      <c r="T53" s="58" t="str" cm="1">
        <f t="array" ref="T53">IFERROR(
IF(OR(T$11="",$H53=""),"",
SUMIFS(収穫記録!$P:$P,収穫記録!$D:$D,T$11,収穫記録!$I:$I,$I$5,収穫記録!$J:$J,$I$6,収穫記録!$F:$F,$H53,収穫記録!$B:$B,"&gt;="&amp;$I$3,収穫記録!$B:$B,"&lt;="&amp;$I$4)
/_xlfn.UNIQUE(_xlfn._xlws.FILTER($G:$G,$F:$F=$I$7))
/IF($I$8="総計",1,$J53/10)
),0)</f>
        <v/>
      </c>
      <c r="U53" s="58" t="str" cm="1">
        <f t="array" ref="U53">IFERROR(
IF(OR(U$11="",$H53=""),"",
SUMIFS(収穫記録!$P:$P,収穫記録!$D:$D,U$11,収穫記録!$I:$I,$I$5,収穫記録!$J:$J,$I$6,収穫記録!$F:$F,$H53,収穫記録!$B:$B,"&gt;="&amp;$I$3,収穫記録!$B:$B,"&lt;="&amp;$I$4)
/_xlfn.UNIQUE(_xlfn._xlws.FILTER($G:$G,$F:$F=$I$7))
/IF($I$8="総計",1,$J53/10)
),0)</f>
        <v/>
      </c>
      <c r="V53" s="58" t="str" cm="1">
        <f t="array" ref="V53">IFERROR(
IF(OR(V$11="",$H53=""),"",
SUMIFS(収穫記録!$P:$P,収穫記録!$D:$D,V$11,収穫記録!$I:$I,$I$5,収穫記録!$J:$J,$I$6,収穫記録!$F:$F,$H53,収穫記録!$B:$B,"&gt;="&amp;$I$3,収穫記録!$B:$B,"&lt;="&amp;$I$4)
/_xlfn.UNIQUE(_xlfn._xlws.FILTER($G:$G,$F:$F=$I$7))
/IF($I$8="総計",1,$J53/10)
),0)</f>
        <v/>
      </c>
      <c r="W53" s="58" t="str" cm="1">
        <f t="array" ref="W53">IFERROR(
IF(OR(W$11="",$H53=""),"",
SUMIFS(収穫記録!$P:$P,収穫記録!$D:$D,W$11,収穫記録!$I:$I,$I$5,収穫記録!$J:$J,$I$6,収穫記録!$F:$F,$H53,収穫記録!$B:$B,"&gt;="&amp;$I$3,収穫記録!$B:$B,"&lt;="&amp;$I$4)
/_xlfn.UNIQUE(_xlfn._xlws.FILTER($G:$G,$F:$F=$I$7))
/IF($I$8="総計",1,$J53/10)
),0)</f>
        <v/>
      </c>
    </row>
    <row r="54" spans="8:23">
      <c r="H54" s="27"/>
      <c r="I54" s="30"/>
      <c r="J54" s="57"/>
      <c r="K54" s="46" t="str">
        <f t="shared" si="0"/>
        <v/>
      </c>
      <c r="L54" s="47" cm="1">
        <f t="array" ref="L54">IFERROR(
IF(OR(L$11="",$H54=""),"",
SUMIFS(収穫記録!$P:$P,収穫記録!$D:$D,L$11,収穫記録!$I:$I,$I$5,収穫記録!$J:$J,$I$6,収穫記録!$F:$F,$H54,収穫記録!$B:$B,"&gt;="&amp;$I$3,収穫記録!$B:$B,"&lt;="&amp;$I$4)
/_xlfn.UNIQUE(_xlfn._xlws.FILTER($G:$G,$F:$F=$I$7))
/IF($I$8="総計",1,$J54/10)
),0)</f>
        <v>0</v>
      </c>
      <c r="M54" s="58" t="str" cm="1">
        <f t="array" ref="M54">IFERROR(
IF(OR(M$11="",$H54=""),"",
SUMIFS(収穫記録!$P:$P,収穫記録!$D:$D,M$11,収穫記録!$I:$I,$I$5,収穫記録!$J:$J,$I$6,収穫記録!$F:$F,$H54,収穫記録!$B:$B,"&gt;="&amp;$I$3,収穫記録!$B:$B,"&lt;="&amp;$I$4)
/_xlfn.UNIQUE(_xlfn._xlws.FILTER($G:$G,$F:$F=$I$7))
/IF($I$8="総計",1,$J54/10)
),0)</f>
        <v/>
      </c>
      <c r="N54" s="58" t="str" cm="1">
        <f t="array" ref="N54">IFERROR(
IF(OR(N$11="",$H54=""),"",
SUMIFS(収穫記録!$P:$P,収穫記録!$D:$D,N$11,収穫記録!$I:$I,$I$5,収穫記録!$J:$J,$I$6,収穫記録!$F:$F,$H54,収穫記録!$B:$B,"&gt;="&amp;$I$3,収穫記録!$B:$B,"&lt;="&amp;$I$4)
/_xlfn.UNIQUE(_xlfn._xlws.FILTER($G:$G,$F:$F=$I$7))
/IF($I$8="総計",1,$J54/10)
),0)</f>
        <v/>
      </c>
      <c r="O54" s="58" t="str" cm="1">
        <f t="array" ref="O54">IFERROR(
IF(OR(O$11="",$H54=""),"",
SUMIFS(収穫記録!$P:$P,収穫記録!$D:$D,O$11,収穫記録!$I:$I,$I$5,収穫記録!$J:$J,$I$6,収穫記録!$F:$F,$H54,収穫記録!$B:$B,"&gt;="&amp;$I$3,収穫記録!$B:$B,"&lt;="&amp;$I$4)
/_xlfn.UNIQUE(_xlfn._xlws.FILTER($G:$G,$F:$F=$I$7))
/IF($I$8="総計",1,$J54/10)
),0)</f>
        <v/>
      </c>
      <c r="P54" s="58" t="str" cm="1">
        <f t="array" ref="P54">IFERROR(
IF(OR(P$11="",$H54=""),"",
SUMIFS(収穫記録!$P:$P,収穫記録!$D:$D,P$11,収穫記録!$I:$I,$I$5,収穫記録!$J:$J,$I$6,収穫記録!$F:$F,$H54,収穫記録!$B:$B,"&gt;="&amp;$I$3,収穫記録!$B:$B,"&lt;="&amp;$I$4)
/_xlfn.UNIQUE(_xlfn._xlws.FILTER($G:$G,$F:$F=$I$7))
/IF($I$8="総計",1,$J54/10)
),0)</f>
        <v/>
      </c>
      <c r="Q54" s="58" t="str" cm="1">
        <f t="array" ref="Q54">IFERROR(
IF(OR(Q$11="",$H54=""),"",
SUMIFS(収穫記録!$P:$P,収穫記録!$D:$D,Q$11,収穫記録!$I:$I,$I$5,収穫記録!$J:$J,$I$6,収穫記録!$F:$F,$H54,収穫記録!$B:$B,"&gt;="&amp;$I$3,収穫記録!$B:$B,"&lt;="&amp;$I$4)
/_xlfn.UNIQUE(_xlfn._xlws.FILTER($G:$G,$F:$F=$I$7))
/IF($I$8="総計",1,$J54/10)
),0)</f>
        <v/>
      </c>
      <c r="R54" s="58" t="str" cm="1">
        <f t="array" ref="R54">IFERROR(
IF(OR(R$11="",$H54=""),"",
SUMIFS(収穫記録!$P:$P,収穫記録!$D:$D,R$11,収穫記録!$I:$I,$I$5,収穫記録!$J:$J,$I$6,収穫記録!$F:$F,$H54,収穫記録!$B:$B,"&gt;="&amp;$I$3,収穫記録!$B:$B,"&lt;="&amp;$I$4)
/_xlfn.UNIQUE(_xlfn._xlws.FILTER($G:$G,$F:$F=$I$7))
/IF($I$8="総計",1,$J54/10)
),0)</f>
        <v/>
      </c>
      <c r="S54" s="58" t="str" cm="1">
        <f t="array" ref="S54">IFERROR(
IF(OR(S$11="",$H54=""),"",
SUMIFS(収穫記録!$P:$P,収穫記録!$D:$D,S$11,収穫記録!$I:$I,$I$5,収穫記録!$J:$J,$I$6,収穫記録!$F:$F,$H54,収穫記録!$B:$B,"&gt;="&amp;$I$3,収穫記録!$B:$B,"&lt;="&amp;$I$4)
/_xlfn.UNIQUE(_xlfn._xlws.FILTER($G:$G,$F:$F=$I$7))
/IF($I$8="総計",1,$J54/10)
),0)</f>
        <v/>
      </c>
      <c r="T54" s="58" t="str" cm="1">
        <f t="array" ref="T54">IFERROR(
IF(OR(T$11="",$H54=""),"",
SUMIFS(収穫記録!$P:$P,収穫記録!$D:$D,T$11,収穫記録!$I:$I,$I$5,収穫記録!$J:$J,$I$6,収穫記録!$F:$F,$H54,収穫記録!$B:$B,"&gt;="&amp;$I$3,収穫記録!$B:$B,"&lt;="&amp;$I$4)
/_xlfn.UNIQUE(_xlfn._xlws.FILTER($G:$G,$F:$F=$I$7))
/IF($I$8="総計",1,$J54/10)
),0)</f>
        <v/>
      </c>
      <c r="U54" s="58" t="str" cm="1">
        <f t="array" ref="U54">IFERROR(
IF(OR(U$11="",$H54=""),"",
SUMIFS(収穫記録!$P:$P,収穫記録!$D:$D,U$11,収穫記録!$I:$I,$I$5,収穫記録!$J:$J,$I$6,収穫記録!$F:$F,$H54,収穫記録!$B:$B,"&gt;="&amp;$I$3,収穫記録!$B:$B,"&lt;="&amp;$I$4)
/_xlfn.UNIQUE(_xlfn._xlws.FILTER($G:$G,$F:$F=$I$7))
/IF($I$8="総計",1,$J54/10)
),0)</f>
        <v/>
      </c>
      <c r="V54" s="58" t="str" cm="1">
        <f t="array" ref="V54">IFERROR(
IF(OR(V$11="",$H54=""),"",
SUMIFS(収穫記録!$P:$P,収穫記録!$D:$D,V$11,収穫記録!$I:$I,$I$5,収穫記録!$J:$J,$I$6,収穫記録!$F:$F,$H54,収穫記録!$B:$B,"&gt;="&amp;$I$3,収穫記録!$B:$B,"&lt;="&amp;$I$4)
/_xlfn.UNIQUE(_xlfn._xlws.FILTER($G:$G,$F:$F=$I$7))
/IF($I$8="総計",1,$J54/10)
),0)</f>
        <v/>
      </c>
      <c r="W54" s="58" t="str" cm="1">
        <f t="array" ref="W54">IFERROR(
IF(OR(W$11="",$H54=""),"",
SUMIFS(収穫記録!$P:$P,収穫記録!$D:$D,W$11,収穫記録!$I:$I,$I$5,収穫記録!$J:$J,$I$6,収穫記録!$F:$F,$H54,収穫記録!$B:$B,"&gt;="&amp;$I$3,収穫記録!$B:$B,"&lt;="&amp;$I$4)
/_xlfn.UNIQUE(_xlfn._xlws.FILTER($G:$G,$F:$F=$I$7))
/IF($I$8="総計",1,$J54/10)
),0)</f>
        <v/>
      </c>
    </row>
    <row r="55" spans="8:23">
      <c r="H55" s="27"/>
      <c r="I55" s="30"/>
      <c r="J55" s="57"/>
      <c r="K55" s="46" t="str">
        <f t="shared" si="0"/>
        <v/>
      </c>
      <c r="L55" s="47" cm="1">
        <f t="array" ref="L55">IFERROR(
IF(OR(L$11="",$H55=""),"",
SUMIFS(収穫記録!$P:$P,収穫記録!$D:$D,L$11,収穫記録!$I:$I,$I$5,収穫記録!$J:$J,$I$6,収穫記録!$F:$F,$H55,収穫記録!$B:$B,"&gt;="&amp;$I$3,収穫記録!$B:$B,"&lt;="&amp;$I$4)
/_xlfn.UNIQUE(_xlfn._xlws.FILTER($G:$G,$F:$F=$I$7))
/IF($I$8="総計",1,$J55/10)
),0)</f>
        <v>0</v>
      </c>
      <c r="M55" s="58" t="str" cm="1">
        <f t="array" ref="M55">IFERROR(
IF(OR(M$11="",$H55=""),"",
SUMIFS(収穫記録!$P:$P,収穫記録!$D:$D,M$11,収穫記録!$I:$I,$I$5,収穫記録!$J:$J,$I$6,収穫記録!$F:$F,$H55,収穫記録!$B:$B,"&gt;="&amp;$I$3,収穫記録!$B:$B,"&lt;="&amp;$I$4)
/_xlfn.UNIQUE(_xlfn._xlws.FILTER($G:$G,$F:$F=$I$7))
/IF($I$8="総計",1,$J55/10)
),0)</f>
        <v/>
      </c>
      <c r="N55" s="58" t="str" cm="1">
        <f t="array" ref="N55">IFERROR(
IF(OR(N$11="",$H55=""),"",
SUMIFS(収穫記録!$P:$P,収穫記録!$D:$D,N$11,収穫記録!$I:$I,$I$5,収穫記録!$J:$J,$I$6,収穫記録!$F:$F,$H55,収穫記録!$B:$B,"&gt;="&amp;$I$3,収穫記録!$B:$B,"&lt;="&amp;$I$4)
/_xlfn.UNIQUE(_xlfn._xlws.FILTER($G:$G,$F:$F=$I$7))
/IF($I$8="総計",1,$J55/10)
),0)</f>
        <v/>
      </c>
      <c r="O55" s="58" t="str" cm="1">
        <f t="array" ref="O55">IFERROR(
IF(OR(O$11="",$H55=""),"",
SUMIFS(収穫記録!$P:$P,収穫記録!$D:$D,O$11,収穫記録!$I:$I,$I$5,収穫記録!$J:$J,$I$6,収穫記録!$F:$F,$H55,収穫記録!$B:$B,"&gt;="&amp;$I$3,収穫記録!$B:$B,"&lt;="&amp;$I$4)
/_xlfn.UNIQUE(_xlfn._xlws.FILTER($G:$G,$F:$F=$I$7))
/IF($I$8="総計",1,$J55/10)
),0)</f>
        <v/>
      </c>
      <c r="P55" s="58" t="str" cm="1">
        <f t="array" ref="P55">IFERROR(
IF(OR(P$11="",$H55=""),"",
SUMIFS(収穫記録!$P:$P,収穫記録!$D:$D,P$11,収穫記録!$I:$I,$I$5,収穫記録!$J:$J,$I$6,収穫記録!$F:$F,$H55,収穫記録!$B:$B,"&gt;="&amp;$I$3,収穫記録!$B:$B,"&lt;="&amp;$I$4)
/_xlfn.UNIQUE(_xlfn._xlws.FILTER($G:$G,$F:$F=$I$7))
/IF($I$8="総計",1,$J55/10)
),0)</f>
        <v/>
      </c>
      <c r="Q55" s="58" t="str" cm="1">
        <f t="array" ref="Q55">IFERROR(
IF(OR(Q$11="",$H55=""),"",
SUMIFS(収穫記録!$P:$P,収穫記録!$D:$D,Q$11,収穫記録!$I:$I,$I$5,収穫記録!$J:$J,$I$6,収穫記録!$F:$F,$H55,収穫記録!$B:$B,"&gt;="&amp;$I$3,収穫記録!$B:$B,"&lt;="&amp;$I$4)
/_xlfn.UNIQUE(_xlfn._xlws.FILTER($G:$G,$F:$F=$I$7))
/IF($I$8="総計",1,$J55/10)
),0)</f>
        <v/>
      </c>
      <c r="R55" s="58" t="str" cm="1">
        <f t="array" ref="R55">IFERROR(
IF(OR(R$11="",$H55=""),"",
SUMIFS(収穫記録!$P:$P,収穫記録!$D:$D,R$11,収穫記録!$I:$I,$I$5,収穫記録!$J:$J,$I$6,収穫記録!$F:$F,$H55,収穫記録!$B:$B,"&gt;="&amp;$I$3,収穫記録!$B:$B,"&lt;="&amp;$I$4)
/_xlfn.UNIQUE(_xlfn._xlws.FILTER($G:$G,$F:$F=$I$7))
/IF($I$8="総計",1,$J55/10)
),0)</f>
        <v/>
      </c>
      <c r="S55" s="58" t="str" cm="1">
        <f t="array" ref="S55">IFERROR(
IF(OR(S$11="",$H55=""),"",
SUMIFS(収穫記録!$P:$P,収穫記録!$D:$D,S$11,収穫記録!$I:$I,$I$5,収穫記録!$J:$J,$I$6,収穫記録!$F:$F,$H55,収穫記録!$B:$B,"&gt;="&amp;$I$3,収穫記録!$B:$B,"&lt;="&amp;$I$4)
/_xlfn.UNIQUE(_xlfn._xlws.FILTER($G:$G,$F:$F=$I$7))
/IF($I$8="総計",1,$J55/10)
),0)</f>
        <v/>
      </c>
      <c r="T55" s="58" t="str" cm="1">
        <f t="array" ref="T55">IFERROR(
IF(OR(T$11="",$H55=""),"",
SUMIFS(収穫記録!$P:$P,収穫記録!$D:$D,T$11,収穫記録!$I:$I,$I$5,収穫記録!$J:$J,$I$6,収穫記録!$F:$F,$H55,収穫記録!$B:$B,"&gt;="&amp;$I$3,収穫記録!$B:$B,"&lt;="&amp;$I$4)
/_xlfn.UNIQUE(_xlfn._xlws.FILTER($G:$G,$F:$F=$I$7))
/IF($I$8="総計",1,$J55/10)
),0)</f>
        <v/>
      </c>
      <c r="U55" s="58" t="str" cm="1">
        <f t="array" ref="U55">IFERROR(
IF(OR(U$11="",$H55=""),"",
SUMIFS(収穫記録!$P:$P,収穫記録!$D:$D,U$11,収穫記録!$I:$I,$I$5,収穫記録!$J:$J,$I$6,収穫記録!$F:$F,$H55,収穫記録!$B:$B,"&gt;="&amp;$I$3,収穫記録!$B:$B,"&lt;="&amp;$I$4)
/_xlfn.UNIQUE(_xlfn._xlws.FILTER($G:$G,$F:$F=$I$7))
/IF($I$8="総計",1,$J55/10)
),0)</f>
        <v/>
      </c>
      <c r="V55" s="58" t="str" cm="1">
        <f t="array" ref="V55">IFERROR(
IF(OR(V$11="",$H55=""),"",
SUMIFS(収穫記録!$P:$P,収穫記録!$D:$D,V$11,収穫記録!$I:$I,$I$5,収穫記録!$J:$J,$I$6,収穫記録!$F:$F,$H55,収穫記録!$B:$B,"&gt;="&amp;$I$3,収穫記録!$B:$B,"&lt;="&amp;$I$4)
/_xlfn.UNIQUE(_xlfn._xlws.FILTER($G:$G,$F:$F=$I$7))
/IF($I$8="総計",1,$J55/10)
),0)</f>
        <v/>
      </c>
      <c r="W55" s="58" t="str" cm="1">
        <f t="array" ref="W55">IFERROR(
IF(OR(W$11="",$H55=""),"",
SUMIFS(収穫記録!$P:$P,収穫記録!$D:$D,W$11,収穫記録!$I:$I,$I$5,収穫記録!$J:$J,$I$6,収穫記録!$F:$F,$H55,収穫記録!$B:$B,"&gt;="&amp;$I$3,収穫記録!$B:$B,"&lt;="&amp;$I$4)
/_xlfn.UNIQUE(_xlfn._xlws.FILTER($G:$G,$F:$F=$I$7))
/IF($I$8="総計",1,$J55/10)
),0)</f>
        <v/>
      </c>
    </row>
    <row r="56" spans="8:23">
      <c r="H56" s="27"/>
      <c r="I56" s="30"/>
      <c r="J56" s="57"/>
      <c r="K56" s="46" t="str">
        <f t="shared" si="0"/>
        <v/>
      </c>
      <c r="L56" s="47" cm="1">
        <f t="array" ref="L56">IFERROR(
IF(OR(L$11="",$H56=""),"",
SUMIFS(収穫記録!$P:$P,収穫記録!$D:$D,L$11,収穫記録!$I:$I,$I$5,収穫記録!$J:$J,$I$6,収穫記録!$F:$F,$H56,収穫記録!$B:$B,"&gt;="&amp;$I$3,収穫記録!$B:$B,"&lt;="&amp;$I$4)
/_xlfn.UNIQUE(_xlfn._xlws.FILTER($G:$G,$F:$F=$I$7))
/IF($I$8="総計",1,$J56/10)
),0)</f>
        <v>0</v>
      </c>
      <c r="M56" s="58" t="str" cm="1">
        <f t="array" ref="M56">IFERROR(
IF(OR(M$11="",$H56=""),"",
SUMIFS(収穫記録!$P:$P,収穫記録!$D:$D,M$11,収穫記録!$I:$I,$I$5,収穫記録!$J:$J,$I$6,収穫記録!$F:$F,$H56,収穫記録!$B:$B,"&gt;="&amp;$I$3,収穫記録!$B:$B,"&lt;="&amp;$I$4)
/_xlfn.UNIQUE(_xlfn._xlws.FILTER($G:$G,$F:$F=$I$7))
/IF($I$8="総計",1,$J56/10)
),0)</f>
        <v/>
      </c>
      <c r="N56" s="58" t="str" cm="1">
        <f t="array" ref="N56">IFERROR(
IF(OR(N$11="",$H56=""),"",
SUMIFS(収穫記録!$P:$P,収穫記録!$D:$D,N$11,収穫記録!$I:$I,$I$5,収穫記録!$J:$J,$I$6,収穫記録!$F:$F,$H56,収穫記録!$B:$B,"&gt;="&amp;$I$3,収穫記録!$B:$B,"&lt;="&amp;$I$4)
/_xlfn.UNIQUE(_xlfn._xlws.FILTER($G:$G,$F:$F=$I$7))
/IF($I$8="総計",1,$J56/10)
),0)</f>
        <v/>
      </c>
      <c r="O56" s="58" t="str" cm="1">
        <f t="array" ref="O56">IFERROR(
IF(OR(O$11="",$H56=""),"",
SUMIFS(収穫記録!$P:$P,収穫記録!$D:$D,O$11,収穫記録!$I:$I,$I$5,収穫記録!$J:$J,$I$6,収穫記録!$F:$F,$H56,収穫記録!$B:$B,"&gt;="&amp;$I$3,収穫記録!$B:$B,"&lt;="&amp;$I$4)
/_xlfn.UNIQUE(_xlfn._xlws.FILTER($G:$G,$F:$F=$I$7))
/IF($I$8="総計",1,$J56/10)
),0)</f>
        <v/>
      </c>
      <c r="P56" s="58" t="str" cm="1">
        <f t="array" ref="P56">IFERROR(
IF(OR(P$11="",$H56=""),"",
SUMIFS(収穫記録!$P:$P,収穫記録!$D:$D,P$11,収穫記録!$I:$I,$I$5,収穫記録!$J:$J,$I$6,収穫記録!$F:$F,$H56,収穫記録!$B:$B,"&gt;="&amp;$I$3,収穫記録!$B:$B,"&lt;="&amp;$I$4)
/_xlfn.UNIQUE(_xlfn._xlws.FILTER($G:$G,$F:$F=$I$7))
/IF($I$8="総計",1,$J56/10)
),0)</f>
        <v/>
      </c>
      <c r="Q56" s="58" t="str" cm="1">
        <f t="array" ref="Q56">IFERROR(
IF(OR(Q$11="",$H56=""),"",
SUMIFS(収穫記録!$P:$P,収穫記録!$D:$D,Q$11,収穫記録!$I:$I,$I$5,収穫記録!$J:$J,$I$6,収穫記録!$F:$F,$H56,収穫記録!$B:$B,"&gt;="&amp;$I$3,収穫記録!$B:$B,"&lt;="&amp;$I$4)
/_xlfn.UNIQUE(_xlfn._xlws.FILTER($G:$G,$F:$F=$I$7))
/IF($I$8="総計",1,$J56/10)
),0)</f>
        <v/>
      </c>
      <c r="R56" s="58" t="str" cm="1">
        <f t="array" ref="R56">IFERROR(
IF(OR(R$11="",$H56=""),"",
SUMIFS(収穫記録!$P:$P,収穫記録!$D:$D,R$11,収穫記録!$I:$I,$I$5,収穫記録!$J:$J,$I$6,収穫記録!$F:$F,$H56,収穫記録!$B:$B,"&gt;="&amp;$I$3,収穫記録!$B:$B,"&lt;="&amp;$I$4)
/_xlfn.UNIQUE(_xlfn._xlws.FILTER($G:$G,$F:$F=$I$7))
/IF($I$8="総計",1,$J56/10)
),0)</f>
        <v/>
      </c>
      <c r="S56" s="58" t="str" cm="1">
        <f t="array" ref="S56">IFERROR(
IF(OR(S$11="",$H56=""),"",
SUMIFS(収穫記録!$P:$P,収穫記録!$D:$D,S$11,収穫記録!$I:$I,$I$5,収穫記録!$J:$J,$I$6,収穫記録!$F:$F,$H56,収穫記録!$B:$B,"&gt;="&amp;$I$3,収穫記録!$B:$B,"&lt;="&amp;$I$4)
/_xlfn.UNIQUE(_xlfn._xlws.FILTER($G:$G,$F:$F=$I$7))
/IF($I$8="総計",1,$J56/10)
),0)</f>
        <v/>
      </c>
      <c r="T56" s="58" t="str" cm="1">
        <f t="array" ref="T56">IFERROR(
IF(OR(T$11="",$H56=""),"",
SUMIFS(収穫記録!$P:$P,収穫記録!$D:$D,T$11,収穫記録!$I:$I,$I$5,収穫記録!$J:$J,$I$6,収穫記録!$F:$F,$H56,収穫記録!$B:$B,"&gt;="&amp;$I$3,収穫記録!$B:$B,"&lt;="&amp;$I$4)
/_xlfn.UNIQUE(_xlfn._xlws.FILTER($G:$G,$F:$F=$I$7))
/IF($I$8="総計",1,$J56/10)
),0)</f>
        <v/>
      </c>
      <c r="U56" s="58" t="str" cm="1">
        <f t="array" ref="U56">IFERROR(
IF(OR(U$11="",$H56=""),"",
SUMIFS(収穫記録!$P:$P,収穫記録!$D:$D,U$11,収穫記録!$I:$I,$I$5,収穫記録!$J:$J,$I$6,収穫記録!$F:$F,$H56,収穫記録!$B:$B,"&gt;="&amp;$I$3,収穫記録!$B:$B,"&lt;="&amp;$I$4)
/_xlfn.UNIQUE(_xlfn._xlws.FILTER($G:$G,$F:$F=$I$7))
/IF($I$8="総計",1,$J56/10)
),0)</f>
        <v/>
      </c>
      <c r="V56" s="58" t="str" cm="1">
        <f t="array" ref="V56">IFERROR(
IF(OR(V$11="",$H56=""),"",
SUMIFS(収穫記録!$P:$P,収穫記録!$D:$D,V$11,収穫記録!$I:$I,$I$5,収穫記録!$J:$J,$I$6,収穫記録!$F:$F,$H56,収穫記録!$B:$B,"&gt;="&amp;$I$3,収穫記録!$B:$B,"&lt;="&amp;$I$4)
/_xlfn.UNIQUE(_xlfn._xlws.FILTER($G:$G,$F:$F=$I$7))
/IF($I$8="総計",1,$J56/10)
),0)</f>
        <v/>
      </c>
      <c r="W56" s="58" t="str" cm="1">
        <f t="array" ref="W56">IFERROR(
IF(OR(W$11="",$H56=""),"",
SUMIFS(収穫記録!$P:$P,収穫記録!$D:$D,W$11,収穫記録!$I:$I,$I$5,収穫記録!$J:$J,$I$6,収穫記録!$F:$F,$H56,収穫記録!$B:$B,"&gt;="&amp;$I$3,収穫記録!$B:$B,"&lt;="&amp;$I$4)
/_xlfn.UNIQUE(_xlfn._xlws.FILTER($G:$G,$F:$F=$I$7))
/IF($I$8="総計",1,$J56/10)
),0)</f>
        <v/>
      </c>
    </row>
    <row r="57" spans="8:23">
      <c r="H57" s="27"/>
      <c r="I57" s="30"/>
      <c r="J57" s="57"/>
      <c r="K57" s="46" t="str">
        <f t="shared" si="0"/>
        <v/>
      </c>
      <c r="L57" s="47" cm="1">
        <f t="array" ref="L57">IFERROR(
IF(OR(L$11="",$H57=""),"",
SUMIFS(収穫記録!$P:$P,収穫記録!$D:$D,L$11,収穫記録!$I:$I,$I$5,収穫記録!$J:$J,$I$6,収穫記録!$F:$F,$H57,収穫記録!$B:$B,"&gt;="&amp;$I$3,収穫記録!$B:$B,"&lt;="&amp;$I$4)
/_xlfn.UNIQUE(_xlfn._xlws.FILTER($G:$G,$F:$F=$I$7))
/IF($I$8="総計",1,$J57/10)
),0)</f>
        <v>0</v>
      </c>
      <c r="M57" s="58" t="str" cm="1">
        <f t="array" ref="M57">IFERROR(
IF(OR(M$11="",$H57=""),"",
SUMIFS(収穫記録!$P:$P,収穫記録!$D:$D,M$11,収穫記録!$I:$I,$I$5,収穫記録!$J:$J,$I$6,収穫記録!$F:$F,$H57,収穫記録!$B:$B,"&gt;="&amp;$I$3,収穫記録!$B:$B,"&lt;="&amp;$I$4)
/_xlfn.UNIQUE(_xlfn._xlws.FILTER($G:$G,$F:$F=$I$7))
/IF($I$8="総計",1,$J57/10)
),0)</f>
        <v/>
      </c>
      <c r="N57" s="58" t="str" cm="1">
        <f t="array" ref="N57">IFERROR(
IF(OR(N$11="",$H57=""),"",
SUMIFS(収穫記録!$P:$P,収穫記録!$D:$D,N$11,収穫記録!$I:$I,$I$5,収穫記録!$J:$J,$I$6,収穫記録!$F:$F,$H57,収穫記録!$B:$B,"&gt;="&amp;$I$3,収穫記録!$B:$B,"&lt;="&amp;$I$4)
/_xlfn.UNIQUE(_xlfn._xlws.FILTER($G:$G,$F:$F=$I$7))
/IF($I$8="総計",1,$J57/10)
),0)</f>
        <v/>
      </c>
      <c r="O57" s="58" t="str" cm="1">
        <f t="array" ref="O57">IFERROR(
IF(OR(O$11="",$H57=""),"",
SUMIFS(収穫記録!$P:$P,収穫記録!$D:$D,O$11,収穫記録!$I:$I,$I$5,収穫記録!$J:$J,$I$6,収穫記録!$F:$F,$H57,収穫記録!$B:$B,"&gt;="&amp;$I$3,収穫記録!$B:$B,"&lt;="&amp;$I$4)
/_xlfn.UNIQUE(_xlfn._xlws.FILTER($G:$G,$F:$F=$I$7))
/IF($I$8="総計",1,$J57/10)
),0)</f>
        <v/>
      </c>
      <c r="P57" s="58" t="str" cm="1">
        <f t="array" ref="P57">IFERROR(
IF(OR(P$11="",$H57=""),"",
SUMIFS(収穫記録!$P:$P,収穫記録!$D:$D,P$11,収穫記録!$I:$I,$I$5,収穫記録!$J:$J,$I$6,収穫記録!$F:$F,$H57,収穫記録!$B:$B,"&gt;="&amp;$I$3,収穫記録!$B:$B,"&lt;="&amp;$I$4)
/_xlfn.UNIQUE(_xlfn._xlws.FILTER($G:$G,$F:$F=$I$7))
/IF($I$8="総計",1,$J57/10)
),0)</f>
        <v/>
      </c>
      <c r="Q57" s="58" t="str" cm="1">
        <f t="array" ref="Q57">IFERROR(
IF(OR(Q$11="",$H57=""),"",
SUMIFS(収穫記録!$P:$P,収穫記録!$D:$D,Q$11,収穫記録!$I:$I,$I$5,収穫記録!$J:$J,$I$6,収穫記録!$F:$F,$H57,収穫記録!$B:$B,"&gt;="&amp;$I$3,収穫記録!$B:$B,"&lt;="&amp;$I$4)
/_xlfn.UNIQUE(_xlfn._xlws.FILTER($G:$G,$F:$F=$I$7))
/IF($I$8="総計",1,$J57/10)
),0)</f>
        <v/>
      </c>
      <c r="R57" s="58" t="str" cm="1">
        <f t="array" ref="R57">IFERROR(
IF(OR(R$11="",$H57=""),"",
SUMIFS(収穫記録!$P:$P,収穫記録!$D:$D,R$11,収穫記録!$I:$I,$I$5,収穫記録!$J:$J,$I$6,収穫記録!$F:$F,$H57,収穫記録!$B:$B,"&gt;="&amp;$I$3,収穫記録!$B:$B,"&lt;="&amp;$I$4)
/_xlfn.UNIQUE(_xlfn._xlws.FILTER($G:$G,$F:$F=$I$7))
/IF($I$8="総計",1,$J57/10)
),0)</f>
        <v/>
      </c>
      <c r="S57" s="58" t="str" cm="1">
        <f t="array" ref="S57">IFERROR(
IF(OR(S$11="",$H57=""),"",
SUMIFS(収穫記録!$P:$P,収穫記録!$D:$D,S$11,収穫記録!$I:$I,$I$5,収穫記録!$J:$J,$I$6,収穫記録!$F:$F,$H57,収穫記録!$B:$B,"&gt;="&amp;$I$3,収穫記録!$B:$B,"&lt;="&amp;$I$4)
/_xlfn.UNIQUE(_xlfn._xlws.FILTER($G:$G,$F:$F=$I$7))
/IF($I$8="総計",1,$J57/10)
),0)</f>
        <v/>
      </c>
      <c r="T57" s="58" t="str" cm="1">
        <f t="array" ref="T57">IFERROR(
IF(OR(T$11="",$H57=""),"",
SUMIFS(収穫記録!$P:$P,収穫記録!$D:$D,T$11,収穫記録!$I:$I,$I$5,収穫記録!$J:$J,$I$6,収穫記録!$F:$F,$H57,収穫記録!$B:$B,"&gt;="&amp;$I$3,収穫記録!$B:$B,"&lt;="&amp;$I$4)
/_xlfn.UNIQUE(_xlfn._xlws.FILTER($G:$G,$F:$F=$I$7))
/IF($I$8="総計",1,$J57/10)
),0)</f>
        <v/>
      </c>
      <c r="U57" s="58" t="str" cm="1">
        <f t="array" ref="U57">IFERROR(
IF(OR(U$11="",$H57=""),"",
SUMIFS(収穫記録!$P:$P,収穫記録!$D:$D,U$11,収穫記録!$I:$I,$I$5,収穫記録!$J:$J,$I$6,収穫記録!$F:$F,$H57,収穫記録!$B:$B,"&gt;="&amp;$I$3,収穫記録!$B:$B,"&lt;="&amp;$I$4)
/_xlfn.UNIQUE(_xlfn._xlws.FILTER($G:$G,$F:$F=$I$7))
/IF($I$8="総計",1,$J57/10)
),0)</f>
        <v/>
      </c>
      <c r="V57" s="58" t="str" cm="1">
        <f t="array" ref="V57">IFERROR(
IF(OR(V$11="",$H57=""),"",
SUMIFS(収穫記録!$P:$P,収穫記録!$D:$D,V$11,収穫記録!$I:$I,$I$5,収穫記録!$J:$J,$I$6,収穫記録!$F:$F,$H57,収穫記録!$B:$B,"&gt;="&amp;$I$3,収穫記録!$B:$B,"&lt;="&amp;$I$4)
/_xlfn.UNIQUE(_xlfn._xlws.FILTER($G:$G,$F:$F=$I$7))
/IF($I$8="総計",1,$J57/10)
),0)</f>
        <v/>
      </c>
      <c r="W57" s="58" t="str" cm="1">
        <f t="array" ref="W57">IFERROR(
IF(OR(W$11="",$H57=""),"",
SUMIFS(収穫記録!$P:$P,収穫記録!$D:$D,W$11,収穫記録!$I:$I,$I$5,収穫記録!$J:$J,$I$6,収穫記録!$F:$F,$H57,収穫記録!$B:$B,"&gt;="&amp;$I$3,収穫記録!$B:$B,"&lt;="&amp;$I$4)
/_xlfn.UNIQUE(_xlfn._xlws.FILTER($G:$G,$F:$F=$I$7))
/IF($I$8="総計",1,$J57/10)
),0)</f>
        <v/>
      </c>
    </row>
    <row r="58" spans="8:23">
      <c r="H58" s="27"/>
      <c r="I58" s="30"/>
      <c r="J58" s="57"/>
      <c r="K58" s="46" t="str">
        <f t="shared" si="0"/>
        <v/>
      </c>
      <c r="L58" s="47" cm="1">
        <f t="array" ref="L58">IFERROR(
IF(OR(L$11="",$H58=""),"",
SUMIFS(収穫記録!$P:$P,収穫記録!$D:$D,L$11,収穫記録!$I:$I,$I$5,収穫記録!$J:$J,$I$6,収穫記録!$F:$F,$H58,収穫記録!$B:$B,"&gt;="&amp;$I$3,収穫記録!$B:$B,"&lt;="&amp;$I$4)
/_xlfn.UNIQUE(_xlfn._xlws.FILTER($G:$G,$F:$F=$I$7))
/IF($I$8="総計",1,$J58/10)
),0)</f>
        <v>0</v>
      </c>
      <c r="M58" s="58" t="str" cm="1">
        <f t="array" ref="M58">IFERROR(
IF(OR(M$11="",$H58=""),"",
SUMIFS(収穫記録!$P:$P,収穫記録!$D:$D,M$11,収穫記録!$I:$I,$I$5,収穫記録!$J:$J,$I$6,収穫記録!$F:$F,$H58,収穫記録!$B:$B,"&gt;="&amp;$I$3,収穫記録!$B:$B,"&lt;="&amp;$I$4)
/_xlfn.UNIQUE(_xlfn._xlws.FILTER($G:$G,$F:$F=$I$7))
/IF($I$8="総計",1,$J58/10)
),0)</f>
        <v/>
      </c>
      <c r="N58" s="58" t="str" cm="1">
        <f t="array" ref="N58">IFERROR(
IF(OR(N$11="",$H58=""),"",
SUMIFS(収穫記録!$P:$P,収穫記録!$D:$D,N$11,収穫記録!$I:$I,$I$5,収穫記録!$J:$J,$I$6,収穫記録!$F:$F,$H58,収穫記録!$B:$B,"&gt;="&amp;$I$3,収穫記録!$B:$B,"&lt;="&amp;$I$4)
/_xlfn.UNIQUE(_xlfn._xlws.FILTER($G:$G,$F:$F=$I$7))
/IF($I$8="総計",1,$J58/10)
),0)</f>
        <v/>
      </c>
      <c r="O58" s="58" t="str" cm="1">
        <f t="array" ref="O58">IFERROR(
IF(OR(O$11="",$H58=""),"",
SUMIFS(収穫記録!$P:$P,収穫記録!$D:$D,O$11,収穫記録!$I:$I,$I$5,収穫記録!$J:$J,$I$6,収穫記録!$F:$F,$H58,収穫記録!$B:$B,"&gt;="&amp;$I$3,収穫記録!$B:$B,"&lt;="&amp;$I$4)
/_xlfn.UNIQUE(_xlfn._xlws.FILTER($G:$G,$F:$F=$I$7))
/IF($I$8="総計",1,$J58/10)
),0)</f>
        <v/>
      </c>
      <c r="P58" s="58" t="str" cm="1">
        <f t="array" ref="P58">IFERROR(
IF(OR(P$11="",$H58=""),"",
SUMIFS(収穫記録!$P:$P,収穫記録!$D:$D,P$11,収穫記録!$I:$I,$I$5,収穫記録!$J:$J,$I$6,収穫記録!$F:$F,$H58,収穫記録!$B:$B,"&gt;="&amp;$I$3,収穫記録!$B:$B,"&lt;="&amp;$I$4)
/_xlfn.UNIQUE(_xlfn._xlws.FILTER($G:$G,$F:$F=$I$7))
/IF($I$8="総計",1,$J58/10)
),0)</f>
        <v/>
      </c>
      <c r="Q58" s="58" t="str" cm="1">
        <f t="array" ref="Q58">IFERROR(
IF(OR(Q$11="",$H58=""),"",
SUMIFS(収穫記録!$P:$P,収穫記録!$D:$D,Q$11,収穫記録!$I:$I,$I$5,収穫記録!$J:$J,$I$6,収穫記録!$F:$F,$H58,収穫記録!$B:$B,"&gt;="&amp;$I$3,収穫記録!$B:$B,"&lt;="&amp;$I$4)
/_xlfn.UNIQUE(_xlfn._xlws.FILTER($G:$G,$F:$F=$I$7))
/IF($I$8="総計",1,$J58/10)
),0)</f>
        <v/>
      </c>
      <c r="R58" s="58" t="str" cm="1">
        <f t="array" ref="R58">IFERROR(
IF(OR(R$11="",$H58=""),"",
SUMIFS(収穫記録!$P:$P,収穫記録!$D:$D,R$11,収穫記録!$I:$I,$I$5,収穫記録!$J:$J,$I$6,収穫記録!$F:$F,$H58,収穫記録!$B:$B,"&gt;="&amp;$I$3,収穫記録!$B:$B,"&lt;="&amp;$I$4)
/_xlfn.UNIQUE(_xlfn._xlws.FILTER($G:$G,$F:$F=$I$7))
/IF($I$8="総計",1,$J58/10)
),0)</f>
        <v/>
      </c>
      <c r="S58" s="58" t="str" cm="1">
        <f t="array" ref="S58">IFERROR(
IF(OR(S$11="",$H58=""),"",
SUMIFS(収穫記録!$P:$P,収穫記録!$D:$D,S$11,収穫記録!$I:$I,$I$5,収穫記録!$J:$J,$I$6,収穫記録!$F:$F,$H58,収穫記録!$B:$B,"&gt;="&amp;$I$3,収穫記録!$B:$B,"&lt;="&amp;$I$4)
/_xlfn.UNIQUE(_xlfn._xlws.FILTER($G:$G,$F:$F=$I$7))
/IF($I$8="総計",1,$J58/10)
),0)</f>
        <v/>
      </c>
      <c r="T58" s="58" t="str" cm="1">
        <f t="array" ref="T58">IFERROR(
IF(OR(T$11="",$H58=""),"",
SUMIFS(収穫記録!$P:$P,収穫記録!$D:$D,T$11,収穫記録!$I:$I,$I$5,収穫記録!$J:$J,$I$6,収穫記録!$F:$F,$H58,収穫記録!$B:$B,"&gt;="&amp;$I$3,収穫記録!$B:$B,"&lt;="&amp;$I$4)
/_xlfn.UNIQUE(_xlfn._xlws.FILTER($G:$G,$F:$F=$I$7))
/IF($I$8="総計",1,$J58/10)
),0)</f>
        <v/>
      </c>
      <c r="U58" s="58" t="str" cm="1">
        <f t="array" ref="U58">IFERROR(
IF(OR(U$11="",$H58=""),"",
SUMIFS(収穫記録!$P:$P,収穫記録!$D:$D,U$11,収穫記録!$I:$I,$I$5,収穫記録!$J:$J,$I$6,収穫記録!$F:$F,$H58,収穫記録!$B:$B,"&gt;="&amp;$I$3,収穫記録!$B:$B,"&lt;="&amp;$I$4)
/_xlfn.UNIQUE(_xlfn._xlws.FILTER($G:$G,$F:$F=$I$7))
/IF($I$8="総計",1,$J58/10)
),0)</f>
        <v/>
      </c>
      <c r="V58" s="58" t="str" cm="1">
        <f t="array" ref="V58">IFERROR(
IF(OR(V$11="",$H58=""),"",
SUMIFS(収穫記録!$P:$P,収穫記録!$D:$D,V$11,収穫記録!$I:$I,$I$5,収穫記録!$J:$J,$I$6,収穫記録!$F:$F,$H58,収穫記録!$B:$B,"&gt;="&amp;$I$3,収穫記録!$B:$B,"&lt;="&amp;$I$4)
/_xlfn.UNIQUE(_xlfn._xlws.FILTER($G:$G,$F:$F=$I$7))
/IF($I$8="総計",1,$J58/10)
),0)</f>
        <v/>
      </c>
      <c r="W58" s="58" t="str" cm="1">
        <f t="array" ref="W58">IFERROR(
IF(OR(W$11="",$H58=""),"",
SUMIFS(収穫記録!$P:$P,収穫記録!$D:$D,W$11,収穫記録!$I:$I,$I$5,収穫記録!$J:$J,$I$6,収穫記録!$F:$F,$H58,収穫記録!$B:$B,"&gt;="&amp;$I$3,収穫記録!$B:$B,"&lt;="&amp;$I$4)
/_xlfn.UNIQUE(_xlfn._xlws.FILTER($G:$G,$F:$F=$I$7))
/IF($I$8="総計",1,$J58/10)
),0)</f>
        <v/>
      </c>
    </row>
    <row r="59" spans="8:23">
      <c r="H59" s="27"/>
      <c r="I59" s="30"/>
      <c r="J59" s="57"/>
      <c r="K59" s="46" t="str">
        <f t="shared" si="0"/>
        <v/>
      </c>
      <c r="L59" s="47" cm="1">
        <f t="array" ref="L59">IFERROR(
IF(OR(L$11="",$H59=""),"",
SUMIFS(収穫記録!$P:$P,収穫記録!$D:$D,L$11,収穫記録!$I:$I,$I$5,収穫記録!$J:$J,$I$6,収穫記録!$F:$F,$H59,収穫記録!$B:$B,"&gt;="&amp;$I$3,収穫記録!$B:$B,"&lt;="&amp;$I$4)
/_xlfn.UNIQUE(_xlfn._xlws.FILTER($G:$G,$F:$F=$I$7))
/IF($I$8="総計",1,$J59/10)
),0)</f>
        <v>0</v>
      </c>
      <c r="M59" s="58" t="str" cm="1">
        <f t="array" ref="M59">IFERROR(
IF(OR(M$11="",$H59=""),"",
SUMIFS(収穫記録!$P:$P,収穫記録!$D:$D,M$11,収穫記録!$I:$I,$I$5,収穫記録!$J:$J,$I$6,収穫記録!$F:$F,$H59,収穫記録!$B:$B,"&gt;="&amp;$I$3,収穫記録!$B:$B,"&lt;="&amp;$I$4)
/_xlfn.UNIQUE(_xlfn._xlws.FILTER($G:$G,$F:$F=$I$7))
/IF($I$8="総計",1,$J59/10)
),0)</f>
        <v/>
      </c>
      <c r="N59" s="58" t="str" cm="1">
        <f t="array" ref="N59">IFERROR(
IF(OR(N$11="",$H59=""),"",
SUMIFS(収穫記録!$P:$P,収穫記録!$D:$D,N$11,収穫記録!$I:$I,$I$5,収穫記録!$J:$J,$I$6,収穫記録!$F:$F,$H59,収穫記録!$B:$B,"&gt;="&amp;$I$3,収穫記録!$B:$B,"&lt;="&amp;$I$4)
/_xlfn.UNIQUE(_xlfn._xlws.FILTER($G:$G,$F:$F=$I$7))
/IF($I$8="総計",1,$J59/10)
),0)</f>
        <v/>
      </c>
      <c r="O59" s="58" t="str" cm="1">
        <f t="array" ref="O59">IFERROR(
IF(OR(O$11="",$H59=""),"",
SUMIFS(収穫記録!$P:$P,収穫記録!$D:$D,O$11,収穫記録!$I:$I,$I$5,収穫記録!$J:$J,$I$6,収穫記録!$F:$F,$H59,収穫記録!$B:$B,"&gt;="&amp;$I$3,収穫記録!$B:$B,"&lt;="&amp;$I$4)
/_xlfn.UNIQUE(_xlfn._xlws.FILTER($G:$G,$F:$F=$I$7))
/IF($I$8="総計",1,$J59/10)
),0)</f>
        <v/>
      </c>
      <c r="P59" s="58" t="str" cm="1">
        <f t="array" ref="P59">IFERROR(
IF(OR(P$11="",$H59=""),"",
SUMIFS(収穫記録!$P:$P,収穫記録!$D:$D,P$11,収穫記録!$I:$I,$I$5,収穫記録!$J:$J,$I$6,収穫記録!$F:$F,$H59,収穫記録!$B:$B,"&gt;="&amp;$I$3,収穫記録!$B:$B,"&lt;="&amp;$I$4)
/_xlfn.UNIQUE(_xlfn._xlws.FILTER($G:$G,$F:$F=$I$7))
/IF($I$8="総計",1,$J59/10)
),0)</f>
        <v/>
      </c>
      <c r="Q59" s="58" t="str" cm="1">
        <f t="array" ref="Q59">IFERROR(
IF(OR(Q$11="",$H59=""),"",
SUMIFS(収穫記録!$P:$P,収穫記録!$D:$D,Q$11,収穫記録!$I:$I,$I$5,収穫記録!$J:$J,$I$6,収穫記録!$F:$F,$H59,収穫記録!$B:$B,"&gt;="&amp;$I$3,収穫記録!$B:$B,"&lt;="&amp;$I$4)
/_xlfn.UNIQUE(_xlfn._xlws.FILTER($G:$G,$F:$F=$I$7))
/IF($I$8="総計",1,$J59/10)
),0)</f>
        <v/>
      </c>
      <c r="R59" s="58" t="str" cm="1">
        <f t="array" ref="R59">IFERROR(
IF(OR(R$11="",$H59=""),"",
SUMIFS(収穫記録!$P:$P,収穫記録!$D:$D,R$11,収穫記録!$I:$I,$I$5,収穫記録!$J:$J,$I$6,収穫記録!$F:$F,$H59,収穫記録!$B:$B,"&gt;="&amp;$I$3,収穫記録!$B:$B,"&lt;="&amp;$I$4)
/_xlfn.UNIQUE(_xlfn._xlws.FILTER($G:$G,$F:$F=$I$7))
/IF($I$8="総計",1,$J59/10)
),0)</f>
        <v/>
      </c>
      <c r="S59" s="58" t="str" cm="1">
        <f t="array" ref="S59">IFERROR(
IF(OR(S$11="",$H59=""),"",
SUMIFS(収穫記録!$P:$P,収穫記録!$D:$D,S$11,収穫記録!$I:$I,$I$5,収穫記録!$J:$J,$I$6,収穫記録!$F:$F,$H59,収穫記録!$B:$B,"&gt;="&amp;$I$3,収穫記録!$B:$B,"&lt;="&amp;$I$4)
/_xlfn.UNIQUE(_xlfn._xlws.FILTER($G:$G,$F:$F=$I$7))
/IF($I$8="総計",1,$J59/10)
),0)</f>
        <v/>
      </c>
      <c r="T59" s="58" t="str" cm="1">
        <f t="array" ref="T59">IFERROR(
IF(OR(T$11="",$H59=""),"",
SUMIFS(収穫記録!$P:$P,収穫記録!$D:$D,T$11,収穫記録!$I:$I,$I$5,収穫記録!$J:$J,$I$6,収穫記録!$F:$F,$H59,収穫記録!$B:$B,"&gt;="&amp;$I$3,収穫記録!$B:$B,"&lt;="&amp;$I$4)
/_xlfn.UNIQUE(_xlfn._xlws.FILTER($G:$G,$F:$F=$I$7))
/IF($I$8="総計",1,$J59/10)
),0)</f>
        <v/>
      </c>
      <c r="U59" s="58" t="str" cm="1">
        <f t="array" ref="U59">IFERROR(
IF(OR(U$11="",$H59=""),"",
SUMIFS(収穫記録!$P:$P,収穫記録!$D:$D,U$11,収穫記録!$I:$I,$I$5,収穫記録!$J:$J,$I$6,収穫記録!$F:$F,$H59,収穫記録!$B:$B,"&gt;="&amp;$I$3,収穫記録!$B:$B,"&lt;="&amp;$I$4)
/_xlfn.UNIQUE(_xlfn._xlws.FILTER($G:$G,$F:$F=$I$7))
/IF($I$8="総計",1,$J59/10)
),0)</f>
        <v/>
      </c>
      <c r="V59" s="58" t="str" cm="1">
        <f t="array" ref="V59">IFERROR(
IF(OR(V$11="",$H59=""),"",
SUMIFS(収穫記録!$P:$P,収穫記録!$D:$D,V$11,収穫記録!$I:$I,$I$5,収穫記録!$J:$J,$I$6,収穫記録!$F:$F,$H59,収穫記録!$B:$B,"&gt;="&amp;$I$3,収穫記録!$B:$B,"&lt;="&amp;$I$4)
/_xlfn.UNIQUE(_xlfn._xlws.FILTER($G:$G,$F:$F=$I$7))
/IF($I$8="総計",1,$J59/10)
),0)</f>
        <v/>
      </c>
      <c r="W59" s="58" t="str" cm="1">
        <f t="array" ref="W59">IFERROR(
IF(OR(W$11="",$H59=""),"",
SUMIFS(収穫記録!$P:$P,収穫記録!$D:$D,W$11,収穫記録!$I:$I,$I$5,収穫記録!$J:$J,$I$6,収穫記録!$F:$F,$H59,収穫記録!$B:$B,"&gt;="&amp;$I$3,収穫記録!$B:$B,"&lt;="&amp;$I$4)
/_xlfn.UNIQUE(_xlfn._xlws.FILTER($G:$G,$F:$F=$I$7))
/IF($I$8="総計",1,$J59/10)
),0)</f>
        <v/>
      </c>
    </row>
    <row r="60" spans="8:23">
      <c r="H60" s="27"/>
      <c r="I60" s="30"/>
      <c r="J60" s="57"/>
      <c r="K60" s="46" t="str">
        <f t="shared" si="0"/>
        <v/>
      </c>
      <c r="L60" s="47" cm="1">
        <f t="array" ref="L60">IFERROR(
IF(OR(L$11="",$H60=""),"",
SUMIFS(収穫記録!$P:$P,収穫記録!$D:$D,L$11,収穫記録!$I:$I,$I$5,収穫記録!$J:$J,$I$6,収穫記録!$F:$F,$H60,収穫記録!$B:$B,"&gt;="&amp;$I$3,収穫記録!$B:$B,"&lt;="&amp;$I$4)
/_xlfn.UNIQUE(_xlfn._xlws.FILTER($G:$G,$F:$F=$I$7))
/IF($I$8="総計",1,$J60/10)
),0)</f>
        <v>0</v>
      </c>
      <c r="M60" s="58" t="str" cm="1">
        <f t="array" ref="M60">IFERROR(
IF(OR(M$11="",$H60=""),"",
SUMIFS(収穫記録!$P:$P,収穫記録!$D:$D,M$11,収穫記録!$I:$I,$I$5,収穫記録!$J:$J,$I$6,収穫記録!$F:$F,$H60,収穫記録!$B:$B,"&gt;="&amp;$I$3,収穫記録!$B:$B,"&lt;="&amp;$I$4)
/_xlfn.UNIQUE(_xlfn._xlws.FILTER($G:$G,$F:$F=$I$7))
/IF($I$8="総計",1,$J60/10)
),0)</f>
        <v/>
      </c>
      <c r="N60" s="58" t="str" cm="1">
        <f t="array" ref="N60">IFERROR(
IF(OR(N$11="",$H60=""),"",
SUMIFS(収穫記録!$P:$P,収穫記録!$D:$D,N$11,収穫記録!$I:$I,$I$5,収穫記録!$J:$J,$I$6,収穫記録!$F:$F,$H60,収穫記録!$B:$B,"&gt;="&amp;$I$3,収穫記録!$B:$B,"&lt;="&amp;$I$4)
/_xlfn.UNIQUE(_xlfn._xlws.FILTER($G:$G,$F:$F=$I$7))
/IF($I$8="総計",1,$J60/10)
),0)</f>
        <v/>
      </c>
      <c r="O60" s="58" t="str" cm="1">
        <f t="array" ref="O60">IFERROR(
IF(OR(O$11="",$H60=""),"",
SUMIFS(収穫記録!$P:$P,収穫記録!$D:$D,O$11,収穫記録!$I:$I,$I$5,収穫記録!$J:$J,$I$6,収穫記録!$F:$F,$H60,収穫記録!$B:$B,"&gt;="&amp;$I$3,収穫記録!$B:$B,"&lt;="&amp;$I$4)
/_xlfn.UNIQUE(_xlfn._xlws.FILTER($G:$G,$F:$F=$I$7))
/IF($I$8="総計",1,$J60/10)
),0)</f>
        <v/>
      </c>
      <c r="P60" s="58" t="str" cm="1">
        <f t="array" ref="P60">IFERROR(
IF(OR(P$11="",$H60=""),"",
SUMIFS(収穫記録!$P:$P,収穫記録!$D:$D,P$11,収穫記録!$I:$I,$I$5,収穫記録!$J:$J,$I$6,収穫記録!$F:$F,$H60,収穫記録!$B:$B,"&gt;="&amp;$I$3,収穫記録!$B:$B,"&lt;="&amp;$I$4)
/_xlfn.UNIQUE(_xlfn._xlws.FILTER($G:$G,$F:$F=$I$7))
/IF($I$8="総計",1,$J60/10)
),0)</f>
        <v/>
      </c>
      <c r="Q60" s="58" t="str" cm="1">
        <f t="array" ref="Q60">IFERROR(
IF(OR(Q$11="",$H60=""),"",
SUMIFS(収穫記録!$P:$P,収穫記録!$D:$D,Q$11,収穫記録!$I:$I,$I$5,収穫記録!$J:$J,$I$6,収穫記録!$F:$F,$H60,収穫記録!$B:$B,"&gt;="&amp;$I$3,収穫記録!$B:$B,"&lt;="&amp;$I$4)
/_xlfn.UNIQUE(_xlfn._xlws.FILTER($G:$G,$F:$F=$I$7))
/IF($I$8="総計",1,$J60/10)
),0)</f>
        <v/>
      </c>
      <c r="R60" s="58" t="str" cm="1">
        <f t="array" ref="R60">IFERROR(
IF(OR(R$11="",$H60=""),"",
SUMIFS(収穫記録!$P:$P,収穫記録!$D:$D,R$11,収穫記録!$I:$I,$I$5,収穫記録!$J:$J,$I$6,収穫記録!$F:$F,$H60,収穫記録!$B:$B,"&gt;="&amp;$I$3,収穫記録!$B:$B,"&lt;="&amp;$I$4)
/_xlfn.UNIQUE(_xlfn._xlws.FILTER($G:$G,$F:$F=$I$7))
/IF($I$8="総計",1,$J60/10)
),0)</f>
        <v/>
      </c>
      <c r="S60" s="58" t="str" cm="1">
        <f t="array" ref="S60">IFERROR(
IF(OR(S$11="",$H60=""),"",
SUMIFS(収穫記録!$P:$P,収穫記録!$D:$D,S$11,収穫記録!$I:$I,$I$5,収穫記録!$J:$J,$I$6,収穫記録!$F:$F,$H60,収穫記録!$B:$B,"&gt;="&amp;$I$3,収穫記録!$B:$B,"&lt;="&amp;$I$4)
/_xlfn.UNIQUE(_xlfn._xlws.FILTER($G:$G,$F:$F=$I$7))
/IF($I$8="総計",1,$J60/10)
),0)</f>
        <v/>
      </c>
      <c r="T60" s="58" t="str" cm="1">
        <f t="array" ref="T60">IFERROR(
IF(OR(T$11="",$H60=""),"",
SUMIFS(収穫記録!$P:$P,収穫記録!$D:$D,T$11,収穫記録!$I:$I,$I$5,収穫記録!$J:$J,$I$6,収穫記録!$F:$F,$H60,収穫記録!$B:$B,"&gt;="&amp;$I$3,収穫記録!$B:$B,"&lt;="&amp;$I$4)
/_xlfn.UNIQUE(_xlfn._xlws.FILTER($G:$G,$F:$F=$I$7))
/IF($I$8="総計",1,$J60/10)
),0)</f>
        <v/>
      </c>
      <c r="U60" s="58" t="str" cm="1">
        <f t="array" ref="U60">IFERROR(
IF(OR(U$11="",$H60=""),"",
SUMIFS(収穫記録!$P:$P,収穫記録!$D:$D,U$11,収穫記録!$I:$I,$I$5,収穫記録!$J:$J,$I$6,収穫記録!$F:$F,$H60,収穫記録!$B:$B,"&gt;="&amp;$I$3,収穫記録!$B:$B,"&lt;="&amp;$I$4)
/_xlfn.UNIQUE(_xlfn._xlws.FILTER($G:$G,$F:$F=$I$7))
/IF($I$8="総計",1,$J60/10)
),0)</f>
        <v/>
      </c>
      <c r="V60" s="58" t="str" cm="1">
        <f t="array" ref="V60">IFERROR(
IF(OR(V$11="",$H60=""),"",
SUMIFS(収穫記録!$P:$P,収穫記録!$D:$D,V$11,収穫記録!$I:$I,$I$5,収穫記録!$J:$J,$I$6,収穫記録!$F:$F,$H60,収穫記録!$B:$B,"&gt;="&amp;$I$3,収穫記録!$B:$B,"&lt;="&amp;$I$4)
/_xlfn.UNIQUE(_xlfn._xlws.FILTER($G:$G,$F:$F=$I$7))
/IF($I$8="総計",1,$J60/10)
),0)</f>
        <v/>
      </c>
      <c r="W60" s="58" t="str" cm="1">
        <f t="array" ref="W60">IFERROR(
IF(OR(W$11="",$H60=""),"",
SUMIFS(収穫記録!$P:$P,収穫記録!$D:$D,W$11,収穫記録!$I:$I,$I$5,収穫記録!$J:$J,$I$6,収穫記録!$F:$F,$H60,収穫記録!$B:$B,"&gt;="&amp;$I$3,収穫記録!$B:$B,"&lt;="&amp;$I$4)
/_xlfn.UNIQUE(_xlfn._xlws.FILTER($G:$G,$F:$F=$I$7))
/IF($I$8="総計",1,$J60/10)
),0)</f>
        <v/>
      </c>
    </row>
    <row r="61" spans="8:23">
      <c r="H61" s="27"/>
      <c r="I61" s="30"/>
      <c r="J61" s="57"/>
      <c r="K61" s="46" t="str">
        <f t="shared" si="0"/>
        <v/>
      </c>
      <c r="L61" s="47" cm="1">
        <f t="array" ref="L61">IFERROR(
IF(OR(L$11="",$H61=""),"",
SUMIFS(収穫記録!$P:$P,収穫記録!$D:$D,L$11,収穫記録!$I:$I,$I$5,収穫記録!$J:$J,$I$6,収穫記録!$F:$F,$H61,収穫記録!$B:$B,"&gt;="&amp;$I$3,収穫記録!$B:$B,"&lt;="&amp;$I$4)
/_xlfn.UNIQUE(_xlfn._xlws.FILTER($G:$G,$F:$F=$I$7))
/IF($I$8="総計",1,$J61/10)
),0)</f>
        <v>0</v>
      </c>
      <c r="M61" s="58" t="str" cm="1">
        <f t="array" ref="M61">IFERROR(
IF(OR(M$11="",$H61=""),"",
SUMIFS(収穫記録!$P:$P,収穫記録!$D:$D,M$11,収穫記録!$I:$I,$I$5,収穫記録!$J:$J,$I$6,収穫記録!$F:$F,$H61,収穫記録!$B:$B,"&gt;="&amp;$I$3,収穫記録!$B:$B,"&lt;="&amp;$I$4)
/_xlfn.UNIQUE(_xlfn._xlws.FILTER($G:$G,$F:$F=$I$7))
/IF($I$8="総計",1,$J61/10)
),0)</f>
        <v/>
      </c>
      <c r="N61" s="58" t="str" cm="1">
        <f t="array" ref="N61">IFERROR(
IF(OR(N$11="",$H61=""),"",
SUMIFS(収穫記録!$P:$P,収穫記録!$D:$D,N$11,収穫記録!$I:$I,$I$5,収穫記録!$J:$J,$I$6,収穫記録!$F:$F,$H61,収穫記録!$B:$B,"&gt;="&amp;$I$3,収穫記録!$B:$B,"&lt;="&amp;$I$4)
/_xlfn.UNIQUE(_xlfn._xlws.FILTER($G:$G,$F:$F=$I$7))
/IF($I$8="総計",1,$J61/10)
),0)</f>
        <v/>
      </c>
      <c r="O61" s="58" t="str" cm="1">
        <f t="array" ref="O61">IFERROR(
IF(OR(O$11="",$H61=""),"",
SUMIFS(収穫記録!$P:$P,収穫記録!$D:$D,O$11,収穫記録!$I:$I,$I$5,収穫記録!$J:$J,$I$6,収穫記録!$F:$F,$H61,収穫記録!$B:$B,"&gt;="&amp;$I$3,収穫記録!$B:$B,"&lt;="&amp;$I$4)
/_xlfn.UNIQUE(_xlfn._xlws.FILTER($G:$G,$F:$F=$I$7))
/IF($I$8="総計",1,$J61/10)
),0)</f>
        <v/>
      </c>
      <c r="P61" s="58" t="str" cm="1">
        <f t="array" ref="P61">IFERROR(
IF(OR(P$11="",$H61=""),"",
SUMIFS(収穫記録!$P:$P,収穫記録!$D:$D,P$11,収穫記録!$I:$I,$I$5,収穫記録!$J:$J,$I$6,収穫記録!$F:$F,$H61,収穫記録!$B:$B,"&gt;="&amp;$I$3,収穫記録!$B:$B,"&lt;="&amp;$I$4)
/_xlfn.UNIQUE(_xlfn._xlws.FILTER($G:$G,$F:$F=$I$7))
/IF($I$8="総計",1,$J61/10)
),0)</f>
        <v/>
      </c>
      <c r="Q61" s="58" t="str" cm="1">
        <f t="array" ref="Q61">IFERROR(
IF(OR(Q$11="",$H61=""),"",
SUMIFS(収穫記録!$P:$P,収穫記録!$D:$D,Q$11,収穫記録!$I:$I,$I$5,収穫記録!$J:$J,$I$6,収穫記録!$F:$F,$H61,収穫記録!$B:$B,"&gt;="&amp;$I$3,収穫記録!$B:$B,"&lt;="&amp;$I$4)
/_xlfn.UNIQUE(_xlfn._xlws.FILTER($G:$G,$F:$F=$I$7))
/IF($I$8="総計",1,$J61/10)
),0)</f>
        <v/>
      </c>
      <c r="R61" s="58" t="str" cm="1">
        <f t="array" ref="R61">IFERROR(
IF(OR(R$11="",$H61=""),"",
SUMIFS(収穫記録!$P:$P,収穫記録!$D:$D,R$11,収穫記録!$I:$I,$I$5,収穫記録!$J:$J,$I$6,収穫記録!$F:$F,$H61,収穫記録!$B:$B,"&gt;="&amp;$I$3,収穫記録!$B:$B,"&lt;="&amp;$I$4)
/_xlfn.UNIQUE(_xlfn._xlws.FILTER($G:$G,$F:$F=$I$7))
/IF($I$8="総計",1,$J61/10)
),0)</f>
        <v/>
      </c>
      <c r="S61" s="58" t="str" cm="1">
        <f t="array" ref="S61">IFERROR(
IF(OR(S$11="",$H61=""),"",
SUMIFS(収穫記録!$P:$P,収穫記録!$D:$D,S$11,収穫記録!$I:$I,$I$5,収穫記録!$J:$J,$I$6,収穫記録!$F:$F,$H61,収穫記録!$B:$B,"&gt;="&amp;$I$3,収穫記録!$B:$B,"&lt;="&amp;$I$4)
/_xlfn.UNIQUE(_xlfn._xlws.FILTER($G:$G,$F:$F=$I$7))
/IF($I$8="総計",1,$J61/10)
),0)</f>
        <v/>
      </c>
      <c r="T61" s="58" t="str" cm="1">
        <f t="array" ref="T61">IFERROR(
IF(OR(T$11="",$H61=""),"",
SUMIFS(収穫記録!$P:$P,収穫記録!$D:$D,T$11,収穫記録!$I:$I,$I$5,収穫記録!$J:$J,$I$6,収穫記録!$F:$F,$H61,収穫記録!$B:$B,"&gt;="&amp;$I$3,収穫記録!$B:$B,"&lt;="&amp;$I$4)
/_xlfn.UNIQUE(_xlfn._xlws.FILTER($G:$G,$F:$F=$I$7))
/IF($I$8="総計",1,$J61/10)
),0)</f>
        <v/>
      </c>
      <c r="U61" s="58" t="str" cm="1">
        <f t="array" ref="U61">IFERROR(
IF(OR(U$11="",$H61=""),"",
SUMIFS(収穫記録!$P:$P,収穫記録!$D:$D,U$11,収穫記録!$I:$I,$I$5,収穫記録!$J:$J,$I$6,収穫記録!$F:$F,$H61,収穫記録!$B:$B,"&gt;="&amp;$I$3,収穫記録!$B:$B,"&lt;="&amp;$I$4)
/_xlfn.UNIQUE(_xlfn._xlws.FILTER($G:$G,$F:$F=$I$7))
/IF($I$8="総計",1,$J61/10)
),0)</f>
        <v/>
      </c>
      <c r="V61" s="58" t="str" cm="1">
        <f t="array" ref="V61">IFERROR(
IF(OR(V$11="",$H61=""),"",
SUMIFS(収穫記録!$P:$P,収穫記録!$D:$D,V$11,収穫記録!$I:$I,$I$5,収穫記録!$J:$J,$I$6,収穫記録!$F:$F,$H61,収穫記録!$B:$B,"&gt;="&amp;$I$3,収穫記録!$B:$B,"&lt;="&amp;$I$4)
/_xlfn.UNIQUE(_xlfn._xlws.FILTER($G:$G,$F:$F=$I$7))
/IF($I$8="総計",1,$J61/10)
),0)</f>
        <v/>
      </c>
      <c r="W61" s="58" t="str" cm="1">
        <f t="array" ref="W61">IFERROR(
IF(OR(W$11="",$H61=""),"",
SUMIFS(収穫記録!$P:$P,収穫記録!$D:$D,W$11,収穫記録!$I:$I,$I$5,収穫記録!$J:$J,$I$6,収穫記録!$F:$F,$H61,収穫記録!$B:$B,"&gt;="&amp;$I$3,収穫記録!$B:$B,"&lt;="&amp;$I$4)
/_xlfn.UNIQUE(_xlfn._xlws.FILTER($G:$G,$F:$F=$I$7))
/IF($I$8="総計",1,$J61/10)
),0)</f>
        <v/>
      </c>
    </row>
    <row r="62" spans="8:23">
      <c r="H62" s="27"/>
      <c r="I62" s="30"/>
      <c r="J62" s="57"/>
      <c r="K62" s="46" t="str">
        <f t="shared" si="0"/>
        <v/>
      </c>
      <c r="L62" s="47" cm="1">
        <f t="array" ref="L62">IFERROR(
IF(OR(L$11="",$H62=""),"",
SUMIFS(収穫記録!$P:$P,収穫記録!$D:$D,L$11,収穫記録!$I:$I,$I$5,収穫記録!$J:$J,$I$6,収穫記録!$F:$F,$H62,収穫記録!$B:$B,"&gt;="&amp;$I$3,収穫記録!$B:$B,"&lt;="&amp;$I$4)
/_xlfn.UNIQUE(_xlfn._xlws.FILTER($G:$G,$F:$F=$I$7))
/IF($I$8="総計",1,$J62/10)
),0)</f>
        <v>0</v>
      </c>
      <c r="M62" s="58" t="str" cm="1">
        <f t="array" ref="M62">IFERROR(
IF(OR(M$11="",$H62=""),"",
SUMIFS(収穫記録!$P:$P,収穫記録!$D:$D,M$11,収穫記録!$I:$I,$I$5,収穫記録!$J:$J,$I$6,収穫記録!$F:$F,$H62,収穫記録!$B:$B,"&gt;="&amp;$I$3,収穫記録!$B:$B,"&lt;="&amp;$I$4)
/_xlfn.UNIQUE(_xlfn._xlws.FILTER($G:$G,$F:$F=$I$7))
/IF($I$8="総計",1,$J62/10)
),0)</f>
        <v/>
      </c>
      <c r="N62" s="58" t="str" cm="1">
        <f t="array" ref="N62">IFERROR(
IF(OR(N$11="",$H62=""),"",
SUMIFS(収穫記録!$P:$P,収穫記録!$D:$D,N$11,収穫記録!$I:$I,$I$5,収穫記録!$J:$J,$I$6,収穫記録!$F:$F,$H62,収穫記録!$B:$B,"&gt;="&amp;$I$3,収穫記録!$B:$B,"&lt;="&amp;$I$4)
/_xlfn.UNIQUE(_xlfn._xlws.FILTER($G:$G,$F:$F=$I$7))
/IF($I$8="総計",1,$J62/10)
),0)</f>
        <v/>
      </c>
      <c r="O62" s="58" t="str" cm="1">
        <f t="array" ref="O62">IFERROR(
IF(OR(O$11="",$H62=""),"",
SUMIFS(収穫記録!$P:$P,収穫記録!$D:$D,O$11,収穫記録!$I:$I,$I$5,収穫記録!$J:$J,$I$6,収穫記録!$F:$F,$H62,収穫記録!$B:$B,"&gt;="&amp;$I$3,収穫記録!$B:$B,"&lt;="&amp;$I$4)
/_xlfn.UNIQUE(_xlfn._xlws.FILTER($G:$G,$F:$F=$I$7))
/IF($I$8="総計",1,$J62/10)
),0)</f>
        <v/>
      </c>
      <c r="P62" s="58" t="str" cm="1">
        <f t="array" ref="P62">IFERROR(
IF(OR(P$11="",$H62=""),"",
SUMIFS(収穫記録!$P:$P,収穫記録!$D:$D,P$11,収穫記録!$I:$I,$I$5,収穫記録!$J:$J,$I$6,収穫記録!$F:$F,$H62,収穫記録!$B:$B,"&gt;="&amp;$I$3,収穫記録!$B:$B,"&lt;="&amp;$I$4)
/_xlfn.UNIQUE(_xlfn._xlws.FILTER($G:$G,$F:$F=$I$7))
/IF($I$8="総計",1,$J62/10)
),0)</f>
        <v/>
      </c>
      <c r="Q62" s="58" t="str" cm="1">
        <f t="array" ref="Q62">IFERROR(
IF(OR(Q$11="",$H62=""),"",
SUMIFS(収穫記録!$P:$P,収穫記録!$D:$D,Q$11,収穫記録!$I:$I,$I$5,収穫記録!$J:$J,$I$6,収穫記録!$F:$F,$H62,収穫記録!$B:$B,"&gt;="&amp;$I$3,収穫記録!$B:$B,"&lt;="&amp;$I$4)
/_xlfn.UNIQUE(_xlfn._xlws.FILTER($G:$G,$F:$F=$I$7))
/IF($I$8="総計",1,$J62/10)
),0)</f>
        <v/>
      </c>
      <c r="R62" s="58" t="str" cm="1">
        <f t="array" ref="R62">IFERROR(
IF(OR(R$11="",$H62=""),"",
SUMIFS(収穫記録!$P:$P,収穫記録!$D:$D,R$11,収穫記録!$I:$I,$I$5,収穫記録!$J:$J,$I$6,収穫記録!$F:$F,$H62,収穫記録!$B:$B,"&gt;="&amp;$I$3,収穫記録!$B:$B,"&lt;="&amp;$I$4)
/_xlfn.UNIQUE(_xlfn._xlws.FILTER($G:$G,$F:$F=$I$7))
/IF($I$8="総計",1,$J62/10)
),0)</f>
        <v/>
      </c>
      <c r="S62" s="58" t="str" cm="1">
        <f t="array" ref="S62">IFERROR(
IF(OR(S$11="",$H62=""),"",
SUMIFS(収穫記録!$P:$P,収穫記録!$D:$D,S$11,収穫記録!$I:$I,$I$5,収穫記録!$J:$J,$I$6,収穫記録!$F:$F,$H62,収穫記録!$B:$B,"&gt;="&amp;$I$3,収穫記録!$B:$B,"&lt;="&amp;$I$4)
/_xlfn.UNIQUE(_xlfn._xlws.FILTER($G:$G,$F:$F=$I$7))
/IF($I$8="総計",1,$J62/10)
),0)</f>
        <v/>
      </c>
      <c r="T62" s="58" t="str" cm="1">
        <f t="array" ref="T62">IFERROR(
IF(OR(T$11="",$H62=""),"",
SUMIFS(収穫記録!$P:$P,収穫記録!$D:$D,T$11,収穫記録!$I:$I,$I$5,収穫記録!$J:$J,$I$6,収穫記録!$F:$F,$H62,収穫記録!$B:$B,"&gt;="&amp;$I$3,収穫記録!$B:$B,"&lt;="&amp;$I$4)
/_xlfn.UNIQUE(_xlfn._xlws.FILTER($G:$G,$F:$F=$I$7))
/IF($I$8="総計",1,$J62/10)
),0)</f>
        <v/>
      </c>
      <c r="U62" s="58" t="str" cm="1">
        <f t="array" ref="U62">IFERROR(
IF(OR(U$11="",$H62=""),"",
SUMIFS(収穫記録!$P:$P,収穫記録!$D:$D,U$11,収穫記録!$I:$I,$I$5,収穫記録!$J:$J,$I$6,収穫記録!$F:$F,$H62,収穫記録!$B:$B,"&gt;="&amp;$I$3,収穫記録!$B:$B,"&lt;="&amp;$I$4)
/_xlfn.UNIQUE(_xlfn._xlws.FILTER($G:$G,$F:$F=$I$7))
/IF($I$8="総計",1,$J62/10)
),0)</f>
        <v/>
      </c>
      <c r="V62" s="58" t="str" cm="1">
        <f t="array" ref="V62">IFERROR(
IF(OR(V$11="",$H62=""),"",
SUMIFS(収穫記録!$P:$P,収穫記録!$D:$D,V$11,収穫記録!$I:$I,$I$5,収穫記録!$J:$J,$I$6,収穫記録!$F:$F,$H62,収穫記録!$B:$B,"&gt;="&amp;$I$3,収穫記録!$B:$B,"&lt;="&amp;$I$4)
/_xlfn.UNIQUE(_xlfn._xlws.FILTER($G:$G,$F:$F=$I$7))
/IF($I$8="総計",1,$J62/10)
),0)</f>
        <v/>
      </c>
      <c r="W62" s="58" t="str" cm="1">
        <f t="array" ref="W62">IFERROR(
IF(OR(W$11="",$H62=""),"",
SUMIFS(収穫記録!$P:$P,収穫記録!$D:$D,W$11,収穫記録!$I:$I,$I$5,収穫記録!$J:$J,$I$6,収穫記録!$F:$F,$H62,収穫記録!$B:$B,"&gt;="&amp;$I$3,収穫記録!$B:$B,"&lt;="&amp;$I$4)
/_xlfn.UNIQUE(_xlfn._xlws.FILTER($G:$G,$F:$F=$I$7))
/IF($I$8="総計",1,$J62/10)
),0)</f>
        <v/>
      </c>
    </row>
    <row r="63" spans="8:23">
      <c r="H63" s="27"/>
      <c r="I63" s="30"/>
      <c r="J63" s="57"/>
      <c r="K63" s="46" t="str">
        <f t="shared" si="0"/>
        <v/>
      </c>
      <c r="L63" s="47" cm="1">
        <f t="array" ref="L63">IFERROR(
IF(OR(L$11="",$H63=""),"",
SUMIFS(収穫記録!$P:$P,収穫記録!$D:$D,L$11,収穫記録!$I:$I,$I$5,収穫記録!$J:$J,$I$6,収穫記録!$F:$F,$H63,収穫記録!$B:$B,"&gt;="&amp;$I$3,収穫記録!$B:$B,"&lt;="&amp;$I$4)
/_xlfn.UNIQUE(_xlfn._xlws.FILTER($G:$G,$F:$F=$I$7))
/IF($I$8="総計",1,$J63/10)
),0)</f>
        <v>0</v>
      </c>
      <c r="M63" s="58" t="str" cm="1">
        <f t="array" ref="M63">IFERROR(
IF(OR(M$11="",$H63=""),"",
SUMIFS(収穫記録!$P:$P,収穫記録!$D:$D,M$11,収穫記録!$I:$I,$I$5,収穫記録!$J:$J,$I$6,収穫記録!$F:$F,$H63,収穫記録!$B:$B,"&gt;="&amp;$I$3,収穫記録!$B:$B,"&lt;="&amp;$I$4)
/_xlfn.UNIQUE(_xlfn._xlws.FILTER($G:$G,$F:$F=$I$7))
/IF($I$8="総計",1,$J63/10)
),0)</f>
        <v/>
      </c>
      <c r="N63" s="58" t="str" cm="1">
        <f t="array" ref="N63">IFERROR(
IF(OR(N$11="",$H63=""),"",
SUMIFS(収穫記録!$P:$P,収穫記録!$D:$D,N$11,収穫記録!$I:$I,$I$5,収穫記録!$J:$J,$I$6,収穫記録!$F:$F,$H63,収穫記録!$B:$B,"&gt;="&amp;$I$3,収穫記録!$B:$B,"&lt;="&amp;$I$4)
/_xlfn.UNIQUE(_xlfn._xlws.FILTER($G:$G,$F:$F=$I$7))
/IF($I$8="総計",1,$J63/10)
),0)</f>
        <v/>
      </c>
      <c r="O63" s="58" t="str" cm="1">
        <f t="array" ref="O63">IFERROR(
IF(OR(O$11="",$H63=""),"",
SUMIFS(収穫記録!$P:$P,収穫記録!$D:$D,O$11,収穫記録!$I:$I,$I$5,収穫記録!$J:$J,$I$6,収穫記録!$F:$F,$H63,収穫記録!$B:$B,"&gt;="&amp;$I$3,収穫記録!$B:$B,"&lt;="&amp;$I$4)
/_xlfn.UNIQUE(_xlfn._xlws.FILTER($G:$G,$F:$F=$I$7))
/IF($I$8="総計",1,$J63/10)
),0)</f>
        <v/>
      </c>
      <c r="P63" s="58" t="str" cm="1">
        <f t="array" ref="P63">IFERROR(
IF(OR(P$11="",$H63=""),"",
SUMIFS(収穫記録!$P:$P,収穫記録!$D:$D,P$11,収穫記録!$I:$I,$I$5,収穫記録!$J:$J,$I$6,収穫記録!$F:$F,$H63,収穫記録!$B:$B,"&gt;="&amp;$I$3,収穫記録!$B:$B,"&lt;="&amp;$I$4)
/_xlfn.UNIQUE(_xlfn._xlws.FILTER($G:$G,$F:$F=$I$7))
/IF($I$8="総計",1,$J63/10)
),0)</f>
        <v/>
      </c>
      <c r="Q63" s="58" t="str" cm="1">
        <f t="array" ref="Q63">IFERROR(
IF(OR(Q$11="",$H63=""),"",
SUMIFS(収穫記録!$P:$P,収穫記録!$D:$D,Q$11,収穫記録!$I:$I,$I$5,収穫記録!$J:$J,$I$6,収穫記録!$F:$F,$H63,収穫記録!$B:$B,"&gt;="&amp;$I$3,収穫記録!$B:$B,"&lt;="&amp;$I$4)
/_xlfn.UNIQUE(_xlfn._xlws.FILTER($G:$G,$F:$F=$I$7))
/IF($I$8="総計",1,$J63/10)
),0)</f>
        <v/>
      </c>
      <c r="R63" s="58" t="str" cm="1">
        <f t="array" ref="R63">IFERROR(
IF(OR(R$11="",$H63=""),"",
SUMIFS(収穫記録!$P:$P,収穫記録!$D:$D,R$11,収穫記録!$I:$I,$I$5,収穫記録!$J:$J,$I$6,収穫記録!$F:$F,$H63,収穫記録!$B:$B,"&gt;="&amp;$I$3,収穫記録!$B:$B,"&lt;="&amp;$I$4)
/_xlfn.UNIQUE(_xlfn._xlws.FILTER($G:$G,$F:$F=$I$7))
/IF($I$8="総計",1,$J63/10)
),0)</f>
        <v/>
      </c>
      <c r="S63" s="58" t="str" cm="1">
        <f t="array" ref="S63">IFERROR(
IF(OR(S$11="",$H63=""),"",
SUMIFS(収穫記録!$P:$P,収穫記録!$D:$D,S$11,収穫記録!$I:$I,$I$5,収穫記録!$J:$J,$I$6,収穫記録!$F:$F,$H63,収穫記録!$B:$B,"&gt;="&amp;$I$3,収穫記録!$B:$B,"&lt;="&amp;$I$4)
/_xlfn.UNIQUE(_xlfn._xlws.FILTER($G:$G,$F:$F=$I$7))
/IF($I$8="総計",1,$J63/10)
),0)</f>
        <v/>
      </c>
      <c r="T63" s="58" t="str" cm="1">
        <f t="array" ref="T63">IFERROR(
IF(OR(T$11="",$H63=""),"",
SUMIFS(収穫記録!$P:$P,収穫記録!$D:$D,T$11,収穫記録!$I:$I,$I$5,収穫記録!$J:$J,$I$6,収穫記録!$F:$F,$H63,収穫記録!$B:$B,"&gt;="&amp;$I$3,収穫記録!$B:$B,"&lt;="&amp;$I$4)
/_xlfn.UNIQUE(_xlfn._xlws.FILTER($G:$G,$F:$F=$I$7))
/IF($I$8="総計",1,$J63/10)
),0)</f>
        <v/>
      </c>
      <c r="U63" s="58" t="str" cm="1">
        <f t="array" ref="U63">IFERROR(
IF(OR(U$11="",$H63=""),"",
SUMIFS(収穫記録!$P:$P,収穫記録!$D:$D,U$11,収穫記録!$I:$I,$I$5,収穫記録!$J:$J,$I$6,収穫記録!$F:$F,$H63,収穫記録!$B:$B,"&gt;="&amp;$I$3,収穫記録!$B:$B,"&lt;="&amp;$I$4)
/_xlfn.UNIQUE(_xlfn._xlws.FILTER($G:$G,$F:$F=$I$7))
/IF($I$8="総計",1,$J63/10)
),0)</f>
        <v/>
      </c>
      <c r="V63" s="58" t="str" cm="1">
        <f t="array" ref="V63">IFERROR(
IF(OR(V$11="",$H63=""),"",
SUMIFS(収穫記録!$P:$P,収穫記録!$D:$D,V$11,収穫記録!$I:$I,$I$5,収穫記録!$J:$J,$I$6,収穫記録!$F:$F,$H63,収穫記録!$B:$B,"&gt;="&amp;$I$3,収穫記録!$B:$B,"&lt;="&amp;$I$4)
/_xlfn.UNIQUE(_xlfn._xlws.FILTER($G:$G,$F:$F=$I$7))
/IF($I$8="総計",1,$J63/10)
),0)</f>
        <v/>
      </c>
      <c r="W63" s="58" t="str" cm="1">
        <f t="array" ref="W63">IFERROR(
IF(OR(W$11="",$H63=""),"",
SUMIFS(収穫記録!$P:$P,収穫記録!$D:$D,W$11,収穫記録!$I:$I,$I$5,収穫記録!$J:$J,$I$6,収穫記録!$F:$F,$H63,収穫記録!$B:$B,"&gt;="&amp;$I$3,収穫記録!$B:$B,"&lt;="&amp;$I$4)
/_xlfn.UNIQUE(_xlfn._xlws.FILTER($G:$G,$F:$F=$I$7))
/IF($I$8="総計",1,$J63/10)
),0)</f>
        <v/>
      </c>
    </row>
    <row r="64" spans="8:23">
      <c r="H64" s="27"/>
      <c r="I64" s="30"/>
      <c r="J64" s="57"/>
      <c r="K64" s="46" t="str">
        <f t="shared" si="0"/>
        <v/>
      </c>
      <c r="L64" s="47" cm="1">
        <f t="array" ref="L64">IFERROR(
IF(OR(L$11="",$H64=""),"",
SUMIFS(収穫記録!$P:$P,収穫記録!$D:$D,L$11,収穫記録!$I:$I,$I$5,収穫記録!$J:$J,$I$6,収穫記録!$F:$F,$H64,収穫記録!$B:$B,"&gt;="&amp;$I$3,収穫記録!$B:$B,"&lt;="&amp;$I$4)
/_xlfn.UNIQUE(_xlfn._xlws.FILTER($G:$G,$F:$F=$I$7))
/IF($I$8="総計",1,$J64/10)
),0)</f>
        <v>0</v>
      </c>
      <c r="M64" s="58" t="str" cm="1">
        <f t="array" ref="M64">IFERROR(
IF(OR(M$11="",$H64=""),"",
SUMIFS(収穫記録!$P:$P,収穫記録!$D:$D,M$11,収穫記録!$I:$I,$I$5,収穫記録!$J:$J,$I$6,収穫記録!$F:$F,$H64,収穫記録!$B:$B,"&gt;="&amp;$I$3,収穫記録!$B:$B,"&lt;="&amp;$I$4)
/_xlfn.UNIQUE(_xlfn._xlws.FILTER($G:$G,$F:$F=$I$7))
/IF($I$8="総計",1,$J64/10)
),0)</f>
        <v/>
      </c>
      <c r="N64" s="58" t="str" cm="1">
        <f t="array" ref="N64">IFERROR(
IF(OR(N$11="",$H64=""),"",
SUMIFS(収穫記録!$P:$P,収穫記録!$D:$D,N$11,収穫記録!$I:$I,$I$5,収穫記録!$J:$J,$I$6,収穫記録!$F:$F,$H64,収穫記録!$B:$B,"&gt;="&amp;$I$3,収穫記録!$B:$B,"&lt;="&amp;$I$4)
/_xlfn.UNIQUE(_xlfn._xlws.FILTER($G:$G,$F:$F=$I$7))
/IF($I$8="総計",1,$J64/10)
),0)</f>
        <v/>
      </c>
      <c r="O64" s="58" t="str" cm="1">
        <f t="array" ref="O64">IFERROR(
IF(OR(O$11="",$H64=""),"",
SUMIFS(収穫記録!$P:$P,収穫記録!$D:$D,O$11,収穫記録!$I:$I,$I$5,収穫記録!$J:$J,$I$6,収穫記録!$F:$F,$H64,収穫記録!$B:$B,"&gt;="&amp;$I$3,収穫記録!$B:$B,"&lt;="&amp;$I$4)
/_xlfn.UNIQUE(_xlfn._xlws.FILTER($G:$G,$F:$F=$I$7))
/IF($I$8="総計",1,$J64/10)
),0)</f>
        <v/>
      </c>
      <c r="P64" s="58" t="str" cm="1">
        <f t="array" ref="P64">IFERROR(
IF(OR(P$11="",$H64=""),"",
SUMIFS(収穫記録!$P:$P,収穫記録!$D:$D,P$11,収穫記録!$I:$I,$I$5,収穫記録!$J:$J,$I$6,収穫記録!$F:$F,$H64,収穫記録!$B:$B,"&gt;="&amp;$I$3,収穫記録!$B:$B,"&lt;="&amp;$I$4)
/_xlfn.UNIQUE(_xlfn._xlws.FILTER($G:$G,$F:$F=$I$7))
/IF($I$8="総計",1,$J64/10)
),0)</f>
        <v/>
      </c>
      <c r="Q64" s="58" t="str" cm="1">
        <f t="array" ref="Q64">IFERROR(
IF(OR(Q$11="",$H64=""),"",
SUMIFS(収穫記録!$P:$P,収穫記録!$D:$D,Q$11,収穫記録!$I:$I,$I$5,収穫記録!$J:$J,$I$6,収穫記録!$F:$F,$H64,収穫記録!$B:$B,"&gt;="&amp;$I$3,収穫記録!$B:$B,"&lt;="&amp;$I$4)
/_xlfn.UNIQUE(_xlfn._xlws.FILTER($G:$G,$F:$F=$I$7))
/IF($I$8="総計",1,$J64/10)
),0)</f>
        <v/>
      </c>
      <c r="R64" s="58" t="str" cm="1">
        <f t="array" ref="R64">IFERROR(
IF(OR(R$11="",$H64=""),"",
SUMIFS(収穫記録!$P:$P,収穫記録!$D:$D,R$11,収穫記録!$I:$I,$I$5,収穫記録!$J:$J,$I$6,収穫記録!$F:$F,$H64,収穫記録!$B:$B,"&gt;="&amp;$I$3,収穫記録!$B:$B,"&lt;="&amp;$I$4)
/_xlfn.UNIQUE(_xlfn._xlws.FILTER($G:$G,$F:$F=$I$7))
/IF($I$8="総計",1,$J64/10)
),0)</f>
        <v/>
      </c>
      <c r="S64" s="58" t="str" cm="1">
        <f t="array" ref="S64">IFERROR(
IF(OR(S$11="",$H64=""),"",
SUMIFS(収穫記録!$P:$P,収穫記録!$D:$D,S$11,収穫記録!$I:$I,$I$5,収穫記録!$J:$J,$I$6,収穫記録!$F:$F,$H64,収穫記録!$B:$B,"&gt;="&amp;$I$3,収穫記録!$B:$B,"&lt;="&amp;$I$4)
/_xlfn.UNIQUE(_xlfn._xlws.FILTER($G:$G,$F:$F=$I$7))
/IF($I$8="総計",1,$J64/10)
),0)</f>
        <v/>
      </c>
      <c r="T64" s="58" t="str" cm="1">
        <f t="array" ref="T64">IFERROR(
IF(OR(T$11="",$H64=""),"",
SUMIFS(収穫記録!$P:$P,収穫記録!$D:$D,T$11,収穫記録!$I:$I,$I$5,収穫記録!$J:$J,$I$6,収穫記録!$F:$F,$H64,収穫記録!$B:$B,"&gt;="&amp;$I$3,収穫記録!$B:$B,"&lt;="&amp;$I$4)
/_xlfn.UNIQUE(_xlfn._xlws.FILTER($G:$G,$F:$F=$I$7))
/IF($I$8="総計",1,$J64/10)
),0)</f>
        <v/>
      </c>
      <c r="U64" s="58" t="str" cm="1">
        <f t="array" ref="U64">IFERROR(
IF(OR(U$11="",$H64=""),"",
SUMIFS(収穫記録!$P:$P,収穫記録!$D:$D,U$11,収穫記録!$I:$I,$I$5,収穫記録!$J:$J,$I$6,収穫記録!$F:$F,$H64,収穫記録!$B:$B,"&gt;="&amp;$I$3,収穫記録!$B:$B,"&lt;="&amp;$I$4)
/_xlfn.UNIQUE(_xlfn._xlws.FILTER($G:$G,$F:$F=$I$7))
/IF($I$8="総計",1,$J64/10)
),0)</f>
        <v/>
      </c>
      <c r="V64" s="58" t="str" cm="1">
        <f t="array" ref="V64">IFERROR(
IF(OR(V$11="",$H64=""),"",
SUMIFS(収穫記録!$P:$P,収穫記録!$D:$D,V$11,収穫記録!$I:$I,$I$5,収穫記録!$J:$J,$I$6,収穫記録!$F:$F,$H64,収穫記録!$B:$B,"&gt;="&amp;$I$3,収穫記録!$B:$B,"&lt;="&amp;$I$4)
/_xlfn.UNIQUE(_xlfn._xlws.FILTER($G:$G,$F:$F=$I$7))
/IF($I$8="総計",1,$J64/10)
),0)</f>
        <v/>
      </c>
      <c r="W64" s="58" t="str" cm="1">
        <f t="array" ref="W64">IFERROR(
IF(OR(W$11="",$H64=""),"",
SUMIFS(収穫記録!$P:$P,収穫記録!$D:$D,W$11,収穫記録!$I:$I,$I$5,収穫記録!$J:$J,$I$6,収穫記録!$F:$F,$H64,収穫記録!$B:$B,"&gt;="&amp;$I$3,収穫記録!$B:$B,"&lt;="&amp;$I$4)
/_xlfn.UNIQUE(_xlfn._xlws.FILTER($G:$G,$F:$F=$I$7))
/IF($I$8="総計",1,$J64/10)
),0)</f>
        <v/>
      </c>
    </row>
    <row r="65" spans="8:23">
      <c r="H65" s="27"/>
      <c r="I65" s="30"/>
      <c r="J65" s="57"/>
      <c r="K65" s="46" t="str">
        <f t="shared" si="0"/>
        <v/>
      </c>
      <c r="L65" s="47" cm="1">
        <f t="array" ref="L65">IFERROR(
IF(OR(L$11="",$H65=""),"",
SUMIFS(収穫記録!$P:$P,収穫記録!$D:$D,L$11,収穫記録!$I:$I,$I$5,収穫記録!$J:$J,$I$6,収穫記録!$F:$F,$H65,収穫記録!$B:$B,"&gt;="&amp;$I$3,収穫記録!$B:$B,"&lt;="&amp;$I$4)
/_xlfn.UNIQUE(_xlfn._xlws.FILTER($G:$G,$F:$F=$I$7))
/IF($I$8="総計",1,$J65/10)
),0)</f>
        <v>0</v>
      </c>
      <c r="M65" s="58" t="str" cm="1">
        <f t="array" ref="M65">IFERROR(
IF(OR(M$11="",$H65=""),"",
SUMIFS(収穫記録!$P:$P,収穫記録!$D:$D,M$11,収穫記録!$I:$I,$I$5,収穫記録!$J:$J,$I$6,収穫記録!$F:$F,$H65,収穫記録!$B:$B,"&gt;="&amp;$I$3,収穫記録!$B:$B,"&lt;="&amp;$I$4)
/_xlfn.UNIQUE(_xlfn._xlws.FILTER($G:$G,$F:$F=$I$7))
/IF($I$8="総計",1,$J65/10)
),0)</f>
        <v/>
      </c>
      <c r="N65" s="58" t="str" cm="1">
        <f t="array" ref="N65">IFERROR(
IF(OR(N$11="",$H65=""),"",
SUMIFS(収穫記録!$P:$P,収穫記録!$D:$D,N$11,収穫記録!$I:$I,$I$5,収穫記録!$J:$J,$I$6,収穫記録!$F:$F,$H65,収穫記録!$B:$B,"&gt;="&amp;$I$3,収穫記録!$B:$B,"&lt;="&amp;$I$4)
/_xlfn.UNIQUE(_xlfn._xlws.FILTER($G:$G,$F:$F=$I$7))
/IF($I$8="総計",1,$J65/10)
),0)</f>
        <v/>
      </c>
      <c r="O65" s="58" t="str" cm="1">
        <f t="array" ref="O65">IFERROR(
IF(OR(O$11="",$H65=""),"",
SUMIFS(収穫記録!$P:$P,収穫記録!$D:$D,O$11,収穫記録!$I:$I,$I$5,収穫記録!$J:$J,$I$6,収穫記録!$F:$F,$H65,収穫記録!$B:$B,"&gt;="&amp;$I$3,収穫記録!$B:$B,"&lt;="&amp;$I$4)
/_xlfn.UNIQUE(_xlfn._xlws.FILTER($G:$G,$F:$F=$I$7))
/IF($I$8="総計",1,$J65/10)
),0)</f>
        <v/>
      </c>
      <c r="P65" s="58" t="str" cm="1">
        <f t="array" ref="P65">IFERROR(
IF(OR(P$11="",$H65=""),"",
SUMIFS(収穫記録!$P:$P,収穫記録!$D:$D,P$11,収穫記録!$I:$I,$I$5,収穫記録!$J:$J,$I$6,収穫記録!$F:$F,$H65,収穫記録!$B:$B,"&gt;="&amp;$I$3,収穫記録!$B:$B,"&lt;="&amp;$I$4)
/_xlfn.UNIQUE(_xlfn._xlws.FILTER($G:$G,$F:$F=$I$7))
/IF($I$8="総計",1,$J65/10)
),0)</f>
        <v/>
      </c>
      <c r="Q65" s="58" t="str" cm="1">
        <f t="array" ref="Q65">IFERROR(
IF(OR(Q$11="",$H65=""),"",
SUMIFS(収穫記録!$P:$P,収穫記録!$D:$D,Q$11,収穫記録!$I:$I,$I$5,収穫記録!$J:$J,$I$6,収穫記録!$F:$F,$H65,収穫記録!$B:$B,"&gt;="&amp;$I$3,収穫記録!$B:$B,"&lt;="&amp;$I$4)
/_xlfn.UNIQUE(_xlfn._xlws.FILTER($G:$G,$F:$F=$I$7))
/IF($I$8="総計",1,$J65/10)
),0)</f>
        <v/>
      </c>
      <c r="R65" s="58" t="str" cm="1">
        <f t="array" ref="R65">IFERROR(
IF(OR(R$11="",$H65=""),"",
SUMIFS(収穫記録!$P:$P,収穫記録!$D:$D,R$11,収穫記録!$I:$I,$I$5,収穫記録!$J:$J,$I$6,収穫記録!$F:$F,$H65,収穫記録!$B:$B,"&gt;="&amp;$I$3,収穫記録!$B:$B,"&lt;="&amp;$I$4)
/_xlfn.UNIQUE(_xlfn._xlws.FILTER($G:$G,$F:$F=$I$7))
/IF($I$8="総計",1,$J65/10)
),0)</f>
        <v/>
      </c>
      <c r="S65" s="58" t="str" cm="1">
        <f t="array" ref="S65">IFERROR(
IF(OR(S$11="",$H65=""),"",
SUMIFS(収穫記録!$P:$P,収穫記録!$D:$D,S$11,収穫記録!$I:$I,$I$5,収穫記録!$J:$J,$I$6,収穫記録!$F:$F,$H65,収穫記録!$B:$B,"&gt;="&amp;$I$3,収穫記録!$B:$B,"&lt;="&amp;$I$4)
/_xlfn.UNIQUE(_xlfn._xlws.FILTER($G:$G,$F:$F=$I$7))
/IF($I$8="総計",1,$J65/10)
),0)</f>
        <v/>
      </c>
      <c r="T65" s="58" t="str" cm="1">
        <f t="array" ref="T65">IFERROR(
IF(OR(T$11="",$H65=""),"",
SUMIFS(収穫記録!$P:$P,収穫記録!$D:$D,T$11,収穫記録!$I:$I,$I$5,収穫記録!$J:$J,$I$6,収穫記録!$F:$F,$H65,収穫記録!$B:$B,"&gt;="&amp;$I$3,収穫記録!$B:$B,"&lt;="&amp;$I$4)
/_xlfn.UNIQUE(_xlfn._xlws.FILTER($G:$G,$F:$F=$I$7))
/IF($I$8="総計",1,$J65/10)
),0)</f>
        <v/>
      </c>
      <c r="U65" s="58" t="str" cm="1">
        <f t="array" ref="U65">IFERROR(
IF(OR(U$11="",$H65=""),"",
SUMIFS(収穫記録!$P:$P,収穫記録!$D:$D,U$11,収穫記録!$I:$I,$I$5,収穫記録!$J:$J,$I$6,収穫記録!$F:$F,$H65,収穫記録!$B:$B,"&gt;="&amp;$I$3,収穫記録!$B:$B,"&lt;="&amp;$I$4)
/_xlfn.UNIQUE(_xlfn._xlws.FILTER($G:$G,$F:$F=$I$7))
/IF($I$8="総計",1,$J65/10)
),0)</f>
        <v/>
      </c>
      <c r="V65" s="58" t="str" cm="1">
        <f t="array" ref="V65">IFERROR(
IF(OR(V$11="",$H65=""),"",
SUMIFS(収穫記録!$P:$P,収穫記録!$D:$D,V$11,収穫記録!$I:$I,$I$5,収穫記録!$J:$J,$I$6,収穫記録!$F:$F,$H65,収穫記録!$B:$B,"&gt;="&amp;$I$3,収穫記録!$B:$B,"&lt;="&amp;$I$4)
/_xlfn.UNIQUE(_xlfn._xlws.FILTER($G:$G,$F:$F=$I$7))
/IF($I$8="総計",1,$J65/10)
),0)</f>
        <v/>
      </c>
      <c r="W65" s="58" t="str" cm="1">
        <f t="array" ref="W65">IFERROR(
IF(OR(W$11="",$H65=""),"",
SUMIFS(収穫記録!$P:$P,収穫記録!$D:$D,W$11,収穫記録!$I:$I,$I$5,収穫記録!$J:$J,$I$6,収穫記録!$F:$F,$H65,収穫記録!$B:$B,"&gt;="&amp;$I$3,収穫記録!$B:$B,"&lt;="&amp;$I$4)
/_xlfn.UNIQUE(_xlfn._xlws.FILTER($G:$G,$F:$F=$I$7))
/IF($I$8="総計",1,$J65/10)
),0)</f>
        <v/>
      </c>
    </row>
    <row r="66" spans="8:23">
      <c r="H66" s="27"/>
      <c r="I66" s="30"/>
      <c r="J66" s="57"/>
      <c r="K66" s="46" t="str">
        <f t="shared" si="0"/>
        <v/>
      </c>
      <c r="L66" s="47" cm="1">
        <f t="array" ref="L66">IFERROR(
IF(OR(L$11="",$H66=""),"",
SUMIFS(収穫記録!$P:$P,収穫記録!$D:$D,L$11,収穫記録!$I:$I,$I$5,収穫記録!$J:$J,$I$6,収穫記録!$F:$F,$H66,収穫記録!$B:$B,"&gt;="&amp;$I$3,収穫記録!$B:$B,"&lt;="&amp;$I$4)
/_xlfn.UNIQUE(_xlfn._xlws.FILTER($G:$G,$F:$F=$I$7))
/IF($I$8="総計",1,$J66/10)
),0)</f>
        <v>0</v>
      </c>
      <c r="M66" s="58" t="str" cm="1">
        <f t="array" ref="M66">IFERROR(
IF(OR(M$11="",$H66=""),"",
SUMIFS(収穫記録!$P:$P,収穫記録!$D:$D,M$11,収穫記録!$I:$I,$I$5,収穫記録!$J:$J,$I$6,収穫記録!$F:$F,$H66,収穫記録!$B:$B,"&gt;="&amp;$I$3,収穫記録!$B:$B,"&lt;="&amp;$I$4)
/_xlfn.UNIQUE(_xlfn._xlws.FILTER($G:$G,$F:$F=$I$7))
/IF($I$8="総計",1,$J66/10)
),0)</f>
        <v/>
      </c>
      <c r="N66" s="58" t="str" cm="1">
        <f t="array" ref="N66">IFERROR(
IF(OR(N$11="",$H66=""),"",
SUMIFS(収穫記録!$P:$P,収穫記録!$D:$D,N$11,収穫記録!$I:$I,$I$5,収穫記録!$J:$J,$I$6,収穫記録!$F:$F,$H66,収穫記録!$B:$B,"&gt;="&amp;$I$3,収穫記録!$B:$B,"&lt;="&amp;$I$4)
/_xlfn.UNIQUE(_xlfn._xlws.FILTER($G:$G,$F:$F=$I$7))
/IF($I$8="総計",1,$J66/10)
),0)</f>
        <v/>
      </c>
      <c r="O66" s="58" t="str" cm="1">
        <f t="array" ref="O66">IFERROR(
IF(OR(O$11="",$H66=""),"",
SUMIFS(収穫記録!$P:$P,収穫記録!$D:$D,O$11,収穫記録!$I:$I,$I$5,収穫記録!$J:$J,$I$6,収穫記録!$F:$F,$H66,収穫記録!$B:$B,"&gt;="&amp;$I$3,収穫記録!$B:$B,"&lt;="&amp;$I$4)
/_xlfn.UNIQUE(_xlfn._xlws.FILTER($G:$G,$F:$F=$I$7))
/IF($I$8="総計",1,$J66/10)
),0)</f>
        <v/>
      </c>
      <c r="P66" s="58" t="str" cm="1">
        <f t="array" ref="P66">IFERROR(
IF(OR(P$11="",$H66=""),"",
SUMIFS(収穫記録!$P:$P,収穫記録!$D:$D,P$11,収穫記録!$I:$I,$I$5,収穫記録!$J:$J,$I$6,収穫記録!$F:$F,$H66,収穫記録!$B:$B,"&gt;="&amp;$I$3,収穫記録!$B:$B,"&lt;="&amp;$I$4)
/_xlfn.UNIQUE(_xlfn._xlws.FILTER($G:$G,$F:$F=$I$7))
/IF($I$8="総計",1,$J66/10)
),0)</f>
        <v/>
      </c>
      <c r="Q66" s="58" t="str" cm="1">
        <f t="array" ref="Q66">IFERROR(
IF(OR(Q$11="",$H66=""),"",
SUMIFS(収穫記録!$P:$P,収穫記録!$D:$D,Q$11,収穫記録!$I:$I,$I$5,収穫記録!$J:$J,$I$6,収穫記録!$F:$F,$H66,収穫記録!$B:$B,"&gt;="&amp;$I$3,収穫記録!$B:$B,"&lt;="&amp;$I$4)
/_xlfn.UNIQUE(_xlfn._xlws.FILTER($G:$G,$F:$F=$I$7))
/IF($I$8="総計",1,$J66/10)
),0)</f>
        <v/>
      </c>
      <c r="R66" s="58" t="str" cm="1">
        <f t="array" ref="R66">IFERROR(
IF(OR(R$11="",$H66=""),"",
SUMIFS(収穫記録!$P:$P,収穫記録!$D:$D,R$11,収穫記録!$I:$I,$I$5,収穫記録!$J:$J,$I$6,収穫記録!$F:$F,$H66,収穫記録!$B:$B,"&gt;="&amp;$I$3,収穫記録!$B:$B,"&lt;="&amp;$I$4)
/_xlfn.UNIQUE(_xlfn._xlws.FILTER($G:$G,$F:$F=$I$7))
/IF($I$8="総計",1,$J66/10)
),0)</f>
        <v/>
      </c>
      <c r="S66" s="58" t="str" cm="1">
        <f t="array" ref="S66">IFERROR(
IF(OR(S$11="",$H66=""),"",
SUMIFS(収穫記録!$P:$P,収穫記録!$D:$D,S$11,収穫記録!$I:$I,$I$5,収穫記録!$J:$J,$I$6,収穫記録!$F:$F,$H66,収穫記録!$B:$B,"&gt;="&amp;$I$3,収穫記録!$B:$B,"&lt;="&amp;$I$4)
/_xlfn.UNIQUE(_xlfn._xlws.FILTER($G:$G,$F:$F=$I$7))
/IF($I$8="総計",1,$J66/10)
),0)</f>
        <v/>
      </c>
      <c r="T66" s="58" t="str" cm="1">
        <f t="array" ref="T66">IFERROR(
IF(OR(T$11="",$H66=""),"",
SUMIFS(収穫記録!$P:$P,収穫記録!$D:$D,T$11,収穫記録!$I:$I,$I$5,収穫記録!$J:$J,$I$6,収穫記録!$F:$F,$H66,収穫記録!$B:$B,"&gt;="&amp;$I$3,収穫記録!$B:$B,"&lt;="&amp;$I$4)
/_xlfn.UNIQUE(_xlfn._xlws.FILTER($G:$G,$F:$F=$I$7))
/IF($I$8="総計",1,$J66/10)
),0)</f>
        <v/>
      </c>
      <c r="U66" s="58" t="str" cm="1">
        <f t="array" ref="U66">IFERROR(
IF(OR(U$11="",$H66=""),"",
SUMIFS(収穫記録!$P:$P,収穫記録!$D:$D,U$11,収穫記録!$I:$I,$I$5,収穫記録!$J:$J,$I$6,収穫記録!$F:$F,$H66,収穫記録!$B:$B,"&gt;="&amp;$I$3,収穫記録!$B:$B,"&lt;="&amp;$I$4)
/_xlfn.UNIQUE(_xlfn._xlws.FILTER($G:$G,$F:$F=$I$7))
/IF($I$8="総計",1,$J66/10)
),0)</f>
        <v/>
      </c>
      <c r="V66" s="58" t="str" cm="1">
        <f t="array" ref="V66">IFERROR(
IF(OR(V$11="",$H66=""),"",
SUMIFS(収穫記録!$P:$P,収穫記録!$D:$D,V$11,収穫記録!$I:$I,$I$5,収穫記録!$J:$J,$I$6,収穫記録!$F:$F,$H66,収穫記録!$B:$B,"&gt;="&amp;$I$3,収穫記録!$B:$B,"&lt;="&amp;$I$4)
/_xlfn.UNIQUE(_xlfn._xlws.FILTER($G:$G,$F:$F=$I$7))
/IF($I$8="総計",1,$J66/10)
),0)</f>
        <v/>
      </c>
      <c r="W66" s="58" t="str" cm="1">
        <f t="array" ref="W66">IFERROR(
IF(OR(W$11="",$H66=""),"",
SUMIFS(収穫記録!$P:$P,収穫記録!$D:$D,W$11,収穫記録!$I:$I,$I$5,収穫記録!$J:$J,$I$6,収穫記録!$F:$F,$H66,収穫記録!$B:$B,"&gt;="&amp;$I$3,収穫記録!$B:$B,"&lt;="&amp;$I$4)
/_xlfn.UNIQUE(_xlfn._xlws.FILTER($G:$G,$F:$F=$I$7))
/IF($I$8="総計",1,$J66/10)
),0)</f>
        <v/>
      </c>
    </row>
    <row r="67" spans="8:23">
      <c r="H67" s="27"/>
      <c r="I67" s="30"/>
      <c r="J67" s="57"/>
      <c r="K67" s="46" t="str">
        <f t="shared" si="0"/>
        <v/>
      </c>
      <c r="L67" s="47" cm="1">
        <f t="array" ref="L67">IFERROR(
IF(OR(L$11="",$H67=""),"",
SUMIFS(収穫記録!$P:$P,収穫記録!$D:$D,L$11,収穫記録!$I:$I,$I$5,収穫記録!$J:$J,$I$6,収穫記録!$F:$F,$H67,収穫記録!$B:$B,"&gt;="&amp;$I$3,収穫記録!$B:$B,"&lt;="&amp;$I$4)
/_xlfn.UNIQUE(_xlfn._xlws.FILTER($G:$G,$F:$F=$I$7))
/IF($I$8="総計",1,$J67/10)
),0)</f>
        <v>0</v>
      </c>
      <c r="M67" s="58" t="str" cm="1">
        <f t="array" ref="M67">IFERROR(
IF(OR(M$11="",$H67=""),"",
SUMIFS(収穫記録!$P:$P,収穫記録!$D:$D,M$11,収穫記録!$I:$I,$I$5,収穫記録!$J:$J,$I$6,収穫記録!$F:$F,$H67,収穫記録!$B:$B,"&gt;="&amp;$I$3,収穫記録!$B:$B,"&lt;="&amp;$I$4)
/_xlfn.UNIQUE(_xlfn._xlws.FILTER($G:$G,$F:$F=$I$7))
/IF($I$8="総計",1,$J67/10)
),0)</f>
        <v/>
      </c>
      <c r="N67" s="58" t="str" cm="1">
        <f t="array" ref="N67">IFERROR(
IF(OR(N$11="",$H67=""),"",
SUMIFS(収穫記録!$P:$P,収穫記録!$D:$D,N$11,収穫記録!$I:$I,$I$5,収穫記録!$J:$J,$I$6,収穫記録!$F:$F,$H67,収穫記録!$B:$B,"&gt;="&amp;$I$3,収穫記録!$B:$B,"&lt;="&amp;$I$4)
/_xlfn.UNIQUE(_xlfn._xlws.FILTER($G:$G,$F:$F=$I$7))
/IF($I$8="総計",1,$J67/10)
),0)</f>
        <v/>
      </c>
      <c r="O67" s="58" t="str" cm="1">
        <f t="array" ref="O67">IFERROR(
IF(OR(O$11="",$H67=""),"",
SUMIFS(収穫記録!$P:$P,収穫記録!$D:$D,O$11,収穫記録!$I:$I,$I$5,収穫記録!$J:$J,$I$6,収穫記録!$F:$F,$H67,収穫記録!$B:$B,"&gt;="&amp;$I$3,収穫記録!$B:$B,"&lt;="&amp;$I$4)
/_xlfn.UNIQUE(_xlfn._xlws.FILTER($G:$G,$F:$F=$I$7))
/IF($I$8="総計",1,$J67/10)
),0)</f>
        <v/>
      </c>
      <c r="P67" s="58" t="str" cm="1">
        <f t="array" ref="P67">IFERROR(
IF(OR(P$11="",$H67=""),"",
SUMIFS(収穫記録!$P:$P,収穫記録!$D:$D,P$11,収穫記録!$I:$I,$I$5,収穫記録!$J:$J,$I$6,収穫記録!$F:$F,$H67,収穫記録!$B:$B,"&gt;="&amp;$I$3,収穫記録!$B:$B,"&lt;="&amp;$I$4)
/_xlfn.UNIQUE(_xlfn._xlws.FILTER($G:$G,$F:$F=$I$7))
/IF($I$8="総計",1,$J67/10)
),0)</f>
        <v/>
      </c>
      <c r="Q67" s="58" t="str" cm="1">
        <f t="array" ref="Q67">IFERROR(
IF(OR(Q$11="",$H67=""),"",
SUMIFS(収穫記録!$P:$P,収穫記録!$D:$D,Q$11,収穫記録!$I:$I,$I$5,収穫記録!$J:$J,$I$6,収穫記録!$F:$F,$H67,収穫記録!$B:$B,"&gt;="&amp;$I$3,収穫記録!$B:$B,"&lt;="&amp;$I$4)
/_xlfn.UNIQUE(_xlfn._xlws.FILTER($G:$G,$F:$F=$I$7))
/IF($I$8="総計",1,$J67/10)
),0)</f>
        <v/>
      </c>
      <c r="R67" s="58" t="str" cm="1">
        <f t="array" ref="R67">IFERROR(
IF(OR(R$11="",$H67=""),"",
SUMIFS(収穫記録!$P:$P,収穫記録!$D:$D,R$11,収穫記録!$I:$I,$I$5,収穫記録!$J:$J,$I$6,収穫記録!$F:$F,$H67,収穫記録!$B:$B,"&gt;="&amp;$I$3,収穫記録!$B:$B,"&lt;="&amp;$I$4)
/_xlfn.UNIQUE(_xlfn._xlws.FILTER($G:$G,$F:$F=$I$7))
/IF($I$8="総計",1,$J67/10)
),0)</f>
        <v/>
      </c>
      <c r="S67" s="58" t="str" cm="1">
        <f t="array" ref="S67">IFERROR(
IF(OR(S$11="",$H67=""),"",
SUMIFS(収穫記録!$P:$P,収穫記録!$D:$D,S$11,収穫記録!$I:$I,$I$5,収穫記録!$J:$J,$I$6,収穫記録!$F:$F,$H67,収穫記録!$B:$B,"&gt;="&amp;$I$3,収穫記録!$B:$B,"&lt;="&amp;$I$4)
/_xlfn.UNIQUE(_xlfn._xlws.FILTER($G:$G,$F:$F=$I$7))
/IF($I$8="総計",1,$J67/10)
),0)</f>
        <v/>
      </c>
      <c r="T67" s="58" t="str" cm="1">
        <f t="array" ref="T67">IFERROR(
IF(OR(T$11="",$H67=""),"",
SUMIFS(収穫記録!$P:$P,収穫記録!$D:$D,T$11,収穫記録!$I:$I,$I$5,収穫記録!$J:$J,$I$6,収穫記録!$F:$F,$H67,収穫記録!$B:$B,"&gt;="&amp;$I$3,収穫記録!$B:$B,"&lt;="&amp;$I$4)
/_xlfn.UNIQUE(_xlfn._xlws.FILTER($G:$G,$F:$F=$I$7))
/IF($I$8="総計",1,$J67/10)
),0)</f>
        <v/>
      </c>
      <c r="U67" s="58" t="str" cm="1">
        <f t="array" ref="U67">IFERROR(
IF(OR(U$11="",$H67=""),"",
SUMIFS(収穫記録!$P:$P,収穫記録!$D:$D,U$11,収穫記録!$I:$I,$I$5,収穫記録!$J:$J,$I$6,収穫記録!$F:$F,$H67,収穫記録!$B:$B,"&gt;="&amp;$I$3,収穫記録!$B:$B,"&lt;="&amp;$I$4)
/_xlfn.UNIQUE(_xlfn._xlws.FILTER($G:$G,$F:$F=$I$7))
/IF($I$8="総計",1,$J67/10)
),0)</f>
        <v/>
      </c>
      <c r="V67" s="58" t="str" cm="1">
        <f t="array" ref="V67">IFERROR(
IF(OR(V$11="",$H67=""),"",
SUMIFS(収穫記録!$P:$P,収穫記録!$D:$D,V$11,収穫記録!$I:$I,$I$5,収穫記録!$J:$J,$I$6,収穫記録!$F:$F,$H67,収穫記録!$B:$B,"&gt;="&amp;$I$3,収穫記録!$B:$B,"&lt;="&amp;$I$4)
/_xlfn.UNIQUE(_xlfn._xlws.FILTER($G:$G,$F:$F=$I$7))
/IF($I$8="総計",1,$J67/10)
),0)</f>
        <v/>
      </c>
      <c r="W67" s="58" t="str" cm="1">
        <f t="array" ref="W67">IFERROR(
IF(OR(W$11="",$H67=""),"",
SUMIFS(収穫記録!$P:$P,収穫記録!$D:$D,W$11,収穫記録!$I:$I,$I$5,収穫記録!$J:$J,$I$6,収穫記録!$F:$F,$H67,収穫記録!$B:$B,"&gt;="&amp;$I$3,収穫記録!$B:$B,"&lt;="&amp;$I$4)
/_xlfn.UNIQUE(_xlfn._xlws.FILTER($G:$G,$F:$F=$I$7))
/IF($I$8="総計",1,$J67/10)
),0)</f>
        <v/>
      </c>
    </row>
    <row r="68" spans="8:23">
      <c r="H68" s="27"/>
      <c r="I68" s="30"/>
      <c r="J68" s="57"/>
      <c r="K68" s="46" t="str">
        <f t="shared" si="0"/>
        <v/>
      </c>
      <c r="L68" s="47" cm="1">
        <f t="array" ref="L68">IFERROR(
IF(OR(L$11="",$H68=""),"",
SUMIFS(収穫記録!$P:$P,収穫記録!$D:$D,L$11,収穫記録!$I:$I,$I$5,収穫記録!$J:$J,$I$6,収穫記録!$F:$F,$H68,収穫記録!$B:$B,"&gt;="&amp;$I$3,収穫記録!$B:$B,"&lt;="&amp;$I$4)
/_xlfn.UNIQUE(_xlfn._xlws.FILTER($G:$G,$F:$F=$I$7))
/IF($I$8="総計",1,$J68/10)
),0)</f>
        <v>0</v>
      </c>
      <c r="M68" s="58" t="str" cm="1">
        <f t="array" ref="M68">IFERROR(
IF(OR(M$11="",$H68=""),"",
SUMIFS(収穫記録!$P:$P,収穫記録!$D:$D,M$11,収穫記録!$I:$I,$I$5,収穫記録!$J:$J,$I$6,収穫記録!$F:$F,$H68,収穫記録!$B:$B,"&gt;="&amp;$I$3,収穫記録!$B:$B,"&lt;="&amp;$I$4)
/_xlfn.UNIQUE(_xlfn._xlws.FILTER($G:$G,$F:$F=$I$7))
/IF($I$8="総計",1,$J68/10)
),0)</f>
        <v/>
      </c>
      <c r="N68" s="58" t="str" cm="1">
        <f t="array" ref="N68">IFERROR(
IF(OR(N$11="",$H68=""),"",
SUMIFS(収穫記録!$P:$P,収穫記録!$D:$D,N$11,収穫記録!$I:$I,$I$5,収穫記録!$J:$J,$I$6,収穫記録!$F:$F,$H68,収穫記録!$B:$B,"&gt;="&amp;$I$3,収穫記録!$B:$B,"&lt;="&amp;$I$4)
/_xlfn.UNIQUE(_xlfn._xlws.FILTER($G:$G,$F:$F=$I$7))
/IF($I$8="総計",1,$J68/10)
),0)</f>
        <v/>
      </c>
      <c r="O68" s="58" t="str" cm="1">
        <f t="array" ref="O68">IFERROR(
IF(OR(O$11="",$H68=""),"",
SUMIFS(収穫記録!$P:$P,収穫記録!$D:$D,O$11,収穫記録!$I:$I,$I$5,収穫記録!$J:$J,$I$6,収穫記録!$F:$F,$H68,収穫記録!$B:$B,"&gt;="&amp;$I$3,収穫記録!$B:$B,"&lt;="&amp;$I$4)
/_xlfn.UNIQUE(_xlfn._xlws.FILTER($G:$G,$F:$F=$I$7))
/IF($I$8="総計",1,$J68/10)
),0)</f>
        <v/>
      </c>
      <c r="P68" s="58" t="str" cm="1">
        <f t="array" ref="P68">IFERROR(
IF(OR(P$11="",$H68=""),"",
SUMIFS(収穫記録!$P:$P,収穫記録!$D:$D,P$11,収穫記録!$I:$I,$I$5,収穫記録!$J:$J,$I$6,収穫記録!$F:$F,$H68,収穫記録!$B:$B,"&gt;="&amp;$I$3,収穫記録!$B:$B,"&lt;="&amp;$I$4)
/_xlfn.UNIQUE(_xlfn._xlws.FILTER($G:$G,$F:$F=$I$7))
/IF($I$8="総計",1,$J68/10)
),0)</f>
        <v/>
      </c>
      <c r="Q68" s="58" t="str" cm="1">
        <f t="array" ref="Q68">IFERROR(
IF(OR(Q$11="",$H68=""),"",
SUMIFS(収穫記録!$P:$P,収穫記録!$D:$D,Q$11,収穫記録!$I:$I,$I$5,収穫記録!$J:$J,$I$6,収穫記録!$F:$F,$H68,収穫記録!$B:$B,"&gt;="&amp;$I$3,収穫記録!$B:$B,"&lt;="&amp;$I$4)
/_xlfn.UNIQUE(_xlfn._xlws.FILTER($G:$G,$F:$F=$I$7))
/IF($I$8="総計",1,$J68/10)
),0)</f>
        <v/>
      </c>
      <c r="R68" s="58" t="str" cm="1">
        <f t="array" ref="R68">IFERROR(
IF(OR(R$11="",$H68=""),"",
SUMIFS(収穫記録!$P:$P,収穫記録!$D:$D,R$11,収穫記録!$I:$I,$I$5,収穫記録!$J:$J,$I$6,収穫記録!$F:$F,$H68,収穫記録!$B:$B,"&gt;="&amp;$I$3,収穫記録!$B:$B,"&lt;="&amp;$I$4)
/_xlfn.UNIQUE(_xlfn._xlws.FILTER($G:$G,$F:$F=$I$7))
/IF($I$8="総計",1,$J68/10)
),0)</f>
        <v/>
      </c>
      <c r="S68" s="58" t="str" cm="1">
        <f t="array" ref="S68">IFERROR(
IF(OR(S$11="",$H68=""),"",
SUMIFS(収穫記録!$P:$P,収穫記録!$D:$D,S$11,収穫記録!$I:$I,$I$5,収穫記録!$J:$J,$I$6,収穫記録!$F:$F,$H68,収穫記録!$B:$B,"&gt;="&amp;$I$3,収穫記録!$B:$B,"&lt;="&amp;$I$4)
/_xlfn.UNIQUE(_xlfn._xlws.FILTER($G:$G,$F:$F=$I$7))
/IF($I$8="総計",1,$J68/10)
),0)</f>
        <v/>
      </c>
      <c r="T68" s="58" t="str" cm="1">
        <f t="array" ref="T68">IFERROR(
IF(OR(T$11="",$H68=""),"",
SUMIFS(収穫記録!$P:$P,収穫記録!$D:$D,T$11,収穫記録!$I:$I,$I$5,収穫記録!$J:$J,$I$6,収穫記録!$F:$F,$H68,収穫記録!$B:$B,"&gt;="&amp;$I$3,収穫記録!$B:$B,"&lt;="&amp;$I$4)
/_xlfn.UNIQUE(_xlfn._xlws.FILTER($G:$G,$F:$F=$I$7))
/IF($I$8="総計",1,$J68/10)
),0)</f>
        <v/>
      </c>
      <c r="U68" s="58" t="str" cm="1">
        <f t="array" ref="U68">IFERROR(
IF(OR(U$11="",$H68=""),"",
SUMIFS(収穫記録!$P:$P,収穫記録!$D:$D,U$11,収穫記録!$I:$I,$I$5,収穫記録!$J:$J,$I$6,収穫記録!$F:$F,$H68,収穫記録!$B:$B,"&gt;="&amp;$I$3,収穫記録!$B:$B,"&lt;="&amp;$I$4)
/_xlfn.UNIQUE(_xlfn._xlws.FILTER($G:$G,$F:$F=$I$7))
/IF($I$8="総計",1,$J68/10)
),0)</f>
        <v/>
      </c>
      <c r="V68" s="58" t="str" cm="1">
        <f t="array" ref="V68">IFERROR(
IF(OR(V$11="",$H68=""),"",
SUMIFS(収穫記録!$P:$P,収穫記録!$D:$D,V$11,収穫記録!$I:$I,$I$5,収穫記録!$J:$J,$I$6,収穫記録!$F:$F,$H68,収穫記録!$B:$B,"&gt;="&amp;$I$3,収穫記録!$B:$B,"&lt;="&amp;$I$4)
/_xlfn.UNIQUE(_xlfn._xlws.FILTER($G:$G,$F:$F=$I$7))
/IF($I$8="総計",1,$J68/10)
),0)</f>
        <v/>
      </c>
      <c r="W68" s="58" t="str" cm="1">
        <f t="array" ref="W68">IFERROR(
IF(OR(W$11="",$H68=""),"",
SUMIFS(収穫記録!$P:$P,収穫記録!$D:$D,W$11,収穫記録!$I:$I,$I$5,収穫記録!$J:$J,$I$6,収穫記録!$F:$F,$H68,収穫記録!$B:$B,"&gt;="&amp;$I$3,収穫記録!$B:$B,"&lt;="&amp;$I$4)
/_xlfn.UNIQUE(_xlfn._xlws.FILTER($G:$G,$F:$F=$I$7))
/IF($I$8="総計",1,$J68/10)
),0)</f>
        <v/>
      </c>
    </row>
    <row r="69" spans="8:23">
      <c r="H69" s="27"/>
      <c r="I69" s="30"/>
      <c r="J69" s="57"/>
      <c r="K69" s="46" t="str">
        <f t="shared" si="0"/>
        <v/>
      </c>
      <c r="L69" s="47" cm="1">
        <f t="array" ref="L69">IFERROR(
IF(OR(L$11="",$H69=""),"",
SUMIFS(収穫記録!$P:$P,収穫記録!$D:$D,L$11,収穫記録!$I:$I,$I$5,収穫記録!$J:$J,$I$6,収穫記録!$F:$F,$H69,収穫記録!$B:$B,"&gt;="&amp;$I$3,収穫記録!$B:$B,"&lt;="&amp;$I$4)
/_xlfn.UNIQUE(_xlfn._xlws.FILTER($G:$G,$F:$F=$I$7))
/IF($I$8="総計",1,$J69/10)
),0)</f>
        <v>0</v>
      </c>
      <c r="M69" s="58" t="str" cm="1">
        <f t="array" ref="M69">IFERROR(
IF(OR(M$11="",$H69=""),"",
SUMIFS(収穫記録!$P:$P,収穫記録!$D:$D,M$11,収穫記録!$I:$I,$I$5,収穫記録!$J:$J,$I$6,収穫記録!$F:$F,$H69,収穫記録!$B:$B,"&gt;="&amp;$I$3,収穫記録!$B:$B,"&lt;="&amp;$I$4)
/_xlfn.UNIQUE(_xlfn._xlws.FILTER($G:$G,$F:$F=$I$7))
/IF($I$8="総計",1,$J69/10)
),0)</f>
        <v/>
      </c>
      <c r="N69" s="58" t="str" cm="1">
        <f t="array" ref="N69">IFERROR(
IF(OR(N$11="",$H69=""),"",
SUMIFS(収穫記録!$P:$P,収穫記録!$D:$D,N$11,収穫記録!$I:$I,$I$5,収穫記録!$J:$J,$I$6,収穫記録!$F:$F,$H69,収穫記録!$B:$B,"&gt;="&amp;$I$3,収穫記録!$B:$B,"&lt;="&amp;$I$4)
/_xlfn.UNIQUE(_xlfn._xlws.FILTER($G:$G,$F:$F=$I$7))
/IF($I$8="総計",1,$J69/10)
),0)</f>
        <v/>
      </c>
      <c r="O69" s="58" t="str" cm="1">
        <f t="array" ref="O69">IFERROR(
IF(OR(O$11="",$H69=""),"",
SUMIFS(収穫記録!$P:$P,収穫記録!$D:$D,O$11,収穫記録!$I:$I,$I$5,収穫記録!$J:$J,$I$6,収穫記録!$F:$F,$H69,収穫記録!$B:$B,"&gt;="&amp;$I$3,収穫記録!$B:$B,"&lt;="&amp;$I$4)
/_xlfn.UNIQUE(_xlfn._xlws.FILTER($G:$G,$F:$F=$I$7))
/IF($I$8="総計",1,$J69/10)
),0)</f>
        <v/>
      </c>
      <c r="P69" s="58" t="str" cm="1">
        <f t="array" ref="P69">IFERROR(
IF(OR(P$11="",$H69=""),"",
SUMIFS(収穫記録!$P:$P,収穫記録!$D:$D,P$11,収穫記録!$I:$I,$I$5,収穫記録!$J:$J,$I$6,収穫記録!$F:$F,$H69,収穫記録!$B:$B,"&gt;="&amp;$I$3,収穫記録!$B:$B,"&lt;="&amp;$I$4)
/_xlfn.UNIQUE(_xlfn._xlws.FILTER($G:$G,$F:$F=$I$7))
/IF($I$8="総計",1,$J69/10)
),0)</f>
        <v/>
      </c>
      <c r="Q69" s="58" t="str" cm="1">
        <f t="array" ref="Q69">IFERROR(
IF(OR(Q$11="",$H69=""),"",
SUMIFS(収穫記録!$P:$P,収穫記録!$D:$D,Q$11,収穫記録!$I:$I,$I$5,収穫記録!$J:$J,$I$6,収穫記録!$F:$F,$H69,収穫記録!$B:$B,"&gt;="&amp;$I$3,収穫記録!$B:$B,"&lt;="&amp;$I$4)
/_xlfn.UNIQUE(_xlfn._xlws.FILTER($G:$G,$F:$F=$I$7))
/IF($I$8="総計",1,$J69/10)
),0)</f>
        <v/>
      </c>
      <c r="R69" s="58" t="str" cm="1">
        <f t="array" ref="R69">IFERROR(
IF(OR(R$11="",$H69=""),"",
SUMIFS(収穫記録!$P:$P,収穫記録!$D:$D,R$11,収穫記録!$I:$I,$I$5,収穫記録!$J:$J,$I$6,収穫記録!$F:$F,$H69,収穫記録!$B:$B,"&gt;="&amp;$I$3,収穫記録!$B:$B,"&lt;="&amp;$I$4)
/_xlfn.UNIQUE(_xlfn._xlws.FILTER($G:$G,$F:$F=$I$7))
/IF($I$8="総計",1,$J69/10)
),0)</f>
        <v/>
      </c>
      <c r="S69" s="58" t="str" cm="1">
        <f t="array" ref="S69">IFERROR(
IF(OR(S$11="",$H69=""),"",
SUMIFS(収穫記録!$P:$P,収穫記録!$D:$D,S$11,収穫記録!$I:$I,$I$5,収穫記録!$J:$J,$I$6,収穫記録!$F:$F,$H69,収穫記録!$B:$B,"&gt;="&amp;$I$3,収穫記録!$B:$B,"&lt;="&amp;$I$4)
/_xlfn.UNIQUE(_xlfn._xlws.FILTER($G:$G,$F:$F=$I$7))
/IF($I$8="総計",1,$J69/10)
),0)</f>
        <v/>
      </c>
      <c r="T69" s="58" t="str" cm="1">
        <f t="array" ref="T69">IFERROR(
IF(OR(T$11="",$H69=""),"",
SUMIFS(収穫記録!$P:$P,収穫記録!$D:$D,T$11,収穫記録!$I:$I,$I$5,収穫記録!$J:$J,$I$6,収穫記録!$F:$F,$H69,収穫記録!$B:$B,"&gt;="&amp;$I$3,収穫記録!$B:$B,"&lt;="&amp;$I$4)
/_xlfn.UNIQUE(_xlfn._xlws.FILTER($G:$G,$F:$F=$I$7))
/IF($I$8="総計",1,$J69/10)
),0)</f>
        <v/>
      </c>
      <c r="U69" s="58" t="str" cm="1">
        <f t="array" ref="U69">IFERROR(
IF(OR(U$11="",$H69=""),"",
SUMIFS(収穫記録!$P:$P,収穫記録!$D:$D,U$11,収穫記録!$I:$I,$I$5,収穫記録!$J:$J,$I$6,収穫記録!$F:$F,$H69,収穫記録!$B:$B,"&gt;="&amp;$I$3,収穫記録!$B:$B,"&lt;="&amp;$I$4)
/_xlfn.UNIQUE(_xlfn._xlws.FILTER($G:$G,$F:$F=$I$7))
/IF($I$8="総計",1,$J69/10)
),0)</f>
        <v/>
      </c>
      <c r="V69" s="58" t="str" cm="1">
        <f t="array" ref="V69">IFERROR(
IF(OR(V$11="",$H69=""),"",
SUMIFS(収穫記録!$P:$P,収穫記録!$D:$D,V$11,収穫記録!$I:$I,$I$5,収穫記録!$J:$J,$I$6,収穫記録!$F:$F,$H69,収穫記録!$B:$B,"&gt;="&amp;$I$3,収穫記録!$B:$B,"&lt;="&amp;$I$4)
/_xlfn.UNIQUE(_xlfn._xlws.FILTER($G:$G,$F:$F=$I$7))
/IF($I$8="総計",1,$J69/10)
),0)</f>
        <v/>
      </c>
      <c r="W69" s="58" t="str" cm="1">
        <f t="array" ref="W69">IFERROR(
IF(OR(W$11="",$H69=""),"",
SUMIFS(収穫記録!$P:$P,収穫記録!$D:$D,W$11,収穫記録!$I:$I,$I$5,収穫記録!$J:$J,$I$6,収穫記録!$F:$F,$H69,収穫記録!$B:$B,"&gt;="&amp;$I$3,収穫記録!$B:$B,"&lt;="&amp;$I$4)
/_xlfn.UNIQUE(_xlfn._xlws.FILTER($G:$G,$F:$F=$I$7))
/IF($I$8="総計",1,$J69/10)
),0)</f>
        <v/>
      </c>
    </row>
    <row r="70" spans="8:23">
      <c r="H70" s="27"/>
      <c r="I70" s="30"/>
      <c r="J70" s="57"/>
      <c r="K70" s="46" t="str">
        <f t="shared" si="0"/>
        <v/>
      </c>
      <c r="L70" s="47" cm="1">
        <f t="array" ref="L70">IFERROR(
IF(OR(L$11="",$H70=""),"",
SUMIFS(収穫記録!$P:$P,収穫記録!$D:$D,L$11,収穫記録!$I:$I,$I$5,収穫記録!$J:$J,$I$6,収穫記録!$F:$F,$H70,収穫記録!$B:$B,"&gt;="&amp;$I$3,収穫記録!$B:$B,"&lt;="&amp;$I$4)
/_xlfn.UNIQUE(_xlfn._xlws.FILTER($G:$G,$F:$F=$I$7))
/IF($I$8="総計",1,$J70/10)
),0)</f>
        <v>0</v>
      </c>
      <c r="M70" s="58" t="str" cm="1">
        <f t="array" ref="M70">IFERROR(
IF(OR(M$11="",$H70=""),"",
SUMIFS(収穫記録!$P:$P,収穫記録!$D:$D,M$11,収穫記録!$I:$I,$I$5,収穫記録!$J:$J,$I$6,収穫記録!$F:$F,$H70,収穫記録!$B:$B,"&gt;="&amp;$I$3,収穫記録!$B:$B,"&lt;="&amp;$I$4)
/_xlfn.UNIQUE(_xlfn._xlws.FILTER($G:$G,$F:$F=$I$7))
/IF($I$8="総計",1,$J70/10)
),0)</f>
        <v/>
      </c>
      <c r="N70" s="58" t="str" cm="1">
        <f t="array" ref="N70">IFERROR(
IF(OR(N$11="",$H70=""),"",
SUMIFS(収穫記録!$P:$P,収穫記録!$D:$D,N$11,収穫記録!$I:$I,$I$5,収穫記録!$J:$J,$I$6,収穫記録!$F:$F,$H70,収穫記録!$B:$B,"&gt;="&amp;$I$3,収穫記録!$B:$B,"&lt;="&amp;$I$4)
/_xlfn.UNIQUE(_xlfn._xlws.FILTER($G:$G,$F:$F=$I$7))
/IF($I$8="総計",1,$J70/10)
),0)</f>
        <v/>
      </c>
      <c r="O70" s="58" t="str" cm="1">
        <f t="array" ref="O70">IFERROR(
IF(OR(O$11="",$H70=""),"",
SUMIFS(収穫記録!$P:$P,収穫記録!$D:$D,O$11,収穫記録!$I:$I,$I$5,収穫記録!$J:$J,$I$6,収穫記録!$F:$F,$H70,収穫記録!$B:$B,"&gt;="&amp;$I$3,収穫記録!$B:$B,"&lt;="&amp;$I$4)
/_xlfn.UNIQUE(_xlfn._xlws.FILTER($G:$G,$F:$F=$I$7))
/IF($I$8="総計",1,$J70/10)
),0)</f>
        <v/>
      </c>
      <c r="P70" s="58" t="str" cm="1">
        <f t="array" ref="P70">IFERROR(
IF(OR(P$11="",$H70=""),"",
SUMIFS(収穫記録!$P:$P,収穫記録!$D:$D,P$11,収穫記録!$I:$I,$I$5,収穫記録!$J:$J,$I$6,収穫記録!$F:$F,$H70,収穫記録!$B:$B,"&gt;="&amp;$I$3,収穫記録!$B:$B,"&lt;="&amp;$I$4)
/_xlfn.UNIQUE(_xlfn._xlws.FILTER($G:$G,$F:$F=$I$7))
/IF($I$8="総計",1,$J70/10)
),0)</f>
        <v/>
      </c>
      <c r="Q70" s="58" t="str" cm="1">
        <f t="array" ref="Q70">IFERROR(
IF(OR(Q$11="",$H70=""),"",
SUMIFS(収穫記録!$P:$P,収穫記録!$D:$D,Q$11,収穫記録!$I:$I,$I$5,収穫記録!$J:$J,$I$6,収穫記録!$F:$F,$H70,収穫記録!$B:$B,"&gt;="&amp;$I$3,収穫記録!$B:$B,"&lt;="&amp;$I$4)
/_xlfn.UNIQUE(_xlfn._xlws.FILTER($G:$G,$F:$F=$I$7))
/IF($I$8="総計",1,$J70/10)
),0)</f>
        <v/>
      </c>
      <c r="R70" s="58" t="str" cm="1">
        <f t="array" ref="R70">IFERROR(
IF(OR(R$11="",$H70=""),"",
SUMIFS(収穫記録!$P:$P,収穫記録!$D:$D,R$11,収穫記録!$I:$I,$I$5,収穫記録!$J:$J,$I$6,収穫記録!$F:$F,$H70,収穫記録!$B:$B,"&gt;="&amp;$I$3,収穫記録!$B:$B,"&lt;="&amp;$I$4)
/_xlfn.UNIQUE(_xlfn._xlws.FILTER($G:$G,$F:$F=$I$7))
/IF($I$8="総計",1,$J70/10)
),0)</f>
        <v/>
      </c>
      <c r="S70" s="58" t="str" cm="1">
        <f t="array" ref="S70">IFERROR(
IF(OR(S$11="",$H70=""),"",
SUMIFS(収穫記録!$P:$P,収穫記録!$D:$D,S$11,収穫記録!$I:$I,$I$5,収穫記録!$J:$J,$I$6,収穫記録!$F:$F,$H70,収穫記録!$B:$B,"&gt;="&amp;$I$3,収穫記録!$B:$B,"&lt;="&amp;$I$4)
/_xlfn.UNIQUE(_xlfn._xlws.FILTER($G:$G,$F:$F=$I$7))
/IF($I$8="総計",1,$J70/10)
),0)</f>
        <v/>
      </c>
      <c r="T70" s="58" t="str" cm="1">
        <f t="array" ref="T70">IFERROR(
IF(OR(T$11="",$H70=""),"",
SUMIFS(収穫記録!$P:$P,収穫記録!$D:$D,T$11,収穫記録!$I:$I,$I$5,収穫記録!$J:$J,$I$6,収穫記録!$F:$F,$H70,収穫記録!$B:$B,"&gt;="&amp;$I$3,収穫記録!$B:$B,"&lt;="&amp;$I$4)
/_xlfn.UNIQUE(_xlfn._xlws.FILTER($G:$G,$F:$F=$I$7))
/IF($I$8="総計",1,$J70/10)
),0)</f>
        <v/>
      </c>
      <c r="U70" s="58" t="str" cm="1">
        <f t="array" ref="U70">IFERROR(
IF(OR(U$11="",$H70=""),"",
SUMIFS(収穫記録!$P:$P,収穫記録!$D:$D,U$11,収穫記録!$I:$I,$I$5,収穫記録!$J:$J,$I$6,収穫記録!$F:$F,$H70,収穫記録!$B:$B,"&gt;="&amp;$I$3,収穫記録!$B:$B,"&lt;="&amp;$I$4)
/_xlfn.UNIQUE(_xlfn._xlws.FILTER($G:$G,$F:$F=$I$7))
/IF($I$8="総計",1,$J70/10)
),0)</f>
        <v/>
      </c>
      <c r="V70" s="58" t="str" cm="1">
        <f t="array" ref="V70">IFERROR(
IF(OR(V$11="",$H70=""),"",
SUMIFS(収穫記録!$P:$P,収穫記録!$D:$D,V$11,収穫記録!$I:$I,$I$5,収穫記録!$J:$J,$I$6,収穫記録!$F:$F,$H70,収穫記録!$B:$B,"&gt;="&amp;$I$3,収穫記録!$B:$B,"&lt;="&amp;$I$4)
/_xlfn.UNIQUE(_xlfn._xlws.FILTER($G:$G,$F:$F=$I$7))
/IF($I$8="総計",1,$J70/10)
),0)</f>
        <v/>
      </c>
      <c r="W70" s="58" t="str" cm="1">
        <f t="array" ref="W70">IFERROR(
IF(OR(W$11="",$H70=""),"",
SUMIFS(収穫記録!$P:$P,収穫記録!$D:$D,W$11,収穫記録!$I:$I,$I$5,収穫記録!$J:$J,$I$6,収穫記録!$F:$F,$H70,収穫記録!$B:$B,"&gt;="&amp;$I$3,収穫記録!$B:$B,"&lt;="&amp;$I$4)
/_xlfn.UNIQUE(_xlfn._xlws.FILTER($G:$G,$F:$F=$I$7))
/IF($I$8="総計",1,$J70/10)
),0)</f>
        <v/>
      </c>
    </row>
    <row r="71" spans="8:23">
      <c r="H71" s="27"/>
      <c r="I71" s="30"/>
      <c r="J71" s="57"/>
      <c r="K71" s="46" t="str">
        <f t="shared" si="0"/>
        <v/>
      </c>
      <c r="L71" s="47" cm="1">
        <f t="array" ref="L71">IFERROR(
IF(OR(L$11="",$H71=""),"",
SUMIFS(収穫記録!$P:$P,収穫記録!$D:$D,L$11,収穫記録!$I:$I,$I$5,収穫記録!$J:$J,$I$6,収穫記録!$F:$F,$H71,収穫記録!$B:$B,"&gt;="&amp;$I$3,収穫記録!$B:$B,"&lt;="&amp;$I$4)
/_xlfn.UNIQUE(_xlfn._xlws.FILTER($G:$G,$F:$F=$I$7))
/IF($I$8="総計",1,$J71/10)
),0)</f>
        <v>0</v>
      </c>
      <c r="M71" s="58" t="str" cm="1">
        <f t="array" ref="M71">IFERROR(
IF(OR(M$11="",$H71=""),"",
SUMIFS(収穫記録!$P:$P,収穫記録!$D:$D,M$11,収穫記録!$I:$I,$I$5,収穫記録!$J:$J,$I$6,収穫記録!$F:$F,$H71,収穫記録!$B:$B,"&gt;="&amp;$I$3,収穫記録!$B:$B,"&lt;="&amp;$I$4)
/_xlfn.UNIQUE(_xlfn._xlws.FILTER($G:$G,$F:$F=$I$7))
/IF($I$8="総計",1,$J71/10)
),0)</f>
        <v/>
      </c>
      <c r="N71" s="58" t="str" cm="1">
        <f t="array" ref="N71">IFERROR(
IF(OR(N$11="",$H71=""),"",
SUMIFS(収穫記録!$P:$P,収穫記録!$D:$D,N$11,収穫記録!$I:$I,$I$5,収穫記録!$J:$J,$I$6,収穫記録!$F:$F,$H71,収穫記録!$B:$B,"&gt;="&amp;$I$3,収穫記録!$B:$B,"&lt;="&amp;$I$4)
/_xlfn.UNIQUE(_xlfn._xlws.FILTER($G:$G,$F:$F=$I$7))
/IF($I$8="総計",1,$J71/10)
),0)</f>
        <v/>
      </c>
      <c r="O71" s="58" t="str" cm="1">
        <f t="array" ref="O71">IFERROR(
IF(OR(O$11="",$H71=""),"",
SUMIFS(収穫記録!$P:$P,収穫記録!$D:$D,O$11,収穫記録!$I:$I,$I$5,収穫記録!$J:$J,$I$6,収穫記録!$F:$F,$H71,収穫記録!$B:$B,"&gt;="&amp;$I$3,収穫記録!$B:$B,"&lt;="&amp;$I$4)
/_xlfn.UNIQUE(_xlfn._xlws.FILTER($G:$G,$F:$F=$I$7))
/IF($I$8="総計",1,$J71/10)
),0)</f>
        <v/>
      </c>
      <c r="P71" s="58" t="str" cm="1">
        <f t="array" ref="P71">IFERROR(
IF(OR(P$11="",$H71=""),"",
SUMIFS(収穫記録!$P:$P,収穫記録!$D:$D,P$11,収穫記録!$I:$I,$I$5,収穫記録!$J:$J,$I$6,収穫記録!$F:$F,$H71,収穫記録!$B:$B,"&gt;="&amp;$I$3,収穫記録!$B:$B,"&lt;="&amp;$I$4)
/_xlfn.UNIQUE(_xlfn._xlws.FILTER($G:$G,$F:$F=$I$7))
/IF($I$8="総計",1,$J71/10)
),0)</f>
        <v/>
      </c>
      <c r="Q71" s="58" t="str" cm="1">
        <f t="array" ref="Q71">IFERROR(
IF(OR(Q$11="",$H71=""),"",
SUMIFS(収穫記録!$P:$P,収穫記録!$D:$D,Q$11,収穫記録!$I:$I,$I$5,収穫記録!$J:$J,$I$6,収穫記録!$F:$F,$H71,収穫記録!$B:$B,"&gt;="&amp;$I$3,収穫記録!$B:$B,"&lt;="&amp;$I$4)
/_xlfn.UNIQUE(_xlfn._xlws.FILTER($G:$G,$F:$F=$I$7))
/IF($I$8="総計",1,$J71/10)
),0)</f>
        <v/>
      </c>
      <c r="R71" s="58" t="str" cm="1">
        <f t="array" ref="R71">IFERROR(
IF(OR(R$11="",$H71=""),"",
SUMIFS(収穫記録!$P:$P,収穫記録!$D:$D,R$11,収穫記録!$I:$I,$I$5,収穫記録!$J:$J,$I$6,収穫記録!$F:$F,$H71,収穫記録!$B:$B,"&gt;="&amp;$I$3,収穫記録!$B:$B,"&lt;="&amp;$I$4)
/_xlfn.UNIQUE(_xlfn._xlws.FILTER($G:$G,$F:$F=$I$7))
/IF($I$8="総計",1,$J71/10)
),0)</f>
        <v/>
      </c>
      <c r="S71" s="58" t="str" cm="1">
        <f t="array" ref="S71">IFERROR(
IF(OR(S$11="",$H71=""),"",
SUMIFS(収穫記録!$P:$P,収穫記録!$D:$D,S$11,収穫記録!$I:$I,$I$5,収穫記録!$J:$J,$I$6,収穫記録!$F:$F,$H71,収穫記録!$B:$B,"&gt;="&amp;$I$3,収穫記録!$B:$B,"&lt;="&amp;$I$4)
/_xlfn.UNIQUE(_xlfn._xlws.FILTER($G:$G,$F:$F=$I$7))
/IF($I$8="総計",1,$J71/10)
),0)</f>
        <v/>
      </c>
      <c r="T71" s="58" t="str" cm="1">
        <f t="array" ref="T71">IFERROR(
IF(OR(T$11="",$H71=""),"",
SUMIFS(収穫記録!$P:$P,収穫記録!$D:$D,T$11,収穫記録!$I:$I,$I$5,収穫記録!$J:$J,$I$6,収穫記録!$F:$F,$H71,収穫記録!$B:$B,"&gt;="&amp;$I$3,収穫記録!$B:$B,"&lt;="&amp;$I$4)
/_xlfn.UNIQUE(_xlfn._xlws.FILTER($G:$G,$F:$F=$I$7))
/IF($I$8="総計",1,$J71/10)
),0)</f>
        <v/>
      </c>
      <c r="U71" s="58" t="str" cm="1">
        <f t="array" ref="U71">IFERROR(
IF(OR(U$11="",$H71=""),"",
SUMIFS(収穫記録!$P:$P,収穫記録!$D:$D,U$11,収穫記録!$I:$I,$I$5,収穫記録!$J:$J,$I$6,収穫記録!$F:$F,$H71,収穫記録!$B:$B,"&gt;="&amp;$I$3,収穫記録!$B:$B,"&lt;="&amp;$I$4)
/_xlfn.UNIQUE(_xlfn._xlws.FILTER($G:$G,$F:$F=$I$7))
/IF($I$8="総計",1,$J71/10)
),0)</f>
        <v/>
      </c>
      <c r="V71" s="58" t="str" cm="1">
        <f t="array" ref="V71">IFERROR(
IF(OR(V$11="",$H71=""),"",
SUMIFS(収穫記録!$P:$P,収穫記録!$D:$D,V$11,収穫記録!$I:$I,$I$5,収穫記録!$J:$J,$I$6,収穫記録!$F:$F,$H71,収穫記録!$B:$B,"&gt;="&amp;$I$3,収穫記録!$B:$B,"&lt;="&amp;$I$4)
/_xlfn.UNIQUE(_xlfn._xlws.FILTER($G:$G,$F:$F=$I$7))
/IF($I$8="総計",1,$J71/10)
),0)</f>
        <v/>
      </c>
      <c r="W71" s="58" t="str" cm="1">
        <f t="array" ref="W71">IFERROR(
IF(OR(W$11="",$H71=""),"",
SUMIFS(収穫記録!$P:$P,収穫記録!$D:$D,W$11,収穫記録!$I:$I,$I$5,収穫記録!$J:$J,$I$6,収穫記録!$F:$F,$H71,収穫記録!$B:$B,"&gt;="&amp;$I$3,収穫記録!$B:$B,"&lt;="&amp;$I$4)
/_xlfn.UNIQUE(_xlfn._xlws.FILTER($G:$G,$F:$F=$I$7))
/IF($I$8="総計",1,$J71/10)
),0)</f>
        <v/>
      </c>
    </row>
    <row r="72" spans="8:23">
      <c r="H72" s="27"/>
      <c r="I72" s="30"/>
      <c r="J72" s="57"/>
      <c r="K72" s="46" t="str">
        <f t="shared" si="0"/>
        <v/>
      </c>
      <c r="L72" s="47" cm="1">
        <f t="array" ref="L72">IFERROR(
IF(OR(L$11="",$H72=""),"",
SUMIFS(収穫記録!$P:$P,収穫記録!$D:$D,L$11,収穫記録!$I:$I,$I$5,収穫記録!$J:$J,$I$6,収穫記録!$F:$F,$H72,収穫記録!$B:$B,"&gt;="&amp;$I$3,収穫記録!$B:$B,"&lt;="&amp;$I$4)
/_xlfn.UNIQUE(_xlfn._xlws.FILTER($G:$G,$F:$F=$I$7))
/IF($I$8="総計",1,$J72/10)
),0)</f>
        <v>0</v>
      </c>
      <c r="M72" s="58" t="str" cm="1">
        <f t="array" ref="M72">IFERROR(
IF(OR(M$11="",$H72=""),"",
SUMIFS(収穫記録!$P:$P,収穫記録!$D:$D,M$11,収穫記録!$I:$I,$I$5,収穫記録!$J:$J,$I$6,収穫記録!$F:$F,$H72,収穫記録!$B:$B,"&gt;="&amp;$I$3,収穫記録!$B:$B,"&lt;="&amp;$I$4)
/_xlfn.UNIQUE(_xlfn._xlws.FILTER($G:$G,$F:$F=$I$7))
/IF($I$8="総計",1,$J72/10)
),0)</f>
        <v/>
      </c>
      <c r="N72" s="58" t="str" cm="1">
        <f t="array" ref="N72">IFERROR(
IF(OR(N$11="",$H72=""),"",
SUMIFS(収穫記録!$P:$P,収穫記録!$D:$D,N$11,収穫記録!$I:$I,$I$5,収穫記録!$J:$J,$I$6,収穫記録!$F:$F,$H72,収穫記録!$B:$B,"&gt;="&amp;$I$3,収穫記録!$B:$B,"&lt;="&amp;$I$4)
/_xlfn.UNIQUE(_xlfn._xlws.FILTER($G:$G,$F:$F=$I$7))
/IF($I$8="総計",1,$J72/10)
),0)</f>
        <v/>
      </c>
      <c r="O72" s="58" t="str" cm="1">
        <f t="array" ref="O72">IFERROR(
IF(OR(O$11="",$H72=""),"",
SUMIFS(収穫記録!$P:$P,収穫記録!$D:$D,O$11,収穫記録!$I:$I,$I$5,収穫記録!$J:$J,$I$6,収穫記録!$F:$F,$H72,収穫記録!$B:$B,"&gt;="&amp;$I$3,収穫記録!$B:$B,"&lt;="&amp;$I$4)
/_xlfn.UNIQUE(_xlfn._xlws.FILTER($G:$G,$F:$F=$I$7))
/IF($I$8="総計",1,$J72/10)
),0)</f>
        <v/>
      </c>
      <c r="P72" s="58" t="str" cm="1">
        <f t="array" ref="P72">IFERROR(
IF(OR(P$11="",$H72=""),"",
SUMIFS(収穫記録!$P:$P,収穫記録!$D:$D,P$11,収穫記録!$I:$I,$I$5,収穫記録!$J:$J,$I$6,収穫記録!$F:$F,$H72,収穫記録!$B:$B,"&gt;="&amp;$I$3,収穫記録!$B:$B,"&lt;="&amp;$I$4)
/_xlfn.UNIQUE(_xlfn._xlws.FILTER($G:$G,$F:$F=$I$7))
/IF($I$8="総計",1,$J72/10)
),0)</f>
        <v/>
      </c>
      <c r="Q72" s="58" t="str" cm="1">
        <f t="array" ref="Q72">IFERROR(
IF(OR(Q$11="",$H72=""),"",
SUMIFS(収穫記録!$P:$P,収穫記録!$D:$D,Q$11,収穫記録!$I:$I,$I$5,収穫記録!$J:$J,$I$6,収穫記録!$F:$F,$H72,収穫記録!$B:$B,"&gt;="&amp;$I$3,収穫記録!$B:$B,"&lt;="&amp;$I$4)
/_xlfn.UNIQUE(_xlfn._xlws.FILTER($G:$G,$F:$F=$I$7))
/IF($I$8="総計",1,$J72/10)
),0)</f>
        <v/>
      </c>
      <c r="R72" s="58" t="str" cm="1">
        <f t="array" ref="R72">IFERROR(
IF(OR(R$11="",$H72=""),"",
SUMIFS(収穫記録!$P:$P,収穫記録!$D:$D,R$11,収穫記録!$I:$I,$I$5,収穫記録!$J:$J,$I$6,収穫記録!$F:$F,$H72,収穫記録!$B:$B,"&gt;="&amp;$I$3,収穫記録!$B:$B,"&lt;="&amp;$I$4)
/_xlfn.UNIQUE(_xlfn._xlws.FILTER($G:$G,$F:$F=$I$7))
/IF($I$8="総計",1,$J72/10)
),0)</f>
        <v/>
      </c>
      <c r="S72" s="58" t="str" cm="1">
        <f t="array" ref="S72">IFERROR(
IF(OR(S$11="",$H72=""),"",
SUMIFS(収穫記録!$P:$P,収穫記録!$D:$D,S$11,収穫記録!$I:$I,$I$5,収穫記録!$J:$J,$I$6,収穫記録!$F:$F,$H72,収穫記録!$B:$B,"&gt;="&amp;$I$3,収穫記録!$B:$B,"&lt;="&amp;$I$4)
/_xlfn.UNIQUE(_xlfn._xlws.FILTER($G:$G,$F:$F=$I$7))
/IF($I$8="総計",1,$J72/10)
),0)</f>
        <v/>
      </c>
      <c r="T72" s="58" t="str" cm="1">
        <f t="array" ref="T72">IFERROR(
IF(OR(T$11="",$H72=""),"",
SUMIFS(収穫記録!$P:$P,収穫記録!$D:$D,T$11,収穫記録!$I:$I,$I$5,収穫記録!$J:$J,$I$6,収穫記録!$F:$F,$H72,収穫記録!$B:$B,"&gt;="&amp;$I$3,収穫記録!$B:$B,"&lt;="&amp;$I$4)
/_xlfn.UNIQUE(_xlfn._xlws.FILTER($G:$G,$F:$F=$I$7))
/IF($I$8="総計",1,$J72/10)
),0)</f>
        <v/>
      </c>
      <c r="U72" s="58" t="str" cm="1">
        <f t="array" ref="U72">IFERROR(
IF(OR(U$11="",$H72=""),"",
SUMIFS(収穫記録!$P:$P,収穫記録!$D:$D,U$11,収穫記録!$I:$I,$I$5,収穫記録!$J:$J,$I$6,収穫記録!$F:$F,$H72,収穫記録!$B:$B,"&gt;="&amp;$I$3,収穫記録!$B:$B,"&lt;="&amp;$I$4)
/_xlfn.UNIQUE(_xlfn._xlws.FILTER($G:$G,$F:$F=$I$7))
/IF($I$8="総計",1,$J72/10)
),0)</f>
        <v/>
      </c>
      <c r="V72" s="58" t="str" cm="1">
        <f t="array" ref="V72">IFERROR(
IF(OR(V$11="",$H72=""),"",
SUMIFS(収穫記録!$P:$P,収穫記録!$D:$D,V$11,収穫記録!$I:$I,$I$5,収穫記録!$J:$J,$I$6,収穫記録!$F:$F,$H72,収穫記録!$B:$B,"&gt;="&amp;$I$3,収穫記録!$B:$B,"&lt;="&amp;$I$4)
/_xlfn.UNIQUE(_xlfn._xlws.FILTER($G:$G,$F:$F=$I$7))
/IF($I$8="総計",1,$J72/10)
),0)</f>
        <v/>
      </c>
      <c r="W72" s="58" t="str" cm="1">
        <f t="array" ref="W72">IFERROR(
IF(OR(W$11="",$H72=""),"",
SUMIFS(収穫記録!$P:$P,収穫記録!$D:$D,W$11,収穫記録!$I:$I,$I$5,収穫記録!$J:$J,$I$6,収穫記録!$F:$F,$H72,収穫記録!$B:$B,"&gt;="&amp;$I$3,収穫記録!$B:$B,"&lt;="&amp;$I$4)
/_xlfn.UNIQUE(_xlfn._xlws.FILTER($G:$G,$F:$F=$I$7))
/IF($I$8="総計",1,$J72/10)
),0)</f>
        <v/>
      </c>
    </row>
    <row r="73" spans="8:23">
      <c r="H73" s="27"/>
      <c r="I73" s="30"/>
      <c r="J73" s="57"/>
      <c r="K73" s="46" t="str">
        <f t="shared" si="0"/>
        <v/>
      </c>
      <c r="L73" s="47" cm="1">
        <f t="array" ref="L73">IFERROR(
IF(OR(L$11="",$H73=""),"",
SUMIFS(収穫記録!$P:$P,収穫記録!$D:$D,L$11,収穫記録!$I:$I,$I$5,収穫記録!$J:$J,$I$6,収穫記録!$F:$F,$H73,収穫記録!$B:$B,"&gt;="&amp;$I$3,収穫記録!$B:$B,"&lt;="&amp;$I$4)
/_xlfn.UNIQUE(_xlfn._xlws.FILTER($G:$G,$F:$F=$I$7))
/IF($I$8="総計",1,$J73/10)
),0)</f>
        <v>0</v>
      </c>
      <c r="M73" s="58" t="str" cm="1">
        <f t="array" ref="M73">IFERROR(
IF(OR(M$11="",$H73=""),"",
SUMIFS(収穫記録!$P:$P,収穫記録!$D:$D,M$11,収穫記録!$I:$I,$I$5,収穫記録!$J:$J,$I$6,収穫記録!$F:$F,$H73,収穫記録!$B:$B,"&gt;="&amp;$I$3,収穫記録!$B:$B,"&lt;="&amp;$I$4)
/_xlfn.UNIQUE(_xlfn._xlws.FILTER($G:$G,$F:$F=$I$7))
/IF($I$8="総計",1,$J73/10)
),0)</f>
        <v/>
      </c>
      <c r="N73" s="58" t="str" cm="1">
        <f t="array" ref="N73">IFERROR(
IF(OR(N$11="",$H73=""),"",
SUMIFS(収穫記録!$P:$P,収穫記録!$D:$D,N$11,収穫記録!$I:$I,$I$5,収穫記録!$J:$J,$I$6,収穫記録!$F:$F,$H73,収穫記録!$B:$B,"&gt;="&amp;$I$3,収穫記録!$B:$B,"&lt;="&amp;$I$4)
/_xlfn.UNIQUE(_xlfn._xlws.FILTER($G:$G,$F:$F=$I$7))
/IF($I$8="総計",1,$J73/10)
),0)</f>
        <v/>
      </c>
      <c r="O73" s="58" t="str" cm="1">
        <f t="array" ref="O73">IFERROR(
IF(OR(O$11="",$H73=""),"",
SUMIFS(収穫記録!$P:$P,収穫記録!$D:$D,O$11,収穫記録!$I:$I,$I$5,収穫記録!$J:$J,$I$6,収穫記録!$F:$F,$H73,収穫記録!$B:$B,"&gt;="&amp;$I$3,収穫記録!$B:$B,"&lt;="&amp;$I$4)
/_xlfn.UNIQUE(_xlfn._xlws.FILTER($G:$G,$F:$F=$I$7))
/IF($I$8="総計",1,$J73/10)
),0)</f>
        <v/>
      </c>
      <c r="P73" s="58" t="str" cm="1">
        <f t="array" ref="P73">IFERROR(
IF(OR(P$11="",$H73=""),"",
SUMIFS(収穫記録!$P:$P,収穫記録!$D:$D,P$11,収穫記録!$I:$I,$I$5,収穫記録!$J:$J,$I$6,収穫記録!$F:$F,$H73,収穫記録!$B:$B,"&gt;="&amp;$I$3,収穫記録!$B:$B,"&lt;="&amp;$I$4)
/_xlfn.UNIQUE(_xlfn._xlws.FILTER($G:$G,$F:$F=$I$7))
/IF($I$8="総計",1,$J73/10)
),0)</f>
        <v/>
      </c>
      <c r="Q73" s="58" t="str" cm="1">
        <f t="array" ref="Q73">IFERROR(
IF(OR(Q$11="",$H73=""),"",
SUMIFS(収穫記録!$P:$P,収穫記録!$D:$D,Q$11,収穫記録!$I:$I,$I$5,収穫記録!$J:$J,$I$6,収穫記録!$F:$F,$H73,収穫記録!$B:$B,"&gt;="&amp;$I$3,収穫記録!$B:$B,"&lt;="&amp;$I$4)
/_xlfn.UNIQUE(_xlfn._xlws.FILTER($G:$G,$F:$F=$I$7))
/IF($I$8="総計",1,$J73/10)
),0)</f>
        <v/>
      </c>
      <c r="R73" s="58" t="str" cm="1">
        <f t="array" ref="R73">IFERROR(
IF(OR(R$11="",$H73=""),"",
SUMIFS(収穫記録!$P:$P,収穫記録!$D:$D,R$11,収穫記録!$I:$I,$I$5,収穫記録!$J:$J,$I$6,収穫記録!$F:$F,$H73,収穫記録!$B:$B,"&gt;="&amp;$I$3,収穫記録!$B:$B,"&lt;="&amp;$I$4)
/_xlfn.UNIQUE(_xlfn._xlws.FILTER($G:$G,$F:$F=$I$7))
/IF($I$8="総計",1,$J73/10)
),0)</f>
        <v/>
      </c>
      <c r="S73" s="58" t="str" cm="1">
        <f t="array" ref="S73">IFERROR(
IF(OR(S$11="",$H73=""),"",
SUMIFS(収穫記録!$P:$P,収穫記録!$D:$D,S$11,収穫記録!$I:$I,$I$5,収穫記録!$J:$J,$I$6,収穫記録!$F:$F,$H73,収穫記録!$B:$B,"&gt;="&amp;$I$3,収穫記録!$B:$B,"&lt;="&amp;$I$4)
/_xlfn.UNIQUE(_xlfn._xlws.FILTER($G:$G,$F:$F=$I$7))
/IF($I$8="総計",1,$J73/10)
),0)</f>
        <v/>
      </c>
      <c r="T73" s="58" t="str" cm="1">
        <f t="array" ref="T73">IFERROR(
IF(OR(T$11="",$H73=""),"",
SUMIFS(収穫記録!$P:$P,収穫記録!$D:$D,T$11,収穫記録!$I:$I,$I$5,収穫記録!$J:$J,$I$6,収穫記録!$F:$F,$H73,収穫記録!$B:$B,"&gt;="&amp;$I$3,収穫記録!$B:$B,"&lt;="&amp;$I$4)
/_xlfn.UNIQUE(_xlfn._xlws.FILTER($G:$G,$F:$F=$I$7))
/IF($I$8="総計",1,$J73/10)
),0)</f>
        <v/>
      </c>
      <c r="U73" s="58" t="str" cm="1">
        <f t="array" ref="U73">IFERROR(
IF(OR(U$11="",$H73=""),"",
SUMIFS(収穫記録!$P:$P,収穫記録!$D:$D,U$11,収穫記録!$I:$I,$I$5,収穫記録!$J:$J,$I$6,収穫記録!$F:$F,$H73,収穫記録!$B:$B,"&gt;="&amp;$I$3,収穫記録!$B:$B,"&lt;="&amp;$I$4)
/_xlfn.UNIQUE(_xlfn._xlws.FILTER($G:$G,$F:$F=$I$7))
/IF($I$8="総計",1,$J73/10)
),0)</f>
        <v/>
      </c>
      <c r="V73" s="58" t="str" cm="1">
        <f t="array" ref="V73">IFERROR(
IF(OR(V$11="",$H73=""),"",
SUMIFS(収穫記録!$P:$P,収穫記録!$D:$D,V$11,収穫記録!$I:$I,$I$5,収穫記録!$J:$J,$I$6,収穫記録!$F:$F,$H73,収穫記録!$B:$B,"&gt;="&amp;$I$3,収穫記録!$B:$B,"&lt;="&amp;$I$4)
/_xlfn.UNIQUE(_xlfn._xlws.FILTER($G:$G,$F:$F=$I$7))
/IF($I$8="総計",1,$J73/10)
),0)</f>
        <v/>
      </c>
      <c r="W73" s="58" t="str" cm="1">
        <f t="array" ref="W73">IFERROR(
IF(OR(W$11="",$H73=""),"",
SUMIFS(収穫記録!$P:$P,収穫記録!$D:$D,W$11,収穫記録!$I:$I,$I$5,収穫記録!$J:$J,$I$6,収穫記録!$F:$F,$H73,収穫記録!$B:$B,"&gt;="&amp;$I$3,収穫記録!$B:$B,"&lt;="&amp;$I$4)
/_xlfn.UNIQUE(_xlfn._xlws.FILTER($G:$G,$F:$F=$I$7))
/IF($I$8="総計",1,$J73/10)
),0)</f>
        <v/>
      </c>
    </row>
    <row r="74" spans="8:23">
      <c r="H74" s="27"/>
      <c r="I74" s="30"/>
      <c r="J74" s="57"/>
      <c r="K74" s="46" t="str">
        <f t="shared" si="0"/>
        <v/>
      </c>
      <c r="L74" s="47" cm="1">
        <f t="array" ref="L74">IFERROR(
IF(OR(L$11="",$H74=""),"",
SUMIFS(収穫記録!$P:$P,収穫記録!$D:$D,L$11,収穫記録!$I:$I,$I$5,収穫記録!$J:$J,$I$6,収穫記録!$F:$F,$H74,収穫記録!$B:$B,"&gt;="&amp;$I$3,収穫記録!$B:$B,"&lt;="&amp;$I$4)
/_xlfn.UNIQUE(_xlfn._xlws.FILTER($G:$G,$F:$F=$I$7))
/IF($I$8="総計",1,$J74/10)
),0)</f>
        <v>0</v>
      </c>
      <c r="M74" s="58" t="str" cm="1">
        <f t="array" ref="M74">IFERROR(
IF(OR(M$11="",$H74=""),"",
SUMIFS(収穫記録!$P:$P,収穫記録!$D:$D,M$11,収穫記録!$I:$I,$I$5,収穫記録!$J:$J,$I$6,収穫記録!$F:$F,$H74,収穫記録!$B:$B,"&gt;="&amp;$I$3,収穫記録!$B:$B,"&lt;="&amp;$I$4)
/_xlfn.UNIQUE(_xlfn._xlws.FILTER($G:$G,$F:$F=$I$7))
/IF($I$8="総計",1,$J74/10)
),0)</f>
        <v/>
      </c>
      <c r="N74" s="58" t="str" cm="1">
        <f t="array" ref="N74">IFERROR(
IF(OR(N$11="",$H74=""),"",
SUMIFS(収穫記録!$P:$P,収穫記録!$D:$D,N$11,収穫記録!$I:$I,$I$5,収穫記録!$J:$J,$I$6,収穫記録!$F:$F,$H74,収穫記録!$B:$B,"&gt;="&amp;$I$3,収穫記録!$B:$B,"&lt;="&amp;$I$4)
/_xlfn.UNIQUE(_xlfn._xlws.FILTER($G:$G,$F:$F=$I$7))
/IF($I$8="総計",1,$J74/10)
),0)</f>
        <v/>
      </c>
      <c r="O74" s="58" t="str" cm="1">
        <f t="array" ref="O74">IFERROR(
IF(OR(O$11="",$H74=""),"",
SUMIFS(収穫記録!$P:$P,収穫記録!$D:$D,O$11,収穫記録!$I:$I,$I$5,収穫記録!$J:$J,$I$6,収穫記録!$F:$F,$H74,収穫記録!$B:$B,"&gt;="&amp;$I$3,収穫記録!$B:$B,"&lt;="&amp;$I$4)
/_xlfn.UNIQUE(_xlfn._xlws.FILTER($G:$G,$F:$F=$I$7))
/IF($I$8="総計",1,$J74/10)
),0)</f>
        <v/>
      </c>
      <c r="P74" s="58" t="str" cm="1">
        <f t="array" ref="P74">IFERROR(
IF(OR(P$11="",$H74=""),"",
SUMIFS(収穫記録!$P:$P,収穫記録!$D:$D,P$11,収穫記録!$I:$I,$I$5,収穫記録!$J:$J,$I$6,収穫記録!$F:$F,$H74,収穫記録!$B:$B,"&gt;="&amp;$I$3,収穫記録!$B:$B,"&lt;="&amp;$I$4)
/_xlfn.UNIQUE(_xlfn._xlws.FILTER($G:$G,$F:$F=$I$7))
/IF($I$8="総計",1,$J74/10)
),0)</f>
        <v/>
      </c>
      <c r="Q74" s="58" t="str" cm="1">
        <f t="array" ref="Q74">IFERROR(
IF(OR(Q$11="",$H74=""),"",
SUMIFS(収穫記録!$P:$P,収穫記録!$D:$D,Q$11,収穫記録!$I:$I,$I$5,収穫記録!$J:$J,$I$6,収穫記録!$F:$F,$H74,収穫記録!$B:$B,"&gt;="&amp;$I$3,収穫記録!$B:$B,"&lt;="&amp;$I$4)
/_xlfn.UNIQUE(_xlfn._xlws.FILTER($G:$G,$F:$F=$I$7))
/IF($I$8="総計",1,$J74/10)
),0)</f>
        <v/>
      </c>
      <c r="R74" s="58" t="str" cm="1">
        <f t="array" ref="R74">IFERROR(
IF(OR(R$11="",$H74=""),"",
SUMIFS(収穫記録!$P:$P,収穫記録!$D:$D,R$11,収穫記録!$I:$I,$I$5,収穫記録!$J:$J,$I$6,収穫記録!$F:$F,$H74,収穫記録!$B:$B,"&gt;="&amp;$I$3,収穫記録!$B:$B,"&lt;="&amp;$I$4)
/_xlfn.UNIQUE(_xlfn._xlws.FILTER($G:$G,$F:$F=$I$7))
/IF($I$8="総計",1,$J74/10)
),0)</f>
        <v/>
      </c>
      <c r="S74" s="58" t="str" cm="1">
        <f t="array" ref="S74">IFERROR(
IF(OR(S$11="",$H74=""),"",
SUMIFS(収穫記録!$P:$P,収穫記録!$D:$D,S$11,収穫記録!$I:$I,$I$5,収穫記録!$J:$J,$I$6,収穫記録!$F:$F,$H74,収穫記録!$B:$B,"&gt;="&amp;$I$3,収穫記録!$B:$B,"&lt;="&amp;$I$4)
/_xlfn.UNIQUE(_xlfn._xlws.FILTER($G:$G,$F:$F=$I$7))
/IF($I$8="総計",1,$J74/10)
),0)</f>
        <v/>
      </c>
      <c r="T74" s="58" t="str" cm="1">
        <f t="array" ref="T74">IFERROR(
IF(OR(T$11="",$H74=""),"",
SUMIFS(収穫記録!$P:$P,収穫記録!$D:$D,T$11,収穫記録!$I:$I,$I$5,収穫記録!$J:$J,$I$6,収穫記録!$F:$F,$H74,収穫記録!$B:$B,"&gt;="&amp;$I$3,収穫記録!$B:$B,"&lt;="&amp;$I$4)
/_xlfn.UNIQUE(_xlfn._xlws.FILTER($G:$G,$F:$F=$I$7))
/IF($I$8="総計",1,$J74/10)
),0)</f>
        <v/>
      </c>
      <c r="U74" s="58" t="str" cm="1">
        <f t="array" ref="U74">IFERROR(
IF(OR(U$11="",$H74=""),"",
SUMIFS(収穫記録!$P:$P,収穫記録!$D:$D,U$11,収穫記録!$I:$I,$I$5,収穫記録!$J:$J,$I$6,収穫記録!$F:$F,$H74,収穫記録!$B:$B,"&gt;="&amp;$I$3,収穫記録!$B:$B,"&lt;="&amp;$I$4)
/_xlfn.UNIQUE(_xlfn._xlws.FILTER($G:$G,$F:$F=$I$7))
/IF($I$8="総計",1,$J74/10)
),0)</f>
        <v/>
      </c>
      <c r="V74" s="58" t="str" cm="1">
        <f t="array" ref="V74">IFERROR(
IF(OR(V$11="",$H74=""),"",
SUMIFS(収穫記録!$P:$P,収穫記録!$D:$D,V$11,収穫記録!$I:$I,$I$5,収穫記録!$J:$J,$I$6,収穫記録!$F:$F,$H74,収穫記録!$B:$B,"&gt;="&amp;$I$3,収穫記録!$B:$B,"&lt;="&amp;$I$4)
/_xlfn.UNIQUE(_xlfn._xlws.FILTER($G:$G,$F:$F=$I$7))
/IF($I$8="総計",1,$J74/10)
),0)</f>
        <v/>
      </c>
      <c r="W74" s="58" t="str" cm="1">
        <f t="array" ref="W74">IFERROR(
IF(OR(W$11="",$H74=""),"",
SUMIFS(収穫記録!$P:$P,収穫記録!$D:$D,W$11,収穫記録!$I:$I,$I$5,収穫記録!$J:$J,$I$6,収穫記録!$F:$F,$H74,収穫記録!$B:$B,"&gt;="&amp;$I$3,収穫記録!$B:$B,"&lt;="&amp;$I$4)
/_xlfn.UNIQUE(_xlfn._xlws.FILTER($G:$G,$F:$F=$I$7))
/IF($I$8="総計",1,$J74/10)
),0)</f>
        <v/>
      </c>
    </row>
    <row r="75" spans="8:23">
      <c r="H75" s="27"/>
      <c r="I75" s="30"/>
      <c r="J75" s="57"/>
      <c r="K75" s="46" t="str">
        <f t="shared" si="0"/>
        <v/>
      </c>
      <c r="L75" s="47" cm="1">
        <f t="array" ref="L75">IFERROR(
IF(OR(L$11="",$H75=""),"",
SUMIFS(収穫記録!$P:$P,収穫記録!$D:$D,L$11,収穫記録!$I:$I,$I$5,収穫記録!$J:$J,$I$6,収穫記録!$F:$F,$H75,収穫記録!$B:$B,"&gt;="&amp;$I$3,収穫記録!$B:$B,"&lt;="&amp;$I$4)
/_xlfn.UNIQUE(_xlfn._xlws.FILTER($G:$G,$F:$F=$I$7))
/IF($I$8="総計",1,$J75/10)
),0)</f>
        <v>0</v>
      </c>
      <c r="M75" s="58" t="str" cm="1">
        <f t="array" ref="M75">IFERROR(
IF(OR(M$11="",$H75=""),"",
SUMIFS(収穫記録!$P:$P,収穫記録!$D:$D,M$11,収穫記録!$I:$I,$I$5,収穫記録!$J:$J,$I$6,収穫記録!$F:$F,$H75,収穫記録!$B:$B,"&gt;="&amp;$I$3,収穫記録!$B:$B,"&lt;="&amp;$I$4)
/_xlfn.UNIQUE(_xlfn._xlws.FILTER($G:$G,$F:$F=$I$7))
/IF($I$8="総計",1,$J75/10)
),0)</f>
        <v/>
      </c>
      <c r="N75" s="58" t="str" cm="1">
        <f t="array" ref="N75">IFERROR(
IF(OR(N$11="",$H75=""),"",
SUMIFS(収穫記録!$P:$P,収穫記録!$D:$D,N$11,収穫記録!$I:$I,$I$5,収穫記録!$J:$J,$I$6,収穫記録!$F:$F,$H75,収穫記録!$B:$B,"&gt;="&amp;$I$3,収穫記録!$B:$B,"&lt;="&amp;$I$4)
/_xlfn.UNIQUE(_xlfn._xlws.FILTER($G:$G,$F:$F=$I$7))
/IF($I$8="総計",1,$J75/10)
),0)</f>
        <v/>
      </c>
      <c r="O75" s="58" t="str" cm="1">
        <f t="array" ref="O75">IFERROR(
IF(OR(O$11="",$H75=""),"",
SUMIFS(収穫記録!$P:$P,収穫記録!$D:$D,O$11,収穫記録!$I:$I,$I$5,収穫記録!$J:$J,$I$6,収穫記録!$F:$F,$H75,収穫記録!$B:$B,"&gt;="&amp;$I$3,収穫記録!$B:$B,"&lt;="&amp;$I$4)
/_xlfn.UNIQUE(_xlfn._xlws.FILTER($G:$G,$F:$F=$I$7))
/IF($I$8="総計",1,$J75/10)
),0)</f>
        <v/>
      </c>
      <c r="P75" s="58" t="str" cm="1">
        <f t="array" ref="P75">IFERROR(
IF(OR(P$11="",$H75=""),"",
SUMIFS(収穫記録!$P:$P,収穫記録!$D:$D,P$11,収穫記録!$I:$I,$I$5,収穫記録!$J:$J,$I$6,収穫記録!$F:$F,$H75,収穫記録!$B:$B,"&gt;="&amp;$I$3,収穫記録!$B:$B,"&lt;="&amp;$I$4)
/_xlfn.UNIQUE(_xlfn._xlws.FILTER($G:$G,$F:$F=$I$7))
/IF($I$8="総計",1,$J75/10)
),0)</f>
        <v/>
      </c>
      <c r="Q75" s="58" t="str" cm="1">
        <f t="array" ref="Q75">IFERROR(
IF(OR(Q$11="",$H75=""),"",
SUMIFS(収穫記録!$P:$P,収穫記録!$D:$D,Q$11,収穫記録!$I:$I,$I$5,収穫記録!$J:$J,$I$6,収穫記録!$F:$F,$H75,収穫記録!$B:$B,"&gt;="&amp;$I$3,収穫記録!$B:$B,"&lt;="&amp;$I$4)
/_xlfn.UNIQUE(_xlfn._xlws.FILTER($G:$G,$F:$F=$I$7))
/IF($I$8="総計",1,$J75/10)
),0)</f>
        <v/>
      </c>
      <c r="R75" s="58" t="str" cm="1">
        <f t="array" ref="R75">IFERROR(
IF(OR(R$11="",$H75=""),"",
SUMIFS(収穫記録!$P:$P,収穫記録!$D:$D,R$11,収穫記録!$I:$I,$I$5,収穫記録!$J:$J,$I$6,収穫記録!$F:$F,$H75,収穫記録!$B:$B,"&gt;="&amp;$I$3,収穫記録!$B:$B,"&lt;="&amp;$I$4)
/_xlfn.UNIQUE(_xlfn._xlws.FILTER($G:$G,$F:$F=$I$7))
/IF($I$8="総計",1,$J75/10)
),0)</f>
        <v/>
      </c>
      <c r="S75" s="58" t="str" cm="1">
        <f t="array" ref="S75">IFERROR(
IF(OR(S$11="",$H75=""),"",
SUMIFS(収穫記録!$P:$P,収穫記録!$D:$D,S$11,収穫記録!$I:$I,$I$5,収穫記録!$J:$J,$I$6,収穫記録!$F:$F,$H75,収穫記録!$B:$B,"&gt;="&amp;$I$3,収穫記録!$B:$B,"&lt;="&amp;$I$4)
/_xlfn.UNIQUE(_xlfn._xlws.FILTER($G:$G,$F:$F=$I$7))
/IF($I$8="総計",1,$J75/10)
),0)</f>
        <v/>
      </c>
      <c r="T75" s="58" t="str" cm="1">
        <f t="array" ref="T75">IFERROR(
IF(OR(T$11="",$H75=""),"",
SUMIFS(収穫記録!$P:$P,収穫記録!$D:$D,T$11,収穫記録!$I:$I,$I$5,収穫記録!$J:$J,$I$6,収穫記録!$F:$F,$H75,収穫記録!$B:$B,"&gt;="&amp;$I$3,収穫記録!$B:$B,"&lt;="&amp;$I$4)
/_xlfn.UNIQUE(_xlfn._xlws.FILTER($G:$G,$F:$F=$I$7))
/IF($I$8="総計",1,$J75/10)
),0)</f>
        <v/>
      </c>
      <c r="U75" s="58" t="str" cm="1">
        <f t="array" ref="U75">IFERROR(
IF(OR(U$11="",$H75=""),"",
SUMIFS(収穫記録!$P:$P,収穫記録!$D:$D,U$11,収穫記録!$I:$I,$I$5,収穫記録!$J:$J,$I$6,収穫記録!$F:$F,$H75,収穫記録!$B:$B,"&gt;="&amp;$I$3,収穫記録!$B:$B,"&lt;="&amp;$I$4)
/_xlfn.UNIQUE(_xlfn._xlws.FILTER($G:$G,$F:$F=$I$7))
/IF($I$8="総計",1,$J75/10)
),0)</f>
        <v/>
      </c>
      <c r="V75" s="58" t="str" cm="1">
        <f t="array" ref="V75">IFERROR(
IF(OR(V$11="",$H75=""),"",
SUMIFS(収穫記録!$P:$P,収穫記録!$D:$D,V$11,収穫記録!$I:$I,$I$5,収穫記録!$J:$J,$I$6,収穫記録!$F:$F,$H75,収穫記録!$B:$B,"&gt;="&amp;$I$3,収穫記録!$B:$B,"&lt;="&amp;$I$4)
/_xlfn.UNIQUE(_xlfn._xlws.FILTER($G:$G,$F:$F=$I$7))
/IF($I$8="総計",1,$J75/10)
),0)</f>
        <v/>
      </c>
      <c r="W75" s="58" t="str" cm="1">
        <f t="array" ref="W75">IFERROR(
IF(OR(W$11="",$H75=""),"",
SUMIFS(収穫記録!$P:$P,収穫記録!$D:$D,W$11,収穫記録!$I:$I,$I$5,収穫記録!$J:$J,$I$6,収穫記録!$F:$F,$H75,収穫記録!$B:$B,"&gt;="&amp;$I$3,収穫記録!$B:$B,"&lt;="&amp;$I$4)
/_xlfn.UNIQUE(_xlfn._xlws.FILTER($G:$G,$F:$F=$I$7))
/IF($I$8="総計",1,$J75/10)
),0)</f>
        <v/>
      </c>
    </row>
    <row r="76" spans="8:23">
      <c r="H76" s="27"/>
      <c r="I76" s="30"/>
      <c r="J76" s="57"/>
      <c r="K76" s="46" t="str">
        <f t="shared" si="0"/>
        <v/>
      </c>
      <c r="L76" s="47" cm="1">
        <f t="array" ref="L76">IFERROR(
IF(OR(L$11="",$H76=""),"",
SUMIFS(収穫記録!$P:$P,収穫記録!$D:$D,L$11,収穫記録!$I:$I,$I$5,収穫記録!$J:$J,$I$6,収穫記録!$F:$F,$H76,収穫記録!$B:$B,"&gt;="&amp;$I$3,収穫記録!$B:$B,"&lt;="&amp;$I$4)
/_xlfn.UNIQUE(_xlfn._xlws.FILTER($G:$G,$F:$F=$I$7))
/IF($I$8="総計",1,$J76/10)
),0)</f>
        <v>0</v>
      </c>
      <c r="M76" s="58" t="str" cm="1">
        <f t="array" ref="M76">IFERROR(
IF(OR(M$11="",$H76=""),"",
SUMIFS(収穫記録!$P:$P,収穫記録!$D:$D,M$11,収穫記録!$I:$I,$I$5,収穫記録!$J:$J,$I$6,収穫記録!$F:$F,$H76,収穫記録!$B:$B,"&gt;="&amp;$I$3,収穫記録!$B:$B,"&lt;="&amp;$I$4)
/_xlfn.UNIQUE(_xlfn._xlws.FILTER($G:$G,$F:$F=$I$7))
/IF($I$8="総計",1,$J76/10)
),0)</f>
        <v/>
      </c>
      <c r="N76" s="58" t="str" cm="1">
        <f t="array" ref="N76">IFERROR(
IF(OR(N$11="",$H76=""),"",
SUMIFS(収穫記録!$P:$P,収穫記録!$D:$D,N$11,収穫記録!$I:$I,$I$5,収穫記録!$J:$J,$I$6,収穫記録!$F:$F,$H76,収穫記録!$B:$B,"&gt;="&amp;$I$3,収穫記録!$B:$B,"&lt;="&amp;$I$4)
/_xlfn.UNIQUE(_xlfn._xlws.FILTER($G:$G,$F:$F=$I$7))
/IF($I$8="総計",1,$J76/10)
),0)</f>
        <v/>
      </c>
      <c r="O76" s="58" t="str" cm="1">
        <f t="array" ref="O76">IFERROR(
IF(OR(O$11="",$H76=""),"",
SUMIFS(収穫記録!$P:$P,収穫記録!$D:$D,O$11,収穫記録!$I:$I,$I$5,収穫記録!$J:$J,$I$6,収穫記録!$F:$F,$H76,収穫記録!$B:$B,"&gt;="&amp;$I$3,収穫記録!$B:$B,"&lt;="&amp;$I$4)
/_xlfn.UNIQUE(_xlfn._xlws.FILTER($G:$G,$F:$F=$I$7))
/IF($I$8="総計",1,$J76/10)
),0)</f>
        <v/>
      </c>
      <c r="P76" s="58" t="str" cm="1">
        <f t="array" ref="P76">IFERROR(
IF(OR(P$11="",$H76=""),"",
SUMIFS(収穫記録!$P:$P,収穫記録!$D:$D,P$11,収穫記録!$I:$I,$I$5,収穫記録!$J:$J,$I$6,収穫記録!$F:$F,$H76,収穫記録!$B:$B,"&gt;="&amp;$I$3,収穫記録!$B:$B,"&lt;="&amp;$I$4)
/_xlfn.UNIQUE(_xlfn._xlws.FILTER($G:$G,$F:$F=$I$7))
/IF($I$8="総計",1,$J76/10)
),0)</f>
        <v/>
      </c>
      <c r="Q76" s="58" t="str" cm="1">
        <f t="array" ref="Q76">IFERROR(
IF(OR(Q$11="",$H76=""),"",
SUMIFS(収穫記録!$P:$P,収穫記録!$D:$D,Q$11,収穫記録!$I:$I,$I$5,収穫記録!$J:$J,$I$6,収穫記録!$F:$F,$H76,収穫記録!$B:$B,"&gt;="&amp;$I$3,収穫記録!$B:$B,"&lt;="&amp;$I$4)
/_xlfn.UNIQUE(_xlfn._xlws.FILTER($G:$G,$F:$F=$I$7))
/IF($I$8="総計",1,$J76/10)
),0)</f>
        <v/>
      </c>
      <c r="R76" s="58" t="str" cm="1">
        <f t="array" ref="R76">IFERROR(
IF(OR(R$11="",$H76=""),"",
SUMIFS(収穫記録!$P:$P,収穫記録!$D:$D,R$11,収穫記録!$I:$I,$I$5,収穫記録!$J:$J,$I$6,収穫記録!$F:$F,$H76,収穫記録!$B:$B,"&gt;="&amp;$I$3,収穫記録!$B:$B,"&lt;="&amp;$I$4)
/_xlfn.UNIQUE(_xlfn._xlws.FILTER($G:$G,$F:$F=$I$7))
/IF($I$8="総計",1,$J76/10)
),0)</f>
        <v/>
      </c>
      <c r="S76" s="58" t="str" cm="1">
        <f t="array" ref="S76">IFERROR(
IF(OR(S$11="",$H76=""),"",
SUMIFS(収穫記録!$P:$P,収穫記録!$D:$D,S$11,収穫記録!$I:$I,$I$5,収穫記録!$J:$J,$I$6,収穫記録!$F:$F,$H76,収穫記録!$B:$B,"&gt;="&amp;$I$3,収穫記録!$B:$B,"&lt;="&amp;$I$4)
/_xlfn.UNIQUE(_xlfn._xlws.FILTER($G:$G,$F:$F=$I$7))
/IF($I$8="総計",1,$J76/10)
),0)</f>
        <v/>
      </c>
      <c r="T76" s="58" t="str" cm="1">
        <f t="array" ref="T76">IFERROR(
IF(OR(T$11="",$H76=""),"",
SUMIFS(収穫記録!$P:$P,収穫記録!$D:$D,T$11,収穫記録!$I:$I,$I$5,収穫記録!$J:$J,$I$6,収穫記録!$F:$F,$H76,収穫記録!$B:$B,"&gt;="&amp;$I$3,収穫記録!$B:$B,"&lt;="&amp;$I$4)
/_xlfn.UNIQUE(_xlfn._xlws.FILTER($G:$G,$F:$F=$I$7))
/IF($I$8="総計",1,$J76/10)
),0)</f>
        <v/>
      </c>
      <c r="U76" s="58" t="str" cm="1">
        <f t="array" ref="U76">IFERROR(
IF(OR(U$11="",$H76=""),"",
SUMIFS(収穫記録!$P:$P,収穫記録!$D:$D,U$11,収穫記録!$I:$I,$I$5,収穫記録!$J:$J,$I$6,収穫記録!$F:$F,$H76,収穫記録!$B:$B,"&gt;="&amp;$I$3,収穫記録!$B:$B,"&lt;="&amp;$I$4)
/_xlfn.UNIQUE(_xlfn._xlws.FILTER($G:$G,$F:$F=$I$7))
/IF($I$8="総計",1,$J76/10)
),0)</f>
        <v/>
      </c>
      <c r="V76" s="58" t="str" cm="1">
        <f t="array" ref="V76">IFERROR(
IF(OR(V$11="",$H76=""),"",
SUMIFS(収穫記録!$P:$P,収穫記録!$D:$D,V$11,収穫記録!$I:$I,$I$5,収穫記録!$J:$J,$I$6,収穫記録!$F:$F,$H76,収穫記録!$B:$B,"&gt;="&amp;$I$3,収穫記録!$B:$B,"&lt;="&amp;$I$4)
/_xlfn.UNIQUE(_xlfn._xlws.FILTER($G:$G,$F:$F=$I$7))
/IF($I$8="総計",1,$J76/10)
),0)</f>
        <v/>
      </c>
      <c r="W76" s="58" t="str" cm="1">
        <f t="array" ref="W76">IFERROR(
IF(OR(W$11="",$H76=""),"",
SUMIFS(収穫記録!$P:$P,収穫記録!$D:$D,W$11,収穫記録!$I:$I,$I$5,収穫記録!$J:$J,$I$6,収穫記録!$F:$F,$H76,収穫記録!$B:$B,"&gt;="&amp;$I$3,収穫記録!$B:$B,"&lt;="&amp;$I$4)
/_xlfn.UNIQUE(_xlfn._xlws.FILTER($G:$G,$F:$F=$I$7))
/IF($I$8="総計",1,$J76/10)
),0)</f>
        <v/>
      </c>
    </row>
    <row r="77" spans="8:23">
      <c r="H77" s="27"/>
      <c r="I77" s="30"/>
      <c r="J77" s="57"/>
      <c r="K77" s="46" t="str">
        <f t="shared" ref="K77:K140" si="1">IF(H77="","",SUM(L77:W77))</f>
        <v/>
      </c>
      <c r="L77" s="47" cm="1">
        <f t="array" ref="L77">IFERROR(
IF(OR(L$11="",$H77=""),"",
SUMIFS(収穫記録!$P:$P,収穫記録!$D:$D,L$11,収穫記録!$I:$I,$I$5,収穫記録!$J:$J,$I$6,収穫記録!$F:$F,$H77,収穫記録!$B:$B,"&gt;="&amp;$I$3,収穫記録!$B:$B,"&lt;="&amp;$I$4)
/_xlfn.UNIQUE(_xlfn._xlws.FILTER($G:$G,$F:$F=$I$7))
/IF($I$8="総計",1,$J77/10)
),0)</f>
        <v>0</v>
      </c>
      <c r="M77" s="58" t="str" cm="1">
        <f t="array" ref="M77">IFERROR(
IF(OR(M$11="",$H77=""),"",
SUMIFS(収穫記録!$P:$P,収穫記録!$D:$D,M$11,収穫記録!$I:$I,$I$5,収穫記録!$J:$J,$I$6,収穫記録!$F:$F,$H77,収穫記録!$B:$B,"&gt;="&amp;$I$3,収穫記録!$B:$B,"&lt;="&amp;$I$4)
/_xlfn.UNIQUE(_xlfn._xlws.FILTER($G:$G,$F:$F=$I$7))
/IF($I$8="総計",1,$J77/10)
),0)</f>
        <v/>
      </c>
      <c r="N77" s="58" t="str" cm="1">
        <f t="array" ref="N77">IFERROR(
IF(OR(N$11="",$H77=""),"",
SUMIFS(収穫記録!$P:$P,収穫記録!$D:$D,N$11,収穫記録!$I:$I,$I$5,収穫記録!$J:$J,$I$6,収穫記録!$F:$F,$H77,収穫記録!$B:$B,"&gt;="&amp;$I$3,収穫記録!$B:$B,"&lt;="&amp;$I$4)
/_xlfn.UNIQUE(_xlfn._xlws.FILTER($G:$G,$F:$F=$I$7))
/IF($I$8="総計",1,$J77/10)
),0)</f>
        <v/>
      </c>
      <c r="O77" s="58" t="str" cm="1">
        <f t="array" ref="O77">IFERROR(
IF(OR(O$11="",$H77=""),"",
SUMIFS(収穫記録!$P:$P,収穫記録!$D:$D,O$11,収穫記録!$I:$I,$I$5,収穫記録!$J:$J,$I$6,収穫記録!$F:$F,$H77,収穫記録!$B:$B,"&gt;="&amp;$I$3,収穫記録!$B:$B,"&lt;="&amp;$I$4)
/_xlfn.UNIQUE(_xlfn._xlws.FILTER($G:$G,$F:$F=$I$7))
/IF($I$8="総計",1,$J77/10)
),0)</f>
        <v/>
      </c>
      <c r="P77" s="58" t="str" cm="1">
        <f t="array" ref="P77">IFERROR(
IF(OR(P$11="",$H77=""),"",
SUMIFS(収穫記録!$P:$P,収穫記録!$D:$D,P$11,収穫記録!$I:$I,$I$5,収穫記録!$J:$J,$I$6,収穫記録!$F:$F,$H77,収穫記録!$B:$B,"&gt;="&amp;$I$3,収穫記録!$B:$B,"&lt;="&amp;$I$4)
/_xlfn.UNIQUE(_xlfn._xlws.FILTER($G:$G,$F:$F=$I$7))
/IF($I$8="総計",1,$J77/10)
),0)</f>
        <v/>
      </c>
      <c r="Q77" s="58" t="str" cm="1">
        <f t="array" ref="Q77">IFERROR(
IF(OR(Q$11="",$H77=""),"",
SUMIFS(収穫記録!$P:$P,収穫記録!$D:$D,Q$11,収穫記録!$I:$I,$I$5,収穫記録!$J:$J,$I$6,収穫記録!$F:$F,$H77,収穫記録!$B:$B,"&gt;="&amp;$I$3,収穫記録!$B:$B,"&lt;="&amp;$I$4)
/_xlfn.UNIQUE(_xlfn._xlws.FILTER($G:$G,$F:$F=$I$7))
/IF($I$8="総計",1,$J77/10)
),0)</f>
        <v/>
      </c>
      <c r="R77" s="58" t="str" cm="1">
        <f t="array" ref="R77">IFERROR(
IF(OR(R$11="",$H77=""),"",
SUMIFS(収穫記録!$P:$P,収穫記録!$D:$D,R$11,収穫記録!$I:$I,$I$5,収穫記録!$J:$J,$I$6,収穫記録!$F:$F,$H77,収穫記録!$B:$B,"&gt;="&amp;$I$3,収穫記録!$B:$B,"&lt;="&amp;$I$4)
/_xlfn.UNIQUE(_xlfn._xlws.FILTER($G:$G,$F:$F=$I$7))
/IF($I$8="総計",1,$J77/10)
),0)</f>
        <v/>
      </c>
      <c r="S77" s="58" t="str" cm="1">
        <f t="array" ref="S77">IFERROR(
IF(OR(S$11="",$H77=""),"",
SUMIFS(収穫記録!$P:$P,収穫記録!$D:$D,S$11,収穫記録!$I:$I,$I$5,収穫記録!$J:$J,$I$6,収穫記録!$F:$F,$H77,収穫記録!$B:$B,"&gt;="&amp;$I$3,収穫記録!$B:$B,"&lt;="&amp;$I$4)
/_xlfn.UNIQUE(_xlfn._xlws.FILTER($G:$G,$F:$F=$I$7))
/IF($I$8="総計",1,$J77/10)
),0)</f>
        <v/>
      </c>
      <c r="T77" s="58" t="str" cm="1">
        <f t="array" ref="T77">IFERROR(
IF(OR(T$11="",$H77=""),"",
SUMIFS(収穫記録!$P:$P,収穫記録!$D:$D,T$11,収穫記録!$I:$I,$I$5,収穫記録!$J:$J,$I$6,収穫記録!$F:$F,$H77,収穫記録!$B:$B,"&gt;="&amp;$I$3,収穫記録!$B:$B,"&lt;="&amp;$I$4)
/_xlfn.UNIQUE(_xlfn._xlws.FILTER($G:$G,$F:$F=$I$7))
/IF($I$8="総計",1,$J77/10)
),0)</f>
        <v/>
      </c>
      <c r="U77" s="58" t="str" cm="1">
        <f t="array" ref="U77">IFERROR(
IF(OR(U$11="",$H77=""),"",
SUMIFS(収穫記録!$P:$P,収穫記録!$D:$D,U$11,収穫記録!$I:$I,$I$5,収穫記録!$J:$J,$I$6,収穫記録!$F:$F,$H77,収穫記録!$B:$B,"&gt;="&amp;$I$3,収穫記録!$B:$B,"&lt;="&amp;$I$4)
/_xlfn.UNIQUE(_xlfn._xlws.FILTER($G:$G,$F:$F=$I$7))
/IF($I$8="総計",1,$J77/10)
),0)</f>
        <v/>
      </c>
      <c r="V77" s="58" t="str" cm="1">
        <f t="array" ref="V77">IFERROR(
IF(OR(V$11="",$H77=""),"",
SUMIFS(収穫記録!$P:$P,収穫記録!$D:$D,V$11,収穫記録!$I:$I,$I$5,収穫記録!$J:$J,$I$6,収穫記録!$F:$F,$H77,収穫記録!$B:$B,"&gt;="&amp;$I$3,収穫記録!$B:$B,"&lt;="&amp;$I$4)
/_xlfn.UNIQUE(_xlfn._xlws.FILTER($G:$G,$F:$F=$I$7))
/IF($I$8="総計",1,$J77/10)
),0)</f>
        <v/>
      </c>
      <c r="W77" s="58" t="str" cm="1">
        <f t="array" ref="W77">IFERROR(
IF(OR(W$11="",$H77=""),"",
SUMIFS(収穫記録!$P:$P,収穫記録!$D:$D,W$11,収穫記録!$I:$I,$I$5,収穫記録!$J:$J,$I$6,収穫記録!$F:$F,$H77,収穫記録!$B:$B,"&gt;="&amp;$I$3,収穫記録!$B:$B,"&lt;="&amp;$I$4)
/_xlfn.UNIQUE(_xlfn._xlws.FILTER($G:$G,$F:$F=$I$7))
/IF($I$8="総計",1,$J77/10)
),0)</f>
        <v/>
      </c>
    </row>
    <row r="78" spans="8:23">
      <c r="H78" s="27"/>
      <c r="I78" s="30"/>
      <c r="J78" s="57"/>
      <c r="K78" s="46" t="str">
        <f t="shared" si="1"/>
        <v/>
      </c>
      <c r="L78" s="47" cm="1">
        <f t="array" ref="L78">IFERROR(
IF(OR(L$11="",$H78=""),"",
SUMIFS(収穫記録!$P:$P,収穫記録!$D:$D,L$11,収穫記録!$I:$I,$I$5,収穫記録!$J:$J,$I$6,収穫記録!$F:$F,$H78,収穫記録!$B:$B,"&gt;="&amp;$I$3,収穫記録!$B:$B,"&lt;="&amp;$I$4)
/_xlfn.UNIQUE(_xlfn._xlws.FILTER($G:$G,$F:$F=$I$7))
/IF($I$8="総計",1,$J78/10)
),0)</f>
        <v>0</v>
      </c>
      <c r="M78" s="58" t="str" cm="1">
        <f t="array" ref="M78">IFERROR(
IF(OR(M$11="",$H78=""),"",
SUMIFS(収穫記録!$P:$P,収穫記録!$D:$D,M$11,収穫記録!$I:$I,$I$5,収穫記録!$J:$J,$I$6,収穫記録!$F:$F,$H78,収穫記録!$B:$B,"&gt;="&amp;$I$3,収穫記録!$B:$B,"&lt;="&amp;$I$4)
/_xlfn.UNIQUE(_xlfn._xlws.FILTER($G:$G,$F:$F=$I$7))
/IF($I$8="総計",1,$J78/10)
),0)</f>
        <v/>
      </c>
      <c r="N78" s="58" t="str" cm="1">
        <f t="array" ref="N78">IFERROR(
IF(OR(N$11="",$H78=""),"",
SUMIFS(収穫記録!$P:$P,収穫記録!$D:$D,N$11,収穫記録!$I:$I,$I$5,収穫記録!$J:$J,$I$6,収穫記録!$F:$F,$H78,収穫記録!$B:$B,"&gt;="&amp;$I$3,収穫記録!$B:$B,"&lt;="&amp;$I$4)
/_xlfn.UNIQUE(_xlfn._xlws.FILTER($G:$G,$F:$F=$I$7))
/IF($I$8="総計",1,$J78/10)
),0)</f>
        <v/>
      </c>
      <c r="O78" s="58" t="str" cm="1">
        <f t="array" ref="O78">IFERROR(
IF(OR(O$11="",$H78=""),"",
SUMIFS(収穫記録!$P:$P,収穫記録!$D:$D,O$11,収穫記録!$I:$I,$I$5,収穫記録!$J:$J,$I$6,収穫記録!$F:$F,$H78,収穫記録!$B:$B,"&gt;="&amp;$I$3,収穫記録!$B:$B,"&lt;="&amp;$I$4)
/_xlfn.UNIQUE(_xlfn._xlws.FILTER($G:$G,$F:$F=$I$7))
/IF($I$8="総計",1,$J78/10)
),0)</f>
        <v/>
      </c>
      <c r="P78" s="58" t="str" cm="1">
        <f t="array" ref="P78">IFERROR(
IF(OR(P$11="",$H78=""),"",
SUMIFS(収穫記録!$P:$P,収穫記録!$D:$D,P$11,収穫記録!$I:$I,$I$5,収穫記録!$J:$J,$I$6,収穫記録!$F:$F,$H78,収穫記録!$B:$B,"&gt;="&amp;$I$3,収穫記録!$B:$B,"&lt;="&amp;$I$4)
/_xlfn.UNIQUE(_xlfn._xlws.FILTER($G:$G,$F:$F=$I$7))
/IF($I$8="総計",1,$J78/10)
),0)</f>
        <v/>
      </c>
      <c r="Q78" s="58" t="str" cm="1">
        <f t="array" ref="Q78">IFERROR(
IF(OR(Q$11="",$H78=""),"",
SUMIFS(収穫記録!$P:$P,収穫記録!$D:$D,Q$11,収穫記録!$I:$I,$I$5,収穫記録!$J:$J,$I$6,収穫記録!$F:$F,$H78,収穫記録!$B:$B,"&gt;="&amp;$I$3,収穫記録!$B:$B,"&lt;="&amp;$I$4)
/_xlfn.UNIQUE(_xlfn._xlws.FILTER($G:$G,$F:$F=$I$7))
/IF($I$8="総計",1,$J78/10)
),0)</f>
        <v/>
      </c>
      <c r="R78" s="58" t="str" cm="1">
        <f t="array" ref="R78">IFERROR(
IF(OR(R$11="",$H78=""),"",
SUMIFS(収穫記録!$P:$P,収穫記録!$D:$D,R$11,収穫記録!$I:$I,$I$5,収穫記録!$J:$J,$I$6,収穫記録!$F:$F,$H78,収穫記録!$B:$B,"&gt;="&amp;$I$3,収穫記録!$B:$B,"&lt;="&amp;$I$4)
/_xlfn.UNIQUE(_xlfn._xlws.FILTER($G:$G,$F:$F=$I$7))
/IF($I$8="総計",1,$J78/10)
),0)</f>
        <v/>
      </c>
      <c r="S78" s="58" t="str" cm="1">
        <f t="array" ref="S78">IFERROR(
IF(OR(S$11="",$H78=""),"",
SUMIFS(収穫記録!$P:$P,収穫記録!$D:$D,S$11,収穫記録!$I:$I,$I$5,収穫記録!$J:$J,$I$6,収穫記録!$F:$F,$H78,収穫記録!$B:$B,"&gt;="&amp;$I$3,収穫記録!$B:$B,"&lt;="&amp;$I$4)
/_xlfn.UNIQUE(_xlfn._xlws.FILTER($G:$G,$F:$F=$I$7))
/IF($I$8="総計",1,$J78/10)
),0)</f>
        <v/>
      </c>
      <c r="T78" s="58" t="str" cm="1">
        <f t="array" ref="T78">IFERROR(
IF(OR(T$11="",$H78=""),"",
SUMIFS(収穫記録!$P:$P,収穫記録!$D:$D,T$11,収穫記録!$I:$I,$I$5,収穫記録!$J:$J,$I$6,収穫記録!$F:$F,$H78,収穫記録!$B:$B,"&gt;="&amp;$I$3,収穫記録!$B:$B,"&lt;="&amp;$I$4)
/_xlfn.UNIQUE(_xlfn._xlws.FILTER($G:$G,$F:$F=$I$7))
/IF($I$8="総計",1,$J78/10)
),0)</f>
        <v/>
      </c>
      <c r="U78" s="58" t="str" cm="1">
        <f t="array" ref="U78">IFERROR(
IF(OR(U$11="",$H78=""),"",
SUMIFS(収穫記録!$P:$P,収穫記録!$D:$D,U$11,収穫記録!$I:$I,$I$5,収穫記録!$J:$J,$I$6,収穫記録!$F:$F,$H78,収穫記録!$B:$B,"&gt;="&amp;$I$3,収穫記録!$B:$B,"&lt;="&amp;$I$4)
/_xlfn.UNIQUE(_xlfn._xlws.FILTER($G:$G,$F:$F=$I$7))
/IF($I$8="総計",1,$J78/10)
),0)</f>
        <v/>
      </c>
      <c r="V78" s="58" t="str" cm="1">
        <f t="array" ref="V78">IFERROR(
IF(OR(V$11="",$H78=""),"",
SUMIFS(収穫記録!$P:$P,収穫記録!$D:$D,V$11,収穫記録!$I:$I,$I$5,収穫記録!$J:$J,$I$6,収穫記録!$F:$F,$H78,収穫記録!$B:$B,"&gt;="&amp;$I$3,収穫記録!$B:$B,"&lt;="&amp;$I$4)
/_xlfn.UNIQUE(_xlfn._xlws.FILTER($G:$G,$F:$F=$I$7))
/IF($I$8="総計",1,$J78/10)
),0)</f>
        <v/>
      </c>
      <c r="W78" s="58" t="str" cm="1">
        <f t="array" ref="W78">IFERROR(
IF(OR(W$11="",$H78=""),"",
SUMIFS(収穫記録!$P:$P,収穫記録!$D:$D,W$11,収穫記録!$I:$I,$I$5,収穫記録!$J:$J,$I$6,収穫記録!$F:$F,$H78,収穫記録!$B:$B,"&gt;="&amp;$I$3,収穫記録!$B:$B,"&lt;="&amp;$I$4)
/_xlfn.UNIQUE(_xlfn._xlws.FILTER($G:$G,$F:$F=$I$7))
/IF($I$8="総計",1,$J78/10)
),0)</f>
        <v/>
      </c>
    </row>
    <row r="79" spans="8:23">
      <c r="H79" s="27"/>
      <c r="I79" s="30"/>
      <c r="J79" s="57"/>
      <c r="K79" s="46" t="str">
        <f t="shared" si="1"/>
        <v/>
      </c>
      <c r="L79" s="47" cm="1">
        <f t="array" ref="L79">IFERROR(
IF(OR(L$11="",$H79=""),"",
SUMIFS(収穫記録!$P:$P,収穫記録!$D:$D,L$11,収穫記録!$I:$I,$I$5,収穫記録!$J:$J,$I$6,収穫記録!$F:$F,$H79,収穫記録!$B:$B,"&gt;="&amp;$I$3,収穫記録!$B:$B,"&lt;="&amp;$I$4)
/_xlfn.UNIQUE(_xlfn._xlws.FILTER($G:$G,$F:$F=$I$7))
/IF($I$8="総計",1,$J79/10)
),0)</f>
        <v>0</v>
      </c>
      <c r="M79" s="58" t="str" cm="1">
        <f t="array" ref="M79">IFERROR(
IF(OR(M$11="",$H79=""),"",
SUMIFS(収穫記録!$P:$P,収穫記録!$D:$D,M$11,収穫記録!$I:$I,$I$5,収穫記録!$J:$J,$I$6,収穫記録!$F:$F,$H79,収穫記録!$B:$B,"&gt;="&amp;$I$3,収穫記録!$B:$B,"&lt;="&amp;$I$4)
/_xlfn.UNIQUE(_xlfn._xlws.FILTER($G:$G,$F:$F=$I$7))
/IF($I$8="総計",1,$J79/10)
),0)</f>
        <v/>
      </c>
      <c r="N79" s="58" t="str" cm="1">
        <f t="array" ref="N79">IFERROR(
IF(OR(N$11="",$H79=""),"",
SUMIFS(収穫記録!$P:$P,収穫記録!$D:$D,N$11,収穫記録!$I:$I,$I$5,収穫記録!$J:$J,$I$6,収穫記録!$F:$F,$H79,収穫記録!$B:$B,"&gt;="&amp;$I$3,収穫記録!$B:$B,"&lt;="&amp;$I$4)
/_xlfn.UNIQUE(_xlfn._xlws.FILTER($G:$G,$F:$F=$I$7))
/IF($I$8="総計",1,$J79/10)
),0)</f>
        <v/>
      </c>
      <c r="O79" s="58" t="str" cm="1">
        <f t="array" ref="O79">IFERROR(
IF(OR(O$11="",$H79=""),"",
SUMIFS(収穫記録!$P:$P,収穫記録!$D:$D,O$11,収穫記録!$I:$I,$I$5,収穫記録!$J:$J,$I$6,収穫記録!$F:$F,$H79,収穫記録!$B:$B,"&gt;="&amp;$I$3,収穫記録!$B:$B,"&lt;="&amp;$I$4)
/_xlfn.UNIQUE(_xlfn._xlws.FILTER($G:$G,$F:$F=$I$7))
/IF($I$8="総計",1,$J79/10)
),0)</f>
        <v/>
      </c>
      <c r="P79" s="58" t="str" cm="1">
        <f t="array" ref="P79">IFERROR(
IF(OR(P$11="",$H79=""),"",
SUMIFS(収穫記録!$P:$P,収穫記録!$D:$D,P$11,収穫記録!$I:$I,$I$5,収穫記録!$J:$J,$I$6,収穫記録!$F:$F,$H79,収穫記録!$B:$B,"&gt;="&amp;$I$3,収穫記録!$B:$B,"&lt;="&amp;$I$4)
/_xlfn.UNIQUE(_xlfn._xlws.FILTER($G:$G,$F:$F=$I$7))
/IF($I$8="総計",1,$J79/10)
),0)</f>
        <v/>
      </c>
      <c r="Q79" s="58" t="str" cm="1">
        <f t="array" ref="Q79">IFERROR(
IF(OR(Q$11="",$H79=""),"",
SUMIFS(収穫記録!$P:$P,収穫記録!$D:$D,Q$11,収穫記録!$I:$I,$I$5,収穫記録!$J:$J,$I$6,収穫記録!$F:$F,$H79,収穫記録!$B:$B,"&gt;="&amp;$I$3,収穫記録!$B:$B,"&lt;="&amp;$I$4)
/_xlfn.UNIQUE(_xlfn._xlws.FILTER($G:$G,$F:$F=$I$7))
/IF($I$8="総計",1,$J79/10)
),0)</f>
        <v/>
      </c>
      <c r="R79" s="58" t="str" cm="1">
        <f t="array" ref="R79">IFERROR(
IF(OR(R$11="",$H79=""),"",
SUMIFS(収穫記録!$P:$P,収穫記録!$D:$D,R$11,収穫記録!$I:$I,$I$5,収穫記録!$J:$J,$I$6,収穫記録!$F:$F,$H79,収穫記録!$B:$B,"&gt;="&amp;$I$3,収穫記録!$B:$B,"&lt;="&amp;$I$4)
/_xlfn.UNIQUE(_xlfn._xlws.FILTER($G:$G,$F:$F=$I$7))
/IF($I$8="総計",1,$J79/10)
),0)</f>
        <v/>
      </c>
      <c r="S79" s="58" t="str" cm="1">
        <f t="array" ref="S79">IFERROR(
IF(OR(S$11="",$H79=""),"",
SUMIFS(収穫記録!$P:$P,収穫記録!$D:$D,S$11,収穫記録!$I:$I,$I$5,収穫記録!$J:$J,$I$6,収穫記録!$F:$F,$H79,収穫記録!$B:$B,"&gt;="&amp;$I$3,収穫記録!$B:$B,"&lt;="&amp;$I$4)
/_xlfn.UNIQUE(_xlfn._xlws.FILTER($G:$G,$F:$F=$I$7))
/IF($I$8="総計",1,$J79/10)
),0)</f>
        <v/>
      </c>
      <c r="T79" s="58" t="str" cm="1">
        <f t="array" ref="T79">IFERROR(
IF(OR(T$11="",$H79=""),"",
SUMIFS(収穫記録!$P:$P,収穫記録!$D:$D,T$11,収穫記録!$I:$I,$I$5,収穫記録!$J:$J,$I$6,収穫記録!$F:$F,$H79,収穫記録!$B:$B,"&gt;="&amp;$I$3,収穫記録!$B:$B,"&lt;="&amp;$I$4)
/_xlfn.UNIQUE(_xlfn._xlws.FILTER($G:$G,$F:$F=$I$7))
/IF($I$8="総計",1,$J79/10)
),0)</f>
        <v/>
      </c>
      <c r="U79" s="58" t="str" cm="1">
        <f t="array" ref="U79">IFERROR(
IF(OR(U$11="",$H79=""),"",
SUMIFS(収穫記録!$P:$P,収穫記録!$D:$D,U$11,収穫記録!$I:$I,$I$5,収穫記録!$J:$J,$I$6,収穫記録!$F:$F,$H79,収穫記録!$B:$B,"&gt;="&amp;$I$3,収穫記録!$B:$B,"&lt;="&amp;$I$4)
/_xlfn.UNIQUE(_xlfn._xlws.FILTER($G:$G,$F:$F=$I$7))
/IF($I$8="総計",1,$J79/10)
),0)</f>
        <v/>
      </c>
      <c r="V79" s="58" t="str" cm="1">
        <f t="array" ref="V79">IFERROR(
IF(OR(V$11="",$H79=""),"",
SUMIFS(収穫記録!$P:$P,収穫記録!$D:$D,V$11,収穫記録!$I:$I,$I$5,収穫記録!$J:$J,$I$6,収穫記録!$F:$F,$H79,収穫記録!$B:$B,"&gt;="&amp;$I$3,収穫記録!$B:$B,"&lt;="&amp;$I$4)
/_xlfn.UNIQUE(_xlfn._xlws.FILTER($G:$G,$F:$F=$I$7))
/IF($I$8="総計",1,$J79/10)
),0)</f>
        <v/>
      </c>
      <c r="W79" s="58" t="str" cm="1">
        <f t="array" ref="W79">IFERROR(
IF(OR(W$11="",$H79=""),"",
SUMIFS(収穫記録!$P:$P,収穫記録!$D:$D,W$11,収穫記録!$I:$I,$I$5,収穫記録!$J:$J,$I$6,収穫記録!$F:$F,$H79,収穫記録!$B:$B,"&gt;="&amp;$I$3,収穫記録!$B:$B,"&lt;="&amp;$I$4)
/_xlfn.UNIQUE(_xlfn._xlws.FILTER($G:$G,$F:$F=$I$7))
/IF($I$8="総計",1,$J79/10)
),0)</f>
        <v/>
      </c>
    </row>
    <row r="80" spans="8:23">
      <c r="H80" s="27"/>
      <c r="I80" s="30"/>
      <c r="J80" s="57"/>
      <c r="K80" s="46" t="str">
        <f t="shared" si="1"/>
        <v/>
      </c>
      <c r="L80" s="47" cm="1">
        <f t="array" ref="L80">IFERROR(
IF(OR(L$11="",$H80=""),"",
SUMIFS(収穫記録!$P:$P,収穫記録!$D:$D,L$11,収穫記録!$I:$I,$I$5,収穫記録!$J:$J,$I$6,収穫記録!$F:$F,$H80,収穫記録!$B:$B,"&gt;="&amp;$I$3,収穫記録!$B:$B,"&lt;="&amp;$I$4)
/_xlfn.UNIQUE(_xlfn._xlws.FILTER($G:$G,$F:$F=$I$7))
/IF($I$8="総計",1,$J80/10)
),0)</f>
        <v>0</v>
      </c>
      <c r="M80" s="58" t="str" cm="1">
        <f t="array" ref="M80">IFERROR(
IF(OR(M$11="",$H80=""),"",
SUMIFS(収穫記録!$P:$P,収穫記録!$D:$D,M$11,収穫記録!$I:$I,$I$5,収穫記録!$J:$J,$I$6,収穫記録!$F:$F,$H80,収穫記録!$B:$B,"&gt;="&amp;$I$3,収穫記録!$B:$B,"&lt;="&amp;$I$4)
/_xlfn.UNIQUE(_xlfn._xlws.FILTER($G:$G,$F:$F=$I$7))
/IF($I$8="総計",1,$J80/10)
),0)</f>
        <v/>
      </c>
      <c r="N80" s="58" t="str" cm="1">
        <f t="array" ref="N80">IFERROR(
IF(OR(N$11="",$H80=""),"",
SUMIFS(収穫記録!$P:$P,収穫記録!$D:$D,N$11,収穫記録!$I:$I,$I$5,収穫記録!$J:$J,$I$6,収穫記録!$F:$F,$H80,収穫記録!$B:$B,"&gt;="&amp;$I$3,収穫記録!$B:$B,"&lt;="&amp;$I$4)
/_xlfn.UNIQUE(_xlfn._xlws.FILTER($G:$G,$F:$F=$I$7))
/IF($I$8="総計",1,$J80/10)
),0)</f>
        <v/>
      </c>
      <c r="O80" s="58" t="str" cm="1">
        <f t="array" ref="O80">IFERROR(
IF(OR(O$11="",$H80=""),"",
SUMIFS(収穫記録!$P:$P,収穫記録!$D:$D,O$11,収穫記録!$I:$I,$I$5,収穫記録!$J:$J,$I$6,収穫記録!$F:$F,$H80,収穫記録!$B:$B,"&gt;="&amp;$I$3,収穫記録!$B:$B,"&lt;="&amp;$I$4)
/_xlfn.UNIQUE(_xlfn._xlws.FILTER($G:$G,$F:$F=$I$7))
/IF($I$8="総計",1,$J80/10)
),0)</f>
        <v/>
      </c>
      <c r="P80" s="58" t="str" cm="1">
        <f t="array" ref="P80">IFERROR(
IF(OR(P$11="",$H80=""),"",
SUMIFS(収穫記録!$P:$P,収穫記録!$D:$D,P$11,収穫記録!$I:$I,$I$5,収穫記録!$J:$J,$I$6,収穫記録!$F:$F,$H80,収穫記録!$B:$B,"&gt;="&amp;$I$3,収穫記録!$B:$B,"&lt;="&amp;$I$4)
/_xlfn.UNIQUE(_xlfn._xlws.FILTER($G:$G,$F:$F=$I$7))
/IF($I$8="総計",1,$J80/10)
),0)</f>
        <v/>
      </c>
      <c r="Q80" s="58" t="str" cm="1">
        <f t="array" ref="Q80">IFERROR(
IF(OR(Q$11="",$H80=""),"",
SUMIFS(収穫記録!$P:$P,収穫記録!$D:$D,Q$11,収穫記録!$I:$I,$I$5,収穫記録!$J:$J,$I$6,収穫記録!$F:$F,$H80,収穫記録!$B:$B,"&gt;="&amp;$I$3,収穫記録!$B:$B,"&lt;="&amp;$I$4)
/_xlfn.UNIQUE(_xlfn._xlws.FILTER($G:$G,$F:$F=$I$7))
/IF($I$8="総計",1,$J80/10)
),0)</f>
        <v/>
      </c>
      <c r="R80" s="58" t="str" cm="1">
        <f t="array" ref="R80">IFERROR(
IF(OR(R$11="",$H80=""),"",
SUMIFS(収穫記録!$P:$P,収穫記録!$D:$D,R$11,収穫記録!$I:$I,$I$5,収穫記録!$J:$J,$I$6,収穫記録!$F:$F,$H80,収穫記録!$B:$B,"&gt;="&amp;$I$3,収穫記録!$B:$B,"&lt;="&amp;$I$4)
/_xlfn.UNIQUE(_xlfn._xlws.FILTER($G:$G,$F:$F=$I$7))
/IF($I$8="総計",1,$J80/10)
),0)</f>
        <v/>
      </c>
      <c r="S80" s="58" t="str" cm="1">
        <f t="array" ref="S80">IFERROR(
IF(OR(S$11="",$H80=""),"",
SUMIFS(収穫記録!$P:$P,収穫記録!$D:$D,S$11,収穫記録!$I:$I,$I$5,収穫記録!$J:$J,$I$6,収穫記録!$F:$F,$H80,収穫記録!$B:$B,"&gt;="&amp;$I$3,収穫記録!$B:$B,"&lt;="&amp;$I$4)
/_xlfn.UNIQUE(_xlfn._xlws.FILTER($G:$G,$F:$F=$I$7))
/IF($I$8="総計",1,$J80/10)
),0)</f>
        <v/>
      </c>
      <c r="T80" s="58" t="str" cm="1">
        <f t="array" ref="T80">IFERROR(
IF(OR(T$11="",$H80=""),"",
SUMIFS(収穫記録!$P:$P,収穫記録!$D:$D,T$11,収穫記録!$I:$I,$I$5,収穫記録!$J:$J,$I$6,収穫記録!$F:$F,$H80,収穫記録!$B:$B,"&gt;="&amp;$I$3,収穫記録!$B:$B,"&lt;="&amp;$I$4)
/_xlfn.UNIQUE(_xlfn._xlws.FILTER($G:$G,$F:$F=$I$7))
/IF($I$8="総計",1,$J80/10)
),0)</f>
        <v/>
      </c>
      <c r="U80" s="58" t="str" cm="1">
        <f t="array" ref="U80">IFERROR(
IF(OR(U$11="",$H80=""),"",
SUMIFS(収穫記録!$P:$P,収穫記録!$D:$D,U$11,収穫記録!$I:$I,$I$5,収穫記録!$J:$J,$I$6,収穫記録!$F:$F,$H80,収穫記録!$B:$B,"&gt;="&amp;$I$3,収穫記録!$B:$B,"&lt;="&amp;$I$4)
/_xlfn.UNIQUE(_xlfn._xlws.FILTER($G:$G,$F:$F=$I$7))
/IF($I$8="総計",1,$J80/10)
),0)</f>
        <v/>
      </c>
      <c r="V80" s="58" t="str" cm="1">
        <f t="array" ref="V80">IFERROR(
IF(OR(V$11="",$H80=""),"",
SUMIFS(収穫記録!$P:$P,収穫記録!$D:$D,V$11,収穫記録!$I:$I,$I$5,収穫記録!$J:$J,$I$6,収穫記録!$F:$F,$H80,収穫記録!$B:$B,"&gt;="&amp;$I$3,収穫記録!$B:$B,"&lt;="&amp;$I$4)
/_xlfn.UNIQUE(_xlfn._xlws.FILTER($G:$G,$F:$F=$I$7))
/IF($I$8="総計",1,$J80/10)
),0)</f>
        <v/>
      </c>
      <c r="W80" s="58" t="str" cm="1">
        <f t="array" ref="W80">IFERROR(
IF(OR(W$11="",$H80=""),"",
SUMIFS(収穫記録!$P:$P,収穫記録!$D:$D,W$11,収穫記録!$I:$I,$I$5,収穫記録!$J:$J,$I$6,収穫記録!$F:$F,$H80,収穫記録!$B:$B,"&gt;="&amp;$I$3,収穫記録!$B:$B,"&lt;="&amp;$I$4)
/_xlfn.UNIQUE(_xlfn._xlws.FILTER($G:$G,$F:$F=$I$7))
/IF($I$8="総計",1,$J80/10)
),0)</f>
        <v/>
      </c>
    </row>
    <row r="81" spans="8:23">
      <c r="H81" s="27"/>
      <c r="I81" s="30"/>
      <c r="J81" s="57"/>
      <c r="K81" s="46" t="str">
        <f t="shared" si="1"/>
        <v/>
      </c>
      <c r="L81" s="47" cm="1">
        <f t="array" ref="L81">IFERROR(
IF(OR(L$11="",$H81=""),"",
SUMIFS(収穫記録!$P:$P,収穫記録!$D:$D,L$11,収穫記録!$I:$I,$I$5,収穫記録!$J:$J,$I$6,収穫記録!$F:$F,$H81,収穫記録!$B:$B,"&gt;="&amp;$I$3,収穫記録!$B:$B,"&lt;="&amp;$I$4)
/_xlfn.UNIQUE(_xlfn._xlws.FILTER($G:$G,$F:$F=$I$7))
/IF($I$8="総計",1,$J81/10)
),0)</f>
        <v>0</v>
      </c>
      <c r="M81" s="58" t="str" cm="1">
        <f t="array" ref="M81">IFERROR(
IF(OR(M$11="",$H81=""),"",
SUMIFS(収穫記録!$P:$P,収穫記録!$D:$D,M$11,収穫記録!$I:$I,$I$5,収穫記録!$J:$J,$I$6,収穫記録!$F:$F,$H81,収穫記録!$B:$B,"&gt;="&amp;$I$3,収穫記録!$B:$B,"&lt;="&amp;$I$4)
/_xlfn.UNIQUE(_xlfn._xlws.FILTER($G:$G,$F:$F=$I$7))
/IF($I$8="総計",1,$J81/10)
),0)</f>
        <v/>
      </c>
      <c r="N81" s="58" t="str" cm="1">
        <f t="array" ref="N81">IFERROR(
IF(OR(N$11="",$H81=""),"",
SUMIFS(収穫記録!$P:$P,収穫記録!$D:$D,N$11,収穫記録!$I:$I,$I$5,収穫記録!$J:$J,$I$6,収穫記録!$F:$F,$H81,収穫記録!$B:$B,"&gt;="&amp;$I$3,収穫記録!$B:$B,"&lt;="&amp;$I$4)
/_xlfn.UNIQUE(_xlfn._xlws.FILTER($G:$G,$F:$F=$I$7))
/IF($I$8="総計",1,$J81/10)
),0)</f>
        <v/>
      </c>
      <c r="O81" s="58" t="str" cm="1">
        <f t="array" ref="O81">IFERROR(
IF(OR(O$11="",$H81=""),"",
SUMIFS(収穫記録!$P:$P,収穫記録!$D:$D,O$11,収穫記録!$I:$I,$I$5,収穫記録!$J:$J,$I$6,収穫記録!$F:$F,$H81,収穫記録!$B:$B,"&gt;="&amp;$I$3,収穫記録!$B:$B,"&lt;="&amp;$I$4)
/_xlfn.UNIQUE(_xlfn._xlws.FILTER($G:$G,$F:$F=$I$7))
/IF($I$8="総計",1,$J81/10)
),0)</f>
        <v/>
      </c>
      <c r="P81" s="58" t="str" cm="1">
        <f t="array" ref="P81">IFERROR(
IF(OR(P$11="",$H81=""),"",
SUMIFS(収穫記録!$P:$P,収穫記録!$D:$D,P$11,収穫記録!$I:$I,$I$5,収穫記録!$J:$J,$I$6,収穫記録!$F:$F,$H81,収穫記録!$B:$B,"&gt;="&amp;$I$3,収穫記録!$B:$B,"&lt;="&amp;$I$4)
/_xlfn.UNIQUE(_xlfn._xlws.FILTER($G:$G,$F:$F=$I$7))
/IF($I$8="総計",1,$J81/10)
),0)</f>
        <v/>
      </c>
      <c r="Q81" s="58" t="str" cm="1">
        <f t="array" ref="Q81">IFERROR(
IF(OR(Q$11="",$H81=""),"",
SUMIFS(収穫記録!$P:$P,収穫記録!$D:$D,Q$11,収穫記録!$I:$I,$I$5,収穫記録!$J:$J,$I$6,収穫記録!$F:$F,$H81,収穫記録!$B:$B,"&gt;="&amp;$I$3,収穫記録!$B:$B,"&lt;="&amp;$I$4)
/_xlfn.UNIQUE(_xlfn._xlws.FILTER($G:$G,$F:$F=$I$7))
/IF($I$8="総計",1,$J81/10)
),0)</f>
        <v/>
      </c>
      <c r="R81" s="58" t="str" cm="1">
        <f t="array" ref="R81">IFERROR(
IF(OR(R$11="",$H81=""),"",
SUMIFS(収穫記録!$P:$P,収穫記録!$D:$D,R$11,収穫記録!$I:$I,$I$5,収穫記録!$J:$J,$I$6,収穫記録!$F:$F,$H81,収穫記録!$B:$B,"&gt;="&amp;$I$3,収穫記録!$B:$B,"&lt;="&amp;$I$4)
/_xlfn.UNIQUE(_xlfn._xlws.FILTER($G:$G,$F:$F=$I$7))
/IF($I$8="総計",1,$J81/10)
),0)</f>
        <v/>
      </c>
      <c r="S81" s="58" t="str" cm="1">
        <f t="array" ref="S81">IFERROR(
IF(OR(S$11="",$H81=""),"",
SUMIFS(収穫記録!$P:$P,収穫記録!$D:$D,S$11,収穫記録!$I:$I,$I$5,収穫記録!$J:$J,$I$6,収穫記録!$F:$F,$H81,収穫記録!$B:$B,"&gt;="&amp;$I$3,収穫記録!$B:$B,"&lt;="&amp;$I$4)
/_xlfn.UNIQUE(_xlfn._xlws.FILTER($G:$G,$F:$F=$I$7))
/IF($I$8="総計",1,$J81/10)
),0)</f>
        <v/>
      </c>
      <c r="T81" s="58" t="str" cm="1">
        <f t="array" ref="T81">IFERROR(
IF(OR(T$11="",$H81=""),"",
SUMIFS(収穫記録!$P:$P,収穫記録!$D:$D,T$11,収穫記録!$I:$I,$I$5,収穫記録!$J:$J,$I$6,収穫記録!$F:$F,$H81,収穫記録!$B:$B,"&gt;="&amp;$I$3,収穫記録!$B:$B,"&lt;="&amp;$I$4)
/_xlfn.UNIQUE(_xlfn._xlws.FILTER($G:$G,$F:$F=$I$7))
/IF($I$8="総計",1,$J81/10)
),0)</f>
        <v/>
      </c>
      <c r="U81" s="58" t="str" cm="1">
        <f t="array" ref="U81">IFERROR(
IF(OR(U$11="",$H81=""),"",
SUMIFS(収穫記録!$P:$P,収穫記録!$D:$D,U$11,収穫記録!$I:$I,$I$5,収穫記録!$J:$J,$I$6,収穫記録!$F:$F,$H81,収穫記録!$B:$B,"&gt;="&amp;$I$3,収穫記録!$B:$B,"&lt;="&amp;$I$4)
/_xlfn.UNIQUE(_xlfn._xlws.FILTER($G:$G,$F:$F=$I$7))
/IF($I$8="総計",1,$J81/10)
),0)</f>
        <v/>
      </c>
      <c r="V81" s="58" t="str" cm="1">
        <f t="array" ref="V81">IFERROR(
IF(OR(V$11="",$H81=""),"",
SUMIFS(収穫記録!$P:$P,収穫記録!$D:$D,V$11,収穫記録!$I:$I,$I$5,収穫記録!$J:$J,$I$6,収穫記録!$F:$F,$H81,収穫記録!$B:$B,"&gt;="&amp;$I$3,収穫記録!$B:$B,"&lt;="&amp;$I$4)
/_xlfn.UNIQUE(_xlfn._xlws.FILTER($G:$G,$F:$F=$I$7))
/IF($I$8="総計",1,$J81/10)
),0)</f>
        <v/>
      </c>
      <c r="W81" s="58" t="str" cm="1">
        <f t="array" ref="W81">IFERROR(
IF(OR(W$11="",$H81=""),"",
SUMIFS(収穫記録!$P:$P,収穫記録!$D:$D,W$11,収穫記録!$I:$I,$I$5,収穫記録!$J:$J,$I$6,収穫記録!$F:$F,$H81,収穫記録!$B:$B,"&gt;="&amp;$I$3,収穫記録!$B:$B,"&lt;="&amp;$I$4)
/_xlfn.UNIQUE(_xlfn._xlws.FILTER($G:$G,$F:$F=$I$7))
/IF($I$8="総計",1,$J81/10)
),0)</f>
        <v/>
      </c>
    </row>
    <row r="82" spans="8:23">
      <c r="H82" s="27"/>
      <c r="I82" s="30"/>
      <c r="J82" s="57"/>
      <c r="K82" s="46" t="str">
        <f t="shared" si="1"/>
        <v/>
      </c>
      <c r="L82" s="47" cm="1">
        <f t="array" ref="L82">IFERROR(
IF(OR(L$11="",$H82=""),"",
SUMIFS(収穫記録!$P:$P,収穫記録!$D:$D,L$11,収穫記録!$I:$I,$I$5,収穫記録!$J:$J,$I$6,収穫記録!$F:$F,$H82,収穫記録!$B:$B,"&gt;="&amp;$I$3,収穫記録!$B:$B,"&lt;="&amp;$I$4)
/_xlfn.UNIQUE(_xlfn._xlws.FILTER($G:$G,$F:$F=$I$7))
/IF($I$8="総計",1,$J82/10)
),0)</f>
        <v>0</v>
      </c>
      <c r="M82" s="58" t="str" cm="1">
        <f t="array" ref="M82">IFERROR(
IF(OR(M$11="",$H82=""),"",
SUMIFS(収穫記録!$P:$P,収穫記録!$D:$D,M$11,収穫記録!$I:$I,$I$5,収穫記録!$J:$J,$I$6,収穫記録!$F:$F,$H82,収穫記録!$B:$B,"&gt;="&amp;$I$3,収穫記録!$B:$B,"&lt;="&amp;$I$4)
/_xlfn.UNIQUE(_xlfn._xlws.FILTER($G:$G,$F:$F=$I$7))
/IF($I$8="総計",1,$J82/10)
),0)</f>
        <v/>
      </c>
      <c r="N82" s="58" t="str" cm="1">
        <f t="array" ref="N82">IFERROR(
IF(OR(N$11="",$H82=""),"",
SUMIFS(収穫記録!$P:$P,収穫記録!$D:$D,N$11,収穫記録!$I:$I,$I$5,収穫記録!$J:$J,$I$6,収穫記録!$F:$F,$H82,収穫記録!$B:$B,"&gt;="&amp;$I$3,収穫記録!$B:$B,"&lt;="&amp;$I$4)
/_xlfn.UNIQUE(_xlfn._xlws.FILTER($G:$G,$F:$F=$I$7))
/IF($I$8="総計",1,$J82/10)
),0)</f>
        <v/>
      </c>
      <c r="O82" s="58" t="str" cm="1">
        <f t="array" ref="O82">IFERROR(
IF(OR(O$11="",$H82=""),"",
SUMIFS(収穫記録!$P:$P,収穫記録!$D:$D,O$11,収穫記録!$I:$I,$I$5,収穫記録!$J:$J,$I$6,収穫記録!$F:$F,$H82,収穫記録!$B:$B,"&gt;="&amp;$I$3,収穫記録!$B:$B,"&lt;="&amp;$I$4)
/_xlfn.UNIQUE(_xlfn._xlws.FILTER($G:$G,$F:$F=$I$7))
/IF($I$8="総計",1,$J82/10)
),0)</f>
        <v/>
      </c>
      <c r="P82" s="58" t="str" cm="1">
        <f t="array" ref="P82">IFERROR(
IF(OR(P$11="",$H82=""),"",
SUMIFS(収穫記録!$P:$P,収穫記録!$D:$D,P$11,収穫記録!$I:$I,$I$5,収穫記録!$J:$J,$I$6,収穫記録!$F:$F,$H82,収穫記録!$B:$B,"&gt;="&amp;$I$3,収穫記録!$B:$B,"&lt;="&amp;$I$4)
/_xlfn.UNIQUE(_xlfn._xlws.FILTER($G:$G,$F:$F=$I$7))
/IF($I$8="総計",1,$J82/10)
),0)</f>
        <v/>
      </c>
      <c r="Q82" s="58" t="str" cm="1">
        <f t="array" ref="Q82">IFERROR(
IF(OR(Q$11="",$H82=""),"",
SUMIFS(収穫記録!$P:$P,収穫記録!$D:$D,Q$11,収穫記録!$I:$I,$I$5,収穫記録!$J:$J,$I$6,収穫記録!$F:$F,$H82,収穫記録!$B:$B,"&gt;="&amp;$I$3,収穫記録!$B:$B,"&lt;="&amp;$I$4)
/_xlfn.UNIQUE(_xlfn._xlws.FILTER($G:$G,$F:$F=$I$7))
/IF($I$8="総計",1,$J82/10)
),0)</f>
        <v/>
      </c>
      <c r="R82" s="58" t="str" cm="1">
        <f t="array" ref="R82">IFERROR(
IF(OR(R$11="",$H82=""),"",
SUMIFS(収穫記録!$P:$P,収穫記録!$D:$D,R$11,収穫記録!$I:$I,$I$5,収穫記録!$J:$J,$I$6,収穫記録!$F:$F,$H82,収穫記録!$B:$B,"&gt;="&amp;$I$3,収穫記録!$B:$B,"&lt;="&amp;$I$4)
/_xlfn.UNIQUE(_xlfn._xlws.FILTER($G:$G,$F:$F=$I$7))
/IF($I$8="総計",1,$J82/10)
),0)</f>
        <v/>
      </c>
      <c r="S82" s="58" t="str" cm="1">
        <f t="array" ref="S82">IFERROR(
IF(OR(S$11="",$H82=""),"",
SUMIFS(収穫記録!$P:$P,収穫記録!$D:$D,S$11,収穫記録!$I:$I,$I$5,収穫記録!$J:$J,$I$6,収穫記録!$F:$F,$H82,収穫記録!$B:$B,"&gt;="&amp;$I$3,収穫記録!$B:$B,"&lt;="&amp;$I$4)
/_xlfn.UNIQUE(_xlfn._xlws.FILTER($G:$G,$F:$F=$I$7))
/IF($I$8="総計",1,$J82/10)
),0)</f>
        <v/>
      </c>
      <c r="T82" s="58" t="str" cm="1">
        <f t="array" ref="T82">IFERROR(
IF(OR(T$11="",$H82=""),"",
SUMIFS(収穫記録!$P:$P,収穫記録!$D:$D,T$11,収穫記録!$I:$I,$I$5,収穫記録!$J:$J,$I$6,収穫記録!$F:$F,$H82,収穫記録!$B:$B,"&gt;="&amp;$I$3,収穫記録!$B:$B,"&lt;="&amp;$I$4)
/_xlfn.UNIQUE(_xlfn._xlws.FILTER($G:$G,$F:$F=$I$7))
/IF($I$8="総計",1,$J82/10)
),0)</f>
        <v/>
      </c>
      <c r="U82" s="58" t="str" cm="1">
        <f t="array" ref="U82">IFERROR(
IF(OR(U$11="",$H82=""),"",
SUMIFS(収穫記録!$P:$P,収穫記録!$D:$D,U$11,収穫記録!$I:$I,$I$5,収穫記録!$J:$J,$I$6,収穫記録!$F:$F,$H82,収穫記録!$B:$B,"&gt;="&amp;$I$3,収穫記録!$B:$B,"&lt;="&amp;$I$4)
/_xlfn.UNIQUE(_xlfn._xlws.FILTER($G:$G,$F:$F=$I$7))
/IF($I$8="総計",1,$J82/10)
),0)</f>
        <v/>
      </c>
      <c r="V82" s="58" t="str" cm="1">
        <f t="array" ref="V82">IFERROR(
IF(OR(V$11="",$H82=""),"",
SUMIFS(収穫記録!$P:$P,収穫記録!$D:$D,V$11,収穫記録!$I:$I,$I$5,収穫記録!$J:$J,$I$6,収穫記録!$F:$F,$H82,収穫記録!$B:$B,"&gt;="&amp;$I$3,収穫記録!$B:$B,"&lt;="&amp;$I$4)
/_xlfn.UNIQUE(_xlfn._xlws.FILTER($G:$G,$F:$F=$I$7))
/IF($I$8="総計",1,$J82/10)
),0)</f>
        <v/>
      </c>
      <c r="W82" s="58" t="str" cm="1">
        <f t="array" ref="W82">IFERROR(
IF(OR(W$11="",$H82=""),"",
SUMIFS(収穫記録!$P:$P,収穫記録!$D:$D,W$11,収穫記録!$I:$I,$I$5,収穫記録!$J:$J,$I$6,収穫記録!$F:$F,$H82,収穫記録!$B:$B,"&gt;="&amp;$I$3,収穫記録!$B:$B,"&lt;="&amp;$I$4)
/_xlfn.UNIQUE(_xlfn._xlws.FILTER($G:$G,$F:$F=$I$7))
/IF($I$8="総計",1,$J82/10)
),0)</f>
        <v/>
      </c>
    </row>
    <row r="83" spans="8:23">
      <c r="H83" s="27"/>
      <c r="I83" s="30"/>
      <c r="J83" s="57"/>
      <c r="K83" s="46" t="str">
        <f t="shared" si="1"/>
        <v/>
      </c>
      <c r="L83" s="47" cm="1">
        <f t="array" ref="L83">IFERROR(
IF(OR(L$11="",$H83=""),"",
SUMIFS(収穫記録!$P:$P,収穫記録!$D:$D,L$11,収穫記録!$I:$I,$I$5,収穫記録!$J:$J,$I$6,収穫記録!$F:$F,$H83,収穫記録!$B:$B,"&gt;="&amp;$I$3,収穫記録!$B:$B,"&lt;="&amp;$I$4)
/_xlfn.UNIQUE(_xlfn._xlws.FILTER($G:$G,$F:$F=$I$7))
/IF($I$8="総計",1,$J83/10)
),0)</f>
        <v>0</v>
      </c>
      <c r="M83" s="58" t="str" cm="1">
        <f t="array" ref="M83">IFERROR(
IF(OR(M$11="",$H83=""),"",
SUMIFS(収穫記録!$P:$P,収穫記録!$D:$D,M$11,収穫記録!$I:$I,$I$5,収穫記録!$J:$J,$I$6,収穫記録!$F:$F,$H83,収穫記録!$B:$B,"&gt;="&amp;$I$3,収穫記録!$B:$B,"&lt;="&amp;$I$4)
/_xlfn.UNIQUE(_xlfn._xlws.FILTER($G:$G,$F:$F=$I$7))
/IF($I$8="総計",1,$J83/10)
),0)</f>
        <v/>
      </c>
      <c r="N83" s="58" t="str" cm="1">
        <f t="array" ref="N83">IFERROR(
IF(OR(N$11="",$H83=""),"",
SUMIFS(収穫記録!$P:$P,収穫記録!$D:$D,N$11,収穫記録!$I:$I,$I$5,収穫記録!$J:$J,$I$6,収穫記録!$F:$F,$H83,収穫記録!$B:$B,"&gt;="&amp;$I$3,収穫記録!$B:$B,"&lt;="&amp;$I$4)
/_xlfn.UNIQUE(_xlfn._xlws.FILTER($G:$G,$F:$F=$I$7))
/IF($I$8="総計",1,$J83/10)
),0)</f>
        <v/>
      </c>
      <c r="O83" s="58" t="str" cm="1">
        <f t="array" ref="O83">IFERROR(
IF(OR(O$11="",$H83=""),"",
SUMIFS(収穫記録!$P:$P,収穫記録!$D:$D,O$11,収穫記録!$I:$I,$I$5,収穫記録!$J:$J,$I$6,収穫記録!$F:$F,$H83,収穫記録!$B:$B,"&gt;="&amp;$I$3,収穫記録!$B:$B,"&lt;="&amp;$I$4)
/_xlfn.UNIQUE(_xlfn._xlws.FILTER($G:$G,$F:$F=$I$7))
/IF($I$8="総計",1,$J83/10)
),0)</f>
        <v/>
      </c>
      <c r="P83" s="58" t="str" cm="1">
        <f t="array" ref="P83">IFERROR(
IF(OR(P$11="",$H83=""),"",
SUMIFS(収穫記録!$P:$P,収穫記録!$D:$D,P$11,収穫記録!$I:$I,$I$5,収穫記録!$J:$J,$I$6,収穫記録!$F:$F,$H83,収穫記録!$B:$B,"&gt;="&amp;$I$3,収穫記録!$B:$B,"&lt;="&amp;$I$4)
/_xlfn.UNIQUE(_xlfn._xlws.FILTER($G:$G,$F:$F=$I$7))
/IF($I$8="総計",1,$J83/10)
),0)</f>
        <v/>
      </c>
      <c r="Q83" s="58" t="str" cm="1">
        <f t="array" ref="Q83">IFERROR(
IF(OR(Q$11="",$H83=""),"",
SUMIFS(収穫記録!$P:$P,収穫記録!$D:$D,Q$11,収穫記録!$I:$I,$I$5,収穫記録!$J:$J,$I$6,収穫記録!$F:$F,$H83,収穫記録!$B:$B,"&gt;="&amp;$I$3,収穫記録!$B:$B,"&lt;="&amp;$I$4)
/_xlfn.UNIQUE(_xlfn._xlws.FILTER($G:$G,$F:$F=$I$7))
/IF($I$8="総計",1,$J83/10)
),0)</f>
        <v/>
      </c>
      <c r="R83" s="58" t="str" cm="1">
        <f t="array" ref="R83">IFERROR(
IF(OR(R$11="",$H83=""),"",
SUMIFS(収穫記録!$P:$P,収穫記録!$D:$D,R$11,収穫記録!$I:$I,$I$5,収穫記録!$J:$J,$I$6,収穫記録!$F:$F,$H83,収穫記録!$B:$B,"&gt;="&amp;$I$3,収穫記録!$B:$B,"&lt;="&amp;$I$4)
/_xlfn.UNIQUE(_xlfn._xlws.FILTER($G:$G,$F:$F=$I$7))
/IF($I$8="総計",1,$J83/10)
),0)</f>
        <v/>
      </c>
      <c r="S83" s="58" t="str" cm="1">
        <f t="array" ref="S83">IFERROR(
IF(OR(S$11="",$H83=""),"",
SUMIFS(収穫記録!$P:$P,収穫記録!$D:$D,S$11,収穫記録!$I:$I,$I$5,収穫記録!$J:$J,$I$6,収穫記録!$F:$F,$H83,収穫記録!$B:$B,"&gt;="&amp;$I$3,収穫記録!$B:$B,"&lt;="&amp;$I$4)
/_xlfn.UNIQUE(_xlfn._xlws.FILTER($G:$G,$F:$F=$I$7))
/IF($I$8="総計",1,$J83/10)
),0)</f>
        <v/>
      </c>
      <c r="T83" s="58" t="str" cm="1">
        <f t="array" ref="T83">IFERROR(
IF(OR(T$11="",$H83=""),"",
SUMIFS(収穫記録!$P:$P,収穫記録!$D:$D,T$11,収穫記録!$I:$I,$I$5,収穫記録!$J:$J,$I$6,収穫記録!$F:$F,$H83,収穫記録!$B:$B,"&gt;="&amp;$I$3,収穫記録!$B:$B,"&lt;="&amp;$I$4)
/_xlfn.UNIQUE(_xlfn._xlws.FILTER($G:$G,$F:$F=$I$7))
/IF($I$8="総計",1,$J83/10)
),0)</f>
        <v/>
      </c>
      <c r="U83" s="58" t="str" cm="1">
        <f t="array" ref="U83">IFERROR(
IF(OR(U$11="",$H83=""),"",
SUMIFS(収穫記録!$P:$P,収穫記録!$D:$D,U$11,収穫記録!$I:$I,$I$5,収穫記録!$J:$J,$I$6,収穫記録!$F:$F,$H83,収穫記録!$B:$B,"&gt;="&amp;$I$3,収穫記録!$B:$B,"&lt;="&amp;$I$4)
/_xlfn.UNIQUE(_xlfn._xlws.FILTER($G:$G,$F:$F=$I$7))
/IF($I$8="総計",1,$J83/10)
),0)</f>
        <v/>
      </c>
      <c r="V83" s="58" t="str" cm="1">
        <f t="array" ref="V83">IFERROR(
IF(OR(V$11="",$H83=""),"",
SUMIFS(収穫記録!$P:$P,収穫記録!$D:$D,V$11,収穫記録!$I:$I,$I$5,収穫記録!$J:$J,$I$6,収穫記録!$F:$F,$H83,収穫記録!$B:$B,"&gt;="&amp;$I$3,収穫記録!$B:$B,"&lt;="&amp;$I$4)
/_xlfn.UNIQUE(_xlfn._xlws.FILTER($G:$G,$F:$F=$I$7))
/IF($I$8="総計",1,$J83/10)
),0)</f>
        <v/>
      </c>
      <c r="W83" s="58" t="str" cm="1">
        <f t="array" ref="W83">IFERROR(
IF(OR(W$11="",$H83=""),"",
SUMIFS(収穫記録!$P:$P,収穫記録!$D:$D,W$11,収穫記録!$I:$I,$I$5,収穫記録!$J:$J,$I$6,収穫記録!$F:$F,$H83,収穫記録!$B:$B,"&gt;="&amp;$I$3,収穫記録!$B:$B,"&lt;="&amp;$I$4)
/_xlfn.UNIQUE(_xlfn._xlws.FILTER($G:$G,$F:$F=$I$7))
/IF($I$8="総計",1,$J83/10)
),0)</f>
        <v/>
      </c>
    </row>
    <row r="84" spans="8:23">
      <c r="H84" s="27"/>
      <c r="I84" s="30"/>
      <c r="J84" s="57"/>
      <c r="K84" s="46" t="str">
        <f t="shared" si="1"/>
        <v/>
      </c>
      <c r="L84" s="47" cm="1">
        <f t="array" ref="L84">IFERROR(
IF(OR(L$11="",$H84=""),"",
SUMIFS(収穫記録!$P:$P,収穫記録!$D:$D,L$11,収穫記録!$I:$I,$I$5,収穫記録!$J:$J,$I$6,収穫記録!$F:$F,$H84,収穫記録!$B:$B,"&gt;="&amp;$I$3,収穫記録!$B:$B,"&lt;="&amp;$I$4)
/_xlfn.UNIQUE(_xlfn._xlws.FILTER($G:$G,$F:$F=$I$7))
/IF($I$8="総計",1,$J84/10)
),0)</f>
        <v>0</v>
      </c>
      <c r="M84" s="58" t="str" cm="1">
        <f t="array" ref="M84">IFERROR(
IF(OR(M$11="",$H84=""),"",
SUMIFS(収穫記録!$P:$P,収穫記録!$D:$D,M$11,収穫記録!$I:$I,$I$5,収穫記録!$J:$J,$I$6,収穫記録!$F:$F,$H84,収穫記録!$B:$B,"&gt;="&amp;$I$3,収穫記録!$B:$B,"&lt;="&amp;$I$4)
/_xlfn.UNIQUE(_xlfn._xlws.FILTER($G:$G,$F:$F=$I$7))
/IF($I$8="総計",1,$J84/10)
),0)</f>
        <v/>
      </c>
      <c r="N84" s="58" t="str" cm="1">
        <f t="array" ref="N84">IFERROR(
IF(OR(N$11="",$H84=""),"",
SUMIFS(収穫記録!$P:$P,収穫記録!$D:$D,N$11,収穫記録!$I:$I,$I$5,収穫記録!$J:$J,$I$6,収穫記録!$F:$F,$H84,収穫記録!$B:$B,"&gt;="&amp;$I$3,収穫記録!$B:$B,"&lt;="&amp;$I$4)
/_xlfn.UNIQUE(_xlfn._xlws.FILTER($G:$G,$F:$F=$I$7))
/IF($I$8="総計",1,$J84/10)
),0)</f>
        <v/>
      </c>
      <c r="O84" s="58" t="str" cm="1">
        <f t="array" ref="O84">IFERROR(
IF(OR(O$11="",$H84=""),"",
SUMIFS(収穫記録!$P:$P,収穫記録!$D:$D,O$11,収穫記録!$I:$I,$I$5,収穫記録!$J:$J,$I$6,収穫記録!$F:$F,$H84,収穫記録!$B:$B,"&gt;="&amp;$I$3,収穫記録!$B:$B,"&lt;="&amp;$I$4)
/_xlfn.UNIQUE(_xlfn._xlws.FILTER($G:$G,$F:$F=$I$7))
/IF($I$8="総計",1,$J84/10)
),0)</f>
        <v/>
      </c>
      <c r="P84" s="58" t="str" cm="1">
        <f t="array" ref="P84">IFERROR(
IF(OR(P$11="",$H84=""),"",
SUMIFS(収穫記録!$P:$P,収穫記録!$D:$D,P$11,収穫記録!$I:$I,$I$5,収穫記録!$J:$J,$I$6,収穫記録!$F:$F,$H84,収穫記録!$B:$B,"&gt;="&amp;$I$3,収穫記録!$B:$B,"&lt;="&amp;$I$4)
/_xlfn.UNIQUE(_xlfn._xlws.FILTER($G:$G,$F:$F=$I$7))
/IF($I$8="総計",1,$J84/10)
),0)</f>
        <v/>
      </c>
      <c r="Q84" s="58" t="str" cm="1">
        <f t="array" ref="Q84">IFERROR(
IF(OR(Q$11="",$H84=""),"",
SUMIFS(収穫記録!$P:$P,収穫記録!$D:$D,Q$11,収穫記録!$I:$I,$I$5,収穫記録!$J:$J,$I$6,収穫記録!$F:$F,$H84,収穫記録!$B:$B,"&gt;="&amp;$I$3,収穫記録!$B:$B,"&lt;="&amp;$I$4)
/_xlfn.UNIQUE(_xlfn._xlws.FILTER($G:$G,$F:$F=$I$7))
/IF($I$8="総計",1,$J84/10)
),0)</f>
        <v/>
      </c>
      <c r="R84" s="58" t="str" cm="1">
        <f t="array" ref="R84">IFERROR(
IF(OR(R$11="",$H84=""),"",
SUMIFS(収穫記録!$P:$P,収穫記録!$D:$D,R$11,収穫記録!$I:$I,$I$5,収穫記録!$J:$J,$I$6,収穫記録!$F:$F,$H84,収穫記録!$B:$B,"&gt;="&amp;$I$3,収穫記録!$B:$B,"&lt;="&amp;$I$4)
/_xlfn.UNIQUE(_xlfn._xlws.FILTER($G:$G,$F:$F=$I$7))
/IF($I$8="総計",1,$J84/10)
),0)</f>
        <v/>
      </c>
      <c r="S84" s="58" t="str" cm="1">
        <f t="array" ref="S84">IFERROR(
IF(OR(S$11="",$H84=""),"",
SUMIFS(収穫記録!$P:$P,収穫記録!$D:$D,S$11,収穫記録!$I:$I,$I$5,収穫記録!$J:$J,$I$6,収穫記録!$F:$F,$H84,収穫記録!$B:$B,"&gt;="&amp;$I$3,収穫記録!$B:$B,"&lt;="&amp;$I$4)
/_xlfn.UNIQUE(_xlfn._xlws.FILTER($G:$G,$F:$F=$I$7))
/IF($I$8="総計",1,$J84/10)
),0)</f>
        <v/>
      </c>
      <c r="T84" s="58" t="str" cm="1">
        <f t="array" ref="T84">IFERROR(
IF(OR(T$11="",$H84=""),"",
SUMIFS(収穫記録!$P:$P,収穫記録!$D:$D,T$11,収穫記録!$I:$I,$I$5,収穫記録!$J:$J,$I$6,収穫記録!$F:$F,$H84,収穫記録!$B:$B,"&gt;="&amp;$I$3,収穫記録!$B:$B,"&lt;="&amp;$I$4)
/_xlfn.UNIQUE(_xlfn._xlws.FILTER($G:$G,$F:$F=$I$7))
/IF($I$8="総計",1,$J84/10)
),0)</f>
        <v/>
      </c>
      <c r="U84" s="58" t="str" cm="1">
        <f t="array" ref="U84">IFERROR(
IF(OR(U$11="",$H84=""),"",
SUMIFS(収穫記録!$P:$P,収穫記録!$D:$D,U$11,収穫記録!$I:$I,$I$5,収穫記録!$J:$J,$I$6,収穫記録!$F:$F,$H84,収穫記録!$B:$B,"&gt;="&amp;$I$3,収穫記録!$B:$B,"&lt;="&amp;$I$4)
/_xlfn.UNIQUE(_xlfn._xlws.FILTER($G:$G,$F:$F=$I$7))
/IF($I$8="総計",1,$J84/10)
),0)</f>
        <v/>
      </c>
      <c r="V84" s="58" t="str" cm="1">
        <f t="array" ref="V84">IFERROR(
IF(OR(V$11="",$H84=""),"",
SUMIFS(収穫記録!$P:$P,収穫記録!$D:$D,V$11,収穫記録!$I:$I,$I$5,収穫記録!$J:$J,$I$6,収穫記録!$F:$F,$H84,収穫記録!$B:$B,"&gt;="&amp;$I$3,収穫記録!$B:$B,"&lt;="&amp;$I$4)
/_xlfn.UNIQUE(_xlfn._xlws.FILTER($G:$G,$F:$F=$I$7))
/IF($I$8="総計",1,$J84/10)
),0)</f>
        <v/>
      </c>
      <c r="W84" s="58" t="str" cm="1">
        <f t="array" ref="W84">IFERROR(
IF(OR(W$11="",$H84=""),"",
SUMIFS(収穫記録!$P:$P,収穫記録!$D:$D,W$11,収穫記録!$I:$I,$I$5,収穫記録!$J:$J,$I$6,収穫記録!$F:$F,$H84,収穫記録!$B:$B,"&gt;="&amp;$I$3,収穫記録!$B:$B,"&lt;="&amp;$I$4)
/_xlfn.UNIQUE(_xlfn._xlws.FILTER($G:$G,$F:$F=$I$7))
/IF($I$8="総計",1,$J84/10)
),0)</f>
        <v/>
      </c>
    </row>
    <row r="85" spans="8:23">
      <c r="H85" s="27"/>
      <c r="I85" s="30"/>
      <c r="J85" s="57"/>
      <c r="K85" s="46" t="str">
        <f t="shared" si="1"/>
        <v/>
      </c>
      <c r="L85" s="47" cm="1">
        <f t="array" ref="L85">IFERROR(
IF(OR(L$11="",$H85=""),"",
SUMIFS(収穫記録!$P:$P,収穫記録!$D:$D,L$11,収穫記録!$I:$I,$I$5,収穫記録!$J:$J,$I$6,収穫記録!$F:$F,$H85,収穫記録!$B:$B,"&gt;="&amp;$I$3,収穫記録!$B:$B,"&lt;="&amp;$I$4)
/_xlfn.UNIQUE(_xlfn._xlws.FILTER($G:$G,$F:$F=$I$7))
/IF($I$8="総計",1,$J85/10)
),0)</f>
        <v>0</v>
      </c>
      <c r="M85" s="58" t="str" cm="1">
        <f t="array" ref="M85">IFERROR(
IF(OR(M$11="",$H85=""),"",
SUMIFS(収穫記録!$P:$P,収穫記録!$D:$D,M$11,収穫記録!$I:$I,$I$5,収穫記録!$J:$J,$I$6,収穫記録!$F:$F,$H85,収穫記録!$B:$B,"&gt;="&amp;$I$3,収穫記録!$B:$B,"&lt;="&amp;$I$4)
/_xlfn.UNIQUE(_xlfn._xlws.FILTER($G:$G,$F:$F=$I$7))
/IF($I$8="総計",1,$J85/10)
),0)</f>
        <v/>
      </c>
      <c r="N85" s="58" t="str" cm="1">
        <f t="array" ref="N85">IFERROR(
IF(OR(N$11="",$H85=""),"",
SUMIFS(収穫記録!$P:$P,収穫記録!$D:$D,N$11,収穫記録!$I:$I,$I$5,収穫記録!$J:$J,$I$6,収穫記録!$F:$F,$H85,収穫記録!$B:$B,"&gt;="&amp;$I$3,収穫記録!$B:$B,"&lt;="&amp;$I$4)
/_xlfn.UNIQUE(_xlfn._xlws.FILTER($G:$G,$F:$F=$I$7))
/IF($I$8="総計",1,$J85/10)
),0)</f>
        <v/>
      </c>
      <c r="O85" s="58" t="str" cm="1">
        <f t="array" ref="O85">IFERROR(
IF(OR(O$11="",$H85=""),"",
SUMIFS(収穫記録!$P:$P,収穫記録!$D:$D,O$11,収穫記録!$I:$I,$I$5,収穫記録!$J:$J,$I$6,収穫記録!$F:$F,$H85,収穫記録!$B:$B,"&gt;="&amp;$I$3,収穫記録!$B:$B,"&lt;="&amp;$I$4)
/_xlfn.UNIQUE(_xlfn._xlws.FILTER($G:$G,$F:$F=$I$7))
/IF($I$8="総計",1,$J85/10)
),0)</f>
        <v/>
      </c>
      <c r="P85" s="58" t="str" cm="1">
        <f t="array" ref="P85">IFERROR(
IF(OR(P$11="",$H85=""),"",
SUMIFS(収穫記録!$P:$P,収穫記録!$D:$D,P$11,収穫記録!$I:$I,$I$5,収穫記録!$J:$J,$I$6,収穫記録!$F:$F,$H85,収穫記録!$B:$B,"&gt;="&amp;$I$3,収穫記録!$B:$B,"&lt;="&amp;$I$4)
/_xlfn.UNIQUE(_xlfn._xlws.FILTER($G:$G,$F:$F=$I$7))
/IF($I$8="総計",1,$J85/10)
),0)</f>
        <v/>
      </c>
      <c r="Q85" s="58" t="str" cm="1">
        <f t="array" ref="Q85">IFERROR(
IF(OR(Q$11="",$H85=""),"",
SUMIFS(収穫記録!$P:$P,収穫記録!$D:$D,Q$11,収穫記録!$I:$I,$I$5,収穫記録!$J:$J,$I$6,収穫記録!$F:$F,$H85,収穫記録!$B:$B,"&gt;="&amp;$I$3,収穫記録!$B:$B,"&lt;="&amp;$I$4)
/_xlfn.UNIQUE(_xlfn._xlws.FILTER($G:$G,$F:$F=$I$7))
/IF($I$8="総計",1,$J85/10)
),0)</f>
        <v/>
      </c>
      <c r="R85" s="58" t="str" cm="1">
        <f t="array" ref="R85">IFERROR(
IF(OR(R$11="",$H85=""),"",
SUMIFS(収穫記録!$P:$P,収穫記録!$D:$D,R$11,収穫記録!$I:$I,$I$5,収穫記録!$J:$J,$I$6,収穫記録!$F:$F,$H85,収穫記録!$B:$B,"&gt;="&amp;$I$3,収穫記録!$B:$B,"&lt;="&amp;$I$4)
/_xlfn.UNIQUE(_xlfn._xlws.FILTER($G:$G,$F:$F=$I$7))
/IF($I$8="総計",1,$J85/10)
),0)</f>
        <v/>
      </c>
      <c r="S85" s="58" t="str" cm="1">
        <f t="array" ref="S85">IFERROR(
IF(OR(S$11="",$H85=""),"",
SUMIFS(収穫記録!$P:$P,収穫記録!$D:$D,S$11,収穫記録!$I:$I,$I$5,収穫記録!$J:$J,$I$6,収穫記録!$F:$F,$H85,収穫記録!$B:$B,"&gt;="&amp;$I$3,収穫記録!$B:$B,"&lt;="&amp;$I$4)
/_xlfn.UNIQUE(_xlfn._xlws.FILTER($G:$G,$F:$F=$I$7))
/IF($I$8="総計",1,$J85/10)
),0)</f>
        <v/>
      </c>
      <c r="T85" s="58" t="str" cm="1">
        <f t="array" ref="T85">IFERROR(
IF(OR(T$11="",$H85=""),"",
SUMIFS(収穫記録!$P:$P,収穫記録!$D:$D,T$11,収穫記録!$I:$I,$I$5,収穫記録!$J:$J,$I$6,収穫記録!$F:$F,$H85,収穫記録!$B:$B,"&gt;="&amp;$I$3,収穫記録!$B:$B,"&lt;="&amp;$I$4)
/_xlfn.UNIQUE(_xlfn._xlws.FILTER($G:$G,$F:$F=$I$7))
/IF($I$8="総計",1,$J85/10)
),0)</f>
        <v/>
      </c>
      <c r="U85" s="58" t="str" cm="1">
        <f t="array" ref="U85">IFERROR(
IF(OR(U$11="",$H85=""),"",
SUMIFS(収穫記録!$P:$P,収穫記録!$D:$D,U$11,収穫記録!$I:$I,$I$5,収穫記録!$J:$J,$I$6,収穫記録!$F:$F,$H85,収穫記録!$B:$B,"&gt;="&amp;$I$3,収穫記録!$B:$B,"&lt;="&amp;$I$4)
/_xlfn.UNIQUE(_xlfn._xlws.FILTER($G:$G,$F:$F=$I$7))
/IF($I$8="総計",1,$J85/10)
),0)</f>
        <v/>
      </c>
      <c r="V85" s="58" t="str" cm="1">
        <f t="array" ref="V85">IFERROR(
IF(OR(V$11="",$H85=""),"",
SUMIFS(収穫記録!$P:$P,収穫記録!$D:$D,V$11,収穫記録!$I:$I,$I$5,収穫記録!$J:$J,$I$6,収穫記録!$F:$F,$H85,収穫記録!$B:$B,"&gt;="&amp;$I$3,収穫記録!$B:$B,"&lt;="&amp;$I$4)
/_xlfn.UNIQUE(_xlfn._xlws.FILTER($G:$G,$F:$F=$I$7))
/IF($I$8="総計",1,$J85/10)
),0)</f>
        <v/>
      </c>
      <c r="W85" s="58" t="str" cm="1">
        <f t="array" ref="W85">IFERROR(
IF(OR(W$11="",$H85=""),"",
SUMIFS(収穫記録!$P:$P,収穫記録!$D:$D,W$11,収穫記録!$I:$I,$I$5,収穫記録!$J:$J,$I$6,収穫記録!$F:$F,$H85,収穫記録!$B:$B,"&gt;="&amp;$I$3,収穫記録!$B:$B,"&lt;="&amp;$I$4)
/_xlfn.UNIQUE(_xlfn._xlws.FILTER($G:$G,$F:$F=$I$7))
/IF($I$8="総計",1,$J85/10)
),0)</f>
        <v/>
      </c>
    </row>
    <row r="86" spans="8:23">
      <c r="H86" s="27"/>
      <c r="I86" s="30"/>
      <c r="J86" s="57"/>
      <c r="K86" s="46" t="str">
        <f t="shared" si="1"/>
        <v/>
      </c>
      <c r="L86" s="47" cm="1">
        <f t="array" ref="L86">IFERROR(
IF(OR(L$11="",$H86=""),"",
SUMIFS(収穫記録!$P:$P,収穫記録!$D:$D,L$11,収穫記録!$I:$I,$I$5,収穫記録!$J:$J,$I$6,収穫記録!$F:$F,$H86,収穫記録!$B:$B,"&gt;="&amp;$I$3,収穫記録!$B:$B,"&lt;="&amp;$I$4)
/_xlfn.UNIQUE(_xlfn._xlws.FILTER($G:$G,$F:$F=$I$7))
/IF($I$8="総計",1,$J86/10)
),0)</f>
        <v>0</v>
      </c>
      <c r="M86" s="58" t="str" cm="1">
        <f t="array" ref="M86">IFERROR(
IF(OR(M$11="",$H86=""),"",
SUMIFS(収穫記録!$P:$P,収穫記録!$D:$D,M$11,収穫記録!$I:$I,$I$5,収穫記録!$J:$J,$I$6,収穫記録!$F:$F,$H86,収穫記録!$B:$B,"&gt;="&amp;$I$3,収穫記録!$B:$B,"&lt;="&amp;$I$4)
/_xlfn.UNIQUE(_xlfn._xlws.FILTER($G:$G,$F:$F=$I$7))
/IF($I$8="総計",1,$J86/10)
),0)</f>
        <v/>
      </c>
      <c r="N86" s="58" t="str" cm="1">
        <f t="array" ref="N86">IFERROR(
IF(OR(N$11="",$H86=""),"",
SUMIFS(収穫記録!$P:$P,収穫記録!$D:$D,N$11,収穫記録!$I:$I,$I$5,収穫記録!$J:$J,$I$6,収穫記録!$F:$F,$H86,収穫記録!$B:$B,"&gt;="&amp;$I$3,収穫記録!$B:$B,"&lt;="&amp;$I$4)
/_xlfn.UNIQUE(_xlfn._xlws.FILTER($G:$G,$F:$F=$I$7))
/IF($I$8="総計",1,$J86/10)
),0)</f>
        <v/>
      </c>
      <c r="O86" s="58" t="str" cm="1">
        <f t="array" ref="O86">IFERROR(
IF(OR(O$11="",$H86=""),"",
SUMIFS(収穫記録!$P:$P,収穫記録!$D:$D,O$11,収穫記録!$I:$I,$I$5,収穫記録!$J:$J,$I$6,収穫記録!$F:$F,$H86,収穫記録!$B:$B,"&gt;="&amp;$I$3,収穫記録!$B:$B,"&lt;="&amp;$I$4)
/_xlfn.UNIQUE(_xlfn._xlws.FILTER($G:$G,$F:$F=$I$7))
/IF($I$8="総計",1,$J86/10)
),0)</f>
        <v/>
      </c>
      <c r="P86" s="58" t="str" cm="1">
        <f t="array" ref="P86">IFERROR(
IF(OR(P$11="",$H86=""),"",
SUMIFS(収穫記録!$P:$P,収穫記録!$D:$D,P$11,収穫記録!$I:$I,$I$5,収穫記録!$J:$J,$I$6,収穫記録!$F:$F,$H86,収穫記録!$B:$B,"&gt;="&amp;$I$3,収穫記録!$B:$B,"&lt;="&amp;$I$4)
/_xlfn.UNIQUE(_xlfn._xlws.FILTER($G:$G,$F:$F=$I$7))
/IF($I$8="総計",1,$J86/10)
),0)</f>
        <v/>
      </c>
      <c r="Q86" s="58" t="str" cm="1">
        <f t="array" ref="Q86">IFERROR(
IF(OR(Q$11="",$H86=""),"",
SUMIFS(収穫記録!$P:$P,収穫記録!$D:$D,Q$11,収穫記録!$I:$I,$I$5,収穫記録!$J:$J,$I$6,収穫記録!$F:$F,$H86,収穫記録!$B:$B,"&gt;="&amp;$I$3,収穫記録!$B:$B,"&lt;="&amp;$I$4)
/_xlfn.UNIQUE(_xlfn._xlws.FILTER($G:$G,$F:$F=$I$7))
/IF($I$8="総計",1,$J86/10)
),0)</f>
        <v/>
      </c>
      <c r="R86" s="58" t="str" cm="1">
        <f t="array" ref="R86">IFERROR(
IF(OR(R$11="",$H86=""),"",
SUMIFS(収穫記録!$P:$P,収穫記録!$D:$D,R$11,収穫記録!$I:$I,$I$5,収穫記録!$J:$J,$I$6,収穫記録!$F:$F,$H86,収穫記録!$B:$B,"&gt;="&amp;$I$3,収穫記録!$B:$B,"&lt;="&amp;$I$4)
/_xlfn.UNIQUE(_xlfn._xlws.FILTER($G:$G,$F:$F=$I$7))
/IF($I$8="総計",1,$J86/10)
),0)</f>
        <v/>
      </c>
      <c r="S86" s="58" t="str" cm="1">
        <f t="array" ref="S86">IFERROR(
IF(OR(S$11="",$H86=""),"",
SUMIFS(収穫記録!$P:$P,収穫記録!$D:$D,S$11,収穫記録!$I:$I,$I$5,収穫記録!$J:$J,$I$6,収穫記録!$F:$F,$H86,収穫記録!$B:$B,"&gt;="&amp;$I$3,収穫記録!$B:$B,"&lt;="&amp;$I$4)
/_xlfn.UNIQUE(_xlfn._xlws.FILTER($G:$G,$F:$F=$I$7))
/IF($I$8="総計",1,$J86/10)
),0)</f>
        <v/>
      </c>
      <c r="T86" s="58" t="str" cm="1">
        <f t="array" ref="T86">IFERROR(
IF(OR(T$11="",$H86=""),"",
SUMIFS(収穫記録!$P:$P,収穫記録!$D:$D,T$11,収穫記録!$I:$I,$I$5,収穫記録!$J:$J,$I$6,収穫記録!$F:$F,$H86,収穫記録!$B:$B,"&gt;="&amp;$I$3,収穫記録!$B:$B,"&lt;="&amp;$I$4)
/_xlfn.UNIQUE(_xlfn._xlws.FILTER($G:$G,$F:$F=$I$7))
/IF($I$8="総計",1,$J86/10)
),0)</f>
        <v/>
      </c>
      <c r="U86" s="58" t="str" cm="1">
        <f t="array" ref="U86">IFERROR(
IF(OR(U$11="",$H86=""),"",
SUMIFS(収穫記録!$P:$P,収穫記録!$D:$D,U$11,収穫記録!$I:$I,$I$5,収穫記録!$J:$J,$I$6,収穫記録!$F:$F,$H86,収穫記録!$B:$B,"&gt;="&amp;$I$3,収穫記録!$B:$B,"&lt;="&amp;$I$4)
/_xlfn.UNIQUE(_xlfn._xlws.FILTER($G:$G,$F:$F=$I$7))
/IF($I$8="総計",1,$J86/10)
),0)</f>
        <v/>
      </c>
      <c r="V86" s="58" t="str" cm="1">
        <f t="array" ref="V86">IFERROR(
IF(OR(V$11="",$H86=""),"",
SUMIFS(収穫記録!$P:$P,収穫記録!$D:$D,V$11,収穫記録!$I:$I,$I$5,収穫記録!$J:$J,$I$6,収穫記録!$F:$F,$H86,収穫記録!$B:$B,"&gt;="&amp;$I$3,収穫記録!$B:$B,"&lt;="&amp;$I$4)
/_xlfn.UNIQUE(_xlfn._xlws.FILTER($G:$G,$F:$F=$I$7))
/IF($I$8="総計",1,$J86/10)
),0)</f>
        <v/>
      </c>
      <c r="W86" s="58" t="str" cm="1">
        <f t="array" ref="W86">IFERROR(
IF(OR(W$11="",$H86=""),"",
SUMIFS(収穫記録!$P:$P,収穫記録!$D:$D,W$11,収穫記録!$I:$I,$I$5,収穫記録!$J:$J,$I$6,収穫記録!$F:$F,$H86,収穫記録!$B:$B,"&gt;="&amp;$I$3,収穫記録!$B:$B,"&lt;="&amp;$I$4)
/_xlfn.UNIQUE(_xlfn._xlws.FILTER($G:$G,$F:$F=$I$7))
/IF($I$8="総計",1,$J86/10)
),0)</f>
        <v/>
      </c>
    </row>
    <row r="87" spans="8:23">
      <c r="H87" s="27"/>
      <c r="I87" s="30"/>
      <c r="J87" s="57"/>
      <c r="K87" s="46" t="str">
        <f t="shared" si="1"/>
        <v/>
      </c>
      <c r="L87" s="47" cm="1">
        <f t="array" ref="L87">IFERROR(
IF(OR(L$11="",$H87=""),"",
SUMIFS(収穫記録!$P:$P,収穫記録!$D:$D,L$11,収穫記録!$I:$I,$I$5,収穫記録!$J:$J,$I$6,収穫記録!$F:$F,$H87,収穫記録!$B:$B,"&gt;="&amp;$I$3,収穫記録!$B:$B,"&lt;="&amp;$I$4)
/_xlfn.UNIQUE(_xlfn._xlws.FILTER($G:$G,$F:$F=$I$7))
/IF($I$8="総計",1,$J87/10)
),0)</f>
        <v>0</v>
      </c>
      <c r="M87" s="58" t="str" cm="1">
        <f t="array" ref="M87">IFERROR(
IF(OR(M$11="",$H87=""),"",
SUMIFS(収穫記録!$P:$P,収穫記録!$D:$D,M$11,収穫記録!$I:$I,$I$5,収穫記録!$J:$J,$I$6,収穫記録!$F:$F,$H87,収穫記録!$B:$B,"&gt;="&amp;$I$3,収穫記録!$B:$B,"&lt;="&amp;$I$4)
/_xlfn.UNIQUE(_xlfn._xlws.FILTER($G:$G,$F:$F=$I$7))
/IF($I$8="総計",1,$J87/10)
),0)</f>
        <v/>
      </c>
      <c r="N87" s="58" t="str" cm="1">
        <f t="array" ref="N87">IFERROR(
IF(OR(N$11="",$H87=""),"",
SUMIFS(収穫記録!$P:$P,収穫記録!$D:$D,N$11,収穫記録!$I:$I,$I$5,収穫記録!$J:$J,$I$6,収穫記録!$F:$F,$H87,収穫記録!$B:$B,"&gt;="&amp;$I$3,収穫記録!$B:$B,"&lt;="&amp;$I$4)
/_xlfn.UNIQUE(_xlfn._xlws.FILTER($G:$G,$F:$F=$I$7))
/IF($I$8="総計",1,$J87/10)
),0)</f>
        <v/>
      </c>
      <c r="O87" s="58" t="str" cm="1">
        <f t="array" ref="O87">IFERROR(
IF(OR(O$11="",$H87=""),"",
SUMIFS(収穫記録!$P:$P,収穫記録!$D:$D,O$11,収穫記録!$I:$I,$I$5,収穫記録!$J:$J,$I$6,収穫記録!$F:$F,$H87,収穫記録!$B:$B,"&gt;="&amp;$I$3,収穫記録!$B:$B,"&lt;="&amp;$I$4)
/_xlfn.UNIQUE(_xlfn._xlws.FILTER($G:$G,$F:$F=$I$7))
/IF($I$8="総計",1,$J87/10)
),0)</f>
        <v/>
      </c>
      <c r="P87" s="58" t="str" cm="1">
        <f t="array" ref="P87">IFERROR(
IF(OR(P$11="",$H87=""),"",
SUMIFS(収穫記録!$P:$P,収穫記録!$D:$D,P$11,収穫記録!$I:$I,$I$5,収穫記録!$J:$J,$I$6,収穫記録!$F:$F,$H87,収穫記録!$B:$B,"&gt;="&amp;$I$3,収穫記録!$B:$B,"&lt;="&amp;$I$4)
/_xlfn.UNIQUE(_xlfn._xlws.FILTER($G:$G,$F:$F=$I$7))
/IF($I$8="総計",1,$J87/10)
),0)</f>
        <v/>
      </c>
      <c r="Q87" s="58" t="str" cm="1">
        <f t="array" ref="Q87">IFERROR(
IF(OR(Q$11="",$H87=""),"",
SUMIFS(収穫記録!$P:$P,収穫記録!$D:$D,Q$11,収穫記録!$I:$I,$I$5,収穫記録!$J:$J,$I$6,収穫記録!$F:$F,$H87,収穫記録!$B:$B,"&gt;="&amp;$I$3,収穫記録!$B:$B,"&lt;="&amp;$I$4)
/_xlfn.UNIQUE(_xlfn._xlws.FILTER($G:$G,$F:$F=$I$7))
/IF($I$8="総計",1,$J87/10)
),0)</f>
        <v/>
      </c>
      <c r="R87" s="58" t="str" cm="1">
        <f t="array" ref="R87">IFERROR(
IF(OR(R$11="",$H87=""),"",
SUMIFS(収穫記録!$P:$P,収穫記録!$D:$D,R$11,収穫記録!$I:$I,$I$5,収穫記録!$J:$J,$I$6,収穫記録!$F:$F,$H87,収穫記録!$B:$B,"&gt;="&amp;$I$3,収穫記録!$B:$B,"&lt;="&amp;$I$4)
/_xlfn.UNIQUE(_xlfn._xlws.FILTER($G:$G,$F:$F=$I$7))
/IF($I$8="総計",1,$J87/10)
),0)</f>
        <v/>
      </c>
      <c r="S87" s="58" t="str" cm="1">
        <f t="array" ref="S87">IFERROR(
IF(OR(S$11="",$H87=""),"",
SUMIFS(収穫記録!$P:$P,収穫記録!$D:$D,S$11,収穫記録!$I:$I,$I$5,収穫記録!$J:$J,$I$6,収穫記録!$F:$F,$H87,収穫記録!$B:$B,"&gt;="&amp;$I$3,収穫記録!$B:$B,"&lt;="&amp;$I$4)
/_xlfn.UNIQUE(_xlfn._xlws.FILTER($G:$G,$F:$F=$I$7))
/IF($I$8="総計",1,$J87/10)
),0)</f>
        <v/>
      </c>
      <c r="T87" s="58" t="str" cm="1">
        <f t="array" ref="T87">IFERROR(
IF(OR(T$11="",$H87=""),"",
SUMIFS(収穫記録!$P:$P,収穫記録!$D:$D,T$11,収穫記録!$I:$I,$I$5,収穫記録!$J:$J,$I$6,収穫記録!$F:$F,$H87,収穫記録!$B:$B,"&gt;="&amp;$I$3,収穫記録!$B:$B,"&lt;="&amp;$I$4)
/_xlfn.UNIQUE(_xlfn._xlws.FILTER($G:$G,$F:$F=$I$7))
/IF($I$8="総計",1,$J87/10)
),0)</f>
        <v/>
      </c>
      <c r="U87" s="58" t="str" cm="1">
        <f t="array" ref="U87">IFERROR(
IF(OR(U$11="",$H87=""),"",
SUMIFS(収穫記録!$P:$P,収穫記録!$D:$D,U$11,収穫記録!$I:$I,$I$5,収穫記録!$J:$J,$I$6,収穫記録!$F:$F,$H87,収穫記録!$B:$B,"&gt;="&amp;$I$3,収穫記録!$B:$B,"&lt;="&amp;$I$4)
/_xlfn.UNIQUE(_xlfn._xlws.FILTER($G:$G,$F:$F=$I$7))
/IF($I$8="総計",1,$J87/10)
),0)</f>
        <v/>
      </c>
      <c r="V87" s="58" t="str" cm="1">
        <f t="array" ref="V87">IFERROR(
IF(OR(V$11="",$H87=""),"",
SUMIFS(収穫記録!$P:$P,収穫記録!$D:$D,V$11,収穫記録!$I:$I,$I$5,収穫記録!$J:$J,$I$6,収穫記録!$F:$F,$H87,収穫記録!$B:$B,"&gt;="&amp;$I$3,収穫記録!$B:$B,"&lt;="&amp;$I$4)
/_xlfn.UNIQUE(_xlfn._xlws.FILTER($G:$G,$F:$F=$I$7))
/IF($I$8="総計",1,$J87/10)
),0)</f>
        <v/>
      </c>
      <c r="W87" s="58" t="str" cm="1">
        <f t="array" ref="W87">IFERROR(
IF(OR(W$11="",$H87=""),"",
SUMIFS(収穫記録!$P:$P,収穫記録!$D:$D,W$11,収穫記録!$I:$I,$I$5,収穫記録!$J:$J,$I$6,収穫記録!$F:$F,$H87,収穫記録!$B:$B,"&gt;="&amp;$I$3,収穫記録!$B:$B,"&lt;="&amp;$I$4)
/_xlfn.UNIQUE(_xlfn._xlws.FILTER($G:$G,$F:$F=$I$7))
/IF($I$8="総計",1,$J87/10)
),0)</f>
        <v/>
      </c>
    </row>
    <row r="88" spans="8:23">
      <c r="H88" s="27"/>
      <c r="I88" s="30"/>
      <c r="J88" s="57"/>
      <c r="K88" s="46" t="str">
        <f t="shared" si="1"/>
        <v/>
      </c>
      <c r="L88" s="47" cm="1">
        <f t="array" ref="L88">IFERROR(
IF(OR(L$11="",$H88=""),"",
SUMIFS(収穫記録!$P:$P,収穫記録!$D:$D,L$11,収穫記録!$I:$I,$I$5,収穫記録!$J:$J,$I$6,収穫記録!$F:$F,$H88,収穫記録!$B:$B,"&gt;="&amp;$I$3,収穫記録!$B:$B,"&lt;="&amp;$I$4)
/_xlfn.UNIQUE(_xlfn._xlws.FILTER($G:$G,$F:$F=$I$7))
/IF($I$8="総計",1,$J88/10)
),0)</f>
        <v>0</v>
      </c>
      <c r="M88" s="58" t="str" cm="1">
        <f t="array" ref="M88">IFERROR(
IF(OR(M$11="",$H88=""),"",
SUMIFS(収穫記録!$P:$P,収穫記録!$D:$D,M$11,収穫記録!$I:$I,$I$5,収穫記録!$J:$J,$I$6,収穫記録!$F:$F,$H88,収穫記録!$B:$B,"&gt;="&amp;$I$3,収穫記録!$B:$B,"&lt;="&amp;$I$4)
/_xlfn.UNIQUE(_xlfn._xlws.FILTER($G:$G,$F:$F=$I$7))
/IF($I$8="総計",1,$J88/10)
),0)</f>
        <v/>
      </c>
      <c r="N88" s="58" t="str" cm="1">
        <f t="array" ref="N88">IFERROR(
IF(OR(N$11="",$H88=""),"",
SUMIFS(収穫記録!$P:$P,収穫記録!$D:$D,N$11,収穫記録!$I:$I,$I$5,収穫記録!$J:$J,$I$6,収穫記録!$F:$F,$H88,収穫記録!$B:$B,"&gt;="&amp;$I$3,収穫記録!$B:$B,"&lt;="&amp;$I$4)
/_xlfn.UNIQUE(_xlfn._xlws.FILTER($G:$G,$F:$F=$I$7))
/IF($I$8="総計",1,$J88/10)
),0)</f>
        <v/>
      </c>
      <c r="O88" s="58" t="str" cm="1">
        <f t="array" ref="O88">IFERROR(
IF(OR(O$11="",$H88=""),"",
SUMIFS(収穫記録!$P:$P,収穫記録!$D:$D,O$11,収穫記録!$I:$I,$I$5,収穫記録!$J:$J,$I$6,収穫記録!$F:$F,$H88,収穫記録!$B:$B,"&gt;="&amp;$I$3,収穫記録!$B:$B,"&lt;="&amp;$I$4)
/_xlfn.UNIQUE(_xlfn._xlws.FILTER($G:$G,$F:$F=$I$7))
/IF($I$8="総計",1,$J88/10)
),0)</f>
        <v/>
      </c>
      <c r="P88" s="58" t="str" cm="1">
        <f t="array" ref="P88">IFERROR(
IF(OR(P$11="",$H88=""),"",
SUMIFS(収穫記録!$P:$P,収穫記録!$D:$D,P$11,収穫記録!$I:$I,$I$5,収穫記録!$J:$J,$I$6,収穫記録!$F:$F,$H88,収穫記録!$B:$B,"&gt;="&amp;$I$3,収穫記録!$B:$B,"&lt;="&amp;$I$4)
/_xlfn.UNIQUE(_xlfn._xlws.FILTER($G:$G,$F:$F=$I$7))
/IF($I$8="総計",1,$J88/10)
),0)</f>
        <v/>
      </c>
      <c r="Q88" s="58" t="str" cm="1">
        <f t="array" ref="Q88">IFERROR(
IF(OR(Q$11="",$H88=""),"",
SUMIFS(収穫記録!$P:$P,収穫記録!$D:$D,Q$11,収穫記録!$I:$I,$I$5,収穫記録!$J:$J,$I$6,収穫記録!$F:$F,$H88,収穫記録!$B:$B,"&gt;="&amp;$I$3,収穫記録!$B:$B,"&lt;="&amp;$I$4)
/_xlfn.UNIQUE(_xlfn._xlws.FILTER($G:$G,$F:$F=$I$7))
/IF($I$8="総計",1,$J88/10)
),0)</f>
        <v/>
      </c>
      <c r="R88" s="58" t="str" cm="1">
        <f t="array" ref="R88">IFERROR(
IF(OR(R$11="",$H88=""),"",
SUMIFS(収穫記録!$P:$P,収穫記録!$D:$D,R$11,収穫記録!$I:$I,$I$5,収穫記録!$J:$J,$I$6,収穫記録!$F:$F,$H88,収穫記録!$B:$B,"&gt;="&amp;$I$3,収穫記録!$B:$B,"&lt;="&amp;$I$4)
/_xlfn.UNIQUE(_xlfn._xlws.FILTER($G:$G,$F:$F=$I$7))
/IF($I$8="総計",1,$J88/10)
),0)</f>
        <v/>
      </c>
      <c r="S88" s="58" t="str" cm="1">
        <f t="array" ref="S88">IFERROR(
IF(OR(S$11="",$H88=""),"",
SUMIFS(収穫記録!$P:$P,収穫記録!$D:$D,S$11,収穫記録!$I:$I,$I$5,収穫記録!$J:$J,$I$6,収穫記録!$F:$F,$H88,収穫記録!$B:$B,"&gt;="&amp;$I$3,収穫記録!$B:$B,"&lt;="&amp;$I$4)
/_xlfn.UNIQUE(_xlfn._xlws.FILTER($G:$G,$F:$F=$I$7))
/IF($I$8="総計",1,$J88/10)
),0)</f>
        <v/>
      </c>
      <c r="T88" s="58" t="str" cm="1">
        <f t="array" ref="T88">IFERROR(
IF(OR(T$11="",$H88=""),"",
SUMIFS(収穫記録!$P:$P,収穫記録!$D:$D,T$11,収穫記録!$I:$I,$I$5,収穫記録!$J:$J,$I$6,収穫記録!$F:$F,$H88,収穫記録!$B:$B,"&gt;="&amp;$I$3,収穫記録!$B:$B,"&lt;="&amp;$I$4)
/_xlfn.UNIQUE(_xlfn._xlws.FILTER($G:$G,$F:$F=$I$7))
/IF($I$8="総計",1,$J88/10)
),0)</f>
        <v/>
      </c>
      <c r="U88" s="58" t="str" cm="1">
        <f t="array" ref="U88">IFERROR(
IF(OR(U$11="",$H88=""),"",
SUMIFS(収穫記録!$P:$P,収穫記録!$D:$D,U$11,収穫記録!$I:$I,$I$5,収穫記録!$J:$J,$I$6,収穫記録!$F:$F,$H88,収穫記録!$B:$B,"&gt;="&amp;$I$3,収穫記録!$B:$B,"&lt;="&amp;$I$4)
/_xlfn.UNIQUE(_xlfn._xlws.FILTER($G:$G,$F:$F=$I$7))
/IF($I$8="総計",1,$J88/10)
),0)</f>
        <v/>
      </c>
      <c r="V88" s="58" t="str" cm="1">
        <f t="array" ref="V88">IFERROR(
IF(OR(V$11="",$H88=""),"",
SUMIFS(収穫記録!$P:$P,収穫記録!$D:$D,V$11,収穫記録!$I:$I,$I$5,収穫記録!$J:$J,$I$6,収穫記録!$F:$F,$H88,収穫記録!$B:$B,"&gt;="&amp;$I$3,収穫記録!$B:$B,"&lt;="&amp;$I$4)
/_xlfn.UNIQUE(_xlfn._xlws.FILTER($G:$G,$F:$F=$I$7))
/IF($I$8="総計",1,$J88/10)
),0)</f>
        <v/>
      </c>
      <c r="W88" s="58" t="str" cm="1">
        <f t="array" ref="W88">IFERROR(
IF(OR(W$11="",$H88=""),"",
SUMIFS(収穫記録!$P:$P,収穫記録!$D:$D,W$11,収穫記録!$I:$I,$I$5,収穫記録!$J:$J,$I$6,収穫記録!$F:$F,$H88,収穫記録!$B:$B,"&gt;="&amp;$I$3,収穫記録!$B:$B,"&lt;="&amp;$I$4)
/_xlfn.UNIQUE(_xlfn._xlws.FILTER($G:$G,$F:$F=$I$7))
/IF($I$8="総計",1,$J88/10)
),0)</f>
        <v/>
      </c>
    </row>
    <row r="89" spans="8:23">
      <c r="H89" s="27"/>
      <c r="I89" s="30"/>
      <c r="J89" s="57"/>
      <c r="K89" s="46" t="str">
        <f t="shared" si="1"/>
        <v/>
      </c>
      <c r="L89" s="47" cm="1">
        <f t="array" ref="L89">IFERROR(
IF(OR(L$11="",$H89=""),"",
SUMIFS(収穫記録!$P:$P,収穫記録!$D:$D,L$11,収穫記録!$I:$I,$I$5,収穫記録!$J:$J,$I$6,収穫記録!$F:$F,$H89,収穫記録!$B:$B,"&gt;="&amp;$I$3,収穫記録!$B:$B,"&lt;="&amp;$I$4)
/_xlfn.UNIQUE(_xlfn._xlws.FILTER($G:$G,$F:$F=$I$7))
/IF($I$8="総計",1,$J89/10)
),0)</f>
        <v>0</v>
      </c>
      <c r="M89" s="58" t="str" cm="1">
        <f t="array" ref="M89">IFERROR(
IF(OR(M$11="",$H89=""),"",
SUMIFS(収穫記録!$P:$P,収穫記録!$D:$D,M$11,収穫記録!$I:$I,$I$5,収穫記録!$J:$J,$I$6,収穫記録!$F:$F,$H89,収穫記録!$B:$B,"&gt;="&amp;$I$3,収穫記録!$B:$B,"&lt;="&amp;$I$4)
/_xlfn.UNIQUE(_xlfn._xlws.FILTER($G:$G,$F:$F=$I$7))
/IF($I$8="総計",1,$J89/10)
),0)</f>
        <v/>
      </c>
      <c r="N89" s="58" t="str" cm="1">
        <f t="array" ref="N89">IFERROR(
IF(OR(N$11="",$H89=""),"",
SUMIFS(収穫記録!$P:$P,収穫記録!$D:$D,N$11,収穫記録!$I:$I,$I$5,収穫記録!$J:$J,$I$6,収穫記録!$F:$F,$H89,収穫記録!$B:$B,"&gt;="&amp;$I$3,収穫記録!$B:$B,"&lt;="&amp;$I$4)
/_xlfn.UNIQUE(_xlfn._xlws.FILTER($G:$G,$F:$F=$I$7))
/IF($I$8="総計",1,$J89/10)
),0)</f>
        <v/>
      </c>
      <c r="O89" s="58" t="str" cm="1">
        <f t="array" ref="O89">IFERROR(
IF(OR(O$11="",$H89=""),"",
SUMIFS(収穫記録!$P:$P,収穫記録!$D:$D,O$11,収穫記録!$I:$I,$I$5,収穫記録!$J:$J,$I$6,収穫記録!$F:$F,$H89,収穫記録!$B:$B,"&gt;="&amp;$I$3,収穫記録!$B:$B,"&lt;="&amp;$I$4)
/_xlfn.UNIQUE(_xlfn._xlws.FILTER($G:$G,$F:$F=$I$7))
/IF($I$8="総計",1,$J89/10)
),0)</f>
        <v/>
      </c>
      <c r="P89" s="58" t="str" cm="1">
        <f t="array" ref="P89">IFERROR(
IF(OR(P$11="",$H89=""),"",
SUMIFS(収穫記録!$P:$P,収穫記録!$D:$D,P$11,収穫記録!$I:$I,$I$5,収穫記録!$J:$J,$I$6,収穫記録!$F:$F,$H89,収穫記録!$B:$B,"&gt;="&amp;$I$3,収穫記録!$B:$B,"&lt;="&amp;$I$4)
/_xlfn.UNIQUE(_xlfn._xlws.FILTER($G:$G,$F:$F=$I$7))
/IF($I$8="総計",1,$J89/10)
),0)</f>
        <v/>
      </c>
      <c r="Q89" s="58" t="str" cm="1">
        <f t="array" ref="Q89">IFERROR(
IF(OR(Q$11="",$H89=""),"",
SUMIFS(収穫記録!$P:$P,収穫記録!$D:$D,Q$11,収穫記録!$I:$I,$I$5,収穫記録!$J:$J,$I$6,収穫記録!$F:$F,$H89,収穫記録!$B:$B,"&gt;="&amp;$I$3,収穫記録!$B:$B,"&lt;="&amp;$I$4)
/_xlfn.UNIQUE(_xlfn._xlws.FILTER($G:$G,$F:$F=$I$7))
/IF($I$8="総計",1,$J89/10)
),0)</f>
        <v/>
      </c>
      <c r="R89" s="58" t="str" cm="1">
        <f t="array" ref="R89">IFERROR(
IF(OR(R$11="",$H89=""),"",
SUMIFS(収穫記録!$P:$P,収穫記録!$D:$D,R$11,収穫記録!$I:$I,$I$5,収穫記録!$J:$J,$I$6,収穫記録!$F:$F,$H89,収穫記録!$B:$B,"&gt;="&amp;$I$3,収穫記録!$B:$B,"&lt;="&amp;$I$4)
/_xlfn.UNIQUE(_xlfn._xlws.FILTER($G:$G,$F:$F=$I$7))
/IF($I$8="総計",1,$J89/10)
),0)</f>
        <v/>
      </c>
      <c r="S89" s="58" t="str" cm="1">
        <f t="array" ref="S89">IFERROR(
IF(OR(S$11="",$H89=""),"",
SUMIFS(収穫記録!$P:$P,収穫記録!$D:$D,S$11,収穫記録!$I:$I,$I$5,収穫記録!$J:$J,$I$6,収穫記録!$F:$F,$H89,収穫記録!$B:$B,"&gt;="&amp;$I$3,収穫記録!$B:$B,"&lt;="&amp;$I$4)
/_xlfn.UNIQUE(_xlfn._xlws.FILTER($G:$G,$F:$F=$I$7))
/IF($I$8="総計",1,$J89/10)
),0)</f>
        <v/>
      </c>
      <c r="T89" s="58" t="str" cm="1">
        <f t="array" ref="T89">IFERROR(
IF(OR(T$11="",$H89=""),"",
SUMIFS(収穫記録!$P:$P,収穫記録!$D:$D,T$11,収穫記録!$I:$I,$I$5,収穫記録!$J:$J,$I$6,収穫記録!$F:$F,$H89,収穫記録!$B:$B,"&gt;="&amp;$I$3,収穫記録!$B:$B,"&lt;="&amp;$I$4)
/_xlfn.UNIQUE(_xlfn._xlws.FILTER($G:$G,$F:$F=$I$7))
/IF($I$8="総計",1,$J89/10)
),0)</f>
        <v/>
      </c>
      <c r="U89" s="58" t="str" cm="1">
        <f t="array" ref="U89">IFERROR(
IF(OR(U$11="",$H89=""),"",
SUMIFS(収穫記録!$P:$P,収穫記録!$D:$D,U$11,収穫記録!$I:$I,$I$5,収穫記録!$J:$J,$I$6,収穫記録!$F:$F,$H89,収穫記録!$B:$B,"&gt;="&amp;$I$3,収穫記録!$B:$B,"&lt;="&amp;$I$4)
/_xlfn.UNIQUE(_xlfn._xlws.FILTER($G:$G,$F:$F=$I$7))
/IF($I$8="総計",1,$J89/10)
),0)</f>
        <v/>
      </c>
      <c r="V89" s="58" t="str" cm="1">
        <f t="array" ref="V89">IFERROR(
IF(OR(V$11="",$H89=""),"",
SUMIFS(収穫記録!$P:$P,収穫記録!$D:$D,V$11,収穫記録!$I:$I,$I$5,収穫記録!$J:$J,$I$6,収穫記録!$F:$F,$H89,収穫記録!$B:$B,"&gt;="&amp;$I$3,収穫記録!$B:$B,"&lt;="&amp;$I$4)
/_xlfn.UNIQUE(_xlfn._xlws.FILTER($G:$G,$F:$F=$I$7))
/IF($I$8="総計",1,$J89/10)
),0)</f>
        <v/>
      </c>
      <c r="W89" s="58" t="str" cm="1">
        <f t="array" ref="W89">IFERROR(
IF(OR(W$11="",$H89=""),"",
SUMIFS(収穫記録!$P:$P,収穫記録!$D:$D,W$11,収穫記録!$I:$I,$I$5,収穫記録!$J:$J,$I$6,収穫記録!$F:$F,$H89,収穫記録!$B:$B,"&gt;="&amp;$I$3,収穫記録!$B:$B,"&lt;="&amp;$I$4)
/_xlfn.UNIQUE(_xlfn._xlws.FILTER($G:$G,$F:$F=$I$7))
/IF($I$8="総計",1,$J89/10)
),0)</f>
        <v/>
      </c>
    </row>
    <row r="90" spans="8:23">
      <c r="H90" s="27"/>
      <c r="I90" s="30"/>
      <c r="J90" s="57"/>
      <c r="K90" s="46" t="str">
        <f t="shared" si="1"/>
        <v/>
      </c>
      <c r="L90" s="47" cm="1">
        <f t="array" ref="L90">IFERROR(
IF(OR(L$11="",$H90=""),"",
SUMIFS(収穫記録!$P:$P,収穫記録!$D:$D,L$11,収穫記録!$I:$I,$I$5,収穫記録!$J:$J,$I$6,収穫記録!$F:$F,$H90,収穫記録!$B:$B,"&gt;="&amp;$I$3,収穫記録!$B:$B,"&lt;="&amp;$I$4)
/_xlfn.UNIQUE(_xlfn._xlws.FILTER($G:$G,$F:$F=$I$7))
/IF($I$8="総計",1,$J90/10)
),0)</f>
        <v>0</v>
      </c>
      <c r="M90" s="58" t="str" cm="1">
        <f t="array" ref="M90">IFERROR(
IF(OR(M$11="",$H90=""),"",
SUMIFS(収穫記録!$P:$P,収穫記録!$D:$D,M$11,収穫記録!$I:$I,$I$5,収穫記録!$J:$J,$I$6,収穫記録!$F:$F,$H90,収穫記録!$B:$B,"&gt;="&amp;$I$3,収穫記録!$B:$B,"&lt;="&amp;$I$4)
/_xlfn.UNIQUE(_xlfn._xlws.FILTER($G:$G,$F:$F=$I$7))
/IF($I$8="総計",1,$J90/10)
),0)</f>
        <v/>
      </c>
      <c r="N90" s="58" t="str" cm="1">
        <f t="array" ref="N90">IFERROR(
IF(OR(N$11="",$H90=""),"",
SUMIFS(収穫記録!$P:$P,収穫記録!$D:$D,N$11,収穫記録!$I:$I,$I$5,収穫記録!$J:$J,$I$6,収穫記録!$F:$F,$H90,収穫記録!$B:$B,"&gt;="&amp;$I$3,収穫記録!$B:$B,"&lt;="&amp;$I$4)
/_xlfn.UNIQUE(_xlfn._xlws.FILTER($G:$G,$F:$F=$I$7))
/IF($I$8="総計",1,$J90/10)
),0)</f>
        <v/>
      </c>
      <c r="O90" s="58" t="str" cm="1">
        <f t="array" ref="O90">IFERROR(
IF(OR(O$11="",$H90=""),"",
SUMIFS(収穫記録!$P:$P,収穫記録!$D:$D,O$11,収穫記録!$I:$I,$I$5,収穫記録!$J:$J,$I$6,収穫記録!$F:$F,$H90,収穫記録!$B:$B,"&gt;="&amp;$I$3,収穫記録!$B:$B,"&lt;="&amp;$I$4)
/_xlfn.UNIQUE(_xlfn._xlws.FILTER($G:$G,$F:$F=$I$7))
/IF($I$8="総計",1,$J90/10)
),0)</f>
        <v/>
      </c>
      <c r="P90" s="58" t="str" cm="1">
        <f t="array" ref="P90">IFERROR(
IF(OR(P$11="",$H90=""),"",
SUMIFS(収穫記録!$P:$P,収穫記録!$D:$D,P$11,収穫記録!$I:$I,$I$5,収穫記録!$J:$J,$I$6,収穫記録!$F:$F,$H90,収穫記録!$B:$B,"&gt;="&amp;$I$3,収穫記録!$B:$B,"&lt;="&amp;$I$4)
/_xlfn.UNIQUE(_xlfn._xlws.FILTER($G:$G,$F:$F=$I$7))
/IF($I$8="総計",1,$J90/10)
),0)</f>
        <v/>
      </c>
      <c r="Q90" s="58" t="str" cm="1">
        <f t="array" ref="Q90">IFERROR(
IF(OR(Q$11="",$H90=""),"",
SUMIFS(収穫記録!$P:$P,収穫記録!$D:$D,Q$11,収穫記録!$I:$I,$I$5,収穫記録!$J:$J,$I$6,収穫記録!$F:$F,$H90,収穫記録!$B:$B,"&gt;="&amp;$I$3,収穫記録!$B:$B,"&lt;="&amp;$I$4)
/_xlfn.UNIQUE(_xlfn._xlws.FILTER($G:$G,$F:$F=$I$7))
/IF($I$8="総計",1,$J90/10)
),0)</f>
        <v/>
      </c>
      <c r="R90" s="58" t="str" cm="1">
        <f t="array" ref="R90">IFERROR(
IF(OR(R$11="",$H90=""),"",
SUMIFS(収穫記録!$P:$P,収穫記録!$D:$D,R$11,収穫記録!$I:$I,$I$5,収穫記録!$J:$J,$I$6,収穫記録!$F:$F,$H90,収穫記録!$B:$B,"&gt;="&amp;$I$3,収穫記録!$B:$B,"&lt;="&amp;$I$4)
/_xlfn.UNIQUE(_xlfn._xlws.FILTER($G:$G,$F:$F=$I$7))
/IF($I$8="総計",1,$J90/10)
),0)</f>
        <v/>
      </c>
      <c r="S90" s="58" t="str" cm="1">
        <f t="array" ref="S90">IFERROR(
IF(OR(S$11="",$H90=""),"",
SUMIFS(収穫記録!$P:$P,収穫記録!$D:$D,S$11,収穫記録!$I:$I,$I$5,収穫記録!$J:$J,$I$6,収穫記録!$F:$F,$H90,収穫記録!$B:$B,"&gt;="&amp;$I$3,収穫記録!$B:$B,"&lt;="&amp;$I$4)
/_xlfn.UNIQUE(_xlfn._xlws.FILTER($G:$G,$F:$F=$I$7))
/IF($I$8="総計",1,$J90/10)
),0)</f>
        <v/>
      </c>
      <c r="T90" s="58" t="str" cm="1">
        <f t="array" ref="T90">IFERROR(
IF(OR(T$11="",$H90=""),"",
SUMIFS(収穫記録!$P:$P,収穫記録!$D:$D,T$11,収穫記録!$I:$I,$I$5,収穫記録!$J:$J,$I$6,収穫記録!$F:$F,$H90,収穫記録!$B:$B,"&gt;="&amp;$I$3,収穫記録!$B:$B,"&lt;="&amp;$I$4)
/_xlfn.UNIQUE(_xlfn._xlws.FILTER($G:$G,$F:$F=$I$7))
/IF($I$8="総計",1,$J90/10)
),0)</f>
        <v/>
      </c>
      <c r="U90" s="58" t="str" cm="1">
        <f t="array" ref="U90">IFERROR(
IF(OR(U$11="",$H90=""),"",
SUMIFS(収穫記録!$P:$P,収穫記録!$D:$D,U$11,収穫記録!$I:$I,$I$5,収穫記録!$J:$J,$I$6,収穫記録!$F:$F,$H90,収穫記録!$B:$B,"&gt;="&amp;$I$3,収穫記録!$B:$B,"&lt;="&amp;$I$4)
/_xlfn.UNIQUE(_xlfn._xlws.FILTER($G:$G,$F:$F=$I$7))
/IF($I$8="総計",1,$J90/10)
),0)</f>
        <v/>
      </c>
      <c r="V90" s="58" t="str" cm="1">
        <f t="array" ref="V90">IFERROR(
IF(OR(V$11="",$H90=""),"",
SUMIFS(収穫記録!$P:$P,収穫記録!$D:$D,V$11,収穫記録!$I:$I,$I$5,収穫記録!$J:$J,$I$6,収穫記録!$F:$F,$H90,収穫記録!$B:$B,"&gt;="&amp;$I$3,収穫記録!$B:$B,"&lt;="&amp;$I$4)
/_xlfn.UNIQUE(_xlfn._xlws.FILTER($G:$G,$F:$F=$I$7))
/IF($I$8="総計",1,$J90/10)
),0)</f>
        <v/>
      </c>
      <c r="W90" s="58" t="str" cm="1">
        <f t="array" ref="W90">IFERROR(
IF(OR(W$11="",$H90=""),"",
SUMIFS(収穫記録!$P:$P,収穫記録!$D:$D,W$11,収穫記録!$I:$I,$I$5,収穫記録!$J:$J,$I$6,収穫記録!$F:$F,$H90,収穫記録!$B:$B,"&gt;="&amp;$I$3,収穫記録!$B:$B,"&lt;="&amp;$I$4)
/_xlfn.UNIQUE(_xlfn._xlws.FILTER($G:$G,$F:$F=$I$7))
/IF($I$8="総計",1,$J90/10)
),0)</f>
        <v/>
      </c>
    </row>
    <row r="91" spans="8:23">
      <c r="H91" s="27"/>
      <c r="I91" s="30"/>
      <c r="J91" s="57"/>
      <c r="K91" s="46" t="str">
        <f t="shared" si="1"/>
        <v/>
      </c>
      <c r="L91" s="47" cm="1">
        <f t="array" ref="L91">IFERROR(
IF(OR(L$11="",$H91=""),"",
SUMIFS(収穫記録!$P:$P,収穫記録!$D:$D,L$11,収穫記録!$I:$I,$I$5,収穫記録!$J:$J,$I$6,収穫記録!$F:$F,$H91,収穫記録!$B:$B,"&gt;="&amp;$I$3,収穫記録!$B:$B,"&lt;="&amp;$I$4)
/_xlfn.UNIQUE(_xlfn._xlws.FILTER($G:$G,$F:$F=$I$7))
/IF($I$8="総計",1,$J91/10)
),0)</f>
        <v>0</v>
      </c>
      <c r="M91" s="58" t="str" cm="1">
        <f t="array" ref="M91">IFERROR(
IF(OR(M$11="",$H91=""),"",
SUMIFS(収穫記録!$P:$P,収穫記録!$D:$D,M$11,収穫記録!$I:$I,$I$5,収穫記録!$J:$J,$I$6,収穫記録!$F:$F,$H91,収穫記録!$B:$B,"&gt;="&amp;$I$3,収穫記録!$B:$B,"&lt;="&amp;$I$4)
/_xlfn.UNIQUE(_xlfn._xlws.FILTER($G:$G,$F:$F=$I$7))
/IF($I$8="総計",1,$J91/10)
),0)</f>
        <v/>
      </c>
      <c r="N91" s="58" t="str" cm="1">
        <f t="array" ref="N91">IFERROR(
IF(OR(N$11="",$H91=""),"",
SUMIFS(収穫記録!$P:$P,収穫記録!$D:$D,N$11,収穫記録!$I:$I,$I$5,収穫記録!$J:$J,$I$6,収穫記録!$F:$F,$H91,収穫記録!$B:$B,"&gt;="&amp;$I$3,収穫記録!$B:$B,"&lt;="&amp;$I$4)
/_xlfn.UNIQUE(_xlfn._xlws.FILTER($G:$G,$F:$F=$I$7))
/IF($I$8="総計",1,$J91/10)
),0)</f>
        <v/>
      </c>
      <c r="O91" s="58" t="str" cm="1">
        <f t="array" ref="O91">IFERROR(
IF(OR(O$11="",$H91=""),"",
SUMIFS(収穫記録!$P:$P,収穫記録!$D:$D,O$11,収穫記録!$I:$I,$I$5,収穫記録!$J:$J,$I$6,収穫記録!$F:$F,$H91,収穫記録!$B:$B,"&gt;="&amp;$I$3,収穫記録!$B:$B,"&lt;="&amp;$I$4)
/_xlfn.UNIQUE(_xlfn._xlws.FILTER($G:$G,$F:$F=$I$7))
/IF($I$8="総計",1,$J91/10)
),0)</f>
        <v/>
      </c>
      <c r="P91" s="58" t="str" cm="1">
        <f t="array" ref="P91">IFERROR(
IF(OR(P$11="",$H91=""),"",
SUMIFS(収穫記録!$P:$P,収穫記録!$D:$D,P$11,収穫記録!$I:$I,$I$5,収穫記録!$J:$J,$I$6,収穫記録!$F:$F,$H91,収穫記録!$B:$B,"&gt;="&amp;$I$3,収穫記録!$B:$B,"&lt;="&amp;$I$4)
/_xlfn.UNIQUE(_xlfn._xlws.FILTER($G:$G,$F:$F=$I$7))
/IF($I$8="総計",1,$J91/10)
),0)</f>
        <v/>
      </c>
      <c r="Q91" s="58" t="str" cm="1">
        <f t="array" ref="Q91">IFERROR(
IF(OR(Q$11="",$H91=""),"",
SUMIFS(収穫記録!$P:$P,収穫記録!$D:$D,Q$11,収穫記録!$I:$I,$I$5,収穫記録!$J:$J,$I$6,収穫記録!$F:$F,$H91,収穫記録!$B:$B,"&gt;="&amp;$I$3,収穫記録!$B:$B,"&lt;="&amp;$I$4)
/_xlfn.UNIQUE(_xlfn._xlws.FILTER($G:$G,$F:$F=$I$7))
/IF($I$8="総計",1,$J91/10)
),0)</f>
        <v/>
      </c>
      <c r="R91" s="58" t="str" cm="1">
        <f t="array" ref="R91">IFERROR(
IF(OR(R$11="",$H91=""),"",
SUMIFS(収穫記録!$P:$P,収穫記録!$D:$D,R$11,収穫記録!$I:$I,$I$5,収穫記録!$J:$J,$I$6,収穫記録!$F:$F,$H91,収穫記録!$B:$B,"&gt;="&amp;$I$3,収穫記録!$B:$B,"&lt;="&amp;$I$4)
/_xlfn.UNIQUE(_xlfn._xlws.FILTER($G:$G,$F:$F=$I$7))
/IF($I$8="総計",1,$J91/10)
),0)</f>
        <v/>
      </c>
      <c r="S91" s="58" t="str" cm="1">
        <f t="array" ref="S91">IFERROR(
IF(OR(S$11="",$H91=""),"",
SUMIFS(収穫記録!$P:$P,収穫記録!$D:$D,S$11,収穫記録!$I:$I,$I$5,収穫記録!$J:$J,$I$6,収穫記録!$F:$F,$H91,収穫記録!$B:$B,"&gt;="&amp;$I$3,収穫記録!$B:$B,"&lt;="&amp;$I$4)
/_xlfn.UNIQUE(_xlfn._xlws.FILTER($G:$G,$F:$F=$I$7))
/IF($I$8="総計",1,$J91/10)
),0)</f>
        <v/>
      </c>
      <c r="T91" s="58" t="str" cm="1">
        <f t="array" ref="T91">IFERROR(
IF(OR(T$11="",$H91=""),"",
SUMIFS(収穫記録!$P:$P,収穫記録!$D:$D,T$11,収穫記録!$I:$I,$I$5,収穫記録!$J:$J,$I$6,収穫記録!$F:$F,$H91,収穫記録!$B:$B,"&gt;="&amp;$I$3,収穫記録!$B:$B,"&lt;="&amp;$I$4)
/_xlfn.UNIQUE(_xlfn._xlws.FILTER($G:$G,$F:$F=$I$7))
/IF($I$8="総計",1,$J91/10)
),0)</f>
        <v/>
      </c>
      <c r="U91" s="58" t="str" cm="1">
        <f t="array" ref="U91">IFERROR(
IF(OR(U$11="",$H91=""),"",
SUMIFS(収穫記録!$P:$P,収穫記録!$D:$D,U$11,収穫記録!$I:$I,$I$5,収穫記録!$J:$J,$I$6,収穫記録!$F:$F,$H91,収穫記録!$B:$B,"&gt;="&amp;$I$3,収穫記録!$B:$B,"&lt;="&amp;$I$4)
/_xlfn.UNIQUE(_xlfn._xlws.FILTER($G:$G,$F:$F=$I$7))
/IF($I$8="総計",1,$J91/10)
),0)</f>
        <v/>
      </c>
      <c r="V91" s="58" t="str" cm="1">
        <f t="array" ref="V91">IFERROR(
IF(OR(V$11="",$H91=""),"",
SUMIFS(収穫記録!$P:$P,収穫記録!$D:$D,V$11,収穫記録!$I:$I,$I$5,収穫記録!$J:$J,$I$6,収穫記録!$F:$F,$H91,収穫記録!$B:$B,"&gt;="&amp;$I$3,収穫記録!$B:$B,"&lt;="&amp;$I$4)
/_xlfn.UNIQUE(_xlfn._xlws.FILTER($G:$G,$F:$F=$I$7))
/IF($I$8="総計",1,$J91/10)
),0)</f>
        <v/>
      </c>
      <c r="W91" s="58" t="str" cm="1">
        <f t="array" ref="W91">IFERROR(
IF(OR(W$11="",$H91=""),"",
SUMIFS(収穫記録!$P:$P,収穫記録!$D:$D,W$11,収穫記録!$I:$I,$I$5,収穫記録!$J:$J,$I$6,収穫記録!$F:$F,$H91,収穫記録!$B:$B,"&gt;="&amp;$I$3,収穫記録!$B:$B,"&lt;="&amp;$I$4)
/_xlfn.UNIQUE(_xlfn._xlws.FILTER($G:$G,$F:$F=$I$7))
/IF($I$8="総計",1,$J91/10)
),0)</f>
        <v/>
      </c>
    </row>
    <row r="92" spans="8:23">
      <c r="H92" s="27"/>
      <c r="I92" s="30"/>
      <c r="J92" s="57"/>
      <c r="K92" s="46" t="str">
        <f t="shared" si="1"/>
        <v/>
      </c>
      <c r="L92" s="47" cm="1">
        <f t="array" ref="L92">IFERROR(
IF(OR(L$11="",$H92=""),"",
SUMIFS(収穫記録!$P:$P,収穫記録!$D:$D,L$11,収穫記録!$I:$I,$I$5,収穫記録!$J:$J,$I$6,収穫記録!$F:$F,$H92,収穫記録!$B:$B,"&gt;="&amp;$I$3,収穫記録!$B:$B,"&lt;="&amp;$I$4)
/_xlfn.UNIQUE(_xlfn._xlws.FILTER($G:$G,$F:$F=$I$7))
/IF($I$8="総計",1,$J92/10)
),0)</f>
        <v>0</v>
      </c>
      <c r="M92" s="58" t="str" cm="1">
        <f t="array" ref="M92">IFERROR(
IF(OR(M$11="",$H92=""),"",
SUMIFS(収穫記録!$P:$P,収穫記録!$D:$D,M$11,収穫記録!$I:$I,$I$5,収穫記録!$J:$J,$I$6,収穫記録!$F:$F,$H92,収穫記録!$B:$B,"&gt;="&amp;$I$3,収穫記録!$B:$B,"&lt;="&amp;$I$4)
/_xlfn.UNIQUE(_xlfn._xlws.FILTER($G:$G,$F:$F=$I$7))
/IF($I$8="総計",1,$J92/10)
),0)</f>
        <v/>
      </c>
      <c r="N92" s="58" t="str" cm="1">
        <f t="array" ref="N92">IFERROR(
IF(OR(N$11="",$H92=""),"",
SUMIFS(収穫記録!$P:$P,収穫記録!$D:$D,N$11,収穫記録!$I:$I,$I$5,収穫記録!$J:$J,$I$6,収穫記録!$F:$F,$H92,収穫記録!$B:$B,"&gt;="&amp;$I$3,収穫記録!$B:$B,"&lt;="&amp;$I$4)
/_xlfn.UNIQUE(_xlfn._xlws.FILTER($G:$G,$F:$F=$I$7))
/IF($I$8="総計",1,$J92/10)
),0)</f>
        <v/>
      </c>
      <c r="O92" s="58" t="str" cm="1">
        <f t="array" ref="O92">IFERROR(
IF(OR(O$11="",$H92=""),"",
SUMIFS(収穫記録!$P:$P,収穫記録!$D:$D,O$11,収穫記録!$I:$I,$I$5,収穫記録!$J:$J,$I$6,収穫記録!$F:$F,$H92,収穫記録!$B:$B,"&gt;="&amp;$I$3,収穫記録!$B:$B,"&lt;="&amp;$I$4)
/_xlfn.UNIQUE(_xlfn._xlws.FILTER($G:$G,$F:$F=$I$7))
/IF($I$8="総計",1,$J92/10)
),0)</f>
        <v/>
      </c>
      <c r="P92" s="58" t="str" cm="1">
        <f t="array" ref="P92">IFERROR(
IF(OR(P$11="",$H92=""),"",
SUMIFS(収穫記録!$P:$P,収穫記録!$D:$D,P$11,収穫記録!$I:$I,$I$5,収穫記録!$J:$J,$I$6,収穫記録!$F:$F,$H92,収穫記録!$B:$B,"&gt;="&amp;$I$3,収穫記録!$B:$B,"&lt;="&amp;$I$4)
/_xlfn.UNIQUE(_xlfn._xlws.FILTER($G:$G,$F:$F=$I$7))
/IF($I$8="総計",1,$J92/10)
),0)</f>
        <v/>
      </c>
      <c r="Q92" s="58" t="str" cm="1">
        <f t="array" ref="Q92">IFERROR(
IF(OR(Q$11="",$H92=""),"",
SUMIFS(収穫記録!$P:$P,収穫記録!$D:$D,Q$11,収穫記録!$I:$I,$I$5,収穫記録!$J:$J,$I$6,収穫記録!$F:$F,$H92,収穫記録!$B:$B,"&gt;="&amp;$I$3,収穫記録!$B:$B,"&lt;="&amp;$I$4)
/_xlfn.UNIQUE(_xlfn._xlws.FILTER($G:$G,$F:$F=$I$7))
/IF($I$8="総計",1,$J92/10)
),0)</f>
        <v/>
      </c>
      <c r="R92" s="58" t="str" cm="1">
        <f t="array" ref="R92">IFERROR(
IF(OR(R$11="",$H92=""),"",
SUMIFS(収穫記録!$P:$P,収穫記録!$D:$D,R$11,収穫記録!$I:$I,$I$5,収穫記録!$J:$J,$I$6,収穫記録!$F:$F,$H92,収穫記録!$B:$B,"&gt;="&amp;$I$3,収穫記録!$B:$B,"&lt;="&amp;$I$4)
/_xlfn.UNIQUE(_xlfn._xlws.FILTER($G:$G,$F:$F=$I$7))
/IF($I$8="総計",1,$J92/10)
),0)</f>
        <v/>
      </c>
      <c r="S92" s="58" t="str" cm="1">
        <f t="array" ref="S92">IFERROR(
IF(OR(S$11="",$H92=""),"",
SUMIFS(収穫記録!$P:$P,収穫記録!$D:$D,S$11,収穫記録!$I:$I,$I$5,収穫記録!$J:$J,$I$6,収穫記録!$F:$F,$H92,収穫記録!$B:$B,"&gt;="&amp;$I$3,収穫記録!$B:$B,"&lt;="&amp;$I$4)
/_xlfn.UNIQUE(_xlfn._xlws.FILTER($G:$G,$F:$F=$I$7))
/IF($I$8="総計",1,$J92/10)
),0)</f>
        <v/>
      </c>
      <c r="T92" s="58" t="str" cm="1">
        <f t="array" ref="T92">IFERROR(
IF(OR(T$11="",$H92=""),"",
SUMIFS(収穫記録!$P:$P,収穫記録!$D:$D,T$11,収穫記録!$I:$I,$I$5,収穫記録!$J:$J,$I$6,収穫記録!$F:$F,$H92,収穫記録!$B:$B,"&gt;="&amp;$I$3,収穫記録!$B:$B,"&lt;="&amp;$I$4)
/_xlfn.UNIQUE(_xlfn._xlws.FILTER($G:$G,$F:$F=$I$7))
/IF($I$8="総計",1,$J92/10)
),0)</f>
        <v/>
      </c>
      <c r="U92" s="58" t="str" cm="1">
        <f t="array" ref="U92">IFERROR(
IF(OR(U$11="",$H92=""),"",
SUMIFS(収穫記録!$P:$P,収穫記録!$D:$D,U$11,収穫記録!$I:$I,$I$5,収穫記録!$J:$J,$I$6,収穫記録!$F:$F,$H92,収穫記録!$B:$B,"&gt;="&amp;$I$3,収穫記録!$B:$B,"&lt;="&amp;$I$4)
/_xlfn.UNIQUE(_xlfn._xlws.FILTER($G:$G,$F:$F=$I$7))
/IF($I$8="総計",1,$J92/10)
),0)</f>
        <v/>
      </c>
      <c r="V92" s="58" t="str" cm="1">
        <f t="array" ref="V92">IFERROR(
IF(OR(V$11="",$H92=""),"",
SUMIFS(収穫記録!$P:$P,収穫記録!$D:$D,V$11,収穫記録!$I:$I,$I$5,収穫記録!$J:$J,$I$6,収穫記録!$F:$F,$H92,収穫記録!$B:$B,"&gt;="&amp;$I$3,収穫記録!$B:$B,"&lt;="&amp;$I$4)
/_xlfn.UNIQUE(_xlfn._xlws.FILTER($G:$G,$F:$F=$I$7))
/IF($I$8="総計",1,$J92/10)
),0)</f>
        <v/>
      </c>
      <c r="W92" s="58" t="str" cm="1">
        <f t="array" ref="W92">IFERROR(
IF(OR(W$11="",$H92=""),"",
SUMIFS(収穫記録!$P:$P,収穫記録!$D:$D,W$11,収穫記録!$I:$I,$I$5,収穫記録!$J:$J,$I$6,収穫記録!$F:$F,$H92,収穫記録!$B:$B,"&gt;="&amp;$I$3,収穫記録!$B:$B,"&lt;="&amp;$I$4)
/_xlfn.UNIQUE(_xlfn._xlws.FILTER($G:$G,$F:$F=$I$7))
/IF($I$8="総計",1,$J92/10)
),0)</f>
        <v/>
      </c>
    </row>
    <row r="93" spans="8:23">
      <c r="H93" s="27"/>
      <c r="I93" s="30"/>
      <c r="J93" s="57"/>
      <c r="K93" s="46" t="str">
        <f t="shared" si="1"/>
        <v/>
      </c>
      <c r="L93" s="47" cm="1">
        <f t="array" ref="L93">IFERROR(
IF(OR(L$11="",$H93=""),"",
SUMIFS(収穫記録!$P:$P,収穫記録!$D:$D,L$11,収穫記録!$I:$I,$I$5,収穫記録!$J:$J,$I$6,収穫記録!$F:$F,$H93,収穫記録!$B:$B,"&gt;="&amp;$I$3,収穫記録!$B:$B,"&lt;="&amp;$I$4)
/_xlfn.UNIQUE(_xlfn._xlws.FILTER($G:$G,$F:$F=$I$7))
/IF($I$8="総計",1,$J93/10)
),0)</f>
        <v>0</v>
      </c>
      <c r="M93" s="58" t="str" cm="1">
        <f t="array" ref="M93">IFERROR(
IF(OR(M$11="",$H93=""),"",
SUMIFS(収穫記録!$P:$P,収穫記録!$D:$D,M$11,収穫記録!$I:$I,$I$5,収穫記録!$J:$J,$I$6,収穫記録!$F:$F,$H93,収穫記録!$B:$B,"&gt;="&amp;$I$3,収穫記録!$B:$B,"&lt;="&amp;$I$4)
/_xlfn.UNIQUE(_xlfn._xlws.FILTER($G:$G,$F:$F=$I$7))
/IF($I$8="総計",1,$J93/10)
),0)</f>
        <v/>
      </c>
      <c r="N93" s="58" t="str" cm="1">
        <f t="array" ref="N93">IFERROR(
IF(OR(N$11="",$H93=""),"",
SUMIFS(収穫記録!$P:$P,収穫記録!$D:$D,N$11,収穫記録!$I:$I,$I$5,収穫記録!$J:$J,$I$6,収穫記録!$F:$F,$H93,収穫記録!$B:$B,"&gt;="&amp;$I$3,収穫記録!$B:$B,"&lt;="&amp;$I$4)
/_xlfn.UNIQUE(_xlfn._xlws.FILTER($G:$G,$F:$F=$I$7))
/IF($I$8="総計",1,$J93/10)
),0)</f>
        <v/>
      </c>
      <c r="O93" s="58" t="str" cm="1">
        <f t="array" ref="O93">IFERROR(
IF(OR(O$11="",$H93=""),"",
SUMIFS(収穫記録!$P:$P,収穫記録!$D:$D,O$11,収穫記録!$I:$I,$I$5,収穫記録!$J:$J,$I$6,収穫記録!$F:$F,$H93,収穫記録!$B:$B,"&gt;="&amp;$I$3,収穫記録!$B:$B,"&lt;="&amp;$I$4)
/_xlfn.UNIQUE(_xlfn._xlws.FILTER($G:$G,$F:$F=$I$7))
/IF($I$8="総計",1,$J93/10)
),0)</f>
        <v/>
      </c>
      <c r="P93" s="58" t="str" cm="1">
        <f t="array" ref="P93">IFERROR(
IF(OR(P$11="",$H93=""),"",
SUMIFS(収穫記録!$P:$P,収穫記録!$D:$D,P$11,収穫記録!$I:$I,$I$5,収穫記録!$J:$J,$I$6,収穫記録!$F:$F,$H93,収穫記録!$B:$B,"&gt;="&amp;$I$3,収穫記録!$B:$B,"&lt;="&amp;$I$4)
/_xlfn.UNIQUE(_xlfn._xlws.FILTER($G:$G,$F:$F=$I$7))
/IF($I$8="総計",1,$J93/10)
),0)</f>
        <v/>
      </c>
      <c r="Q93" s="58" t="str" cm="1">
        <f t="array" ref="Q93">IFERROR(
IF(OR(Q$11="",$H93=""),"",
SUMIFS(収穫記録!$P:$P,収穫記録!$D:$D,Q$11,収穫記録!$I:$I,$I$5,収穫記録!$J:$J,$I$6,収穫記録!$F:$F,$H93,収穫記録!$B:$B,"&gt;="&amp;$I$3,収穫記録!$B:$B,"&lt;="&amp;$I$4)
/_xlfn.UNIQUE(_xlfn._xlws.FILTER($G:$G,$F:$F=$I$7))
/IF($I$8="総計",1,$J93/10)
),0)</f>
        <v/>
      </c>
      <c r="R93" s="58" t="str" cm="1">
        <f t="array" ref="R93">IFERROR(
IF(OR(R$11="",$H93=""),"",
SUMIFS(収穫記録!$P:$P,収穫記録!$D:$D,R$11,収穫記録!$I:$I,$I$5,収穫記録!$J:$J,$I$6,収穫記録!$F:$F,$H93,収穫記録!$B:$B,"&gt;="&amp;$I$3,収穫記録!$B:$B,"&lt;="&amp;$I$4)
/_xlfn.UNIQUE(_xlfn._xlws.FILTER($G:$G,$F:$F=$I$7))
/IF($I$8="総計",1,$J93/10)
),0)</f>
        <v/>
      </c>
      <c r="S93" s="58" t="str" cm="1">
        <f t="array" ref="S93">IFERROR(
IF(OR(S$11="",$H93=""),"",
SUMIFS(収穫記録!$P:$P,収穫記録!$D:$D,S$11,収穫記録!$I:$I,$I$5,収穫記録!$J:$J,$I$6,収穫記録!$F:$F,$H93,収穫記録!$B:$B,"&gt;="&amp;$I$3,収穫記録!$B:$B,"&lt;="&amp;$I$4)
/_xlfn.UNIQUE(_xlfn._xlws.FILTER($G:$G,$F:$F=$I$7))
/IF($I$8="総計",1,$J93/10)
),0)</f>
        <v/>
      </c>
      <c r="T93" s="58" t="str" cm="1">
        <f t="array" ref="T93">IFERROR(
IF(OR(T$11="",$H93=""),"",
SUMIFS(収穫記録!$P:$P,収穫記録!$D:$D,T$11,収穫記録!$I:$I,$I$5,収穫記録!$J:$J,$I$6,収穫記録!$F:$F,$H93,収穫記録!$B:$B,"&gt;="&amp;$I$3,収穫記録!$B:$B,"&lt;="&amp;$I$4)
/_xlfn.UNIQUE(_xlfn._xlws.FILTER($G:$G,$F:$F=$I$7))
/IF($I$8="総計",1,$J93/10)
),0)</f>
        <v/>
      </c>
      <c r="U93" s="58" t="str" cm="1">
        <f t="array" ref="U93">IFERROR(
IF(OR(U$11="",$H93=""),"",
SUMIFS(収穫記録!$P:$P,収穫記録!$D:$D,U$11,収穫記録!$I:$I,$I$5,収穫記録!$J:$J,$I$6,収穫記録!$F:$F,$H93,収穫記録!$B:$B,"&gt;="&amp;$I$3,収穫記録!$B:$B,"&lt;="&amp;$I$4)
/_xlfn.UNIQUE(_xlfn._xlws.FILTER($G:$G,$F:$F=$I$7))
/IF($I$8="総計",1,$J93/10)
),0)</f>
        <v/>
      </c>
      <c r="V93" s="58" t="str" cm="1">
        <f t="array" ref="V93">IFERROR(
IF(OR(V$11="",$H93=""),"",
SUMIFS(収穫記録!$P:$P,収穫記録!$D:$D,V$11,収穫記録!$I:$I,$I$5,収穫記録!$J:$J,$I$6,収穫記録!$F:$F,$H93,収穫記録!$B:$B,"&gt;="&amp;$I$3,収穫記録!$B:$B,"&lt;="&amp;$I$4)
/_xlfn.UNIQUE(_xlfn._xlws.FILTER($G:$G,$F:$F=$I$7))
/IF($I$8="総計",1,$J93/10)
),0)</f>
        <v/>
      </c>
      <c r="W93" s="58" t="str" cm="1">
        <f t="array" ref="W93">IFERROR(
IF(OR(W$11="",$H93=""),"",
SUMIFS(収穫記録!$P:$P,収穫記録!$D:$D,W$11,収穫記録!$I:$I,$I$5,収穫記録!$J:$J,$I$6,収穫記録!$F:$F,$H93,収穫記録!$B:$B,"&gt;="&amp;$I$3,収穫記録!$B:$B,"&lt;="&amp;$I$4)
/_xlfn.UNIQUE(_xlfn._xlws.FILTER($G:$G,$F:$F=$I$7))
/IF($I$8="総計",1,$J93/10)
),0)</f>
        <v/>
      </c>
    </row>
    <row r="94" spans="8:23">
      <c r="H94" s="27"/>
      <c r="I94" s="30"/>
      <c r="J94" s="57"/>
      <c r="K94" s="46" t="str">
        <f t="shared" si="1"/>
        <v/>
      </c>
      <c r="L94" s="47" cm="1">
        <f t="array" ref="L94">IFERROR(
IF(OR(L$11="",$H94=""),"",
SUMIFS(収穫記録!$P:$P,収穫記録!$D:$D,L$11,収穫記録!$I:$I,$I$5,収穫記録!$J:$J,$I$6,収穫記録!$F:$F,$H94,収穫記録!$B:$B,"&gt;="&amp;$I$3,収穫記録!$B:$B,"&lt;="&amp;$I$4)
/_xlfn.UNIQUE(_xlfn._xlws.FILTER($G:$G,$F:$F=$I$7))
/IF($I$8="総計",1,$J94/10)
),0)</f>
        <v>0</v>
      </c>
      <c r="M94" s="58" t="str" cm="1">
        <f t="array" ref="M94">IFERROR(
IF(OR(M$11="",$H94=""),"",
SUMIFS(収穫記録!$P:$P,収穫記録!$D:$D,M$11,収穫記録!$I:$I,$I$5,収穫記録!$J:$J,$I$6,収穫記録!$F:$F,$H94,収穫記録!$B:$B,"&gt;="&amp;$I$3,収穫記録!$B:$B,"&lt;="&amp;$I$4)
/_xlfn.UNIQUE(_xlfn._xlws.FILTER($G:$G,$F:$F=$I$7))
/IF($I$8="総計",1,$J94/10)
),0)</f>
        <v/>
      </c>
      <c r="N94" s="58" t="str" cm="1">
        <f t="array" ref="N94">IFERROR(
IF(OR(N$11="",$H94=""),"",
SUMIFS(収穫記録!$P:$P,収穫記録!$D:$D,N$11,収穫記録!$I:$I,$I$5,収穫記録!$J:$J,$I$6,収穫記録!$F:$F,$H94,収穫記録!$B:$B,"&gt;="&amp;$I$3,収穫記録!$B:$B,"&lt;="&amp;$I$4)
/_xlfn.UNIQUE(_xlfn._xlws.FILTER($G:$G,$F:$F=$I$7))
/IF($I$8="総計",1,$J94/10)
),0)</f>
        <v/>
      </c>
      <c r="O94" s="58" t="str" cm="1">
        <f t="array" ref="O94">IFERROR(
IF(OR(O$11="",$H94=""),"",
SUMIFS(収穫記録!$P:$P,収穫記録!$D:$D,O$11,収穫記録!$I:$I,$I$5,収穫記録!$J:$J,$I$6,収穫記録!$F:$F,$H94,収穫記録!$B:$B,"&gt;="&amp;$I$3,収穫記録!$B:$B,"&lt;="&amp;$I$4)
/_xlfn.UNIQUE(_xlfn._xlws.FILTER($G:$G,$F:$F=$I$7))
/IF($I$8="総計",1,$J94/10)
),0)</f>
        <v/>
      </c>
      <c r="P94" s="58" t="str" cm="1">
        <f t="array" ref="P94">IFERROR(
IF(OR(P$11="",$H94=""),"",
SUMIFS(収穫記録!$P:$P,収穫記録!$D:$D,P$11,収穫記録!$I:$I,$I$5,収穫記録!$J:$J,$I$6,収穫記録!$F:$F,$H94,収穫記録!$B:$B,"&gt;="&amp;$I$3,収穫記録!$B:$B,"&lt;="&amp;$I$4)
/_xlfn.UNIQUE(_xlfn._xlws.FILTER($G:$G,$F:$F=$I$7))
/IF($I$8="総計",1,$J94/10)
),0)</f>
        <v/>
      </c>
      <c r="Q94" s="58" t="str" cm="1">
        <f t="array" ref="Q94">IFERROR(
IF(OR(Q$11="",$H94=""),"",
SUMIFS(収穫記録!$P:$P,収穫記録!$D:$D,Q$11,収穫記録!$I:$I,$I$5,収穫記録!$J:$J,$I$6,収穫記録!$F:$F,$H94,収穫記録!$B:$B,"&gt;="&amp;$I$3,収穫記録!$B:$B,"&lt;="&amp;$I$4)
/_xlfn.UNIQUE(_xlfn._xlws.FILTER($G:$G,$F:$F=$I$7))
/IF($I$8="総計",1,$J94/10)
),0)</f>
        <v/>
      </c>
      <c r="R94" s="58" t="str" cm="1">
        <f t="array" ref="R94">IFERROR(
IF(OR(R$11="",$H94=""),"",
SUMIFS(収穫記録!$P:$P,収穫記録!$D:$D,R$11,収穫記録!$I:$I,$I$5,収穫記録!$J:$J,$I$6,収穫記録!$F:$F,$H94,収穫記録!$B:$B,"&gt;="&amp;$I$3,収穫記録!$B:$B,"&lt;="&amp;$I$4)
/_xlfn.UNIQUE(_xlfn._xlws.FILTER($G:$G,$F:$F=$I$7))
/IF($I$8="総計",1,$J94/10)
),0)</f>
        <v/>
      </c>
      <c r="S94" s="58" t="str" cm="1">
        <f t="array" ref="S94">IFERROR(
IF(OR(S$11="",$H94=""),"",
SUMIFS(収穫記録!$P:$P,収穫記録!$D:$D,S$11,収穫記録!$I:$I,$I$5,収穫記録!$J:$J,$I$6,収穫記録!$F:$F,$H94,収穫記録!$B:$B,"&gt;="&amp;$I$3,収穫記録!$B:$B,"&lt;="&amp;$I$4)
/_xlfn.UNIQUE(_xlfn._xlws.FILTER($G:$G,$F:$F=$I$7))
/IF($I$8="総計",1,$J94/10)
),0)</f>
        <v/>
      </c>
      <c r="T94" s="58" t="str" cm="1">
        <f t="array" ref="T94">IFERROR(
IF(OR(T$11="",$H94=""),"",
SUMIFS(収穫記録!$P:$P,収穫記録!$D:$D,T$11,収穫記録!$I:$I,$I$5,収穫記録!$J:$J,$I$6,収穫記録!$F:$F,$H94,収穫記録!$B:$B,"&gt;="&amp;$I$3,収穫記録!$B:$B,"&lt;="&amp;$I$4)
/_xlfn.UNIQUE(_xlfn._xlws.FILTER($G:$G,$F:$F=$I$7))
/IF($I$8="総計",1,$J94/10)
),0)</f>
        <v/>
      </c>
      <c r="U94" s="58" t="str" cm="1">
        <f t="array" ref="U94">IFERROR(
IF(OR(U$11="",$H94=""),"",
SUMIFS(収穫記録!$P:$P,収穫記録!$D:$D,U$11,収穫記録!$I:$I,$I$5,収穫記録!$J:$J,$I$6,収穫記録!$F:$F,$H94,収穫記録!$B:$B,"&gt;="&amp;$I$3,収穫記録!$B:$B,"&lt;="&amp;$I$4)
/_xlfn.UNIQUE(_xlfn._xlws.FILTER($G:$G,$F:$F=$I$7))
/IF($I$8="総計",1,$J94/10)
),0)</f>
        <v/>
      </c>
      <c r="V94" s="58" t="str" cm="1">
        <f t="array" ref="V94">IFERROR(
IF(OR(V$11="",$H94=""),"",
SUMIFS(収穫記録!$P:$P,収穫記録!$D:$D,V$11,収穫記録!$I:$I,$I$5,収穫記録!$J:$J,$I$6,収穫記録!$F:$F,$H94,収穫記録!$B:$B,"&gt;="&amp;$I$3,収穫記録!$B:$B,"&lt;="&amp;$I$4)
/_xlfn.UNIQUE(_xlfn._xlws.FILTER($G:$G,$F:$F=$I$7))
/IF($I$8="総計",1,$J94/10)
),0)</f>
        <v/>
      </c>
      <c r="W94" s="58" t="str" cm="1">
        <f t="array" ref="W94">IFERROR(
IF(OR(W$11="",$H94=""),"",
SUMIFS(収穫記録!$P:$P,収穫記録!$D:$D,W$11,収穫記録!$I:$I,$I$5,収穫記録!$J:$J,$I$6,収穫記録!$F:$F,$H94,収穫記録!$B:$B,"&gt;="&amp;$I$3,収穫記録!$B:$B,"&lt;="&amp;$I$4)
/_xlfn.UNIQUE(_xlfn._xlws.FILTER($G:$G,$F:$F=$I$7))
/IF($I$8="総計",1,$J94/10)
),0)</f>
        <v/>
      </c>
    </row>
    <row r="95" spans="8:23">
      <c r="H95" s="27"/>
      <c r="I95" s="30"/>
      <c r="J95" s="57"/>
      <c r="K95" s="46" t="str">
        <f t="shared" si="1"/>
        <v/>
      </c>
      <c r="L95" s="47" cm="1">
        <f t="array" ref="L95">IFERROR(
IF(OR(L$11="",$H95=""),"",
SUMIFS(収穫記録!$P:$P,収穫記録!$D:$D,L$11,収穫記録!$I:$I,$I$5,収穫記録!$J:$J,$I$6,収穫記録!$F:$F,$H95,収穫記録!$B:$B,"&gt;="&amp;$I$3,収穫記録!$B:$B,"&lt;="&amp;$I$4)
/_xlfn.UNIQUE(_xlfn._xlws.FILTER($G:$G,$F:$F=$I$7))
/IF($I$8="総計",1,$J95/10)
),0)</f>
        <v>0</v>
      </c>
      <c r="M95" s="58" t="str" cm="1">
        <f t="array" ref="M95">IFERROR(
IF(OR(M$11="",$H95=""),"",
SUMIFS(収穫記録!$P:$P,収穫記録!$D:$D,M$11,収穫記録!$I:$I,$I$5,収穫記録!$J:$J,$I$6,収穫記録!$F:$F,$H95,収穫記録!$B:$B,"&gt;="&amp;$I$3,収穫記録!$B:$B,"&lt;="&amp;$I$4)
/_xlfn.UNIQUE(_xlfn._xlws.FILTER($G:$G,$F:$F=$I$7))
/IF($I$8="総計",1,$J95/10)
),0)</f>
        <v/>
      </c>
      <c r="N95" s="58" t="str" cm="1">
        <f t="array" ref="N95">IFERROR(
IF(OR(N$11="",$H95=""),"",
SUMIFS(収穫記録!$P:$P,収穫記録!$D:$D,N$11,収穫記録!$I:$I,$I$5,収穫記録!$J:$J,$I$6,収穫記録!$F:$F,$H95,収穫記録!$B:$B,"&gt;="&amp;$I$3,収穫記録!$B:$B,"&lt;="&amp;$I$4)
/_xlfn.UNIQUE(_xlfn._xlws.FILTER($G:$G,$F:$F=$I$7))
/IF($I$8="総計",1,$J95/10)
),0)</f>
        <v/>
      </c>
      <c r="O95" s="58" t="str" cm="1">
        <f t="array" ref="O95">IFERROR(
IF(OR(O$11="",$H95=""),"",
SUMIFS(収穫記録!$P:$P,収穫記録!$D:$D,O$11,収穫記録!$I:$I,$I$5,収穫記録!$J:$J,$I$6,収穫記録!$F:$F,$H95,収穫記録!$B:$B,"&gt;="&amp;$I$3,収穫記録!$B:$B,"&lt;="&amp;$I$4)
/_xlfn.UNIQUE(_xlfn._xlws.FILTER($G:$G,$F:$F=$I$7))
/IF($I$8="総計",1,$J95/10)
),0)</f>
        <v/>
      </c>
      <c r="P95" s="58" t="str" cm="1">
        <f t="array" ref="P95">IFERROR(
IF(OR(P$11="",$H95=""),"",
SUMIFS(収穫記録!$P:$P,収穫記録!$D:$D,P$11,収穫記録!$I:$I,$I$5,収穫記録!$J:$J,$I$6,収穫記録!$F:$F,$H95,収穫記録!$B:$B,"&gt;="&amp;$I$3,収穫記録!$B:$B,"&lt;="&amp;$I$4)
/_xlfn.UNIQUE(_xlfn._xlws.FILTER($G:$G,$F:$F=$I$7))
/IF($I$8="総計",1,$J95/10)
),0)</f>
        <v/>
      </c>
      <c r="Q95" s="58" t="str" cm="1">
        <f t="array" ref="Q95">IFERROR(
IF(OR(Q$11="",$H95=""),"",
SUMIFS(収穫記録!$P:$P,収穫記録!$D:$D,Q$11,収穫記録!$I:$I,$I$5,収穫記録!$J:$J,$I$6,収穫記録!$F:$F,$H95,収穫記録!$B:$B,"&gt;="&amp;$I$3,収穫記録!$B:$B,"&lt;="&amp;$I$4)
/_xlfn.UNIQUE(_xlfn._xlws.FILTER($G:$G,$F:$F=$I$7))
/IF($I$8="総計",1,$J95/10)
),0)</f>
        <v/>
      </c>
      <c r="R95" s="58" t="str" cm="1">
        <f t="array" ref="R95">IFERROR(
IF(OR(R$11="",$H95=""),"",
SUMIFS(収穫記録!$P:$P,収穫記録!$D:$D,R$11,収穫記録!$I:$I,$I$5,収穫記録!$J:$J,$I$6,収穫記録!$F:$F,$H95,収穫記録!$B:$B,"&gt;="&amp;$I$3,収穫記録!$B:$B,"&lt;="&amp;$I$4)
/_xlfn.UNIQUE(_xlfn._xlws.FILTER($G:$G,$F:$F=$I$7))
/IF($I$8="総計",1,$J95/10)
),0)</f>
        <v/>
      </c>
      <c r="S95" s="58" t="str" cm="1">
        <f t="array" ref="S95">IFERROR(
IF(OR(S$11="",$H95=""),"",
SUMIFS(収穫記録!$P:$P,収穫記録!$D:$D,S$11,収穫記録!$I:$I,$I$5,収穫記録!$J:$J,$I$6,収穫記録!$F:$F,$H95,収穫記録!$B:$B,"&gt;="&amp;$I$3,収穫記録!$B:$B,"&lt;="&amp;$I$4)
/_xlfn.UNIQUE(_xlfn._xlws.FILTER($G:$G,$F:$F=$I$7))
/IF($I$8="総計",1,$J95/10)
),0)</f>
        <v/>
      </c>
      <c r="T95" s="58" t="str" cm="1">
        <f t="array" ref="T95">IFERROR(
IF(OR(T$11="",$H95=""),"",
SUMIFS(収穫記録!$P:$P,収穫記録!$D:$D,T$11,収穫記録!$I:$I,$I$5,収穫記録!$J:$J,$I$6,収穫記録!$F:$F,$H95,収穫記録!$B:$B,"&gt;="&amp;$I$3,収穫記録!$B:$B,"&lt;="&amp;$I$4)
/_xlfn.UNIQUE(_xlfn._xlws.FILTER($G:$G,$F:$F=$I$7))
/IF($I$8="総計",1,$J95/10)
),0)</f>
        <v/>
      </c>
      <c r="U95" s="58" t="str" cm="1">
        <f t="array" ref="U95">IFERROR(
IF(OR(U$11="",$H95=""),"",
SUMIFS(収穫記録!$P:$P,収穫記録!$D:$D,U$11,収穫記録!$I:$I,$I$5,収穫記録!$J:$J,$I$6,収穫記録!$F:$F,$H95,収穫記録!$B:$B,"&gt;="&amp;$I$3,収穫記録!$B:$B,"&lt;="&amp;$I$4)
/_xlfn.UNIQUE(_xlfn._xlws.FILTER($G:$G,$F:$F=$I$7))
/IF($I$8="総計",1,$J95/10)
),0)</f>
        <v/>
      </c>
      <c r="V95" s="58" t="str" cm="1">
        <f t="array" ref="V95">IFERROR(
IF(OR(V$11="",$H95=""),"",
SUMIFS(収穫記録!$P:$P,収穫記録!$D:$D,V$11,収穫記録!$I:$I,$I$5,収穫記録!$J:$J,$I$6,収穫記録!$F:$F,$H95,収穫記録!$B:$B,"&gt;="&amp;$I$3,収穫記録!$B:$B,"&lt;="&amp;$I$4)
/_xlfn.UNIQUE(_xlfn._xlws.FILTER($G:$G,$F:$F=$I$7))
/IF($I$8="総計",1,$J95/10)
),0)</f>
        <v/>
      </c>
      <c r="W95" s="58" t="str" cm="1">
        <f t="array" ref="W95">IFERROR(
IF(OR(W$11="",$H95=""),"",
SUMIFS(収穫記録!$P:$P,収穫記録!$D:$D,W$11,収穫記録!$I:$I,$I$5,収穫記録!$J:$J,$I$6,収穫記録!$F:$F,$H95,収穫記録!$B:$B,"&gt;="&amp;$I$3,収穫記録!$B:$B,"&lt;="&amp;$I$4)
/_xlfn.UNIQUE(_xlfn._xlws.FILTER($G:$G,$F:$F=$I$7))
/IF($I$8="総計",1,$J95/10)
),0)</f>
        <v/>
      </c>
    </row>
    <row r="96" spans="8:23">
      <c r="H96" s="27"/>
      <c r="I96" s="30"/>
      <c r="J96" s="57"/>
      <c r="K96" s="46" t="str">
        <f t="shared" si="1"/>
        <v/>
      </c>
      <c r="L96" s="47" cm="1">
        <f t="array" ref="L96">IFERROR(
IF(OR(L$11="",$H96=""),"",
SUMIFS(収穫記録!$P:$P,収穫記録!$D:$D,L$11,収穫記録!$I:$I,$I$5,収穫記録!$J:$J,$I$6,収穫記録!$F:$F,$H96,収穫記録!$B:$B,"&gt;="&amp;$I$3,収穫記録!$B:$B,"&lt;="&amp;$I$4)
/_xlfn.UNIQUE(_xlfn._xlws.FILTER($G:$G,$F:$F=$I$7))
/IF($I$8="総計",1,$J96/10)
),0)</f>
        <v>0</v>
      </c>
      <c r="M96" s="58" t="str" cm="1">
        <f t="array" ref="M96">IFERROR(
IF(OR(M$11="",$H96=""),"",
SUMIFS(収穫記録!$P:$P,収穫記録!$D:$D,M$11,収穫記録!$I:$I,$I$5,収穫記録!$J:$J,$I$6,収穫記録!$F:$F,$H96,収穫記録!$B:$B,"&gt;="&amp;$I$3,収穫記録!$B:$B,"&lt;="&amp;$I$4)
/_xlfn.UNIQUE(_xlfn._xlws.FILTER($G:$G,$F:$F=$I$7))
/IF($I$8="総計",1,$J96/10)
),0)</f>
        <v/>
      </c>
      <c r="N96" s="58" t="str" cm="1">
        <f t="array" ref="N96">IFERROR(
IF(OR(N$11="",$H96=""),"",
SUMIFS(収穫記録!$P:$P,収穫記録!$D:$D,N$11,収穫記録!$I:$I,$I$5,収穫記録!$J:$J,$I$6,収穫記録!$F:$F,$H96,収穫記録!$B:$B,"&gt;="&amp;$I$3,収穫記録!$B:$B,"&lt;="&amp;$I$4)
/_xlfn.UNIQUE(_xlfn._xlws.FILTER($G:$G,$F:$F=$I$7))
/IF($I$8="総計",1,$J96/10)
),0)</f>
        <v/>
      </c>
      <c r="O96" s="58" t="str" cm="1">
        <f t="array" ref="O96">IFERROR(
IF(OR(O$11="",$H96=""),"",
SUMIFS(収穫記録!$P:$P,収穫記録!$D:$D,O$11,収穫記録!$I:$I,$I$5,収穫記録!$J:$J,$I$6,収穫記録!$F:$F,$H96,収穫記録!$B:$B,"&gt;="&amp;$I$3,収穫記録!$B:$B,"&lt;="&amp;$I$4)
/_xlfn.UNIQUE(_xlfn._xlws.FILTER($G:$G,$F:$F=$I$7))
/IF($I$8="総計",1,$J96/10)
),0)</f>
        <v/>
      </c>
      <c r="P96" s="58" t="str" cm="1">
        <f t="array" ref="P96">IFERROR(
IF(OR(P$11="",$H96=""),"",
SUMIFS(収穫記録!$P:$P,収穫記録!$D:$D,P$11,収穫記録!$I:$I,$I$5,収穫記録!$J:$J,$I$6,収穫記録!$F:$F,$H96,収穫記録!$B:$B,"&gt;="&amp;$I$3,収穫記録!$B:$B,"&lt;="&amp;$I$4)
/_xlfn.UNIQUE(_xlfn._xlws.FILTER($G:$G,$F:$F=$I$7))
/IF($I$8="総計",1,$J96/10)
),0)</f>
        <v/>
      </c>
      <c r="Q96" s="58" t="str" cm="1">
        <f t="array" ref="Q96">IFERROR(
IF(OR(Q$11="",$H96=""),"",
SUMIFS(収穫記録!$P:$P,収穫記録!$D:$D,Q$11,収穫記録!$I:$I,$I$5,収穫記録!$J:$J,$I$6,収穫記録!$F:$F,$H96,収穫記録!$B:$B,"&gt;="&amp;$I$3,収穫記録!$B:$B,"&lt;="&amp;$I$4)
/_xlfn.UNIQUE(_xlfn._xlws.FILTER($G:$G,$F:$F=$I$7))
/IF($I$8="総計",1,$J96/10)
),0)</f>
        <v/>
      </c>
      <c r="R96" s="58" t="str" cm="1">
        <f t="array" ref="R96">IFERROR(
IF(OR(R$11="",$H96=""),"",
SUMIFS(収穫記録!$P:$P,収穫記録!$D:$D,R$11,収穫記録!$I:$I,$I$5,収穫記録!$J:$J,$I$6,収穫記録!$F:$F,$H96,収穫記録!$B:$B,"&gt;="&amp;$I$3,収穫記録!$B:$B,"&lt;="&amp;$I$4)
/_xlfn.UNIQUE(_xlfn._xlws.FILTER($G:$G,$F:$F=$I$7))
/IF($I$8="総計",1,$J96/10)
),0)</f>
        <v/>
      </c>
      <c r="S96" s="58" t="str" cm="1">
        <f t="array" ref="S96">IFERROR(
IF(OR(S$11="",$H96=""),"",
SUMIFS(収穫記録!$P:$P,収穫記録!$D:$D,S$11,収穫記録!$I:$I,$I$5,収穫記録!$J:$J,$I$6,収穫記録!$F:$F,$H96,収穫記録!$B:$B,"&gt;="&amp;$I$3,収穫記録!$B:$B,"&lt;="&amp;$I$4)
/_xlfn.UNIQUE(_xlfn._xlws.FILTER($G:$G,$F:$F=$I$7))
/IF($I$8="総計",1,$J96/10)
),0)</f>
        <v/>
      </c>
      <c r="T96" s="58" t="str" cm="1">
        <f t="array" ref="T96">IFERROR(
IF(OR(T$11="",$H96=""),"",
SUMIFS(収穫記録!$P:$P,収穫記録!$D:$D,T$11,収穫記録!$I:$I,$I$5,収穫記録!$J:$J,$I$6,収穫記録!$F:$F,$H96,収穫記録!$B:$B,"&gt;="&amp;$I$3,収穫記録!$B:$B,"&lt;="&amp;$I$4)
/_xlfn.UNIQUE(_xlfn._xlws.FILTER($G:$G,$F:$F=$I$7))
/IF($I$8="総計",1,$J96/10)
),0)</f>
        <v/>
      </c>
      <c r="U96" s="58" t="str" cm="1">
        <f t="array" ref="U96">IFERROR(
IF(OR(U$11="",$H96=""),"",
SUMIFS(収穫記録!$P:$P,収穫記録!$D:$D,U$11,収穫記録!$I:$I,$I$5,収穫記録!$J:$J,$I$6,収穫記録!$F:$F,$H96,収穫記録!$B:$B,"&gt;="&amp;$I$3,収穫記録!$B:$B,"&lt;="&amp;$I$4)
/_xlfn.UNIQUE(_xlfn._xlws.FILTER($G:$G,$F:$F=$I$7))
/IF($I$8="総計",1,$J96/10)
),0)</f>
        <v/>
      </c>
      <c r="V96" s="58" t="str" cm="1">
        <f t="array" ref="V96">IFERROR(
IF(OR(V$11="",$H96=""),"",
SUMIFS(収穫記録!$P:$P,収穫記録!$D:$D,V$11,収穫記録!$I:$I,$I$5,収穫記録!$J:$J,$I$6,収穫記録!$F:$F,$H96,収穫記録!$B:$B,"&gt;="&amp;$I$3,収穫記録!$B:$B,"&lt;="&amp;$I$4)
/_xlfn.UNIQUE(_xlfn._xlws.FILTER($G:$G,$F:$F=$I$7))
/IF($I$8="総計",1,$J96/10)
),0)</f>
        <v/>
      </c>
      <c r="W96" s="58" t="str" cm="1">
        <f t="array" ref="W96">IFERROR(
IF(OR(W$11="",$H96=""),"",
SUMIFS(収穫記録!$P:$P,収穫記録!$D:$D,W$11,収穫記録!$I:$I,$I$5,収穫記録!$J:$J,$I$6,収穫記録!$F:$F,$H96,収穫記録!$B:$B,"&gt;="&amp;$I$3,収穫記録!$B:$B,"&lt;="&amp;$I$4)
/_xlfn.UNIQUE(_xlfn._xlws.FILTER($G:$G,$F:$F=$I$7))
/IF($I$8="総計",1,$J96/10)
),0)</f>
        <v/>
      </c>
    </row>
    <row r="97" spans="8:23">
      <c r="H97" s="27"/>
      <c r="I97" s="30"/>
      <c r="J97" s="57"/>
      <c r="K97" s="46" t="str">
        <f t="shared" si="1"/>
        <v/>
      </c>
      <c r="L97" s="47" cm="1">
        <f t="array" ref="L97">IFERROR(
IF(OR(L$11="",$H97=""),"",
SUMIFS(収穫記録!$P:$P,収穫記録!$D:$D,L$11,収穫記録!$I:$I,$I$5,収穫記録!$J:$J,$I$6,収穫記録!$F:$F,$H97,収穫記録!$B:$B,"&gt;="&amp;$I$3,収穫記録!$B:$B,"&lt;="&amp;$I$4)
/_xlfn.UNIQUE(_xlfn._xlws.FILTER($G:$G,$F:$F=$I$7))
/IF($I$8="総計",1,$J97/10)
),0)</f>
        <v>0</v>
      </c>
      <c r="M97" s="58" t="str" cm="1">
        <f t="array" ref="M97">IFERROR(
IF(OR(M$11="",$H97=""),"",
SUMIFS(収穫記録!$P:$P,収穫記録!$D:$D,M$11,収穫記録!$I:$I,$I$5,収穫記録!$J:$J,$I$6,収穫記録!$F:$F,$H97,収穫記録!$B:$B,"&gt;="&amp;$I$3,収穫記録!$B:$B,"&lt;="&amp;$I$4)
/_xlfn.UNIQUE(_xlfn._xlws.FILTER($G:$G,$F:$F=$I$7))
/IF($I$8="総計",1,$J97/10)
),0)</f>
        <v/>
      </c>
      <c r="N97" s="58" t="str" cm="1">
        <f t="array" ref="N97">IFERROR(
IF(OR(N$11="",$H97=""),"",
SUMIFS(収穫記録!$P:$P,収穫記録!$D:$D,N$11,収穫記録!$I:$I,$I$5,収穫記録!$J:$J,$I$6,収穫記録!$F:$F,$H97,収穫記録!$B:$B,"&gt;="&amp;$I$3,収穫記録!$B:$B,"&lt;="&amp;$I$4)
/_xlfn.UNIQUE(_xlfn._xlws.FILTER($G:$G,$F:$F=$I$7))
/IF($I$8="総計",1,$J97/10)
),0)</f>
        <v/>
      </c>
      <c r="O97" s="58" t="str" cm="1">
        <f t="array" ref="O97">IFERROR(
IF(OR(O$11="",$H97=""),"",
SUMIFS(収穫記録!$P:$P,収穫記録!$D:$D,O$11,収穫記録!$I:$I,$I$5,収穫記録!$J:$J,$I$6,収穫記録!$F:$F,$H97,収穫記録!$B:$B,"&gt;="&amp;$I$3,収穫記録!$B:$B,"&lt;="&amp;$I$4)
/_xlfn.UNIQUE(_xlfn._xlws.FILTER($G:$G,$F:$F=$I$7))
/IF($I$8="総計",1,$J97/10)
),0)</f>
        <v/>
      </c>
      <c r="P97" s="58" t="str" cm="1">
        <f t="array" ref="P97">IFERROR(
IF(OR(P$11="",$H97=""),"",
SUMIFS(収穫記録!$P:$P,収穫記録!$D:$D,P$11,収穫記録!$I:$I,$I$5,収穫記録!$J:$J,$I$6,収穫記録!$F:$F,$H97,収穫記録!$B:$B,"&gt;="&amp;$I$3,収穫記録!$B:$B,"&lt;="&amp;$I$4)
/_xlfn.UNIQUE(_xlfn._xlws.FILTER($G:$G,$F:$F=$I$7))
/IF($I$8="総計",1,$J97/10)
),0)</f>
        <v/>
      </c>
      <c r="Q97" s="58" t="str" cm="1">
        <f t="array" ref="Q97">IFERROR(
IF(OR(Q$11="",$H97=""),"",
SUMIFS(収穫記録!$P:$P,収穫記録!$D:$D,Q$11,収穫記録!$I:$I,$I$5,収穫記録!$J:$J,$I$6,収穫記録!$F:$F,$H97,収穫記録!$B:$B,"&gt;="&amp;$I$3,収穫記録!$B:$B,"&lt;="&amp;$I$4)
/_xlfn.UNIQUE(_xlfn._xlws.FILTER($G:$G,$F:$F=$I$7))
/IF($I$8="総計",1,$J97/10)
),0)</f>
        <v/>
      </c>
      <c r="R97" s="58" t="str" cm="1">
        <f t="array" ref="R97">IFERROR(
IF(OR(R$11="",$H97=""),"",
SUMIFS(収穫記録!$P:$P,収穫記録!$D:$D,R$11,収穫記録!$I:$I,$I$5,収穫記録!$J:$J,$I$6,収穫記録!$F:$F,$H97,収穫記録!$B:$B,"&gt;="&amp;$I$3,収穫記録!$B:$B,"&lt;="&amp;$I$4)
/_xlfn.UNIQUE(_xlfn._xlws.FILTER($G:$G,$F:$F=$I$7))
/IF($I$8="総計",1,$J97/10)
),0)</f>
        <v/>
      </c>
      <c r="S97" s="58" t="str" cm="1">
        <f t="array" ref="S97">IFERROR(
IF(OR(S$11="",$H97=""),"",
SUMIFS(収穫記録!$P:$P,収穫記録!$D:$D,S$11,収穫記録!$I:$I,$I$5,収穫記録!$J:$J,$I$6,収穫記録!$F:$F,$H97,収穫記録!$B:$B,"&gt;="&amp;$I$3,収穫記録!$B:$B,"&lt;="&amp;$I$4)
/_xlfn.UNIQUE(_xlfn._xlws.FILTER($G:$G,$F:$F=$I$7))
/IF($I$8="総計",1,$J97/10)
),0)</f>
        <v/>
      </c>
      <c r="T97" s="58" t="str" cm="1">
        <f t="array" ref="T97">IFERROR(
IF(OR(T$11="",$H97=""),"",
SUMIFS(収穫記録!$P:$P,収穫記録!$D:$D,T$11,収穫記録!$I:$I,$I$5,収穫記録!$J:$J,$I$6,収穫記録!$F:$F,$H97,収穫記録!$B:$B,"&gt;="&amp;$I$3,収穫記録!$B:$B,"&lt;="&amp;$I$4)
/_xlfn.UNIQUE(_xlfn._xlws.FILTER($G:$G,$F:$F=$I$7))
/IF($I$8="総計",1,$J97/10)
),0)</f>
        <v/>
      </c>
      <c r="U97" s="58" t="str" cm="1">
        <f t="array" ref="U97">IFERROR(
IF(OR(U$11="",$H97=""),"",
SUMIFS(収穫記録!$P:$P,収穫記録!$D:$D,U$11,収穫記録!$I:$I,$I$5,収穫記録!$J:$J,$I$6,収穫記録!$F:$F,$H97,収穫記録!$B:$B,"&gt;="&amp;$I$3,収穫記録!$B:$B,"&lt;="&amp;$I$4)
/_xlfn.UNIQUE(_xlfn._xlws.FILTER($G:$G,$F:$F=$I$7))
/IF($I$8="総計",1,$J97/10)
),0)</f>
        <v/>
      </c>
      <c r="V97" s="58" t="str" cm="1">
        <f t="array" ref="V97">IFERROR(
IF(OR(V$11="",$H97=""),"",
SUMIFS(収穫記録!$P:$P,収穫記録!$D:$D,V$11,収穫記録!$I:$I,$I$5,収穫記録!$J:$J,$I$6,収穫記録!$F:$F,$H97,収穫記録!$B:$B,"&gt;="&amp;$I$3,収穫記録!$B:$B,"&lt;="&amp;$I$4)
/_xlfn.UNIQUE(_xlfn._xlws.FILTER($G:$G,$F:$F=$I$7))
/IF($I$8="総計",1,$J97/10)
),0)</f>
        <v/>
      </c>
      <c r="W97" s="58" t="str" cm="1">
        <f t="array" ref="W97">IFERROR(
IF(OR(W$11="",$H97=""),"",
SUMIFS(収穫記録!$P:$P,収穫記録!$D:$D,W$11,収穫記録!$I:$I,$I$5,収穫記録!$J:$J,$I$6,収穫記録!$F:$F,$H97,収穫記録!$B:$B,"&gt;="&amp;$I$3,収穫記録!$B:$B,"&lt;="&amp;$I$4)
/_xlfn.UNIQUE(_xlfn._xlws.FILTER($G:$G,$F:$F=$I$7))
/IF($I$8="総計",1,$J97/10)
),0)</f>
        <v/>
      </c>
    </row>
    <row r="98" spans="8:23">
      <c r="H98" s="27"/>
      <c r="I98" s="30"/>
      <c r="J98" s="57"/>
      <c r="K98" s="46" t="str">
        <f t="shared" si="1"/>
        <v/>
      </c>
      <c r="L98" s="47" cm="1">
        <f t="array" ref="L98">IFERROR(
IF(OR(L$11="",$H98=""),"",
SUMIFS(収穫記録!$P:$P,収穫記録!$D:$D,L$11,収穫記録!$I:$I,$I$5,収穫記録!$J:$J,$I$6,収穫記録!$F:$F,$H98,収穫記録!$B:$B,"&gt;="&amp;$I$3,収穫記録!$B:$B,"&lt;="&amp;$I$4)
/_xlfn.UNIQUE(_xlfn._xlws.FILTER($G:$G,$F:$F=$I$7))
/IF($I$8="総計",1,$J98/10)
),0)</f>
        <v>0</v>
      </c>
      <c r="M98" s="58" t="str" cm="1">
        <f t="array" ref="M98">IFERROR(
IF(OR(M$11="",$H98=""),"",
SUMIFS(収穫記録!$P:$P,収穫記録!$D:$D,M$11,収穫記録!$I:$I,$I$5,収穫記録!$J:$J,$I$6,収穫記録!$F:$F,$H98,収穫記録!$B:$B,"&gt;="&amp;$I$3,収穫記録!$B:$B,"&lt;="&amp;$I$4)
/_xlfn.UNIQUE(_xlfn._xlws.FILTER($G:$G,$F:$F=$I$7))
/IF($I$8="総計",1,$J98/10)
),0)</f>
        <v/>
      </c>
      <c r="N98" s="58" t="str" cm="1">
        <f t="array" ref="N98">IFERROR(
IF(OR(N$11="",$H98=""),"",
SUMIFS(収穫記録!$P:$P,収穫記録!$D:$D,N$11,収穫記録!$I:$I,$I$5,収穫記録!$J:$J,$I$6,収穫記録!$F:$F,$H98,収穫記録!$B:$B,"&gt;="&amp;$I$3,収穫記録!$B:$B,"&lt;="&amp;$I$4)
/_xlfn.UNIQUE(_xlfn._xlws.FILTER($G:$G,$F:$F=$I$7))
/IF($I$8="総計",1,$J98/10)
),0)</f>
        <v/>
      </c>
      <c r="O98" s="58" t="str" cm="1">
        <f t="array" ref="O98">IFERROR(
IF(OR(O$11="",$H98=""),"",
SUMIFS(収穫記録!$P:$P,収穫記録!$D:$D,O$11,収穫記録!$I:$I,$I$5,収穫記録!$J:$J,$I$6,収穫記録!$F:$F,$H98,収穫記録!$B:$B,"&gt;="&amp;$I$3,収穫記録!$B:$B,"&lt;="&amp;$I$4)
/_xlfn.UNIQUE(_xlfn._xlws.FILTER($G:$G,$F:$F=$I$7))
/IF($I$8="総計",1,$J98/10)
),0)</f>
        <v/>
      </c>
      <c r="P98" s="58" t="str" cm="1">
        <f t="array" ref="P98">IFERROR(
IF(OR(P$11="",$H98=""),"",
SUMIFS(収穫記録!$P:$P,収穫記録!$D:$D,P$11,収穫記録!$I:$I,$I$5,収穫記録!$J:$J,$I$6,収穫記録!$F:$F,$H98,収穫記録!$B:$B,"&gt;="&amp;$I$3,収穫記録!$B:$B,"&lt;="&amp;$I$4)
/_xlfn.UNIQUE(_xlfn._xlws.FILTER($G:$G,$F:$F=$I$7))
/IF($I$8="総計",1,$J98/10)
),0)</f>
        <v/>
      </c>
      <c r="Q98" s="58" t="str" cm="1">
        <f t="array" ref="Q98">IFERROR(
IF(OR(Q$11="",$H98=""),"",
SUMIFS(収穫記録!$P:$P,収穫記録!$D:$D,Q$11,収穫記録!$I:$I,$I$5,収穫記録!$J:$J,$I$6,収穫記録!$F:$F,$H98,収穫記録!$B:$B,"&gt;="&amp;$I$3,収穫記録!$B:$B,"&lt;="&amp;$I$4)
/_xlfn.UNIQUE(_xlfn._xlws.FILTER($G:$G,$F:$F=$I$7))
/IF($I$8="総計",1,$J98/10)
),0)</f>
        <v/>
      </c>
      <c r="R98" s="58" t="str" cm="1">
        <f t="array" ref="R98">IFERROR(
IF(OR(R$11="",$H98=""),"",
SUMIFS(収穫記録!$P:$P,収穫記録!$D:$D,R$11,収穫記録!$I:$I,$I$5,収穫記録!$J:$J,$I$6,収穫記録!$F:$F,$H98,収穫記録!$B:$B,"&gt;="&amp;$I$3,収穫記録!$B:$B,"&lt;="&amp;$I$4)
/_xlfn.UNIQUE(_xlfn._xlws.FILTER($G:$G,$F:$F=$I$7))
/IF($I$8="総計",1,$J98/10)
),0)</f>
        <v/>
      </c>
      <c r="S98" s="58" t="str" cm="1">
        <f t="array" ref="S98">IFERROR(
IF(OR(S$11="",$H98=""),"",
SUMIFS(収穫記録!$P:$P,収穫記録!$D:$D,S$11,収穫記録!$I:$I,$I$5,収穫記録!$J:$J,$I$6,収穫記録!$F:$F,$H98,収穫記録!$B:$B,"&gt;="&amp;$I$3,収穫記録!$B:$B,"&lt;="&amp;$I$4)
/_xlfn.UNIQUE(_xlfn._xlws.FILTER($G:$G,$F:$F=$I$7))
/IF($I$8="総計",1,$J98/10)
),0)</f>
        <v/>
      </c>
      <c r="T98" s="58" t="str" cm="1">
        <f t="array" ref="T98">IFERROR(
IF(OR(T$11="",$H98=""),"",
SUMIFS(収穫記録!$P:$P,収穫記録!$D:$D,T$11,収穫記録!$I:$I,$I$5,収穫記録!$J:$J,$I$6,収穫記録!$F:$F,$H98,収穫記録!$B:$B,"&gt;="&amp;$I$3,収穫記録!$B:$B,"&lt;="&amp;$I$4)
/_xlfn.UNIQUE(_xlfn._xlws.FILTER($G:$G,$F:$F=$I$7))
/IF($I$8="総計",1,$J98/10)
),0)</f>
        <v/>
      </c>
      <c r="U98" s="58" t="str" cm="1">
        <f t="array" ref="U98">IFERROR(
IF(OR(U$11="",$H98=""),"",
SUMIFS(収穫記録!$P:$P,収穫記録!$D:$D,U$11,収穫記録!$I:$I,$I$5,収穫記録!$J:$J,$I$6,収穫記録!$F:$F,$H98,収穫記録!$B:$B,"&gt;="&amp;$I$3,収穫記録!$B:$B,"&lt;="&amp;$I$4)
/_xlfn.UNIQUE(_xlfn._xlws.FILTER($G:$G,$F:$F=$I$7))
/IF($I$8="総計",1,$J98/10)
),0)</f>
        <v/>
      </c>
      <c r="V98" s="58" t="str" cm="1">
        <f t="array" ref="V98">IFERROR(
IF(OR(V$11="",$H98=""),"",
SUMIFS(収穫記録!$P:$P,収穫記録!$D:$D,V$11,収穫記録!$I:$I,$I$5,収穫記録!$J:$J,$I$6,収穫記録!$F:$F,$H98,収穫記録!$B:$B,"&gt;="&amp;$I$3,収穫記録!$B:$B,"&lt;="&amp;$I$4)
/_xlfn.UNIQUE(_xlfn._xlws.FILTER($G:$G,$F:$F=$I$7))
/IF($I$8="総計",1,$J98/10)
),0)</f>
        <v/>
      </c>
      <c r="W98" s="58" t="str" cm="1">
        <f t="array" ref="W98">IFERROR(
IF(OR(W$11="",$H98=""),"",
SUMIFS(収穫記録!$P:$P,収穫記録!$D:$D,W$11,収穫記録!$I:$I,$I$5,収穫記録!$J:$J,$I$6,収穫記録!$F:$F,$H98,収穫記録!$B:$B,"&gt;="&amp;$I$3,収穫記録!$B:$B,"&lt;="&amp;$I$4)
/_xlfn.UNIQUE(_xlfn._xlws.FILTER($G:$G,$F:$F=$I$7))
/IF($I$8="総計",1,$J98/10)
),0)</f>
        <v/>
      </c>
    </row>
    <row r="99" spans="8:23">
      <c r="H99" s="27"/>
      <c r="I99" s="30"/>
      <c r="J99" s="57"/>
      <c r="K99" s="46" t="str">
        <f t="shared" si="1"/>
        <v/>
      </c>
      <c r="L99" s="47" cm="1">
        <f t="array" ref="L99">IFERROR(
IF(OR(L$11="",$H99=""),"",
SUMIFS(収穫記録!$P:$P,収穫記録!$D:$D,L$11,収穫記録!$I:$I,$I$5,収穫記録!$J:$J,$I$6,収穫記録!$F:$F,$H99,収穫記録!$B:$B,"&gt;="&amp;$I$3,収穫記録!$B:$B,"&lt;="&amp;$I$4)
/_xlfn.UNIQUE(_xlfn._xlws.FILTER($G:$G,$F:$F=$I$7))
/IF($I$8="総計",1,$J99/10)
),0)</f>
        <v>0</v>
      </c>
      <c r="M99" s="58" t="str" cm="1">
        <f t="array" ref="M99">IFERROR(
IF(OR(M$11="",$H99=""),"",
SUMIFS(収穫記録!$P:$P,収穫記録!$D:$D,M$11,収穫記録!$I:$I,$I$5,収穫記録!$J:$J,$I$6,収穫記録!$F:$F,$H99,収穫記録!$B:$B,"&gt;="&amp;$I$3,収穫記録!$B:$B,"&lt;="&amp;$I$4)
/_xlfn.UNIQUE(_xlfn._xlws.FILTER($G:$G,$F:$F=$I$7))
/IF($I$8="総計",1,$J99/10)
),0)</f>
        <v/>
      </c>
      <c r="N99" s="58" t="str" cm="1">
        <f t="array" ref="N99">IFERROR(
IF(OR(N$11="",$H99=""),"",
SUMIFS(収穫記録!$P:$P,収穫記録!$D:$D,N$11,収穫記録!$I:$I,$I$5,収穫記録!$J:$J,$I$6,収穫記録!$F:$F,$H99,収穫記録!$B:$B,"&gt;="&amp;$I$3,収穫記録!$B:$B,"&lt;="&amp;$I$4)
/_xlfn.UNIQUE(_xlfn._xlws.FILTER($G:$G,$F:$F=$I$7))
/IF($I$8="総計",1,$J99/10)
),0)</f>
        <v/>
      </c>
      <c r="O99" s="58" t="str" cm="1">
        <f t="array" ref="O99">IFERROR(
IF(OR(O$11="",$H99=""),"",
SUMIFS(収穫記録!$P:$P,収穫記録!$D:$D,O$11,収穫記録!$I:$I,$I$5,収穫記録!$J:$J,$I$6,収穫記録!$F:$F,$H99,収穫記録!$B:$B,"&gt;="&amp;$I$3,収穫記録!$B:$B,"&lt;="&amp;$I$4)
/_xlfn.UNIQUE(_xlfn._xlws.FILTER($G:$G,$F:$F=$I$7))
/IF($I$8="総計",1,$J99/10)
),0)</f>
        <v/>
      </c>
      <c r="P99" s="58" t="str" cm="1">
        <f t="array" ref="P99">IFERROR(
IF(OR(P$11="",$H99=""),"",
SUMIFS(収穫記録!$P:$P,収穫記録!$D:$D,P$11,収穫記録!$I:$I,$I$5,収穫記録!$J:$J,$I$6,収穫記録!$F:$F,$H99,収穫記録!$B:$B,"&gt;="&amp;$I$3,収穫記録!$B:$B,"&lt;="&amp;$I$4)
/_xlfn.UNIQUE(_xlfn._xlws.FILTER($G:$G,$F:$F=$I$7))
/IF($I$8="総計",1,$J99/10)
),0)</f>
        <v/>
      </c>
      <c r="Q99" s="58" t="str" cm="1">
        <f t="array" ref="Q99">IFERROR(
IF(OR(Q$11="",$H99=""),"",
SUMIFS(収穫記録!$P:$P,収穫記録!$D:$D,Q$11,収穫記録!$I:$I,$I$5,収穫記録!$J:$J,$I$6,収穫記録!$F:$F,$H99,収穫記録!$B:$B,"&gt;="&amp;$I$3,収穫記録!$B:$B,"&lt;="&amp;$I$4)
/_xlfn.UNIQUE(_xlfn._xlws.FILTER($G:$G,$F:$F=$I$7))
/IF($I$8="総計",1,$J99/10)
),0)</f>
        <v/>
      </c>
      <c r="R99" s="58" t="str" cm="1">
        <f t="array" ref="R99">IFERROR(
IF(OR(R$11="",$H99=""),"",
SUMIFS(収穫記録!$P:$P,収穫記録!$D:$D,R$11,収穫記録!$I:$I,$I$5,収穫記録!$J:$J,$I$6,収穫記録!$F:$F,$H99,収穫記録!$B:$B,"&gt;="&amp;$I$3,収穫記録!$B:$B,"&lt;="&amp;$I$4)
/_xlfn.UNIQUE(_xlfn._xlws.FILTER($G:$G,$F:$F=$I$7))
/IF($I$8="総計",1,$J99/10)
),0)</f>
        <v/>
      </c>
      <c r="S99" s="58" t="str" cm="1">
        <f t="array" ref="S99">IFERROR(
IF(OR(S$11="",$H99=""),"",
SUMIFS(収穫記録!$P:$P,収穫記録!$D:$D,S$11,収穫記録!$I:$I,$I$5,収穫記録!$J:$J,$I$6,収穫記録!$F:$F,$H99,収穫記録!$B:$B,"&gt;="&amp;$I$3,収穫記録!$B:$B,"&lt;="&amp;$I$4)
/_xlfn.UNIQUE(_xlfn._xlws.FILTER($G:$G,$F:$F=$I$7))
/IF($I$8="総計",1,$J99/10)
),0)</f>
        <v/>
      </c>
      <c r="T99" s="58" t="str" cm="1">
        <f t="array" ref="T99">IFERROR(
IF(OR(T$11="",$H99=""),"",
SUMIFS(収穫記録!$P:$P,収穫記録!$D:$D,T$11,収穫記録!$I:$I,$I$5,収穫記録!$J:$J,$I$6,収穫記録!$F:$F,$H99,収穫記録!$B:$B,"&gt;="&amp;$I$3,収穫記録!$B:$B,"&lt;="&amp;$I$4)
/_xlfn.UNIQUE(_xlfn._xlws.FILTER($G:$G,$F:$F=$I$7))
/IF($I$8="総計",1,$J99/10)
),0)</f>
        <v/>
      </c>
      <c r="U99" s="58" t="str" cm="1">
        <f t="array" ref="U99">IFERROR(
IF(OR(U$11="",$H99=""),"",
SUMIFS(収穫記録!$P:$P,収穫記録!$D:$D,U$11,収穫記録!$I:$I,$I$5,収穫記録!$J:$J,$I$6,収穫記録!$F:$F,$H99,収穫記録!$B:$B,"&gt;="&amp;$I$3,収穫記録!$B:$B,"&lt;="&amp;$I$4)
/_xlfn.UNIQUE(_xlfn._xlws.FILTER($G:$G,$F:$F=$I$7))
/IF($I$8="総計",1,$J99/10)
),0)</f>
        <v/>
      </c>
      <c r="V99" s="58" t="str" cm="1">
        <f t="array" ref="V99">IFERROR(
IF(OR(V$11="",$H99=""),"",
SUMIFS(収穫記録!$P:$P,収穫記録!$D:$D,V$11,収穫記録!$I:$I,$I$5,収穫記録!$J:$J,$I$6,収穫記録!$F:$F,$H99,収穫記録!$B:$B,"&gt;="&amp;$I$3,収穫記録!$B:$B,"&lt;="&amp;$I$4)
/_xlfn.UNIQUE(_xlfn._xlws.FILTER($G:$G,$F:$F=$I$7))
/IF($I$8="総計",1,$J99/10)
),0)</f>
        <v/>
      </c>
      <c r="W99" s="58" t="str" cm="1">
        <f t="array" ref="W99">IFERROR(
IF(OR(W$11="",$H99=""),"",
SUMIFS(収穫記録!$P:$P,収穫記録!$D:$D,W$11,収穫記録!$I:$I,$I$5,収穫記録!$J:$J,$I$6,収穫記録!$F:$F,$H99,収穫記録!$B:$B,"&gt;="&amp;$I$3,収穫記録!$B:$B,"&lt;="&amp;$I$4)
/_xlfn.UNIQUE(_xlfn._xlws.FILTER($G:$G,$F:$F=$I$7))
/IF($I$8="総計",1,$J99/10)
),0)</f>
        <v/>
      </c>
    </row>
    <row r="100" spans="8:23">
      <c r="H100" s="27"/>
      <c r="I100" s="30"/>
      <c r="J100" s="57"/>
      <c r="K100" s="46" t="str">
        <f t="shared" si="1"/>
        <v/>
      </c>
      <c r="L100" s="47" cm="1">
        <f t="array" ref="L100">IFERROR(
IF(OR(L$11="",$H100=""),"",
SUMIFS(収穫記録!$P:$P,収穫記録!$D:$D,L$11,収穫記録!$I:$I,$I$5,収穫記録!$J:$J,$I$6,収穫記録!$F:$F,$H100,収穫記録!$B:$B,"&gt;="&amp;$I$3,収穫記録!$B:$B,"&lt;="&amp;$I$4)
/_xlfn.UNIQUE(_xlfn._xlws.FILTER($G:$G,$F:$F=$I$7))
/IF($I$8="総計",1,$J100/10)
),0)</f>
        <v>0</v>
      </c>
      <c r="M100" s="58" t="str" cm="1">
        <f t="array" ref="M100">IFERROR(
IF(OR(M$11="",$H100=""),"",
SUMIFS(収穫記録!$P:$P,収穫記録!$D:$D,M$11,収穫記録!$I:$I,$I$5,収穫記録!$J:$J,$I$6,収穫記録!$F:$F,$H100,収穫記録!$B:$B,"&gt;="&amp;$I$3,収穫記録!$B:$B,"&lt;="&amp;$I$4)
/_xlfn.UNIQUE(_xlfn._xlws.FILTER($G:$G,$F:$F=$I$7))
/IF($I$8="総計",1,$J100/10)
),0)</f>
        <v/>
      </c>
      <c r="N100" s="58" t="str" cm="1">
        <f t="array" ref="N100">IFERROR(
IF(OR(N$11="",$H100=""),"",
SUMIFS(収穫記録!$P:$P,収穫記録!$D:$D,N$11,収穫記録!$I:$I,$I$5,収穫記録!$J:$J,$I$6,収穫記録!$F:$F,$H100,収穫記録!$B:$B,"&gt;="&amp;$I$3,収穫記録!$B:$B,"&lt;="&amp;$I$4)
/_xlfn.UNIQUE(_xlfn._xlws.FILTER($G:$G,$F:$F=$I$7))
/IF($I$8="総計",1,$J100/10)
),0)</f>
        <v/>
      </c>
      <c r="O100" s="58" t="str" cm="1">
        <f t="array" ref="O100">IFERROR(
IF(OR(O$11="",$H100=""),"",
SUMIFS(収穫記録!$P:$P,収穫記録!$D:$D,O$11,収穫記録!$I:$I,$I$5,収穫記録!$J:$J,$I$6,収穫記録!$F:$F,$H100,収穫記録!$B:$B,"&gt;="&amp;$I$3,収穫記録!$B:$B,"&lt;="&amp;$I$4)
/_xlfn.UNIQUE(_xlfn._xlws.FILTER($G:$G,$F:$F=$I$7))
/IF($I$8="総計",1,$J100/10)
),0)</f>
        <v/>
      </c>
      <c r="P100" s="58" t="str" cm="1">
        <f t="array" ref="P100">IFERROR(
IF(OR(P$11="",$H100=""),"",
SUMIFS(収穫記録!$P:$P,収穫記録!$D:$D,P$11,収穫記録!$I:$I,$I$5,収穫記録!$J:$J,$I$6,収穫記録!$F:$F,$H100,収穫記録!$B:$B,"&gt;="&amp;$I$3,収穫記録!$B:$B,"&lt;="&amp;$I$4)
/_xlfn.UNIQUE(_xlfn._xlws.FILTER($G:$G,$F:$F=$I$7))
/IF($I$8="総計",1,$J100/10)
),0)</f>
        <v/>
      </c>
      <c r="Q100" s="58" t="str" cm="1">
        <f t="array" ref="Q100">IFERROR(
IF(OR(Q$11="",$H100=""),"",
SUMIFS(収穫記録!$P:$P,収穫記録!$D:$D,Q$11,収穫記録!$I:$I,$I$5,収穫記録!$J:$J,$I$6,収穫記録!$F:$F,$H100,収穫記録!$B:$B,"&gt;="&amp;$I$3,収穫記録!$B:$B,"&lt;="&amp;$I$4)
/_xlfn.UNIQUE(_xlfn._xlws.FILTER($G:$G,$F:$F=$I$7))
/IF($I$8="総計",1,$J100/10)
),0)</f>
        <v/>
      </c>
      <c r="R100" s="58" t="str" cm="1">
        <f t="array" ref="R100">IFERROR(
IF(OR(R$11="",$H100=""),"",
SUMIFS(収穫記録!$P:$P,収穫記録!$D:$D,R$11,収穫記録!$I:$I,$I$5,収穫記録!$J:$J,$I$6,収穫記録!$F:$F,$H100,収穫記録!$B:$B,"&gt;="&amp;$I$3,収穫記録!$B:$B,"&lt;="&amp;$I$4)
/_xlfn.UNIQUE(_xlfn._xlws.FILTER($G:$G,$F:$F=$I$7))
/IF($I$8="総計",1,$J100/10)
),0)</f>
        <v/>
      </c>
      <c r="S100" s="58" t="str" cm="1">
        <f t="array" ref="S100">IFERROR(
IF(OR(S$11="",$H100=""),"",
SUMIFS(収穫記録!$P:$P,収穫記録!$D:$D,S$11,収穫記録!$I:$I,$I$5,収穫記録!$J:$J,$I$6,収穫記録!$F:$F,$H100,収穫記録!$B:$B,"&gt;="&amp;$I$3,収穫記録!$B:$B,"&lt;="&amp;$I$4)
/_xlfn.UNIQUE(_xlfn._xlws.FILTER($G:$G,$F:$F=$I$7))
/IF($I$8="総計",1,$J100/10)
),0)</f>
        <v/>
      </c>
      <c r="T100" s="58" t="str" cm="1">
        <f t="array" ref="T100">IFERROR(
IF(OR(T$11="",$H100=""),"",
SUMIFS(収穫記録!$P:$P,収穫記録!$D:$D,T$11,収穫記録!$I:$I,$I$5,収穫記録!$J:$J,$I$6,収穫記録!$F:$F,$H100,収穫記録!$B:$B,"&gt;="&amp;$I$3,収穫記録!$B:$B,"&lt;="&amp;$I$4)
/_xlfn.UNIQUE(_xlfn._xlws.FILTER($G:$G,$F:$F=$I$7))
/IF($I$8="総計",1,$J100/10)
),0)</f>
        <v/>
      </c>
      <c r="U100" s="58" t="str" cm="1">
        <f t="array" ref="U100">IFERROR(
IF(OR(U$11="",$H100=""),"",
SUMIFS(収穫記録!$P:$P,収穫記録!$D:$D,U$11,収穫記録!$I:$I,$I$5,収穫記録!$J:$J,$I$6,収穫記録!$F:$F,$H100,収穫記録!$B:$B,"&gt;="&amp;$I$3,収穫記録!$B:$B,"&lt;="&amp;$I$4)
/_xlfn.UNIQUE(_xlfn._xlws.FILTER($G:$G,$F:$F=$I$7))
/IF($I$8="総計",1,$J100/10)
),0)</f>
        <v/>
      </c>
      <c r="V100" s="58" t="str" cm="1">
        <f t="array" ref="V100">IFERROR(
IF(OR(V$11="",$H100=""),"",
SUMIFS(収穫記録!$P:$P,収穫記録!$D:$D,V$11,収穫記録!$I:$I,$I$5,収穫記録!$J:$J,$I$6,収穫記録!$F:$F,$H100,収穫記録!$B:$B,"&gt;="&amp;$I$3,収穫記録!$B:$B,"&lt;="&amp;$I$4)
/_xlfn.UNIQUE(_xlfn._xlws.FILTER($G:$G,$F:$F=$I$7))
/IF($I$8="総計",1,$J100/10)
),0)</f>
        <v/>
      </c>
      <c r="W100" s="58" t="str" cm="1">
        <f t="array" ref="W100">IFERROR(
IF(OR(W$11="",$H100=""),"",
SUMIFS(収穫記録!$P:$P,収穫記録!$D:$D,W$11,収穫記録!$I:$I,$I$5,収穫記録!$J:$J,$I$6,収穫記録!$F:$F,$H100,収穫記録!$B:$B,"&gt;="&amp;$I$3,収穫記録!$B:$B,"&lt;="&amp;$I$4)
/_xlfn.UNIQUE(_xlfn._xlws.FILTER($G:$G,$F:$F=$I$7))
/IF($I$8="総計",1,$J100/10)
),0)</f>
        <v/>
      </c>
    </row>
    <row r="101" spans="8:23">
      <c r="H101" s="27"/>
      <c r="I101" s="30"/>
      <c r="J101" s="57"/>
      <c r="K101" s="46" t="str">
        <f t="shared" si="1"/>
        <v/>
      </c>
      <c r="L101" s="47" cm="1">
        <f t="array" ref="L101">IFERROR(
IF(OR(L$11="",$H101=""),"",
SUMIFS(収穫記録!$P:$P,収穫記録!$D:$D,L$11,収穫記録!$I:$I,$I$5,収穫記録!$J:$J,$I$6,収穫記録!$F:$F,$H101,収穫記録!$B:$B,"&gt;="&amp;$I$3,収穫記録!$B:$B,"&lt;="&amp;$I$4)
/_xlfn.UNIQUE(_xlfn._xlws.FILTER($G:$G,$F:$F=$I$7))
/IF($I$8="総計",1,$J101/10)
),0)</f>
        <v>0</v>
      </c>
      <c r="M101" s="58" t="str" cm="1">
        <f t="array" ref="M101">IFERROR(
IF(OR(M$11="",$H101=""),"",
SUMIFS(収穫記録!$P:$P,収穫記録!$D:$D,M$11,収穫記録!$I:$I,$I$5,収穫記録!$J:$J,$I$6,収穫記録!$F:$F,$H101,収穫記録!$B:$B,"&gt;="&amp;$I$3,収穫記録!$B:$B,"&lt;="&amp;$I$4)
/_xlfn.UNIQUE(_xlfn._xlws.FILTER($G:$G,$F:$F=$I$7))
/IF($I$8="総計",1,$J101/10)
),0)</f>
        <v/>
      </c>
      <c r="N101" s="58" t="str" cm="1">
        <f t="array" ref="N101">IFERROR(
IF(OR(N$11="",$H101=""),"",
SUMIFS(収穫記録!$P:$P,収穫記録!$D:$D,N$11,収穫記録!$I:$I,$I$5,収穫記録!$J:$J,$I$6,収穫記録!$F:$F,$H101,収穫記録!$B:$B,"&gt;="&amp;$I$3,収穫記録!$B:$B,"&lt;="&amp;$I$4)
/_xlfn.UNIQUE(_xlfn._xlws.FILTER($G:$G,$F:$F=$I$7))
/IF($I$8="総計",1,$J101/10)
),0)</f>
        <v/>
      </c>
      <c r="O101" s="58" t="str" cm="1">
        <f t="array" ref="O101">IFERROR(
IF(OR(O$11="",$H101=""),"",
SUMIFS(収穫記録!$P:$P,収穫記録!$D:$D,O$11,収穫記録!$I:$I,$I$5,収穫記録!$J:$J,$I$6,収穫記録!$F:$F,$H101,収穫記録!$B:$B,"&gt;="&amp;$I$3,収穫記録!$B:$B,"&lt;="&amp;$I$4)
/_xlfn.UNIQUE(_xlfn._xlws.FILTER($G:$G,$F:$F=$I$7))
/IF($I$8="総計",1,$J101/10)
),0)</f>
        <v/>
      </c>
      <c r="P101" s="58" t="str" cm="1">
        <f t="array" ref="P101">IFERROR(
IF(OR(P$11="",$H101=""),"",
SUMIFS(収穫記録!$P:$P,収穫記録!$D:$D,P$11,収穫記録!$I:$I,$I$5,収穫記録!$J:$J,$I$6,収穫記録!$F:$F,$H101,収穫記録!$B:$B,"&gt;="&amp;$I$3,収穫記録!$B:$B,"&lt;="&amp;$I$4)
/_xlfn.UNIQUE(_xlfn._xlws.FILTER($G:$G,$F:$F=$I$7))
/IF($I$8="総計",1,$J101/10)
),0)</f>
        <v/>
      </c>
      <c r="Q101" s="58" t="str" cm="1">
        <f t="array" ref="Q101">IFERROR(
IF(OR(Q$11="",$H101=""),"",
SUMIFS(収穫記録!$P:$P,収穫記録!$D:$D,Q$11,収穫記録!$I:$I,$I$5,収穫記録!$J:$J,$I$6,収穫記録!$F:$F,$H101,収穫記録!$B:$B,"&gt;="&amp;$I$3,収穫記録!$B:$B,"&lt;="&amp;$I$4)
/_xlfn.UNIQUE(_xlfn._xlws.FILTER($G:$G,$F:$F=$I$7))
/IF($I$8="総計",1,$J101/10)
),0)</f>
        <v/>
      </c>
      <c r="R101" s="58" t="str" cm="1">
        <f t="array" ref="R101">IFERROR(
IF(OR(R$11="",$H101=""),"",
SUMIFS(収穫記録!$P:$P,収穫記録!$D:$D,R$11,収穫記録!$I:$I,$I$5,収穫記録!$J:$J,$I$6,収穫記録!$F:$F,$H101,収穫記録!$B:$B,"&gt;="&amp;$I$3,収穫記録!$B:$B,"&lt;="&amp;$I$4)
/_xlfn.UNIQUE(_xlfn._xlws.FILTER($G:$G,$F:$F=$I$7))
/IF($I$8="総計",1,$J101/10)
),0)</f>
        <v/>
      </c>
      <c r="S101" s="58" t="str" cm="1">
        <f t="array" ref="S101">IFERROR(
IF(OR(S$11="",$H101=""),"",
SUMIFS(収穫記録!$P:$P,収穫記録!$D:$D,S$11,収穫記録!$I:$I,$I$5,収穫記録!$J:$J,$I$6,収穫記録!$F:$F,$H101,収穫記録!$B:$B,"&gt;="&amp;$I$3,収穫記録!$B:$B,"&lt;="&amp;$I$4)
/_xlfn.UNIQUE(_xlfn._xlws.FILTER($G:$G,$F:$F=$I$7))
/IF($I$8="総計",1,$J101/10)
),0)</f>
        <v/>
      </c>
      <c r="T101" s="58" t="str" cm="1">
        <f t="array" ref="T101">IFERROR(
IF(OR(T$11="",$H101=""),"",
SUMIFS(収穫記録!$P:$P,収穫記録!$D:$D,T$11,収穫記録!$I:$I,$I$5,収穫記録!$J:$J,$I$6,収穫記録!$F:$F,$H101,収穫記録!$B:$B,"&gt;="&amp;$I$3,収穫記録!$B:$B,"&lt;="&amp;$I$4)
/_xlfn.UNIQUE(_xlfn._xlws.FILTER($G:$G,$F:$F=$I$7))
/IF($I$8="総計",1,$J101/10)
),0)</f>
        <v/>
      </c>
      <c r="U101" s="58" t="str" cm="1">
        <f t="array" ref="U101">IFERROR(
IF(OR(U$11="",$H101=""),"",
SUMIFS(収穫記録!$P:$P,収穫記録!$D:$D,U$11,収穫記録!$I:$I,$I$5,収穫記録!$J:$J,$I$6,収穫記録!$F:$F,$H101,収穫記録!$B:$B,"&gt;="&amp;$I$3,収穫記録!$B:$B,"&lt;="&amp;$I$4)
/_xlfn.UNIQUE(_xlfn._xlws.FILTER($G:$G,$F:$F=$I$7))
/IF($I$8="総計",1,$J101/10)
),0)</f>
        <v/>
      </c>
      <c r="V101" s="58" t="str" cm="1">
        <f t="array" ref="V101">IFERROR(
IF(OR(V$11="",$H101=""),"",
SUMIFS(収穫記録!$P:$P,収穫記録!$D:$D,V$11,収穫記録!$I:$I,$I$5,収穫記録!$J:$J,$I$6,収穫記録!$F:$F,$H101,収穫記録!$B:$B,"&gt;="&amp;$I$3,収穫記録!$B:$B,"&lt;="&amp;$I$4)
/_xlfn.UNIQUE(_xlfn._xlws.FILTER($G:$G,$F:$F=$I$7))
/IF($I$8="総計",1,$J101/10)
),0)</f>
        <v/>
      </c>
      <c r="W101" s="58" t="str" cm="1">
        <f t="array" ref="W101">IFERROR(
IF(OR(W$11="",$H101=""),"",
SUMIFS(収穫記録!$P:$P,収穫記録!$D:$D,W$11,収穫記録!$I:$I,$I$5,収穫記録!$J:$J,$I$6,収穫記録!$F:$F,$H101,収穫記録!$B:$B,"&gt;="&amp;$I$3,収穫記録!$B:$B,"&lt;="&amp;$I$4)
/_xlfn.UNIQUE(_xlfn._xlws.FILTER($G:$G,$F:$F=$I$7))
/IF($I$8="総計",1,$J101/10)
),0)</f>
        <v/>
      </c>
    </row>
    <row r="102" spans="8:23">
      <c r="H102" s="27"/>
      <c r="I102" s="30"/>
      <c r="J102" s="57"/>
      <c r="K102" s="46" t="str">
        <f t="shared" si="1"/>
        <v/>
      </c>
      <c r="L102" s="47" cm="1">
        <f t="array" ref="L102">IFERROR(
IF(OR(L$11="",$H102=""),"",
SUMIFS(収穫記録!$P:$P,収穫記録!$D:$D,L$11,収穫記録!$I:$I,$I$5,収穫記録!$J:$J,$I$6,収穫記録!$F:$F,$H102,収穫記録!$B:$B,"&gt;="&amp;$I$3,収穫記録!$B:$B,"&lt;="&amp;$I$4)
/_xlfn.UNIQUE(_xlfn._xlws.FILTER($G:$G,$F:$F=$I$7))
/IF($I$8="総計",1,$J102/10)
),0)</f>
        <v>0</v>
      </c>
      <c r="M102" s="58" t="str" cm="1">
        <f t="array" ref="M102">IFERROR(
IF(OR(M$11="",$H102=""),"",
SUMIFS(収穫記録!$P:$P,収穫記録!$D:$D,M$11,収穫記録!$I:$I,$I$5,収穫記録!$J:$J,$I$6,収穫記録!$F:$F,$H102,収穫記録!$B:$B,"&gt;="&amp;$I$3,収穫記録!$B:$B,"&lt;="&amp;$I$4)
/_xlfn.UNIQUE(_xlfn._xlws.FILTER($G:$G,$F:$F=$I$7))
/IF($I$8="総計",1,$J102/10)
),0)</f>
        <v/>
      </c>
      <c r="N102" s="58" t="str" cm="1">
        <f t="array" ref="N102">IFERROR(
IF(OR(N$11="",$H102=""),"",
SUMIFS(収穫記録!$P:$P,収穫記録!$D:$D,N$11,収穫記録!$I:$I,$I$5,収穫記録!$J:$J,$I$6,収穫記録!$F:$F,$H102,収穫記録!$B:$B,"&gt;="&amp;$I$3,収穫記録!$B:$B,"&lt;="&amp;$I$4)
/_xlfn.UNIQUE(_xlfn._xlws.FILTER($G:$G,$F:$F=$I$7))
/IF($I$8="総計",1,$J102/10)
),0)</f>
        <v/>
      </c>
      <c r="O102" s="58" t="str" cm="1">
        <f t="array" ref="O102">IFERROR(
IF(OR(O$11="",$H102=""),"",
SUMIFS(収穫記録!$P:$P,収穫記録!$D:$D,O$11,収穫記録!$I:$I,$I$5,収穫記録!$J:$J,$I$6,収穫記録!$F:$F,$H102,収穫記録!$B:$B,"&gt;="&amp;$I$3,収穫記録!$B:$B,"&lt;="&amp;$I$4)
/_xlfn.UNIQUE(_xlfn._xlws.FILTER($G:$G,$F:$F=$I$7))
/IF($I$8="総計",1,$J102/10)
),0)</f>
        <v/>
      </c>
      <c r="P102" s="58" t="str" cm="1">
        <f t="array" ref="P102">IFERROR(
IF(OR(P$11="",$H102=""),"",
SUMIFS(収穫記録!$P:$P,収穫記録!$D:$D,P$11,収穫記録!$I:$I,$I$5,収穫記録!$J:$J,$I$6,収穫記録!$F:$F,$H102,収穫記録!$B:$B,"&gt;="&amp;$I$3,収穫記録!$B:$B,"&lt;="&amp;$I$4)
/_xlfn.UNIQUE(_xlfn._xlws.FILTER($G:$G,$F:$F=$I$7))
/IF($I$8="総計",1,$J102/10)
),0)</f>
        <v/>
      </c>
      <c r="Q102" s="58" t="str" cm="1">
        <f t="array" ref="Q102">IFERROR(
IF(OR(Q$11="",$H102=""),"",
SUMIFS(収穫記録!$P:$P,収穫記録!$D:$D,Q$11,収穫記録!$I:$I,$I$5,収穫記録!$J:$J,$I$6,収穫記録!$F:$F,$H102,収穫記録!$B:$B,"&gt;="&amp;$I$3,収穫記録!$B:$B,"&lt;="&amp;$I$4)
/_xlfn.UNIQUE(_xlfn._xlws.FILTER($G:$G,$F:$F=$I$7))
/IF($I$8="総計",1,$J102/10)
),0)</f>
        <v/>
      </c>
      <c r="R102" s="58" t="str" cm="1">
        <f t="array" ref="R102">IFERROR(
IF(OR(R$11="",$H102=""),"",
SUMIFS(収穫記録!$P:$P,収穫記録!$D:$D,R$11,収穫記録!$I:$I,$I$5,収穫記録!$J:$J,$I$6,収穫記録!$F:$F,$H102,収穫記録!$B:$B,"&gt;="&amp;$I$3,収穫記録!$B:$B,"&lt;="&amp;$I$4)
/_xlfn.UNIQUE(_xlfn._xlws.FILTER($G:$G,$F:$F=$I$7))
/IF($I$8="総計",1,$J102/10)
),0)</f>
        <v/>
      </c>
      <c r="S102" s="58" t="str" cm="1">
        <f t="array" ref="S102">IFERROR(
IF(OR(S$11="",$H102=""),"",
SUMIFS(収穫記録!$P:$P,収穫記録!$D:$D,S$11,収穫記録!$I:$I,$I$5,収穫記録!$J:$J,$I$6,収穫記録!$F:$F,$H102,収穫記録!$B:$B,"&gt;="&amp;$I$3,収穫記録!$B:$B,"&lt;="&amp;$I$4)
/_xlfn.UNIQUE(_xlfn._xlws.FILTER($G:$G,$F:$F=$I$7))
/IF($I$8="総計",1,$J102/10)
),0)</f>
        <v/>
      </c>
      <c r="T102" s="58" t="str" cm="1">
        <f t="array" ref="T102">IFERROR(
IF(OR(T$11="",$H102=""),"",
SUMIFS(収穫記録!$P:$P,収穫記録!$D:$D,T$11,収穫記録!$I:$I,$I$5,収穫記録!$J:$J,$I$6,収穫記録!$F:$F,$H102,収穫記録!$B:$B,"&gt;="&amp;$I$3,収穫記録!$B:$B,"&lt;="&amp;$I$4)
/_xlfn.UNIQUE(_xlfn._xlws.FILTER($G:$G,$F:$F=$I$7))
/IF($I$8="総計",1,$J102/10)
),0)</f>
        <v/>
      </c>
      <c r="U102" s="58" t="str" cm="1">
        <f t="array" ref="U102">IFERROR(
IF(OR(U$11="",$H102=""),"",
SUMIFS(収穫記録!$P:$P,収穫記録!$D:$D,U$11,収穫記録!$I:$I,$I$5,収穫記録!$J:$J,$I$6,収穫記録!$F:$F,$H102,収穫記録!$B:$B,"&gt;="&amp;$I$3,収穫記録!$B:$B,"&lt;="&amp;$I$4)
/_xlfn.UNIQUE(_xlfn._xlws.FILTER($G:$G,$F:$F=$I$7))
/IF($I$8="総計",1,$J102/10)
),0)</f>
        <v/>
      </c>
      <c r="V102" s="58" t="str" cm="1">
        <f t="array" ref="V102">IFERROR(
IF(OR(V$11="",$H102=""),"",
SUMIFS(収穫記録!$P:$P,収穫記録!$D:$D,V$11,収穫記録!$I:$I,$I$5,収穫記録!$J:$J,$I$6,収穫記録!$F:$F,$H102,収穫記録!$B:$B,"&gt;="&amp;$I$3,収穫記録!$B:$B,"&lt;="&amp;$I$4)
/_xlfn.UNIQUE(_xlfn._xlws.FILTER($G:$G,$F:$F=$I$7))
/IF($I$8="総計",1,$J102/10)
),0)</f>
        <v/>
      </c>
      <c r="W102" s="58" t="str" cm="1">
        <f t="array" ref="W102">IFERROR(
IF(OR(W$11="",$H102=""),"",
SUMIFS(収穫記録!$P:$P,収穫記録!$D:$D,W$11,収穫記録!$I:$I,$I$5,収穫記録!$J:$J,$I$6,収穫記録!$F:$F,$H102,収穫記録!$B:$B,"&gt;="&amp;$I$3,収穫記録!$B:$B,"&lt;="&amp;$I$4)
/_xlfn.UNIQUE(_xlfn._xlws.FILTER($G:$G,$F:$F=$I$7))
/IF($I$8="総計",1,$J102/10)
),0)</f>
        <v/>
      </c>
    </row>
    <row r="103" spans="8:23">
      <c r="H103" s="27"/>
      <c r="I103" s="30"/>
      <c r="J103" s="57"/>
      <c r="K103" s="46" t="str">
        <f t="shared" si="1"/>
        <v/>
      </c>
      <c r="L103" s="47" cm="1">
        <f t="array" ref="L103">IFERROR(
IF(OR(L$11="",$H103=""),"",
SUMIFS(収穫記録!$P:$P,収穫記録!$D:$D,L$11,収穫記録!$I:$I,$I$5,収穫記録!$J:$J,$I$6,収穫記録!$F:$F,$H103,収穫記録!$B:$B,"&gt;="&amp;$I$3,収穫記録!$B:$B,"&lt;="&amp;$I$4)
/_xlfn.UNIQUE(_xlfn._xlws.FILTER($G:$G,$F:$F=$I$7))
/IF($I$8="総計",1,$J103/10)
),0)</f>
        <v>0</v>
      </c>
      <c r="M103" s="58" t="str" cm="1">
        <f t="array" ref="M103">IFERROR(
IF(OR(M$11="",$H103=""),"",
SUMIFS(収穫記録!$P:$P,収穫記録!$D:$D,M$11,収穫記録!$I:$I,$I$5,収穫記録!$J:$J,$I$6,収穫記録!$F:$F,$H103,収穫記録!$B:$B,"&gt;="&amp;$I$3,収穫記録!$B:$B,"&lt;="&amp;$I$4)
/_xlfn.UNIQUE(_xlfn._xlws.FILTER($G:$G,$F:$F=$I$7))
/IF($I$8="総計",1,$J103/10)
),0)</f>
        <v/>
      </c>
      <c r="N103" s="58" t="str" cm="1">
        <f t="array" ref="N103">IFERROR(
IF(OR(N$11="",$H103=""),"",
SUMIFS(収穫記録!$P:$P,収穫記録!$D:$D,N$11,収穫記録!$I:$I,$I$5,収穫記録!$J:$J,$I$6,収穫記録!$F:$F,$H103,収穫記録!$B:$B,"&gt;="&amp;$I$3,収穫記録!$B:$B,"&lt;="&amp;$I$4)
/_xlfn.UNIQUE(_xlfn._xlws.FILTER($G:$G,$F:$F=$I$7))
/IF($I$8="総計",1,$J103/10)
),0)</f>
        <v/>
      </c>
      <c r="O103" s="58" t="str" cm="1">
        <f t="array" ref="O103">IFERROR(
IF(OR(O$11="",$H103=""),"",
SUMIFS(収穫記録!$P:$P,収穫記録!$D:$D,O$11,収穫記録!$I:$I,$I$5,収穫記録!$J:$J,$I$6,収穫記録!$F:$F,$H103,収穫記録!$B:$B,"&gt;="&amp;$I$3,収穫記録!$B:$B,"&lt;="&amp;$I$4)
/_xlfn.UNIQUE(_xlfn._xlws.FILTER($G:$G,$F:$F=$I$7))
/IF($I$8="総計",1,$J103/10)
),0)</f>
        <v/>
      </c>
      <c r="P103" s="58" t="str" cm="1">
        <f t="array" ref="P103">IFERROR(
IF(OR(P$11="",$H103=""),"",
SUMIFS(収穫記録!$P:$P,収穫記録!$D:$D,P$11,収穫記録!$I:$I,$I$5,収穫記録!$J:$J,$I$6,収穫記録!$F:$F,$H103,収穫記録!$B:$B,"&gt;="&amp;$I$3,収穫記録!$B:$B,"&lt;="&amp;$I$4)
/_xlfn.UNIQUE(_xlfn._xlws.FILTER($G:$G,$F:$F=$I$7))
/IF($I$8="総計",1,$J103/10)
),0)</f>
        <v/>
      </c>
      <c r="Q103" s="58" t="str" cm="1">
        <f t="array" ref="Q103">IFERROR(
IF(OR(Q$11="",$H103=""),"",
SUMIFS(収穫記録!$P:$P,収穫記録!$D:$D,Q$11,収穫記録!$I:$I,$I$5,収穫記録!$J:$J,$I$6,収穫記録!$F:$F,$H103,収穫記録!$B:$B,"&gt;="&amp;$I$3,収穫記録!$B:$B,"&lt;="&amp;$I$4)
/_xlfn.UNIQUE(_xlfn._xlws.FILTER($G:$G,$F:$F=$I$7))
/IF($I$8="総計",1,$J103/10)
),0)</f>
        <v/>
      </c>
      <c r="R103" s="58" t="str" cm="1">
        <f t="array" ref="R103">IFERROR(
IF(OR(R$11="",$H103=""),"",
SUMIFS(収穫記録!$P:$P,収穫記録!$D:$D,R$11,収穫記録!$I:$I,$I$5,収穫記録!$J:$J,$I$6,収穫記録!$F:$F,$H103,収穫記録!$B:$B,"&gt;="&amp;$I$3,収穫記録!$B:$B,"&lt;="&amp;$I$4)
/_xlfn.UNIQUE(_xlfn._xlws.FILTER($G:$G,$F:$F=$I$7))
/IF($I$8="総計",1,$J103/10)
),0)</f>
        <v/>
      </c>
      <c r="S103" s="58" t="str" cm="1">
        <f t="array" ref="S103">IFERROR(
IF(OR(S$11="",$H103=""),"",
SUMIFS(収穫記録!$P:$P,収穫記録!$D:$D,S$11,収穫記録!$I:$I,$I$5,収穫記録!$J:$J,$I$6,収穫記録!$F:$F,$H103,収穫記録!$B:$B,"&gt;="&amp;$I$3,収穫記録!$B:$B,"&lt;="&amp;$I$4)
/_xlfn.UNIQUE(_xlfn._xlws.FILTER($G:$G,$F:$F=$I$7))
/IF($I$8="総計",1,$J103/10)
),0)</f>
        <v/>
      </c>
      <c r="T103" s="58" t="str" cm="1">
        <f t="array" ref="T103">IFERROR(
IF(OR(T$11="",$H103=""),"",
SUMIFS(収穫記録!$P:$P,収穫記録!$D:$D,T$11,収穫記録!$I:$I,$I$5,収穫記録!$J:$J,$I$6,収穫記録!$F:$F,$H103,収穫記録!$B:$B,"&gt;="&amp;$I$3,収穫記録!$B:$B,"&lt;="&amp;$I$4)
/_xlfn.UNIQUE(_xlfn._xlws.FILTER($G:$G,$F:$F=$I$7))
/IF($I$8="総計",1,$J103/10)
),0)</f>
        <v/>
      </c>
      <c r="U103" s="58" t="str" cm="1">
        <f t="array" ref="U103">IFERROR(
IF(OR(U$11="",$H103=""),"",
SUMIFS(収穫記録!$P:$P,収穫記録!$D:$D,U$11,収穫記録!$I:$I,$I$5,収穫記録!$J:$J,$I$6,収穫記録!$F:$F,$H103,収穫記録!$B:$B,"&gt;="&amp;$I$3,収穫記録!$B:$B,"&lt;="&amp;$I$4)
/_xlfn.UNIQUE(_xlfn._xlws.FILTER($G:$G,$F:$F=$I$7))
/IF($I$8="総計",1,$J103/10)
),0)</f>
        <v/>
      </c>
      <c r="V103" s="58" t="str" cm="1">
        <f t="array" ref="V103">IFERROR(
IF(OR(V$11="",$H103=""),"",
SUMIFS(収穫記録!$P:$P,収穫記録!$D:$D,V$11,収穫記録!$I:$I,$I$5,収穫記録!$J:$J,$I$6,収穫記録!$F:$F,$H103,収穫記録!$B:$B,"&gt;="&amp;$I$3,収穫記録!$B:$B,"&lt;="&amp;$I$4)
/_xlfn.UNIQUE(_xlfn._xlws.FILTER($G:$G,$F:$F=$I$7))
/IF($I$8="総計",1,$J103/10)
),0)</f>
        <v/>
      </c>
      <c r="W103" s="58" t="str" cm="1">
        <f t="array" ref="W103">IFERROR(
IF(OR(W$11="",$H103=""),"",
SUMIFS(収穫記録!$P:$P,収穫記録!$D:$D,W$11,収穫記録!$I:$I,$I$5,収穫記録!$J:$J,$I$6,収穫記録!$F:$F,$H103,収穫記録!$B:$B,"&gt;="&amp;$I$3,収穫記録!$B:$B,"&lt;="&amp;$I$4)
/_xlfn.UNIQUE(_xlfn._xlws.FILTER($G:$G,$F:$F=$I$7))
/IF($I$8="総計",1,$J103/10)
),0)</f>
        <v/>
      </c>
    </row>
    <row r="104" spans="8:23">
      <c r="H104" s="27"/>
      <c r="I104" s="30"/>
      <c r="J104" s="57"/>
      <c r="K104" s="46" t="str">
        <f t="shared" si="1"/>
        <v/>
      </c>
      <c r="L104" s="47" cm="1">
        <f t="array" ref="L104">IFERROR(
IF(OR(L$11="",$H104=""),"",
SUMIFS(収穫記録!$P:$P,収穫記録!$D:$D,L$11,収穫記録!$I:$I,$I$5,収穫記録!$J:$J,$I$6,収穫記録!$F:$F,$H104,収穫記録!$B:$B,"&gt;="&amp;$I$3,収穫記録!$B:$B,"&lt;="&amp;$I$4)
/_xlfn.UNIQUE(_xlfn._xlws.FILTER($G:$G,$F:$F=$I$7))
/IF($I$8="総計",1,$J104/10)
),0)</f>
        <v>0</v>
      </c>
      <c r="M104" s="58" t="str" cm="1">
        <f t="array" ref="M104">IFERROR(
IF(OR(M$11="",$H104=""),"",
SUMIFS(収穫記録!$P:$P,収穫記録!$D:$D,M$11,収穫記録!$I:$I,$I$5,収穫記録!$J:$J,$I$6,収穫記録!$F:$F,$H104,収穫記録!$B:$B,"&gt;="&amp;$I$3,収穫記録!$B:$B,"&lt;="&amp;$I$4)
/_xlfn.UNIQUE(_xlfn._xlws.FILTER($G:$G,$F:$F=$I$7))
/IF($I$8="総計",1,$J104/10)
),0)</f>
        <v/>
      </c>
      <c r="N104" s="58" t="str" cm="1">
        <f t="array" ref="N104">IFERROR(
IF(OR(N$11="",$H104=""),"",
SUMIFS(収穫記録!$P:$P,収穫記録!$D:$D,N$11,収穫記録!$I:$I,$I$5,収穫記録!$J:$J,$I$6,収穫記録!$F:$F,$H104,収穫記録!$B:$B,"&gt;="&amp;$I$3,収穫記録!$B:$B,"&lt;="&amp;$I$4)
/_xlfn.UNIQUE(_xlfn._xlws.FILTER($G:$G,$F:$F=$I$7))
/IF($I$8="総計",1,$J104/10)
),0)</f>
        <v/>
      </c>
      <c r="O104" s="58" t="str" cm="1">
        <f t="array" ref="O104">IFERROR(
IF(OR(O$11="",$H104=""),"",
SUMIFS(収穫記録!$P:$P,収穫記録!$D:$D,O$11,収穫記録!$I:$I,$I$5,収穫記録!$J:$J,$I$6,収穫記録!$F:$F,$H104,収穫記録!$B:$B,"&gt;="&amp;$I$3,収穫記録!$B:$B,"&lt;="&amp;$I$4)
/_xlfn.UNIQUE(_xlfn._xlws.FILTER($G:$G,$F:$F=$I$7))
/IF($I$8="総計",1,$J104/10)
),0)</f>
        <v/>
      </c>
      <c r="P104" s="58" t="str" cm="1">
        <f t="array" ref="P104">IFERROR(
IF(OR(P$11="",$H104=""),"",
SUMIFS(収穫記録!$P:$P,収穫記録!$D:$D,P$11,収穫記録!$I:$I,$I$5,収穫記録!$J:$J,$I$6,収穫記録!$F:$F,$H104,収穫記録!$B:$B,"&gt;="&amp;$I$3,収穫記録!$B:$B,"&lt;="&amp;$I$4)
/_xlfn.UNIQUE(_xlfn._xlws.FILTER($G:$G,$F:$F=$I$7))
/IF($I$8="総計",1,$J104/10)
),0)</f>
        <v/>
      </c>
      <c r="Q104" s="58" t="str" cm="1">
        <f t="array" ref="Q104">IFERROR(
IF(OR(Q$11="",$H104=""),"",
SUMIFS(収穫記録!$P:$P,収穫記録!$D:$D,Q$11,収穫記録!$I:$I,$I$5,収穫記録!$J:$J,$I$6,収穫記録!$F:$F,$H104,収穫記録!$B:$B,"&gt;="&amp;$I$3,収穫記録!$B:$B,"&lt;="&amp;$I$4)
/_xlfn.UNIQUE(_xlfn._xlws.FILTER($G:$G,$F:$F=$I$7))
/IF($I$8="総計",1,$J104/10)
),0)</f>
        <v/>
      </c>
      <c r="R104" s="58" t="str" cm="1">
        <f t="array" ref="R104">IFERROR(
IF(OR(R$11="",$H104=""),"",
SUMIFS(収穫記録!$P:$P,収穫記録!$D:$D,R$11,収穫記録!$I:$I,$I$5,収穫記録!$J:$J,$I$6,収穫記録!$F:$F,$H104,収穫記録!$B:$B,"&gt;="&amp;$I$3,収穫記録!$B:$B,"&lt;="&amp;$I$4)
/_xlfn.UNIQUE(_xlfn._xlws.FILTER($G:$G,$F:$F=$I$7))
/IF($I$8="総計",1,$J104/10)
),0)</f>
        <v/>
      </c>
      <c r="S104" s="58" t="str" cm="1">
        <f t="array" ref="S104">IFERROR(
IF(OR(S$11="",$H104=""),"",
SUMIFS(収穫記録!$P:$P,収穫記録!$D:$D,S$11,収穫記録!$I:$I,$I$5,収穫記録!$J:$J,$I$6,収穫記録!$F:$F,$H104,収穫記録!$B:$B,"&gt;="&amp;$I$3,収穫記録!$B:$B,"&lt;="&amp;$I$4)
/_xlfn.UNIQUE(_xlfn._xlws.FILTER($G:$G,$F:$F=$I$7))
/IF($I$8="総計",1,$J104/10)
),0)</f>
        <v/>
      </c>
      <c r="T104" s="58" t="str" cm="1">
        <f t="array" ref="T104">IFERROR(
IF(OR(T$11="",$H104=""),"",
SUMIFS(収穫記録!$P:$P,収穫記録!$D:$D,T$11,収穫記録!$I:$I,$I$5,収穫記録!$J:$J,$I$6,収穫記録!$F:$F,$H104,収穫記録!$B:$B,"&gt;="&amp;$I$3,収穫記録!$B:$B,"&lt;="&amp;$I$4)
/_xlfn.UNIQUE(_xlfn._xlws.FILTER($G:$G,$F:$F=$I$7))
/IF($I$8="総計",1,$J104/10)
),0)</f>
        <v/>
      </c>
      <c r="U104" s="58" t="str" cm="1">
        <f t="array" ref="U104">IFERROR(
IF(OR(U$11="",$H104=""),"",
SUMIFS(収穫記録!$P:$P,収穫記録!$D:$D,U$11,収穫記録!$I:$I,$I$5,収穫記録!$J:$J,$I$6,収穫記録!$F:$F,$H104,収穫記録!$B:$B,"&gt;="&amp;$I$3,収穫記録!$B:$B,"&lt;="&amp;$I$4)
/_xlfn.UNIQUE(_xlfn._xlws.FILTER($G:$G,$F:$F=$I$7))
/IF($I$8="総計",1,$J104/10)
),0)</f>
        <v/>
      </c>
      <c r="V104" s="58" t="str" cm="1">
        <f t="array" ref="V104">IFERROR(
IF(OR(V$11="",$H104=""),"",
SUMIFS(収穫記録!$P:$P,収穫記録!$D:$D,V$11,収穫記録!$I:$I,$I$5,収穫記録!$J:$J,$I$6,収穫記録!$F:$F,$H104,収穫記録!$B:$B,"&gt;="&amp;$I$3,収穫記録!$B:$B,"&lt;="&amp;$I$4)
/_xlfn.UNIQUE(_xlfn._xlws.FILTER($G:$G,$F:$F=$I$7))
/IF($I$8="総計",1,$J104/10)
),0)</f>
        <v/>
      </c>
      <c r="W104" s="58" t="str" cm="1">
        <f t="array" ref="W104">IFERROR(
IF(OR(W$11="",$H104=""),"",
SUMIFS(収穫記録!$P:$P,収穫記録!$D:$D,W$11,収穫記録!$I:$I,$I$5,収穫記録!$J:$J,$I$6,収穫記録!$F:$F,$H104,収穫記録!$B:$B,"&gt;="&amp;$I$3,収穫記録!$B:$B,"&lt;="&amp;$I$4)
/_xlfn.UNIQUE(_xlfn._xlws.FILTER($G:$G,$F:$F=$I$7))
/IF($I$8="総計",1,$J104/10)
),0)</f>
        <v/>
      </c>
    </row>
    <row r="105" spans="8:23">
      <c r="H105" s="27"/>
      <c r="I105" s="30"/>
      <c r="J105" s="57"/>
      <c r="K105" s="46" t="str">
        <f t="shared" si="1"/>
        <v/>
      </c>
      <c r="L105" s="47" cm="1">
        <f t="array" ref="L105">IFERROR(
IF(OR(L$11="",$H105=""),"",
SUMIFS(収穫記録!$P:$P,収穫記録!$D:$D,L$11,収穫記録!$I:$I,$I$5,収穫記録!$J:$J,$I$6,収穫記録!$F:$F,$H105,収穫記録!$B:$B,"&gt;="&amp;$I$3,収穫記録!$B:$B,"&lt;="&amp;$I$4)
/_xlfn.UNIQUE(_xlfn._xlws.FILTER($G:$G,$F:$F=$I$7))
/IF($I$8="総計",1,$J105/10)
),0)</f>
        <v>0</v>
      </c>
      <c r="M105" s="58" t="str" cm="1">
        <f t="array" ref="M105">IFERROR(
IF(OR(M$11="",$H105=""),"",
SUMIFS(収穫記録!$P:$P,収穫記録!$D:$D,M$11,収穫記録!$I:$I,$I$5,収穫記録!$J:$J,$I$6,収穫記録!$F:$F,$H105,収穫記録!$B:$B,"&gt;="&amp;$I$3,収穫記録!$B:$B,"&lt;="&amp;$I$4)
/_xlfn.UNIQUE(_xlfn._xlws.FILTER($G:$G,$F:$F=$I$7))
/IF($I$8="総計",1,$J105/10)
),0)</f>
        <v/>
      </c>
      <c r="N105" s="58" t="str" cm="1">
        <f t="array" ref="N105">IFERROR(
IF(OR(N$11="",$H105=""),"",
SUMIFS(収穫記録!$P:$P,収穫記録!$D:$D,N$11,収穫記録!$I:$I,$I$5,収穫記録!$J:$J,$I$6,収穫記録!$F:$F,$H105,収穫記録!$B:$B,"&gt;="&amp;$I$3,収穫記録!$B:$B,"&lt;="&amp;$I$4)
/_xlfn.UNIQUE(_xlfn._xlws.FILTER($G:$G,$F:$F=$I$7))
/IF($I$8="総計",1,$J105/10)
),0)</f>
        <v/>
      </c>
      <c r="O105" s="58" t="str" cm="1">
        <f t="array" ref="O105">IFERROR(
IF(OR(O$11="",$H105=""),"",
SUMIFS(収穫記録!$P:$P,収穫記録!$D:$D,O$11,収穫記録!$I:$I,$I$5,収穫記録!$J:$J,$I$6,収穫記録!$F:$F,$H105,収穫記録!$B:$B,"&gt;="&amp;$I$3,収穫記録!$B:$B,"&lt;="&amp;$I$4)
/_xlfn.UNIQUE(_xlfn._xlws.FILTER($G:$G,$F:$F=$I$7))
/IF($I$8="総計",1,$J105/10)
),0)</f>
        <v/>
      </c>
      <c r="P105" s="58" t="str" cm="1">
        <f t="array" ref="P105">IFERROR(
IF(OR(P$11="",$H105=""),"",
SUMIFS(収穫記録!$P:$P,収穫記録!$D:$D,P$11,収穫記録!$I:$I,$I$5,収穫記録!$J:$J,$I$6,収穫記録!$F:$F,$H105,収穫記録!$B:$B,"&gt;="&amp;$I$3,収穫記録!$B:$B,"&lt;="&amp;$I$4)
/_xlfn.UNIQUE(_xlfn._xlws.FILTER($G:$G,$F:$F=$I$7))
/IF($I$8="総計",1,$J105/10)
),0)</f>
        <v/>
      </c>
      <c r="Q105" s="58" t="str" cm="1">
        <f t="array" ref="Q105">IFERROR(
IF(OR(Q$11="",$H105=""),"",
SUMIFS(収穫記録!$P:$P,収穫記録!$D:$D,Q$11,収穫記録!$I:$I,$I$5,収穫記録!$J:$J,$I$6,収穫記録!$F:$F,$H105,収穫記録!$B:$B,"&gt;="&amp;$I$3,収穫記録!$B:$B,"&lt;="&amp;$I$4)
/_xlfn.UNIQUE(_xlfn._xlws.FILTER($G:$G,$F:$F=$I$7))
/IF($I$8="総計",1,$J105/10)
),0)</f>
        <v/>
      </c>
      <c r="R105" s="58" t="str" cm="1">
        <f t="array" ref="R105">IFERROR(
IF(OR(R$11="",$H105=""),"",
SUMIFS(収穫記録!$P:$P,収穫記録!$D:$D,R$11,収穫記録!$I:$I,$I$5,収穫記録!$J:$J,$I$6,収穫記録!$F:$F,$H105,収穫記録!$B:$B,"&gt;="&amp;$I$3,収穫記録!$B:$B,"&lt;="&amp;$I$4)
/_xlfn.UNIQUE(_xlfn._xlws.FILTER($G:$G,$F:$F=$I$7))
/IF($I$8="総計",1,$J105/10)
),0)</f>
        <v/>
      </c>
      <c r="S105" s="58" t="str" cm="1">
        <f t="array" ref="S105">IFERROR(
IF(OR(S$11="",$H105=""),"",
SUMIFS(収穫記録!$P:$P,収穫記録!$D:$D,S$11,収穫記録!$I:$I,$I$5,収穫記録!$J:$J,$I$6,収穫記録!$F:$F,$H105,収穫記録!$B:$B,"&gt;="&amp;$I$3,収穫記録!$B:$B,"&lt;="&amp;$I$4)
/_xlfn.UNIQUE(_xlfn._xlws.FILTER($G:$G,$F:$F=$I$7))
/IF($I$8="総計",1,$J105/10)
),0)</f>
        <v/>
      </c>
      <c r="T105" s="58" t="str" cm="1">
        <f t="array" ref="T105">IFERROR(
IF(OR(T$11="",$H105=""),"",
SUMIFS(収穫記録!$P:$P,収穫記録!$D:$D,T$11,収穫記録!$I:$I,$I$5,収穫記録!$J:$J,$I$6,収穫記録!$F:$F,$H105,収穫記録!$B:$B,"&gt;="&amp;$I$3,収穫記録!$B:$B,"&lt;="&amp;$I$4)
/_xlfn.UNIQUE(_xlfn._xlws.FILTER($G:$G,$F:$F=$I$7))
/IF($I$8="総計",1,$J105/10)
),0)</f>
        <v/>
      </c>
      <c r="U105" s="58" t="str" cm="1">
        <f t="array" ref="U105">IFERROR(
IF(OR(U$11="",$H105=""),"",
SUMIFS(収穫記録!$P:$P,収穫記録!$D:$D,U$11,収穫記録!$I:$I,$I$5,収穫記録!$J:$J,$I$6,収穫記録!$F:$F,$H105,収穫記録!$B:$B,"&gt;="&amp;$I$3,収穫記録!$B:$B,"&lt;="&amp;$I$4)
/_xlfn.UNIQUE(_xlfn._xlws.FILTER($G:$G,$F:$F=$I$7))
/IF($I$8="総計",1,$J105/10)
),0)</f>
        <v/>
      </c>
      <c r="V105" s="58" t="str" cm="1">
        <f t="array" ref="V105">IFERROR(
IF(OR(V$11="",$H105=""),"",
SUMIFS(収穫記録!$P:$P,収穫記録!$D:$D,V$11,収穫記録!$I:$I,$I$5,収穫記録!$J:$J,$I$6,収穫記録!$F:$F,$H105,収穫記録!$B:$B,"&gt;="&amp;$I$3,収穫記録!$B:$B,"&lt;="&amp;$I$4)
/_xlfn.UNIQUE(_xlfn._xlws.FILTER($G:$G,$F:$F=$I$7))
/IF($I$8="総計",1,$J105/10)
),0)</f>
        <v/>
      </c>
      <c r="W105" s="58" t="str" cm="1">
        <f t="array" ref="W105">IFERROR(
IF(OR(W$11="",$H105=""),"",
SUMIFS(収穫記録!$P:$P,収穫記録!$D:$D,W$11,収穫記録!$I:$I,$I$5,収穫記録!$J:$J,$I$6,収穫記録!$F:$F,$H105,収穫記録!$B:$B,"&gt;="&amp;$I$3,収穫記録!$B:$B,"&lt;="&amp;$I$4)
/_xlfn.UNIQUE(_xlfn._xlws.FILTER($G:$G,$F:$F=$I$7))
/IF($I$8="総計",1,$J105/10)
),0)</f>
        <v/>
      </c>
    </row>
    <row r="106" spans="8:23">
      <c r="H106" s="27"/>
      <c r="I106" s="30"/>
      <c r="J106" s="57"/>
      <c r="K106" s="46" t="str">
        <f t="shared" si="1"/>
        <v/>
      </c>
      <c r="L106" s="47" cm="1">
        <f t="array" ref="L106">IFERROR(
IF(OR(L$11="",$H106=""),"",
SUMIFS(収穫記録!$P:$P,収穫記録!$D:$D,L$11,収穫記録!$I:$I,$I$5,収穫記録!$J:$J,$I$6,収穫記録!$F:$F,$H106,収穫記録!$B:$B,"&gt;="&amp;$I$3,収穫記録!$B:$B,"&lt;="&amp;$I$4)
/_xlfn.UNIQUE(_xlfn._xlws.FILTER($G:$G,$F:$F=$I$7))
/IF($I$8="総計",1,$J106/10)
),0)</f>
        <v>0</v>
      </c>
      <c r="M106" s="58" t="str" cm="1">
        <f t="array" ref="M106">IFERROR(
IF(OR(M$11="",$H106=""),"",
SUMIFS(収穫記録!$P:$P,収穫記録!$D:$D,M$11,収穫記録!$I:$I,$I$5,収穫記録!$J:$J,$I$6,収穫記録!$F:$F,$H106,収穫記録!$B:$B,"&gt;="&amp;$I$3,収穫記録!$B:$B,"&lt;="&amp;$I$4)
/_xlfn.UNIQUE(_xlfn._xlws.FILTER($G:$G,$F:$F=$I$7))
/IF($I$8="総計",1,$J106/10)
),0)</f>
        <v/>
      </c>
      <c r="N106" s="58" t="str" cm="1">
        <f t="array" ref="N106">IFERROR(
IF(OR(N$11="",$H106=""),"",
SUMIFS(収穫記録!$P:$P,収穫記録!$D:$D,N$11,収穫記録!$I:$I,$I$5,収穫記録!$J:$J,$I$6,収穫記録!$F:$F,$H106,収穫記録!$B:$B,"&gt;="&amp;$I$3,収穫記録!$B:$B,"&lt;="&amp;$I$4)
/_xlfn.UNIQUE(_xlfn._xlws.FILTER($G:$G,$F:$F=$I$7))
/IF($I$8="総計",1,$J106/10)
),0)</f>
        <v/>
      </c>
      <c r="O106" s="58" t="str" cm="1">
        <f t="array" ref="O106">IFERROR(
IF(OR(O$11="",$H106=""),"",
SUMIFS(収穫記録!$P:$P,収穫記録!$D:$D,O$11,収穫記録!$I:$I,$I$5,収穫記録!$J:$J,$I$6,収穫記録!$F:$F,$H106,収穫記録!$B:$B,"&gt;="&amp;$I$3,収穫記録!$B:$B,"&lt;="&amp;$I$4)
/_xlfn.UNIQUE(_xlfn._xlws.FILTER($G:$G,$F:$F=$I$7))
/IF($I$8="総計",1,$J106/10)
),0)</f>
        <v/>
      </c>
      <c r="P106" s="58" t="str" cm="1">
        <f t="array" ref="P106">IFERROR(
IF(OR(P$11="",$H106=""),"",
SUMIFS(収穫記録!$P:$P,収穫記録!$D:$D,P$11,収穫記録!$I:$I,$I$5,収穫記録!$J:$J,$I$6,収穫記録!$F:$F,$H106,収穫記録!$B:$B,"&gt;="&amp;$I$3,収穫記録!$B:$B,"&lt;="&amp;$I$4)
/_xlfn.UNIQUE(_xlfn._xlws.FILTER($G:$G,$F:$F=$I$7))
/IF($I$8="総計",1,$J106/10)
),0)</f>
        <v/>
      </c>
      <c r="Q106" s="58" t="str" cm="1">
        <f t="array" ref="Q106">IFERROR(
IF(OR(Q$11="",$H106=""),"",
SUMIFS(収穫記録!$P:$P,収穫記録!$D:$D,Q$11,収穫記録!$I:$I,$I$5,収穫記録!$J:$J,$I$6,収穫記録!$F:$F,$H106,収穫記録!$B:$B,"&gt;="&amp;$I$3,収穫記録!$B:$B,"&lt;="&amp;$I$4)
/_xlfn.UNIQUE(_xlfn._xlws.FILTER($G:$G,$F:$F=$I$7))
/IF($I$8="総計",1,$J106/10)
),0)</f>
        <v/>
      </c>
      <c r="R106" s="58" t="str" cm="1">
        <f t="array" ref="R106">IFERROR(
IF(OR(R$11="",$H106=""),"",
SUMIFS(収穫記録!$P:$P,収穫記録!$D:$D,R$11,収穫記録!$I:$I,$I$5,収穫記録!$J:$J,$I$6,収穫記録!$F:$F,$H106,収穫記録!$B:$B,"&gt;="&amp;$I$3,収穫記録!$B:$B,"&lt;="&amp;$I$4)
/_xlfn.UNIQUE(_xlfn._xlws.FILTER($G:$G,$F:$F=$I$7))
/IF($I$8="総計",1,$J106/10)
),0)</f>
        <v/>
      </c>
      <c r="S106" s="58" t="str" cm="1">
        <f t="array" ref="S106">IFERROR(
IF(OR(S$11="",$H106=""),"",
SUMIFS(収穫記録!$P:$P,収穫記録!$D:$D,S$11,収穫記録!$I:$I,$I$5,収穫記録!$J:$J,$I$6,収穫記録!$F:$F,$H106,収穫記録!$B:$B,"&gt;="&amp;$I$3,収穫記録!$B:$B,"&lt;="&amp;$I$4)
/_xlfn.UNIQUE(_xlfn._xlws.FILTER($G:$G,$F:$F=$I$7))
/IF($I$8="総計",1,$J106/10)
),0)</f>
        <v/>
      </c>
      <c r="T106" s="58" t="str" cm="1">
        <f t="array" ref="T106">IFERROR(
IF(OR(T$11="",$H106=""),"",
SUMIFS(収穫記録!$P:$P,収穫記録!$D:$D,T$11,収穫記録!$I:$I,$I$5,収穫記録!$J:$J,$I$6,収穫記録!$F:$F,$H106,収穫記録!$B:$B,"&gt;="&amp;$I$3,収穫記録!$B:$B,"&lt;="&amp;$I$4)
/_xlfn.UNIQUE(_xlfn._xlws.FILTER($G:$G,$F:$F=$I$7))
/IF($I$8="総計",1,$J106/10)
),0)</f>
        <v/>
      </c>
      <c r="U106" s="58" t="str" cm="1">
        <f t="array" ref="U106">IFERROR(
IF(OR(U$11="",$H106=""),"",
SUMIFS(収穫記録!$P:$P,収穫記録!$D:$D,U$11,収穫記録!$I:$I,$I$5,収穫記録!$J:$J,$I$6,収穫記録!$F:$F,$H106,収穫記録!$B:$B,"&gt;="&amp;$I$3,収穫記録!$B:$B,"&lt;="&amp;$I$4)
/_xlfn.UNIQUE(_xlfn._xlws.FILTER($G:$G,$F:$F=$I$7))
/IF($I$8="総計",1,$J106/10)
),0)</f>
        <v/>
      </c>
      <c r="V106" s="58" t="str" cm="1">
        <f t="array" ref="V106">IFERROR(
IF(OR(V$11="",$H106=""),"",
SUMIFS(収穫記録!$P:$P,収穫記録!$D:$D,V$11,収穫記録!$I:$I,$I$5,収穫記録!$J:$J,$I$6,収穫記録!$F:$F,$H106,収穫記録!$B:$B,"&gt;="&amp;$I$3,収穫記録!$B:$B,"&lt;="&amp;$I$4)
/_xlfn.UNIQUE(_xlfn._xlws.FILTER($G:$G,$F:$F=$I$7))
/IF($I$8="総計",1,$J106/10)
),0)</f>
        <v/>
      </c>
      <c r="W106" s="58" t="str" cm="1">
        <f t="array" ref="W106">IFERROR(
IF(OR(W$11="",$H106=""),"",
SUMIFS(収穫記録!$P:$P,収穫記録!$D:$D,W$11,収穫記録!$I:$I,$I$5,収穫記録!$J:$J,$I$6,収穫記録!$F:$F,$H106,収穫記録!$B:$B,"&gt;="&amp;$I$3,収穫記録!$B:$B,"&lt;="&amp;$I$4)
/_xlfn.UNIQUE(_xlfn._xlws.FILTER($G:$G,$F:$F=$I$7))
/IF($I$8="総計",1,$J106/10)
),0)</f>
        <v/>
      </c>
    </row>
    <row r="107" spans="8:23">
      <c r="H107" s="27"/>
      <c r="I107" s="30"/>
      <c r="J107" s="57"/>
      <c r="K107" s="46" t="str">
        <f t="shared" si="1"/>
        <v/>
      </c>
      <c r="L107" s="47" cm="1">
        <f t="array" ref="L107">IFERROR(
IF(OR(L$11="",$H107=""),"",
SUMIFS(収穫記録!$P:$P,収穫記録!$D:$D,L$11,収穫記録!$I:$I,$I$5,収穫記録!$J:$J,$I$6,収穫記録!$F:$F,$H107,収穫記録!$B:$B,"&gt;="&amp;$I$3,収穫記録!$B:$B,"&lt;="&amp;$I$4)
/_xlfn.UNIQUE(_xlfn._xlws.FILTER($G:$G,$F:$F=$I$7))
/IF($I$8="総計",1,$J107/10)
),0)</f>
        <v>0</v>
      </c>
      <c r="M107" s="58" t="str" cm="1">
        <f t="array" ref="M107">IFERROR(
IF(OR(M$11="",$H107=""),"",
SUMIFS(収穫記録!$P:$P,収穫記録!$D:$D,M$11,収穫記録!$I:$I,$I$5,収穫記録!$J:$J,$I$6,収穫記録!$F:$F,$H107,収穫記録!$B:$B,"&gt;="&amp;$I$3,収穫記録!$B:$B,"&lt;="&amp;$I$4)
/_xlfn.UNIQUE(_xlfn._xlws.FILTER($G:$G,$F:$F=$I$7))
/IF($I$8="総計",1,$J107/10)
),0)</f>
        <v/>
      </c>
      <c r="N107" s="58" t="str" cm="1">
        <f t="array" ref="N107">IFERROR(
IF(OR(N$11="",$H107=""),"",
SUMIFS(収穫記録!$P:$P,収穫記録!$D:$D,N$11,収穫記録!$I:$I,$I$5,収穫記録!$J:$J,$I$6,収穫記録!$F:$F,$H107,収穫記録!$B:$B,"&gt;="&amp;$I$3,収穫記録!$B:$B,"&lt;="&amp;$I$4)
/_xlfn.UNIQUE(_xlfn._xlws.FILTER($G:$G,$F:$F=$I$7))
/IF($I$8="総計",1,$J107/10)
),0)</f>
        <v/>
      </c>
      <c r="O107" s="58" t="str" cm="1">
        <f t="array" ref="O107">IFERROR(
IF(OR(O$11="",$H107=""),"",
SUMIFS(収穫記録!$P:$P,収穫記録!$D:$D,O$11,収穫記録!$I:$I,$I$5,収穫記録!$J:$J,$I$6,収穫記録!$F:$F,$H107,収穫記録!$B:$B,"&gt;="&amp;$I$3,収穫記録!$B:$B,"&lt;="&amp;$I$4)
/_xlfn.UNIQUE(_xlfn._xlws.FILTER($G:$G,$F:$F=$I$7))
/IF($I$8="総計",1,$J107/10)
),0)</f>
        <v/>
      </c>
      <c r="P107" s="58" t="str" cm="1">
        <f t="array" ref="P107">IFERROR(
IF(OR(P$11="",$H107=""),"",
SUMIFS(収穫記録!$P:$P,収穫記録!$D:$D,P$11,収穫記録!$I:$I,$I$5,収穫記録!$J:$J,$I$6,収穫記録!$F:$F,$H107,収穫記録!$B:$B,"&gt;="&amp;$I$3,収穫記録!$B:$B,"&lt;="&amp;$I$4)
/_xlfn.UNIQUE(_xlfn._xlws.FILTER($G:$G,$F:$F=$I$7))
/IF($I$8="総計",1,$J107/10)
),0)</f>
        <v/>
      </c>
      <c r="Q107" s="58" t="str" cm="1">
        <f t="array" ref="Q107">IFERROR(
IF(OR(Q$11="",$H107=""),"",
SUMIFS(収穫記録!$P:$P,収穫記録!$D:$D,Q$11,収穫記録!$I:$I,$I$5,収穫記録!$J:$J,$I$6,収穫記録!$F:$F,$H107,収穫記録!$B:$B,"&gt;="&amp;$I$3,収穫記録!$B:$B,"&lt;="&amp;$I$4)
/_xlfn.UNIQUE(_xlfn._xlws.FILTER($G:$G,$F:$F=$I$7))
/IF($I$8="総計",1,$J107/10)
),0)</f>
        <v/>
      </c>
      <c r="R107" s="58" t="str" cm="1">
        <f t="array" ref="R107">IFERROR(
IF(OR(R$11="",$H107=""),"",
SUMIFS(収穫記録!$P:$P,収穫記録!$D:$D,R$11,収穫記録!$I:$I,$I$5,収穫記録!$J:$J,$I$6,収穫記録!$F:$F,$H107,収穫記録!$B:$B,"&gt;="&amp;$I$3,収穫記録!$B:$B,"&lt;="&amp;$I$4)
/_xlfn.UNIQUE(_xlfn._xlws.FILTER($G:$G,$F:$F=$I$7))
/IF($I$8="総計",1,$J107/10)
),0)</f>
        <v/>
      </c>
      <c r="S107" s="58" t="str" cm="1">
        <f t="array" ref="S107">IFERROR(
IF(OR(S$11="",$H107=""),"",
SUMIFS(収穫記録!$P:$P,収穫記録!$D:$D,S$11,収穫記録!$I:$I,$I$5,収穫記録!$J:$J,$I$6,収穫記録!$F:$F,$H107,収穫記録!$B:$B,"&gt;="&amp;$I$3,収穫記録!$B:$B,"&lt;="&amp;$I$4)
/_xlfn.UNIQUE(_xlfn._xlws.FILTER($G:$G,$F:$F=$I$7))
/IF($I$8="総計",1,$J107/10)
),0)</f>
        <v/>
      </c>
      <c r="T107" s="58" t="str" cm="1">
        <f t="array" ref="T107">IFERROR(
IF(OR(T$11="",$H107=""),"",
SUMIFS(収穫記録!$P:$P,収穫記録!$D:$D,T$11,収穫記録!$I:$I,$I$5,収穫記録!$J:$J,$I$6,収穫記録!$F:$F,$H107,収穫記録!$B:$B,"&gt;="&amp;$I$3,収穫記録!$B:$B,"&lt;="&amp;$I$4)
/_xlfn.UNIQUE(_xlfn._xlws.FILTER($G:$G,$F:$F=$I$7))
/IF($I$8="総計",1,$J107/10)
),0)</f>
        <v/>
      </c>
      <c r="U107" s="58" t="str" cm="1">
        <f t="array" ref="U107">IFERROR(
IF(OR(U$11="",$H107=""),"",
SUMIFS(収穫記録!$P:$P,収穫記録!$D:$D,U$11,収穫記録!$I:$I,$I$5,収穫記録!$J:$J,$I$6,収穫記録!$F:$F,$H107,収穫記録!$B:$B,"&gt;="&amp;$I$3,収穫記録!$B:$B,"&lt;="&amp;$I$4)
/_xlfn.UNIQUE(_xlfn._xlws.FILTER($G:$G,$F:$F=$I$7))
/IF($I$8="総計",1,$J107/10)
),0)</f>
        <v/>
      </c>
      <c r="V107" s="58" t="str" cm="1">
        <f t="array" ref="V107">IFERROR(
IF(OR(V$11="",$H107=""),"",
SUMIFS(収穫記録!$P:$P,収穫記録!$D:$D,V$11,収穫記録!$I:$I,$I$5,収穫記録!$J:$J,$I$6,収穫記録!$F:$F,$H107,収穫記録!$B:$B,"&gt;="&amp;$I$3,収穫記録!$B:$B,"&lt;="&amp;$I$4)
/_xlfn.UNIQUE(_xlfn._xlws.FILTER($G:$G,$F:$F=$I$7))
/IF($I$8="総計",1,$J107/10)
),0)</f>
        <v/>
      </c>
      <c r="W107" s="58" t="str" cm="1">
        <f t="array" ref="W107">IFERROR(
IF(OR(W$11="",$H107=""),"",
SUMIFS(収穫記録!$P:$P,収穫記録!$D:$D,W$11,収穫記録!$I:$I,$I$5,収穫記録!$J:$J,$I$6,収穫記録!$F:$F,$H107,収穫記録!$B:$B,"&gt;="&amp;$I$3,収穫記録!$B:$B,"&lt;="&amp;$I$4)
/_xlfn.UNIQUE(_xlfn._xlws.FILTER($G:$G,$F:$F=$I$7))
/IF($I$8="総計",1,$J107/10)
),0)</f>
        <v/>
      </c>
    </row>
    <row r="108" spans="8:23">
      <c r="H108" s="27"/>
      <c r="I108" s="30"/>
      <c r="J108" s="57"/>
      <c r="K108" s="46" t="str">
        <f t="shared" si="1"/>
        <v/>
      </c>
      <c r="L108" s="47" cm="1">
        <f t="array" ref="L108">IFERROR(
IF(OR(L$11="",$H108=""),"",
SUMIFS(収穫記録!$P:$P,収穫記録!$D:$D,L$11,収穫記録!$I:$I,$I$5,収穫記録!$J:$J,$I$6,収穫記録!$F:$F,$H108,収穫記録!$B:$B,"&gt;="&amp;$I$3,収穫記録!$B:$B,"&lt;="&amp;$I$4)
/_xlfn.UNIQUE(_xlfn._xlws.FILTER($G:$G,$F:$F=$I$7))
/IF($I$8="総計",1,$J108/10)
),0)</f>
        <v>0</v>
      </c>
      <c r="M108" s="58" t="str" cm="1">
        <f t="array" ref="M108">IFERROR(
IF(OR(M$11="",$H108=""),"",
SUMIFS(収穫記録!$P:$P,収穫記録!$D:$D,M$11,収穫記録!$I:$I,$I$5,収穫記録!$J:$J,$I$6,収穫記録!$F:$F,$H108,収穫記録!$B:$B,"&gt;="&amp;$I$3,収穫記録!$B:$B,"&lt;="&amp;$I$4)
/_xlfn.UNIQUE(_xlfn._xlws.FILTER($G:$G,$F:$F=$I$7))
/IF($I$8="総計",1,$J108/10)
),0)</f>
        <v/>
      </c>
      <c r="N108" s="58" t="str" cm="1">
        <f t="array" ref="N108">IFERROR(
IF(OR(N$11="",$H108=""),"",
SUMIFS(収穫記録!$P:$P,収穫記録!$D:$D,N$11,収穫記録!$I:$I,$I$5,収穫記録!$J:$J,$I$6,収穫記録!$F:$F,$H108,収穫記録!$B:$B,"&gt;="&amp;$I$3,収穫記録!$B:$B,"&lt;="&amp;$I$4)
/_xlfn.UNIQUE(_xlfn._xlws.FILTER($G:$G,$F:$F=$I$7))
/IF($I$8="総計",1,$J108/10)
),0)</f>
        <v/>
      </c>
      <c r="O108" s="58" t="str" cm="1">
        <f t="array" ref="O108">IFERROR(
IF(OR(O$11="",$H108=""),"",
SUMIFS(収穫記録!$P:$P,収穫記録!$D:$D,O$11,収穫記録!$I:$I,$I$5,収穫記録!$J:$J,$I$6,収穫記録!$F:$F,$H108,収穫記録!$B:$B,"&gt;="&amp;$I$3,収穫記録!$B:$B,"&lt;="&amp;$I$4)
/_xlfn.UNIQUE(_xlfn._xlws.FILTER($G:$G,$F:$F=$I$7))
/IF($I$8="総計",1,$J108/10)
),0)</f>
        <v/>
      </c>
      <c r="P108" s="58" t="str" cm="1">
        <f t="array" ref="P108">IFERROR(
IF(OR(P$11="",$H108=""),"",
SUMIFS(収穫記録!$P:$P,収穫記録!$D:$D,P$11,収穫記録!$I:$I,$I$5,収穫記録!$J:$J,$I$6,収穫記録!$F:$F,$H108,収穫記録!$B:$B,"&gt;="&amp;$I$3,収穫記録!$B:$B,"&lt;="&amp;$I$4)
/_xlfn.UNIQUE(_xlfn._xlws.FILTER($G:$G,$F:$F=$I$7))
/IF($I$8="総計",1,$J108/10)
),0)</f>
        <v/>
      </c>
      <c r="Q108" s="58" t="str" cm="1">
        <f t="array" ref="Q108">IFERROR(
IF(OR(Q$11="",$H108=""),"",
SUMIFS(収穫記録!$P:$P,収穫記録!$D:$D,Q$11,収穫記録!$I:$I,$I$5,収穫記録!$J:$J,$I$6,収穫記録!$F:$F,$H108,収穫記録!$B:$B,"&gt;="&amp;$I$3,収穫記録!$B:$B,"&lt;="&amp;$I$4)
/_xlfn.UNIQUE(_xlfn._xlws.FILTER($G:$G,$F:$F=$I$7))
/IF($I$8="総計",1,$J108/10)
),0)</f>
        <v/>
      </c>
      <c r="R108" s="58" t="str" cm="1">
        <f t="array" ref="R108">IFERROR(
IF(OR(R$11="",$H108=""),"",
SUMIFS(収穫記録!$P:$P,収穫記録!$D:$D,R$11,収穫記録!$I:$I,$I$5,収穫記録!$J:$J,$I$6,収穫記録!$F:$F,$H108,収穫記録!$B:$B,"&gt;="&amp;$I$3,収穫記録!$B:$B,"&lt;="&amp;$I$4)
/_xlfn.UNIQUE(_xlfn._xlws.FILTER($G:$G,$F:$F=$I$7))
/IF($I$8="総計",1,$J108/10)
),0)</f>
        <v/>
      </c>
      <c r="S108" s="58" t="str" cm="1">
        <f t="array" ref="S108">IFERROR(
IF(OR(S$11="",$H108=""),"",
SUMIFS(収穫記録!$P:$P,収穫記録!$D:$D,S$11,収穫記録!$I:$I,$I$5,収穫記録!$J:$J,$I$6,収穫記録!$F:$F,$H108,収穫記録!$B:$B,"&gt;="&amp;$I$3,収穫記録!$B:$B,"&lt;="&amp;$I$4)
/_xlfn.UNIQUE(_xlfn._xlws.FILTER($G:$G,$F:$F=$I$7))
/IF($I$8="総計",1,$J108/10)
),0)</f>
        <v/>
      </c>
      <c r="T108" s="58" t="str" cm="1">
        <f t="array" ref="T108">IFERROR(
IF(OR(T$11="",$H108=""),"",
SUMIFS(収穫記録!$P:$P,収穫記録!$D:$D,T$11,収穫記録!$I:$I,$I$5,収穫記録!$J:$J,$I$6,収穫記録!$F:$F,$H108,収穫記録!$B:$B,"&gt;="&amp;$I$3,収穫記録!$B:$B,"&lt;="&amp;$I$4)
/_xlfn.UNIQUE(_xlfn._xlws.FILTER($G:$G,$F:$F=$I$7))
/IF($I$8="総計",1,$J108/10)
),0)</f>
        <v/>
      </c>
      <c r="U108" s="58" t="str" cm="1">
        <f t="array" ref="U108">IFERROR(
IF(OR(U$11="",$H108=""),"",
SUMIFS(収穫記録!$P:$P,収穫記録!$D:$D,U$11,収穫記録!$I:$I,$I$5,収穫記録!$J:$J,$I$6,収穫記録!$F:$F,$H108,収穫記録!$B:$B,"&gt;="&amp;$I$3,収穫記録!$B:$B,"&lt;="&amp;$I$4)
/_xlfn.UNIQUE(_xlfn._xlws.FILTER($G:$G,$F:$F=$I$7))
/IF($I$8="総計",1,$J108/10)
),0)</f>
        <v/>
      </c>
      <c r="V108" s="58" t="str" cm="1">
        <f t="array" ref="V108">IFERROR(
IF(OR(V$11="",$H108=""),"",
SUMIFS(収穫記録!$P:$P,収穫記録!$D:$D,V$11,収穫記録!$I:$I,$I$5,収穫記録!$J:$J,$I$6,収穫記録!$F:$F,$H108,収穫記録!$B:$B,"&gt;="&amp;$I$3,収穫記録!$B:$B,"&lt;="&amp;$I$4)
/_xlfn.UNIQUE(_xlfn._xlws.FILTER($G:$G,$F:$F=$I$7))
/IF($I$8="総計",1,$J108/10)
),0)</f>
        <v/>
      </c>
      <c r="W108" s="58" t="str" cm="1">
        <f t="array" ref="W108">IFERROR(
IF(OR(W$11="",$H108=""),"",
SUMIFS(収穫記録!$P:$P,収穫記録!$D:$D,W$11,収穫記録!$I:$I,$I$5,収穫記録!$J:$J,$I$6,収穫記録!$F:$F,$H108,収穫記録!$B:$B,"&gt;="&amp;$I$3,収穫記録!$B:$B,"&lt;="&amp;$I$4)
/_xlfn.UNIQUE(_xlfn._xlws.FILTER($G:$G,$F:$F=$I$7))
/IF($I$8="総計",1,$J108/10)
),0)</f>
        <v/>
      </c>
    </row>
    <row r="109" spans="8:23">
      <c r="H109" s="27"/>
      <c r="I109" s="30"/>
      <c r="J109" s="57"/>
      <c r="K109" s="46" t="str">
        <f t="shared" si="1"/>
        <v/>
      </c>
      <c r="L109" s="47" cm="1">
        <f t="array" ref="L109">IFERROR(
IF(OR(L$11="",$H109=""),"",
SUMIFS(収穫記録!$P:$P,収穫記録!$D:$D,L$11,収穫記録!$I:$I,$I$5,収穫記録!$J:$J,$I$6,収穫記録!$F:$F,$H109,収穫記録!$B:$B,"&gt;="&amp;$I$3,収穫記録!$B:$B,"&lt;="&amp;$I$4)
/_xlfn.UNIQUE(_xlfn._xlws.FILTER($G:$G,$F:$F=$I$7))
/IF($I$8="総計",1,$J109/10)
),0)</f>
        <v>0</v>
      </c>
      <c r="M109" s="58" t="str" cm="1">
        <f t="array" ref="M109">IFERROR(
IF(OR(M$11="",$H109=""),"",
SUMIFS(収穫記録!$P:$P,収穫記録!$D:$D,M$11,収穫記録!$I:$I,$I$5,収穫記録!$J:$J,$I$6,収穫記録!$F:$F,$H109,収穫記録!$B:$B,"&gt;="&amp;$I$3,収穫記録!$B:$B,"&lt;="&amp;$I$4)
/_xlfn.UNIQUE(_xlfn._xlws.FILTER($G:$G,$F:$F=$I$7))
/IF($I$8="総計",1,$J109/10)
),0)</f>
        <v/>
      </c>
      <c r="N109" s="58" t="str" cm="1">
        <f t="array" ref="N109">IFERROR(
IF(OR(N$11="",$H109=""),"",
SUMIFS(収穫記録!$P:$P,収穫記録!$D:$D,N$11,収穫記録!$I:$I,$I$5,収穫記録!$J:$J,$I$6,収穫記録!$F:$F,$H109,収穫記録!$B:$B,"&gt;="&amp;$I$3,収穫記録!$B:$B,"&lt;="&amp;$I$4)
/_xlfn.UNIQUE(_xlfn._xlws.FILTER($G:$G,$F:$F=$I$7))
/IF($I$8="総計",1,$J109/10)
),0)</f>
        <v/>
      </c>
      <c r="O109" s="58" t="str" cm="1">
        <f t="array" ref="O109">IFERROR(
IF(OR(O$11="",$H109=""),"",
SUMIFS(収穫記録!$P:$P,収穫記録!$D:$D,O$11,収穫記録!$I:$I,$I$5,収穫記録!$J:$J,$I$6,収穫記録!$F:$F,$H109,収穫記録!$B:$B,"&gt;="&amp;$I$3,収穫記録!$B:$B,"&lt;="&amp;$I$4)
/_xlfn.UNIQUE(_xlfn._xlws.FILTER($G:$G,$F:$F=$I$7))
/IF($I$8="総計",1,$J109/10)
),0)</f>
        <v/>
      </c>
      <c r="P109" s="58" t="str" cm="1">
        <f t="array" ref="P109">IFERROR(
IF(OR(P$11="",$H109=""),"",
SUMIFS(収穫記録!$P:$P,収穫記録!$D:$D,P$11,収穫記録!$I:$I,$I$5,収穫記録!$J:$J,$I$6,収穫記録!$F:$F,$H109,収穫記録!$B:$B,"&gt;="&amp;$I$3,収穫記録!$B:$B,"&lt;="&amp;$I$4)
/_xlfn.UNIQUE(_xlfn._xlws.FILTER($G:$G,$F:$F=$I$7))
/IF($I$8="総計",1,$J109/10)
),0)</f>
        <v/>
      </c>
      <c r="Q109" s="58" t="str" cm="1">
        <f t="array" ref="Q109">IFERROR(
IF(OR(Q$11="",$H109=""),"",
SUMIFS(収穫記録!$P:$P,収穫記録!$D:$D,Q$11,収穫記録!$I:$I,$I$5,収穫記録!$J:$J,$I$6,収穫記録!$F:$F,$H109,収穫記録!$B:$B,"&gt;="&amp;$I$3,収穫記録!$B:$B,"&lt;="&amp;$I$4)
/_xlfn.UNIQUE(_xlfn._xlws.FILTER($G:$G,$F:$F=$I$7))
/IF($I$8="総計",1,$J109/10)
),0)</f>
        <v/>
      </c>
      <c r="R109" s="58" t="str" cm="1">
        <f t="array" ref="R109">IFERROR(
IF(OR(R$11="",$H109=""),"",
SUMIFS(収穫記録!$P:$P,収穫記録!$D:$D,R$11,収穫記録!$I:$I,$I$5,収穫記録!$J:$J,$I$6,収穫記録!$F:$F,$H109,収穫記録!$B:$B,"&gt;="&amp;$I$3,収穫記録!$B:$B,"&lt;="&amp;$I$4)
/_xlfn.UNIQUE(_xlfn._xlws.FILTER($G:$G,$F:$F=$I$7))
/IF($I$8="総計",1,$J109/10)
),0)</f>
        <v/>
      </c>
      <c r="S109" s="58" t="str" cm="1">
        <f t="array" ref="S109">IFERROR(
IF(OR(S$11="",$H109=""),"",
SUMIFS(収穫記録!$P:$P,収穫記録!$D:$D,S$11,収穫記録!$I:$I,$I$5,収穫記録!$J:$J,$I$6,収穫記録!$F:$F,$H109,収穫記録!$B:$B,"&gt;="&amp;$I$3,収穫記録!$B:$B,"&lt;="&amp;$I$4)
/_xlfn.UNIQUE(_xlfn._xlws.FILTER($G:$G,$F:$F=$I$7))
/IF($I$8="総計",1,$J109/10)
),0)</f>
        <v/>
      </c>
      <c r="T109" s="58" t="str" cm="1">
        <f t="array" ref="T109">IFERROR(
IF(OR(T$11="",$H109=""),"",
SUMIFS(収穫記録!$P:$P,収穫記録!$D:$D,T$11,収穫記録!$I:$I,$I$5,収穫記録!$J:$J,$I$6,収穫記録!$F:$F,$H109,収穫記録!$B:$B,"&gt;="&amp;$I$3,収穫記録!$B:$B,"&lt;="&amp;$I$4)
/_xlfn.UNIQUE(_xlfn._xlws.FILTER($G:$G,$F:$F=$I$7))
/IF($I$8="総計",1,$J109/10)
),0)</f>
        <v/>
      </c>
      <c r="U109" s="58" t="str" cm="1">
        <f t="array" ref="U109">IFERROR(
IF(OR(U$11="",$H109=""),"",
SUMIFS(収穫記録!$P:$P,収穫記録!$D:$D,U$11,収穫記録!$I:$I,$I$5,収穫記録!$J:$J,$I$6,収穫記録!$F:$F,$H109,収穫記録!$B:$B,"&gt;="&amp;$I$3,収穫記録!$B:$B,"&lt;="&amp;$I$4)
/_xlfn.UNIQUE(_xlfn._xlws.FILTER($G:$G,$F:$F=$I$7))
/IF($I$8="総計",1,$J109/10)
),0)</f>
        <v/>
      </c>
      <c r="V109" s="58" t="str" cm="1">
        <f t="array" ref="V109">IFERROR(
IF(OR(V$11="",$H109=""),"",
SUMIFS(収穫記録!$P:$P,収穫記録!$D:$D,V$11,収穫記録!$I:$I,$I$5,収穫記録!$J:$J,$I$6,収穫記録!$F:$F,$H109,収穫記録!$B:$B,"&gt;="&amp;$I$3,収穫記録!$B:$B,"&lt;="&amp;$I$4)
/_xlfn.UNIQUE(_xlfn._xlws.FILTER($G:$G,$F:$F=$I$7))
/IF($I$8="総計",1,$J109/10)
),0)</f>
        <v/>
      </c>
      <c r="W109" s="58" t="str" cm="1">
        <f t="array" ref="W109">IFERROR(
IF(OR(W$11="",$H109=""),"",
SUMIFS(収穫記録!$P:$P,収穫記録!$D:$D,W$11,収穫記録!$I:$I,$I$5,収穫記録!$J:$J,$I$6,収穫記録!$F:$F,$H109,収穫記録!$B:$B,"&gt;="&amp;$I$3,収穫記録!$B:$B,"&lt;="&amp;$I$4)
/_xlfn.UNIQUE(_xlfn._xlws.FILTER($G:$G,$F:$F=$I$7))
/IF($I$8="総計",1,$J109/10)
),0)</f>
        <v/>
      </c>
    </row>
    <row r="110" spans="8:23">
      <c r="H110" s="27"/>
      <c r="I110" s="30"/>
      <c r="J110" s="57"/>
      <c r="K110" s="46" t="str">
        <f t="shared" si="1"/>
        <v/>
      </c>
      <c r="L110" s="47" cm="1">
        <f t="array" ref="L110">IFERROR(
IF(OR(L$11="",$H110=""),"",
SUMIFS(収穫記録!$P:$P,収穫記録!$D:$D,L$11,収穫記録!$I:$I,$I$5,収穫記録!$J:$J,$I$6,収穫記録!$F:$F,$H110,収穫記録!$B:$B,"&gt;="&amp;$I$3,収穫記録!$B:$B,"&lt;="&amp;$I$4)
/_xlfn.UNIQUE(_xlfn._xlws.FILTER($G:$G,$F:$F=$I$7))
/IF($I$8="総計",1,$J110/10)
),0)</f>
        <v>0</v>
      </c>
      <c r="M110" s="58" t="str" cm="1">
        <f t="array" ref="M110">IFERROR(
IF(OR(M$11="",$H110=""),"",
SUMIFS(収穫記録!$P:$P,収穫記録!$D:$D,M$11,収穫記録!$I:$I,$I$5,収穫記録!$J:$J,$I$6,収穫記録!$F:$F,$H110,収穫記録!$B:$B,"&gt;="&amp;$I$3,収穫記録!$B:$B,"&lt;="&amp;$I$4)
/_xlfn.UNIQUE(_xlfn._xlws.FILTER($G:$G,$F:$F=$I$7))
/IF($I$8="総計",1,$J110/10)
),0)</f>
        <v/>
      </c>
      <c r="N110" s="58" t="str" cm="1">
        <f t="array" ref="N110">IFERROR(
IF(OR(N$11="",$H110=""),"",
SUMIFS(収穫記録!$P:$P,収穫記録!$D:$D,N$11,収穫記録!$I:$I,$I$5,収穫記録!$J:$J,$I$6,収穫記録!$F:$F,$H110,収穫記録!$B:$B,"&gt;="&amp;$I$3,収穫記録!$B:$B,"&lt;="&amp;$I$4)
/_xlfn.UNIQUE(_xlfn._xlws.FILTER($G:$G,$F:$F=$I$7))
/IF($I$8="総計",1,$J110/10)
),0)</f>
        <v/>
      </c>
      <c r="O110" s="58" t="str" cm="1">
        <f t="array" ref="O110">IFERROR(
IF(OR(O$11="",$H110=""),"",
SUMIFS(収穫記録!$P:$P,収穫記録!$D:$D,O$11,収穫記録!$I:$I,$I$5,収穫記録!$J:$J,$I$6,収穫記録!$F:$F,$H110,収穫記録!$B:$B,"&gt;="&amp;$I$3,収穫記録!$B:$B,"&lt;="&amp;$I$4)
/_xlfn.UNIQUE(_xlfn._xlws.FILTER($G:$G,$F:$F=$I$7))
/IF($I$8="総計",1,$J110/10)
),0)</f>
        <v/>
      </c>
      <c r="P110" s="58" t="str" cm="1">
        <f t="array" ref="P110">IFERROR(
IF(OR(P$11="",$H110=""),"",
SUMIFS(収穫記録!$P:$P,収穫記録!$D:$D,P$11,収穫記録!$I:$I,$I$5,収穫記録!$J:$J,$I$6,収穫記録!$F:$F,$H110,収穫記録!$B:$B,"&gt;="&amp;$I$3,収穫記録!$B:$B,"&lt;="&amp;$I$4)
/_xlfn.UNIQUE(_xlfn._xlws.FILTER($G:$G,$F:$F=$I$7))
/IF($I$8="総計",1,$J110/10)
),0)</f>
        <v/>
      </c>
      <c r="Q110" s="58" t="str" cm="1">
        <f t="array" ref="Q110">IFERROR(
IF(OR(Q$11="",$H110=""),"",
SUMIFS(収穫記録!$P:$P,収穫記録!$D:$D,Q$11,収穫記録!$I:$I,$I$5,収穫記録!$J:$J,$I$6,収穫記録!$F:$F,$H110,収穫記録!$B:$B,"&gt;="&amp;$I$3,収穫記録!$B:$B,"&lt;="&amp;$I$4)
/_xlfn.UNIQUE(_xlfn._xlws.FILTER($G:$G,$F:$F=$I$7))
/IF($I$8="総計",1,$J110/10)
),0)</f>
        <v/>
      </c>
      <c r="R110" s="58" t="str" cm="1">
        <f t="array" ref="R110">IFERROR(
IF(OR(R$11="",$H110=""),"",
SUMIFS(収穫記録!$P:$P,収穫記録!$D:$D,R$11,収穫記録!$I:$I,$I$5,収穫記録!$J:$J,$I$6,収穫記録!$F:$F,$H110,収穫記録!$B:$B,"&gt;="&amp;$I$3,収穫記録!$B:$B,"&lt;="&amp;$I$4)
/_xlfn.UNIQUE(_xlfn._xlws.FILTER($G:$G,$F:$F=$I$7))
/IF($I$8="総計",1,$J110/10)
),0)</f>
        <v/>
      </c>
      <c r="S110" s="58" t="str" cm="1">
        <f t="array" ref="S110">IFERROR(
IF(OR(S$11="",$H110=""),"",
SUMIFS(収穫記録!$P:$P,収穫記録!$D:$D,S$11,収穫記録!$I:$I,$I$5,収穫記録!$J:$J,$I$6,収穫記録!$F:$F,$H110,収穫記録!$B:$B,"&gt;="&amp;$I$3,収穫記録!$B:$B,"&lt;="&amp;$I$4)
/_xlfn.UNIQUE(_xlfn._xlws.FILTER($G:$G,$F:$F=$I$7))
/IF($I$8="総計",1,$J110/10)
),0)</f>
        <v/>
      </c>
      <c r="T110" s="58" t="str" cm="1">
        <f t="array" ref="T110">IFERROR(
IF(OR(T$11="",$H110=""),"",
SUMIFS(収穫記録!$P:$P,収穫記録!$D:$D,T$11,収穫記録!$I:$I,$I$5,収穫記録!$J:$J,$I$6,収穫記録!$F:$F,$H110,収穫記録!$B:$B,"&gt;="&amp;$I$3,収穫記録!$B:$B,"&lt;="&amp;$I$4)
/_xlfn.UNIQUE(_xlfn._xlws.FILTER($G:$G,$F:$F=$I$7))
/IF($I$8="総計",1,$J110/10)
),0)</f>
        <v/>
      </c>
      <c r="U110" s="58" t="str" cm="1">
        <f t="array" ref="U110">IFERROR(
IF(OR(U$11="",$H110=""),"",
SUMIFS(収穫記録!$P:$P,収穫記録!$D:$D,U$11,収穫記録!$I:$I,$I$5,収穫記録!$J:$J,$I$6,収穫記録!$F:$F,$H110,収穫記録!$B:$B,"&gt;="&amp;$I$3,収穫記録!$B:$B,"&lt;="&amp;$I$4)
/_xlfn.UNIQUE(_xlfn._xlws.FILTER($G:$G,$F:$F=$I$7))
/IF($I$8="総計",1,$J110/10)
),0)</f>
        <v/>
      </c>
      <c r="V110" s="58" t="str" cm="1">
        <f t="array" ref="V110">IFERROR(
IF(OR(V$11="",$H110=""),"",
SUMIFS(収穫記録!$P:$P,収穫記録!$D:$D,V$11,収穫記録!$I:$I,$I$5,収穫記録!$J:$J,$I$6,収穫記録!$F:$F,$H110,収穫記録!$B:$B,"&gt;="&amp;$I$3,収穫記録!$B:$B,"&lt;="&amp;$I$4)
/_xlfn.UNIQUE(_xlfn._xlws.FILTER($G:$G,$F:$F=$I$7))
/IF($I$8="総計",1,$J110/10)
),0)</f>
        <v/>
      </c>
      <c r="W110" s="58" t="str" cm="1">
        <f t="array" ref="W110">IFERROR(
IF(OR(W$11="",$H110=""),"",
SUMIFS(収穫記録!$P:$P,収穫記録!$D:$D,W$11,収穫記録!$I:$I,$I$5,収穫記録!$J:$J,$I$6,収穫記録!$F:$F,$H110,収穫記録!$B:$B,"&gt;="&amp;$I$3,収穫記録!$B:$B,"&lt;="&amp;$I$4)
/_xlfn.UNIQUE(_xlfn._xlws.FILTER($G:$G,$F:$F=$I$7))
/IF($I$8="総計",1,$J110/10)
),0)</f>
        <v/>
      </c>
    </row>
    <row r="111" spans="8:23">
      <c r="H111" s="27"/>
      <c r="I111" s="30"/>
      <c r="J111" s="57"/>
      <c r="K111" s="46" t="str">
        <f t="shared" si="1"/>
        <v/>
      </c>
      <c r="L111" s="47" cm="1">
        <f t="array" ref="L111">IFERROR(
IF(OR(L$11="",$H111=""),"",
SUMIFS(収穫記録!$P:$P,収穫記録!$D:$D,L$11,収穫記録!$I:$I,$I$5,収穫記録!$J:$J,$I$6,収穫記録!$F:$F,$H111,収穫記録!$B:$B,"&gt;="&amp;$I$3,収穫記録!$B:$B,"&lt;="&amp;$I$4)
/_xlfn.UNIQUE(_xlfn._xlws.FILTER($G:$G,$F:$F=$I$7))
/IF($I$8="総計",1,$J111/10)
),0)</f>
        <v>0</v>
      </c>
      <c r="M111" s="58" t="str" cm="1">
        <f t="array" ref="M111">IFERROR(
IF(OR(M$11="",$H111=""),"",
SUMIFS(収穫記録!$P:$P,収穫記録!$D:$D,M$11,収穫記録!$I:$I,$I$5,収穫記録!$J:$J,$I$6,収穫記録!$F:$F,$H111,収穫記録!$B:$B,"&gt;="&amp;$I$3,収穫記録!$B:$B,"&lt;="&amp;$I$4)
/_xlfn.UNIQUE(_xlfn._xlws.FILTER($G:$G,$F:$F=$I$7))
/IF($I$8="総計",1,$J111/10)
),0)</f>
        <v/>
      </c>
      <c r="N111" s="58" t="str" cm="1">
        <f t="array" ref="N111">IFERROR(
IF(OR(N$11="",$H111=""),"",
SUMIFS(収穫記録!$P:$P,収穫記録!$D:$D,N$11,収穫記録!$I:$I,$I$5,収穫記録!$J:$J,$I$6,収穫記録!$F:$F,$H111,収穫記録!$B:$B,"&gt;="&amp;$I$3,収穫記録!$B:$B,"&lt;="&amp;$I$4)
/_xlfn.UNIQUE(_xlfn._xlws.FILTER($G:$G,$F:$F=$I$7))
/IF($I$8="総計",1,$J111/10)
),0)</f>
        <v/>
      </c>
      <c r="O111" s="58" t="str" cm="1">
        <f t="array" ref="O111">IFERROR(
IF(OR(O$11="",$H111=""),"",
SUMIFS(収穫記録!$P:$P,収穫記録!$D:$D,O$11,収穫記録!$I:$I,$I$5,収穫記録!$J:$J,$I$6,収穫記録!$F:$F,$H111,収穫記録!$B:$B,"&gt;="&amp;$I$3,収穫記録!$B:$B,"&lt;="&amp;$I$4)
/_xlfn.UNIQUE(_xlfn._xlws.FILTER($G:$G,$F:$F=$I$7))
/IF($I$8="総計",1,$J111/10)
),0)</f>
        <v/>
      </c>
      <c r="P111" s="58" t="str" cm="1">
        <f t="array" ref="P111">IFERROR(
IF(OR(P$11="",$H111=""),"",
SUMIFS(収穫記録!$P:$P,収穫記録!$D:$D,P$11,収穫記録!$I:$I,$I$5,収穫記録!$J:$J,$I$6,収穫記録!$F:$F,$H111,収穫記録!$B:$B,"&gt;="&amp;$I$3,収穫記録!$B:$B,"&lt;="&amp;$I$4)
/_xlfn.UNIQUE(_xlfn._xlws.FILTER($G:$G,$F:$F=$I$7))
/IF($I$8="総計",1,$J111/10)
),0)</f>
        <v/>
      </c>
      <c r="Q111" s="58" t="str" cm="1">
        <f t="array" ref="Q111">IFERROR(
IF(OR(Q$11="",$H111=""),"",
SUMIFS(収穫記録!$P:$P,収穫記録!$D:$D,Q$11,収穫記録!$I:$I,$I$5,収穫記録!$J:$J,$I$6,収穫記録!$F:$F,$H111,収穫記録!$B:$B,"&gt;="&amp;$I$3,収穫記録!$B:$B,"&lt;="&amp;$I$4)
/_xlfn.UNIQUE(_xlfn._xlws.FILTER($G:$G,$F:$F=$I$7))
/IF($I$8="総計",1,$J111/10)
),0)</f>
        <v/>
      </c>
      <c r="R111" s="58" t="str" cm="1">
        <f t="array" ref="R111">IFERROR(
IF(OR(R$11="",$H111=""),"",
SUMIFS(収穫記録!$P:$P,収穫記録!$D:$D,R$11,収穫記録!$I:$I,$I$5,収穫記録!$J:$J,$I$6,収穫記録!$F:$F,$H111,収穫記録!$B:$B,"&gt;="&amp;$I$3,収穫記録!$B:$B,"&lt;="&amp;$I$4)
/_xlfn.UNIQUE(_xlfn._xlws.FILTER($G:$G,$F:$F=$I$7))
/IF($I$8="総計",1,$J111/10)
),0)</f>
        <v/>
      </c>
      <c r="S111" s="58" t="str" cm="1">
        <f t="array" ref="S111">IFERROR(
IF(OR(S$11="",$H111=""),"",
SUMIFS(収穫記録!$P:$P,収穫記録!$D:$D,S$11,収穫記録!$I:$I,$I$5,収穫記録!$J:$J,$I$6,収穫記録!$F:$F,$H111,収穫記録!$B:$B,"&gt;="&amp;$I$3,収穫記録!$B:$B,"&lt;="&amp;$I$4)
/_xlfn.UNIQUE(_xlfn._xlws.FILTER($G:$G,$F:$F=$I$7))
/IF($I$8="総計",1,$J111/10)
),0)</f>
        <v/>
      </c>
      <c r="T111" s="58" t="str" cm="1">
        <f t="array" ref="T111">IFERROR(
IF(OR(T$11="",$H111=""),"",
SUMIFS(収穫記録!$P:$P,収穫記録!$D:$D,T$11,収穫記録!$I:$I,$I$5,収穫記録!$J:$J,$I$6,収穫記録!$F:$F,$H111,収穫記録!$B:$B,"&gt;="&amp;$I$3,収穫記録!$B:$B,"&lt;="&amp;$I$4)
/_xlfn.UNIQUE(_xlfn._xlws.FILTER($G:$G,$F:$F=$I$7))
/IF($I$8="総計",1,$J111/10)
),0)</f>
        <v/>
      </c>
      <c r="U111" s="58" t="str" cm="1">
        <f t="array" ref="U111">IFERROR(
IF(OR(U$11="",$H111=""),"",
SUMIFS(収穫記録!$P:$P,収穫記録!$D:$D,U$11,収穫記録!$I:$I,$I$5,収穫記録!$J:$J,$I$6,収穫記録!$F:$F,$H111,収穫記録!$B:$B,"&gt;="&amp;$I$3,収穫記録!$B:$B,"&lt;="&amp;$I$4)
/_xlfn.UNIQUE(_xlfn._xlws.FILTER($G:$G,$F:$F=$I$7))
/IF($I$8="総計",1,$J111/10)
),0)</f>
        <v/>
      </c>
      <c r="V111" s="58" t="str" cm="1">
        <f t="array" ref="V111">IFERROR(
IF(OR(V$11="",$H111=""),"",
SUMIFS(収穫記録!$P:$P,収穫記録!$D:$D,V$11,収穫記録!$I:$I,$I$5,収穫記録!$J:$J,$I$6,収穫記録!$F:$F,$H111,収穫記録!$B:$B,"&gt;="&amp;$I$3,収穫記録!$B:$B,"&lt;="&amp;$I$4)
/_xlfn.UNIQUE(_xlfn._xlws.FILTER($G:$G,$F:$F=$I$7))
/IF($I$8="総計",1,$J111/10)
),0)</f>
        <v/>
      </c>
      <c r="W111" s="58" t="str" cm="1">
        <f t="array" ref="W111">IFERROR(
IF(OR(W$11="",$H111=""),"",
SUMIFS(収穫記録!$P:$P,収穫記録!$D:$D,W$11,収穫記録!$I:$I,$I$5,収穫記録!$J:$J,$I$6,収穫記録!$F:$F,$H111,収穫記録!$B:$B,"&gt;="&amp;$I$3,収穫記録!$B:$B,"&lt;="&amp;$I$4)
/_xlfn.UNIQUE(_xlfn._xlws.FILTER($G:$G,$F:$F=$I$7))
/IF($I$8="総計",1,$J111/10)
),0)</f>
        <v/>
      </c>
    </row>
    <row r="112" spans="8:23">
      <c r="H112" s="27"/>
      <c r="I112" s="30"/>
      <c r="J112" s="57"/>
      <c r="K112" s="46" t="str">
        <f t="shared" si="1"/>
        <v/>
      </c>
      <c r="L112" s="47" cm="1">
        <f t="array" ref="L112">IFERROR(
IF(OR(L$11="",$H112=""),"",
SUMIFS(収穫記録!$P:$P,収穫記録!$D:$D,L$11,収穫記録!$I:$I,$I$5,収穫記録!$J:$J,$I$6,収穫記録!$F:$F,$H112,収穫記録!$B:$B,"&gt;="&amp;$I$3,収穫記録!$B:$B,"&lt;="&amp;$I$4)
/_xlfn.UNIQUE(_xlfn._xlws.FILTER($G:$G,$F:$F=$I$7))
/IF($I$8="総計",1,$J112/10)
),0)</f>
        <v>0</v>
      </c>
      <c r="M112" s="58" t="str" cm="1">
        <f t="array" ref="M112">IFERROR(
IF(OR(M$11="",$H112=""),"",
SUMIFS(収穫記録!$P:$P,収穫記録!$D:$D,M$11,収穫記録!$I:$I,$I$5,収穫記録!$J:$J,$I$6,収穫記録!$F:$F,$H112,収穫記録!$B:$B,"&gt;="&amp;$I$3,収穫記録!$B:$B,"&lt;="&amp;$I$4)
/_xlfn.UNIQUE(_xlfn._xlws.FILTER($G:$G,$F:$F=$I$7))
/IF($I$8="総計",1,$J112/10)
),0)</f>
        <v/>
      </c>
      <c r="N112" s="58" t="str" cm="1">
        <f t="array" ref="N112">IFERROR(
IF(OR(N$11="",$H112=""),"",
SUMIFS(収穫記録!$P:$P,収穫記録!$D:$D,N$11,収穫記録!$I:$I,$I$5,収穫記録!$J:$J,$I$6,収穫記録!$F:$F,$H112,収穫記録!$B:$B,"&gt;="&amp;$I$3,収穫記録!$B:$B,"&lt;="&amp;$I$4)
/_xlfn.UNIQUE(_xlfn._xlws.FILTER($G:$G,$F:$F=$I$7))
/IF($I$8="総計",1,$J112/10)
),0)</f>
        <v/>
      </c>
      <c r="O112" s="58" t="str" cm="1">
        <f t="array" ref="O112">IFERROR(
IF(OR(O$11="",$H112=""),"",
SUMIFS(収穫記録!$P:$P,収穫記録!$D:$D,O$11,収穫記録!$I:$I,$I$5,収穫記録!$J:$J,$I$6,収穫記録!$F:$F,$H112,収穫記録!$B:$B,"&gt;="&amp;$I$3,収穫記録!$B:$B,"&lt;="&amp;$I$4)
/_xlfn.UNIQUE(_xlfn._xlws.FILTER($G:$G,$F:$F=$I$7))
/IF($I$8="総計",1,$J112/10)
),0)</f>
        <v/>
      </c>
      <c r="P112" s="58" t="str" cm="1">
        <f t="array" ref="P112">IFERROR(
IF(OR(P$11="",$H112=""),"",
SUMIFS(収穫記録!$P:$P,収穫記録!$D:$D,P$11,収穫記録!$I:$I,$I$5,収穫記録!$J:$J,$I$6,収穫記録!$F:$F,$H112,収穫記録!$B:$B,"&gt;="&amp;$I$3,収穫記録!$B:$B,"&lt;="&amp;$I$4)
/_xlfn.UNIQUE(_xlfn._xlws.FILTER($G:$G,$F:$F=$I$7))
/IF($I$8="総計",1,$J112/10)
),0)</f>
        <v/>
      </c>
      <c r="Q112" s="58" t="str" cm="1">
        <f t="array" ref="Q112">IFERROR(
IF(OR(Q$11="",$H112=""),"",
SUMIFS(収穫記録!$P:$P,収穫記録!$D:$D,Q$11,収穫記録!$I:$I,$I$5,収穫記録!$J:$J,$I$6,収穫記録!$F:$F,$H112,収穫記録!$B:$B,"&gt;="&amp;$I$3,収穫記録!$B:$B,"&lt;="&amp;$I$4)
/_xlfn.UNIQUE(_xlfn._xlws.FILTER($G:$G,$F:$F=$I$7))
/IF($I$8="総計",1,$J112/10)
),0)</f>
        <v/>
      </c>
      <c r="R112" s="58" t="str" cm="1">
        <f t="array" ref="R112">IFERROR(
IF(OR(R$11="",$H112=""),"",
SUMIFS(収穫記録!$P:$P,収穫記録!$D:$D,R$11,収穫記録!$I:$I,$I$5,収穫記録!$J:$J,$I$6,収穫記録!$F:$F,$H112,収穫記録!$B:$B,"&gt;="&amp;$I$3,収穫記録!$B:$B,"&lt;="&amp;$I$4)
/_xlfn.UNIQUE(_xlfn._xlws.FILTER($G:$G,$F:$F=$I$7))
/IF($I$8="総計",1,$J112/10)
),0)</f>
        <v/>
      </c>
      <c r="S112" s="58" t="str" cm="1">
        <f t="array" ref="S112">IFERROR(
IF(OR(S$11="",$H112=""),"",
SUMIFS(収穫記録!$P:$P,収穫記録!$D:$D,S$11,収穫記録!$I:$I,$I$5,収穫記録!$J:$J,$I$6,収穫記録!$F:$F,$H112,収穫記録!$B:$B,"&gt;="&amp;$I$3,収穫記録!$B:$B,"&lt;="&amp;$I$4)
/_xlfn.UNIQUE(_xlfn._xlws.FILTER($G:$G,$F:$F=$I$7))
/IF($I$8="総計",1,$J112/10)
),0)</f>
        <v/>
      </c>
      <c r="T112" s="58" t="str" cm="1">
        <f t="array" ref="T112">IFERROR(
IF(OR(T$11="",$H112=""),"",
SUMIFS(収穫記録!$P:$P,収穫記録!$D:$D,T$11,収穫記録!$I:$I,$I$5,収穫記録!$J:$J,$I$6,収穫記録!$F:$F,$H112,収穫記録!$B:$B,"&gt;="&amp;$I$3,収穫記録!$B:$B,"&lt;="&amp;$I$4)
/_xlfn.UNIQUE(_xlfn._xlws.FILTER($G:$G,$F:$F=$I$7))
/IF($I$8="総計",1,$J112/10)
),0)</f>
        <v/>
      </c>
      <c r="U112" s="58" t="str" cm="1">
        <f t="array" ref="U112">IFERROR(
IF(OR(U$11="",$H112=""),"",
SUMIFS(収穫記録!$P:$P,収穫記録!$D:$D,U$11,収穫記録!$I:$I,$I$5,収穫記録!$J:$J,$I$6,収穫記録!$F:$F,$H112,収穫記録!$B:$B,"&gt;="&amp;$I$3,収穫記録!$B:$B,"&lt;="&amp;$I$4)
/_xlfn.UNIQUE(_xlfn._xlws.FILTER($G:$G,$F:$F=$I$7))
/IF($I$8="総計",1,$J112/10)
),0)</f>
        <v/>
      </c>
      <c r="V112" s="58" t="str" cm="1">
        <f t="array" ref="V112">IFERROR(
IF(OR(V$11="",$H112=""),"",
SUMIFS(収穫記録!$P:$P,収穫記録!$D:$D,V$11,収穫記録!$I:$I,$I$5,収穫記録!$J:$J,$I$6,収穫記録!$F:$F,$H112,収穫記録!$B:$B,"&gt;="&amp;$I$3,収穫記録!$B:$B,"&lt;="&amp;$I$4)
/_xlfn.UNIQUE(_xlfn._xlws.FILTER($G:$G,$F:$F=$I$7))
/IF($I$8="総計",1,$J112/10)
),0)</f>
        <v/>
      </c>
      <c r="W112" s="58" t="str" cm="1">
        <f t="array" ref="W112">IFERROR(
IF(OR(W$11="",$H112=""),"",
SUMIFS(収穫記録!$P:$P,収穫記録!$D:$D,W$11,収穫記録!$I:$I,$I$5,収穫記録!$J:$J,$I$6,収穫記録!$F:$F,$H112,収穫記録!$B:$B,"&gt;="&amp;$I$3,収穫記録!$B:$B,"&lt;="&amp;$I$4)
/_xlfn.UNIQUE(_xlfn._xlws.FILTER($G:$G,$F:$F=$I$7))
/IF($I$8="総計",1,$J112/10)
),0)</f>
        <v/>
      </c>
    </row>
    <row r="113" spans="8:23">
      <c r="H113" s="27"/>
      <c r="I113" s="30"/>
      <c r="J113" s="57"/>
      <c r="K113" s="46" t="str">
        <f t="shared" si="1"/>
        <v/>
      </c>
      <c r="L113" s="47" cm="1">
        <f t="array" ref="L113">IFERROR(
IF(OR(L$11="",$H113=""),"",
SUMIFS(収穫記録!$P:$P,収穫記録!$D:$D,L$11,収穫記録!$I:$I,$I$5,収穫記録!$J:$J,$I$6,収穫記録!$F:$F,$H113,収穫記録!$B:$B,"&gt;="&amp;$I$3,収穫記録!$B:$B,"&lt;="&amp;$I$4)
/_xlfn.UNIQUE(_xlfn._xlws.FILTER($G:$G,$F:$F=$I$7))
/IF($I$8="総計",1,$J113/10)
),0)</f>
        <v>0</v>
      </c>
      <c r="M113" s="58" t="str" cm="1">
        <f t="array" ref="M113">IFERROR(
IF(OR(M$11="",$H113=""),"",
SUMIFS(収穫記録!$P:$P,収穫記録!$D:$D,M$11,収穫記録!$I:$I,$I$5,収穫記録!$J:$J,$I$6,収穫記録!$F:$F,$H113,収穫記録!$B:$B,"&gt;="&amp;$I$3,収穫記録!$B:$B,"&lt;="&amp;$I$4)
/_xlfn.UNIQUE(_xlfn._xlws.FILTER($G:$G,$F:$F=$I$7))
/IF($I$8="総計",1,$J113/10)
),0)</f>
        <v/>
      </c>
      <c r="N113" s="58" t="str" cm="1">
        <f t="array" ref="N113">IFERROR(
IF(OR(N$11="",$H113=""),"",
SUMIFS(収穫記録!$P:$P,収穫記録!$D:$D,N$11,収穫記録!$I:$I,$I$5,収穫記録!$J:$J,$I$6,収穫記録!$F:$F,$H113,収穫記録!$B:$B,"&gt;="&amp;$I$3,収穫記録!$B:$B,"&lt;="&amp;$I$4)
/_xlfn.UNIQUE(_xlfn._xlws.FILTER($G:$G,$F:$F=$I$7))
/IF($I$8="総計",1,$J113/10)
),0)</f>
        <v/>
      </c>
      <c r="O113" s="58" t="str" cm="1">
        <f t="array" ref="O113">IFERROR(
IF(OR(O$11="",$H113=""),"",
SUMIFS(収穫記録!$P:$P,収穫記録!$D:$D,O$11,収穫記録!$I:$I,$I$5,収穫記録!$J:$J,$I$6,収穫記録!$F:$F,$H113,収穫記録!$B:$B,"&gt;="&amp;$I$3,収穫記録!$B:$B,"&lt;="&amp;$I$4)
/_xlfn.UNIQUE(_xlfn._xlws.FILTER($G:$G,$F:$F=$I$7))
/IF($I$8="総計",1,$J113/10)
),0)</f>
        <v/>
      </c>
      <c r="P113" s="58" t="str" cm="1">
        <f t="array" ref="P113">IFERROR(
IF(OR(P$11="",$H113=""),"",
SUMIFS(収穫記録!$P:$P,収穫記録!$D:$D,P$11,収穫記録!$I:$I,$I$5,収穫記録!$J:$J,$I$6,収穫記録!$F:$F,$H113,収穫記録!$B:$B,"&gt;="&amp;$I$3,収穫記録!$B:$B,"&lt;="&amp;$I$4)
/_xlfn.UNIQUE(_xlfn._xlws.FILTER($G:$G,$F:$F=$I$7))
/IF($I$8="総計",1,$J113/10)
),0)</f>
        <v/>
      </c>
      <c r="Q113" s="58" t="str" cm="1">
        <f t="array" ref="Q113">IFERROR(
IF(OR(Q$11="",$H113=""),"",
SUMIFS(収穫記録!$P:$P,収穫記録!$D:$D,Q$11,収穫記録!$I:$I,$I$5,収穫記録!$J:$J,$I$6,収穫記録!$F:$F,$H113,収穫記録!$B:$B,"&gt;="&amp;$I$3,収穫記録!$B:$B,"&lt;="&amp;$I$4)
/_xlfn.UNIQUE(_xlfn._xlws.FILTER($G:$G,$F:$F=$I$7))
/IF($I$8="総計",1,$J113/10)
),0)</f>
        <v/>
      </c>
      <c r="R113" s="58" t="str" cm="1">
        <f t="array" ref="R113">IFERROR(
IF(OR(R$11="",$H113=""),"",
SUMIFS(収穫記録!$P:$P,収穫記録!$D:$D,R$11,収穫記録!$I:$I,$I$5,収穫記録!$J:$J,$I$6,収穫記録!$F:$F,$H113,収穫記録!$B:$B,"&gt;="&amp;$I$3,収穫記録!$B:$B,"&lt;="&amp;$I$4)
/_xlfn.UNIQUE(_xlfn._xlws.FILTER($G:$G,$F:$F=$I$7))
/IF($I$8="総計",1,$J113/10)
),0)</f>
        <v/>
      </c>
      <c r="S113" s="58" t="str" cm="1">
        <f t="array" ref="S113">IFERROR(
IF(OR(S$11="",$H113=""),"",
SUMIFS(収穫記録!$P:$P,収穫記録!$D:$D,S$11,収穫記録!$I:$I,$I$5,収穫記録!$J:$J,$I$6,収穫記録!$F:$F,$H113,収穫記録!$B:$B,"&gt;="&amp;$I$3,収穫記録!$B:$B,"&lt;="&amp;$I$4)
/_xlfn.UNIQUE(_xlfn._xlws.FILTER($G:$G,$F:$F=$I$7))
/IF($I$8="総計",1,$J113/10)
),0)</f>
        <v/>
      </c>
      <c r="T113" s="58" t="str" cm="1">
        <f t="array" ref="T113">IFERROR(
IF(OR(T$11="",$H113=""),"",
SUMIFS(収穫記録!$P:$P,収穫記録!$D:$D,T$11,収穫記録!$I:$I,$I$5,収穫記録!$J:$J,$I$6,収穫記録!$F:$F,$H113,収穫記録!$B:$B,"&gt;="&amp;$I$3,収穫記録!$B:$B,"&lt;="&amp;$I$4)
/_xlfn.UNIQUE(_xlfn._xlws.FILTER($G:$G,$F:$F=$I$7))
/IF($I$8="総計",1,$J113/10)
),0)</f>
        <v/>
      </c>
      <c r="U113" s="58" t="str" cm="1">
        <f t="array" ref="U113">IFERROR(
IF(OR(U$11="",$H113=""),"",
SUMIFS(収穫記録!$P:$P,収穫記録!$D:$D,U$11,収穫記録!$I:$I,$I$5,収穫記録!$J:$J,$I$6,収穫記録!$F:$F,$H113,収穫記録!$B:$B,"&gt;="&amp;$I$3,収穫記録!$B:$B,"&lt;="&amp;$I$4)
/_xlfn.UNIQUE(_xlfn._xlws.FILTER($G:$G,$F:$F=$I$7))
/IF($I$8="総計",1,$J113/10)
),0)</f>
        <v/>
      </c>
      <c r="V113" s="58" t="str" cm="1">
        <f t="array" ref="V113">IFERROR(
IF(OR(V$11="",$H113=""),"",
SUMIFS(収穫記録!$P:$P,収穫記録!$D:$D,V$11,収穫記録!$I:$I,$I$5,収穫記録!$J:$J,$I$6,収穫記録!$F:$F,$H113,収穫記録!$B:$B,"&gt;="&amp;$I$3,収穫記録!$B:$B,"&lt;="&amp;$I$4)
/_xlfn.UNIQUE(_xlfn._xlws.FILTER($G:$G,$F:$F=$I$7))
/IF($I$8="総計",1,$J113/10)
),0)</f>
        <v/>
      </c>
      <c r="W113" s="58" t="str" cm="1">
        <f t="array" ref="W113">IFERROR(
IF(OR(W$11="",$H113=""),"",
SUMIFS(収穫記録!$P:$P,収穫記録!$D:$D,W$11,収穫記録!$I:$I,$I$5,収穫記録!$J:$J,$I$6,収穫記録!$F:$F,$H113,収穫記録!$B:$B,"&gt;="&amp;$I$3,収穫記録!$B:$B,"&lt;="&amp;$I$4)
/_xlfn.UNIQUE(_xlfn._xlws.FILTER($G:$G,$F:$F=$I$7))
/IF($I$8="総計",1,$J113/10)
),0)</f>
        <v/>
      </c>
    </row>
    <row r="114" spans="8:23">
      <c r="H114" s="27"/>
      <c r="I114" s="30"/>
      <c r="J114" s="57"/>
      <c r="K114" s="46" t="str">
        <f t="shared" si="1"/>
        <v/>
      </c>
      <c r="L114" s="47" cm="1">
        <f t="array" ref="L114">IFERROR(
IF(OR(L$11="",$H114=""),"",
SUMIFS(収穫記録!$P:$P,収穫記録!$D:$D,L$11,収穫記録!$I:$I,$I$5,収穫記録!$J:$J,$I$6,収穫記録!$F:$F,$H114,収穫記録!$B:$B,"&gt;="&amp;$I$3,収穫記録!$B:$B,"&lt;="&amp;$I$4)
/_xlfn.UNIQUE(_xlfn._xlws.FILTER($G:$G,$F:$F=$I$7))
/IF($I$8="総計",1,$J114/10)
),0)</f>
        <v>0</v>
      </c>
      <c r="M114" s="58" t="str" cm="1">
        <f t="array" ref="M114">IFERROR(
IF(OR(M$11="",$H114=""),"",
SUMIFS(収穫記録!$P:$P,収穫記録!$D:$D,M$11,収穫記録!$I:$I,$I$5,収穫記録!$J:$J,$I$6,収穫記録!$F:$F,$H114,収穫記録!$B:$B,"&gt;="&amp;$I$3,収穫記録!$B:$B,"&lt;="&amp;$I$4)
/_xlfn.UNIQUE(_xlfn._xlws.FILTER($G:$G,$F:$F=$I$7))
/IF($I$8="総計",1,$J114/10)
),0)</f>
        <v/>
      </c>
      <c r="N114" s="58" t="str" cm="1">
        <f t="array" ref="N114">IFERROR(
IF(OR(N$11="",$H114=""),"",
SUMIFS(収穫記録!$P:$P,収穫記録!$D:$D,N$11,収穫記録!$I:$I,$I$5,収穫記録!$J:$J,$I$6,収穫記録!$F:$F,$H114,収穫記録!$B:$B,"&gt;="&amp;$I$3,収穫記録!$B:$B,"&lt;="&amp;$I$4)
/_xlfn.UNIQUE(_xlfn._xlws.FILTER($G:$G,$F:$F=$I$7))
/IF($I$8="総計",1,$J114/10)
),0)</f>
        <v/>
      </c>
      <c r="O114" s="58" t="str" cm="1">
        <f t="array" ref="O114">IFERROR(
IF(OR(O$11="",$H114=""),"",
SUMIFS(収穫記録!$P:$P,収穫記録!$D:$D,O$11,収穫記録!$I:$I,$I$5,収穫記録!$J:$J,$I$6,収穫記録!$F:$F,$H114,収穫記録!$B:$B,"&gt;="&amp;$I$3,収穫記録!$B:$B,"&lt;="&amp;$I$4)
/_xlfn.UNIQUE(_xlfn._xlws.FILTER($G:$G,$F:$F=$I$7))
/IF($I$8="総計",1,$J114/10)
),0)</f>
        <v/>
      </c>
      <c r="P114" s="58" t="str" cm="1">
        <f t="array" ref="P114">IFERROR(
IF(OR(P$11="",$H114=""),"",
SUMIFS(収穫記録!$P:$P,収穫記録!$D:$D,P$11,収穫記録!$I:$I,$I$5,収穫記録!$J:$J,$I$6,収穫記録!$F:$F,$H114,収穫記録!$B:$B,"&gt;="&amp;$I$3,収穫記録!$B:$B,"&lt;="&amp;$I$4)
/_xlfn.UNIQUE(_xlfn._xlws.FILTER($G:$G,$F:$F=$I$7))
/IF($I$8="総計",1,$J114/10)
),0)</f>
        <v/>
      </c>
      <c r="Q114" s="58" t="str" cm="1">
        <f t="array" ref="Q114">IFERROR(
IF(OR(Q$11="",$H114=""),"",
SUMIFS(収穫記録!$P:$P,収穫記録!$D:$D,Q$11,収穫記録!$I:$I,$I$5,収穫記録!$J:$J,$I$6,収穫記録!$F:$F,$H114,収穫記録!$B:$B,"&gt;="&amp;$I$3,収穫記録!$B:$B,"&lt;="&amp;$I$4)
/_xlfn.UNIQUE(_xlfn._xlws.FILTER($G:$G,$F:$F=$I$7))
/IF($I$8="総計",1,$J114/10)
),0)</f>
        <v/>
      </c>
      <c r="R114" s="58" t="str" cm="1">
        <f t="array" ref="R114">IFERROR(
IF(OR(R$11="",$H114=""),"",
SUMIFS(収穫記録!$P:$P,収穫記録!$D:$D,R$11,収穫記録!$I:$I,$I$5,収穫記録!$J:$J,$I$6,収穫記録!$F:$F,$H114,収穫記録!$B:$B,"&gt;="&amp;$I$3,収穫記録!$B:$B,"&lt;="&amp;$I$4)
/_xlfn.UNIQUE(_xlfn._xlws.FILTER($G:$G,$F:$F=$I$7))
/IF($I$8="総計",1,$J114/10)
),0)</f>
        <v/>
      </c>
      <c r="S114" s="58" t="str" cm="1">
        <f t="array" ref="S114">IFERROR(
IF(OR(S$11="",$H114=""),"",
SUMIFS(収穫記録!$P:$P,収穫記録!$D:$D,S$11,収穫記録!$I:$I,$I$5,収穫記録!$J:$J,$I$6,収穫記録!$F:$F,$H114,収穫記録!$B:$B,"&gt;="&amp;$I$3,収穫記録!$B:$B,"&lt;="&amp;$I$4)
/_xlfn.UNIQUE(_xlfn._xlws.FILTER($G:$G,$F:$F=$I$7))
/IF($I$8="総計",1,$J114/10)
),0)</f>
        <v/>
      </c>
      <c r="T114" s="58" t="str" cm="1">
        <f t="array" ref="T114">IFERROR(
IF(OR(T$11="",$H114=""),"",
SUMIFS(収穫記録!$P:$P,収穫記録!$D:$D,T$11,収穫記録!$I:$I,$I$5,収穫記録!$J:$J,$I$6,収穫記録!$F:$F,$H114,収穫記録!$B:$B,"&gt;="&amp;$I$3,収穫記録!$B:$B,"&lt;="&amp;$I$4)
/_xlfn.UNIQUE(_xlfn._xlws.FILTER($G:$G,$F:$F=$I$7))
/IF($I$8="総計",1,$J114/10)
),0)</f>
        <v/>
      </c>
      <c r="U114" s="58" t="str" cm="1">
        <f t="array" ref="U114">IFERROR(
IF(OR(U$11="",$H114=""),"",
SUMIFS(収穫記録!$P:$P,収穫記録!$D:$D,U$11,収穫記録!$I:$I,$I$5,収穫記録!$J:$J,$I$6,収穫記録!$F:$F,$H114,収穫記録!$B:$B,"&gt;="&amp;$I$3,収穫記録!$B:$B,"&lt;="&amp;$I$4)
/_xlfn.UNIQUE(_xlfn._xlws.FILTER($G:$G,$F:$F=$I$7))
/IF($I$8="総計",1,$J114/10)
),0)</f>
        <v/>
      </c>
      <c r="V114" s="58" t="str" cm="1">
        <f t="array" ref="V114">IFERROR(
IF(OR(V$11="",$H114=""),"",
SUMIFS(収穫記録!$P:$P,収穫記録!$D:$D,V$11,収穫記録!$I:$I,$I$5,収穫記録!$J:$J,$I$6,収穫記録!$F:$F,$H114,収穫記録!$B:$B,"&gt;="&amp;$I$3,収穫記録!$B:$B,"&lt;="&amp;$I$4)
/_xlfn.UNIQUE(_xlfn._xlws.FILTER($G:$G,$F:$F=$I$7))
/IF($I$8="総計",1,$J114/10)
),0)</f>
        <v/>
      </c>
      <c r="W114" s="58" t="str" cm="1">
        <f t="array" ref="W114">IFERROR(
IF(OR(W$11="",$H114=""),"",
SUMIFS(収穫記録!$P:$P,収穫記録!$D:$D,W$11,収穫記録!$I:$I,$I$5,収穫記録!$J:$J,$I$6,収穫記録!$F:$F,$H114,収穫記録!$B:$B,"&gt;="&amp;$I$3,収穫記録!$B:$B,"&lt;="&amp;$I$4)
/_xlfn.UNIQUE(_xlfn._xlws.FILTER($G:$G,$F:$F=$I$7))
/IF($I$8="総計",1,$J114/10)
),0)</f>
        <v/>
      </c>
    </row>
    <row r="115" spans="8:23">
      <c r="H115" s="27"/>
      <c r="I115" s="30"/>
      <c r="J115" s="57"/>
      <c r="K115" s="46" t="str">
        <f t="shared" si="1"/>
        <v/>
      </c>
      <c r="L115" s="47" cm="1">
        <f t="array" ref="L115">IFERROR(
IF(OR(L$11="",$H115=""),"",
SUMIFS(収穫記録!$P:$P,収穫記録!$D:$D,L$11,収穫記録!$I:$I,$I$5,収穫記録!$J:$J,$I$6,収穫記録!$F:$F,$H115,収穫記録!$B:$B,"&gt;="&amp;$I$3,収穫記録!$B:$B,"&lt;="&amp;$I$4)
/_xlfn.UNIQUE(_xlfn._xlws.FILTER($G:$G,$F:$F=$I$7))
/IF($I$8="総計",1,$J115/10)
),0)</f>
        <v>0</v>
      </c>
      <c r="M115" s="58" t="str" cm="1">
        <f t="array" ref="M115">IFERROR(
IF(OR(M$11="",$H115=""),"",
SUMIFS(収穫記録!$P:$P,収穫記録!$D:$D,M$11,収穫記録!$I:$I,$I$5,収穫記録!$J:$J,$I$6,収穫記録!$F:$F,$H115,収穫記録!$B:$B,"&gt;="&amp;$I$3,収穫記録!$B:$B,"&lt;="&amp;$I$4)
/_xlfn.UNIQUE(_xlfn._xlws.FILTER($G:$G,$F:$F=$I$7))
/IF($I$8="総計",1,$J115/10)
),0)</f>
        <v/>
      </c>
      <c r="N115" s="58" t="str" cm="1">
        <f t="array" ref="N115">IFERROR(
IF(OR(N$11="",$H115=""),"",
SUMIFS(収穫記録!$P:$P,収穫記録!$D:$D,N$11,収穫記録!$I:$I,$I$5,収穫記録!$J:$J,$I$6,収穫記録!$F:$F,$H115,収穫記録!$B:$B,"&gt;="&amp;$I$3,収穫記録!$B:$B,"&lt;="&amp;$I$4)
/_xlfn.UNIQUE(_xlfn._xlws.FILTER($G:$G,$F:$F=$I$7))
/IF($I$8="総計",1,$J115/10)
),0)</f>
        <v/>
      </c>
      <c r="O115" s="58" t="str" cm="1">
        <f t="array" ref="O115">IFERROR(
IF(OR(O$11="",$H115=""),"",
SUMIFS(収穫記録!$P:$P,収穫記録!$D:$D,O$11,収穫記録!$I:$I,$I$5,収穫記録!$J:$J,$I$6,収穫記録!$F:$F,$H115,収穫記録!$B:$B,"&gt;="&amp;$I$3,収穫記録!$B:$B,"&lt;="&amp;$I$4)
/_xlfn.UNIQUE(_xlfn._xlws.FILTER($G:$G,$F:$F=$I$7))
/IF($I$8="総計",1,$J115/10)
),0)</f>
        <v/>
      </c>
      <c r="P115" s="58" t="str" cm="1">
        <f t="array" ref="P115">IFERROR(
IF(OR(P$11="",$H115=""),"",
SUMIFS(収穫記録!$P:$P,収穫記録!$D:$D,P$11,収穫記録!$I:$I,$I$5,収穫記録!$J:$J,$I$6,収穫記録!$F:$F,$H115,収穫記録!$B:$B,"&gt;="&amp;$I$3,収穫記録!$B:$B,"&lt;="&amp;$I$4)
/_xlfn.UNIQUE(_xlfn._xlws.FILTER($G:$G,$F:$F=$I$7))
/IF($I$8="総計",1,$J115/10)
),0)</f>
        <v/>
      </c>
      <c r="Q115" s="58" t="str" cm="1">
        <f t="array" ref="Q115">IFERROR(
IF(OR(Q$11="",$H115=""),"",
SUMIFS(収穫記録!$P:$P,収穫記録!$D:$D,Q$11,収穫記録!$I:$I,$I$5,収穫記録!$J:$J,$I$6,収穫記録!$F:$F,$H115,収穫記録!$B:$B,"&gt;="&amp;$I$3,収穫記録!$B:$B,"&lt;="&amp;$I$4)
/_xlfn.UNIQUE(_xlfn._xlws.FILTER($G:$G,$F:$F=$I$7))
/IF($I$8="総計",1,$J115/10)
),0)</f>
        <v/>
      </c>
      <c r="R115" s="58" t="str" cm="1">
        <f t="array" ref="R115">IFERROR(
IF(OR(R$11="",$H115=""),"",
SUMIFS(収穫記録!$P:$P,収穫記録!$D:$D,R$11,収穫記録!$I:$I,$I$5,収穫記録!$J:$J,$I$6,収穫記録!$F:$F,$H115,収穫記録!$B:$B,"&gt;="&amp;$I$3,収穫記録!$B:$B,"&lt;="&amp;$I$4)
/_xlfn.UNIQUE(_xlfn._xlws.FILTER($G:$G,$F:$F=$I$7))
/IF($I$8="総計",1,$J115/10)
),0)</f>
        <v/>
      </c>
      <c r="S115" s="58" t="str" cm="1">
        <f t="array" ref="S115">IFERROR(
IF(OR(S$11="",$H115=""),"",
SUMIFS(収穫記録!$P:$P,収穫記録!$D:$D,S$11,収穫記録!$I:$I,$I$5,収穫記録!$J:$J,$I$6,収穫記録!$F:$F,$H115,収穫記録!$B:$B,"&gt;="&amp;$I$3,収穫記録!$B:$B,"&lt;="&amp;$I$4)
/_xlfn.UNIQUE(_xlfn._xlws.FILTER($G:$G,$F:$F=$I$7))
/IF($I$8="総計",1,$J115/10)
),0)</f>
        <v/>
      </c>
      <c r="T115" s="58" t="str" cm="1">
        <f t="array" ref="T115">IFERROR(
IF(OR(T$11="",$H115=""),"",
SUMIFS(収穫記録!$P:$P,収穫記録!$D:$D,T$11,収穫記録!$I:$I,$I$5,収穫記録!$J:$J,$I$6,収穫記録!$F:$F,$H115,収穫記録!$B:$B,"&gt;="&amp;$I$3,収穫記録!$B:$B,"&lt;="&amp;$I$4)
/_xlfn.UNIQUE(_xlfn._xlws.FILTER($G:$G,$F:$F=$I$7))
/IF($I$8="総計",1,$J115/10)
),0)</f>
        <v/>
      </c>
      <c r="U115" s="58" t="str" cm="1">
        <f t="array" ref="U115">IFERROR(
IF(OR(U$11="",$H115=""),"",
SUMIFS(収穫記録!$P:$P,収穫記録!$D:$D,U$11,収穫記録!$I:$I,$I$5,収穫記録!$J:$J,$I$6,収穫記録!$F:$F,$H115,収穫記録!$B:$B,"&gt;="&amp;$I$3,収穫記録!$B:$B,"&lt;="&amp;$I$4)
/_xlfn.UNIQUE(_xlfn._xlws.FILTER($G:$G,$F:$F=$I$7))
/IF($I$8="総計",1,$J115/10)
),0)</f>
        <v/>
      </c>
      <c r="V115" s="58" t="str" cm="1">
        <f t="array" ref="V115">IFERROR(
IF(OR(V$11="",$H115=""),"",
SUMIFS(収穫記録!$P:$P,収穫記録!$D:$D,V$11,収穫記録!$I:$I,$I$5,収穫記録!$J:$J,$I$6,収穫記録!$F:$F,$H115,収穫記録!$B:$B,"&gt;="&amp;$I$3,収穫記録!$B:$B,"&lt;="&amp;$I$4)
/_xlfn.UNIQUE(_xlfn._xlws.FILTER($G:$G,$F:$F=$I$7))
/IF($I$8="総計",1,$J115/10)
),0)</f>
        <v/>
      </c>
      <c r="W115" s="58" t="str" cm="1">
        <f t="array" ref="W115">IFERROR(
IF(OR(W$11="",$H115=""),"",
SUMIFS(収穫記録!$P:$P,収穫記録!$D:$D,W$11,収穫記録!$I:$I,$I$5,収穫記録!$J:$J,$I$6,収穫記録!$F:$F,$H115,収穫記録!$B:$B,"&gt;="&amp;$I$3,収穫記録!$B:$B,"&lt;="&amp;$I$4)
/_xlfn.UNIQUE(_xlfn._xlws.FILTER($G:$G,$F:$F=$I$7))
/IF($I$8="総計",1,$J115/10)
),0)</f>
        <v/>
      </c>
    </row>
    <row r="116" spans="8:23">
      <c r="H116" s="27"/>
      <c r="I116" s="30"/>
      <c r="J116" s="57"/>
      <c r="K116" s="46" t="str">
        <f t="shared" si="1"/>
        <v/>
      </c>
      <c r="L116" s="47" cm="1">
        <f t="array" ref="L116">IFERROR(
IF(OR(L$11="",$H116=""),"",
SUMIFS(収穫記録!$P:$P,収穫記録!$D:$D,L$11,収穫記録!$I:$I,$I$5,収穫記録!$J:$J,$I$6,収穫記録!$F:$F,$H116,収穫記録!$B:$B,"&gt;="&amp;$I$3,収穫記録!$B:$B,"&lt;="&amp;$I$4)
/_xlfn.UNIQUE(_xlfn._xlws.FILTER($G:$G,$F:$F=$I$7))
/IF($I$8="総計",1,$J116/10)
),0)</f>
        <v>0</v>
      </c>
      <c r="M116" s="58" t="str" cm="1">
        <f t="array" ref="M116">IFERROR(
IF(OR(M$11="",$H116=""),"",
SUMIFS(収穫記録!$P:$P,収穫記録!$D:$D,M$11,収穫記録!$I:$I,$I$5,収穫記録!$J:$J,$I$6,収穫記録!$F:$F,$H116,収穫記録!$B:$B,"&gt;="&amp;$I$3,収穫記録!$B:$B,"&lt;="&amp;$I$4)
/_xlfn.UNIQUE(_xlfn._xlws.FILTER($G:$G,$F:$F=$I$7))
/IF($I$8="総計",1,$J116/10)
),0)</f>
        <v/>
      </c>
      <c r="N116" s="58" t="str" cm="1">
        <f t="array" ref="N116">IFERROR(
IF(OR(N$11="",$H116=""),"",
SUMIFS(収穫記録!$P:$P,収穫記録!$D:$D,N$11,収穫記録!$I:$I,$I$5,収穫記録!$J:$J,$I$6,収穫記録!$F:$F,$H116,収穫記録!$B:$B,"&gt;="&amp;$I$3,収穫記録!$B:$B,"&lt;="&amp;$I$4)
/_xlfn.UNIQUE(_xlfn._xlws.FILTER($G:$G,$F:$F=$I$7))
/IF($I$8="総計",1,$J116/10)
),0)</f>
        <v/>
      </c>
      <c r="O116" s="58" t="str" cm="1">
        <f t="array" ref="O116">IFERROR(
IF(OR(O$11="",$H116=""),"",
SUMIFS(収穫記録!$P:$P,収穫記録!$D:$D,O$11,収穫記録!$I:$I,$I$5,収穫記録!$J:$J,$I$6,収穫記録!$F:$F,$H116,収穫記録!$B:$B,"&gt;="&amp;$I$3,収穫記録!$B:$B,"&lt;="&amp;$I$4)
/_xlfn.UNIQUE(_xlfn._xlws.FILTER($G:$G,$F:$F=$I$7))
/IF($I$8="総計",1,$J116/10)
),0)</f>
        <v/>
      </c>
      <c r="P116" s="58" t="str" cm="1">
        <f t="array" ref="P116">IFERROR(
IF(OR(P$11="",$H116=""),"",
SUMIFS(収穫記録!$P:$P,収穫記録!$D:$D,P$11,収穫記録!$I:$I,$I$5,収穫記録!$J:$J,$I$6,収穫記録!$F:$F,$H116,収穫記録!$B:$B,"&gt;="&amp;$I$3,収穫記録!$B:$B,"&lt;="&amp;$I$4)
/_xlfn.UNIQUE(_xlfn._xlws.FILTER($G:$G,$F:$F=$I$7))
/IF($I$8="総計",1,$J116/10)
),0)</f>
        <v/>
      </c>
      <c r="Q116" s="58" t="str" cm="1">
        <f t="array" ref="Q116">IFERROR(
IF(OR(Q$11="",$H116=""),"",
SUMIFS(収穫記録!$P:$P,収穫記録!$D:$D,Q$11,収穫記録!$I:$I,$I$5,収穫記録!$J:$J,$I$6,収穫記録!$F:$F,$H116,収穫記録!$B:$B,"&gt;="&amp;$I$3,収穫記録!$B:$B,"&lt;="&amp;$I$4)
/_xlfn.UNIQUE(_xlfn._xlws.FILTER($G:$G,$F:$F=$I$7))
/IF($I$8="総計",1,$J116/10)
),0)</f>
        <v/>
      </c>
      <c r="R116" s="58" t="str" cm="1">
        <f t="array" ref="R116">IFERROR(
IF(OR(R$11="",$H116=""),"",
SUMIFS(収穫記録!$P:$P,収穫記録!$D:$D,R$11,収穫記録!$I:$I,$I$5,収穫記録!$J:$J,$I$6,収穫記録!$F:$F,$H116,収穫記録!$B:$B,"&gt;="&amp;$I$3,収穫記録!$B:$B,"&lt;="&amp;$I$4)
/_xlfn.UNIQUE(_xlfn._xlws.FILTER($G:$G,$F:$F=$I$7))
/IF($I$8="総計",1,$J116/10)
),0)</f>
        <v/>
      </c>
      <c r="S116" s="58" t="str" cm="1">
        <f t="array" ref="S116">IFERROR(
IF(OR(S$11="",$H116=""),"",
SUMIFS(収穫記録!$P:$P,収穫記録!$D:$D,S$11,収穫記録!$I:$I,$I$5,収穫記録!$J:$J,$I$6,収穫記録!$F:$F,$H116,収穫記録!$B:$B,"&gt;="&amp;$I$3,収穫記録!$B:$B,"&lt;="&amp;$I$4)
/_xlfn.UNIQUE(_xlfn._xlws.FILTER($G:$G,$F:$F=$I$7))
/IF($I$8="総計",1,$J116/10)
),0)</f>
        <v/>
      </c>
      <c r="T116" s="58" t="str" cm="1">
        <f t="array" ref="T116">IFERROR(
IF(OR(T$11="",$H116=""),"",
SUMIFS(収穫記録!$P:$P,収穫記録!$D:$D,T$11,収穫記録!$I:$I,$I$5,収穫記録!$J:$J,$I$6,収穫記録!$F:$F,$H116,収穫記録!$B:$B,"&gt;="&amp;$I$3,収穫記録!$B:$B,"&lt;="&amp;$I$4)
/_xlfn.UNIQUE(_xlfn._xlws.FILTER($G:$G,$F:$F=$I$7))
/IF($I$8="総計",1,$J116/10)
),0)</f>
        <v/>
      </c>
      <c r="U116" s="58" t="str" cm="1">
        <f t="array" ref="U116">IFERROR(
IF(OR(U$11="",$H116=""),"",
SUMIFS(収穫記録!$P:$P,収穫記録!$D:$D,U$11,収穫記録!$I:$I,$I$5,収穫記録!$J:$J,$I$6,収穫記録!$F:$F,$H116,収穫記録!$B:$B,"&gt;="&amp;$I$3,収穫記録!$B:$B,"&lt;="&amp;$I$4)
/_xlfn.UNIQUE(_xlfn._xlws.FILTER($G:$G,$F:$F=$I$7))
/IF($I$8="総計",1,$J116/10)
),0)</f>
        <v/>
      </c>
      <c r="V116" s="58" t="str" cm="1">
        <f t="array" ref="V116">IFERROR(
IF(OR(V$11="",$H116=""),"",
SUMIFS(収穫記録!$P:$P,収穫記録!$D:$D,V$11,収穫記録!$I:$I,$I$5,収穫記録!$J:$J,$I$6,収穫記録!$F:$F,$H116,収穫記録!$B:$B,"&gt;="&amp;$I$3,収穫記録!$B:$B,"&lt;="&amp;$I$4)
/_xlfn.UNIQUE(_xlfn._xlws.FILTER($G:$G,$F:$F=$I$7))
/IF($I$8="総計",1,$J116/10)
),0)</f>
        <v/>
      </c>
      <c r="W116" s="58" t="str" cm="1">
        <f t="array" ref="W116">IFERROR(
IF(OR(W$11="",$H116=""),"",
SUMIFS(収穫記録!$P:$P,収穫記録!$D:$D,W$11,収穫記録!$I:$I,$I$5,収穫記録!$J:$J,$I$6,収穫記録!$F:$F,$H116,収穫記録!$B:$B,"&gt;="&amp;$I$3,収穫記録!$B:$B,"&lt;="&amp;$I$4)
/_xlfn.UNIQUE(_xlfn._xlws.FILTER($G:$G,$F:$F=$I$7))
/IF($I$8="総計",1,$J116/10)
),0)</f>
        <v/>
      </c>
    </row>
    <row r="117" spans="8:23">
      <c r="H117" s="27"/>
      <c r="I117" s="30"/>
      <c r="J117" s="57"/>
      <c r="K117" s="46" t="str">
        <f t="shared" si="1"/>
        <v/>
      </c>
      <c r="L117" s="47" cm="1">
        <f t="array" ref="L117">IFERROR(
IF(OR(L$11="",$H117=""),"",
SUMIFS(収穫記録!$P:$P,収穫記録!$D:$D,L$11,収穫記録!$I:$I,$I$5,収穫記録!$J:$J,$I$6,収穫記録!$F:$F,$H117,収穫記録!$B:$B,"&gt;="&amp;$I$3,収穫記録!$B:$B,"&lt;="&amp;$I$4)
/_xlfn.UNIQUE(_xlfn._xlws.FILTER($G:$G,$F:$F=$I$7))
/IF($I$8="総計",1,$J117/10)
),0)</f>
        <v>0</v>
      </c>
      <c r="M117" s="58" t="str" cm="1">
        <f t="array" ref="M117">IFERROR(
IF(OR(M$11="",$H117=""),"",
SUMIFS(収穫記録!$P:$P,収穫記録!$D:$D,M$11,収穫記録!$I:$I,$I$5,収穫記録!$J:$J,$I$6,収穫記録!$F:$F,$H117,収穫記録!$B:$B,"&gt;="&amp;$I$3,収穫記録!$B:$B,"&lt;="&amp;$I$4)
/_xlfn.UNIQUE(_xlfn._xlws.FILTER($G:$G,$F:$F=$I$7))
/IF($I$8="総計",1,$J117/10)
),0)</f>
        <v/>
      </c>
      <c r="N117" s="58" t="str" cm="1">
        <f t="array" ref="N117">IFERROR(
IF(OR(N$11="",$H117=""),"",
SUMIFS(収穫記録!$P:$P,収穫記録!$D:$D,N$11,収穫記録!$I:$I,$I$5,収穫記録!$J:$J,$I$6,収穫記録!$F:$F,$H117,収穫記録!$B:$B,"&gt;="&amp;$I$3,収穫記録!$B:$B,"&lt;="&amp;$I$4)
/_xlfn.UNIQUE(_xlfn._xlws.FILTER($G:$G,$F:$F=$I$7))
/IF($I$8="総計",1,$J117/10)
),0)</f>
        <v/>
      </c>
      <c r="O117" s="58" t="str" cm="1">
        <f t="array" ref="O117">IFERROR(
IF(OR(O$11="",$H117=""),"",
SUMIFS(収穫記録!$P:$P,収穫記録!$D:$D,O$11,収穫記録!$I:$I,$I$5,収穫記録!$J:$J,$I$6,収穫記録!$F:$F,$H117,収穫記録!$B:$B,"&gt;="&amp;$I$3,収穫記録!$B:$B,"&lt;="&amp;$I$4)
/_xlfn.UNIQUE(_xlfn._xlws.FILTER($G:$G,$F:$F=$I$7))
/IF($I$8="総計",1,$J117/10)
),0)</f>
        <v/>
      </c>
      <c r="P117" s="58" t="str" cm="1">
        <f t="array" ref="P117">IFERROR(
IF(OR(P$11="",$H117=""),"",
SUMIFS(収穫記録!$P:$P,収穫記録!$D:$D,P$11,収穫記録!$I:$I,$I$5,収穫記録!$J:$J,$I$6,収穫記録!$F:$F,$H117,収穫記録!$B:$B,"&gt;="&amp;$I$3,収穫記録!$B:$B,"&lt;="&amp;$I$4)
/_xlfn.UNIQUE(_xlfn._xlws.FILTER($G:$G,$F:$F=$I$7))
/IF($I$8="総計",1,$J117/10)
),0)</f>
        <v/>
      </c>
      <c r="Q117" s="58" t="str" cm="1">
        <f t="array" ref="Q117">IFERROR(
IF(OR(Q$11="",$H117=""),"",
SUMIFS(収穫記録!$P:$P,収穫記録!$D:$D,Q$11,収穫記録!$I:$I,$I$5,収穫記録!$J:$J,$I$6,収穫記録!$F:$F,$H117,収穫記録!$B:$B,"&gt;="&amp;$I$3,収穫記録!$B:$B,"&lt;="&amp;$I$4)
/_xlfn.UNIQUE(_xlfn._xlws.FILTER($G:$G,$F:$F=$I$7))
/IF($I$8="総計",1,$J117/10)
),0)</f>
        <v/>
      </c>
      <c r="R117" s="58" t="str" cm="1">
        <f t="array" ref="R117">IFERROR(
IF(OR(R$11="",$H117=""),"",
SUMIFS(収穫記録!$P:$P,収穫記録!$D:$D,R$11,収穫記録!$I:$I,$I$5,収穫記録!$J:$J,$I$6,収穫記録!$F:$F,$H117,収穫記録!$B:$B,"&gt;="&amp;$I$3,収穫記録!$B:$B,"&lt;="&amp;$I$4)
/_xlfn.UNIQUE(_xlfn._xlws.FILTER($G:$G,$F:$F=$I$7))
/IF($I$8="総計",1,$J117/10)
),0)</f>
        <v/>
      </c>
      <c r="S117" s="58" t="str" cm="1">
        <f t="array" ref="S117">IFERROR(
IF(OR(S$11="",$H117=""),"",
SUMIFS(収穫記録!$P:$P,収穫記録!$D:$D,S$11,収穫記録!$I:$I,$I$5,収穫記録!$J:$J,$I$6,収穫記録!$F:$F,$H117,収穫記録!$B:$B,"&gt;="&amp;$I$3,収穫記録!$B:$B,"&lt;="&amp;$I$4)
/_xlfn.UNIQUE(_xlfn._xlws.FILTER($G:$G,$F:$F=$I$7))
/IF($I$8="総計",1,$J117/10)
),0)</f>
        <v/>
      </c>
      <c r="T117" s="58" t="str" cm="1">
        <f t="array" ref="T117">IFERROR(
IF(OR(T$11="",$H117=""),"",
SUMIFS(収穫記録!$P:$P,収穫記録!$D:$D,T$11,収穫記録!$I:$I,$I$5,収穫記録!$J:$J,$I$6,収穫記録!$F:$F,$H117,収穫記録!$B:$B,"&gt;="&amp;$I$3,収穫記録!$B:$B,"&lt;="&amp;$I$4)
/_xlfn.UNIQUE(_xlfn._xlws.FILTER($G:$G,$F:$F=$I$7))
/IF($I$8="総計",1,$J117/10)
),0)</f>
        <v/>
      </c>
      <c r="U117" s="58" t="str" cm="1">
        <f t="array" ref="U117">IFERROR(
IF(OR(U$11="",$H117=""),"",
SUMIFS(収穫記録!$P:$P,収穫記録!$D:$D,U$11,収穫記録!$I:$I,$I$5,収穫記録!$J:$J,$I$6,収穫記録!$F:$F,$H117,収穫記録!$B:$B,"&gt;="&amp;$I$3,収穫記録!$B:$B,"&lt;="&amp;$I$4)
/_xlfn.UNIQUE(_xlfn._xlws.FILTER($G:$G,$F:$F=$I$7))
/IF($I$8="総計",1,$J117/10)
),0)</f>
        <v/>
      </c>
      <c r="V117" s="58" t="str" cm="1">
        <f t="array" ref="V117">IFERROR(
IF(OR(V$11="",$H117=""),"",
SUMIFS(収穫記録!$P:$P,収穫記録!$D:$D,V$11,収穫記録!$I:$I,$I$5,収穫記録!$J:$J,$I$6,収穫記録!$F:$F,$H117,収穫記録!$B:$B,"&gt;="&amp;$I$3,収穫記録!$B:$B,"&lt;="&amp;$I$4)
/_xlfn.UNIQUE(_xlfn._xlws.FILTER($G:$G,$F:$F=$I$7))
/IF($I$8="総計",1,$J117/10)
),0)</f>
        <v/>
      </c>
      <c r="W117" s="58" t="str" cm="1">
        <f t="array" ref="W117">IFERROR(
IF(OR(W$11="",$H117=""),"",
SUMIFS(収穫記録!$P:$P,収穫記録!$D:$D,W$11,収穫記録!$I:$I,$I$5,収穫記録!$J:$J,$I$6,収穫記録!$F:$F,$H117,収穫記録!$B:$B,"&gt;="&amp;$I$3,収穫記録!$B:$B,"&lt;="&amp;$I$4)
/_xlfn.UNIQUE(_xlfn._xlws.FILTER($G:$G,$F:$F=$I$7))
/IF($I$8="総計",1,$J117/10)
),0)</f>
        <v/>
      </c>
    </row>
    <row r="118" spans="8:23">
      <c r="H118" s="27"/>
      <c r="I118" s="30"/>
      <c r="J118" s="57"/>
      <c r="K118" s="46" t="str">
        <f t="shared" si="1"/>
        <v/>
      </c>
      <c r="L118" s="47" cm="1">
        <f t="array" ref="L118">IFERROR(
IF(OR(L$11="",$H118=""),"",
SUMIFS(収穫記録!$P:$P,収穫記録!$D:$D,L$11,収穫記録!$I:$I,$I$5,収穫記録!$J:$J,$I$6,収穫記録!$F:$F,$H118,収穫記録!$B:$B,"&gt;="&amp;$I$3,収穫記録!$B:$B,"&lt;="&amp;$I$4)
/_xlfn.UNIQUE(_xlfn._xlws.FILTER($G:$G,$F:$F=$I$7))
/IF($I$8="総計",1,$J118/10)
),0)</f>
        <v>0</v>
      </c>
      <c r="M118" s="58" t="str" cm="1">
        <f t="array" ref="M118">IFERROR(
IF(OR(M$11="",$H118=""),"",
SUMIFS(収穫記録!$P:$P,収穫記録!$D:$D,M$11,収穫記録!$I:$I,$I$5,収穫記録!$J:$J,$I$6,収穫記録!$F:$F,$H118,収穫記録!$B:$B,"&gt;="&amp;$I$3,収穫記録!$B:$B,"&lt;="&amp;$I$4)
/_xlfn.UNIQUE(_xlfn._xlws.FILTER($G:$G,$F:$F=$I$7))
/IF($I$8="総計",1,$J118/10)
),0)</f>
        <v/>
      </c>
      <c r="N118" s="58" t="str" cm="1">
        <f t="array" ref="N118">IFERROR(
IF(OR(N$11="",$H118=""),"",
SUMIFS(収穫記録!$P:$P,収穫記録!$D:$D,N$11,収穫記録!$I:$I,$I$5,収穫記録!$J:$J,$I$6,収穫記録!$F:$F,$H118,収穫記録!$B:$B,"&gt;="&amp;$I$3,収穫記録!$B:$B,"&lt;="&amp;$I$4)
/_xlfn.UNIQUE(_xlfn._xlws.FILTER($G:$G,$F:$F=$I$7))
/IF($I$8="総計",1,$J118/10)
),0)</f>
        <v/>
      </c>
      <c r="O118" s="58" t="str" cm="1">
        <f t="array" ref="O118">IFERROR(
IF(OR(O$11="",$H118=""),"",
SUMIFS(収穫記録!$P:$P,収穫記録!$D:$D,O$11,収穫記録!$I:$I,$I$5,収穫記録!$J:$J,$I$6,収穫記録!$F:$F,$H118,収穫記録!$B:$B,"&gt;="&amp;$I$3,収穫記録!$B:$B,"&lt;="&amp;$I$4)
/_xlfn.UNIQUE(_xlfn._xlws.FILTER($G:$G,$F:$F=$I$7))
/IF($I$8="総計",1,$J118/10)
),0)</f>
        <v/>
      </c>
      <c r="P118" s="58" t="str" cm="1">
        <f t="array" ref="P118">IFERROR(
IF(OR(P$11="",$H118=""),"",
SUMIFS(収穫記録!$P:$P,収穫記録!$D:$D,P$11,収穫記録!$I:$I,$I$5,収穫記録!$J:$J,$I$6,収穫記録!$F:$F,$H118,収穫記録!$B:$B,"&gt;="&amp;$I$3,収穫記録!$B:$B,"&lt;="&amp;$I$4)
/_xlfn.UNIQUE(_xlfn._xlws.FILTER($G:$G,$F:$F=$I$7))
/IF($I$8="総計",1,$J118/10)
),0)</f>
        <v/>
      </c>
      <c r="Q118" s="58" t="str" cm="1">
        <f t="array" ref="Q118">IFERROR(
IF(OR(Q$11="",$H118=""),"",
SUMIFS(収穫記録!$P:$P,収穫記録!$D:$D,Q$11,収穫記録!$I:$I,$I$5,収穫記録!$J:$J,$I$6,収穫記録!$F:$F,$H118,収穫記録!$B:$B,"&gt;="&amp;$I$3,収穫記録!$B:$B,"&lt;="&amp;$I$4)
/_xlfn.UNIQUE(_xlfn._xlws.FILTER($G:$G,$F:$F=$I$7))
/IF($I$8="総計",1,$J118/10)
),0)</f>
        <v/>
      </c>
      <c r="R118" s="58" t="str" cm="1">
        <f t="array" ref="R118">IFERROR(
IF(OR(R$11="",$H118=""),"",
SUMIFS(収穫記録!$P:$P,収穫記録!$D:$D,R$11,収穫記録!$I:$I,$I$5,収穫記録!$J:$J,$I$6,収穫記録!$F:$F,$H118,収穫記録!$B:$B,"&gt;="&amp;$I$3,収穫記録!$B:$B,"&lt;="&amp;$I$4)
/_xlfn.UNIQUE(_xlfn._xlws.FILTER($G:$G,$F:$F=$I$7))
/IF($I$8="総計",1,$J118/10)
),0)</f>
        <v/>
      </c>
      <c r="S118" s="58" t="str" cm="1">
        <f t="array" ref="S118">IFERROR(
IF(OR(S$11="",$H118=""),"",
SUMIFS(収穫記録!$P:$P,収穫記録!$D:$D,S$11,収穫記録!$I:$I,$I$5,収穫記録!$J:$J,$I$6,収穫記録!$F:$F,$H118,収穫記録!$B:$B,"&gt;="&amp;$I$3,収穫記録!$B:$B,"&lt;="&amp;$I$4)
/_xlfn.UNIQUE(_xlfn._xlws.FILTER($G:$G,$F:$F=$I$7))
/IF($I$8="総計",1,$J118/10)
),0)</f>
        <v/>
      </c>
      <c r="T118" s="58" t="str" cm="1">
        <f t="array" ref="T118">IFERROR(
IF(OR(T$11="",$H118=""),"",
SUMIFS(収穫記録!$P:$P,収穫記録!$D:$D,T$11,収穫記録!$I:$I,$I$5,収穫記録!$J:$J,$I$6,収穫記録!$F:$F,$H118,収穫記録!$B:$B,"&gt;="&amp;$I$3,収穫記録!$B:$B,"&lt;="&amp;$I$4)
/_xlfn.UNIQUE(_xlfn._xlws.FILTER($G:$G,$F:$F=$I$7))
/IF($I$8="総計",1,$J118/10)
),0)</f>
        <v/>
      </c>
      <c r="U118" s="58" t="str" cm="1">
        <f t="array" ref="U118">IFERROR(
IF(OR(U$11="",$H118=""),"",
SUMIFS(収穫記録!$P:$P,収穫記録!$D:$D,U$11,収穫記録!$I:$I,$I$5,収穫記録!$J:$J,$I$6,収穫記録!$F:$F,$H118,収穫記録!$B:$B,"&gt;="&amp;$I$3,収穫記録!$B:$B,"&lt;="&amp;$I$4)
/_xlfn.UNIQUE(_xlfn._xlws.FILTER($G:$G,$F:$F=$I$7))
/IF($I$8="総計",1,$J118/10)
),0)</f>
        <v/>
      </c>
      <c r="V118" s="58" t="str" cm="1">
        <f t="array" ref="V118">IFERROR(
IF(OR(V$11="",$H118=""),"",
SUMIFS(収穫記録!$P:$P,収穫記録!$D:$D,V$11,収穫記録!$I:$I,$I$5,収穫記録!$J:$J,$I$6,収穫記録!$F:$F,$H118,収穫記録!$B:$B,"&gt;="&amp;$I$3,収穫記録!$B:$B,"&lt;="&amp;$I$4)
/_xlfn.UNIQUE(_xlfn._xlws.FILTER($G:$G,$F:$F=$I$7))
/IF($I$8="総計",1,$J118/10)
),0)</f>
        <v/>
      </c>
      <c r="W118" s="58" t="str" cm="1">
        <f t="array" ref="W118">IFERROR(
IF(OR(W$11="",$H118=""),"",
SUMIFS(収穫記録!$P:$P,収穫記録!$D:$D,W$11,収穫記録!$I:$I,$I$5,収穫記録!$J:$J,$I$6,収穫記録!$F:$F,$H118,収穫記録!$B:$B,"&gt;="&amp;$I$3,収穫記録!$B:$B,"&lt;="&amp;$I$4)
/_xlfn.UNIQUE(_xlfn._xlws.FILTER($G:$G,$F:$F=$I$7))
/IF($I$8="総計",1,$J118/10)
),0)</f>
        <v/>
      </c>
    </row>
    <row r="119" spans="8:23">
      <c r="H119" s="27"/>
      <c r="I119" s="30"/>
      <c r="J119" s="57"/>
      <c r="K119" s="46" t="str">
        <f t="shared" si="1"/>
        <v/>
      </c>
      <c r="L119" s="47" cm="1">
        <f t="array" ref="L119">IFERROR(
IF(OR(L$11="",$H119=""),"",
SUMIFS(収穫記録!$P:$P,収穫記録!$D:$D,L$11,収穫記録!$I:$I,$I$5,収穫記録!$J:$J,$I$6,収穫記録!$F:$F,$H119,収穫記録!$B:$B,"&gt;="&amp;$I$3,収穫記録!$B:$B,"&lt;="&amp;$I$4)
/_xlfn.UNIQUE(_xlfn._xlws.FILTER($G:$G,$F:$F=$I$7))
/IF($I$8="総計",1,$J119/10)
),0)</f>
        <v>0</v>
      </c>
      <c r="M119" s="58" t="str" cm="1">
        <f t="array" ref="M119">IFERROR(
IF(OR(M$11="",$H119=""),"",
SUMIFS(収穫記録!$P:$P,収穫記録!$D:$D,M$11,収穫記録!$I:$I,$I$5,収穫記録!$J:$J,$I$6,収穫記録!$F:$F,$H119,収穫記録!$B:$B,"&gt;="&amp;$I$3,収穫記録!$B:$B,"&lt;="&amp;$I$4)
/_xlfn.UNIQUE(_xlfn._xlws.FILTER($G:$G,$F:$F=$I$7))
/IF($I$8="総計",1,$J119/10)
),0)</f>
        <v/>
      </c>
      <c r="N119" s="58" t="str" cm="1">
        <f t="array" ref="N119">IFERROR(
IF(OR(N$11="",$H119=""),"",
SUMIFS(収穫記録!$P:$P,収穫記録!$D:$D,N$11,収穫記録!$I:$I,$I$5,収穫記録!$J:$J,$I$6,収穫記録!$F:$F,$H119,収穫記録!$B:$B,"&gt;="&amp;$I$3,収穫記録!$B:$B,"&lt;="&amp;$I$4)
/_xlfn.UNIQUE(_xlfn._xlws.FILTER($G:$G,$F:$F=$I$7))
/IF($I$8="総計",1,$J119/10)
),0)</f>
        <v/>
      </c>
      <c r="O119" s="58" t="str" cm="1">
        <f t="array" ref="O119">IFERROR(
IF(OR(O$11="",$H119=""),"",
SUMIFS(収穫記録!$P:$P,収穫記録!$D:$D,O$11,収穫記録!$I:$I,$I$5,収穫記録!$J:$J,$I$6,収穫記録!$F:$F,$H119,収穫記録!$B:$B,"&gt;="&amp;$I$3,収穫記録!$B:$B,"&lt;="&amp;$I$4)
/_xlfn.UNIQUE(_xlfn._xlws.FILTER($G:$G,$F:$F=$I$7))
/IF($I$8="総計",1,$J119/10)
),0)</f>
        <v/>
      </c>
      <c r="P119" s="58" t="str" cm="1">
        <f t="array" ref="P119">IFERROR(
IF(OR(P$11="",$H119=""),"",
SUMIFS(収穫記録!$P:$P,収穫記録!$D:$D,P$11,収穫記録!$I:$I,$I$5,収穫記録!$J:$J,$I$6,収穫記録!$F:$F,$H119,収穫記録!$B:$B,"&gt;="&amp;$I$3,収穫記録!$B:$B,"&lt;="&amp;$I$4)
/_xlfn.UNIQUE(_xlfn._xlws.FILTER($G:$G,$F:$F=$I$7))
/IF($I$8="総計",1,$J119/10)
),0)</f>
        <v/>
      </c>
      <c r="Q119" s="58" t="str" cm="1">
        <f t="array" ref="Q119">IFERROR(
IF(OR(Q$11="",$H119=""),"",
SUMIFS(収穫記録!$P:$P,収穫記録!$D:$D,Q$11,収穫記録!$I:$I,$I$5,収穫記録!$J:$J,$I$6,収穫記録!$F:$F,$H119,収穫記録!$B:$B,"&gt;="&amp;$I$3,収穫記録!$B:$B,"&lt;="&amp;$I$4)
/_xlfn.UNIQUE(_xlfn._xlws.FILTER($G:$G,$F:$F=$I$7))
/IF($I$8="総計",1,$J119/10)
),0)</f>
        <v/>
      </c>
      <c r="R119" s="58" t="str" cm="1">
        <f t="array" ref="R119">IFERROR(
IF(OR(R$11="",$H119=""),"",
SUMIFS(収穫記録!$P:$P,収穫記録!$D:$D,R$11,収穫記録!$I:$I,$I$5,収穫記録!$J:$J,$I$6,収穫記録!$F:$F,$H119,収穫記録!$B:$B,"&gt;="&amp;$I$3,収穫記録!$B:$B,"&lt;="&amp;$I$4)
/_xlfn.UNIQUE(_xlfn._xlws.FILTER($G:$G,$F:$F=$I$7))
/IF($I$8="総計",1,$J119/10)
),0)</f>
        <v/>
      </c>
      <c r="S119" s="58" t="str" cm="1">
        <f t="array" ref="S119">IFERROR(
IF(OR(S$11="",$H119=""),"",
SUMIFS(収穫記録!$P:$P,収穫記録!$D:$D,S$11,収穫記録!$I:$I,$I$5,収穫記録!$J:$J,$I$6,収穫記録!$F:$F,$H119,収穫記録!$B:$B,"&gt;="&amp;$I$3,収穫記録!$B:$B,"&lt;="&amp;$I$4)
/_xlfn.UNIQUE(_xlfn._xlws.FILTER($G:$G,$F:$F=$I$7))
/IF($I$8="総計",1,$J119/10)
),0)</f>
        <v/>
      </c>
      <c r="T119" s="58" t="str" cm="1">
        <f t="array" ref="T119">IFERROR(
IF(OR(T$11="",$H119=""),"",
SUMIFS(収穫記録!$P:$P,収穫記録!$D:$D,T$11,収穫記録!$I:$I,$I$5,収穫記録!$J:$J,$I$6,収穫記録!$F:$F,$H119,収穫記録!$B:$B,"&gt;="&amp;$I$3,収穫記録!$B:$B,"&lt;="&amp;$I$4)
/_xlfn.UNIQUE(_xlfn._xlws.FILTER($G:$G,$F:$F=$I$7))
/IF($I$8="総計",1,$J119/10)
),0)</f>
        <v/>
      </c>
      <c r="U119" s="58" t="str" cm="1">
        <f t="array" ref="U119">IFERROR(
IF(OR(U$11="",$H119=""),"",
SUMIFS(収穫記録!$P:$P,収穫記録!$D:$D,U$11,収穫記録!$I:$I,$I$5,収穫記録!$J:$J,$I$6,収穫記録!$F:$F,$H119,収穫記録!$B:$B,"&gt;="&amp;$I$3,収穫記録!$B:$B,"&lt;="&amp;$I$4)
/_xlfn.UNIQUE(_xlfn._xlws.FILTER($G:$G,$F:$F=$I$7))
/IF($I$8="総計",1,$J119/10)
),0)</f>
        <v/>
      </c>
      <c r="V119" s="58" t="str" cm="1">
        <f t="array" ref="V119">IFERROR(
IF(OR(V$11="",$H119=""),"",
SUMIFS(収穫記録!$P:$P,収穫記録!$D:$D,V$11,収穫記録!$I:$I,$I$5,収穫記録!$J:$J,$I$6,収穫記録!$F:$F,$H119,収穫記録!$B:$B,"&gt;="&amp;$I$3,収穫記録!$B:$B,"&lt;="&amp;$I$4)
/_xlfn.UNIQUE(_xlfn._xlws.FILTER($G:$G,$F:$F=$I$7))
/IF($I$8="総計",1,$J119/10)
),0)</f>
        <v/>
      </c>
      <c r="W119" s="58" t="str" cm="1">
        <f t="array" ref="W119">IFERROR(
IF(OR(W$11="",$H119=""),"",
SUMIFS(収穫記録!$P:$P,収穫記録!$D:$D,W$11,収穫記録!$I:$I,$I$5,収穫記録!$J:$J,$I$6,収穫記録!$F:$F,$H119,収穫記録!$B:$B,"&gt;="&amp;$I$3,収穫記録!$B:$B,"&lt;="&amp;$I$4)
/_xlfn.UNIQUE(_xlfn._xlws.FILTER($G:$G,$F:$F=$I$7))
/IF($I$8="総計",1,$J119/10)
),0)</f>
        <v/>
      </c>
    </row>
    <row r="120" spans="8:23">
      <c r="H120" s="27"/>
      <c r="I120" s="30"/>
      <c r="J120" s="57"/>
      <c r="K120" s="46" t="str">
        <f t="shared" si="1"/>
        <v/>
      </c>
      <c r="L120" s="47" cm="1">
        <f t="array" ref="L120">IFERROR(
IF(OR(L$11="",$H120=""),"",
SUMIFS(収穫記録!$P:$P,収穫記録!$D:$D,L$11,収穫記録!$I:$I,$I$5,収穫記録!$J:$J,$I$6,収穫記録!$F:$F,$H120,収穫記録!$B:$B,"&gt;="&amp;$I$3,収穫記録!$B:$B,"&lt;="&amp;$I$4)
/_xlfn.UNIQUE(_xlfn._xlws.FILTER($G:$G,$F:$F=$I$7))
/IF($I$8="総計",1,$J120/10)
),0)</f>
        <v>0</v>
      </c>
      <c r="M120" s="58" t="str" cm="1">
        <f t="array" ref="M120">IFERROR(
IF(OR(M$11="",$H120=""),"",
SUMIFS(収穫記録!$P:$P,収穫記録!$D:$D,M$11,収穫記録!$I:$I,$I$5,収穫記録!$J:$J,$I$6,収穫記録!$F:$F,$H120,収穫記録!$B:$B,"&gt;="&amp;$I$3,収穫記録!$B:$B,"&lt;="&amp;$I$4)
/_xlfn.UNIQUE(_xlfn._xlws.FILTER($G:$G,$F:$F=$I$7))
/IF($I$8="総計",1,$J120/10)
),0)</f>
        <v/>
      </c>
      <c r="N120" s="58" t="str" cm="1">
        <f t="array" ref="N120">IFERROR(
IF(OR(N$11="",$H120=""),"",
SUMIFS(収穫記録!$P:$P,収穫記録!$D:$D,N$11,収穫記録!$I:$I,$I$5,収穫記録!$J:$J,$I$6,収穫記録!$F:$F,$H120,収穫記録!$B:$B,"&gt;="&amp;$I$3,収穫記録!$B:$B,"&lt;="&amp;$I$4)
/_xlfn.UNIQUE(_xlfn._xlws.FILTER($G:$G,$F:$F=$I$7))
/IF($I$8="総計",1,$J120/10)
),0)</f>
        <v/>
      </c>
      <c r="O120" s="58" t="str" cm="1">
        <f t="array" ref="O120">IFERROR(
IF(OR(O$11="",$H120=""),"",
SUMIFS(収穫記録!$P:$P,収穫記録!$D:$D,O$11,収穫記録!$I:$I,$I$5,収穫記録!$J:$J,$I$6,収穫記録!$F:$F,$H120,収穫記録!$B:$B,"&gt;="&amp;$I$3,収穫記録!$B:$B,"&lt;="&amp;$I$4)
/_xlfn.UNIQUE(_xlfn._xlws.FILTER($G:$G,$F:$F=$I$7))
/IF($I$8="総計",1,$J120/10)
),0)</f>
        <v/>
      </c>
      <c r="P120" s="58" t="str" cm="1">
        <f t="array" ref="P120">IFERROR(
IF(OR(P$11="",$H120=""),"",
SUMIFS(収穫記録!$P:$P,収穫記録!$D:$D,P$11,収穫記録!$I:$I,$I$5,収穫記録!$J:$J,$I$6,収穫記録!$F:$F,$H120,収穫記録!$B:$B,"&gt;="&amp;$I$3,収穫記録!$B:$B,"&lt;="&amp;$I$4)
/_xlfn.UNIQUE(_xlfn._xlws.FILTER($G:$G,$F:$F=$I$7))
/IF($I$8="総計",1,$J120/10)
),0)</f>
        <v/>
      </c>
      <c r="Q120" s="58" t="str" cm="1">
        <f t="array" ref="Q120">IFERROR(
IF(OR(Q$11="",$H120=""),"",
SUMIFS(収穫記録!$P:$P,収穫記録!$D:$D,Q$11,収穫記録!$I:$I,$I$5,収穫記録!$J:$J,$I$6,収穫記録!$F:$F,$H120,収穫記録!$B:$B,"&gt;="&amp;$I$3,収穫記録!$B:$B,"&lt;="&amp;$I$4)
/_xlfn.UNIQUE(_xlfn._xlws.FILTER($G:$G,$F:$F=$I$7))
/IF($I$8="総計",1,$J120/10)
),0)</f>
        <v/>
      </c>
      <c r="R120" s="58" t="str" cm="1">
        <f t="array" ref="R120">IFERROR(
IF(OR(R$11="",$H120=""),"",
SUMIFS(収穫記録!$P:$P,収穫記録!$D:$D,R$11,収穫記録!$I:$I,$I$5,収穫記録!$J:$J,$I$6,収穫記録!$F:$F,$H120,収穫記録!$B:$B,"&gt;="&amp;$I$3,収穫記録!$B:$B,"&lt;="&amp;$I$4)
/_xlfn.UNIQUE(_xlfn._xlws.FILTER($G:$G,$F:$F=$I$7))
/IF($I$8="総計",1,$J120/10)
),0)</f>
        <v/>
      </c>
      <c r="S120" s="58" t="str" cm="1">
        <f t="array" ref="S120">IFERROR(
IF(OR(S$11="",$H120=""),"",
SUMIFS(収穫記録!$P:$P,収穫記録!$D:$D,S$11,収穫記録!$I:$I,$I$5,収穫記録!$J:$J,$I$6,収穫記録!$F:$F,$H120,収穫記録!$B:$B,"&gt;="&amp;$I$3,収穫記録!$B:$B,"&lt;="&amp;$I$4)
/_xlfn.UNIQUE(_xlfn._xlws.FILTER($G:$G,$F:$F=$I$7))
/IF($I$8="総計",1,$J120/10)
),0)</f>
        <v/>
      </c>
      <c r="T120" s="58" t="str" cm="1">
        <f t="array" ref="T120">IFERROR(
IF(OR(T$11="",$H120=""),"",
SUMIFS(収穫記録!$P:$P,収穫記録!$D:$D,T$11,収穫記録!$I:$I,$I$5,収穫記録!$J:$J,$I$6,収穫記録!$F:$F,$H120,収穫記録!$B:$B,"&gt;="&amp;$I$3,収穫記録!$B:$B,"&lt;="&amp;$I$4)
/_xlfn.UNIQUE(_xlfn._xlws.FILTER($G:$G,$F:$F=$I$7))
/IF($I$8="総計",1,$J120/10)
),0)</f>
        <v/>
      </c>
      <c r="U120" s="58" t="str" cm="1">
        <f t="array" ref="U120">IFERROR(
IF(OR(U$11="",$H120=""),"",
SUMIFS(収穫記録!$P:$P,収穫記録!$D:$D,U$11,収穫記録!$I:$I,$I$5,収穫記録!$J:$J,$I$6,収穫記録!$F:$F,$H120,収穫記録!$B:$B,"&gt;="&amp;$I$3,収穫記録!$B:$B,"&lt;="&amp;$I$4)
/_xlfn.UNIQUE(_xlfn._xlws.FILTER($G:$G,$F:$F=$I$7))
/IF($I$8="総計",1,$J120/10)
),0)</f>
        <v/>
      </c>
      <c r="V120" s="58" t="str" cm="1">
        <f t="array" ref="V120">IFERROR(
IF(OR(V$11="",$H120=""),"",
SUMIFS(収穫記録!$P:$P,収穫記録!$D:$D,V$11,収穫記録!$I:$I,$I$5,収穫記録!$J:$J,$I$6,収穫記録!$F:$F,$H120,収穫記録!$B:$B,"&gt;="&amp;$I$3,収穫記録!$B:$B,"&lt;="&amp;$I$4)
/_xlfn.UNIQUE(_xlfn._xlws.FILTER($G:$G,$F:$F=$I$7))
/IF($I$8="総計",1,$J120/10)
),0)</f>
        <v/>
      </c>
      <c r="W120" s="58" t="str" cm="1">
        <f t="array" ref="W120">IFERROR(
IF(OR(W$11="",$H120=""),"",
SUMIFS(収穫記録!$P:$P,収穫記録!$D:$D,W$11,収穫記録!$I:$I,$I$5,収穫記録!$J:$J,$I$6,収穫記録!$F:$F,$H120,収穫記録!$B:$B,"&gt;="&amp;$I$3,収穫記録!$B:$B,"&lt;="&amp;$I$4)
/_xlfn.UNIQUE(_xlfn._xlws.FILTER($G:$G,$F:$F=$I$7))
/IF($I$8="総計",1,$J120/10)
),0)</f>
        <v/>
      </c>
    </row>
    <row r="121" spans="8:23">
      <c r="H121" s="27"/>
      <c r="I121" s="30"/>
      <c r="J121" s="57"/>
      <c r="K121" s="46" t="str">
        <f t="shared" si="1"/>
        <v/>
      </c>
      <c r="L121" s="47" cm="1">
        <f t="array" ref="L121">IFERROR(
IF(OR(L$11="",$H121=""),"",
SUMIFS(収穫記録!$P:$P,収穫記録!$D:$D,L$11,収穫記録!$I:$I,$I$5,収穫記録!$J:$J,$I$6,収穫記録!$F:$F,$H121,収穫記録!$B:$B,"&gt;="&amp;$I$3,収穫記録!$B:$B,"&lt;="&amp;$I$4)
/_xlfn.UNIQUE(_xlfn._xlws.FILTER($G:$G,$F:$F=$I$7))
/IF($I$8="総計",1,$J121/10)
),0)</f>
        <v>0</v>
      </c>
      <c r="M121" s="58" t="str" cm="1">
        <f t="array" ref="M121">IFERROR(
IF(OR(M$11="",$H121=""),"",
SUMIFS(収穫記録!$P:$P,収穫記録!$D:$D,M$11,収穫記録!$I:$I,$I$5,収穫記録!$J:$J,$I$6,収穫記録!$F:$F,$H121,収穫記録!$B:$B,"&gt;="&amp;$I$3,収穫記録!$B:$B,"&lt;="&amp;$I$4)
/_xlfn.UNIQUE(_xlfn._xlws.FILTER($G:$G,$F:$F=$I$7))
/IF($I$8="総計",1,$J121/10)
),0)</f>
        <v/>
      </c>
      <c r="N121" s="58" t="str" cm="1">
        <f t="array" ref="N121">IFERROR(
IF(OR(N$11="",$H121=""),"",
SUMIFS(収穫記録!$P:$P,収穫記録!$D:$D,N$11,収穫記録!$I:$I,$I$5,収穫記録!$J:$J,$I$6,収穫記録!$F:$F,$H121,収穫記録!$B:$B,"&gt;="&amp;$I$3,収穫記録!$B:$B,"&lt;="&amp;$I$4)
/_xlfn.UNIQUE(_xlfn._xlws.FILTER($G:$G,$F:$F=$I$7))
/IF($I$8="総計",1,$J121/10)
),0)</f>
        <v/>
      </c>
      <c r="O121" s="58" t="str" cm="1">
        <f t="array" ref="O121">IFERROR(
IF(OR(O$11="",$H121=""),"",
SUMIFS(収穫記録!$P:$P,収穫記録!$D:$D,O$11,収穫記録!$I:$I,$I$5,収穫記録!$J:$J,$I$6,収穫記録!$F:$F,$H121,収穫記録!$B:$B,"&gt;="&amp;$I$3,収穫記録!$B:$B,"&lt;="&amp;$I$4)
/_xlfn.UNIQUE(_xlfn._xlws.FILTER($G:$G,$F:$F=$I$7))
/IF($I$8="総計",1,$J121/10)
),0)</f>
        <v/>
      </c>
      <c r="P121" s="58" t="str" cm="1">
        <f t="array" ref="P121">IFERROR(
IF(OR(P$11="",$H121=""),"",
SUMIFS(収穫記録!$P:$P,収穫記録!$D:$D,P$11,収穫記録!$I:$I,$I$5,収穫記録!$J:$J,$I$6,収穫記録!$F:$F,$H121,収穫記録!$B:$B,"&gt;="&amp;$I$3,収穫記録!$B:$B,"&lt;="&amp;$I$4)
/_xlfn.UNIQUE(_xlfn._xlws.FILTER($G:$G,$F:$F=$I$7))
/IF($I$8="総計",1,$J121/10)
),0)</f>
        <v/>
      </c>
      <c r="Q121" s="58" t="str" cm="1">
        <f t="array" ref="Q121">IFERROR(
IF(OR(Q$11="",$H121=""),"",
SUMIFS(収穫記録!$P:$P,収穫記録!$D:$D,Q$11,収穫記録!$I:$I,$I$5,収穫記録!$J:$J,$I$6,収穫記録!$F:$F,$H121,収穫記録!$B:$B,"&gt;="&amp;$I$3,収穫記録!$B:$B,"&lt;="&amp;$I$4)
/_xlfn.UNIQUE(_xlfn._xlws.FILTER($G:$G,$F:$F=$I$7))
/IF($I$8="総計",1,$J121/10)
),0)</f>
        <v/>
      </c>
      <c r="R121" s="58" t="str" cm="1">
        <f t="array" ref="R121">IFERROR(
IF(OR(R$11="",$H121=""),"",
SUMIFS(収穫記録!$P:$P,収穫記録!$D:$D,R$11,収穫記録!$I:$I,$I$5,収穫記録!$J:$J,$I$6,収穫記録!$F:$F,$H121,収穫記録!$B:$B,"&gt;="&amp;$I$3,収穫記録!$B:$B,"&lt;="&amp;$I$4)
/_xlfn.UNIQUE(_xlfn._xlws.FILTER($G:$G,$F:$F=$I$7))
/IF($I$8="総計",1,$J121/10)
),0)</f>
        <v/>
      </c>
      <c r="S121" s="58" t="str" cm="1">
        <f t="array" ref="S121">IFERROR(
IF(OR(S$11="",$H121=""),"",
SUMIFS(収穫記録!$P:$P,収穫記録!$D:$D,S$11,収穫記録!$I:$I,$I$5,収穫記録!$J:$J,$I$6,収穫記録!$F:$F,$H121,収穫記録!$B:$B,"&gt;="&amp;$I$3,収穫記録!$B:$B,"&lt;="&amp;$I$4)
/_xlfn.UNIQUE(_xlfn._xlws.FILTER($G:$G,$F:$F=$I$7))
/IF($I$8="総計",1,$J121/10)
),0)</f>
        <v/>
      </c>
      <c r="T121" s="58" t="str" cm="1">
        <f t="array" ref="T121">IFERROR(
IF(OR(T$11="",$H121=""),"",
SUMIFS(収穫記録!$P:$P,収穫記録!$D:$D,T$11,収穫記録!$I:$I,$I$5,収穫記録!$J:$J,$I$6,収穫記録!$F:$F,$H121,収穫記録!$B:$B,"&gt;="&amp;$I$3,収穫記録!$B:$B,"&lt;="&amp;$I$4)
/_xlfn.UNIQUE(_xlfn._xlws.FILTER($G:$G,$F:$F=$I$7))
/IF($I$8="総計",1,$J121/10)
),0)</f>
        <v/>
      </c>
      <c r="U121" s="58" t="str" cm="1">
        <f t="array" ref="U121">IFERROR(
IF(OR(U$11="",$H121=""),"",
SUMIFS(収穫記録!$P:$P,収穫記録!$D:$D,U$11,収穫記録!$I:$I,$I$5,収穫記録!$J:$J,$I$6,収穫記録!$F:$F,$H121,収穫記録!$B:$B,"&gt;="&amp;$I$3,収穫記録!$B:$B,"&lt;="&amp;$I$4)
/_xlfn.UNIQUE(_xlfn._xlws.FILTER($G:$G,$F:$F=$I$7))
/IF($I$8="総計",1,$J121/10)
),0)</f>
        <v/>
      </c>
      <c r="V121" s="58" t="str" cm="1">
        <f t="array" ref="V121">IFERROR(
IF(OR(V$11="",$H121=""),"",
SUMIFS(収穫記録!$P:$P,収穫記録!$D:$D,V$11,収穫記録!$I:$I,$I$5,収穫記録!$J:$J,$I$6,収穫記録!$F:$F,$H121,収穫記録!$B:$B,"&gt;="&amp;$I$3,収穫記録!$B:$B,"&lt;="&amp;$I$4)
/_xlfn.UNIQUE(_xlfn._xlws.FILTER($G:$G,$F:$F=$I$7))
/IF($I$8="総計",1,$J121/10)
),0)</f>
        <v/>
      </c>
      <c r="W121" s="58" t="str" cm="1">
        <f t="array" ref="W121">IFERROR(
IF(OR(W$11="",$H121=""),"",
SUMIFS(収穫記録!$P:$P,収穫記録!$D:$D,W$11,収穫記録!$I:$I,$I$5,収穫記録!$J:$J,$I$6,収穫記録!$F:$F,$H121,収穫記録!$B:$B,"&gt;="&amp;$I$3,収穫記録!$B:$B,"&lt;="&amp;$I$4)
/_xlfn.UNIQUE(_xlfn._xlws.FILTER($G:$G,$F:$F=$I$7))
/IF($I$8="総計",1,$J121/10)
),0)</f>
        <v/>
      </c>
    </row>
    <row r="122" spans="8:23">
      <c r="H122" s="27"/>
      <c r="I122" s="30"/>
      <c r="J122" s="57"/>
      <c r="K122" s="46" t="str">
        <f t="shared" si="1"/>
        <v/>
      </c>
      <c r="L122" s="47" cm="1">
        <f t="array" ref="L122">IFERROR(
IF(OR(L$11="",$H122=""),"",
SUMIFS(収穫記録!$P:$P,収穫記録!$D:$D,L$11,収穫記録!$I:$I,$I$5,収穫記録!$J:$J,$I$6,収穫記録!$F:$F,$H122,収穫記録!$B:$B,"&gt;="&amp;$I$3,収穫記録!$B:$B,"&lt;="&amp;$I$4)
/_xlfn.UNIQUE(_xlfn._xlws.FILTER($G:$G,$F:$F=$I$7))
/IF($I$8="総計",1,$J122/10)
),0)</f>
        <v>0</v>
      </c>
      <c r="M122" s="58" t="str" cm="1">
        <f t="array" ref="M122">IFERROR(
IF(OR(M$11="",$H122=""),"",
SUMIFS(収穫記録!$P:$P,収穫記録!$D:$D,M$11,収穫記録!$I:$I,$I$5,収穫記録!$J:$J,$I$6,収穫記録!$F:$F,$H122,収穫記録!$B:$B,"&gt;="&amp;$I$3,収穫記録!$B:$B,"&lt;="&amp;$I$4)
/_xlfn.UNIQUE(_xlfn._xlws.FILTER($G:$G,$F:$F=$I$7))
/IF($I$8="総計",1,$J122/10)
),0)</f>
        <v/>
      </c>
      <c r="N122" s="58" t="str" cm="1">
        <f t="array" ref="N122">IFERROR(
IF(OR(N$11="",$H122=""),"",
SUMIFS(収穫記録!$P:$P,収穫記録!$D:$D,N$11,収穫記録!$I:$I,$I$5,収穫記録!$J:$J,$I$6,収穫記録!$F:$F,$H122,収穫記録!$B:$B,"&gt;="&amp;$I$3,収穫記録!$B:$B,"&lt;="&amp;$I$4)
/_xlfn.UNIQUE(_xlfn._xlws.FILTER($G:$G,$F:$F=$I$7))
/IF($I$8="総計",1,$J122/10)
),0)</f>
        <v/>
      </c>
      <c r="O122" s="58" t="str" cm="1">
        <f t="array" ref="O122">IFERROR(
IF(OR(O$11="",$H122=""),"",
SUMIFS(収穫記録!$P:$P,収穫記録!$D:$D,O$11,収穫記録!$I:$I,$I$5,収穫記録!$J:$J,$I$6,収穫記録!$F:$F,$H122,収穫記録!$B:$B,"&gt;="&amp;$I$3,収穫記録!$B:$B,"&lt;="&amp;$I$4)
/_xlfn.UNIQUE(_xlfn._xlws.FILTER($G:$G,$F:$F=$I$7))
/IF($I$8="総計",1,$J122/10)
),0)</f>
        <v/>
      </c>
      <c r="P122" s="58" t="str" cm="1">
        <f t="array" ref="P122">IFERROR(
IF(OR(P$11="",$H122=""),"",
SUMIFS(収穫記録!$P:$P,収穫記録!$D:$D,P$11,収穫記録!$I:$I,$I$5,収穫記録!$J:$J,$I$6,収穫記録!$F:$F,$H122,収穫記録!$B:$B,"&gt;="&amp;$I$3,収穫記録!$B:$B,"&lt;="&amp;$I$4)
/_xlfn.UNIQUE(_xlfn._xlws.FILTER($G:$G,$F:$F=$I$7))
/IF($I$8="総計",1,$J122/10)
),0)</f>
        <v/>
      </c>
      <c r="Q122" s="58" t="str" cm="1">
        <f t="array" ref="Q122">IFERROR(
IF(OR(Q$11="",$H122=""),"",
SUMIFS(収穫記録!$P:$P,収穫記録!$D:$D,Q$11,収穫記録!$I:$I,$I$5,収穫記録!$J:$J,$I$6,収穫記録!$F:$F,$H122,収穫記録!$B:$B,"&gt;="&amp;$I$3,収穫記録!$B:$B,"&lt;="&amp;$I$4)
/_xlfn.UNIQUE(_xlfn._xlws.FILTER($G:$G,$F:$F=$I$7))
/IF($I$8="総計",1,$J122/10)
),0)</f>
        <v/>
      </c>
      <c r="R122" s="58" t="str" cm="1">
        <f t="array" ref="R122">IFERROR(
IF(OR(R$11="",$H122=""),"",
SUMIFS(収穫記録!$P:$P,収穫記録!$D:$D,R$11,収穫記録!$I:$I,$I$5,収穫記録!$J:$J,$I$6,収穫記録!$F:$F,$H122,収穫記録!$B:$B,"&gt;="&amp;$I$3,収穫記録!$B:$B,"&lt;="&amp;$I$4)
/_xlfn.UNIQUE(_xlfn._xlws.FILTER($G:$G,$F:$F=$I$7))
/IF($I$8="総計",1,$J122/10)
),0)</f>
        <v/>
      </c>
      <c r="S122" s="58" t="str" cm="1">
        <f t="array" ref="S122">IFERROR(
IF(OR(S$11="",$H122=""),"",
SUMIFS(収穫記録!$P:$P,収穫記録!$D:$D,S$11,収穫記録!$I:$I,$I$5,収穫記録!$J:$J,$I$6,収穫記録!$F:$F,$H122,収穫記録!$B:$B,"&gt;="&amp;$I$3,収穫記録!$B:$B,"&lt;="&amp;$I$4)
/_xlfn.UNIQUE(_xlfn._xlws.FILTER($G:$G,$F:$F=$I$7))
/IF($I$8="総計",1,$J122/10)
),0)</f>
        <v/>
      </c>
      <c r="T122" s="58" t="str" cm="1">
        <f t="array" ref="T122">IFERROR(
IF(OR(T$11="",$H122=""),"",
SUMIFS(収穫記録!$P:$P,収穫記録!$D:$D,T$11,収穫記録!$I:$I,$I$5,収穫記録!$J:$J,$I$6,収穫記録!$F:$F,$H122,収穫記録!$B:$B,"&gt;="&amp;$I$3,収穫記録!$B:$B,"&lt;="&amp;$I$4)
/_xlfn.UNIQUE(_xlfn._xlws.FILTER($G:$G,$F:$F=$I$7))
/IF($I$8="総計",1,$J122/10)
),0)</f>
        <v/>
      </c>
      <c r="U122" s="58" t="str" cm="1">
        <f t="array" ref="U122">IFERROR(
IF(OR(U$11="",$H122=""),"",
SUMIFS(収穫記録!$P:$P,収穫記録!$D:$D,U$11,収穫記録!$I:$I,$I$5,収穫記録!$J:$J,$I$6,収穫記録!$F:$F,$H122,収穫記録!$B:$B,"&gt;="&amp;$I$3,収穫記録!$B:$B,"&lt;="&amp;$I$4)
/_xlfn.UNIQUE(_xlfn._xlws.FILTER($G:$G,$F:$F=$I$7))
/IF($I$8="総計",1,$J122/10)
),0)</f>
        <v/>
      </c>
      <c r="V122" s="58" t="str" cm="1">
        <f t="array" ref="V122">IFERROR(
IF(OR(V$11="",$H122=""),"",
SUMIFS(収穫記録!$P:$P,収穫記録!$D:$D,V$11,収穫記録!$I:$I,$I$5,収穫記録!$J:$J,$I$6,収穫記録!$F:$F,$H122,収穫記録!$B:$B,"&gt;="&amp;$I$3,収穫記録!$B:$B,"&lt;="&amp;$I$4)
/_xlfn.UNIQUE(_xlfn._xlws.FILTER($G:$G,$F:$F=$I$7))
/IF($I$8="総計",1,$J122/10)
),0)</f>
        <v/>
      </c>
      <c r="W122" s="58" t="str" cm="1">
        <f t="array" ref="W122">IFERROR(
IF(OR(W$11="",$H122=""),"",
SUMIFS(収穫記録!$P:$P,収穫記録!$D:$D,W$11,収穫記録!$I:$I,$I$5,収穫記録!$J:$J,$I$6,収穫記録!$F:$F,$H122,収穫記録!$B:$B,"&gt;="&amp;$I$3,収穫記録!$B:$B,"&lt;="&amp;$I$4)
/_xlfn.UNIQUE(_xlfn._xlws.FILTER($G:$G,$F:$F=$I$7))
/IF($I$8="総計",1,$J122/10)
),0)</f>
        <v/>
      </c>
    </row>
    <row r="123" spans="8:23">
      <c r="H123" s="27"/>
      <c r="I123" s="30"/>
      <c r="J123" s="57"/>
      <c r="K123" s="46" t="str">
        <f t="shared" si="1"/>
        <v/>
      </c>
      <c r="L123" s="47" cm="1">
        <f t="array" ref="L123">IFERROR(
IF(OR(L$11="",$H123=""),"",
SUMIFS(収穫記録!$P:$P,収穫記録!$D:$D,L$11,収穫記録!$I:$I,$I$5,収穫記録!$J:$J,$I$6,収穫記録!$F:$F,$H123,収穫記録!$B:$B,"&gt;="&amp;$I$3,収穫記録!$B:$B,"&lt;="&amp;$I$4)
/_xlfn.UNIQUE(_xlfn._xlws.FILTER($G:$G,$F:$F=$I$7))
/IF($I$8="総計",1,$J123/10)
),0)</f>
        <v>0</v>
      </c>
      <c r="M123" s="58" t="str" cm="1">
        <f t="array" ref="M123">IFERROR(
IF(OR(M$11="",$H123=""),"",
SUMIFS(収穫記録!$P:$P,収穫記録!$D:$D,M$11,収穫記録!$I:$I,$I$5,収穫記録!$J:$J,$I$6,収穫記録!$F:$F,$H123,収穫記録!$B:$B,"&gt;="&amp;$I$3,収穫記録!$B:$B,"&lt;="&amp;$I$4)
/_xlfn.UNIQUE(_xlfn._xlws.FILTER($G:$G,$F:$F=$I$7))
/IF($I$8="総計",1,$J123/10)
),0)</f>
        <v/>
      </c>
      <c r="N123" s="58" t="str" cm="1">
        <f t="array" ref="N123">IFERROR(
IF(OR(N$11="",$H123=""),"",
SUMIFS(収穫記録!$P:$P,収穫記録!$D:$D,N$11,収穫記録!$I:$I,$I$5,収穫記録!$J:$J,$I$6,収穫記録!$F:$F,$H123,収穫記録!$B:$B,"&gt;="&amp;$I$3,収穫記録!$B:$B,"&lt;="&amp;$I$4)
/_xlfn.UNIQUE(_xlfn._xlws.FILTER($G:$G,$F:$F=$I$7))
/IF($I$8="総計",1,$J123/10)
),0)</f>
        <v/>
      </c>
      <c r="O123" s="58" t="str" cm="1">
        <f t="array" ref="O123">IFERROR(
IF(OR(O$11="",$H123=""),"",
SUMIFS(収穫記録!$P:$P,収穫記録!$D:$D,O$11,収穫記録!$I:$I,$I$5,収穫記録!$J:$J,$I$6,収穫記録!$F:$F,$H123,収穫記録!$B:$B,"&gt;="&amp;$I$3,収穫記録!$B:$B,"&lt;="&amp;$I$4)
/_xlfn.UNIQUE(_xlfn._xlws.FILTER($G:$G,$F:$F=$I$7))
/IF($I$8="総計",1,$J123/10)
),0)</f>
        <v/>
      </c>
      <c r="P123" s="58" t="str" cm="1">
        <f t="array" ref="P123">IFERROR(
IF(OR(P$11="",$H123=""),"",
SUMIFS(収穫記録!$P:$P,収穫記録!$D:$D,P$11,収穫記録!$I:$I,$I$5,収穫記録!$J:$J,$I$6,収穫記録!$F:$F,$H123,収穫記録!$B:$B,"&gt;="&amp;$I$3,収穫記録!$B:$B,"&lt;="&amp;$I$4)
/_xlfn.UNIQUE(_xlfn._xlws.FILTER($G:$G,$F:$F=$I$7))
/IF($I$8="総計",1,$J123/10)
),0)</f>
        <v/>
      </c>
      <c r="Q123" s="58" t="str" cm="1">
        <f t="array" ref="Q123">IFERROR(
IF(OR(Q$11="",$H123=""),"",
SUMIFS(収穫記録!$P:$P,収穫記録!$D:$D,Q$11,収穫記録!$I:$I,$I$5,収穫記録!$J:$J,$I$6,収穫記録!$F:$F,$H123,収穫記録!$B:$B,"&gt;="&amp;$I$3,収穫記録!$B:$B,"&lt;="&amp;$I$4)
/_xlfn.UNIQUE(_xlfn._xlws.FILTER($G:$G,$F:$F=$I$7))
/IF($I$8="総計",1,$J123/10)
),0)</f>
        <v/>
      </c>
      <c r="R123" s="58" t="str" cm="1">
        <f t="array" ref="R123">IFERROR(
IF(OR(R$11="",$H123=""),"",
SUMIFS(収穫記録!$P:$P,収穫記録!$D:$D,R$11,収穫記録!$I:$I,$I$5,収穫記録!$J:$J,$I$6,収穫記録!$F:$F,$H123,収穫記録!$B:$B,"&gt;="&amp;$I$3,収穫記録!$B:$B,"&lt;="&amp;$I$4)
/_xlfn.UNIQUE(_xlfn._xlws.FILTER($G:$G,$F:$F=$I$7))
/IF($I$8="総計",1,$J123/10)
),0)</f>
        <v/>
      </c>
      <c r="S123" s="58" t="str" cm="1">
        <f t="array" ref="S123">IFERROR(
IF(OR(S$11="",$H123=""),"",
SUMIFS(収穫記録!$P:$P,収穫記録!$D:$D,S$11,収穫記録!$I:$I,$I$5,収穫記録!$J:$J,$I$6,収穫記録!$F:$F,$H123,収穫記録!$B:$B,"&gt;="&amp;$I$3,収穫記録!$B:$B,"&lt;="&amp;$I$4)
/_xlfn.UNIQUE(_xlfn._xlws.FILTER($G:$G,$F:$F=$I$7))
/IF($I$8="総計",1,$J123/10)
),0)</f>
        <v/>
      </c>
      <c r="T123" s="58" t="str" cm="1">
        <f t="array" ref="T123">IFERROR(
IF(OR(T$11="",$H123=""),"",
SUMIFS(収穫記録!$P:$P,収穫記録!$D:$D,T$11,収穫記録!$I:$I,$I$5,収穫記録!$J:$J,$I$6,収穫記録!$F:$F,$H123,収穫記録!$B:$B,"&gt;="&amp;$I$3,収穫記録!$B:$B,"&lt;="&amp;$I$4)
/_xlfn.UNIQUE(_xlfn._xlws.FILTER($G:$G,$F:$F=$I$7))
/IF($I$8="総計",1,$J123/10)
),0)</f>
        <v/>
      </c>
      <c r="U123" s="58" t="str" cm="1">
        <f t="array" ref="U123">IFERROR(
IF(OR(U$11="",$H123=""),"",
SUMIFS(収穫記録!$P:$P,収穫記録!$D:$D,U$11,収穫記録!$I:$I,$I$5,収穫記録!$J:$J,$I$6,収穫記録!$F:$F,$H123,収穫記録!$B:$B,"&gt;="&amp;$I$3,収穫記録!$B:$B,"&lt;="&amp;$I$4)
/_xlfn.UNIQUE(_xlfn._xlws.FILTER($G:$G,$F:$F=$I$7))
/IF($I$8="総計",1,$J123/10)
),0)</f>
        <v/>
      </c>
      <c r="V123" s="58" t="str" cm="1">
        <f t="array" ref="V123">IFERROR(
IF(OR(V$11="",$H123=""),"",
SUMIFS(収穫記録!$P:$P,収穫記録!$D:$D,V$11,収穫記録!$I:$I,$I$5,収穫記録!$J:$J,$I$6,収穫記録!$F:$F,$H123,収穫記録!$B:$B,"&gt;="&amp;$I$3,収穫記録!$B:$B,"&lt;="&amp;$I$4)
/_xlfn.UNIQUE(_xlfn._xlws.FILTER($G:$G,$F:$F=$I$7))
/IF($I$8="総計",1,$J123/10)
),0)</f>
        <v/>
      </c>
      <c r="W123" s="58" t="str" cm="1">
        <f t="array" ref="W123">IFERROR(
IF(OR(W$11="",$H123=""),"",
SUMIFS(収穫記録!$P:$P,収穫記録!$D:$D,W$11,収穫記録!$I:$I,$I$5,収穫記録!$J:$J,$I$6,収穫記録!$F:$F,$H123,収穫記録!$B:$B,"&gt;="&amp;$I$3,収穫記録!$B:$B,"&lt;="&amp;$I$4)
/_xlfn.UNIQUE(_xlfn._xlws.FILTER($G:$G,$F:$F=$I$7))
/IF($I$8="総計",1,$J123/10)
),0)</f>
        <v/>
      </c>
    </row>
    <row r="124" spans="8:23">
      <c r="H124" s="27"/>
      <c r="I124" s="30"/>
      <c r="J124" s="57"/>
      <c r="K124" s="46" t="str">
        <f t="shared" si="1"/>
        <v/>
      </c>
      <c r="L124" s="47" cm="1">
        <f t="array" ref="L124">IFERROR(
IF(OR(L$11="",$H124=""),"",
SUMIFS(収穫記録!$P:$P,収穫記録!$D:$D,L$11,収穫記録!$I:$I,$I$5,収穫記録!$J:$J,$I$6,収穫記録!$F:$F,$H124,収穫記録!$B:$B,"&gt;="&amp;$I$3,収穫記録!$B:$B,"&lt;="&amp;$I$4)
/_xlfn.UNIQUE(_xlfn._xlws.FILTER($G:$G,$F:$F=$I$7))
/IF($I$8="総計",1,$J124/10)
),0)</f>
        <v>0</v>
      </c>
      <c r="M124" s="58" t="str" cm="1">
        <f t="array" ref="M124">IFERROR(
IF(OR(M$11="",$H124=""),"",
SUMIFS(収穫記録!$P:$P,収穫記録!$D:$D,M$11,収穫記録!$I:$I,$I$5,収穫記録!$J:$J,$I$6,収穫記録!$F:$F,$H124,収穫記録!$B:$B,"&gt;="&amp;$I$3,収穫記録!$B:$B,"&lt;="&amp;$I$4)
/_xlfn.UNIQUE(_xlfn._xlws.FILTER($G:$G,$F:$F=$I$7))
/IF($I$8="総計",1,$J124/10)
),0)</f>
        <v/>
      </c>
      <c r="N124" s="58" t="str" cm="1">
        <f t="array" ref="N124">IFERROR(
IF(OR(N$11="",$H124=""),"",
SUMIFS(収穫記録!$P:$P,収穫記録!$D:$D,N$11,収穫記録!$I:$I,$I$5,収穫記録!$J:$J,$I$6,収穫記録!$F:$F,$H124,収穫記録!$B:$B,"&gt;="&amp;$I$3,収穫記録!$B:$B,"&lt;="&amp;$I$4)
/_xlfn.UNIQUE(_xlfn._xlws.FILTER($G:$G,$F:$F=$I$7))
/IF($I$8="総計",1,$J124/10)
),0)</f>
        <v/>
      </c>
      <c r="O124" s="58" t="str" cm="1">
        <f t="array" ref="O124">IFERROR(
IF(OR(O$11="",$H124=""),"",
SUMIFS(収穫記録!$P:$P,収穫記録!$D:$D,O$11,収穫記録!$I:$I,$I$5,収穫記録!$J:$J,$I$6,収穫記録!$F:$F,$H124,収穫記録!$B:$B,"&gt;="&amp;$I$3,収穫記録!$B:$B,"&lt;="&amp;$I$4)
/_xlfn.UNIQUE(_xlfn._xlws.FILTER($G:$G,$F:$F=$I$7))
/IF($I$8="総計",1,$J124/10)
),0)</f>
        <v/>
      </c>
      <c r="P124" s="58" t="str" cm="1">
        <f t="array" ref="P124">IFERROR(
IF(OR(P$11="",$H124=""),"",
SUMIFS(収穫記録!$P:$P,収穫記録!$D:$D,P$11,収穫記録!$I:$I,$I$5,収穫記録!$J:$J,$I$6,収穫記録!$F:$F,$H124,収穫記録!$B:$B,"&gt;="&amp;$I$3,収穫記録!$B:$B,"&lt;="&amp;$I$4)
/_xlfn.UNIQUE(_xlfn._xlws.FILTER($G:$G,$F:$F=$I$7))
/IF($I$8="総計",1,$J124/10)
),0)</f>
        <v/>
      </c>
      <c r="Q124" s="58" t="str" cm="1">
        <f t="array" ref="Q124">IFERROR(
IF(OR(Q$11="",$H124=""),"",
SUMIFS(収穫記録!$P:$P,収穫記録!$D:$D,Q$11,収穫記録!$I:$I,$I$5,収穫記録!$J:$J,$I$6,収穫記録!$F:$F,$H124,収穫記録!$B:$B,"&gt;="&amp;$I$3,収穫記録!$B:$B,"&lt;="&amp;$I$4)
/_xlfn.UNIQUE(_xlfn._xlws.FILTER($G:$G,$F:$F=$I$7))
/IF($I$8="総計",1,$J124/10)
),0)</f>
        <v/>
      </c>
      <c r="R124" s="58" t="str" cm="1">
        <f t="array" ref="R124">IFERROR(
IF(OR(R$11="",$H124=""),"",
SUMIFS(収穫記録!$P:$P,収穫記録!$D:$D,R$11,収穫記録!$I:$I,$I$5,収穫記録!$J:$J,$I$6,収穫記録!$F:$F,$H124,収穫記録!$B:$B,"&gt;="&amp;$I$3,収穫記録!$B:$B,"&lt;="&amp;$I$4)
/_xlfn.UNIQUE(_xlfn._xlws.FILTER($G:$G,$F:$F=$I$7))
/IF($I$8="総計",1,$J124/10)
),0)</f>
        <v/>
      </c>
      <c r="S124" s="58" t="str" cm="1">
        <f t="array" ref="S124">IFERROR(
IF(OR(S$11="",$H124=""),"",
SUMIFS(収穫記録!$P:$P,収穫記録!$D:$D,S$11,収穫記録!$I:$I,$I$5,収穫記録!$J:$J,$I$6,収穫記録!$F:$F,$H124,収穫記録!$B:$B,"&gt;="&amp;$I$3,収穫記録!$B:$B,"&lt;="&amp;$I$4)
/_xlfn.UNIQUE(_xlfn._xlws.FILTER($G:$G,$F:$F=$I$7))
/IF($I$8="総計",1,$J124/10)
),0)</f>
        <v/>
      </c>
      <c r="T124" s="58" t="str" cm="1">
        <f t="array" ref="T124">IFERROR(
IF(OR(T$11="",$H124=""),"",
SUMIFS(収穫記録!$P:$P,収穫記録!$D:$D,T$11,収穫記録!$I:$I,$I$5,収穫記録!$J:$J,$I$6,収穫記録!$F:$F,$H124,収穫記録!$B:$B,"&gt;="&amp;$I$3,収穫記録!$B:$B,"&lt;="&amp;$I$4)
/_xlfn.UNIQUE(_xlfn._xlws.FILTER($G:$G,$F:$F=$I$7))
/IF($I$8="総計",1,$J124/10)
),0)</f>
        <v/>
      </c>
      <c r="U124" s="58" t="str" cm="1">
        <f t="array" ref="U124">IFERROR(
IF(OR(U$11="",$H124=""),"",
SUMIFS(収穫記録!$P:$P,収穫記録!$D:$D,U$11,収穫記録!$I:$I,$I$5,収穫記録!$J:$J,$I$6,収穫記録!$F:$F,$H124,収穫記録!$B:$B,"&gt;="&amp;$I$3,収穫記録!$B:$B,"&lt;="&amp;$I$4)
/_xlfn.UNIQUE(_xlfn._xlws.FILTER($G:$G,$F:$F=$I$7))
/IF($I$8="総計",1,$J124/10)
),0)</f>
        <v/>
      </c>
      <c r="V124" s="58" t="str" cm="1">
        <f t="array" ref="V124">IFERROR(
IF(OR(V$11="",$H124=""),"",
SUMIFS(収穫記録!$P:$P,収穫記録!$D:$D,V$11,収穫記録!$I:$I,$I$5,収穫記録!$J:$J,$I$6,収穫記録!$F:$F,$H124,収穫記録!$B:$B,"&gt;="&amp;$I$3,収穫記録!$B:$B,"&lt;="&amp;$I$4)
/_xlfn.UNIQUE(_xlfn._xlws.FILTER($G:$G,$F:$F=$I$7))
/IF($I$8="総計",1,$J124/10)
),0)</f>
        <v/>
      </c>
      <c r="W124" s="58" t="str" cm="1">
        <f t="array" ref="W124">IFERROR(
IF(OR(W$11="",$H124=""),"",
SUMIFS(収穫記録!$P:$P,収穫記録!$D:$D,W$11,収穫記録!$I:$I,$I$5,収穫記録!$J:$J,$I$6,収穫記録!$F:$F,$H124,収穫記録!$B:$B,"&gt;="&amp;$I$3,収穫記録!$B:$B,"&lt;="&amp;$I$4)
/_xlfn.UNIQUE(_xlfn._xlws.FILTER($G:$G,$F:$F=$I$7))
/IF($I$8="総計",1,$J124/10)
),0)</f>
        <v/>
      </c>
    </row>
    <row r="125" spans="8:23">
      <c r="H125" s="27"/>
      <c r="I125" s="30"/>
      <c r="J125" s="57"/>
      <c r="K125" s="46" t="str">
        <f t="shared" si="1"/>
        <v/>
      </c>
      <c r="L125" s="47" cm="1">
        <f t="array" ref="L125">IFERROR(
IF(OR(L$11="",$H125=""),"",
SUMIFS(収穫記録!$P:$P,収穫記録!$D:$D,L$11,収穫記録!$I:$I,$I$5,収穫記録!$J:$J,$I$6,収穫記録!$F:$F,$H125,収穫記録!$B:$B,"&gt;="&amp;$I$3,収穫記録!$B:$B,"&lt;="&amp;$I$4)
/_xlfn.UNIQUE(_xlfn._xlws.FILTER($G:$G,$F:$F=$I$7))
/IF($I$8="総計",1,$J125/10)
),0)</f>
        <v>0</v>
      </c>
      <c r="M125" s="58" t="str" cm="1">
        <f t="array" ref="M125">IFERROR(
IF(OR(M$11="",$H125=""),"",
SUMIFS(収穫記録!$P:$P,収穫記録!$D:$D,M$11,収穫記録!$I:$I,$I$5,収穫記録!$J:$J,$I$6,収穫記録!$F:$F,$H125,収穫記録!$B:$B,"&gt;="&amp;$I$3,収穫記録!$B:$B,"&lt;="&amp;$I$4)
/_xlfn.UNIQUE(_xlfn._xlws.FILTER($G:$G,$F:$F=$I$7))
/IF($I$8="総計",1,$J125/10)
),0)</f>
        <v/>
      </c>
      <c r="N125" s="58" t="str" cm="1">
        <f t="array" ref="N125">IFERROR(
IF(OR(N$11="",$H125=""),"",
SUMIFS(収穫記録!$P:$P,収穫記録!$D:$D,N$11,収穫記録!$I:$I,$I$5,収穫記録!$J:$J,$I$6,収穫記録!$F:$F,$H125,収穫記録!$B:$B,"&gt;="&amp;$I$3,収穫記録!$B:$B,"&lt;="&amp;$I$4)
/_xlfn.UNIQUE(_xlfn._xlws.FILTER($G:$G,$F:$F=$I$7))
/IF($I$8="総計",1,$J125/10)
),0)</f>
        <v/>
      </c>
      <c r="O125" s="58" t="str" cm="1">
        <f t="array" ref="O125">IFERROR(
IF(OR(O$11="",$H125=""),"",
SUMIFS(収穫記録!$P:$P,収穫記録!$D:$D,O$11,収穫記録!$I:$I,$I$5,収穫記録!$J:$J,$I$6,収穫記録!$F:$F,$H125,収穫記録!$B:$B,"&gt;="&amp;$I$3,収穫記録!$B:$B,"&lt;="&amp;$I$4)
/_xlfn.UNIQUE(_xlfn._xlws.FILTER($G:$G,$F:$F=$I$7))
/IF($I$8="総計",1,$J125/10)
),0)</f>
        <v/>
      </c>
      <c r="P125" s="58" t="str" cm="1">
        <f t="array" ref="P125">IFERROR(
IF(OR(P$11="",$H125=""),"",
SUMIFS(収穫記録!$P:$P,収穫記録!$D:$D,P$11,収穫記録!$I:$I,$I$5,収穫記録!$J:$J,$I$6,収穫記録!$F:$F,$H125,収穫記録!$B:$B,"&gt;="&amp;$I$3,収穫記録!$B:$B,"&lt;="&amp;$I$4)
/_xlfn.UNIQUE(_xlfn._xlws.FILTER($G:$G,$F:$F=$I$7))
/IF($I$8="総計",1,$J125/10)
),0)</f>
        <v/>
      </c>
      <c r="Q125" s="58" t="str" cm="1">
        <f t="array" ref="Q125">IFERROR(
IF(OR(Q$11="",$H125=""),"",
SUMIFS(収穫記録!$P:$P,収穫記録!$D:$D,Q$11,収穫記録!$I:$I,$I$5,収穫記録!$J:$J,$I$6,収穫記録!$F:$F,$H125,収穫記録!$B:$B,"&gt;="&amp;$I$3,収穫記録!$B:$B,"&lt;="&amp;$I$4)
/_xlfn.UNIQUE(_xlfn._xlws.FILTER($G:$G,$F:$F=$I$7))
/IF($I$8="総計",1,$J125/10)
),0)</f>
        <v/>
      </c>
      <c r="R125" s="58" t="str" cm="1">
        <f t="array" ref="R125">IFERROR(
IF(OR(R$11="",$H125=""),"",
SUMIFS(収穫記録!$P:$P,収穫記録!$D:$D,R$11,収穫記録!$I:$I,$I$5,収穫記録!$J:$J,$I$6,収穫記録!$F:$F,$H125,収穫記録!$B:$B,"&gt;="&amp;$I$3,収穫記録!$B:$B,"&lt;="&amp;$I$4)
/_xlfn.UNIQUE(_xlfn._xlws.FILTER($G:$G,$F:$F=$I$7))
/IF($I$8="総計",1,$J125/10)
),0)</f>
        <v/>
      </c>
      <c r="S125" s="58" t="str" cm="1">
        <f t="array" ref="S125">IFERROR(
IF(OR(S$11="",$H125=""),"",
SUMIFS(収穫記録!$P:$P,収穫記録!$D:$D,S$11,収穫記録!$I:$I,$I$5,収穫記録!$J:$J,$I$6,収穫記録!$F:$F,$H125,収穫記録!$B:$B,"&gt;="&amp;$I$3,収穫記録!$B:$B,"&lt;="&amp;$I$4)
/_xlfn.UNIQUE(_xlfn._xlws.FILTER($G:$G,$F:$F=$I$7))
/IF($I$8="総計",1,$J125/10)
),0)</f>
        <v/>
      </c>
      <c r="T125" s="58" t="str" cm="1">
        <f t="array" ref="T125">IFERROR(
IF(OR(T$11="",$H125=""),"",
SUMIFS(収穫記録!$P:$P,収穫記録!$D:$D,T$11,収穫記録!$I:$I,$I$5,収穫記録!$J:$J,$I$6,収穫記録!$F:$F,$H125,収穫記録!$B:$B,"&gt;="&amp;$I$3,収穫記録!$B:$B,"&lt;="&amp;$I$4)
/_xlfn.UNIQUE(_xlfn._xlws.FILTER($G:$G,$F:$F=$I$7))
/IF($I$8="総計",1,$J125/10)
),0)</f>
        <v/>
      </c>
      <c r="U125" s="58" t="str" cm="1">
        <f t="array" ref="U125">IFERROR(
IF(OR(U$11="",$H125=""),"",
SUMIFS(収穫記録!$P:$P,収穫記録!$D:$D,U$11,収穫記録!$I:$I,$I$5,収穫記録!$J:$J,$I$6,収穫記録!$F:$F,$H125,収穫記録!$B:$B,"&gt;="&amp;$I$3,収穫記録!$B:$B,"&lt;="&amp;$I$4)
/_xlfn.UNIQUE(_xlfn._xlws.FILTER($G:$G,$F:$F=$I$7))
/IF($I$8="総計",1,$J125/10)
),0)</f>
        <v/>
      </c>
      <c r="V125" s="58" t="str" cm="1">
        <f t="array" ref="V125">IFERROR(
IF(OR(V$11="",$H125=""),"",
SUMIFS(収穫記録!$P:$P,収穫記録!$D:$D,V$11,収穫記録!$I:$I,$I$5,収穫記録!$J:$J,$I$6,収穫記録!$F:$F,$H125,収穫記録!$B:$B,"&gt;="&amp;$I$3,収穫記録!$B:$B,"&lt;="&amp;$I$4)
/_xlfn.UNIQUE(_xlfn._xlws.FILTER($G:$G,$F:$F=$I$7))
/IF($I$8="総計",1,$J125/10)
),0)</f>
        <v/>
      </c>
      <c r="W125" s="58" t="str" cm="1">
        <f t="array" ref="W125">IFERROR(
IF(OR(W$11="",$H125=""),"",
SUMIFS(収穫記録!$P:$P,収穫記録!$D:$D,W$11,収穫記録!$I:$I,$I$5,収穫記録!$J:$J,$I$6,収穫記録!$F:$F,$H125,収穫記録!$B:$B,"&gt;="&amp;$I$3,収穫記録!$B:$B,"&lt;="&amp;$I$4)
/_xlfn.UNIQUE(_xlfn._xlws.FILTER($G:$G,$F:$F=$I$7))
/IF($I$8="総計",1,$J125/10)
),0)</f>
        <v/>
      </c>
    </row>
    <row r="126" spans="8:23">
      <c r="H126" s="27"/>
      <c r="I126" s="30"/>
      <c r="J126" s="57"/>
      <c r="K126" s="46" t="str">
        <f t="shared" si="1"/>
        <v/>
      </c>
      <c r="L126" s="47" cm="1">
        <f t="array" ref="L126">IFERROR(
IF(OR(L$11="",$H126=""),"",
SUMIFS(収穫記録!$P:$P,収穫記録!$D:$D,L$11,収穫記録!$I:$I,$I$5,収穫記録!$J:$J,$I$6,収穫記録!$F:$F,$H126,収穫記録!$B:$B,"&gt;="&amp;$I$3,収穫記録!$B:$B,"&lt;="&amp;$I$4)
/_xlfn.UNIQUE(_xlfn._xlws.FILTER($G:$G,$F:$F=$I$7))
/IF($I$8="総計",1,$J126/10)
),0)</f>
        <v>0</v>
      </c>
      <c r="M126" s="58" t="str" cm="1">
        <f t="array" ref="M126">IFERROR(
IF(OR(M$11="",$H126=""),"",
SUMIFS(収穫記録!$P:$P,収穫記録!$D:$D,M$11,収穫記録!$I:$I,$I$5,収穫記録!$J:$J,$I$6,収穫記録!$F:$F,$H126,収穫記録!$B:$B,"&gt;="&amp;$I$3,収穫記録!$B:$B,"&lt;="&amp;$I$4)
/_xlfn.UNIQUE(_xlfn._xlws.FILTER($G:$G,$F:$F=$I$7))
/IF($I$8="総計",1,$J126/10)
),0)</f>
        <v/>
      </c>
      <c r="N126" s="58" t="str" cm="1">
        <f t="array" ref="N126">IFERROR(
IF(OR(N$11="",$H126=""),"",
SUMIFS(収穫記録!$P:$P,収穫記録!$D:$D,N$11,収穫記録!$I:$I,$I$5,収穫記録!$J:$J,$I$6,収穫記録!$F:$F,$H126,収穫記録!$B:$B,"&gt;="&amp;$I$3,収穫記録!$B:$B,"&lt;="&amp;$I$4)
/_xlfn.UNIQUE(_xlfn._xlws.FILTER($G:$G,$F:$F=$I$7))
/IF($I$8="総計",1,$J126/10)
),0)</f>
        <v/>
      </c>
      <c r="O126" s="58" t="str" cm="1">
        <f t="array" ref="O126">IFERROR(
IF(OR(O$11="",$H126=""),"",
SUMIFS(収穫記録!$P:$P,収穫記録!$D:$D,O$11,収穫記録!$I:$I,$I$5,収穫記録!$J:$J,$I$6,収穫記録!$F:$F,$H126,収穫記録!$B:$B,"&gt;="&amp;$I$3,収穫記録!$B:$B,"&lt;="&amp;$I$4)
/_xlfn.UNIQUE(_xlfn._xlws.FILTER($G:$G,$F:$F=$I$7))
/IF($I$8="総計",1,$J126/10)
),0)</f>
        <v/>
      </c>
      <c r="P126" s="58" t="str" cm="1">
        <f t="array" ref="P126">IFERROR(
IF(OR(P$11="",$H126=""),"",
SUMIFS(収穫記録!$P:$P,収穫記録!$D:$D,P$11,収穫記録!$I:$I,$I$5,収穫記録!$J:$J,$I$6,収穫記録!$F:$F,$H126,収穫記録!$B:$B,"&gt;="&amp;$I$3,収穫記録!$B:$B,"&lt;="&amp;$I$4)
/_xlfn.UNIQUE(_xlfn._xlws.FILTER($G:$G,$F:$F=$I$7))
/IF($I$8="総計",1,$J126/10)
),0)</f>
        <v/>
      </c>
      <c r="Q126" s="58" t="str" cm="1">
        <f t="array" ref="Q126">IFERROR(
IF(OR(Q$11="",$H126=""),"",
SUMIFS(収穫記録!$P:$P,収穫記録!$D:$D,Q$11,収穫記録!$I:$I,$I$5,収穫記録!$J:$J,$I$6,収穫記録!$F:$F,$H126,収穫記録!$B:$B,"&gt;="&amp;$I$3,収穫記録!$B:$B,"&lt;="&amp;$I$4)
/_xlfn.UNIQUE(_xlfn._xlws.FILTER($G:$G,$F:$F=$I$7))
/IF($I$8="総計",1,$J126/10)
),0)</f>
        <v/>
      </c>
      <c r="R126" s="58" t="str" cm="1">
        <f t="array" ref="R126">IFERROR(
IF(OR(R$11="",$H126=""),"",
SUMIFS(収穫記録!$P:$P,収穫記録!$D:$D,R$11,収穫記録!$I:$I,$I$5,収穫記録!$J:$J,$I$6,収穫記録!$F:$F,$H126,収穫記録!$B:$B,"&gt;="&amp;$I$3,収穫記録!$B:$B,"&lt;="&amp;$I$4)
/_xlfn.UNIQUE(_xlfn._xlws.FILTER($G:$G,$F:$F=$I$7))
/IF($I$8="総計",1,$J126/10)
),0)</f>
        <v/>
      </c>
      <c r="S126" s="58" t="str" cm="1">
        <f t="array" ref="S126">IFERROR(
IF(OR(S$11="",$H126=""),"",
SUMIFS(収穫記録!$P:$P,収穫記録!$D:$D,S$11,収穫記録!$I:$I,$I$5,収穫記録!$J:$J,$I$6,収穫記録!$F:$F,$H126,収穫記録!$B:$B,"&gt;="&amp;$I$3,収穫記録!$B:$B,"&lt;="&amp;$I$4)
/_xlfn.UNIQUE(_xlfn._xlws.FILTER($G:$G,$F:$F=$I$7))
/IF($I$8="総計",1,$J126/10)
),0)</f>
        <v/>
      </c>
      <c r="T126" s="58" t="str" cm="1">
        <f t="array" ref="T126">IFERROR(
IF(OR(T$11="",$H126=""),"",
SUMIFS(収穫記録!$P:$P,収穫記録!$D:$D,T$11,収穫記録!$I:$I,$I$5,収穫記録!$J:$J,$I$6,収穫記録!$F:$F,$H126,収穫記録!$B:$B,"&gt;="&amp;$I$3,収穫記録!$B:$B,"&lt;="&amp;$I$4)
/_xlfn.UNIQUE(_xlfn._xlws.FILTER($G:$G,$F:$F=$I$7))
/IF($I$8="総計",1,$J126/10)
),0)</f>
        <v/>
      </c>
      <c r="U126" s="58" t="str" cm="1">
        <f t="array" ref="U126">IFERROR(
IF(OR(U$11="",$H126=""),"",
SUMIFS(収穫記録!$P:$P,収穫記録!$D:$D,U$11,収穫記録!$I:$I,$I$5,収穫記録!$J:$J,$I$6,収穫記録!$F:$F,$H126,収穫記録!$B:$B,"&gt;="&amp;$I$3,収穫記録!$B:$B,"&lt;="&amp;$I$4)
/_xlfn.UNIQUE(_xlfn._xlws.FILTER($G:$G,$F:$F=$I$7))
/IF($I$8="総計",1,$J126/10)
),0)</f>
        <v/>
      </c>
      <c r="V126" s="58" t="str" cm="1">
        <f t="array" ref="V126">IFERROR(
IF(OR(V$11="",$H126=""),"",
SUMIFS(収穫記録!$P:$P,収穫記録!$D:$D,V$11,収穫記録!$I:$I,$I$5,収穫記録!$J:$J,$I$6,収穫記録!$F:$F,$H126,収穫記録!$B:$B,"&gt;="&amp;$I$3,収穫記録!$B:$B,"&lt;="&amp;$I$4)
/_xlfn.UNIQUE(_xlfn._xlws.FILTER($G:$G,$F:$F=$I$7))
/IF($I$8="総計",1,$J126/10)
),0)</f>
        <v/>
      </c>
      <c r="W126" s="58" t="str" cm="1">
        <f t="array" ref="W126">IFERROR(
IF(OR(W$11="",$H126=""),"",
SUMIFS(収穫記録!$P:$P,収穫記録!$D:$D,W$11,収穫記録!$I:$I,$I$5,収穫記録!$J:$J,$I$6,収穫記録!$F:$F,$H126,収穫記録!$B:$B,"&gt;="&amp;$I$3,収穫記録!$B:$B,"&lt;="&amp;$I$4)
/_xlfn.UNIQUE(_xlfn._xlws.FILTER($G:$G,$F:$F=$I$7))
/IF($I$8="総計",1,$J126/10)
),0)</f>
        <v/>
      </c>
    </row>
    <row r="127" spans="8:23">
      <c r="H127" s="27"/>
      <c r="I127" s="30"/>
      <c r="J127" s="57"/>
      <c r="K127" s="46" t="str">
        <f t="shared" si="1"/>
        <v/>
      </c>
      <c r="L127" s="47" cm="1">
        <f t="array" ref="L127">IFERROR(
IF(OR(L$11="",$H127=""),"",
SUMIFS(収穫記録!$P:$P,収穫記録!$D:$D,L$11,収穫記録!$I:$I,$I$5,収穫記録!$J:$J,$I$6,収穫記録!$F:$F,$H127,収穫記録!$B:$B,"&gt;="&amp;$I$3,収穫記録!$B:$B,"&lt;="&amp;$I$4)
/_xlfn.UNIQUE(_xlfn._xlws.FILTER($G:$G,$F:$F=$I$7))
/IF($I$8="総計",1,$J127/10)
),0)</f>
        <v>0</v>
      </c>
      <c r="M127" s="58" t="str" cm="1">
        <f t="array" ref="M127">IFERROR(
IF(OR(M$11="",$H127=""),"",
SUMIFS(収穫記録!$P:$P,収穫記録!$D:$D,M$11,収穫記録!$I:$I,$I$5,収穫記録!$J:$J,$I$6,収穫記録!$F:$F,$H127,収穫記録!$B:$B,"&gt;="&amp;$I$3,収穫記録!$B:$B,"&lt;="&amp;$I$4)
/_xlfn.UNIQUE(_xlfn._xlws.FILTER($G:$G,$F:$F=$I$7))
/IF($I$8="総計",1,$J127/10)
),0)</f>
        <v/>
      </c>
      <c r="N127" s="58" t="str" cm="1">
        <f t="array" ref="N127">IFERROR(
IF(OR(N$11="",$H127=""),"",
SUMIFS(収穫記録!$P:$P,収穫記録!$D:$D,N$11,収穫記録!$I:$I,$I$5,収穫記録!$J:$J,$I$6,収穫記録!$F:$F,$H127,収穫記録!$B:$B,"&gt;="&amp;$I$3,収穫記録!$B:$B,"&lt;="&amp;$I$4)
/_xlfn.UNIQUE(_xlfn._xlws.FILTER($G:$G,$F:$F=$I$7))
/IF($I$8="総計",1,$J127/10)
),0)</f>
        <v/>
      </c>
      <c r="O127" s="58" t="str" cm="1">
        <f t="array" ref="O127">IFERROR(
IF(OR(O$11="",$H127=""),"",
SUMIFS(収穫記録!$P:$P,収穫記録!$D:$D,O$11,収穫記録!$I:$I,$I$5,収穫記録!$J:$J,$I$6,収穫記録!$F:$F,$H127,収穫記録!$B:$B,"&gt;="&amp;$I$3,収穫記録!$B:$B,"&lt;="&amp;$I$4)
/_xlfn.UNIQUE(_xlfn._xlws.FILTER($G:$G,$F:$F=$I$7))
/IF($I$8="総計",1,$J127/10)
),0)</f>
        <v/>
      </c>
      <c r="P127" s="58" t="str" cm="1">
        <f t="array" ref="P127">IFERROR(
IF(OR(P$11="",$H127=""),"",
SUMIFS(収穫記録!$P:$P,収穫記録!$D:$D,P$11,収穫記録!$I:$I,$I$5,収穫記録!$J:$J,$I$6,収穫記録!$F:$F,$H127,収穫記録!$B:$B,"&gt;="&amp;$I$3,収穫記録!$B:$B,"&lt;="&amp;$I$4)
/_xlfn.UNIQUE(_xlfn._xlws.FILTER($G:$G,$F:$F=$I$7))
/IF($I$8="総計",1,$J127/10)
),0)</f>
        <v/>
      </c>
      <c r="Q127" s="58" t="str" cm="1">
        <f t="array" ref="Q127">IFERROR(
IF(OR(Q$11="",$H127=""),"",
SUMIFS(収穫記録!$P:$P,収穫記録!$D:$D,Q$11,収穫記録!$I:$I,$I$5,収穫記録!$J:$J,$I$6,収穫記録!$F:$F,$H127,収穫記録!$B:$B,"&gt;="&amp;$I$3,収穫記録!$B:$B,"&lt;="&amp;$I$4)
/_xlfn.UNIQUE(_xlfn._xlws.FILTER($G:$G,$F:$F=$I$7))
/IF($I$8="総計",1,$J127/10)
),0)</f>
        <v/>
      </c>
      <c r="R127" s="58" t="str" cm="1">
        <f t="array" ref="R127">IFERROR(
IF(OR(R$11="",$H127=""),"",
SUMIFS(収穫記録!$P:$P,収穫記録!$D:$D,R$11,収穫記録!$I:$I,$I$5,収穫記録!$J:$J,$I$6,収穫記録!$F:$F,$H127,収穫記録!$B:$B,"&gt;="&amp;$I$3,収穫記録!$B:$B,"&lt;="&amp;$I$4)
/_xlfn.UNIQUE(_xlfn._xlws.FILTER($G:$G,$F:$F=$I$7))
/IF($I$8="総計",1,$J127/10)
),0)</f>
        <v/>
      </c>
      <c r="S127" s="58" t="str" cm="1">
        <f t="array" ref="S127">IFERROR(
IF(OR(S$11="",$H127=""),"",
SUMIFS(収穫記録!$P:$P,収穫記録!$D:$D,S$11,収穫記録!$I:$I,$I$5,収穫記録!$J:$J,$I$6,収穫記録!$F:$F,$H127,収穫記録!$B:$B,"&gt;="&amp;$I$3,収穫記録!$B:$B,"&lt;="&amp;$I$4)
/_xlfn.UNIQUE(_xlfn._xlws.FILTER($G:$G,$F:$F=$I$7))
/IF($I$8="総計",1,$J127/10)
),0)</f>
        <v/>
      </c>
      <c r="T127" s="58" t="str" cm="1">
        <f t="array" ref="T127">IFERROR(
IF(OR(T$11="",$H127=""),"",
SUMIFS(収穫記録!$P:$P,収穫記録!$D:$D,T$11,収穫記録!$I:$I,$I$5,収穫記録!$J:$J,$I$6,収穫記録!$F:$F,$H127,収穫記録!$B:$B,"&gt;="&amp;$I$3,収穫記録!$B:$B,"&lt;="&amp;$I$4)
/_xlfn.UNIQUE(_xlfn._xlws.FILTER($G:$G,$F:$F=$I$7))
/IF($I$8="総計",1,$J127/10)
),0)</f>
        <v/>
      </c>
      <c r="U127" s="58" t="str" cm="1">
        <f t="array" ref="U127">IFERROR(
IF(OR(U$11="",$H127=""),"",
SUMIFS(収穫記録!$P:$P,収穫記録!$D:$D,U$11,収穫記録!$I:$I,$I$5,収穫記録!$J:$J,$I$6,収穫記録!$F:$F,$H127,収穫記録!$B:$B,"&gt;="&amp;$I$3,収穫記録!$B:$B,"&lt;="&amp;$I$4)
/_xlfn.UNIQUE(_xlfn._xlws.FILTER($G:$G,$F:$F=$I$7))
/IF($I$8="総計",1,$J127/10)
),0)</f>
        <v/>
      </c>
      <c r="V127" s="58" t="str" cm="1">
        <f t="array" ref="V127">IFERROR(
IF(OR(V$11="",$H127=""),"",
SUMIFS(収穫記録!$P:$P,収穫記録!$D:$D,V$11,収穫記録!$I:$I,$I$5,収穫記録!$J:$J,$I$6,収穫記録!$F:$F,$H127,収穫記録!$B:$B,"&gt;="&amp;$I$3,収穫記録!$B:$B,"&lt;="&amp;$I$4)
/_xlfn.UNIQUE(_xlfn._xlws.FILTER($G:$G,$F:$F=$I$7))
/IF($I$8="総計",1,$J127/10)
),0)</f>
        <v/>
      </c>
      <c r="W127" s="58" t="str" cm="1">
        <f t="array" ref="W127">IFERROR(
IF(OR(W$11="",$H127=""),"",
SUMIFS(収穫記録!$P:$P,収穫記録!$D:$D,W$11,収穫記録!$I:$I,$I$5,収穫記録!$J:$J,$I$6,収穫記録!$F:$F,$H127,収穫記録!$B:$B,"&gt;="&amp;$I$3,収穫記録!$B:$B,"&lt;="&amp;$I$4)
/_xlfn.UNIQUE(_xlfn._xlws.FILTER($G:$G,$F:$F=$I$7))
/IF($I$8="総計",1,$J127/10)
),0)</f>
        <v/>
      </c>
    </row>
    <row r="128" spans="8:23">
      <c r="H128" s="27"/>
      <c r="I128" s="30"/>
      <c r="J128" s="57"/>
      <c r="K128" s="46" t="str">
        <f t="shared" si="1"/>
        <v/>
      </c>
      <c r="L128" s="47" cm="1">
        <f t="array" ref="L128">IFERROR(
IF(OR(L$11="",$H128=""),"",
SUMIFS(収穫記録!$P:$P,収穫記録!$D:$D,L$11,収穫記録!$I:$I,$I$5,収穫記録!$J:$J,$I$6,収穫記録!$F:$F,$H128,収穫記録!$B:$B,"&gt;="&amp;$I$3,収穫記録!$B:$B,"&lt;="&amp;$I$4)
/_xlfn.UNIQUE(_xlfn._xlws.FILTER($G:$G,$F:$F=$I$7))
/IF($I$8="総計",1,$J128/10)
),0)</f>
        <v>0</v>
      </c>
      <c r="M128" s="58" t="str" cm="1">
        <f t="array" ref="M128">IFERROR(
IF(OR(M$11="",$H128=""),"",
SUMIFS(収穫記録!$P:$P,収穫記録!$D:$D,M$11,収穫記録!$I:$I,$I$5,収穫記録!$J:$J,$I$6,収穫記録!$F:$F,$H128,収穫記録!$B:$B,"&gt;="&amp;$I$3,収穫記録!$B:$B,"&lt;="&amp;$I$4)
/_xlfn.UNIQUE(_xlfn._xlws.FILTER($G:$G,$F:$F=$I$7))
/IF($I$8="総計",1,$J128/10)
),0)</f>
        <v/>
      </c>
      <c r="N128" s="58" t="str" cm="1">
        <f t="array" ref="N128">IFERROR(
IF(OR(N$11="",$H128=""),"",
SUMIFS(収穫記録!$P:$P,収穫記録!$D:$D,N$11,収穫記録!$I:$I,$I$5,収穫記録!$J:$J,$I$6,収穫記録!$F:$F,$H128,収穫記録!$B:$B,"&gt;="&amp;$I$3,収穫記録!$B:$B,"&lt;="&amp;$I$4)
/_xlfn.UNIQUE(_xlfn._xlws.FILTER($G:$G,$F:$F=$I$7))
/IF($I$8="総計",1,$J128/10)
),0)</f>
        <v/>
      </c>
      <c r="O128" s="58" t="str" cm="1">
        <f t="array" ref="O128">IFERROR(
IF(OR(O$11="",$H128=""),"",
SUMIFS(収穫記録!$P:$P,収穫記録!$D:$D,O$11,収穫記録!$I:$I,$I$5,収穫記録!$J:$J,$I$6,収穫記録!$F:$F,$H128,収穫記録!$B:$B,"&gt;="&amp;$I$3,収穫記録!$B:$B,"&lt;="&amp;$I$4)
/_xlfn.UNIQUE(_xlfn._xlws.FILTER($G:$G,$F:$F=$I$7))
/IF($I$8="総計",1,$J128/10)
),0)</f>
        <v/>
      </c>
      <c r="P128" s="58" t="str" cm="1">
        <f t="array" ref="P128">IFERROR(
IF(OR(P$11="",$H128=""),"",
SUMIFS(収穫記録!$P:$P,収穫記録!$D:$D,P$11,収穫記録!$I:$I,$I$5,収穫記録!$J:$J,$I$6,収穫記録!$F:$F,$H128,収穫記録!$B:$B,"&gt;="&amp;$I$3,収穫記録!$B:$B,"&lt;="&amp;$I$4)
/_xlfn.UNIQUE(_xlfn._xlws.FILTER($G:$G,$F:$F=$I$7))
/IF($I$8="総計",1,$J128/10)
),0)</f>
        <v/>
      </c>
      <c r="Q128" s="58" t="str" cm="1">
        <f t="array" ref="Q128">IFERROR(
IF(OR(Q$11="",$H128=""),"",
SUMIFS(収穫記録!$P:$P,収穫記録!$D:$D,Q$11,収穫記録!$I:$I,$I$5,収穫記録!$J:$J,$I$6,収穫記録!$F:$F,$H128,収穫記録!$B:$B,"&gt;="&amp;$I$3,収穫記録!$B:$B,"&lt;="&amp;$I$4)
/_xlfn.UNIQUE(_xlfn._xlws.FILTER($G:$G,$F:$F=$I$7))
/IF($I$8="総計",1,$J128/10)
),0)</f>
        <v/>
      </c>
      <c r="R128" s="58" t="str" cm="1">
        <f t="array" ref="R128">IFERROR(
IF(OR(R$11="",$H128=""),"",
SUMIFS(収穫記録!$P:$P,収穫記録!$D:$D,R$11,収穫記録!$I:$I,$I$5,収穫記録!$J:$J,$I$6,収穫記録!$F:$F,$H128,収穫記録!$B:$B,"&gt;="&amp;$I$3,収穫記録!$B:$B,"&lt;="&amp;$I$4)
/_xlfn.UNIQUE(_xlfn._xlws.FILTER($G:$G,$F:$F=$I$7))
/IF($I$8="総計",1,$J128/10)
),0)</f>
        <v/>
      </c>
      <c r="S128" s="58" t="str" cm="1">
        <f t="array" ref="S128">IFERROR(
IF(OR(S$11="",$H128=""),"",
SUMIFS(収穫記録!$P:$P,収穫記録!$D:$D,S$11,収穫記録!$I:$I,$I$5,収穫記録!$J:$J,$I$6,収穫記録!$F:$F,$H128,収穫記録!$B:$B,"&gt;="&amp;$I$3,収穫記録!$B:$B,"&lt;="&amp;$I$4)
/_xlfn.UNIQUE(_xlfn._xlws.FILTER($G:$G,$F:$F=$I$7))
/IF($I$8="総計",1,$J128/10)
),0)</f>
        <v/>
      </c>
      <c r="T128" s="58" t="str" cm="1">
        <f t="array" ref="T128">IFERROR(
IF(OR(T$11="",$H128=""),"",
SUMIFS(収穫記録!$P:$P,収穫記録!$D:$D,T$11,収穫記録!$I:$I,$I$5,収穫記録!$J:$J,$I$6,収穫記録!$F:$F,$H128,収穫記録!$B:$B,"&gt;="&amp;$I$3,収穫記録!$B:$B,"&lt;="&amp;$I$4)
/_xlfn.UNIQUE(_xlfn._xlws.FILTER($G:$G,$F:$F=$I$7))
/IF($I$8="総計",1,$J128/10)
),0)</f>
        <v/>
      </c>
      <c r="U128" s="58" t="str" cm="1">
        <f t="array" ref="U128">IFERROR(
IF(OR(U$11="",$H128=""),"",
SUMIFS(収穫記録!$P:$P,収穫記録!$D:$D,U$11,収穫記録!$I:$I,$I$5,収穫記録!$J:$J,$I$6,収穫記録!$F:$F,$H128,収穫記録!$B:$B,"&gt;="&amp;$I$3,収穫記録!$B:$B,"&lt;="&amp;$I$4)
/_xlfn.UNIQUE(_xlfn._xlws.FILTER($G:$G,$F:$F=$I$7))
/IF($I$8="総計",1,$J128/10)
),0)</f>
        <v/>
      </c>
      <c r="V128" s="58" t="str" cm="1">
        <f t="array" ref="V128">IFERROR(
IF(OR(V$11="",$H128=""),"",
SUMIFS(収穫記録!$P:$P,収穫記録!$D:$D,V$11,収穫記録!$I:$I,$I$5,収穫記録!$J:$J,$I$6,収穫記録!$F:$F,$H128,収穫記録!$B:$B,"&gt;="&amp;$I$3,収穫記録!$B:$B,"&lt;="&amp;$I$4)
/_xlfn.UNIQUE(_xlfn._xlws.FILTER($G:$G,$F:$F=$I$7))
/IF($I$8="総計",1,$J128/10)
),0)</f>
        <v/>
      </c>
      <c r="W128" s="58" t="str" cm="1">
        <f t="array" ref="W128">IFERROR(
IF(OR(W$11="",$H128=""),"",
SUMIFS(収穫記録!$P:$P,収穫記録!$D:$D,W$11,収穫記録!$I:$I,$I$5,収穫記録!$J:$J,$I$6,収穫記録!$F:$F,$H128,収穫記録!$B:$B,"&gt;="&amp;$I$3,収穫記録!$B:$B,"&lt;="&amp;$I$4)
/_xlfn.UNIQUE(_xlfn._xlws.FILTER($G:$G,$F:$F=$I$7))
/IF($I$8="総計",1,$J128/10)
),0)</f>
        <v/>
      </c>
    </row>
    <row r="129" spans="8:23">
      <c r="H129" s="27"/>
      <c r="I129" s="30"/>
      <c r="J129" s="57"/>
      <c r="K129" s="46" t="str">
        <f t="shared" si="1"/>
        <v/>
      </c>
      <c r="L129" s="47" cm="1">
        <f t="array" ref="L129">IFERROR(
IF(OR(L$11="",$H129=""),"",
SUMIFS(収穫記録!$P:$P,収穫記録!$D:$D,L$11,収穫記録!$I:$I,$I$5,収穫記録!$J:$J,$I$6,収穫記録!$F:$F,$H129,収穫記録!$B:$B,"&gt;="&amp;$I$3,収穫記録!$B:$B,"&lt;="&amp;$I$4)
/_xlfn.UNIQUE(_xlfn._xlws.FILTER($G:$G,$F:$F=$I$7))
/IF($I$8="総計",1,$J129/10)
),0)</f>
        <v>0</v>
      </c>
      <c r="M129" s="58" t="str" cm="1">
        <f t="array" ref="M129">IFERROR(
IF(OR(M$11="",$H129=""),"",
SUMIFS(収穫記録!$P:$P,収穫記録!$D:$D,M$11,収穫記録!$I:$I,$I$5,収穫記録!$J:$J,$I$6,収穫記録!$F:$F,$H129,収穫記録!$B:$B,"&gt;="&amp;$I$3,収穫記録!$B:$B,"&lt;="&amp;$I$4)
/_xlfn.UNIQUE(_xlfn._xlws.FILTER($G:$G,$F:$F=$I$7))
/IF($I$8="総計",1,$J129/10)
),0)</f>
        <v/>
      </c>
      <c r="N129" s="58" t="str" cm="1">
        <f t="array" ref="N129">IFERROR(
IF(OR(N$11="",$H129=""),"",
SUMIFS(収穫記録!$P:$P,収穫記録!$D:$D,N$11,収穫記録!$I:$I,$I$5,収穫記録!$J:$J,$I$6,収穫記録!$F:$F,$H129,収穫記録!$B:$B,"&gt;="&amp;$I$3,収穫記録!$B:$B,"&lt;="&amp;$I$4)
/_xlfn.UNIQUE(_xlfn._xlws.FILTER($G:$G,$F:$F=$I$7))
/IF($I$8="総計",1,$J129/10)
),0)</f>
        <v/>
      </c>
      <c r="O129" s="58" t="str" cm="1">
        <f t="array" ref="O129">IFERROR(
IF(OR(O$11="",$H129=""),"",
SUMIFS(収穫記録!$P:$P,収穫記録!$D:$D,O$11,収穫記録!$I:$I,$I$5,収穫記録!$J:$J,$I$6,収穫記録!$F:$F,$H129,収穫記録!$B:$B,"&gt;="&amp;$I$3,収穫記録!$B:$B,"&lt;="&amp;$I$4)
/_xlfn.UNIQUE(_xlfn._xlws.FILTER($G:$G,$F:$F=$I$7))
/IF($I$8="総計",1,$J129/10)
),0)</f>
        <v/>
      </c>
      <c r="P129" s="58" t="str" cm="1">
        <f t="array" ref="P129">IFERROR(
IF(OR(P$11="",$H129=""),"",
SUMIFS(収穫記録!$P:$P,収穫記録!$D:$D,P$11,収穫記録!$I:$I,$I$5,収穫記録!$J:$J,$I$6,収穫記録!$F:$F,$H129,収穫記録!$B:$B,"&gt;="&amp;$I$3,収穫記録!$B:$B,"&lt;="&amp;$I$4)
/_xlfn.UNIQUE(_xlfn._xlws.FILTER($G:$G,$F:$F=$I$7))
/IF($I$8="総計",1,$J129/10)
),0)</f>
        <v/>
      </c>
      <c r="Q129" s="58" t="str" cm="1">
        <f t="array" ref="Q129">IFERROR(
IF(OR(Q$11="",$H129=""),"",
SUMIFS(収穫記録!$P:$P,収穫記録!$D:$D,Q$11,収穫記録!$I:$I,$I$5,収穫記録!$J:$J,$I$6,収穫記録!$F:$F,$H129,収穫記録!$B:$B,"&gt;="&amp;$I$3,収穫記録!$B:$B,"&lt;="&amp;$I$4)
/_xlfn.UNIQUE(_xlfn._xlws.FILTER($G:$G,$F:$F=$I$7))
/IF($I$8="総計",1,$J129/10)
),0)</f>
        <v/>
      </c>
      <c r="R129" s="58" t="str" cm="1">
        <f t="array" ref="R129">IFERROR(
IF(OR(R$11="",$H129=""),"",
SUMIFS(収穫記録!$P:$P,収穫記録!$D:$D,R$11,収穫記録!$I:$I,$I$5,収穫記録!$J:$J,$I$6,収穫記録!$F:$F,$H129,収穫記録!$B:$B,"&gt;="&amp;$I$3,収穫記録!$B:$B,"&lt;="&amp;$I$4)
/_xlfn.UNIQUE(_xlfn._xlws.FILTER($G:$G,$F:$F=$I$7))
/IF($I$8="総計",1,$J129/10)
),0)</f>
        <v/>
      </c>
      <c r="S129" s="58" t="str" cm="1">
        <f t="array" ref="S129">IFERROR(
IF(OR(S$11="",$H129=""),"",
SUMIFS(収穫記録!$P:$P,収穫記録!$D:$D,S$11,収穫記録!$I:$I,$I$5,収穫記録!$J:$J,$I$6,収穫記録!$F:$F,$H129,収穫記録!$B:$B,"&gt;="&amp;$I$3,収穫記録!$B:$B,"&lt;="&amp;$I$4)
/_xlfn.UNIQUE(_xlfn._xlws.FILTER($G:$G,$F:$F=$I$7))
/IF($I$8="総計",1,$J129/10)
),0)</f>
        <v/>
      </c>
      <c r="T129" s="58" t="str" cm="1">
        <f t="array" ref="T129">IFERROR(
IF(OR(T$11="",$H129=""),"",
SUMIFS(収穫記録!$P:$P,収穫記録!$D:$D,T$11,収穫記録!$I:$I,$I$5,収穫記録!$J:$J,$I$6,収穫記録!$F:$F,$H129,収穫記録!$B:$B,"&gt;="&amp;$I$3,収穫記録!$B:$B,"&lt;="&amp;$I$4)
/_xlfn.UNIQUE(_xlfn._xlws.FILTER($G:$G,$F:$F=$I$7))
/IF($I$8="総計",1,$J129/10)
),0)</f>
        <v/>
      </c>
      <c r="U129" s="58" t="str" cm="1">
        <f t="array" ref="U129">IFERROR(
IF(OR(U$11="",$H129=""),"",
SUMIFS(収穫記録!$P:$P,収穫記録!$D:$D,U$11,収穫記録!$I:$I,$I$5,収穫記録!$J:$J,$I$6,収穫記録!$F:$F,$H129,収穫記録!$B:$B,"&gt;="&amp;$I$3,収穫記録!$B:$B,"&lt;="&amp;$I$4)
/_xlfn.UNIQUE(_xlfn._xlws.FILTER($G:$G,$F:$F=$I$7))
/IF($I$8="総計",1,$J129/10)
),0)</f>
        <v/>
      </c>
      <c r="V129" s="58" t="str" cm="1">
        <f t="array" ref="V129">IFERROR(
IF(OR(V$11="",$H129=""),"",
SUMIFS(収穫記録!$P:$P,収穫記録!$D:$D,V$11,収穫記録!$I:$I,$I$5,収穫記録!$J:$J,$I$6,収穫記録!$F:$F,$H129,収穫記録!$B:$B,"&gt;="&amp;$I$3,収穫記録!$B:$B,"&lt;="&amp;$I$4)
/_xlfn.UNIQUE(_xlfn._xlws.FILTER($G:$G,$F:$F=$I$7))
/IF($I$8="総計",1,$J129/10)
),0)</f>
        <v/>
      </c>
      <c r="W129" s="58" t="str" cm="1">
        <f t="array" ref="W129">IFERROR(
IF(OR(W$11="",$H129=""),"",
SUMIFS(収穫記録!$P:$P,収穫記録!$D:$D,W$11,収穫記録!$I:$I,$I$5,収穫記録!$J:$J,$I$6,収穫記録!$F:$F,$H129,収穫記録!$B:$B,"&gt;="&amp;$I$3,収穫記録!$B:$B,"&lt;="&amp;$I$4)
/_xlfn.UNIQUE(_xlfn._xlws.FILTER($G:$G,$F:$F=$I$7))
/IF($I$8="総計",1,$J129/10)
),0)</f>
        <v/>
      </c>
    </row>
    <row r="130" spans="8:23">
      <c r="H130" s="27"/>
      <c r="I130" s="30"/>
      <c r="J130" s="57"/>
      <c r="K130" s="46" t="str">
        <f t="shared" si="1"/>
        <v/>
      </c>
      <c r="L130" s="47" cm="1">
        <f t="array" ref="L130">IFERROR(
IF(OR(L$11="",$H130=""),"",
SUMIFS(収穫記録!$P:$P,収穫記録!$D:$D,L$11,収穫記録!$I:$I,$I$5,収穫記録!$J:$J,$I$6,収穫記録!$F:$F,$H130,収穫記録!$B:$B,"&gt;="&amp;$I$3,収穫記録!$B:$B,"&lt;="&amp;$I$4)
/_xlfn.UNIQUE(_xlfn._xlws.FILTER($G:$G,$F:$F=$I$7))
/IF($I$8="総計",1,$J130/10)
),0)</f>
        <v>0</v>
      </c>
      <c r="M130" s="58" t="str" cm="1">
        <f t="array" ref="M130">IFERROR(
IF(OR(M$11="",$H130=""),"",
SUMIFS(収穫記録!$P:$P,収穫記録!$D:$D,M$11,収穫記録!$I:$I,$I$5,収穫記録!$J:$J,$I$6,収穫記録!$F:$F,$H130,収穫記録!$B:$B,"&gt;="&amp;$I$3,収穫記録!$B:$B,"&lt;="&amp;$I$4)
/_xlfn.UNIQUE(_xlfn._xlws.FILTER($G:$G,$F:$F=$I$7))
/IF($I$8="総計",1,$J130/10)
),0)</f>
        <v/>
      </c>
      <c r="N130" s="58" t="str" cm="1">
        <f t="array" ref="N130">IFERROR(
IF(OR(N$11="",$H130=""),"",
SUMIFS(収穫記録!$P:$P,収穫記録!$D:$D,N$11,収穫記録!$I:$I,$I$5,収穫記録!$J:$J,$I$6,収穫記録!$F:$F,$H130,収穫記録!$B:$B,"&gt;="&amp;$I$3,収穫記録!$B:$B,"&lt;="&amp;$I$4)
/_xlfn.UNIQUE(_xlfn._xlws.FILTER($G:$G,$F:$F=$I$7))
/IF($I$8="総計",1,$J130/10)
),0)</f>
        <v/>
      </c>
      <c r="O130" s="58" t="str" cm="1">
        <f t="array" ref="O130">IFERROR(
IF(OR(O$11="",$H130=""),"",
SUMIFS(収穫記録!$P:$P,収穫記録!$D:$D,O$11,収穫記録!$I:$I,$I$5,収穫記録!$J:$J,$I$6,収穫記録!$F:$F,$H130,収穫記録!$B:$B,"&gt;="&amp;$I$3,収穫記録!$B:$B,"&lt;="&amp;$I$4)
/_xlfn.UNIQUE(_xlfn._xlws.FILTER($G:$G,$F:$F=$I$7))
/IF($I$8="総計",1,$J130/10)
),0)</f>
        <v/>
      </c>
      <c r="P130" s="58" t="str" cm="1">
        <f t="array" ref="P130">IFERROR(
IF(OR(P$11="",$H130=""),"",
SUMIFS(収穫記録!$P:$P,収穫記録!$D:$D,P$11,収穫記録!$I:$I,$I$5,収穫記録!$J:$J,$I$6,収穫記録!$F:$F,$H130,収穫記録!$B:$B,"&gt;="&amp;$I$3,収穫記録!$B:$B,"&lt;="&amp;$I$4)
/_xlfn.UNIQUE(_xlfn._xlws.FILTER($G:$G,$F:$F=$I$7))
/IF($I$8="総計",1,$J130/10)
),0)</f>
        <v/>
      </c>
      <c r="Q130" s="58" t="str" cm="1">
        <f t="array" ref="Q130">IFERROR(
IF(OR(Q$11="",$H130=""),"",
SUMIFS(収穫記録!$P:$P,収穫記録!$D:$D,Q$11,収穫記録!$I:$I,$I$5,収穫記録!$J:$J,$I$6,収穫記録!$F:$F,$H130,収穫記録!$B:$B,"&gt;="&amp;$I$3,収穫記録!$B:$B,"&lt;="&amp;$I$4)
/_xlfn.UNIQUE(_xlfn._xlws.FILTER($G:$G,$F:$F=$I$7))
/IF($I$8="総計",1,$J130/10)
),0)</f>
        <v/>
      </c>
      <c r="R130" s="58" t="str" cm="1">
        <f t="array" ref="R130">IFERROR(
IF(OR(R$11="",$H130=""),"",
SUMIFS(収穫記録!$P:$P,収穫記録!$D:$D,R$11,収穫記録!$I:$I,$I$5,収穫記録!$J:$J,$I$6,収穫記録!$F:$F,$H130,収穫記録!$B:$B,"&gt;="&amp;$I$3,収穫記録!$B:$B,"&lt;="&amp;$I$4)
/_xlfn.UNIQUE(_xlfn._xlws.FILTER($G:$G,$F:$F=$I$7))
/IF($I$8="総計",1,$J130/10)
),0)</f>
        <v/>
      </c>
      <c r="S130" s="58" t="str" cm="1">
        <f t="array" ref="S130">IFERROR(
IF(OR(S$11="",$H130=""),"",
SUMIFS(収穫記録!$P:$P,収穫記録!$D:$D,S$11,収穫記録!$I:$I,$I$5,収穫記録!$J:$J,$I$6,収穫記録!$F:$F,$H130,収穫記録!$B:$B,"&gt;="&amp;$I$3,収穫記録!$B:$B,"&lt;="&amp;$I$4)
/_xlfn.UNIQUE(_xlfn._xlws.FILTER($G:$G,$F:$F=$I$7))
/IF($I$8="総計",1,$J130/10)
),0)</f>
        <v/>
      </c>
      <c r="T130" s="58" t="str" cm="1">
        <f t="array" ref="T130">IFERROR(
IF(OR(T$11="",$H130=""),"",
SUMIFS(収穫記録!$P:$P,収穫記録!$D:$D,T$11,収穫記録!$I:$I,$I$5,収穫記録!$J:$J,$I$6,収穫記録!$F:$F,$H130,収穫記録!$B:$B,"&gt;="&amp;$I$3,収穫記録!$B:$B,"&lt;="&amp;$I$4)
/_xlfn.UNIQUE(_xlfn._xlws.FILTER($G:$G,$F:$F=$I$7))
/IF($I$8="総計",1,$J130/10)
),0)</f>
        <v/>
      </c>
      <c r="U130" s="58" t="str" cm="1">
        <f t="array" ref="U130">IFERROR(
IF(OR(U$11="",$H130=""),"",
SUMIFS(収穫記録!$P:$P,収穫記録!$D:$D,U$11,収穫記録!$I:$I,$I$5,収穫記録!$J:$J,$I$6,収穫記録!$F:$F,$H130,収穫記録!$B:$B,"&gt;="&amp;$I$3,収穫記録!$B:$B,"&lt;="&amp;$I$4)
/_xlfn.UNIQUE(_xlfn._xlws.FILTER($G:$G,$F:$F=$I$7))
/IF($I$8="総計",1,$J130/10)
),0)</f>
        <v/>
      </c>
      <c r="V130" s="58" t="str" cm="1">
        <f t="array" ref="V130">IFERROR(
IF(OR(V$11="",$H130=""),"",
SUMIFS(収穫記録!$P:$P,収穫記録!$D:$D,V$11,収穫記録!$I:$I,$I$5,収穫記録!$J:$J,$I$6,収穫記録!$F:$F,$H130,収穫記録!$B:$B,"&gt;="&amp;$I$3,収穫記録!$B:$B,"&lt;="&amp;$I$4)
/_xlfn.UNIQUE(_xlfn._xlws.FILTER($G:$G,$F:$F=$I$7))
/IF($I$8="総計",1,$J130/10)
),0)</f>
        <v/>
      </c>
      <c r="W130" s="58" t="str" cm="1">
        <f t="array" ref="W130">IFERROR(
IF(OR(W$11="",$H130=""),"",
SUMIFS(収穫記録!$P:$P,収穫記録!$D:$D,W$11,収穫記録!$I:$I,$I$5,収穫記録!$J:$J,$I$6,収穫記録!$F:$F,$H130,収穫記録!$B:$B,"&gt;="&amp;$I$3,収穫記録!$B:$B,"&lt;="&amp;$I$4)
/_xlfn.UNIQUE(_xlfn._xlws.FILTER($G:$G,$F:$F=$I$7))
/IF($I$8="総計",1,$J130/10)
),0)</f>
        <v/>
      </c>
    </row>
    <row r="131" spans="8:23">
      <c r="H131" s="27"/>
      <c r="I131" s="30"/>
      <c r="J131" s="57"/>
      <c r="K131" s="46" t="str">
        <f t="shared" si="1"/>
        <v/>
      </c>
      <c r="L131" s="47" cm="1">
        <f t="array" ref="L131">IFERROR(
IF(OR(L$11="",$H131=""),"",
SUMIFS(収穫記録!$P:$P,収穫記録!$D:$D,L$11,収穫記録!$I:$I,$I$5,収穫記録!$J:$J,$I$6,収穫記録!$F:$F,$H131,収穫記録!$B:$B,"&gt;="&amp;$I$3,収穫記録!$B:$B,"&lt;="&amp;$I$4)
/_xlfn.UNIQUE(_xlfn._xlws.FILTER($G:$G,$F:$F=$I$7))
/IF($I$8="総計",1,$J131/10)
),0)</f>
        <v>0</v>
      </c>
      <c r="M131" s="58" t="str" cm="1">
        <f t="array" ref="M131">IFERROR(
IF(OR(M$11="",$H131=""),"",
SUMIFS(収穫記録!$P:$P,収穫記録!$D:$D,M$11,収穫記録!$I:$I,$I$5,収穫記録!$J:$J,$I$6,収穫記録!$F:$F,$H131,収穫記録!$B:$B,"&gt;="&amp;$I$3,収穫記録!$B:$B,"&lt;="&amp;$I$4)
/_xlfn.UNIQUE(_xlfn._xlws.FILTER($G:$G,$F:$F=$I$7))
/IF($I$8="総計",1,$J131/10)
),0)</f>
        <v/>
      </c>
      <c r="N131" s="58" t="str" cm="1">
        <f t="array" ref="N131">IFERROR(
IF(OR(N$11="",$H131=""),"",
SUMIFS(収穫記録!$P:$P,収穫記録!$D:$D,N$11,収穫記録!$I:$I,$I$5,収穫記録!$J:$J,$I$6,収穫記録!$F:$F,$H131,収穫記録!$B:$B,"&gt;="&amp;$I$3,収穫記録!$B:$B,"&lt;="&amp;$I$4)
/_xlfn.UNIQUE(_xlfn._xlws.FILTER($G:$G,$F:$F=$I$7))
/IF($I$8="総計",1,$J131/10)
),0)</f>
        <v/>
      </c>
      <c r="O131" s="58" t="str" cm="1">
        <f t="array" ref="O131">IFERROR(
IF(OR(O$11="",$H131=""),"",
SUMIFS(収穫記録!$P:$P,収穫記録!$D:$D,O$11,収穫記録!$I:$I,$I$5,収穫記録!$J:$J,$I$6,収穫記録!$F:$F,$H131,収穫記録!$B:$B,"&gt;="&amp;$I$3,収穫記録!$B:$B,"&lt;="&amp;$I$4)
/_xlfn.UNIQUE(_xlfn._xlws.FILTER($G:$G,$F:$F=$I$7))
/IF($I$8="総計",1,$J131/10)
),0)</f>
        <v/>
      </c>
      <c r="P131" s="58" t="str" cm="1">
        <f t="array" ref="P131">IFERROR(
IF(OR(P$11="",$H131=""),"",
SUMIFS(収穫記録!$P:$P,収穫記録!$D:$D,P$11,収穫記録!$I:$I,$I$5,収穫記録!$J:$J,$I$6,収穫記録!$F:$F,$H131,収穫記録!$B:$B,"&gt;="&amp;$I$3,収穫記録!$B:$B,"&lt;="&amp;$I$4)
/_xlfn.UNIQUE(_xlfn._xlws.FILTER($G:$G,$F:$F=$I$7))
/IF($I$8="総計",1,$J131/10)
),0)</f>
        <v/>
      </c>
      <c r="Q131" s="58" t="str" cm="1">
        <f t="array" ref="Q131">IFERROR(
IF(OR(Q$11="",$H131=""),"",
SUMIFS(収穫記録!$P:$P,収穫記録!$D:$D,Q$11,収穫記録!$I:$I,$I$5,収穫記録!$J:$J,$I$6,収穫記録!$F:$F,$H131,収穫記録!$B:$B,"&gt;="&amp;$I$3,収穫記録!$B:$B,"&lt;="&amp;$I$4)
/_xlfn.UNIQUE(_xlfn._xlws.FILTER($G:$G,$F:$F=$I$7))
/IF($I$8="総計",1,$J131/10)
),0)</f>
        <v/>
      </c>
      <c r="R131" s="58" t="str" cm="1">
        <f t="array" ref="R131">IFERROR(
IF(OR(R$11="",$H131=""),"",
SUMIFS(収穫記録!$P:$P,収穫記録!$D:$D,R$11,収穫記録!$I:$I,$I$5,収穫記録!$J:$J,$I$6,収穫記録!$F:$F,$H131,収穫記録!$B:$B,"&gt;="&amp;$I$3,収穫記録!$B:$B,"&lt;="&amp;$I$4)
/_xlfn.UNIQUE(_xlfn._xlws.FILTER($G:$G,$F:$F=$I$7))
/IF($I$8="総計",1,$J131/10)
),0)</f>
        <v/>
      </c>
      <c r="S131" s="58" t="str" cm="1">
        <f t="array" ref="S131">IFERROR(
IF(OR(S$11="",$H131=""),"",
SUMIFS(収穫記録!$P:$P,収穫記録!$D:$D,S$11,収穫記録!$I:$I,$I$5,収穫記録!$J:$J,$I$6,収穫記録!$F:$F,$H131,収穫記録!$B:$B,"&gt;="&amp;$I$3,収穫記録!$B:$B,"&lt;="&amp;$I$4)
/_xlfn.UNIQUE(_xlfn._xlws.FILTER($G:$G,$F:$F=$I$7))
/IF($I$8="総計",1,$J131/10)
),0)</f>
        <v/>
      </c>
      <c r="T131" s="58" t="str" cm="1">
        <f t="array" ref="T131">IFERROR(
IF(OR(T$11="",$H131=""),"",
SUMIFS(収穫記録!$P:$P,収穫記録!$D:$D,T$11,収穫記録!$I:$I,$I$5,収穫記録!$J:$J,$I$6,収穫記録!$F:$F,$H131,収穫記録!$B:$B,"&gt;="&amp;$I$3,収穫記録!$B:$B,"&lt;="&amp;$I$4)
/_xlfn.UNIQUE(_xlfn._xlws.FILTER($G:$G,$F:$F=$I$7))
/IF($I$8="総計",1,$J131/10)
),0)</f>
        <v/>
      </c>
      <c r="U131" s="58" t="str" cm="1">
        <f t="array" ref="U131">IFERROR(
IF(OR(U$11="",$H131=""),"",
SUMIFS(収穫記録!$P:$P,収穫記録!$D:$D,U$11,収穫記録!$I:$I,$I$5,収穫記録!$J:$J,$I$6,収穫記録!$F:$F,$H131,収穫記録!$B:$B,"&gt;="&amp;$I$3,収穫記録!$B:$B,"&lt;="&amp;$I$4)
/_xlfn.UNIQUE(_xlfn._xlws.FILTER($G:$G,$F:$F=$I$7))
/IF($I$8="総計",1,$J131/10)
),0)</f>
        <v/>
      </c>
      <c r="V131" s="58" t="str" cm="1">
        <f t="array" ref="V131">IFERROR(
IF(OR(V$11="",$H131=""),"",
SUMIFS(収穫記録!$P:$P,収穫記録!$D:$D,V$11,収穫記録!$I:$I,$I$5,収穫記録!$J:$J,$I$6,収穫記録!$F:$F,$H131,収穫記録!$B:$B,"&gt;="&amp;$I$3,収穫記録!$B:$B,"&lt;="&amp;$I$4)
/_xlfn.UNIQUE(_xlfn._xlws.FILTER($G:$G,$F:$F=$I$7))
/IF($I$8="総計",1,$J131/10)
),0)</f>
        <v/>
      </c>
      <c r="W131" s="58" t="str" cm="1">
        <f t="array" ref="W131">IFERROR(
IF(OR(W$11="",$H131=""),"",
SUMIFS(収穫記録!$P:$P,収穫記録!$D:$D,W$11,収穫記録!$I:$I,$I$5,収穫記録!$J:$J,$I$6,収穫記録!$F:$F,$H131,収穫記録!$B:$B,"&gt;="&amp;$I$3,収穫記録!$B:$B,"&lt;="&amp;$I$4)
/_xlfn.UNIQUE(_xlfn._xlws.FILTER($G:$G,$F:$F=$I$7))
/IF($I$8="総計",1,$J131/10)
),0)</f>
        <v/>
      </c>
    </row>
    <row r="132" spans="8:23">
      <c r="H132" s="27"/>
      <c r="I132" s="30"/>
      <c r="J132" s="57"/>
      <c r="K132" s="46" t="str">
        <f t="shared" si="1"/>
        <v/>
      </c>
      <c r="L132" s="47" cm="1">
        <f t="array" ref="L132">IFERROR(
IF(OR(L$11="",$H132=""),"",
SUMIFS(収穫記録!$P:$P,収穫記録!$D:$D,L$11,収穫記録!$I:$I,$I$5,収穫記録!$J:$J,$I$6,収穫記録!$F:$F,$H132,収穫記録!$B:$B,"&gt;="&amp;$I$3,収穫記録!$B:$B,"&lt;="&amp;$I$4)
/_xlfn.UNIQUE(_xlfn._xlws.FILTER($G:$G,$F:$F=$I$7))
/IF($I$8="総計",1,$J132/10)
),0)</f>
        <v>0</v>
      </c>
      <c r="M132" s="58" t="str" cm="1">
        <f t="array" ref="M132">IFERROR(
IF(OR(M$11="",$H132=""),"",
SUMIFS(収穫記録!$P:$P,収穫記録!$D:$D,M$11,収穫記録!$I:$I,$I$5,収穫記録!$J:$J,$I$6,収穫記録!$F:$F,$H132,収穫記録!$B:$B,"&gt;="&amp;$I$3,収穫記録!$B:$B,"&lt;="&amp;$I$4)
/_xlfn.UNIQUE(_xlfn._xlws.FILTER($G:$G,$F:$F=$I$7))
/IF($I$8="総計",1,$J132/10)
),0)</f>
        <v/>
      </c>
      <c r="N132" s="58" t="str" cm="1">
        <f t="array" ref="N132">IFERROR(
IF(OR(N$11="",$H132=""),"",
SUMIFS(収穫記録!$P:$P,収穫記録!$D:$D,N$11,収穫記録!$I:$I,$I$5,収穫記録!$J:$J,$I$6,収穫記録!$F:$F,$H132,収穫記録!$B:$B,"&gt;="&amp;$I$3,収穫記録!$B:$B,"&lt;="&amp;$I$4)
/_xlfn.UNIQUE(_xlfn._xlws.FILTER($G:$G,$F:$F=$I$7))
/IF($I$8="総計",1,$J132/10)
),0)</f>
        <v/>
      </c>
      <c r="O132" s="58" t="str" cm="1">
        <f t="array" ref="O132">IFERROR(
IF(OR(O$11="",$H132=""),"",
SUMIFS(収穫記録!$P:$P,収穫記録!$D:$D,O$11,収穫記録!$I:$I,$I$5,収穫記録!$J:$J,$I$6,収穫記録!$F:$F,$H132,収穫記録!$B:$B,"&gt;="&amp;$I$3,収穫記録!$B:$B,"&lt;="&amp;$I$4)
/_xlfn.UNIQUE(_xlfn._xlws.FILTER($G:$G,$F:$F=$I$7))
/IF($I$8="総計",1,$J132/10)
),0)</f>
        <v/>
      </c>
      <c r="P132" s="58" t="str" cm="1">
        <f t="array" ref="P132">IFERROR(
IF(OR(P$11="",$H132=""),"",
SUMIFS(収穫記録!$P:$P,収穫記録!$D:$D,P$11,収穫記録!$I:$I,$I$5,収穫記録!$J:$J,$I$6,収穫記録!$F:$F,$H132,収穫記録!$B:$B,"&gt;="&amp;$I$3,収穫記録!$B:$B,"&lt;="&amp;$I$4)
/_xlfn.UNIQUE(_xlfn._xlws.FILTER($G:$G,$F:$F=$I$7))
/IF($I$8="総計",1,$J132/10)
),0)</f>
        <v/>
      </c>
      <c r="Q132" s="58" t="str" cm="1">
        <f t="array" ref="Q132">IFERROR(
IF(OR(Q$11="",$H132=""),"",
SUMIFS(収穫記録!$P:$P,収穫記録!$D:$D,Q$11,収穫記録!$I:$I,$I$5,収穫記録!$J:$J,$I$6,収穫記録!$F:$F,$H132,収穫記録!$B:$B,"&gt;="&amp;$I$3,収穫記録!$B:$B,"&lt;="&amp;$I$4)
/_xlfn.UNIQUE(_xlfn._xlws.FILTER($G:$G,$F:$F=$I$7))
/IF($I$8="総計",1,$J132/10)
),0)</f>
        <v/>
      </c>
      <c r="R132" s="58" t="str" cm="1">
        <f t="array" ref="R132">IFERROR(
IF(OR(R$11="",$H132=""),"",
SUMIFS(収穫記録!$P:$P,収穫記録!$D:$D,R$11,収穫記録!$I:$I,$I$5,収穫記録!$J:$J,$I$6,収穫記録!$F:$F,$H132,収穫記録!$B:$B,"&gt;="&amp;$I$3,収穫記録!$B:$B,"&lt;="&amp;$I$4)
/_xlfn.UNIQUE(_xlfn._xlws.FILTER($G:$G,$F:$F=$I$7))
/IF($I$8="総計",1,$J132/10)
),0)</f>
        <v/>
      </c>
      <c r="S132" s="58" t="str" cm="1">
        <f t="array" ref="S132">IFERROR(
IF(OR(S$11="",$H132=""),"",
SUMIFS(収穫記録!$P:$P,収穫記録!$D:$D,S$11,収穫記録!$I:$I,$I$5,収穫記録!$J:$J,$I$6,収穫記録!$F:$F,$H132,収穫記録!$B:$B,"&gt;="&amp;$I$3,収穫記録!$B:$B,"&lt;="&amp;$I$4)
/_xlfn.UNIQUE(_xlfn._xlws.FILTER($G:$G,$F:$F=$I$7))
/IF($I$8="総計",1,$J132/10)
),0)</f>
        <v/>
      </c>
      <c r="T132" s="58" t="str" cm="1">
        <f t="array" ref="T132">IFERROR(
IF(OR(T$11="",$H132=""),"",
SUMIFS(収穫記録!$P:$P,収穫記録!$D:$D,T$11,収穫記録!$I:$I,$I$5,収穫記録!$J:$J,$I$6,収穫記録!$F:$F,$H132,収穫記録!$B:$B,"&gt;="&amp;$I$3,収穫記録!$B:$B,"&lt;="&amp;$I$4)
/_xlfn.UNIQUE(_xlfn._xlws.FILTER($G:$G,$F:$F=$I$7))
/IF($I$8="総計",1,$J132/10)
),0)</f>
        <v/>
      </c>
      <c r="U132" s="58" t="str" cm="1">
        <f t="array" ref="U132">IFERROR(
IF(OR(U$11="",$H132=""),"",
SUMIFS(収穫記録!$P:$P,収穫記録!$D:$D,U$11,収穫記録!$I:$I,$I$5,収穫記録!$J:$J,$I$6,収穫記録!$F:$F,$H132,収穫記録!$B:$B,"&gt;="&amp;$I$3,収穫記録!$B:$B,"&lt;="&amp;$I$4)
/_xlfn.UNIQUE(_xlfn._xlws.FILTER($G:$G,$F:$F=$I$7))
/IF($I$8="総計",1,$J132/10)
),0)</f>
        <v/>
      </c>
      <c r="V132" s="58" t="str" cm="1">
        <f t="array" ref="V132">IFERROR(
IF(OR(V$11="",$H132=""),"",
SUMIFS(収穫記録!$P:$P,収穫記録!$D:$D,V$11,収穫記録!$I:$I,$I$5,収穫記録!$J:$J,$I$6,収穫記録!$F:$F,$H132,収穫記録!$B:$B,"&gt;="&amp;$I$3,収穫記録!$B:$B,"&lt;="&amp;$I$4)
/_xlfn.UNIQUE(_xlfn._xlws.FILTER($G:$G,$F:$F=$I$7))
/IF($I$8="総計",1,$J132/10)
),0)</f>
        <v/>
      </c>
      <c r="W132" s="58" t="str" cm="1">
        <f t="array" ref="W132">IFERROR(
IF(OR(W$11="",$H132=""),"",
SUMIFS(収穫記録!$P:$P,収穫記録!$D:$D,W$11,収穫記録!$I:$I,$I$5,収穫記録!$J:$J,$I$6,収穫記録!$F:$F,$H132,収穫記録!$B:$B,"&gt;="&amp;$I$3,収穫記録!$B:$B,"&lt;="&amp;$I$4)
/_xlfn.UNIQUE(_xlfn._xlws.FILTER($G:$G,$F:$F=$I$7))
/IF($I$8="総計",1,$J132/10)
),0)</f>
        <v/>
      </c>
    </row>
    <row r="133" spans="8:23">
      <c r="H133" s="27"/>
      <c r="I133" s="30"/>
      <c r="J133" s="57"/>
      <c r="K133" s="46" t="str">
        <f t="shared" si="1"/>
        <v/>
      </c>
      <c r="L133" s="47" cm="1">
        <f t="array" ref="L133">IFERROR(
IF(OR(L$11="",$H133=""),"",
SUMIFS(収穫記録!$P:$P,収穫記録!$D:$D,L$11,収穫記録!$I:$I,$I$5,収穫記録!$J:$J,$I$6,収穫記録!$F:$F,$H133,収穫記録!$B:$B,"&gt;="&amp;$I$3,収穫記録!$B:$B,"&lt;="&amp;$I$4)
/_xlfn.UNIQUE(_xlfn._xlws.FILTER($G:$G,$F:$F=$I$7))
/IF($I$8="総計",1,$J133/10)
),0)</f>
        <v>0</v>
      </c>
      <c r="M133" s="58" t="str" cm="1">
        <f t="array" ref="M133">IFERROR(
IF(OR(M$11="",$H133=""),"",
SUMIFS(収穫記録!$P:$P,収穫記録!$D:$D,M$11,収穫記録!$I:$I,$I$5,収穫記録!$J:$J,$I$6,収穫記録!$F:$F,$H133,収穫記録!$B:$B,"&gt;="&amp;$I$3,収穫記録!$B:$B,"&lt;="&amp;$I$4)
/_xlfn.UNIQUE(_xlfn._xlws.FILTER($G:$G,$F:$F=$I$7))
/IF($I$8="総計",1,$J133/10)
),0)</f>
        <v/>
      </c>
      <c r="N133" s="58" t="str" cm="1">
        <f t="array" ref="N133">IFERROR(
IF(OR(N$11="",$H133=""),"",
SUMIFS(収穫記録!$P:$P,収穫記録!$D:$D,N$11,収穫記録!$I:$I,$I$5,収穫記録!$J:$J,$I$6,収穫記録!$F:$F,$H133,収穫記録!$B:$B,"&gt;="&amp;$I$3,収穫記録!$B:$B,"&lt;="&amp;$I$4)
/_xlfn.UNIQUE(_xlfn._xlws.FILTER($G:$G,$F:$F=$I$7))
/IF($I$8="総計",1,$J133/10)
),0)</f>
        <v/>
      </c>
      <c r="O133" s="58" t="str" cm="1">
        <f t="array" ref="O133">IFERROR(
IF(OR(O$11="",$H133=""),"",
SUMIFS(収穫記録!$P:$P,収穫記録!$D:$D,O$11,収穫記録!$I:$I,$I$5,収穫記録!$J:$J,$I$6,収穫記録!$F:$F,$H133,収穫記録!$B:$B,"&gt;="&amp;$I$3,収穫記録!$B:$B,"&lt;="&amp;$I$4)
/_xlfn.UNIQUE(_xlfn._xlws.FILTER($G:$G,$F:$F=$I$7))
/IF($I$8="総計",1,$J133/10)
),0)</f>
        <v/>
      </c>
      <c r="P133" s="58" t="str" cm="1">
        <f t="array" ref="P133">IFERROR(
IF(OR(P$11="",$H133=""),"",
SUMIFS(収穫記録!$P:$P,収穫記録!$D:$D,P$11,収穫記録!$I:$I,$I$5,収穫記録!$J:$J,$I$6,収穫記録!$F:$F,$H133,収穫記録!$B:$B,"&gt;="&amp;$I$3,収穫記録!$B:$B,"&lt;="&amp;$I$4)
/_xlfn.UNIQUE(_xlfn._xlws.FILTER($G:$G,$F:$F=$I$7))
/IF($I$8="総計",1,$J133/10)
),0)</f>
        <v/>
      </c>
      <c r="Q133" s="58" t="str" cm="1">
        <f t="array" ref="Q133">IFERROR(
IF(OR(Q$11="",$H133=""),"",
SUMIFS(収穫記録!$P:$P,収穫記録!$D:$D,Q$11,収穫記録!$I:$I,$I$5,収穫記録!$J:$J,$I$6,収穫記録!$F:$F,$H133,収穫記録!$B:$B,"&gt;="&amp;$I$3,収穫記録!$B:$B,"&lt;="&amp;$I$4)
/_xlfn.UNIQUE(_xlfn._xlws.FILTER($G:$G,$F:$F=$I$7))
/IF($I$8="総計",1,$J133/10)
),0)</f>
        <v/>
      </c>
      <c r="R133" s="58" t="str" cm="1">
        <f t="array" ref="R133">IFERROR(
IF(OR(R$11="",$H133=""),"",
SUMIFS(収穫記録!$P:$P,収穫記録!$D:$D,R$11,収穫記録!$I:$I,$I$5,収穫記録!$J:$J,$I$6,収穫記録!$F:$F,$H133,収穫記録!$B:$B,"&gt;="&amp;$I$3,収穫記録!$B:$B,"&lt;="&amp;$I$4)
/_xlfn.UNIQUE(_xlfn._xlws.FILTER($G:$G,$F:$F=$I$7))
/IF($I$8="総計",1,$J133/10)
),0)</f>
        <v/>
      </c>
      <c r="S133" s="58" t="str" cm="1">
        <f t="array" ref="S133">IFERROR(
IF(OR(S$11="",$H133=""),"",
SUMIFS(収穫記録!$P:$P,収穫記録!$D:$D,S$11,収穫記録!$I:$I,$I$5,収穫記録!$J:$J,$I$6,収穫記録!$F:$F,$H133,収穫記録!$B:$B,"&gt;="&amp;$I$3,収穫記録!$B:$B,"&lt;="&amp;$I$4)
/_xlfn.UNIQUE(_xlfn._xlws.FILTER($G:$G,$F:$F=$I$7))
/IF($I$8="総計",1,$J133/10)
),0)</f>
        <v/>
      </c>
      <c r="T133" s="58" t="str" cm="1">
        <f t="array" ref="T133">IFERROR(
IF(OR(T$11="",$H133=""),"",
SUMIFS(収穫記録!$P:$P,収穫記録!$D:$D,T$11,収穫記録!$I:$I,$I$5,収穫記録!$J:$J,$I$6,収穫記録!$F:$F,$H133,収穫記録!$B:$B,"&gt;="&amp;$I$3,収穫記録!$B:$B,"&lt;="&amp;$I$4)
/_xlfn.UNIQUE(_xlfn._xlws.FILTER($G:$G,$F:$F=$I$7))
/IF($I$8="総計",1,$J133/10)
),0)</f>
        <v/>
      </c>
      <c r="U133" s="58" t="str" cm="1">
        <f t="array" ref="U133">IFERROR(
IF(OR(U$11="",$H133=""),"",
SUMIFS(収穫記録!$P:$P,収穫記録!$D:$D,U$11,収穫記録!$I:$I,$I$5,収穫記録!$J:$J,$I$6,収穫記録!$F:$F,$H133,収穫記録!$B:$B,"&gt;="&amp;$I$3,収穫記録!$B:$B,"&lt;="&amp;$I$4)
/_xlfn.UNIQUE(_xlfn._xlws.FILTER($G:$G,$F:$F=$I$7))
/IF($I$8="総計",1,$J133/10)
),0)</f>
        <v/>
      </c>
      <c r="V133" s="58" t="str" cm="1">
        <f t="array" ref="V133">IFERROR(
IF(OR(V$11="",$H133=""),"",
SUMIFS(収穫記録!$P:$P,収穫記録!$D:$D,V$11,収穫記録!$I:$I,$I$5,収穫記録!$J:$J,$I$6,収穫記録!$F:$F,$H133,収穫記録!$B:$B,"&gt;="&amp;$I$3,収穫記録!$B:$B,"&lt;="&amp;$I$4)
/_xlfn.UNIQUE(_xlfn._xlws.FILTER($G:$G,$F:$F=$I$7))
/IF($I$8="総計",1,$J133/10)
),0)</f>
        <v/>
      </c>
      <c r="W133" s="58" t="str" cm="1">
        <f t="array" ref="W133">IFERROR(
IF(OR(W$11="",$H133=""),"",
SUMIFS(収穫記録!$P:$P,収穫記録!$D:$D,W$11,収穫記録!$I:$I,$I$5,収穫記録!$J:$J,$I$6,収穫記録!$F:$F,$H133,収穫記録!$B:$B,"&gt;="&amp;$I$3,収穫記録!$B:$B,"&lt;="&amp;$I$4)
/_xlfn.UNIQUE(_xlfn._xlws.FILTER($G:$G,$F:$F=$I$7))
/IF($I$8="総計",1,$J133/10)
),0)</f>
        <v/>
      </c>
    </row>
    <row r="134" spans="8:23">
      <c r="H134" s="27"/>
      <c r="I134" s="30"/>
      <c r="J134" s="57"/>
      <c r="K134" s="46" t="str">
        <f t="shared" si="1"/>
        <v/>
      </c>
      <c r="L134" s="47" cm="1">
        <f t="array" ref="L134">IFERROR(
IF(OR(L$11="",$H134=""),"",
SUMIFS(収穫記録!$P:$P,収穫記録!$D:$D,L$11,収穫記録!$I:$I,$I$5,収穫記録!$J:$J,$I$6,収穫記録!$F:$F,$H134,収穫記録!$B:$B,"&gt;="&amp;$I$3,収穫記録!$B:$B,"&lt;="&amp;$I$4)
/_xlfn.UNIQUE(_xlfn._xlws.FILTER($G:$G,$F:$F=$I$7))
/IF($I$8="総計",1,$J134/10)
),0)</f>
        <v>0</v>
      </c>
      <c r="M134" s="58" t="str" cm="1">
        <f t="array" ref="M134">IFERROR(
IF(OR(M$11="",$H134=""),"",
SUMIFS(収穫記録!$P:$P,収穫記録!$D:$D,M$11,収穫記録!$I:$I,$I$5,収穫記録!$J:$J,$I$6,収穫記録!$F:$F,$H134,収穫記録!$B:$B,"&gt;="&amp;$I$3,収穫記録!$B:$B,"&lt;="&amp;$I$4)
/_xlfn.UNIQUE(_xlfn._xlws.FILTER($G:$G,$F:$F=$I$7))
/IF($I$8="総計",1,$J134/10)
),0)</f>
        <v/>
      </c>
      <c r="N134" s="58" t="str" cm="1">
        <f t="array" ref="N134">IFERROR(
IF(OR(N$11="",$H134=""),"",
SUMIFS(収穫記録!$P:$P,収穫記録!$D:$D,N$11,収穫記録!$I:$I,$I$5,収穫記録!$J:$J,$I$6,収穫記録!$F:$F,$H134,収穫記録!$B:$B,"&gt;="&amp;$I$3,収穫記録!$B:$B,"&lt;="&amp;$I$4)
/_xlfn.UNIQUE(_xlfn._xlws.FILTER($G:$G,$F:$F=$I$7))
/IF($I$8="総計",1,$J134/10)
),0)</f>
        <v/>
      </c>
      <c r="O134" s="58" t="str" cm="1">
        <f t="array" ref="O134">IFERROR(
IF(OR(O$11="",$H134=""),"",
SUMIFS(収穫記録!$P:$P,収穫記録!$D:$D,O$11,収穫記録!$I:$I,$I$5,収穫記録!$J:$J,$I$6,収穫記録!$F:$F,$H134,収穫記録!$B:$B,"&gt;="&amp;$I$3,収穫記録!$B:$B,"&lt;="&amp;$I$4)
/_xlfn.UNIQUE(_xlfn._xlws.FILTER($G:$G,$F:$F=$I$7))
/IF($I$8="総計",1,$J134/10)
),0)</f>
        <v/>
      </c>
      <c r="P134" s="58" t="str" cm="1">
        <f t="array" ref="P134">IFERROR(
IF(OR(P$11="",$H134=""),"",
SUMIFS(収穫記録!$P:$P,収穫記録!$D:$D,P$11,収穫記録!$I:$I,$I$5,収穫記録!$J:$J,$I$6,収穫記録!$F:$F,$H134,収穫記録!$B:$B,"&gt;="&amp;$I$3,収穫記録!$B:$B,"&lt;="&amp;$I$4)
/_xlfn.UNIQUE(_xlfn._xlws.FILTER($G:$G,$F:$F=$I$7))
/IF($I$8="総計",1,$J134/10)
),0)</f>
        <v/>
      </c>
      <c r="Q134" s="58" t="str" cm="1">
        <f t="array" ref="Q134">IFERROR(
IF(OR(Q$11="",$H134=""),"",
SUMIFS(収穫記録!$P:$P,収穫記録!$D:$D,Q$11,収穫記録!$I:$I,$I$5,収穫記録!$J:$J,$I$6,収穫記録!$F:$F,$H134,収穫記録!$B:$B,"&gt;="&amp;$I$3,収穫記録!$B:$B,"&lt;="&amp;$I$4)
/_xlfn.UNIQUE(_xlfn._xlws.FILTER($G:$G,$F:$F=$I$7))
/IF($I$8="総計",1,$J134/10)
),0)</f>
        <v/>
      </c>
      <c r="R134" s="58" t="str" cm="1">
        <f t="array" ref="R134">IFERROR(
IF(OR(R$11="",$H134=""),"",
SUMIFS(収穫記録!$P:$P,収穫記録!$D:$D,R$11,収穫記録!$I:$I,$I$5,収穫記録!$J:$J,$I$6,収穫記録!$F:$F,$H134,収穫記録!$B:$B,"&gt;="&amp;$I$3,収穫記録!$B:$B,"&lt;="&amp;$I$4)
/_xlfn.UNIQUE(_xlfn._xlws.FILTER($G:$G,$F:$F=$I$7))
/IF($I$8="総計",1,$J134/10)
),0)</f>
        <v/>
      </c>
      <c r="S134" s="58" t="str" cm="1">
        <f t="array" ref="S134">IFERROR(
IF(OR(S$11="",$H134=""),"",
SUMIFS(収穫記録!$P:$P,収穫記録!$D:$D,S$11,収穫記録!$I:$I,$I$5,収穫記録!$J:$J,$I$6,収穫記録!$F:$F,$H134,収穫記録!$B:$B,"&gt;="&amp;$I$3,収穫記録!$B:$B,"&lt;="&amp;$I$4)
/_xlfn.UNIQUE(_xlfn._xlws.FILTER($G:$G,$F:$F=$I$7))
/IF($I$8="総計",1,$J134/10)
),0)</f>
        <v/>
      </c>
      <c r="T134" s="58" t="str" cm="1">
        <f t="array" ref="T134">IFERROR(
IF(OR(T$11="",$H134=""),"",
SUMIFS(収穫記録!$P:$P,収穫記録!$D:$D,T$11,収穫記録!$I:$I,$I$5,収穫記録!$J:$J,$I$6,収穫記録!$F:$F,$H134,収穫記録!$B:$B,"&gt;="&amp;$I$3,収穫記録!$B:$B,"&lt;="&amp;$I$4)
/_xlfn.UNIQUE(_xlfn._xlws.FILTER($G:$G,$F:$F=$I$7))
/IF($I$8="総計",1,$J134/10)
),0)</f>
        <v/>
      </c>
      <c r="U134" s="58" t="str" cm="1">
        <f t="array" ref="U134">IFERROR(
IF(OR(U$11="",$H134=""),"",
SUMIFS(収穫記録!$P:$P,収穫記録!$D:$D,U$11,収穫記録!$I:$I,$I$5,収穫記録!$J:$J,$I$6,収穫記録!$F:$F,$H134,収穫記録!$B:$B,"&gt;="&amp;$I$3,収穫記録!$B:$B,"&lt;="&amp;$I$4)
/_xlfn.UNIQUE(_xlfn._xlws.FILTER($G:$G,$F:$F=$I$7))
/IF($I$8="総計",1,$J134/10)
),0)</f>
        <v/>
      </c>
      <c r="V134" s="58" t="str" cm="1">
        <f t="array" ref="V134">IFERROR(
IF(OR(V$11="",$H134=""),"",
SUMIFS(収穫記録!$P:$P,収穫記録!$D:$D,V$11,収穫記録!$I:$I,$I$5,収穫記録!$J:$J,$I$6,収穫記録!$F:$F,$H134,収穫記録!$B:$B,"&gt;="&amp;$I$3,収穫記録!$B:$B,"&lt;="&amp;$I$4)
/_xlfn.UNIQUE(_xlfn._xlws.FILTER($G:$G,$F:$F=$I$7))
/IF($I$8="総計",1,$J134/10)
),0)</f>
        <v/>
      </c>
      <c r="W134" s="58" t="str" cm="1">
        <f t="array" ref="W134">IFERROR(
IF(OR(W$11="",$H134=""),"",
SUMIFS(収穫記録!$P:$P,収穫記録!$D:$D,W$11,収穫記録!$I:$I,$I$5,収穫記録!$J:$J,$I$6,収穫記録!$F:$F,$H134,収穫記録!$B:$B,"&gt;="&amp;$I$3,収穫記録!$B:$B,"&lt;="&amp;$I$4)
/_xlfn.UNIQUE(_xlfn._xlws.FILTER($G:$G,$F:$F=$I$7))
/IF($I$8="総計",1,$J134/10)
),0)</f>
        <v/>
      </c>
    </row>
    <row r="135" spans="8:23">
      <c r="H135" s="27"/>
      <c r="I135" s="30"/>
      <c r="J135" s="57"/>
      <c r="K135" s="46" t="str">
        <f t="shared" si="1"/>
        <v/>
      </c>
      <c r="L135" s="47" cm="1">
        <f t="array" ref="L135">IFERROR(
IF(OR(L$11="",$H135=""),"",
SUMIFS(収穫記録!$P:$P,収穫記録!$D:$D,L$11,収穫記録!$I:$I,$I$5,収穫記録!$J:$J,$I$6,収穫記録!$F:$F,$H135,収穫記録!$B:$B,"&gt;="&amp;$I$3,収穫記録!$B:$B,"&lt;="&amp;$I$4)
/_xlfn.UNIQUE(_xlfn._xlws.FILTER($G:$G,$F:$F=$I$7))
/IF($I$8="総計",1,$J135/10)
),0)</f>
        <v>0</v>
      </c>
      <c r="M135" s="58" t="str" cm="1">
        <f t="array" ref="M135">IFERROR(
IF(OR(M$11="",$H135=""),"",
SUMIFS(収穫記録!$P:$P,収穫記録!$D:$D,M$11,収穫記録!$I:$I,$I$5,収穫記録!$J:$J,$I$6,収穫記録!$F:$F,$H135,収穫記録!$B:$B,"&gt;="&amp;$I$3,収穫記録!$B:$B,"&lt;="&amp;$I$4)
/_xlfn.UNIQUE(_xlfn._xlws.FILTER($G:$G,$F:$F=$I$7))
/IF($I$8="総計",1,$J135/10)
),0)</f>
        <v/>
      </c>
      <c r="N135" s="58" t="str" cm="1">
        <f t="array" ref="N135">IFERROR(
IF(OR(N$11="",$H135=""),"",
SUMIFS(収穫記録!$P:$P,収穫記録!$D:$D,N$11,収穫記録!$I:$I,$I$5,収穫記録!$J:$J,$I$6,収穫記録!$F:$F,$H135,収穫記録!$B:$B,"&gt;="&amp;$I$3,収穫記録!$B:$B,"&lt;="&amp;$I$4)
/_xlfn.UNIQUE(_xlfn._xlws.FILTER($G:$G,$F:$F=$I$7))
/IF($I$8="総計",1,$J135/10)
),0)</f>
        <v/>
      </c>
      <c r="O135" s="58" t="str" cm="1">
        <f t="array" ref="O135">IFERROR(
IF(OR(O$11="",$H135=""),"",
SUMIFS(収穫記録!$P:$P,収穫記録!$D:$D,O$11,収穫記録!$I:$I,$I$5,収穫記録!$J:$J,$I$6,収穫記録!$F:$F,$H135,収穫記録!$B:$B,"&gt;="&amp;$I$3,収穫記録!$B:$B,"&lt;="&amp;$I$4)
/_xlfn.UNIQUE(_xlfn._xlws.FILTER($G:$G,$F:$F=$I$7))
/IF($I$8="総計",1,$J135/10)
),0)</f>
        <v/>
      </c>
      <c r="P135" s="58" t="str" cm="1">
        <f t="array" ref="P135">IFERROR(
IF(OR(P$11="",$H135=""),"",
SUMIFS(収穫記録!$P:$P,収穫記録!$D:$D,P$11,収穫記録!$I:$I,$I$5,収穫記録!$J:$J,$I$6,収穫記録!$F:$F,$H135,収穫記録!$B:$B,"&gt;="&amp;$I$3,収穫記録!$B:$B,"&lt;="&amp;$I$4)
/_xlfn.UNIQUE(_xlfn._xlws.FILTER($G:$G,$F:$F=$I$7))
/IF($I$8="総計",1,$J135/10)
),0)</f>
        <v/>
      </c>
      <c r="Q135" s="58" t="str" cm="1">
        <f t="array" ref="Q135">IFERROR(
IF(OR(Q$11="",$H135=""),"",
SUMIFS(収穫記録!$P:$P,収穫記録!$D:$D,Q$11,収穫記録!$I:$I,$I$5,収穫記録!$J:$J,$I$6,収穫記録!$F:$F,$H135,収穫記録!$B:$B,"&gt;="&amp;$I$3,収穫記録!$B:$B,"&lt;="&amp;$I$4)
/_xlfn.UNIQUE(_xlfn._xlws.FILTER($G:$G,$F:$F=$I$7))
/IF($I$8="総計",1,$J135/10)
),0)</f>
        <v/>
      </c>
      <c r="R135" s="58" t="str" cm="1">
        <f t="array" ref="R135">IFERROR(
IF(OR(R$11="",$H135=""),"",
SUMIFS(収穫記録!$P:$P,収穫記録!$D:$D,R$11,収穫記録!$I:$I,$I$5,収穫記録!$J:$J,$I$6,収穫記録!$F:$F,$H135,収穫記録!$B:$B,"&gt;="&amp;$I$3,収穫記録!$B:$B,"&lt;="&amp;$I$4)
/_xlfn.UNIQUE(_xlfn._xlws.FILTER($G:$G,$F:$F=$I$7))
/IF($I$8="総計",1,$J135/10)
),0)</f>
        <v/>
      </c>
      <c r="S135" s="58" t="str" cm="1">
        <f t="array" ref="S135">IFERROR(
IF(OR(S$11="",$H135=""),"",
SUMIFS(収穫記録!$P:$P,収穫記録!$D:$D,S$11,収穫記録!$I:$I,$I$5,収穫記録!$J:$J,$I$6,収穫記録!$F:$F,$H135,収穫記録!$B:$B,"&gt;="&amp;$I$3,収穫記録!$B:$B,"&lt;="&amp;$I$4)
/_xlfn.UNIQUE(_xlfn._xlws.FILTER($G:$G,$F:$F=$I$7))
/IF($I$8="総計",1,$J135/10)
),0)</f>
        <v/>
      </c>
      <c r="T135" s="58" t="str" cm="1">
        <f t="array" ref="T135">IFERROR(
IF(OR(T$11="",$H135=""),"",
SUMIFS(収穫記録!$P:$P,収穫記録!$D:$D,T$11,収穫記録!$I:$I,$I$5,収穫記録!$J:$J,$I$6,収穫記録!$F:$F,$H135,収穫記録!$B:$B,"&gt;="&amp;$I$3,収穫記録!$B:$B,"&lt;="&amp;$I$4)
/_xlfn.UNIQUE(_xlfn._xlws.FILTER($G:$G,$F:$F=$I$7))
/IF($I$8="総計",1,$J135/10)
),0)</f>
        <v/>
      </c>
      <c r="U135" s="58" t="str" cm="1">
        <f t="array" ref="U135">IFERROR(
IF(OR(U$11="",$H135=""),"",
SUMIFS(収穫記録!$P:$P,収穫記録!$D:$D,U$11,収穫記録!$I:$I,$I$5,収穫記録!$J:$J,$I$6,収穫記録!$F:$F,$H135,収穫記録!$B:$B,"&gt;="&amp;$I$3,収穫記録!$B:$B,"&lt;="&amp;$I$4)
/_xlfn.UNIQUE(_xlfn._xlws.FILTER($G:$G,$F:$F=$I$7))
/IF($I$8="総計",1,$J135/10)
),0)</f>
        <v/>
      </c>
      <c r="V135" s="58" t="str" cm="1">
        <f t="array" ref="V135">IFERROR(
IF(OR(V$11="",$H135=""),"",
SUMIFS(収穫記録!$P:$P,収穫記録!$D:$D,V$11,収穫記録!$I:$I,$I$5,収穫記録!$J:$J,$I$6,収穫記録!$F:$F,$H135,収穫記録!$B:$B,"&gt;="&amp;$I$3,収穫記録!$B:$B,"&lt;="&amp;$I$4)
/_xlfn.UNIQUE(_xlfn._xlws.FILTER($G:$G,$F:$F=$I$7))
/IF($I$8="総計",1,$J135/10)
),0)</f>
        <v/>
      </c>
      <c r="W135" s="58" t="str" cm="1">
        <f t="array" ref="W135">IFERROR(
IF(OR(W$11="",$H135=""),"",
SUMIFS(収穫記録!$P:$P,収穫記録!$D:$D,W$11,収穫記録!$I:$I,$I$5,収穫記録!$J:$J,$I$6,収穫記録!$F:$F,$H135,収穫記録!$B:$B,"&gt;="&amp;$I$3,収穫記録!$B:$B,"&lt;="&amp;$I$4)
/_xlfn.UNIQUE(_xlfn._xlws.FILTER($G:$G,$F:$F=$I$7))
/IF($I$8="総計",1,$J135/10)
),0)</f>
        <v/>
      </c>
    </row>
    <row r="136" spans="8:23">
      <c r="H136" s="27"/>
      <c r="I136" s="30"/>
      <c r="J136" s="57"/>
      <c r="K136" s="46" t="str">
        <f t="shared" si="1"/>
        <v/>
      </c>
      <c r="L136" s="47" cm="1">
        <f t="array" ref="L136">IFERROR(
IF(OR(L$11="",$H136=""),"",
SUMIFS(収穫記録!$P:$P,収穫記録!$D:$D,L$11,収穫記録!$I:$I,$I$5,収穫記録!$J:$J,$I$6,収穫記録!$F:$F,$H136,収穫記録!$B:$B,"&gt;="&amp;$I$3,収穫記録!$B:$B,"&lt;="&amp;$I$4)
/_xlfn.UNIQUE(_xlfn._xlws.FILTER($G:$G,$F:$F=$I$7))
/IF($I$8="総計",1,$J136/10)
),0)</f>
        <v>0</v>
      </c>
      <c r="M136" s="58" t="str" cm="1">
        <f t="array" ref="M136">IFERROR(
IF(OR(M$11="",$H136=""),"",
SUMIFS(収穫記録!$P:$P,収穫記録!$D:$D,M$11,収穫記録!$I:$I,$I$5,収穫記録!$J:$J,$I$6,収穫記録!$F:$F,$H136,収穫記録!$B:$B,"&gt;="&amp;$I$3,収穫記録!$B:$B,"&lt;="&amp;$I$4)
/_xlfn.UNIQUE(_xlfn._xlws.FILTER($G:$G,$F:$F=$I$7))
/IF($I$8="総計",1,$J136/10)
),0)</f>
        <v/>
      </c>
      <c r="N136" s="58" t="str" cm="1">
        <f t="array" ref="N136">IFERROR(
IF(OR(N$11="",$H136=""),"",
SUMIFS(収穫記録!$P:$P,収穫記録!$D:$D,N$11,収穫記録!$I:$I,$I$5,収穫記録!$J:$J,$I$6,収穫記録!$F:$F,$H136,収穫記録!$B:$B,"&gt;="&amp;$I$3,収穫記録!$B:$B,"&lt;="&amp;$I$4)
/_xlfn.UNIQUE(_xlfn._xlws.FILTER($G:$G,$F:$F=$I$7))
/IF($I$8="総計",1,$J136/10)
),0)</f>
        <v/>
      </c>
      <c r="O136" s="58" t="str" cm="1">
        <f t="array" ref="O136">IFERROR(
IF(OR(O$11="",$H136=""),"",
SUMIFS(収穫記録!$P:$P,収穫記録!$D:$D,O$11,収穫記録!$I:$I,$I$5,収穫記録!$J:$J,$I$6,収穫記録!$F:$F,$H136,収穫記録!$B:$B,"&gt;="&amp;$I$3,収穫記録!$B:$B,"&lt;="&amp;$I$4)
/_xlfn.UNIQUE(_xlfn._xlws.FILTER($G:$G,$F:$F=$I$7))
/IF($I$8="総計",1,$J136/10)
),0)</f>
        <v/>
      </c>
      <c r="P136" s="58" t="str" cm="1">
        <f t="array" ref="P136">IFERROR(
IF(OR(P$11="",$H136=""),"",
SUMIFS(収穫記録!$P:$P,収穫記録!$D:$D,P$11,収穫記録!$I:$I,$I$5,収穫記録!$J:$J,$I$6,収穫記録!$F:$F,$H136,収穫記録!$B:$B,"&gt;="&amp;$I$3,収穫記録!$B:$B,"&lt;="&amp;$I$4)
/_xlfn.UNIQUE(_xlfn._xlws.FILTER($G:$G,$F:$F=$I$7))
/IF($I$8="総計",1,$J136/10)
),0)</f>
        <v/>
      </c>
      <c r="Q136" s="58" t="str" cm="1">
        <f t="array" ref="Q136">IFERROR(
IF(OR(Q$11="",$H136=""),"",
SUMIFS(収穫記録!$P:$P,収穫記録!$D:$D,Q$11,収穫記録!$I:$I,$I$5,収穫記録!$J:$J,$I$6,収穫記録!$F:$F,$H136,収穫記録!$B:$B,"&gt;="&amp;$I$3,収穫記録!$B:$B,"&lt;="&amp;$I$4)
/_xlfn.UNIQUE(_xlfn._xlws.FILTER($G:$G,$F:$F=$I$7))
/IF($I$8="総計",1,$J136/10)
),0)</f>
        <v/>
      </c>
      <c r="R136" s="58" t="str" cm="1">
        <f t="array" ref="R136">IFERROR(
IF(OR(R$11="",$H136=""),"",
SUMIFS(収穫記録!$P:$P,収穫記録!$D:$D,R$11,収穫記録!$I:$I,$I$5,収穫記録!$J:$J,$I$6,収穫記録!$F:$F,$H136,収穫記録!$B:$B,"&gt;="&amp;$I$3,収穫記録!$B:$B,"&lt;="&amp;$I$4)
/_xlfn.UNIQUE(_xlfn._xlws.FILTER($G:$G,$F:$F=$I$7))
/IF($I$8="総計",1,$J136/10)
),0)</f>
        <v/>
      </c>
      <c r="S136" s="58" t="str" cm="1">
        <f t="array" ref="S136">IFERROR(
IF(OR(S$11="",$H136=""),"",
SUMIFS(収穫記録!$P:$P,収穫記録!$D:$D,S$11,収穫記録!$I:$I,$I$5,収穫記録!$J:$J,$I$6,収穫記録!$F:$F,$H136,収穫記録!$B:$B,"&gt;="&amp;$I$3,収穫記録!$B:$B,"&lt;="&amp;$I$4)
/_xlfn.UNIQUE(_xlfn._xlws.FILTER($G:$G,$F:$F=$I$7))
/IF($I$8="総計",1,$J136/10)
),0)</f>
        <v/>
      </c>
      <c r="T136" s="58" t="str" cm="1">
        <f t="array" ref="T136">IFERROR(
IF(OR(T$11="",$H136=""),"",
SUMIFS(収穫記録!$P:$P,収穫記録!$D:$D,T$11,収穫記録!$I:$I,$I$5,収穫記録!$J:$J,$I$6,収穫記録!$F:$F,$H136,収穫記録!$B:$B,"&gt;="&amp;$I$3,収穫記録!$B:$B,"&lt;="&amp;$I$4)
/_xlfn.UNIQUE(_xlfn._xlws.FILTER($G:$G,$F:$F=$I$7))
/IF($I$8="総計",1,$J136/10)
),0)</f>
        <v/>
      </c>
      <c r="U136" s="58" t="str" cm="1">
        <f t="array" ref="U136">IFERROR(
IF(OR(U$11="",$H136=""),"",
SUMIFS(収穫記録!$P:$P,収穫記録!$D:$D,U$11,収穫記録!$I:$I,$I$5,収穫記録!$J:$J,$I$6,収穫記録!$F:$F,$H136,収穫記録!$B:$B,"&gt;="&amp;$I$3,収穫記録!$B:$B,"&lt;="&amp;$I$4)
/_xlfn.UNIQUE(_xlfn._xlws.FILTER($G:$G,$F:$F=$I$7))
/IF($I$8="総計",1,$J136/10)
),0)</f>
        <v/>
      </c>
      <c r="V136" s="58" t="str" cm="1">
        <f t="array" ref="V136">IFERROR(
IF(OR(V$11="",$H136=""),"",
SUMIFS(収穫記録!$P:$P,収穫記録!$D:$D,V$11,収穫記録!$I:$I,$I$5,収穫記録!$J:$J,$I$6,収穫記録!$F:$F,$H136,収穫記録!$B:$B,"&gt;="&amp;$I$3,収穫記録!$B:$B,"&lt;="&amp;$I$4)
/_xlfn.UNIQUE(_xlfn._xlws.FILTER($G:$G,$F:$F=$I$7))
/IF($I$8="総計",1,$J136/10)
),0)</f>
        <v/>
      </c>
      <c r="W136" s="58" t="str" cm="1">
        <f t="array" ref="W136">IFERROR(
IF(OR(W$11="",$H136=""),"",
SUMIFS(収穫記録!$P:$P,収穫記録!$D:$D,W$11,収穫記録!$I:$I,$I$5,収穫記録!$J:$J,$I$6,収穫記録!$F:$F,$H136,収穫記録!$B:$B,"&gt;="&amp;$I$3,収穫記録!$B:$B,"&lt;="&amp;$I$4)
/_xlfn.UNIQUE(_xlfn._xlws.FILTER($G:$G,$F:$F=$I$7))
/IF($I$8="総計",1,$J136/10)
),0)</f>
        <v/>
      </c>
    </row>
    <row r="137" spans="8:23">
      <c r="H137" s="27"/>
      <c r="I137" s="30"/>
      <c r="J137" s="57"/>
      <c r="K137" s="46" t="str">
        <f t="shared" si="1"/>
        <v/>
      </c>
      <c r="L137" s="47" cm="1">
        <f t="array" ref="L137">IFERROR(
IF(OR(L$11="",$H137=""),"",
SUMIFS(収穫記録!$P:$P,収穫記録!$D:$D,L$11,収穫記録!$I:$I,$I$5,収穫記録!$J:$J,$I$6,収穫記録!$F:$F,$H137,収穫記録!$B:$B,"&gt;="&amp;$I$3,収穫記録!$B:$B,"&lt;="&amp;$I$4)
/_xlfn.UNIQUE(_xlfn._xlws.FILTER($G:$G,$F:$F=$I$7))
/IF($I$8="総計",1,$J137/10)
),0)</f>
        <v>0</v>
      </c>
      <c r="M137" s="58" t="str" cm="1">
        <f t="array" ref="M137">IFERROR(
IF(OR(M$11="",$H137=""),"",
SUMIFS(収穫記録!$P:$P,収穫記録!$D:$D,M$11,収穫記録!$I:$I,$I$5,収穫記録!$J:$J,$I$6,収穫記録!$F:$F,$H137,収穫記録!$B:$B,"&gt;="&amp;$I$3,収穫記録!$B:$B,"&lt;="&amp;$I$4)
/_xlfn.UNIQUE(_xlfn._xlws.FILTER($G:$G,$F:$F=$I$7))
/IF($I$8="総計",1,$J137/10)
),0)</f>
        <v/>
      </c>
      <c r="N137" s="58" t="str" cm="1">
        <f t="array" ref="N137">IFERROR(
IF(OR(N$11="",$H137=""),"",
SUMIFS(収穫記録!$P:$P,収穫記録!$D:$D,N$11,収穫記録!$I:$I,$I$5,収穫記録!$J:$J,$I$6,収穫記録!$F:$F,$H137,収穫記録!$B:$B,"&gt;="&amp;$I$3,収穫記録!$B:$B,"&lt;="&amp;$I$4)
/_xlfn.UNIQUE(_xlfn._xlws.FILTER($G:$G,$F:$F=$I$7))
/IF($I$8="総計",1,$J137/10)
),0)</f>
        <v/>
      </c>
      <c r="O137" s="58" t="str" cm="1">
        <f t="array" ref="O137">IFERROR(
IF(OR(O$11="",$H137=""),"",
SUMIFS(収穫記録!$P:$P,収穫記録!$D:$D,O$11,収穫記録!$I:$I,$I$5,収穫記録!$J:$J,$I$6,収穫記録!$F:$F,$H137,収穫記録!$B:$B,"&gt;="&amp;$I$3,収穫記録!$B:$B,"&lt;="&amp;$I$4)
/_xlfn.UNIQUE(_xlfn._xlws.FILTER($G:$G,$F:$F=$I$7))
/IF($I$8="総計",1,$J137/10)
),0)</f>
        <v/>
      </c>
      <c r="P137" s="58" t="str" cm="1">
        <f t="array" ref="P137">IFERROR(
IF(OR(P$11="",$H137=""),"",
SUMIFS(収穫記録!$P:$P,収穫記録!$D:$D,P$11,収穫記録!$I:$I,$I$5,収穫記録!$J:$J,$I$6,収穫記録!$F:$F,$H137,収穫記録!$B:$B,"&gt;="&amp;$I$3,収穫記録!$B:$B,"&lt;="&amp;$I$4)
/_xlfn.UNIQUE(_xlfn._xlws.FILTER($G:$G,$F:$F=$I$7))
/IF($I$8="総計",1,$J137/10)
),0)</f>
        <v/>
      </c>
      <c r="Q137" s="58" t="str" cm="1">
        <f t="array" ref="Q137">IFERROR(
IF(OR(Q$11="",$H137=""),"",
SUMIFS(収穫記録!$P:$P,収穫記録!$D:$D,Q$11,収穫記録!$I:$I,$I$5,収穫記録!$J:$J,$I$6,収穫記録!$F:$F,$H137,収穫記録!$B:$B,"&gt;="&amp;$I$3,収穫記録!$B:$B,"&lt;="&amp;$I$4)
/_xlfn.UNIQUE(_xlfn._xlws.FILTER($G:$G,$F:$F=$I$7))
/IF($I$8="総計",1,$J137/10)
),0)</f>
        <v/>
      </c>
      <c r="R137" s="58" t="str" cm="1">
        <f t="array" ref="R137">IFERROR(
IF(OR(R$11="",$H137=""),"",
SUMIFS(収穫記録!$P:$P,収穫記録!$D:$D,R$11,収穫記録!$I:$I,$I$5,収穫記録!$J:$J,$I$6,収穫記録!$F:$F,$H137,収穫記録!$B:$B,"&gt;="&amp;$I$3,収穫記録!$B:$B,"&lt;="&amp;$I$4)
/_xlfn.UNIQUE(_xlfn._xlws.FILTER($G:$G,$F:$F=$I$7))
/IF($I$8="総計",1,$J137/10)
),0)</f>
        <v/>
      </c>
      <c r="S137" s="58" t="str" cm="1">
        <f t="array" ref="S137">IFERROR(
IF(OR(S$11="",$H137=""),"",
SUMIFS(収穫記録!$P:$P,収穫記録!$D:$D,S$11,収穫記録!$I:$I,$I$5,収穫記録!$J:$J,$I$6,収穫記録!$F:$F,$H137,収穫記録!$B:$B,"&gt;="&amp;$I$3,収穫記録!$B:$B,"&lt;="&amp;$I$4)
/_xlfn.UNIQUE(_xlfn._xlws.FILTER($G:$G,$F:$F=$I$7))
/IF($I$8="総計",1,$J137/10)
),0)</f>
        <v/>
      </c>
      <c r="T137" s="58" t="str" cm="1">
        <f t="array" ref="T137">IFERROR(
IF(OR(T$11="",$H137=""),"",
SUMIFS(収穫記録!$P:$P,収穫記録!$D:$D,T$11,収穫記録!$I:$I,$I$5,収穫記録!$J:$J,$I$6,収穫記録!$F:$F,$H137,収穫記録!$B:$B,"&gt;="&amp;$I$3,収穫記録!$B:$B,"&lt;="&amp;$I$4)
/_xlfn.UNIQUE(_xlfn._xlws.FILTER($G:$G,$F:$F=$I$7))
/IF($I$8="総計",1,$J137/10)
),0)</f>
        <v/>
      </c>
      <c r="U137" s="58" t="str" cm="1">
        <f t="array" ref="U137">IFERROR(
IF(OR(U$11="",$H137=""),"",
SUMIFS(収穫記録!$P:$P,収穫記録!$D:$D,U$11,収穫記録!$I:$I,$I$5,収穫記録!$J:$J,$I$6,収穫記録!$F:$F,$H137,収穫記録!$B:$B,"&gt;="&amp;$I$3,収穫記録!$B:$B,"&lt;="&amp;$I$4)
/_xlfn.UNIQUE(_xlfn._xlws.FILTER($G:$G,$F:$F=$I$7))
/IF($I$8="総計",1,$J137/10)
),0)</f>
        <v/>
      </c>
      <c r="V137" s="58" t="str" cm="1">
        <f t="array" ref="V137">IFERROR(
IF(OR(V$11="",$H137=""),"",
SUMIFS(収穫記録!$P:$P,収穫記録!$D:$D,V$11,収穫記録!$I:$I,$I$5,収穫記録!$J:$J,$I$6,収穫記録!$F:$F,$H137,収穫記録!$B:$B,"&gt;="&amp;$I$3,収穫記録!$B:$B,"&lt;="&amp;$I$4)
/_xlfn.UNIQUE(_xlfn._xlws.FILTER($G:$G,$F:$F=$I$7))
/IF($I$8="総計",1,$J137/10)
),0)</f>
        <v/>
      </c>
      <c r="W137" s="58" t="str" cm="1">
        <f t="array" ref="W137">IFERROR(
IF(OR(W$11="",$H137=""),"",
SUMIFS(収穫記録!$P:$P,収穫記録!$D:$D,W$11,収穫記録!$I:$I,$I$5,収穫記録!$J:$J,$I$6,収穫記録!$F:$F,$H137,収穫記録!$B:$B,"&gt;="&amp;$I$3,収穫記録!$B:$B,"&lt;="&amp;$I$4)
/_xlfn.UNIQUE(_xlfn._xlws.FILTER($G:$G,$F:$F=$I$7))
/IF($I$8="総計",1,$J137/10)
),0)</f>
        <v/>
      </c>
    </row>
    <row r="138" spans="8:23">
      <c r="H138" s="27"/>
      <c r="I138" s="30"/>
      <c r="J138" s="57"/>
      <c r="K138" s="46" t="str">
        <f t="shared" si="1"/>
        <v/>
      </c>
      <c r="L138" s="47" cm="1">
        <f t="array" ref="L138">IFERROR(
IF(OR(L$11="",$H138=""),"",
SUMIFS(収穫記録!$P:$P,収穫記録!$D:$D,L$11,収穫記録!$I:$I,$I$5,収穫記録!$J:$J,$I$6,収穫記録!$F:$F,$H138,収穫記録!$B:$B,"&gt;="&amp;$I$3,収穫記録!$B:$B,"&lt;="&amp;$I$4)
/_xlfn.UNIQUE(_xlfn._xlws.FILTER($G:$G,$F:$F=$I$7))
/IF($I$8="総計",1,$J138/10)
),0)</f>
        <v>0</v>
      </c>
      <c r="M138" s="58" t="str" cm="1">
        <f t="array" ref="M138">IFERROR(
IF(OR(M$11="",$H138=""),"",
SUMIFS(収穫記録!$P:$P,収穫記録!$D:$D,M$11,収穫記録!$I:$I,$I$5,収穫記録!$J:$J,$I$6,収穫記録!$F:$F,$H138,収穫記録!$B:$B,"&gt;="&amp;$I$3,収穫記録!$B:$B,"&lt;="&amp;$I$4)
/_xlfn.UNIQUE(_xlfn._xlws.FILTER($G:$G,$F:$F=$I$7))
/IF($I$8="総計",1,$J138/10)
),0)</f>
        <v/>
      </c>
      <c r="N138" s="58" t="str" cm="1">
        <f t="array" ref="N138">IFERROR(
IF(OR(N$11="",$H138=""),"",
SUMIFS(収穫記録!$P:$P,収穫記録!$D:$D,N$11,収穫記録!$I:$I,$I$5,収穫記録!$J:$J,$I$6,収穫記録!$F:$F,$H138,収穫記録!$B:$B,"&gt;="&amp;$I$3,収穫記録!$B:$B,"&lt;="&amp;$I$4)
/_xlfn.UNIQUE(_xlfn._xlws.FILTER($G:$G,$F:$F=$I$7))
/IF($I$8="総計",1,$J138/10)
),0)</f>
        <v/>
      </c>
      <c r="O138" s="58" t="str" cm="1">
        <f t="array" ref="O138">IFERROR(
IF(OR(O$11="",$H138=""),"",
SUMIFS(収穫記録!$P:$P,収穫記録!$D:$D,O$11,収穫記録!$I:$I,$I$5,収穫記録!$J:$J,$I$6,収穫記録!$F:$F,$H138,収穫記録!$B:$B,"&gt;="&amp;$I$3,収穫記録!$B:$B,"&lt;="&amp;$I$4)
/_xlfn.UNIQUE(_xlfn._xlws.FILTER($G:$G,$F:$F=$I$7))
/IF($I$8="総計",1,$J138/10)
),0)</f>
        <v/>
      </c>
      <c r="P138" s="58" t="str" cm="1">
        <f t="array" ref="P138">IFERROR(
IF(OR(P$11="",$H138=""),"",
SUMIFS(収穫記録!$P:$P,収穫記録!$D:$D,P$11,収穫記録!$I:$I,$I$5,収穫記録!$J:$J,$I$6,収穫記録!$F:$F,$H138,収穫記録!$B:$B,"&gt;="&amp;$I$3,収穫記録!$B:$B,"&lt;="&amp;$I$4)
/_xlfn.UNIQUE(_xlfn._xlws.FILTER($G:$G,$F:$F=$I$7))
/IF($I$8="総計",1,$J138/10)
),0)</f>
        <v/>
      </c>
      <c r="Q138" s="58" t="str" cm="1">
        <f t="array" ref="Q138">IFERROR(
IF(OR(Q$11="",$H138=""),"",
SUMIFS(収穫記録!$P:$P,収穫記録!$D:$D,Q$11,収穫記録!$I:$I,$I$5,収穫記録!$J:$J,$I$6,収穫記録!$F:$F,$H138,収穫記録!$B:$B,"&gt;="&amp;$I$3,収穫記録!$B:$B,"&lt;="&amp;$I$4)
/_xlfn.UNIQUE(_xlfn._xlws.FILTER($G:$G,$F:$F=$I$7))
/IF($I$8="総計",1,$J138/10)
),0)</f>
        <v/>
      </c>
      <c r="R138" s="58" t="str" cm="1">
        <f t="array" ref="R138">IFERROR(
IF(OR(R$11="",$H138=""),"",
SUMIFS(収穫記録!$P:$P,収穫記録!$D:$D,R$11,収穫記録!$I:$I,$I$5,収穫記録!$J:$J,$I$6,収穫記録!$F:$F,$H138,収穫記録!$B:$B,"&gt;="&amp;$I$3,収穫記録!$B:$B,"&lt;="&amp;$I$4)
/_xlfn.UNIQUE(_xlfn._xlws.FILTER($G:$G,$F:$F=$I$7))
/IF($I$8="総計",1,$J138/10)
),0)</f>
        <v/>
      </c>
      <c r="S138" s="58" t="str" cm="1">
        <f t="array" ref="S138">IFERROR(
IF(OR(S$11="",$H138=""),"",
SUMIFS(収穫記録!$P:$P,収穫記録!$D:$D,S$11,収穫記録!$I:$I,$I$5,収穫記録!$J:$J,$I$6,収穫記録!$F:$F,$H138,収穫記録!$B:$B,"&gt;="&amp;$I$3,収穫記録!$B:$B,"&lt;="&amp;$I$4)
/_xlfn.UNIQUE(_xlfn._xlws.FILTER($G:$G,$F:$F=$I$7))
/IF($I$8="総計",1,$J138/10)
),0)</f>
        <v/>
      </c>
      <c r="T138" s="58" t="str" cm="1">
        <f t="array" ref="T138">IFERROR(
IF(OR(T$11="",$H138=""),"",
SUMIFS(収穫記録!$P:$P,収穫記録!$D:$D,T$11,収穫記録!$I:$I,$I$5,収穫記録!$J:$J,$I$6,収穫記録!$F:$F,$H138,収穫記録!$B:$B,"&gt;="&amp;$I$3,収穫記録!$B:$B,"&lt;="&amp;$I$4)
/_xlfn.UNIQUE(_xlfn._xlws.FILTER($G:$G,$F:$F=$I$7))
/IF($I$8="総計",1,$J138/10)
),0)</f>
        <v/>
      </c>
      <c r="U138" s="58" t="str" cm="1">
        <f t="array" ref="U138">IFERROR(
IF(OR(U$11="",$H138=""),"",
SUMIFS(収穫記録!$P:$P,収穫記録!$D:$D,U$11,収穫記録!$I:$I,$I$5,収穫記録!$J:$J,$I$6,収穫記録!$F:$F,$H138,収穫記録!$B:$B,"&gt;="&amp;$I$3,収穫記録!$B:$B,"&lt;="&amp;$I$4)
/_xlfn.UNIQUE(_xlfn._xlws.FILTER($G:$G,$F:$F=$I$7))
/IF($I$8="総計",1,$J138/10)
),0)</f>
        <v/>
      </c>
      <c r="V138" s="58" t="str" cm="1">
        <f t="array" ref="V138">IFERROR(
IF(OR(V$11="",$H138=""),"",
SUMIFS(収穫記録!$P:$P,収穫記録!$D:$D,V$11,収穫記録!$I:$I,$I$5,収穫記録!$J:$J,$I$6,収穫記録!$F:$F,$H138,収穫記録!$B:$B,"&gt;="&amp;$I$3,収穫記録!$B:$B,"&lt;="&amp;$I$4)
/_xlfn.UNIQUE(_xlfn._xlws.FILTER($G:$G,$F:$F=$I$7))
/IF($I$8="総計",1,$J138/10)
),0)</f>
        <v/>
      </c>
      <c r="W138" s="58" t="str" cm="1">
        <f t="array" ref="W138">IFERROR(
IF(OR(W$11="",$H138=""),"",
SUMIFS(収穫記録!$P:$P,収穫記録!$D:$D,W$11,収穫記録!$I:$I,$I$5,収穫記録!$J:$J,$I$6,収穫記録!$F:$F,$H138,収穫記録!$B:$B,"&gt;="&amp;$I$3,収穫記録!$B:$B,"&lt;="&amp;$I$4)
/_xlfn.UNIQUE(_xlfn._xlws.FILTER($G:$G,$F:$F=$I$7))
/IF($I$8="総計",1,$J138/10)
),0)</f>
        <v/>
      </c>
    </row>
    <row r="139" spans="8:23">
      <c r="H139" s="27"/>
      <c r="I139" s="30"/>
      <c r="J139" s="57"/>
      <c r="K139" s="46" t="str">
        <f t="shared" si="1"/>
        <v/>
      </c>
      <c r="L139" s="47" cm="1">
        <f t="array" ref="L139">IFERROR(
IF(OR(L$11="",$H139=""),"",
SUMIFS(収穫記録!$P:$P,収穫記録!$D:$D,L$11,収穫記録!$I:$I,$I$5,収穫記録!$J:$J,$I$6,収穫記録!$F:$F,$H139,収穫記録!$B:$B,"&gt;="&amp;$I$3,収穫記録!$B:$B,"&lt;="&amp;$I$4)
/_xlfn.UNIQUE(_xlfn._xlws.FILTER($G:$G,$F:$F=$I$7))
/IF($I$8="総計",1,$J139/10)
),0)</f>
        <v>0</v>
      </c>
      <c r="M139" s="58" t="str" cm="1">
        <f t="array" ref="M139">IFERROR(
IF(OR(M$11="",$H139=""),"",
SUMIFS(収穫記録!$P:$P,収穫記録!$D:$D,M$11,収穫記録!$I:$I,$I$5,収穫記録!$J:$J,$I$6,収穫記録!$F:$F,$H139,収穫記録!$B:$B,"&gt;="&amp;$I$3,収穫記録!$B:$B,"&lt;="&amp;$I$4)
/_xlfn.UNIQUE(_xlfn._xlws.FILTER($G:$G,$F:$F=$I$7))
/IF($I$8="総計",1,$J139/10)
),0)</f>
        <v/>
      </c>
      <c r="N139" s="58" t="str" cm="1">
        <f t="array" ref="N139">IFERROR(
IF(OR(N$11="",$H139=""),"",
SUMIFS(収穫記録!$P:$P,収穫記録!$D:$D,N$11,収穫記録!$I:$I,$I$5,収穫記録!$J:$J,$I$6,収穫記録!$F:$F,$H139,収穫記録!$B:$B,"&gt;="&amp;$I$3,収穫記録!$B:$B,"&lt;="&amp;$I$4)
/_xlfn.UNIQUE(_xlfn._xlws.FILTER($G:$G,$F:$F=$I$7))
/IF($I$8="総計",1,$J139/10)
),0)</f>
        <v/>
      </c>
      <c r="O139" s="58" t="str" cm="1">
        <f t="array" ref="O139">IFERROR(
IF(OR(O$11="",$H139=""),"",
SUMIFS(収穫記録!$P:$P,収穫記録!$D:$D,O$11,収穫記録!$I:$I,$I$5,収穫記録!$J:$J,$I$6,収穫記録!$F:$F,$H139,収穫記録!$B:$B,"&gt;="&amp;$I$3,収穫記録!$B:$B,"&lt;="&amp;$I$4)
/_xlfn.UNIQUE(_xlfn._xlws.FILTER($G:$G,$F:$F=$I$7))
/IF($I$8="総計",1,$J139/10)
),0)</f>
        <v/>
      </c>
      <c r="P139" s="58" t="str" cm="1">
        <f t="array" ref="P139">IFERROR(
IF(OR(P$11="",$H139=""),"",
SUMIFS(収穫記録!$P:$P,収穫記録!$D:$D,P$11,収穫記録!$I:$I,$I$5,収穫記録!$J:$J,$I$6,収穫記録!$F:$F,$H139,収穫記録!$B:$B,"&gt;="&amp;$I$3,収穫記録!$B:$B,"&lt;="&amp;$I$4)
/_xlfn.UNIQUE(_xlfn._xlws.FILTER($G:$G,$F:$F=$I$7))
/IF($I$8="総計",1,$J139/10)
),0)</f>
        <v/>
      </c>
      <c r="Q139" s="58" t="str" cm="1">
        <f t="array" ref="Q139">IFERROR(
IF(OR(Q$11="",$H139=""),"",
SUMIFS(収穫記録!$P:$P,収穫記録!$D:$D,Q$11,収穫記録!$I:$I,$I$5,収穫記録!$J:$J,$I$6,収穫記録!$F:$F,$H139,収穫記録!$B:$B,"&gt;="&amp;$I$3,収穫記録!$B:$B,"&lt;="&amp;$I$4)
/_xlfn.UNIQUE(_xlfn._xlws.FILTER($G:$G,$F:$F=$I$7))
/IF($I$8="総計",1,$J139/10)
),0)</f>
        <v/>
      </c>
      <c r="R139" s="58" t="str" cm="1">
        <f t="array" ref="R139">IFERROR(
IF(OR(R$11="",$H139=""),"",
SUMIFS(収穫記録!$P:$P,収穫記録!$D:$D,R$11,収穫記録!$I:$I,$I$5,収穫記録!$J:$J,$I$6,収穫記録!$F:$F,$H139,収穫記録!$B:$B,"&gt;="&amp;$I$3,収穫記録!$B:$B,"&lt;="&amp;$I$4)
/_xlfn.UNIQUE(_xlfn._xlws.FILTER($G:$G,$F:$F=$I$7))
/IF($I$8="総計",1,$J139/10)
),0)</f>
        <v/>
      </c>
      <c r="S139" s="58" t="str" cm="1">
        <f t="array" ref="S139">IFERROR(
IF(OR(S$11="",$H139=""),"",
SUMIFS(収穫記録!$P:$P,収穫記録!$D:$D,S$11,収穫記録!$I:$I,$I$5,収穫記録!$J:$J,$I$6,収穫記録!$F:$F,$H139,収穫記録!$B:$B,"&gt;="&amp;$I$3,収穫記録!$B:$B,"&lt;="&amp;$I$4)
/_xlfn.UNIQUE(_xlfn._xlws.FILTER($G:$G,$F:$F=$I$7))
/IF($I$8="総計",1,$J139/10)
),0)</f>
        <v/>
      </c>
      <c r="T139" s="58" t="str" cm="1">
        <f t="array" ref="T139">IFERROR(
IF(OR(T$11="",$H139=""),"",
SUMIFS(収穫記録!$P:$P,収穫記録!$D:$D,T$11,収穫記録!$I:$I,$I$5,収穫記録!$J:$J,$I$6,収穫記録!$F:$F,$H139,収穫記録!$B:$B,"&gt;="&amp;$I$3,収穫記録!$B:$B,"&lt;="&amp;$I$4)
/_xlfn.UNIQUE(_xlfn._xlws.FILTER($G:$G,$F:$F=$I$7))
/IF($I$8="総計",1,$J139/10)
),0)</f>
        <v/>
      </c>
      <c r="U139" s="58" t="str" cm="1">
        <f t="array" ref="U139">IFERROR(
IF(OR(U$11="",$H139=""),"",
SUMIFS(収穫記録!$P:$P,収穫記録!$D:$D,U$11,収穫記録!$I:$I,$I$5,収穫記録!$J:$J,$I$6,収穫記録!$F:$F,$H139,収穫記録!$B:$B,"&gt;="&amp;$I$3,収穫記録!$B:$B,"&lt;="&amp;$I$4)
/_xlfn.UNIQUE(_xlfn._xlws.FILTER($G:$G,$F:$F=$I$7))
/IF($I$8="総計",1,$J139/10)
),0)</f>
        <v/>
      </c>
      <c r="V139" s="58" t="str" cm="1">
        <f t="array" ref="V139">IFERROR(
IF(OR(V$11="",$H139=""),"",
SUMIFS(収穫記録!$P:$P,収穫記録!$D:$D,V$11,収穫記録!$I:$I,$I$5,収穫記録!$J:$J,$I$6,収穫記録!$F:$F,$H139,収穫記録!$B:$B,"&gt;="&amp;$I$3,収穫記録!$B:$B,"&lt;="&amp;$I$4)
/_xlfn.UNIQUE(_xlfn._xlws.FILTER($G:$G,$F:$F=$I$7))
/IF($I$8="総計",1,$J139/10)
),0)</f>
        <v/>
      </c>
      <c r="W139" s="58" t="str" cm="1">
        <f t="array" ref="W139">IFERROR(
IF(OR(W$11="",$H139=""),"",
SUMIFS(収穫記録!$P:$P,収穫記録!$D:$D,W$11,収穫記録!$I:$I,$I$5,収穫記録!$J:$J,$I$6,収穫記録!$F:$F,$H139,収穫記録!$B:$B,"&gt;="&amp;$I$3,収穫記録!$B:$B,"&lt;="&amp;$I$4)
/_xlfn.UNIQUE(_xlfn._xlws.FILTER($G:$G,$F:$F=$I$7))
/IF($I$8="総計",1,$J139/10)
),0)</f>
        <v/>
      </c>
    </row>
    <row r="140" spans="8:23">
      <c r="H140" s="27"/>
      <c r="I140" s="30"/>
      <c r="J140" s="57"/>
      <c r="K140" s="46" t="str">
        <f t="shared" si="1"/>
        <v/>
      </c>
      <c r="L140" s="47" cm="1">
        <f t="array" ref="L140">IFERROR(
IF(OR(L$11="",$H140=""),"",
SUMIFS(収穫記録!$P:$P,収穫記録!$D:$D,L$11,収穫記録!$I:$I,$I$5,収穫記録!$J:$J,$I$6,収穫記録!$F:$F,$H140,収穫記録!$B:$B,"&gt;="&amp;$I$3,収穫記録!$B:$B,"&lt;="&amp;$I$4)
/_xlfn.UNIQUE(_xlfn._xlws.FILTER($G:$G,$F:$F=$I$7))
/IF($I$8="総計",1,$J140/10)
),0)</f>
        <v>0</v>
      </c>
      <c r="M140" s="58" t="str" cm="1">
        <f t="array" ref="M140">IFERROR(
IF(OR(M$11="",$H140=""),"",
SUMIFS(収穫記録!$P:$P,収穫記録!$D:$D,M$11,収穫記録!$I:$I,$I$5,収穫記録!$J:$J,$I$6,収穫記録!$F:$F,$H140,収穫記録!$B:$B,"&gt;="&amp;$I$3,収穫記録!$B:$B,"&lt;="&amp;$I$4)
/_xlfn.UNIQUE(_xlfn._xlws.FILTER($G:$G,$F:$F=$I$7))
/IF($I$8="総計",1,$J140/10)
),0)</f>
        <v/>
      </c>
      <c r="N140" s="58" t="str" cm="1">
        <f t="array" ref="N140">IFERROR(
IF(OR(N$11="",$H140=""),"",
SUMIFS(収穫記録!$P:$P,収穫記録!$D:$D,N$11,収穫記録!$I:$I,$I$5,収穫記録!$J:$J,$I$6,収穫記録!$F:$F,$H140,収穫記録!$B:$B,"&gt;="&amp;$I$3,収穫記録!$B:$B,"&lt;="&amp;$I$4)
/_xlfn.UNIQUE(_xlfn._xlws.FILTER($G:$G,$F:$F=$I$7))
/IF($I$8="総計",1,$J140/10)
),0)</f>
        <v/>
      </c>
      <c r="O140" s="58" t="str" cm="1">
        <f t="array" ref="O140">IFERROR(
IF(OR(O$11="",$H140=""),"",
SUMIFS(収穫記録!$P:$P,収穫記録!$D:$D,O$11,収穫記録!$I:$I,$I$5,収穫記録!$J:$J,$I$6,収穫記録!$F:$F,$H140,収穫記録!$B:$B,"&gt;="&amp;$I$3,収穫記録!$B:$B,"&lt;="&amp;$I$4)
/_xlfn.UNIQUE(_xlfn._xlws.FILTER($G:$G,$F:$F=$I$7))
/IF($I$8="総計",1,$J140/10)
),0)</f>
        <v/>
      </c>
      <c r="P140" s="58" t="str" cm="1">
        <f t="array" ref="P140">IFERROR(
IF(OR(P$11="",$H140=""),"",
SUMIFS(収穫記録!$P:$P,収穫記録!$D:$D,P$11,収穫記録!$I:$I,$I$5,収穫記録!$J:$J,$I$6,収穫記録!$F:$F,$H140,収穫記録!$B:$B,"&gt;="&amp;$I$3,収穫記録!$B:$B,"&lt;="&amp;$I$4)
/_xlfn.UNIQUE(_xlfn._xlws.FILTER($G:$G,$F:$F=$I$7))
/IF($I$8="総計",1,$J140/10)
),0)</f>
        <v/>
      </c>
      <c r="Q140" s="58" t="str" cm="1">
        <f t="array" ref="Q140">IFERROR(
IF(OR(Q$11="",$H140=""),"",
SUMIFS(収穫記録!$P:$P,収穫記録!$D:$D,Q$11,収穫記録!$I:$I,$I$5,収穫記録!$J:$J,$I$6,収穫記録!$F:$F,$H140,収穫記録!$B:$B,"&gt;="&amp;$I$3,収穫記録!$B:$B,"&lt;="&amp;$I$4)
/_xlfn.UNIQUE(_xlfn._xlws.FILTER($G:$G,$F:$F=$I$7))
/IF($I$8="総計",1,$J140/10)
),0)</f>
        <v/>
      </c>
      <c r="R140" s="58" t="str" cm="1">
        <f t="array" ref="R140">IFERROR(
IF(OR(R$11="",$H140=""),"",
SUMIFS(収穫記録!$P:$P,収穫記録!$D:$D,R$11,収穫記録!$I:$I,$I$5,収穫記録!$J:$J,$I$6,収穫記録!$F:$F,$H140,収穫記録!$B:$B,"&gt;="&amp;$I$3,収穫記録!$B:$B,"&lt;="&amp;$I$4)
/_xlfn.UNIQUE(_xlfn._xlws.FILTER($G:$G,$F:$F=$I$7))
/IF($I$8="総計",1,$J140/10)
),0)</f>
        <v/>
      </c>
      <c r="S140" s="58" t="str" cm="1">
        <f t="array" ref="S140">IFERROR(
IF(OR(S$11="",$H140=""),"",
SUMIFS(収穫記録!$P:$P,収穫記録!$D:$D,S$11,収穫記録!$I:$I,$I$5,収穫記録!$J:$J,$I$6,収穫記録!$F:$F,$H140,収穫記録!$B:$B,"&gt;="&amp;$I$3,収穫記録!$B:$B,"&lt;="&amp;$I$4)
/_xlfn.UNIQUE(_xlfn._xlws.FILTER($G:$G,$F:$F=$I$7))
/IF($I$8="総計",1,$J140/10)
),0)</f>
        <v/>
      </c>
      <c r="T140" s="58" t="str" cm="1">
        <f t="array" ref="T140">IFERROR(
IF(OR(T$11="",$H140=""),"",
SUMIFS(収穫記録!$P:$P,収穫記録!$D:$D,T$11,収穫記録!$I:$I,$I$5,収穫記録!$J:$J,$I$6,収穫記録!$F:$F,$H140,収穫記録!$B:$B,"&gt;="&amp;$I$3,収穫記録!$B:$B,"&lt;="&amp;$I$4)
/_xlfn.UNIQUE(_xlfn._xlws.FILTER($G:$G,$F:$F=$I$7))
/IF($I$8="総計",1,$J140/10)
),0)</f>
        <v/>
      </c>
      <c r="U140" s="58" t="str" cm="1">
        <f t="array" ref="U140">IFERROR(
IF(OR(U$11="",$H140=""),"",
SUMIFS(収穫記録!$P:$P,収穫記録!$D:$D,U$11,収穫記録!$I:$I,$I$5,収穫記録!$J:$J,$I$6,収穫記録!$F:$F,$H140,収穫記録!$B:$B,"&gt;="&amp;$I$3,収穫記録!$B:$B,"&lt;="&amp;$I$4)
/_xlfn.UNIQUE(_xlfn._xlws.FILTER($G:$G,$F:$F=$I$7))
/IF($I$8="総計",1,$J140/10)
),0)</f>
        <v/>
      </c>
      <c r="V140" s="58" t="str" cm="1">
        <f t="array" ref="V140">IFERROR(
IF(OR(V$11="",$H140=""),"",
SUMIFS(収穫記録!$P:$P,収穫記録!$D:$D,V$11,収穫記録!$I:$I,$I$5,収穫記録!$J:$J,$I$6,収穫記録!$F:$F,$H140,収穫記録!$B:$B,"&gt;="&amp;$I$3,収穫記録!$B:$B,"&lt;="&amp;$I$4)
/_xlfn.UNIQUE(_xlfn._xlws.FILTER($G:$G,$F:$F=$I$7))
/IF($I$8="総計",1,$J140/10)
),0)</f>
        <v/>
      </c>
      <c r="W140" s="58" t="str" cm="1">
        <f t="array" ref="W140">IFERROR(
IF(OR(W$11="",$H140=""),"",
SUMIFS(収穫記録!$P:$P,収穫記録!$D:$D,W$11,収穫記録!$I:$I,$I$5,収穫記録!$J:$J,$I$6,収穫記録!$F:$F,$H140,収穫記録!$B:$B,"&gt;="&amp;$I$3,収穫記録!$B:$B,"&lt;="&amp;$I$4)
/_xlfn.UNIQUE(_xlfn._xlws.FILTER($G:$G,$F:$F=$I$7))
/IF($I$8="総計",1,$J140/10)
),0)</f>
        <v/>
      </c>
    </row>
    <row r="141" spans="8:23">
      <c r="H141" s="27"/>
      <c r="I141" s="30"/>
      <c r="J141" s="57"/>
      <c r="K141" s="46" t="str">
        <f t="shared" ref="K141:K204" si="2">IF(H141="","",SUM(L141:W141))</f>
        <v/>
      </c>
      <c r="L141" s="47" cm="1">
        <f t="array" ref="L141">IFERROR(
IF(OR(L$11="",$H141=""),"",
SUMIFS(収穫記録!$P:$P,収穫記録!$D:$D,L$11,収穫記録!$I:$I,$I$5,収穫記録!$J:$J,$I$6,収穫記録!$F:$F,$H141,収穫記録!$B:$B,"&gt;="&amp;$I$3,収穫記録!$B:$B,"&lt;="&amp;$I$4)
/_xlfn.UNIQUE(_xlfn._xlws.FILTER($G:$G,$F:$F=$I$7))
/IF($I$8="総計",1,$J141/10)
),0)</f>
        <v>0</v>
      </c>
      <c r="M141" s="58" t="str" cm="1">
        <f t="array" ref="M141">IFERROR(
IF(OR(M$11="",$H141=""),"",
SUMIFS(収穫記録!$P:$P,収穫記録!$D:$D,M$11,収穫記録!$I:$I,$I$5,収穫記録!$J:$J,$I$6,収穫記録!$F:$F,$H141,収穫記録!$B:$B,"&gt;="&amp;$I$3,収穫記録!$B:$B,"&lt;="&amp;$I$4)
/_xlfn.UNIQUE(_xlfn._xlws.FILTER($G:$G,$F:$F=$I$7))
/IF($I$8="総計",1,$J141/10)
),0)</f>
        <v/>
      </c>
      <c r="N141" s="58" t="str" cm="1">
        <f t="array" ref="N141">IFERROR(
IF(OR(N$11="",$H141=""),"",
SUMIFS(収穫記録!$P:$P,収穫記録!$D:$D,N$11,収穫記録!$I:$I,$I$5,収穫記録!$J:$J,$I$6,収穫記録!$F:$F,$H141,収穫記録!$B:$B,"&gt;="&amp;$I$3,収穫記録!$B:$B,"&lt;="&amp;$I$4)
/_xlfn.UNIQUE(_xlfn._xlws.FILTER($G:$G,$F:$F=$I$7))
/IF($I$8="総計",1,$J141/10)
),0)</f>
        <v/>
      </c>
      <c r="O141" s="58" t="str" cm="1">
        <f t="array" ref="O141">IFERROR(
IF(OR(O$11="",$H141=""),"",
SUMIFS(収穫記録!$P:$P,収穫記録!$D:$D,O$11,収穫記録!$I:$I,$I$5,収穫記録!$J:$J,$I$6,収穫記録!$F:$F,$H141,収穫記録!$B:$B,"&gt;="&amp;$I$3,収穫記録!$B:$B,"&lt;="&amp;$I$4)
/_xlfn.UNIQUE(_xlfn._xlws.FILTER($G:$G,$F:$F=$I$7))
/IF($I$8="総計",1,$J141/10)
),0)</f>
        <v/>
      </c>
      <c r="P141" s="58" t="str" cm="1">
        <f t="array" ref="P141">IFERROR(
IF(OR(P$11="",$H141=""),"",
SUMIFS(収穫記録!$P:$P,収穫記録!$D:$D,P$11,収穫記録!$I:$I,$I$5,収穫記録!$J:$J,$I$6,収穫記録!$F:$F,$H141,収穫記録!$B:$B,"&gt;="&amp;$I$3,収穫記録!$B:$B,"&lt;="&amp;$I$4)
/_xlfn.UNIQUE(_xlfn._xlws.FILTER($G:$G,$F:$F=$I$7))
/IF($I$8="総計",1,$J141/10)
),0)</f>
        <v/>
      </c>
      <c r="Q141" s="58" t="str" cm="1">
        <f t="array" ref="Q141">IFERROR(
IF(OR(Q$11="",$H141=""),"",
SUMIFS(収穫記録!$P:$P,収穫記録!$D:$D,Q$11,収穫記録!$I:$I,$I$5,収穫記録!$J:$J,$I$6,収穫記録!$F:$F,$H141,収穫記録!$B:$B,"&gt;="&amp;$I$3,収穫記録!$B:$B,"&lt;="&amp;$I$4)
/_xlfn.UNIQUE(_xlfn._xlws.FILTER($G:$G,$F:$F=$I$7))
/IF($I$8="総計",1,$J141/10)
),0)</f>
        <v/>
      </c>
      <c r="R141" s="58" t="str" cm="1">
        <f t="array" ref="R141">IFERROR(
IF(OR(R$11="",$H141=""),"",
SUMIFS(収穫記録!$P:$P,収穫記録!$D:$D,R$11,収穫記録!$I:$I,$I$5,収穫記録!$J:$J,$I$6,収穫記録!$F:$F,$H141,収穫記録!$B:$B,"&gt;="&amp;$I$3,収穫記録!$B:$B,"&lt;="&amp;$I$4)
/_xlfn.UNIQUE(_xlfn._xlws.FILTER($G:$G,$F:$F=$I$7))
/IF($I$8="総計",1,$J141/10)
),0)</f>
        <v/>
      </c>
      <c r="S141" s="58" t="str" cm="1">
        <f t="array" ref="S141">IFERROR(
IF(OR(S$11="",$H141=""),"",
SUMIFS(収穫記録!$P:$P,収穫記録!$D:$D,S$11,収穫記録!$I:$I,$I$5,収穫記録!$J:$J,$I$6,収穫記録!$F:$F,$H141,収穫記録!$B:$B,"&gt;="&amp;$I$3,収穫記録!$B:$B,"&lt;="&amp;$I$4)
/_xlfn.UNIQUE(_xlfn._xlws.FILTER($G:$G,$F:$F=$I$7))
/IF($I$8="総計",1,$J141/10)
),0)</f>
        <v/>
      </c>
      <c r="T141" s="58" t="str" cm="1">
        <f t="array" ref="T141">IFERROR(
IF(OR(T$11="",$H141=""),"",
SUMIFS(収穫記録!$P:$P,収穫記録!$D:$D,T$11,収穫記録!$I:$I,$I$5,収穫記録!$J:$J,$I$6,収穫記録!$F:$F,$H141,収穫記録!$B:$B,"&gt;="&amp;$I$3,収穫記録!$B:$B,"&lt;="&amp;$I$4)
/_xlfn.UNIQUE(_xlfn._xlws.FILTER($G:$G,$F:$F=$I$7))
/IF($I$8="総計",1,$J141/10)
),0)</f>
        <v/>
      </c>
      <c r="U141" s="58" t="str" cm="1">
        <f t="array" ref="U141">IFERROR(
IF(OR(U$11="",$H141=""),"",
SUMIFS(収穫記録!$P:$P,収穫記録!$D:$D,U$11,収穫記録!$I:$I,$I$5,収穫記録!$J:$J,$I$6,収穫記録!$F:$F,$H141,収穫記録!$B:$B,"&gt;="&amp;$I$3,収穫記録!$B:$B,"&lt;="&amp;$I$4)
/_xlfn.UNIQUE(_xlfn._xlws.FILTER($G:$G,$F:$F=$I$7))
/IF($I$8="総計",1,$J141/10)
),0)</f>
        <v/>
      </c>
      <c r="V141" s="58" t="str" cm="1">
        <f t="array" ref="V141">IFERROR(
IF(OR(V$11="",$H141=""),"",
SUMIFS(収穫記録!$P:$P,収穫記録!$D:$D,V$11,収穫記録!$I:$I,$I$5,収穫記録!$J:$J,$I$6,収穫記録!$F:$F,$H141,収穫記録!$B:$B,"&gt;="&amp;$I$3,収穫記録!$B:$B,"&lt;="&amp;$I$4)
/_xlfn.UNIQUE(_xlfn._xlws.FILTER($G:$G,$F:$F=$I$7))
/IF($I$8="総計",1,$J141/10)
),0)</f>
        <v/>
      </c>
      <c r="W141" s="58" t="str" cm="1">
        <f t="array" ref="W141">IFERROR(
IF(OR(W$11="",$H141=""),"",
SUMIFS(収穫記録!$P:$P,収穫記録!$D:$D,W$11,収穫記録!$I:$I,$I$5,収穫記録!$J:$J,$I$6,収穫記録!$F:$F,$H141,収穫記録!$B:$B,"&gt;="&amp;$I$3,収穫記録!$B:$B,"&lt;="&amp;$I$4)
/_xlfn.UNIQUE(_xlfn._xlws.FILTER($G:$G,$F:$F=$I$7))
/IF($I$8="総計",1,$J141/10)
),0)</f>
        <v/>
      </c>
    </row>
    <row r="142" spans="8:23">
      <c r="H142" s="27"/>
      <c r="I142" s="30"/>
      <c r="J142" s="57"/>
      <c r="K142" s="46" t="str">
        <f t="shared" si="2"/>
        <v/>
      </c>
      <c r="L142" s="47" cm="1">
        <f t="array" ref="L142">IFERROR(
IF(OR(L$11="",$H142=""),"",
SUMIFS(収穫記録!$P:$P,収穫記録!$D:$D,L$11,収穫記録!$I:$I,$I$5,収穫記録!$J:$J,$I$6,収穫記録!$F:$F,$H142,収穫記録!$B:$B,"&gt;="&amp;$I$3,収穫記録!$B:$B,"&lt;="&amp;$I$4)
/_xlfn.UNIQUE(_xlfn._xlws.FILTER($G:$G,$F:$F=$I$7))
/IF($I$8="総計",1,$J142/10)
),0)</f>
        <v>0</v>
      </c>
      <c r="M142" s="58" t="str" cm="1">
        <f t="array" ref="M142">IFERROR(
IF(OR(M$11="",$H142=""),"",
SUMIFS(収穫記録!$P:$P,収穫記録!$D:$D,M$11,収穫記録!$I:$I,$I$5,収穫記録!$J:$J,$I$6,収穫記録!$F:$F,$H142,収穫記録!$B:$B,"&gt;="&amp;$I$3,収穫記録!$B:$B,"&lt;="&amp;$I$4)
/_xlfn.UNIQUE(_xlfn._xlws.FILTER($G:$G,$F:$F=$I$7))
/IF($I$8="総計",1,$J142/10)
),0)</f>
        <v/>
      </c>
      <c r="N142" s="58" t="str" cm="1">
        <f t="array" ref="N142">IFERROR(
IF(OR(N$11="",$H142=""),"",
SUMIFS(収穫記録!$P:$P,収穫記録!$D:$D,N$11,収穫記録!$I:$I,$I$5,収穫記録!$J:$J,$I$6,収穫記録!$F:$F,$H142,収穫記録!$B:$B,"&gt;="&amp;$I$3,収穫記録!$B:$B,"&lt;="&amp;$I$4)
/_xlfn.UNIQUE(_xlfn._xlws.FILTER($G:$G,$F:$F=$I$7))
/IF($I$8="総計",1,$J142/10)
),0)</f>
        <v/>
      </c>
      <c r="O142" s="58" t="str" cm="1">
        <f t="array" ref="O142">IFERROR(
IF(OR(O$11="",$H142=""),"",
SUMIFS(収穫記録!$P:$P,収穫記録!$D:$D,O$11,収穫記録!$I:$I,$I$5,収穫記録!$J:$J,$I$6,収穫記録!$F:$F,$H142,収穫記録!$B:$B,"&gt;="&amp;$I$3,収穫記録!$B:$B,"&lt;="&amp;$I$4)
/_xlfn.UNIQUE(_xlfn._xlws.FILTER($G:$G,$F:$F=$I$7))
/IF($I$8="総計",1,$J142/10)
),0)</f>
        <v/>
      </c>
      <c r="P142" s="58" t="str" cm="1">
        <f t="array" ref="P142">IFERROR(
IF(OR(P$11="",$H142=""),"",
SUMIFS(収穫記録!$P:$P,収穫記録!$D:$D,P$11,収穫記録!$I:$I,$I$5,収穫記録!$J:$J,$I$6,収穫記録!$F:$F,$H142,収穫記録!$B:$B,"&gt;="&amp;$I$3,収穫記録!$B:$B,"&lt;="&amp;$I$4)
/_xlfn.UNIQUE(_xlfn._xlws.FILTER($G:$G,$F:$F=$I$7))
/IF($I$8="総計",1,$J142/10)
),0)</f>
        <v/>
      </c>
      <c r="Q142" s="58" t="str" cm="1">
        <f t="array" ref="Q142">IFERROR(
IF(OR(Q$11="",$H142=""),"",
SUMIFS(収穫記録!$P:$P,収穫記録!$D:$D,Q$11,収穫記録!$I:$I,$I$5,収穫記録!$J:$J,$I$6,収穫記録!$F:$F,$H142,収穫記録!$B:$B,"&gt;="&amp;$I$3,収穫記録!$B:$B,"&lt;="&amp;$I$4)
/_xlfn.UNIQUE(_xlfn._xlws.FILTER($G:$G,$F:$F=$I$7))
/IF($I$8="総計",1,$J142/10)
),0)</f>
        <v/>
      </c>
      <c r="R142" s="58" t="str" cm="1">
        <f t="array" ref="R142">IFERROR(
IF(OR(R$11="",$H142=""),"",
SUMIFS(収穫記録!$P:$P,収穫記録!$D:$D,R$11,収穫記録!$I:$I,$I$5,収穫記録!$J:$J,$I$6,収穫記録!$F:$F,$H142,収穫記録!$B:$B,"&gt;="&amp;$I$3,収穫記録!$B:$B,"&lt;="&amp;$I$4)
/_xlfn.UNIQUE(_xlfn._xlws.FILTER($G:$G,$F:$F=$I$7))
/IF($I$8="総計",1,$J142/10)
),0)</f>
        <v/>
      </c>
      <c r="S142" s="58" t="str" cm="1">
        <f t="array" ref="S142">IFERROR(
IF(OR(S$11="",$H142=""),"",
SUMIFS(収穫記録!$P:$P,収穫記録!$D:$D,S$11,収穫記録!$I:$I,$I$5,収穫記録!$J:$J,$I$6,収穫記録!$F:$F,$H142,収穫記録!$B:$B,"&gt;="&amp;$I$3,収穫記録!$B:$B,"&lt;="&amp;$I$4)
/_xlfn.UNIQUE(_xlfn._xlws.FILTER($G:$G,$F:$F=$I$7))
/IF($I$8="総計",1,$J142/10)
),0)</f>
        <v/>
      </c>
      <c r="T142" s="58" t="str" cm="1">
        <f t="array" ref="T142">IFERROR(
IF(OR(T$11="",$H142=""),"",
SUMIFS(収穫記録!$P:$P,収穫記録!$D:$D,T$11,収穫記録!$I:$I,$I$5,収穫記録!$J:$J,$I$6,収穫記録!$F:$F,$H142,収穫記録!$B:$B,"&gt;="&amp;$I$3,収穫記録!$B:$B,"&lt;="&amp;$I$4)
/_xlfn.UNIQUE(_xlfn._xlws.FILTER($G:$G,$F:$F=$I$7))
/IF($I$8="総計",1,$J142/10)
),0)</f>
        <v/>
      </c>
      <c r="U142" s="58" t="str" cm="1">
        <f t="array" ref="U142">IFERROR(
IF(OR(U$11="",$H142=""),"",
SUMIFS(収穫記録!$P:$P,収穫記録!$D:$D,U$11,収穫記録!$I:$I,$I$5,収穫記録!$J:$J,$I$6,収穫記録!$F:$F,$H142,収穫記録!$B:$B,"&gt;="&amp;$I$3,収穫記録!$B:$B,"&lt;="&amp;$I$4)
/_xlfn.UNIQUE(_xlfn._xlws.FILTER($G:$G,$F:$F=$I$7))
/IF($I$8="総計",1,$J142/10)
),0)</f>
        <v/>
      </c>
      <c r="V142" s="58" t="str" cm="1">
        <f t="array" ref="V142">IFERROR(
IF(OR(V$11="",$H142=""),"",
SUMIFS(収穫記録!$P:$P,収穫記録!$D:$D,V$11,収穫記録!$I:$I,$I$5,収穫記録!$J:$J,$I$6,収穫記録!$F:$F,$H142,収穫記録!$B:$B,"&gt;="&amp;$I$3,収穫記録!$B:$B,"&lt;="&amp;$I$4)
/_xlfn.UNIQUE(_xlfn._xlws.FILTER($G:$G,$F:$F=$I$7))
/IF($I$8="総計",1,$J142/10)
),0)</f>
        <v/>
      </c>
      <c r="W142" s="58" t="str" cm="1">
        <f t="array" ref="W142">IFERROR(
IF(OR(W$11="",$H142=""),"",
SUMIFS(収穫記録!$P:$P,収穫記録!$D:$D,W$11,収穫記録!$I:$I,$I$5,収穫記録!$J:$J,$I$6,収穫記録!$F:$F,$H142,収穫記録!$B:$B,"&gt;="&amp;$I$3,収穫記録!$B:$B,"&lt;="&amp;$I$4)
/_xlfn.UNIQUE(_xlfn._xlws.FILTER($G:$G,$F:$F=$I$7))
/IF($I$8="総計",1,$J142/10)
),0)</f>
        <v/>
      </c>
    </row>
    <row r="143" spans="8:23">
      <c r="H143" s="27"/>
      <c r="I143" s="30"/>
      <c r="J143" s="57"/>
      <c r="K143" s="46" t="str">
        <f t="shared" si="2"/>
        <v/>
      </c>
      <c r="L143" s="47" cm="1">
        <f t="array" ref="L143">IFERROR(
IF(OR(L$11="",$H143=""),"",
SUMIFS(収穫記録!$P:$P,収穫記録!$D:$D,L$11,収穫記録!$I:$I,$I$5,収穫記録!$J:$J,$I$6,収穫記録!$F:$F,$H143,収穫記録!$B:$B,"&gt;="&amp;$I$3,収穫記録!$B:$B,"&lt;="&amp;$I$4)
/_xlfn.UNIQUE(_xlfn._xlws.FILTER($G:$G,$F:$F=$I$7))
/IF($I$8="総計",1,$J143/10)
),0)</f>
        <v>0</v>
      </c>
      <c r="M143" s="58" t="str" cm="1">
        <f t="array" ref="M143">IFERROR(
IF(OR(M$11="",$H143=""),"",
SUMIFS(収穫記録!$P:$P,収穫記録!$D:$D,M$11,収穫記録!$I:$I,$I$5,収穫記録!$J:$J,$I$6,収穫記録!$F:$F,$H143,収穫記録!$B:$B,"&gt;="&amp;$I$3,収穫記録!$B:$B,"&lt;="&amp;$I$4)
/_xlfn.UNIQUE(_xlfn._xlws.FILTER($G:$G,$F:$F=$I$7))
/IF($I$8="総計",1,$J143/10)
),0)</f>
        <v/>
      </c>
      <c r="N143" s="58" t="str" cm="1">
        <f t="array" ref="N143">IFERROR(
IF(OR(N$11="",$H143=""),"",
SUMIFS(収穫記録!$P:$P,収穫記録!$D:$D,N$11,収穫記録!$I:$I,$I$5,収穫記録!$J:$J,$I$6,収穫記録!$F:$F,$H143,収穫記録!$B:$B,"&gt;="&amp;$I$3,収穫記録!$B:$B,"&lt;="&amp;$I$4)
/_xlfn.UNIQUE(_xlfn._xlws.FILTER($G:$G,$F:$F=$I$7))
/IF($I$8="総計",1,$J143/10)
),0)</f>
        <v/>
      </c>
      <c r="O143" s="58" t="str" cm="1">
        <f t="array" ref="O143">IFERROR(
IF(OR(O$11="",$H143=""),"",
SUMIFS(収穫記録!$P:$P,収穫記録!$D:$D,O$11,収穫記録!$I:$I,$I$5,収穫記録!$J:$J,$I$6,収穫記録!$F:$F,$H143,収穫記録!$B:$B,"&gt;="&amp;$I$3,収穫記録!$B:$B,"&lt;="&amp;$I$4)
/_xlfn.UNIQUE(_xlfn._xlws.FILTER($G:$G,$F:$F=$I$7))
/IF($I$8="総計",1,$J143/10)
),0)</f>
        <v/>
      </c>
      <c r="P143" s="58" t="str" cm="1">
        <f t="array" ref="P143">IFERROR(
IF(OR(P$11="",$H143=""),"",
SUMIFS(収穫記録!$P:$P,収穫記録!$D:$D,P$11,収穫記録!$I:$I,$I$5,収穫記録!$J:$J,$I$6,収穫記録!$F:$F,$H143,収穫記録!$B:$B,"&gt;="&amp;$I$3,収穫記録!$B:$B,"&lt;="&amp;$I$4)
/_xlfn.UNIQUE(_xlfn._xlws.FILTER($G:$G,$F:$F=$I$7))
/IF($I$8="総計",1,$J143/10)
),0)</f>
        <v/>
      </c>
      <c r="Q143" s="58" t="str" cm="1">
        <f t="array" ref="Q143">IFERROR(
IF(OR(Q$11="",$H143=""),"",
SUMIFS(収穫記録!$P:$P,収穫記録!$D:$D,Q$11,収穫記録!$I:$I,$I$5,収穫記録!$J:$J,$I$6,収穫記録!$F:$F,$H143,収穫記録!$B:$B,"&gt;="&amp;$I$3,収穫記録!$B:$B,"&lt;="&amp;$I$4)
/_xlfn.UNIQUE(_xlfn._xlws.FILTER($G:$G,$F:$F=$I$7))
/IF($I$8="総計",1,$J143/10)
),0)</f>
        <v/>
      </c>
      <c r="R143" s="58" t="str" cm="1">
        <f t="array" ref="R143">IFERROR(
IF(OR(R$11="",$H143=""),"",
SUMIFS(収穫記録!$P:$P,収穫記録!$D:$D,R$11,収穫記録!$I:$I,$I$5,収穫記録!$J:$J,$I$6,収穫記録!$F:$F,$H143,収穫記録!$B:$B,"&gt;="&amp;$I$3,収穫記録!$B:$B,"&lt;="&amp;$I$4)
/_xlfn.UNIQUE(_xlfn._xlws.FILTER($G:$G,$F:$F=$I$7))
/IF($I$8="総計",1,$J143/10)
),0)</f>
        <v/>
      </c>
      <c r="S143" s="58" t="str" cm="1">
        <f t="array" ref="S143">IFERROR(
IF(OR(S$11="",$H143=""),"",
SUMIFS(収穫記録!$P:$P,収穫記録!$D:$D,S$11,収穫記録!$I:$I,$I$5,収穫記録!$J:$J,$I$6,収穫記録!$F:$F,$H143,収穫記録!$B:$B,"&gt;="&amp;$I$3,収穫記録!$B:$B,"&lt;="&amp;$I$4)
/_xlfn.UNIQUE(_xlfn._xlws.FILTER($G:$G,$F:$F=$I$7))
/IF($I$8="総計",1,$J143/10)
),0)</f>
        <v/>
      </c>
      <c r="T143" s="58" t="str" cm="1">
        <f t="array" ref="T143">IFERROR(
IF(OR(T$11="",$H143=""),"",
SUMIFS(収穫記録!$P:$P,収穫記録!$D:$D,T$11,収穫記録!$I:$I,$I$5,収穫記録!$J:$J,$I$6,収穫記録!$F:$F,$H143,収穫記録!$B:$B,"&gt;="&amp;$I$3,収穫記録!$B:$B,"&lt;="&amp;$I$4)
/_xlfn.UNIQUE(_xlfn._xlws.FILTER($G:$G,$F:$F=$I$7))
/IF($I$8="総計",1,$J143/10)
),0)</f>
        <v/>
      </c>
      <c r="U143" s="58" t="str" cm="1">
        <f t="array" ref="U143">IFERROR(
IF(OR(U$11="",$H143=""),"",
SUMIFS(収穫記録!$P:$P,収穫記録!$D:$D,U$11,収穫記録!$I:$I,$I$5,収穫記録!$J:$J,$I$6,収穫記録!$F:$F,$H143,収穫記録!$B:$B,"&gt;="&amp;$I$3,収穫記録!$B:$B,"&lt;="&amp;$I$4)
/_xlfn.UNIQUE(_xlfn._xlws.FILTER($G:$G,$F:$F=$I$7))
/IF($I$8="総計",1,$J143/10)
),0)</f>
        <v/>
      </c>
      <c r="V143" s="58" t="str" cm="1">
        <f t="array" ref="V143">IFERROR(
IF(OR(V$11="",$H143=""),"",
SUMIFS(収穫記録!$P:$P,収穫記録!$D:$D,V$11,収穫記録!$I:$I,$I$5,収穫記録!$J:$J,$I$6,収穫記録!$F:$F,$H143,収穫記録!$B:$B,"&gt;="&amp;$I$3,収穫記録!$B:$B,"&lt;="&amp;$I$4)
/_xlfn.UNIQUE(_xlfn._xlws.FILTER($G:$G,$F:$F=$I$7))
/IF($I$8="総計",1,$J143/10)
),0)</f>
        <v/>
      </c>
      <c r="W143" s="58" t="str" cm="1">
        <f t="array" ref="W143">IFERROR(
IF(OR(W$11="",$H143=""),"",
SUMIFS(収穫記録!$P:$P,収穫記録!$D:$D,W$11,収穫記録!$I:$I,$I$5,収穫記録!$J:$J,$I$6,収穫記録!$F:$F,$H143,収穫記録!$B:$B,"&gt;="&amp;$I$3,収穫記録!$B:$B,"&lt;="&amp;$I$4)
/_xlfn.UNIQUE(_xlfn._xlws.FILTER($G:$G,$F:$F=$I$7))
/IF($I$8="総計",1,$J143/10)
),0)</f>
        <v/>
      </c>
    </row>
    <row r="144" spans="8:23">
      <c r="H144" s="27"/>
      <c r="I144" s="30"/>
      <c r="J144" s="57"/>
      <c r="K144" s="46" t="str">
        <f t="shared" si="2"/>
        <v/>
      </c>
      <c r="L144" s="47" cm="1">
        <f t="array" ref="L144">IFERROR(
IF(OR(L$11="",$H144=""),"",
SUMIFS(収穫記録!$P:$P,収穫記録!$D:$D,L$11,収穫記録!$I:$I,$I$5,収穫記録!$J:$J,$I$6,収穫記録!$F:$F,$H144,収穫記録!$B:$B,"&gt;="&amp;$I$3,収穫記録!$B:$B,"&lt;="&amp;$I$4)
/_xlfn.UNIQUE(_xlfn._xlws.FILTER($G:$G,$F:$F=$I$7))
/IF($I$8="総計",1,$J144/10)
),0)</f>
        <v>0</v>
      </c>
      <c r="M144" s="58" t="str" cm="1">
        <f t="array" ref="M144">IFERROR(
IF(OR(M$11="",$H144=""),"",
SUMIFS(収穫記録!$P:$P,収穫記録!$D:$D,M$11,収穫記録!$I:$I,$I$5,収穫記録!$J:$J,$I$6,収穫記録!$F:$F,$H144,収穫記録!$B:$B,"&gt;="&amp;$I$3,収穫記録!$B:$B,"&lt;="&amp;$I$4)
/_xlfn.UNIQUE(_xlfn._xlws.FILTER($G:$G,$F:$F=$I$7))
/IF($I$8="総計",1,$J144/10)
),0)</f>
        <v/>
      </c>
      <c r="N144" s="58" t="str" cm="1">
        <f t="array" ref="N144">IFERROR(
IF(OR(N$11="",$H144=""),"",
SUMIFS(収穫記録!$P:$P,収穫記録!$D:$D,N$11,収穫記録!$I:$I,$I$5,収穫記録!$J:$J,$I$6,収穫記録!$F:$F,$H144,収穫記録!$B:$B,"&gt;="&amp;$I$3,収穫記録!$B:$B,"&lt;="&amp;$I$4)
/_xlfn.UNIQUE(_xlfn._xlws.FILTER($G:$G,$F:$F=$I$7))
/IF($I$8="総計",1,$J144/10)
),0)</f>
        <v/>
      </c>
      <c r="O144" s="58" t="str" cm="1">
        <f t="array" ref="O144">IFERROR(
IF(OR(O$11="",$H144=""),"",
SUMIFS(収穫記録!$P:$P,収穫記録!$D:$D,O$11,収穫記録!$I:$I,$I$5,収穫記録!$J:$J,$I$6,収穫記録!$F:$F,$H144,収穫記録!$B:$B,"&gt;="&amp;$I$3,収穫記録!$B:$B,"&lt;="&amp;$I$4)
/_xlfn.UNIQUE(_xlfn._xlws.FILTER($G:$G,$F:$F=$I$7))
/IF($I$8="総計",1,$J144/10)
),0)</f>
        <v/>
      </c>
      <c r="P144" s="58" t="str" cm="1">
        <f t="array" ref="P144">IFERROR(
IF(OR(P$11="",$H144=""),"",
SUMIFS(収穫記録!$P:$P,収穫記録!$D:$D,P$11,収穫記録!$I:$I,$I$5,収穫記録!$J:$J,$I$6,収穫記録!$F:$F,$H144,収穫記録!$B:$B,"&gt;="&amp;$I$3,収穫記録!$B:$B,"&lt;="&amp;$I$4)
/_xlfn.UNIQUE(_xlfn._xlws.FILTER($G:$G,$F:$F=$I$7))
/IF($I$8="総計",1,$J144/10)
),0)</f>
        <v/>
      </c>
      <c r="Q144" s="58" t="str" cm="1">
        <f t="array" ref="Q144">IFERROR(
IF(OR(Q$11="",$H144=""),"",
SUMIFS(収穫記録!$P:$P,収穫記録!$D:$D,Q$11,収穫記録!$I:$I,$I$5,収穫記録!$J:$J,$I$6,収穫記録!$F:$F,$H144,収穫記録!$B:$B,"&gt;="&amp;$I$3,収穫記録!$B:$B,"&lt;="&amp;$I$4)
/_xlfn.UNIQUE(_xlfn._xlws.FILTER($G:$G,$F:$F=$I$7))
/IF($I$8="総計",1,$J144/10)
),0)</f>
        <v/>
      </c>
      <c r="R144" s="58" t="str" cm="1">
        <f t="array" ref="R144">IFERROR(
IF(OR(R$11="",$H144=""),"",
SUMIFS(収穫記録!$P:$P,収穫記録!$D:$D,R$11,収穫記録!$I:$I,$I$5,収穫記録!$J:$J,$I$6,収穫記録!$F:$F,$H144,収穫記録!$B:$B,"&gt;="&amp;$I$3,収穫記録!$B:$B,"&lt;="&amp;$I$4)
/_xlfn.UNIQUE(_xlfn._xlws.FILTER($G:$G,$F:$F=$I$7))
/IF($I$8="総計",1,$J144/10)
),0)</f>
        <v/>
      </c>
      <c r="S144" s="58" t="str" cm="1">
        <f t="array" ref="S144">IFERROR(
IF(OR(S$11="",$H144=""),"",
SUMIFS(収穫記録!$P:$P,収穫記録!$D:$D,S$11,収穫記録!$I:$I,$I$5,収穫記録!$J:$J,$I$6,収穫記録!$F:$F,$H144,収穫記録!$B:$B,"&gt;="&amp;$I$3,収穫記録!$B:$B,"&lt;="&amp;$I$4)
/_xlfn.UNIQUE(_xlfn._xlws.FILTER($G:$G,$F:$F=$I$7))
/IF($I$8="総計",1,$J144/10)
),0)</f>
        <v/>
      </c>
      <c r="T144" s="58" t="str" cm="1">
        <f t="array" ref="T144">IFERROR(
IF(OR(T$11="",$H144=""),"",
SUMIFS(収穫記録!$P:$P,収穫記録!$D:$D,T$11,収穫記録!$I:$I,$I$5,収穫記録!$J:$J,$I$6,収穫記録!$F:$F,$H144,収穫記録!$B:$B,"&gt;="&amp;$I$3,収穫記録!$B:$B,"&lt;="&amp;$I$4)
/_xlfn.UNIQUE(_xlfn._xlws.FILTER($G:$G,$F:$F=$I$7))
/IF($I$8="総計",1,$J144/10)
),0)</f>
        <v/>
      </c>
      <c r="U144" s="58" t="str" cm="1">
        <f t="array" ref="U144">IFERROR(
IF(OR(U$11="",$H144=""),"",
SUMIFS(収穫記録!$P:$P,収穫記録!$D:$D,U$11,収穫記録!$I:$I,$I$5,収穫記録!$J:$J,$I$6,収穫記録!$F:$F,$H144,収穫記録!$B:$B,"&gt;="&amp;$I$3,収穫記録!$B:$B,"&lt;="&amp;$I$4)
/_xlfn.UNIQUE(_xlfn._xlws.FILTER($G:$G,$F:$F=$I$7))
/IF($I$8="総計",1,$J144/10)
),0)</f>
        <v/>
      </c>
      <c r="V144" s="58" t="str" cm="1">
        <f t="array" ref="V144">IFERROR(
IF(OR(V$11="",$H144=""),"",
SUMIFS(収穫記録!$P:$P,収穫記録!$D:$D,V$11,収穫記録!$I:$I,$I$5,収穫記録!$J:$J,$I$6,収穫記録!$F:$F,$H144,収穫記録!$B:$B,"&gt;="&amp;$I$3,収穫記録!$B:$B,"&lt;="&amp;$I$4)
/_xlfn.UNIQUE(_xlfn._xlws.FILTER($G:$G,$F:$F=$I$7))
/IF($I$8="総計",1,$J144/10)
),0)</f>
        <v/>
      </c>
      <c r="W144" s="58" t="str" cm="1">
        <f t="array" ref="W144">IFERROR(
IF(OR(W$11="",$H144=""),"",
SUMIFS(収穫記録!$P:$P,収穫記録!$D:$D,W$11,収穫記録!$I:$I,$I$5,収穫記録!$J:$J,$I$6,収穫記録!$F:$F,$H144,収穫記録!$B:$B,"&gt;="&amp;$I$3,収穫記録!$B:$B,"&lt;="&amp;$I$4)
/_xlfn.UNIQUE(_xlfn._xlws.FILTER($G:$G,$F:$F=$I$7))
/IF($I$8="総計",1,$J144/10)
),0)</f>
        <v/>
      </c>
    </row>
    <row r="145" spans="8:23">
      <c r="H145" s="27"/>
      <c r="I145" s="30"/>
      <c r="J145" s="57"/>
      <c r="K145" s="46" t="str">
        <f t="shared" si="2"/>
        <v/>
      </c>
      <c r="L145" s="47" cm="1">
        <f t="array" ref="L145">IFERROR(
IF(OR(L$11="",$H145=""),"",
SUMIFS(収穫記録!$P:$P,収穫記録!$D:$D,L$11,収穫記録!$I:$I,$I$5,収穫記録!$J:$J,$I$6,収穫記録!$F:$F,$H145,収穫記録!$B:$B,"&gt;="&amp;$I$3,収穫記録!$B:$B,"&lt;="&amp;$I$4)
/_xlfn.UNIQUE(_xlfn._xlws.FILTER($G:$G,$F:$F=$I$7))
/IF($I$8="総計",1,$J145/10)
),0)</f>
        <v>0</v>
      </c>
      <c r="M145" s="58" t="str" cm="1">
        <f t="array" ref="M145">IFERROR(
IF(OR(M$11="",$H145=""),"",
SUMIFS(収穫記録!$P:$P,収穫記録!$D:$D,M$11,収穫記録!$I:$I,$I$5,収穫記録!$J:$J,$I$6,収穫記録!$F:$F,$H145,収穫記録!$B:$B,"&gt;="&amp;$I$3,収穫記録!$B:$B,"&lt;="&amp;$I$4)
/_xlfn.UNIQUE(_xlfn._xlws.FILTER($G:$G,$F:$F=$I$7))
/IF($I$8="総計",1,$J145/10)
),0)</f>
        <v/>
      </c>
      <c r="N145" s="58" t="str" cm="1">
        <f t="array" ref="N145">IFERROR(
IF(OR(N$11="",$H145=""),"",
SUMIFS(収穫記録!$P:$P,収穫記録!$D:$D,N$11,収穫記録!$I:$I,$I$5,収穫記録!$J:$J,$I$6,収穫記録!$F:$F,$H145,収穫記録!$B:$B,"&gt;="&amp;$I$3,収穫記録!$B:$B,"&lt;="&amp;$I$4)
/_xlfn.UNIQUE(_xlfn._xlws.FILTER($G:$G,$F:$F=$I$7))
/IF($I$8="総計",1,$J145/10)
),0)</f>
        <v/>
      </c>
      <c r="O145" s="58" t="str" cm="1">
        <f t="array" ref="O145">IFERROR(
IF(OR(O$11="",$H145=""),"",
SUMIFS(収穫記録!$P:$P,収穫記録!$D:$D,O$11,収穫記録!$I:$I,$I$5,収穫記録!$J:$J,$I$6,収穫記録!$F:$F,$H145,収穫記録!$B:$B,"&gt;="&amp;$I$3,収穫記録!$B:$B,"&lt;="&amp;$I$4)
/_xlfn.UNIQUE(_xlfn._xlws.FILTER($G:$G,$F:$F=$I$7))
/IF($I$8="総計",1,$J145/10)
),0)</f>
        <v/>
      </c>
      <c r="P145" s="58" t="str" cm="1">
        <f t="array" ref="P145">IFERROR(
IF(OR(P$11="",$H145=""),"",
SUMIFS(収穫記録!$P:$P,収穫記録!$D:$D,P$11,収穫記録!$I:$I,$I$5,収穫記録!$J:$J,$I$6,収穫記録!$F:$F,$H145,収穫記録!$B:$B,"&gt;="&amp;$I$3,収穫記録!$B:$B,"&lt;="&amp;$I$4)
/_xlfn.UNIQUE(_xlfn._xlws.FILTER($G:$G,$F:$F=$I$7))
/IF($I$8="総計",1,$J145/10)
),0)</f>
        <v/>
      </c>
      <c r="Q145" s="58" t="str" cm="1">
        <f t="array" ref="Q145">IFERROR(
IF(OR(Q$11="",$H145=""),"",
SUMIFS(収穫記録!$P:$P,収穫記録!$D:$D,Q$11,収穫記録!$I:$I,$I$5,収穫記録!$J:$J,$I$6,収穫記録!$F:$F,$H145,収穫記録!$B:$B,"&gt;="&amp;$I$3,収穫記録!$B:$B,"&lt;="&amp;$I$4)
/_xlfn.UNIQUE(_xlfn._xlws.FILTER($G:$G,$F:$F=$I$7))
/IF($I$8="総計",1,$J145/10)
),0)</f>
        <v/>
      </c>
      <c r="R145" s="58" t="str" cm="1">
        <f t="array" ref="R145">IFERROR(
IF(OR(R$11="",$H145=""),"",
SUMIFS(収穫記録!$P:$P,収穫記録!$D:$D,R$11,収穫記録!$I:$I,$I$5,収穫記録!$J:$J,$I$6,収穫記録!$F:$F,$H145,収穫記録!$B:$B,"&gt;="&amp;$I$3,収穫記録!$B:$B,"&lt;="&amp;$I$4)
/_xlfn.UNIQUE(_xlfn._xlws.FILTER($G:$G,$F:$F=$I$7))
/IF($I$8="総計",1,$J145/10)
),0)</f>
        <v/>
      </c>
      <c r="S145" s="58" t="str" cm="1">
        <f t="array" ref="S145">IFERROR(
IF(OR(S$11="",$H145=""),"",
SUMIFS(収穫記録!$P:$P,収穫記録!$D:$D,S$11,収穫記録!$I:$I,$I$5,収穫記録!$J:$J,$I$6,収穫記録!$F:$F,$H145,収穫記録!$B:$B,"&gt;="&amp;$I$3,収穫記録!$B:$B,"&lt;="&amp;$I$4)
/_xlfn.UNIQUE(_xlfn._xlws.FILTER($G:$G,$F:$F=$I$7))
/IF($I$8="総計",1,$J145/10)
),0)</f>
        <v/>
      </c>
      <c r="T145" s="58" t="str" cm="1">
        <f t="array" ref="T145">IFERROR(
IF(OR(T$11="",$H145=""),"",
SUMIFS(収穫記録!$P:$P,収穫記録!$D:$D,T$11,収穫記録!$I:$I,$I$5,収穫記録!$J:$J,$I$6,収穫記録!$F:$F,$H145,収穫記録!$B:$B,"&gt;="&amp;$I$3,収穫記録!$B:$B,"&lt;="&amp;$I$4)
/_xlfn.UNIQUE(_xlfn._xlws.FILTER($G:$G,$F:$F=$I$7))
/IF($I$8="総計",1,$J145/10)
),0)</f>
        <v/>
      </c>
      <c r="U145" s="58" t="str" cm="1">
        <f t="array" ref="U145">IFERROR(
IF(OR(U$11="",$H145=""),"",
SUMIFS(収穫記録!$P:$P,収穫記録!$D:$D,U$11,収穫記録!$I:$I,$I$5,収穫記録!$J:$J,$I$6,収穫記録!$F:$F,$H145,収穫記録!$B:$B,"&gt;="&amp;$I$3,収穫記録!$B:$B,"&lt;="&amp;$I$4)
/_xlfn.UNIQUE(_xlfn._xlws.FILTER($G:$G,$F:$F=$I$7))
/IF($I$8="総計",1,$J145/10)
),0)</f>
        <v/>
      </c>
      <c r="V145" s="58" t="str" cm="1">
        <f t="array" ref="V145">IFERROR(
IF(OR(V$11="",$H145=""),"",
SUMIFS(収穫記録!$P:$P,収穫記録!$D:$D,V$11,収穫記録!$I:$I,$I$5,収穫記録!$J:$J,$I$6,収穫記録!$F:$F,$H145,収穫記録!$B:$B,"&gt;="&amp;$I$3,収穫記録!$B:$B,"&lt;="&amp;$I$4)
/_xlfn.UNIQUE(_xlfn._xlws.FILTER($G:$G,$F:$F=$I$7))
/IF($I$8="総計",1,$J145/10)
),0)</f>
        <v/>
      </c>
      <c r="W145" s="58" t="str" cm="1">
        <f t="array" ref="W145">IFERROR(
IF(OR(W$11="",$H145=""),"",
SUMIFS(収穫記録!$P:$P,収穫記録!$D:$D,W$11,収穫記録!$I:$I,$I$5,収穫記録!$J:$J,$I$6,収穫記録!$F:$F,$H145,収穫記録!$B:$B,"&gt;="&amp;$I$3,収穫記録!$B:$B,"&lt;="&amp;$I$4)
/_xlfn.UNIQUE(_xlfn._xlws.FILTER($G:$G,$F:$F=$I$7))
/IF($I$8="総計",1,$J145/10)
),0)</f>
        <v/>
      </c>
    </row>
    <row r="146" spans="8:23">
      <c r="H146" s="27"/>
      <c r="I146" s="30"/>
      <c r="J146" s="57"/>
      <c r="K146" s="46" t="str">
        <f t="shared" si="2"/>
        <v/>
      </c>
      <c r="L146" s="47" cm="1">
        <f t="array" ref="L146">IFERROR(
IF(OR(L$11="",$H146=""),"",
SUMIFS(収穫記録!$P:$P,収穫記録!$D:$D,L$11,収穫記録!$I:$I,$I$5,収穫記録!$J:$J,$I$6,収穫記録!$F:$F,$H146,収穫記録!$B:$B,"&gt;="&amp;$I$3,収穫記録!$B:$B,"&lt;="&amp;$I$4)
/_xlfn.UNIQUE(_xlfn._xlws.FILTER($G:$G,$F:$F=$I$7))
/IF($I$8="総計",1,$J146/10)
),0)</f>
        <v>0</v>
      </c>
      <c r="M146" s="58" t="str" cm="1">
        <f t="array" ref="M146">IFERROR(
IF(OR(M$11="",$H146=""),"",
SUMIFS(収穫記録!$P:$P,収穫記録!$D:$D,M$11,収穫記録!$I:$I,$I$5,収穫記録!$J:$J,$I$6,収穫記録!$F:$F,$H146,収穫記録!$B:$B,"&gt;="&amp;$I$3,収穫記録!$B:$B,"&lt;="&amp;$I$4)
/_xlfn.UNIQUE(_xlfn._xlws.FILTER($G:$G,$F:$F=$I$7))
/IF($I$8="総計",1,$J146/10)
),0)</f>
        <v/>
      </c>
      <c r="N146" s="58" t="str" cm="1">
        <f t="array" ref="N146">IFERROR(
IF(OR(N$11="",$H146=""),"",
SUMIFS(収穫記録!$P:$P,収穫記録!$D:$D,N$11,収穫記録!$I:$I,$I$5,収穫記録!$J:$J,$I$6,収穫記録!$F:$F,$H146,収穫記録!$B:$B,"&gt;="&amp;$I$3,収穫記録!$B:$B,"&lt;="&amp;$I$4)
/_xlfn.UNIQUE(_xlfn._xlws.FILTER($G:$G,$F:$F=$I$7))
/IF($I$8="総計",1,$J146/10)
),0)</f>
        <v/>
      </c>
      <c r="O146" s="58" t="str" cm="1">
        <f t="array" ref="O146">IFERROR(
IF(OR(O$11="",$H146=""),"",
SUMIFS(収穫記録!$P:$P,収穫記録!$D:$D,O$11,収穫記録!$I:$I,$I$5,収穫記録!$J:$J,$I$6,収穫記録!$F:$F,$H146,収穫記録!$B:$B,"&gt;="&amp;$I$3,収穫記録!$B:$B,"&lt;="&amp;$I$4)
/_xlfn.UNIQUE(_xlfn._xlws.FILTER($G:$G,$F:$F=$I$7))
/IF($I$8="総計",1,$J146/10)
),0)</f>
        <v/>
      </c>
      <c r="P146" s="58" t="str" cm="1">
        <f t="array" ref="P146">IFERROR(
IF(OR(P$11="",$H146=""),"",
SUMIFS(収穫記録!$P:$P,収穫記録!$D:$D,P$11,収穫記録!$I:$I,$I$5,収穫記録!$J:$J,$I$6,収穫記録!$F:$F,$H146,収穫記録!$B:$B,"&gt;="&amp;$I$3,収穫記録!$B:$B,"&lt;="&amp;$I$4)
/_xlfn.UNIQUE(_xlfn._xlws.FILTER($G:$G,$F:$F=$I$7))
/IF($I$8="総計",1,$J146/10)
),0)</f>
        <v/>
      </c>
      <c r="Q146" s="58" t="str" cm="1">
        <f t="array" ref="Q146">IFERROR(
IF(OR(Q$11="",$H146=""),"",
SUMIFS(収穫記録!$P:$P,収穫記録!$D:$D,Q$11,収穫記録!$I:$I,$I$5,収穫記録!$J:$J,$I$6,収穫記録!$F:$F,$H146,収穫記録!$B:$B,"&gt;="&amp;$I$3,収穫記録!$B:$B,"&lt;="&amp;$I$4)
/_xlfn.UNIQUE(_xlfn._xlws.FILTER($G:$G,$F:$F=$I$7))
/IF($I$8="総計",1,$J146/10)
),0)</f>
        <v/>
      </c>
      <c r="R146" s="58" t="str" cm="1">
        <f t="array" ref="R146">IFERROR(
IF(OR(R$11="",$H146=""),"",
SUMIFS(収穫記録!$P:$P,収穫記録!$D:$D,R$11,収穫記録!$I:$I,$I$5,収穫記録!$J:$J,$I$6,収穫記録!$F:$F,$H146,収穫記録!$B:$B,"&gt;="&amp;$I$3,収穫記録!$B:$B,"&lt;="&amp;$I$4)
/_xlfn.UNIQUE(_xlfn._xlws.FILTER($G:$G,$F:$F=$I$7))
/IF($I$8="総計",1,$J146/10)
),0)</f>
        <v/>
      </c>
      <c r="S146" s="58" t="str" cm="1">
        <f t="array" ref="S146">IFERROR(
IF(OR(S$11="",$H146=""),"",
SUMIFS(収穫記録!$P:$P,収穫記録!$D:$D,S$11,収穫記録!$I:$I,$I$5,収穫記録!$J:$J,$I$6,収穫記録!$F:$F,$H146,収穫記録!$B:$B,"&gt;="&amp;$I$3,収穫記録!$B:$B,"&lt;="&amp;$I$4)
/_xlfn.UNIQUE(_xlfn._xlws.FILTER($G:$G,$F:$F=$I$7))
/IF($I$8="総計",1,$J146/10)
),0)</f>
        <v/>
      </c>
      <c r="T146" s="58" t="str" cm="1">
        <f t="array" ref="T146">IFERROR(
IF(OR(T$11="",$H146=""),"",
SUMIFS(収穫記録!$P:$P,収穫記録!$D:$D,T$11,収穫記録!$I:$I,$I$5,収穫記録!$J:$J,$I$6,収穫記録!$F:$F,$H146,収穫記録!$B:$B,"&gt;="&amp;$I$3,収穫記録!$B:$B,"&lt;="&amp;$I$4)
/_xlfn.UNIQUE(_xlfn._xlws.FILTER($G:$G,$F:$F=$I$7))
/IF($I$8="総計",1,$J146/10)
),0)</f>
        <v/>
      </c>
      <c r="U146" s="58" t="str" cm="1">
        <f t="array" ref="U146">IFERROR(
IF(OR(U$11="",$H146=""),"",
SUMIFS(収穫記録!$P:$P,収穫記録!$D:$D,U$11,収穫記録!$I:$I,$I$5,収穫記録!$J:$J,$I$6,収穫記録!$F:$F,$H146,収穫記録!$B:$B,"&gt;="&amp;$I$3,収穫記録!$B:$B,"&lt;="&amp;$I$4)
/_xlfn.UNIQUE(_xlfn._xlws.FILTER($G:$G,$F:$F=$I$7))
/IF($I$8="総計",1,$J146/10)
),0)</f>
        <v/>
      </c>
      <c r="V146" s="58" t="str" cm="1">
        <f t="array" ref="V146">IFERROR(
IF(OR(V$11="",$H146=""),"",
SUMIFS(収穫記録!$P:$P,収穫記録!$D:$D,V$11,収穫記録!$I:$I,$I$5,収穫記録!$J:$J,$I$6,収穫記録!$F:$F,$H146,収穫記録!$B:$B,"&gt;="&amp;$I$3,収穫記録!$B:$B,"&lt;="&amp;$I$4)
/_xlfn.UNIQUE(_xlfn._xlws.FILTER($G:$G,$F:$F=$I$7))
/IF($I$8="総計",1,$J146/10)
),0)</f>
        <v/>
      </c>
      <c r="W146" s="58" t="str" cm="1">
        <f t="array" ref="W146">IFERROR(
IF(OR(W$11="",$H146=""),"",
SUMIFS(収穫記録!$P:$P,収穫記録!$D:$D,W$11,収穫記録!$I:$I,$I$5,収穫記録!$J:$J,$I$6,収穫記録!$F:$F,$H146,収穫記録!$B:$B,"&gt;="&amp;$I$3,収穫記録!$B:$B,"&lt;="&amp;$I$4)
/_xlfn.UNIQUE(_xlfn._xlws.FILTER($G:$G,$F:$F=$I$7))
/IF($I$8="総計",1,$J146/10)
),0)</f>
        <v/>
      </c>
    </row>
    <row r="147" spans="8:23">
      <c r="H147" s="27"/>
      <c r="I147" s="30"/>
      <c r="J147" s="57"/>
      <c r="K147" s="46" t="str">
        <f t="shared" si="2"/>
        <v/>
      </c>
      <c r="L147" s="47" cm="1">
        <f t="array" ref="L147">IFERROR(
IF(OR(L$11="",$H147=""),"",
SUMIFS(収穫記録!$P:$P,収穫記録!$D:$D,L$11,収穫記録!$I:$I,$I$5,収穫記録!$J:$J,$I$6,収穫記録!$F:$F,$H147,収穫記録!$B:$B,"&gt;="&amp;$I$3,収穫記録!$B:$B,"&lt;="&amp;$I$4)
/_xlfn.UNIQUE(_xlfn._xlws.FILTER($G:$G,$F:$F=$I$7))
/IF($I$8="総計",1,$J147/10)
),0)</f>
        <v>0</v>
      </c>
      <c r="M147" s="58" t="str" cm="1">
        <f t="array" ref="M147">IFERROR(
IF(OR(M$11="",$H147=""),"",
SUMIFS(収穫記録!$P:$P,収穫記録!$D:$D,M$11,収穫記録!$I:$I,$I$5,収穫記録!$J:$J,$I$6,収穫記録!$F:$F,$H147,収穫記録!$B:$B,"&gt;="&amp;$I$3,収穫記録!$B:$B,"&lt;="&amp;$I$4)
/_xlfn.UNIQUE(_xlfn._xlws.FILTER($G:$G,$F:$F=$I$7))
/IF($I$8="総計",1,$J147/10)
),0)</f>
        <v/>
      </c>
      <c r="N147" s="58" t="str" cm="1">
        <f t="array" ref="N147">IFERROR(
IF(OR(N$11="",$H147=""),"",
SUMIFS(収穫記録!$P:$P,収穫記録!$D:$D,N$11,収穫記録!$I:$I,$I$5,収穫記録!$J:$J,$I$6,収穫記録!$F:$F,$H147,収穫記録!$B:$B,"&gt;="&amp;$I$3,収穫記録!$B:$B,"&lt;="&amp;$I$4)
/_xlfn.UNIQUE(_xlfn._xlws.FILTER($G:$G,$F:$F=$I$7))
/IF($I$8="総計",1,$J147/10)
),0)</f>
        <v/>
      </c>
      <c r="O147" s="58" t="str" cm="1">
        <f t="array" ref="O147">IFERROR(
IF(OR(O$11="",$H147=""),"",
SUMIFS(収穫記録!$P:$P,収穫記録!$D:$D,O$11,収穫記録!$I:$I,$I$5,収穫記録!$J:$J,$I$6,収穫記録!$F:$F,$H147,収穫記録!$B:$B,"&gt;="&amp;$I$3,収穫記録!$B:$B,"&lt;="&amp;$I$4)
/_xlfn.UNIQUE(_xlfn._xlws.FILTER($G:$G,$F:$F=$I$7))
/IF($I$8="総計",1,$J147/10)
),0)</f>
        <v/>
      </c>
      <c r="P147" s="58" t="str" cm="1">
        <f t="array" ref="P147">IFERROR(
IF(OR(P$11="",$H147=""),"",
SUMIFS(収穫記録!$P:$P,収穫記録!$D:$D,P$11,収穫記録!$I:$I,$I$5,収穫記録!$J:$J,$I$6,収穫記録!$F:$F,$H147,収穫記録!$B:$B,"&gt;="&amp;$I$3,収穫記録!$B:$B,"&lt;="&amp;$I$4)
/_xlfn.UNIQUE(_xlfn._xlws.FILTER($G:$G,$F:$F=$I$7))
/IF($I$8="総計",1,$J147/10)
),0)</f>
        <v/>
      </c>
      <c r="Q147" s="58" t="str" cm="1">
        <f t="array" ref="Q147">IFERROR(
IF(OR(Q$11="",$H147=""),"",
SUMIFS(収穫記録!$P:$P,収穫記録!$D:$D,Q$11,収穫記録!$I:$I,$I$5,収穫記録!$J:$J,$I$6,収穫記録!$F:$F,$H147,収穫記録!$B:$B,"&gt;="&amp;$I$3,収穫記録!$B:$B,"&lt;="&amp;$I$4)
/_xlfn.UNIQUE(_xlfn._xlws.FILTER($G:$G,$F:$F=$I$7))
/IF($I$8="総計",1,$J147/10)
),0)</f>
        <v/>
      </c>
      <c r="R147" s="58" t="str" cm="1">
        <f t="array" ref="R147">IFERROR(
IF(OR(R$11="",$H147=""),"",
SUMIFS(収穫記録!$P:$P,収穫記録!$D:$D,R$11,収穫記録!$I:$I,$I$5,収穫記録!$J:$J,$I$6,収穫記録!$F:$F,$H147,収穫記録!$B:$B,"&gt;="&amp;$I$3,収穫記録!$B:$B,"&lt;="&amp;$I$4)
/_xlfn.UNIQUE(_xlfn._xlws.FILTER($G:$G,$F:$F=$I$7))
/IF($I$8="総計",1,$J147/10)
),0)</f>
        <v/>
      </c>
      <c r="S147" s="58" t="str" cm="1">
        <f t="array" ref="S147">IFERROR(
IF(OR(S$11="",$H147=""),"",
SUMIFS(収穫記録!$P:$P,収穫記録!$D:$D,S$11,収穫記録!$I:$I,$I$5,収穫記録!$J:$J,$I$6,収穫記録!$F:$F,$H147,収穫記録!$B:$B,"&gt;="&amp;$I$3,収穫記録!$B:$B,"&lt;="&amp;$I$4)
/_xlfn.UNIQUE(_xlfn._xlws.FILTER($G:$G,$F:$F=$I$7))
/IF($I$8="総計",1,$J147/10)
),0)</f>
        <v/>
      </c>
      <c r="T147" s="58" t="str" cm="1">
        <f t="array" ref="T147">IFERROR(
IF(OR(T$11="",$H147=""),"",
SUMIFS(収穫記録!$P:$P,収穫記録!$D:$D,T$11,収穫記録!$I:$I,$I$5,収穫記録!$J:$J,$I$6,収穫記録!$F:$F,$H147,収穫記録!$B:$B,"&gt;="&amp;$I$3,収穫記録!$B:$B,"&lt;="&amp;$I$4)
/_xlfn.UNIQUE(_xlfn._xlws.FILTER($G:$G,$F:$F=$I$7))
/IF($I$8="総計",1,$J147/10)
),0)</f>
        <v/>
      </c>
      <c r="U147" s="58" t="str" cm="1">
        <f t="array" ref="U147">IFERROR(
IF(OR(U$11="",$H147=""),"",
SUMIFS(収穫記録!$P:$P,収穫記録!$D:$D,U$11,収穫記録!$I:$I,$I$5,収穫記録!$J:$J,$I$6,収穫記録!$F:$F,$H147,収穫記録!$B:$B,"&gt;="&amp;$I$3,収穫記録!$B:$B,"&lt;="&amp;$I$4)
/_xlfn.UNIQUE(_xlfn._xlws.FILTER($G:$G,$F:$F=$I$7))
/IF($I$8="総計",1,$J147/10)
),0)</f>
        <v/>
      </c>
      <c r="V147" s="58" t="str" cm="1">
        <f t="array" ref="V147">IFERROR(
IF(OR(V$11="",$H147=""),"",
SUMIFS(収穫記録!$P:$P,収穫記録!$D:$D,V$11,収穫記録!$I:$I,$I$5,収穫記録!$J:$J,$I$6,収穫記録!$F:$F,$H147,収穫記録!$B:$B,"&gt;="&amp;$I$3,収穫記録!$B:$B,"&lt;="&amp;$I$4)
/_xlfn.UNIQUE(_xlfn._xlws.FILTER($G:$G,$F:$F=$I$7))
/IF($I$8="総計",1,$J147/10)
),0)</f>
        <v/>
      </c>
      <c r="W147" s="58" t="str" cm="1">
        <f t="array" ref="W147">IFERROR(
IF(OR(W$11="",$H147=""),"",
SUMIFS(収穫記録!$P:$P,収穫記録!$D:$D,W$11,収穫記録!$I:$I,$I$5,収穫記録!$J:$J,$I$6,収穫記録!$F:$F,$H147,収穫記録!$B:$B,"&gt;="&amp;$I$3,収穫記録!$B:$B,"&lt;="&amp;$I$4)
/_xlfn.UNIQUE(_xlfn._xlws.FILTER($G:$G,$F:$F=$I$7))
/IF($I$8="総計",1,$J147/10)
),0)</f>
        <v/>
      </c>
    </row>
    <row r="148" spans="8:23">
      <c r="H148" s="27"/>
      <c r="I148" s="30"/>
      <c r="J148" s="57"/>
      <c r="K148" s="46" t="str">
        <f t="shared" si="2"/>
        <v/>
      </c>
      <c r="L148" s="47" cm="1">
        <f t="array" ref="L148">IFERROR(
IF(OR(L$11="",$H148=""),"",
SUMIFS(収穫記録!$P:$P,収穫記録!$D:$D,L$11,収穫記録!$I:$I,$I$5,収穫記録!$J:$J,$I$6,収穫記録!$F:$F,$H148,収穫記録!$B:$B,"&gt;="&amp;$I$3,収穫記録!$B:$B,"&lt;="&amp;$I$4)
/_xlfn.UNIQUE(_xlfn._xlws.FILTER($G:$G,$F:$F=$I$7))
/IF($I$8="総計",1,$J148/10)
),0)</f>
        <v>0</v>
      </c>
      <c r="M148" s="58" t="str" cm="1">
        <f t="array" ref="M148">IFERROR(
IF(OR(M$11="",$H148=""),"",
SUMIFS(収穫記録!$P:$P,収穫記録!$D:$D,M$11,収穫記録!$I:$I,$I$5,収穫記録!$J:$J,$I$6,収穫記録!$F:$F,$H148,収穫記録!$B:$B,"&gt;="&amp;$I$3,収穫記録!$B:$B,"&lt;="&amp;$I$4)
/_xlfn.UNIQUE(_xlfn._xlws.FILTER($G:$G,$F:$F=$I$7))
/IF($I$8="総計",1,$J148/10)
),0)</f>
        <v/>
      </c>
      <c r="N148" s="58" t="str" cm="1">
        <f t="array" ref="N148">IFERROR(
IF(OR(N$11="",$H148=""),"",
SUMIFS(収穫記録!$P:$P,収穫記録!$D:$D,N$11,収穫記録!$I:$I,$I$5,収穫記録!$J:$J,$I$6,収穫記録!$F:$F,$H148,収穫記録!$B:$B,"&gt;="&amp;$I$3,収穫記録!$B:$B,"&lt;="&amp;$I$4)
/_xlfn.UNIQUE(_xlfn._xlws.FILTER($G:$G,$F:$F=$I$7))
/IF($I$8="総計",1,$J148/10)
),0)</f>
        <v/>
      </c>
      <c r="O148" s="58" t="str" cm="1">
        <f t="array" ref="O148">IFERROR(
IF(OR(O$11="",$H148=""),"",
SUMIFS(収穫記録!$P:$P,収穫記録!$D:$D,O$11,収穫記録!$I:$I,$I$5,収穫記録!$J:$J,$I$6,収穫記録!$F:$F,$H148,収穫記録!$B:$B,"&gt;="&amp;$I$3,収穫記録!$B:$B,"&lt;="&amp;$I$4)
/_xlfn.UNIQUE(_xlfn._xlws.FILTER($G:$G,$F:$F=$I$7))
/IF($I$8="総計",1,$J148/10)
),0)</f>
        <v/>
      </c>
      <c r="P148" s="58" t="str" cm="1">
        <f t="array" ref="P148">IFERROR(
IF(OR(P$11="",$H148=""),"",
SUMIFS(収穫記録!$P:$P,収穫記録!$D:$D,P$11,収穫記録!$I:$I,$I$5,収穫記録!$J:$J,$I$6,収穫記録!$F:$F,$H148,収穫記録!$B:$B,"&gt;="&amp;$I$3,収穫記録!$B:$B,"&lt;="&amp;$I$4)
/_xlfn.UNIQUE(_xlfn._xlws.FILTER($G:$G,$F:$F=$I$7))
/IF($I$8="総計",1,$J148/10)
),0)</f>
        <v/>
      </c>
      <c r="Q148" s="58" t="str" cm="1">
        <f t="array" ref="Q148">IFERROR(
IF(OR(Q$11="",$H148=""),"",
SUMIFS(収穫記録!$P:$P,収穫記録!$D:$D,Q$11,収穫記録!$I:$I,$I$5,収穫記録!$J:$J,$I$6,収穫記録!$F:$F,$H148,収穫記録!$B:$B,"&gt;="&amp;$I$3,収穫記録!$B:$B,"&lt;="&amp;$I$4)
/_xlfn.UNIQUE(_xlfn._xlws.FILTER($G:$G,$F:$F=$I$7))
/IF($I$8="総計",1,$J148/10)
),0)</f>
        <v/>
      </c>
      <c r="R148" s="58" t="str" cm="1">
        <f t="array" ref="R148">IFERROR(
IF(OR(R$11="",$H148=""),"",
SUMIFS(収穫記録!$P:$P,収穫記録!$D:$D,R$11,収穫記録!$I:$I,$I$5,収穫記録!$J:$J,$I$6,収穫記録!$F:$F,$H148,収穫記録!$B:$B,"&gt;="&amp;$I$3,収穫記録!$B:$B,"&lt;="&amp;$I$4)
/_xlfn.UNIQUE(_xlfn._xlws.FILTER($G:$G,$F:$F=$I$7))
/IF($I$8="総計",1,$J148/10)
),0)</f>
        <v/>
      </c>
      <c r="S148" s="58" t="str" cm="1">
        <f t="array" ref="S148">IFERROR(
IF(OR(S$11="",$H148=""),"",
SUMIFS(収穫記録!$P:$P,収穫記録!$D:$D,S$11,収穫記録!$I:$I,$I$5,収穫記録!$J:$J,$I$6,収穫記録!$F:$F,$H148,収穫記録!$B:$B,"&gt;="&amp;$I$3,収穫記録!$B:$B,"&lt;="&amp;$I$4)
/_xlfn.UNIQUE(_xlfn._xlws.FILTER($G:$G,$F:$F=$I$7))
/IF($I$8="総計",1,$J148/10)
),0)</f>
        <v/>
      </c>
      <c r="T148" s="58" t="str" cm="1">
        <f t="array" ref="T148">IFERROR(
IF(OR(T$11="",$H148=""),"",
SUMIFS(収穫記録!$P:$P,収穫記録!$D:$D,T$11,収穫記録!$I:$I,$I$5,収穫記録!$J:$J,$I$6,収穫記録!$F:$F,$H148,収穫記録!$B:$B,"&gt;="&amp;$I$3,収穫記録!$B:$B,"&lt;="&amp;$I$4)
/_xlfn.UNIQUE(_xlfn._xlws.FILTER($G:$G,$F:$F=$I$7))
/IF($I$8="総計",1,$J148/10)
),0)</f>
        <v/>
      </c>
      <c r="U148" s="58" t="str" cm="1">
        <f t="array" ref="U148">IFERROR(
IF(OR(U$11="",$H148=""),"",
SUMIFS(収穫記録!$P:$P,収穫記録!$D:$D,U$11,収穫記録!$I:$I,$I$5,収穫記録!$J:$J,$I$6,収穫記録!$F:$F,$H148,収穫記録!$B:$B,"&gt;="&amp;$I$3,収穫記録!$B:$B,"&lt;="&amp;$I$4)
/_xlfn.UNIQUE(_xlfn._xlws.FILTER($G:$G,$F:$F=$I$7))
/IF($I$8="総計",1,$J148/10)
),0)</f>
        <v/>
      </c>
      <c r="V148" s="58" t="str" cm="1">
        <f t="array" ref="V148">IFERROR(
IF(OR(V$11="",$H148=""),"",
SUMIFS(収穫記録!$P:$P,収穫記録!$D:$D,V$11,収穫記録!$I:$I,$I$5,収穫記録!$J:$J,$I$6,収穫記録!$F:$F,$H148,収穫記録!$B:$B,"&gt;="&amp;$I$3,収穫記録!$B:$B,"&lt;="&amp;$I$4)
/_xlfn.UNIQUE(_xlfn._xlws.FILTER($G:$G,$F:$F=$I$7))
/IF($I$8="総計",1,$J148/10)
),0)</f>
        <v/>
      </c>
      <c r="W148" s="58" t="str" cm="1">
        <f t="array" ref="W148">IFERROR(
IF(OR(W$11="",$H148=""),"",
SUMIFS(収穫記録!$P:$P,収穫記録!$D:$D,W$11,収穫記録!$I:$I,$I$5,収穫記録!$J:$J,$I$6,収穫記録!$F:$F,$H148,収穫記録!$B:$B,"&gt;="&amp;$I$3,収穫記録!$B:$B,"&lt;="&amp;$I$4)
/_xlfn.UNIQUE(_xlfn._xlws.FILTER($G:$G,$F:$F=$I$7))
/IF($I$8="総計",1,$J148/10)
),0)</f>
        <v/>
      </c>
    </row>
    <row r="149" spans="8:23">
      <c r="H149" s="27"/>
      <c r="I149" s="30"/>
      <c r="J149" s="57"/>
      <c r="K149" s="46" t="str">
        <f t="shared" si="2"/>
        <v/>
      </c>
      <c r="L149" s="47" cm="1">
        <f t="array" ref="L149">IFERROR(
IF(OR(L$11="",$H149=""),"",
SUMIFS(収穫記録!$P:$P,収穫記録!$D:$D,L$11,収穫記録!$I:$I,$I$5,収穫記録!$J:$J,$I$6,収穫記録!$F:$F,$H149,収穫記録!$B:$B,"&gt;="&amp;$I$3,収穫記録!$B:$B,"&lt;="&amp;$I$4)
/_xlfn.UNIQUE(_xlfn._xlws.FILTER($G:$G,$F:$F=$I$7))
/IF($I$8="総計",1,$J149/10)
),0)</f>
        <v>0</v>
      </c>
      <c r="M149" s="58" t="str" cm="1">
        <f t="array" ref="M149">IFERROR(
IF(OR(M$11="",$H149=""),"",
SUMIFS(収穫記録!$P:$P,収穫記録!$D:$D,M$11,収穫記録!$I:$I,$I$5,収穫記録!$J:$J,$I$6,収穫記録!$F:$F,$H149,収穫記録!$B:$B,"&gt;="&amp;$I$3,収穫記録!$B:$B,"&lt;="&amp;$I$4)
/_xlfn.UNIQUE(_xlfn._xlws.FILTER($G:$G,$F:$F=$I$7))
/IF($I$8="総計",1,$J149/10)
),0)</f>
        <v/>
      </c>
      <c r="N149" s="58" t="str" cm="1">
        <f t="array" ref="N149">IFERROR(
IF(OR(N$11="",$H149=""),"",
SUMIFS(収穫記録!$P:$P,収穫記録!$D:$D,N$11,収穫記録!$I:$I,$I$5,収穫記録!$J:$J,$I$6,収穫記録!$F:$F,$H149,収穫記録!$B:$B,"&gt;="&amp;$I$3,収穫記録!$B:$B,"&lt;="&amp;$I$4)
/_xlfn.UNIQUE(_xlfn._xlws.FILTER($G:$G,$F:$F=$I$7))
/IF($I$8="総計",1,$J149/10)
),0)</f>
        <v/>
      </c>
      <c r="O149" s="58" t="str" cm="1">
        <f t="array" ref="O149">IFERROR(
IF(OR(O$11="",$H149=""),"",
SUMIFS(収穫記録!$P:$P,収穫記録!$D:$D,O$11,収穫記録!$I:$I,$I$5,収穫記録!$J:$J,$I$6,収穫記録!$F:$F,$H149,収穫記録!$B:$B,"&gt;="&amp;$I$3,収穫記録!$B:$B,"&lt;="&amp;$I$4)
/_xlfn.UNIQUE(_xlfn._xlws.FILTER($G:$G,$F:$F=$I$7))
/IF($I$8="総計",1,$J149/10)
),0)</f>
        <v/>
      </c>
      <c r="P149" s="58" t="str" cm="1">
        <f t="array" ref="P149">IFERROR(
IF(OR(P$11="",$H149=""),"",
SUMIFS(収穫記録!$P:$P,収穫記録!$D:$D,P$11,収穫記録!$I:$I,$I$5,収穫記録!$J:$J,$I$6,収穫記録!$F:$F,$H149,収穫記録!$B:$B,"&gt;="&amp;$I$3,収穫記録!$B:$B,"&lt;="&amp;$I$4)
/_xlfn.UNIQUE(_xlfn._xlws.FILTER($G:$G,$F:$F=$I$7))
/IF($I$8="総計",1,$J149/10)
),0)</f>
        <v/>
      </c>
      <c r="Q149" s="58" t="str" cm="1">
        <f t="array" ref="Q149">IFERROR(
IF(OR(Q$11="",$H149=""),"",
SUMIFS(収穫記録!$P:$P,収穫記録!$D:$D,Q$11,収穫記録!$I:$I,$I$5,収穫記録!$J:$J,$I$6,収穫記録!$F:$F,$H149,収穫記録!$B:$B,"&gt;="&amp;$I$3,収穫記録!$B:$B,"&lt;="&amp;$I$4)
/_xlfn.UNIQUE(_xlfn._xlws.FILTER($G:$G,$F:$F=$I$7))
/IF($I$8="総計",1,$J149/10)
),0)</f>
        <v/>
      </c>
      <c r="R149" s="58" t="str" cm="1">
        <f t="array" ref="R149">IFERROR(
IF(OR(R$11="",$H149=""),"",
SUMIFS(収穫記録!$P:$P,収穫記録!$D:$D,R$11,収穫記録!$I:$I,$I$5,収穫記録!$J:$J,$I$6,収穫記録!$F:$F,$H149,収穫記録!$B:$B,"&gt;="&amp;$I$3,収穫記録!$B:$B,"&lt;="&amp;$I$4)
/_xlfn.UNIQUE(_xlfn._xlws.FILTER($G:$G,$F:$F=$I$7))
/IF($I$8="総計",1,$J149/10)
),0)</f>
        <v/>
      </c>
      <c r="S149" s="58" t="str" cm="1">
        <f t="array" ref="S149">IFERROR(
IF(OR(S$11="",$H149=""),"",
SUMIFS(収穫記録!$P:$P,収穫記録!$D:$D,S$11,収穫記録!$I:$I,$I$5,収穫記録!$J:$J,$I$6,収穫記録!$F:$F,$H149,収穫記録!$B:$B,"&gt;="&amp;$I$3,収穫記録!$B:$B,"&lt;="&amp;$I$4)
/_xlfn.UNIQUE(_xlfn._xlws.FILTER($G:$G,$F:$F=$I$7))
/IF($I$8="総計",1,$J149/10)
),0)</f>
        <v/>
      </c>
      <c r="T149" s="58" t="str" cm="1">
        <f t="array" ref="T149">IFERROR(
IF(OR(T$11="",$H149=""),"",
SUMIFS(収穫記録!$P:$P,収穫記録!$D:$D,T$11,収穫記録!$I:$I,$I$5,収穫記録!$J:$J,$I$6,収穫記録!$F:$F,$H149,収穫記録!$B:$B,"&gt;="&amp;$I$3,収穫記録!$B:$B,"&lt;="&amp;$I$4)
/_xlfn.UNIQUE(_xlfn._xlws.FILTER($G:$G,$F:$F=$I$7))
/IF($I$8="総計",1,$J149/10)
),0)</f>
        <v/>
      </c>
      <c r="U149" s="58" t="str" cm="1">
        <f t="array" ref="U149">IFERROR(
IF(OR(U$11="",$H149=""),"",
SUMIFS(収穫記録!$P:$P,収穫記録!$D:$D,U$11,収穫記録!$I:$I,$I$5,収穫記録!$J:$J,$I$6,収穫記録!$F:$F,$H149,収穫記録!$B:$B,"&gt;="&amp;$I$3,収穫記録!$B:$B,"&lt;="&amp;$I$4)
/_xlfn.UNIQUE(_xlfn._xlws.FILTER($G:$G,$F:$F=$I$7))
/IF($I$8="総計",1,$J149/10)
),0)</f>
        <v/>
      </c>
      <c r="V149" s="58" t="str" cm="1">
        <f t="array" ref="V149">IFERROR(
IF(OR(V$11="",$H149=""),"",
SUMIFS(収穫記録!$P:$P,収穫記録!$D:$D,V$11,収穫記録!$I:$I,$I$5,収穫記録!$J:$J,$I$6,収穫記録!$F:$F,$H149,収穫記録!$B:$B,"&gt;="&amp;$I$3,収穫記録!$B:$B,"&lt;="&amp;$I$4)
/_xlfn.UNIQUE(_xlfn._xlws.FILTER($G:$G,$F:$F=$I$7))
/IF($I$8="総計",1,$J149/10)
),0)</f>
        <v/>
      </c>
      <c r="W149" s="58" t="str" cm="1">
        <f t="array" ref="W149">IFERROR(
IF(OR(W$11="",$H149=""),"",
SUMIFS(収穫記録!$P:$P,収穫記録!$D:$D,W$11,収穫記録!$I:$I,$I$5,収穫記録!$J:$J,$I$6,収穫記録!$F:$F,$H149,収穫記録!$B:$B,"&gt;="&amp;$I$3,収穫記録!$B:$B,"&lt;="&amp;$I$4)
/_xlfn.UNIQUE(_xlfn._xlws.FILTER($G:$G,$F:$F=$I$7))
/IF($I$8="総計",1,$J149/10)
),0)</f>
        <v/>
      </c>
    </row>
    <row r="150" spans="8:23">
      <c r="H150" s="27"/>
      <c r="I150" s="30"/>
      <c r="J150" s="57"/>
      <c r="K150" s="46" t="str">
        <f t="shared" si="2"/>
        <v/>
      </c>
      <c r="L150" s="47" cm="1">
        <f t="array" ref="L150">IFERROR(
IF(OR(L$11="",$H150=""),"",
SUMIFS(収穫記録!$P:$P,収穫記録!$D:$D,L$11,収穫記録!$I:$I,$I$5,収穫記録!$J:$J,$I$6,収穫記録!$F:$F,$H150,収穫記録!$B:$B,"&gt;="&amp;$I$3,収穫記録!$B:$B,"&lt;="&amp;$I$4)
/_xlfn.UNIQUE(_xlfn._xlws.FILTER($G:$G,$F:$F=$I$7))
/IF($I$8="総計",1,$J150/10)
),0)</f>
        <v>0</v>
      </c>
      <c r="M150" s="58" t="str" cm="1">
        <f t="array" ref="M150">IFERROR(
IF(OR(M$11="",$H150=""),"",
SUMIFS(収穫記録!$P:$P,収穫記録!$D:$D,M$11,収穫記録!$I:$I,$I$5,収穫記録!$J:$J,$I$6,収穫記録!$F:$F,$H150,収穫記録!$B:$B,"&gt;="&amp;$I$3,収穫記録!$B:$B,"&lt;="&amp;$I$4)
/_xlfn.UNIQUE(_xlfn._xlws.FILTER($G:$G,$F:$F=$I$7))
/IF($I$8="総計",1,$J150/10)
),0)</f>
        <v/>
      </c>
      <c r="N150" s="58" t="str" cm="1">
        <f t="array" ref="N150">IFERROR(
IF(OR(N$11="",$H150=""),"",
SUMIFS(収穫記録!$P:$P,収穫記録!$D:$D,N$11,収穫記録!$I:$I,$I$5,収穫記録!$J:$J,$I$6,収穫記録!$F:$F,$H150,収穫記録!$B:$B,"&gt;="&amp;$I$3,収穫記録!$B:$B,"&lt;="&amp;$I$4)
/_xlfn.UNIQUE(_xlfn._xlws.FILTER($G:$G,$F:$F=$I$7))
/IF($I$8="総計",1,$J150/10)
),0)</f>
        <v/>
      </c>
      <c r="O150" s="58" t="str" cm="1">
        <f t="array" ref="O150">IFERROR(
IF(OR(O$11="",$H150=""),"",
SUMIFS(収穫記録!$P:$P,収穫記録!$D:$D,O$11,収穫記録!$I:$I,$I$5,収穫記録!$J:$J,$I$6,収穫記録!$F:$F,$H150,収穫記録!$B:$B,"&gt;="&amp;$I$3,収穫記録!$B:$B,"&lt;="&amp;$I$4)
/_xlfn.UNIQUE(_xlfn._xlws.FILTER($G:$G,$F:$F=$I$7))
/IF($I$8="総計",1,$J150/10)
),0)</f>
        <v/>
      </c>
      <c r="P150" s="58" t="str" cm="1">
        <f t="array" ref="P150">IFERROR(
IF(OR(P$11="",$H150=""),"",
SUMIFS(収穫記録!$P:$P,収穫記録!$D:$D,P$11,収穫記録!$I:$I,$I$5,収穫記録!$J:$J,$I$6,収穫記録!$F:$F,$H150,収穫記録!$B:$B,"&gt;="&amp;$I$3,収穫記録!$B:$B,"&lt;="&amp;$I$4)
/_xlfn.UNIQUE(_xlfn._xlws.FILTER($G:$G,$F:$F=$I$7))
/IF($I$8="総計",1,$J150/10)
),0)</f>
        <v/>
      </c>
      <c r="Q150" s="58" t="str" cm="1">
        <f t="array" ref="Q150">IFERROR(
IF(OR(Q$11="",$H150=""),"",
SUMIFS(収穫記録!$P:$P,収穫記録!$D:$D,Q$11,収穫記録!$I:$I,$I$5,収穫記録!$J:$J,$I$6,収穫記録!$F:$F,$H150,収穫記録!$B:$B,"&gt;="&amp;$I$3,収穫記録!$B:$B,"&lt;="&amp;$I$4)
/_xlfn.UNIQUE(_xlfn._xlws.FILTER($G:$G,$F:$F=$I$7))
/IF($I$8="総計",1,$J150/10)
),0)</f>
        <v/>
      </c>
      <c r="R150" s="58" t="str" cm="1">
        <f t="array" ref="R150">IFERROR(
IF(OR(R$11="",$H150=""),"",
SUMIFS(収穫記録!$P:$P,収穫記録!$D:$D,R$11,収穫記録!$I:$I,$I$5,収穫記録!$J:$J,$I$6,収穫記録!$F:$F,$H150,収穫記録!$B:$B,"&gt;="&amp;$I$3,収穫記録!$B:$B,"&lt;="&amp;$I$4)
/_xlfn.UNIQUE(_xlfn._xlws.FILTER($G:$G,$F:$F=$I$7))
/IF($I$8="総計",1,$J150/10)
),0)</f>
        <v/>
      </c>
      <c r="S150" s="58" t="str" cm="1">
        <f t="array" ref="S150">IFERROR(
IF(OR(S$11="",$H150=""),"",
SUMIFS(収穫記録!$P:$P,収穫記録!$D:$D,S$11,収穫記録!$I:$I,$I$5,収穫記録!$J:$J,$I$6,収穫記録!$F:$F,$H150,収穫記録!$B:$B,"&gt;="&amp;$I$3,収穫記録!$B:$B,"&lt;="&amp;$I$4)
/_xlfn.UNIQUE(_xlfn._xlws.FILTER($G:$G,$F:$F=$I$7))
/IF($I$8="総計",1,$J150/10)
),0)</f>
        <v/>
      </c>
      <c r="T150" s="58" t="str" cm="1">
        <f t="array" ref="T150">IFERROR(
IF(OR(T$11="",$H150=""),"",
SUMIFS(収穫記録!$P:$P,収穫記録!$D:$D,T$11,収穫記録!$I:$I,$I$5,収穫記録!$J:$J,$I$6,収穫記録!$F:$F,$H150,収穫記録!$B:$B,"&gt;="&amp;$I$3,収穫記録!$B:$B,"&lt;="&amp;$I$4)
/_xlfn.UNIQUE(_xlfn._xlws.FILTER($G:$G,$F:$F=$I$7))
/IF($I$8="総計",1,$J150/10)
),0)</f>
        <v/>
      </c>
      <c r="U150" s="58" t="str" cm="1">
        <f t="array" ref="U150">IFERROR(
IF(OR(U$11="",$H150=""),"",
SUMIFS(収穫記録!$P:$P,収穫記録!$D:$D,U$11,収穫記録!$I:$I,$I$5,収穫記録!$J:$J,$I$6,収穫記録!$F:$F,$H150,収穫記録!$B:$B,"&gt;="&amp;$I$3,収穫記録!$B:$B,"&lt;="&amp;$I$4)
/_xlfn.UNIQUE(_xlfn._xlws.FILTER($G:$G,$F:$F=$I$7))
/IF($I$8="総計",1,$J150/10)
),0)</f>
        <v/>
      </c>
      <c r="V150" s="58" t="str" cm="1">
        <f t="array" ref="V150">IFERROR(
IF(OR(V$11="",$H150=""),"",
SUMIFS(収穫記録!$P:$P,収穫記録!$D:$D,V$11,収穫記録!$I:$I,$I$5,収穫記録!$J:$J,$I$6,収穫記録!$F:$F,$H150,収穫記録!$B:$B,"&gt;="&amp;$I$3,収穫記録!$B:$B,"&lt;="&amp;$I$4)
/_xlfn.UNIQUE(_xlfn._xlws.FILTER($G:$G,$F:$F=$I$7))
/IF($I$8="総計",1,$J150/10)
),0)</f>
        <v/>
      </c>
      <c r="W150" s="58" t="str" cm="1">
        <f t="array" ref="W150">IFERROR(
IF(OR(W$11="",$H150=""),"",
SUMIFS(収穫記録!$P:$P,収穫記録!$D:$D,W$11,収穫記録!$I:$I,$I$5,収穫記録!$J:$J,$I$6,収穫記録!$F:$F,$H150,収穫記録!$B:$B,"&gt;="&amp;$I$3,収穫記録!$B:$B,"&lt;="&amp;$I$4)
/_xlfn.UNIQUE(_xlfn._xlws.FILTER($G:$G,$F:$F=$I$7))
/IF($I$8="総計",1,$J150/10)
),0)</f>
        <v/>
      </c>
    </row>
    <row r="151" spans="8:23">
      <c r="H151" s="27"/>
      <c r="I151" s="30"/>
      <c r="J151" s="57"/>
      <c r="K151" s="46" t="str">
        <f t="shared" si="2"/>
        <v/>
      </c>
      <c r="L151" s="47" cm="1">
        <f t="array" ref="L151">IFERROR(
IF(OR(L$11="",$H151=""),"",
SUMIFS(収穫記録!$P:$P,収穫記録!$D:$D,L$11,収穫記録!$I:$I,$I$5,収穫記録!$J:$J,$I$6,収穫記録!$F:$F,$H151,収穫記録!$B:$B,"&gt;="&amp;$I$3,収穫記録!$B:$B,"&lt;="&amp;$I$4)
/_xlfn.UNIQUE(_xlfn._xlws.FILTER($G:$G,$F:$F=$I$7))
/IF($I$8="総計",1,$J151/10)
),0)</f>
        <v>0</v>
      </c>
      <c r="M151" s="58" t="str" cm="1">
        <f t="array" ref="M151">IFERROR(
IF(OR(M$11="",$H151=""),"",
SUMIFS(収穫記録!$P:$P,収穫記録!$D:$D,M$11,収穫記録!$I:$I,$I$5,収穫記録!$J:$J,$I$6,収穫記録!$F:$F,$H151,収穫記録!$B:$B,"&gt;="&amp;$I$3,収穫記録!$B:$B,"&lt;="&amp;$I$4)
/_xlfn.UNIQUE(_xlfn._xlws.FILTER($G:$G,$F:$F=$I$7))
/IF($I$8="総計",1,$J151/10)
),0)</f>
        <v/>
      </c>
      <c r="N151" s="58" t="str" cm="1">
        <f t="array" ref="N151">IFERROR(
IF(OR(N$11="",$H151=""),"",
SUMIFS(収穫記録!$P:$P,収穫記録!$D:$D,N$11,収穫記録!$I:$I,$I$5,収穫記録!$J:$J,$I$6,収穫記録!$F:$F,$H151,収穫記録!$B:$B,"&gt;="&amp;$I$3,収穫記録!$B:$B,"&lt;="&amp;$I$4)
/_xlfn.UNIQUE(_xlfn._xlws.FILTER($G:$G,$F:$F=$I$7))
/IF($I$8="総計",1,$J151/10)
),0)</f>
        <v/>
      </c>
      <c r="O151" s="58" t="str" cm="1">
        <f t="array" ref="O151">IFERROR(
IF(OR(O$11="",$H151=""),"",
SUMIFS(収穫記録!$P:$P,収穫記録!$D:$D,O$11,収穫記録!$I:$I,$I$5,収穫記録!$J:$J,$I$6,収穫記録!$F:$F,$H151,収穫記録!$B:$B,"&gt;="&amp;$I$3,収穫記録!$B:$B,"&lt;="&amp;$I$4)
/_xlfn.UNIQUE(_xlfn._xlws.FILTER($G:$G,$F:$F=$I$7))
/IF($I$8="総計",1,$J151/10)
),0)</f>
        <v/>
      </c>
      <c r="P151" s="58" t="str" cm="1">
        <f t="array" ref="P151">IFERROR(
IF(OR(P$11="",$H151=""),"",
SUMIFS(収穫記録!$P:$P,収穫記録!$D:$D,P$11,収穫記録!$I:$I,$I$5,収穫記録!$J:$J,$I$6,収穫記録!$F:$F,$H151,収穫記録!$B:$B,"&gt;="&amp;$I$3,収穫記録!$B:$B,"&lt;="&amp;$I$4)
/_xlfn.UNIQUE(_xlfn._xlws.FILTER($G:$G,$F:$F=$I$7))
/IF($I$8="総計",1,$J151/10)
),0)</f>
        <v/>
      </c>
      <c r="Q151" s="58" t="str" cm="1">
        <f t="array" ref="Q151">IFERROR(
IF(OR(Q$11="",$H151=""),"",
SUMIFS(収穫記録!$P:$P,収穫記録!$D:$D,Q$11,収穫記録!$I:$I,$I$5,収穫記録!$J:$J,$I$6,収穫記録!$F:$F,$H151,収穫記録!$B:$B,"&gt;="&amp;$I$3,収穫記録!$B:$B,"&lt;="&amp;$I$4)
/_xlfn.UNIQUE(_xlfn._xlws.FILTER($G:$G,$F:$F=$I$7))
/IF($I$8="総計",1,$J151/10)
),0)</f>
        <v/>
      </c>
      <c r="R151" s="58" t="str" cm="1">
        <f t="array" ref="R151">IFERROR(
IF(OR(R$11="",$H151=""),"",
SUMIFS(収穫記録!$P:$P,収穫記録!$D:$D,R$11,収穫記録!$I:$I,$I$5,収穫記録!$J:$J,$I$6,収穫記録!$F:$F,$H151,収穫記録!$B:$B,"&gt;="&amp;$I$3,収穫記録!$B:$B,"&lt;="&amp;$I$4)
/_xlfn.UNIQUE(_xlfn._xlws.FILTER($G:$G,$F:$F=$I$7))
/IF($I$8="総計",1,$J151/10)
),0)</f>
        <v/>
      </c>
      <c r="S151" s="58" t="str" cm="1">
        <f t="array" ref="S151">IFERROR(
IF(OR(S$11="",$H151=""),"",
SUMIFS(収穫記録!$P:$P,収穫記録!$D:$D,S$11,収穫記録!$I:$I,$I$5,収穫記録!$J:$J,$I$6,収穫記録!$F:$F,$H151,収穫記録!$B:$B,"&gt;="&amp;$I$3,収穫記録!$B:$B,"&lt;="&amp;$I$4)
/_xlfn.UNIQUE(_xlfn._xlws.FILTER($G:$G,$F:$F=$I$7))
/IF($I$8="総計",1,$J151/10)
),0)</f>
        <v/>
      </c>
      <c r="T151" s="58" t="str" cm="1">
        <f t="array" ref="T151">IFERROR(
IF(OR(T$11="",$H151=""),"",
SUMIFS(収穫記録!$P:$P,収穫記録!$D:$D,T$11,収穫記録!$I:$I,$I$5,収穫記録!$J:$J,$I$6,収穫記録!$F:$F,$H151,収穫記録!$B:$B,"&gt;="&amp;$I$3,収穫記録!$B:$B,"&lt;="&amp;$I$4)
/_xlfn.UNIQUE(_xlfn._xlws.FILTER($G:$G,$F:$F=$I$7))
/IF($I$8="総計",1,$J151/10)
),0)</f>
        <v/>
      </c>
      <c r="U151" s="58" t="str" cm="1">
        <f t="array" ref="U151">IFERROR(
IF(OR(U$11="",$H151=""),"",
SUMIFS(収穫記録!$P:$P,収穫記録!$D:$D,U$11,収穫記録!$I:$I,$I$5,収穫記録!$J:$J,$I$6,収穫記録!$F:$F,$H151,収穫記録!$B:$B,"&gt;="&amp;$I$3,収穫記録!$B:$B,"&lt;="&amp;$I$4)
/_xlfn.UNIQUE(_xlfn._xlws.FILTER($G:$G,$F:$F=$I$7))
/IF($I$8="総計",1,$J151/10)
),0)</f>
        <v/>
      </c>
      <c r="V151" s="58" t="str" cm="1">
        <f t="array" ref="V151">IFERROR(
IF(OR(V$11="",$H151=""),"",
SUMIFS(収穫記録!$P:$P,収穫記録!$D:$D,V$11,収穫記録!$I:$I,$I$5,収穫記録!$J:$J,$I$6,収穫記録!$F:$F,$H151,収穫記録!$B:$B,"&gt;="&amp;$I$3,収穫記録!$B:$B,"&lt;="&amp;$I$4)
/_xlfn.UNIQUE(_xlfn._xlws.FILTER($G:$G,$F:$F=$I$7))
/IF($I$8="総計",1,$J151/10)
),0)</f>
        <v/>
      </c>
      <c r="W151" s="58" t="str" cm="1">
        <f t="array" ref="W151">IFERROR(
IF(OR(W$11="",$H151=""),"",
SUMIFS(収穫記録!$P:$P,収穫記録!$D:$D,W$11,収穫記録!$I:$I,$I$5,収穫記録!$J:$J,$I$6,収穫記録!$F:$F,$H151,収穫記録!$B:$B,"&gt;="&amp;$I$3,収穫記録!$B:$B,"&lt;="&amp;$I$4)
/_xlfn.UNIQUE(_xlfn._xlws.FILTER($G:$G,$F:$F=$I$7))
/IF($I$8="総計",1,$J151/10)
),0)</f>
        <v/>
      </c>
    </row>
    <row r="152" spans="8:23">
      <c r="H152" s="27"/>
      <c r="I152" s="30"/>
      <c r="J152" s="57"/>
      <c r="K152" s="46" t="str">
        <f t="shared" si="2"/>
        <v/>
      </c>
      <c r="L152" s="47" cm="1">
        <f t="array" ref="L152">IFERROR(
IF(OR(L$11="",$H152=""),"",
SUMIFS(収穫記録!$P:$P,収穫記録!$D:$D,L$11,収穫記録!$I:$I,$I$5,収穫記録!$J:$J,$I$6,収穫記録!$F:$F,$H152,収穫記録!$B:$B,"&gt;="&amp;$I$3,収穫記録!$B:$B,"&lt;="&amp;$I$4)
/_xlfn.UNIQUE(_xlfn._xlws.FILTER($G:$G,$F:$F=$I$7))
/IF($I$8="総計",1,$J152/10)
),0)</f>
        <v>0</v>
      </c>
      <c r="M152" s="58" t="str" cm="1">
        <f t="array" ref="M152">IFERROR(
IF(OR(M$11="",$H152=""),"",
SUMIFS(収穫記録!$P:$P,収穫記録!$D:$D,M$11,収穫記録!$I:$I,$I$5,収穫記録!$J:$J,$I$6,収穫記録!$F:$F,$H152,収穫記録!$B:$B,"&gt;="&amp;$I$3,収穫記録!$B:$B,"&lt;="&amp;$I$4)
/_xlfn.UNIQUE(_xlfn._xlws.FILTER($G:$G,$F:$F=$I$7))
/IF($I$8="総計",1,$J152/10)
),0)</f>
        <v/>
      </c>
      <c r="N152" s="58" t="str" cm="1">
        <f t="array" ref="N152">IFERROR(
IF(OR(N$11="",$H152=""),"",
SUMIFS(収穫記録!$P:$P,収穫記録!$D:$D,N$11,収穫記録!$I:$I,$I$5,収穫記録!$J:$J,$I$6,収穫記録!$F:$F,$H152,収穫記録!$B:$B,"&gt;="&amp;$I$3,収穫記録!$B:$B,"&lt;="&amp;$I$4)
/_xlfn.UNIQUE(_xlfn._xlws.FILTER($G:$G,$F:$F=$I$7))
/IF($I$8="総計",1,$J152/10)
),0)</f>
        <v/>
      </c>
      <c r="O152" s="58" t="str" cm="1">
        <f t="array" ref="O152">IFERROR(
IF(OR(O$11="",$H152=""),"",
SUMIFS(収穫記録!$P:$P,収穫記録!$D:$D,O$11,収穫記録!$I:$I,$I$5,収穫記録!$J:$J,$I$6,収穫記録!$F:$F,$H152,収穫記録!$B:$B,"&gt;="&amp;$I$3,収穫記録!$B:$B,"&lt;="&amp;$I$4)
/_xlfn.UNIQUE(_xlfn._xlws.FILTER($G:$G,$F:$F=$I$7))
/IF($I$8="総計",1,$J152/10)
),0)</f>
        <v/>
      </c>
      <c r="P152" s="58" t="str" cm="1">
        <f t="array" ref="P152">IFERROR(
IF(OR(P$11="",$H152=""),"",
SUMIFS(収穫記録!$P:$P,収穫記録!$D:$D,P$11,収穫記録!$I:$I,$I$5,収穫記録!$J:$J,$I$6,収穫記録!$F:$F,$H152,収穫記録!$B:$B,"&gt;="&amp;$I$3,収穫記録!$B:$B,"&lt;="&amp;$I$4)
/_xlfn.UNIQUE(_xlfn._xlws.FILTER($G:$G,$F:$F=$I$7))
/IF($I$8="総計",1,$J152/10)
),0)</f>
        <v/>
      </c>
      <c r="Q152" s="58" t="str" cm="1">
        <f t="array" ref="Q152">IFERROR(
IF(OR(Q$11="",$H152=""),"",
SUMIFS(収穫記録!$P:$P,収穫記録!$D:$D,Q$11,収穫記録!$I:$I,$I$5,収穫記録!$J:$J,$I$6,収穫記録!$F:$F,$H152,収穫記録!$B:$B,"&gt;="&amp;$I$3,収穫記録!$B:$B,"&lt;="&amp;$I$4)
/_xlfn.UNIQUE(_xlfn._xlws.FILTER($G:$G,$F:$F=$I$7))
/IF($I$8="総計",1,$J152/10)
),0)</f>
        <v/>
      </c>
      <c r="R152" s="58" t="str" cm="1">
        <f t="array" ref="R152">IFERROR(
IF(OR(R$11="",$H152=""),"",
SUMIFS(収穫記録!$P:$P,収穫記録!$D:$D,R$11,収穫記録!$I:$I,$I$5,収穫記録!$J:$J,$I$6,収穫記録!$F:$F,$H152,収穫記録!$B:$B,"&gt;="&amp;$I$3,収穫記録!$B:$B,"&lt;="&amp;$I$4)
/_xlfn.UNIQUE(_xlfn._xlws.FILTER($G:$G,$F:$F=$I$7))
/IF($I$8="総計",1,$J152/10)
),0)</f>
        <v/>
      </c>
      <c r="S152" s="58" t="str" cm="1">
        <f t="array" ref="S152">IFERROR(
IF(OR(S$11="",$H152=""),"",
SUMIFS(収穫記録!$P:$P,収穫記録!$D:$D,S$11,収穫記録!$I:$I,$I$5,収穫記録!$J:$J,$I$6,収穫記録!$F:$F,$H152,収穫記録!$B:$B,"&gt;="&amp;$I$3,収穫記録!$B:$B,"&lt;="&amp;$I$4)
/_xlfn.UNIQUE(_xlfn._xlws.FILTER($G:$G,$F:$F=$I$7))
/IF($I$8="総計",1,$J152/10)
),0)</f>
        <v/>
      </c>
      <c r="T152" s="58" t="str" cm="1">
        <f t="array" ref="T152">IFERROR(
IF(OR(T$11="",$H152=""),"",
SUMIFS(収穫記録!$P:$P,収穫記録!$D:$D,T$11,収穫記録!$I:$I,$I$5,収穫記録!$J:$J,$I$6,収穫記録!$F:$F,$H152,収穫記録!$B:$B,"&gt;="&amp;$I$3,収穫記録!$B:$B,"&lt;="&amp;$I$4)
/_xlfn.UNIQUE(_xlfn._xlws.FILTER($G:$G,$F:$F=$I$7))
/IF($I$8="総計",1,$J152/10)
),0)</f>
        <v/>
      </c>
      <c r="U152" s="58" t="str" cm="1">
        <f t="array" ref="U152">IFERROR(
IF(OR(U$11="",$H152=""),"",
SUMIFS(収穫記録!$P:$P,収穫記録!$D:$D,U$11,収穫記録!$I:$I,$I$5,収穫記録!$J:$J,$I$6,収穫記録!$F:$F,$H152,収穫記録!$B:$B,"&gt;="&amp;$I$3,収穫記録!$B:$B,"&lt;="&amp;$I$4)
/_xlfn.UNIQUE(_xlfn._xlws.FILTER($G:$G,$F:$F=$I$7))
/IF($I$8="総計",1,$J152/10)
),0)</f>
        <v/>
      </c>
      <c r="V152" s="58" t="str" cm="1">
        <f t="array" ref="V152">IFERROR(
IF(OR(V$11="",$H152=""),"",
SUMIFS(収穫記録!$P:$P,収穫記録!$D:$D,V$11,収穫記録!$I:$I,$I$5,収穫記録!$J:$J,$I$6,収穫記録!$F:$F,$H152,収穫記録!$B:$B,"&gt;="&amp;$I$3,収穫記録!$B:$B,"&lt;="&amp;$I$4)
/_xlfn.UNIQUE(_xlfn._xlws.FILTER($G:$G,$F:$F=$I$7))
/IF($I$8="総計",1,$J152/10)
),0)</f>
        <v/>
      </c>
      <c r="W152" s="58" t="str" cm="1">
        <f t="array" ref="W152">IFERROR(
IF(OR(W$11="",$H152=""),"",
SUMIFS(収穫記録!$P:$P,収穫記録!$D:$D,W$11,収穫記録!$I:$I,$I$5,収穫記録!$J:$J,$I$6,収穫記録!$F:$F,$H152,収穫記録!$B:$B,"&gt;="&amp;$I$3,収穫記録!$B:$B,"&lt;="&amp;$I$4)
/_xlfn.UNIQUE(_xlfn._xlws.FILTER($G:$G,$F:$F=$I$7))
/IF($I$8="総計",1,$J152/10)
),0)</f>
        <v/>
      </c>
    </row>
    <row r="153" spans="8:23">
      <c r="H153" s="27"/>
      <c r="I153" s="30"/>
      <c r="J153" s="57"/>
      <c r="K153" s="46" t="str">
        <f t="shared" si="2"/>
        <v/>
      </c>
      <c r="L153" s="47" cm="1">
        <f t="array" ref="L153">IFERROR(
IF(OR(L$11="",$H153=""),"",
SUMIFS(収穫記録!$P:$P,収穫記録!$D:$D,L$11,収穫記録!$I:$I,$I$5,収穫記録!$J:$J,$I$6,収穫記録!$F:$F,$H153,収穫記録!$B:$B,"&gt;="&amp;$I$3,収穫記録!$B:$B,"&lt;="&amp;$I$4)
/_xlfn.UNIQUE(_xlfn._xlws.FILTER($G:$G,$F:$F=$I$7))
/IF($I$8="総計",1,$J153/10)
),0)</f>
        <v>0</v>
      </c>
      <c r="M153" s="58" t="str" cm="1">
        <f t="array" ref="M153">IFERROR(
IF(OR(M$11="",$H153=""),"",
SUMIFS(収穫記録!$P:$P,収穫記録!$D:$D,M$11,収穫記録!$I:$I,$I$5,収穫記録!$J:$J,$I$6,収穫記録!$F:$F,$H153,収穫記録!$B:$B,"&gt;="&amp;$I$3,収穫記録!$B:$B,"&lt;="&amp;$I$4)
/_xlfn.UNIQUE(_xlfn._xlws.FILTER($G:$G,$F:$F=$I$7))
/IF($I$8="総計",1,$J153/10)
),0)</f>
        <v/>
      </c>
      <c r="N153" s="58" t="str" cm="1">
        <f t="array" ref="N153">IFERROR(
IF(OR(N$11="",$H153=""),"",
SUMIFS(収穫記録!$P:$P,収穫記録!$D:$D,N$11,収穫記録!$I:$I,$I$5,収穫記録!$J:$J,$I$6,収穫記録!$F:$F,$H153,収穫記録!$B:$B,"&gt;="&amp;$I$3,収穫記録!$B:$B,"&lt;="&amp;$I$4)
/_xlfn.UNIQUE(_xlfn._xlws.FILTER($G:$G,$F:$F=$I$7))
/IF($I$8="総計",1,$J153/10)
),0)</f>
        <v/>
      </c>
      <c r="O153" s="58" t="str" cm="1">
        <f t="array" ref="O153">IFERROR(
IF(OR(O$11="",$H153=""),"",
SUMIFS(収穫記録!$P:$P,収穫記録!$D:$D,O$11,収穫記録!$I:$I,$I$5,収穫記録!$J:$J,$I$6,収穫記録!$F:$F,$H153,収穫記録!$B:$B,"&gt;="&amp;$I$3,収穫記録!$B:$B,"&lt;="&amp;$I$4)
/_xlfn.UNIQUE(_xlfn._xlws.FILTER($G:$G,$F:$F=$I$7))
/IF($I$8="総計",1,$J153/10)
),0)</f>
        <v/>
      </c>
      <c r="P153" s="58" t="str" cm="1">
        <f t="array" ref="P153">IFERROR(
IF(OR(P$11="",$H153=""),"",
SUMIFS(収穫記録!$P:$P,収穫記録!$D:$D,P$11,収穫記録!$I:$I,$I$5,収穫記録!$J:$J,$I$6,収穫記録!$F:$F,$H153,収穫記録!$B:$B,"&gt;="&amp;$I$3,収穫記録!$B:$B,"&lt;="&amp;$I$4)
/_xlfn.UNIQUE(_xlfn._xlws.FILTER($G:$G,$F:$F=$I$7))
/IF($I$8="総計",1,$J153/10)
),0)</f>
        <v/>
      </c>
      <c r="Q153" s="58" t="str" cm="1">
        <f t="array" ref="Q153">IFERROR(
IF(OR(Q$11="",$H153=""),"",
SUMIFS(収穫記録!$P:$P,収穫記録!$D:$D,Q$11,収穫記録!$I:$I,$I$5,収穫記録!$J:$J,$I$6,収穫記録!$F:$F,$H153,収穫記録!$B:$B,"&gt;="&amp;$I$3,収穫記録!$B:$B,"&lt;="&amp;$I$4)
/_xlfn.UNIQUE(_xlfn._xlws.FILTER($G:$G,$F:$F=$I$7))
/IF($I$8="総計",1,$J153/10)
),0)</f>
        <v/>
      </c>
      <c r="R153" s="58" t="str" cm="1">
        <f t="array" ref="R153">IFERROR(
IF(OR(R$11="",$H153=""),"",
SUMIFS(収穫記録!$P:$P,収穫記録!$D:$D,R$11,収穫記録!$I:$I,$I$5,収穫記録!$J:$J,$I$6,収穫記録!$F:$F,$H153,収穫記録!$B:$B,"&gt;="&amp;$I$3,収穫記録!$B:$B,"&lt;="&amp;$I$4)
/_xlfn.UNIQUE(_xlfn._xlws.FILTER($G:$G,$F:$F=$I$7))
/IF($I$8="総計",1,$J153/10)
),0)</f>
        <v/>
      </c>
      <c r="S153" s="58" t="str" cm="1">
        <f t="array" ref="S153">IFERROR(
IF(OR(S$11="",$H153=""),"",
SUMIFS(収穫記録!$P:$P,収穫記録!$D:$D,S$11,収穫記録!$I:$I,$I$5,収穫記録!$J:$J,$I$6,収穫記録!$F:$F,$H153,収穫記録!$B:$B,"&gt;="&amp;$I$3,収穫記録!$B:$B,"&lt;="&amp;$I$4)
/_xlfn.UNIQUE(_xlfn._xlws.FILTER($G:$G,$F:$F=$I$7))
/IF($I$8="総計",1,$J153/10)
),0)</f>
        <v/>
      </c>
      <c r="T153" s="58" t="str" cm="1">
        <f t="array" ref="T153">IFERROR(
IF(OR(T$11="",$H153=""),"",
SUMIFS(収穫記録!$P:$P,収穫記録!$D:$D,T$11,収穫記録!$I:$I,$I$5,収穫記録!$J:$J,$I$6,収穫記録!$F:$F,$H153,収穫記録!$B:$B,"&gt;="&amp;$I$3,収穫記録!$B:$B,"&lt;="&amp;$I$4)
/_xlfn.UNIQUE(_xlfn._xlws.FILTER($G:$G,$F:$F=$I$7))
/IF($I$8="総計",1,$J153/10)
),0)</f>
        <v/>
      </c>
      <c r="U153" s="58" t="str" cm="1">
        <f t="array" ref="U153">IFERROR(
IF(OR(U$11="",$H153=""),"",
SUMIFS(収穫記録!$P:$P,収穫記録!$D:$D,U$11,収穫記録!$I:$I,$I$5,収穫記録!$J:$J,$I$6,収穫記録!$F:$F,$H153,収穫記録!$B:$B,"&gt;="&amp;$I$3,収穫記録!$B:$B,"&lt;="&amp;$I$4)
/_xlfn.UNIQUE(_xlfn._xlws.FILTER($G:$G,$F:$F=$I$7))
/IF($I$8="総計",1,$J153/10)
),0)</f>
        <v/>
      </c>
      <c r="V153" s="58" t="str" cm="1">
        <f t="array" ref="V153">IFERROR(
IF(OR(V$11="",$H153=""),"",
SUMIFS(収穫記録!$P:$P,収穫記録!$D:$D,V$11,収穫記録!$I:$I,$I$5,収穫記録!$J:$J,$I$6,収穫記録!$F:$F,$H153,収穫記録!$B:$B,"&gt;="&amp;$I$3,収穫記録!$B:$B,"&lt;="&amp;$I$4)
/_xlfn.UNIQUE(_xlfn._xlws.FILTER($G:$G,$F:$F=$I$7))
/IF($I$8="総計",1,$J153/10)
),0)</f>
        <v/>
      </c>
      <c r="W153" s="58" t="str" cm="1">
        <f t="array" ref="W153">IFERROR(
IF(OR(W$11="",$H153=""),"",
SUMIFS(収穫記録!$P:$P,収穫記録!$D:$D,W$11,収穫記録!$I:$I,$I$5,収穫記録!$J:$J,$I$6,収穫記録!$F:$F,$H153,収穫記録!$B:$B,"&gt;="&amp;$I$3,収穫記録!$B:$B,"&lt;="&amp;$I$4)
/_xlfn.UNIQUE(_xlfn._xlws.FILTER($G:$G,$F:$F=$I$7))
/IF($I$8="総計",1,$J153/10)
),0)</f>
        <v/>
      </c>
    </row>
    <row r="154" spans="8:23">
      <c r="H154" s="27"/>
      <c r="I154" s="30"/>
      <c r="J154" s="57"/>
      <c r="K154" s="46" t="str">
        <f t="shared" si="2"/>
        <v/>
      </c>
      <c r="L154" s="47" cm="1">
        <f t="array" ref="L154">IFERROR(
IF(OR(L$11="",$H154=""),"",
SUMIFS(収穫記録!$P:$P,収穫記録!$D:$D,L$11,収穫記録!$I:$I,$I$5,収穫記録!$J:$J,$I$6,収穫記録!$F:$F,$H154,収穫記録!$B:$B,"&gt;="&amp;$I$3,収穫記録!$B:$B,"&lt;="&amp;$I$4)
/_xlfn.UNIQUE(_xlfn._xlws.FILTER($G:$G,$F:$F=$I$7))
/IF($I$8="総計",1,$J154/10)
),0)</f>
        <v>0</v>
      </c>
      <c r="M154" s="58" t="str" cm="1">
        <f t="array" ref="M154">IFERROR(
IF(OR(M$11="",$H154=""),"",
SUMIFS(収穫記録!$P:$P,収穫記録!$D:$D,M$11,収穫記録!$I:$I,$I$5,収穫記録!$J:$J,$I$6,収穫記録!$F:$F,$H154,収穫記録!$B:$B,"&gt;="&amp;$I$3,収穫記録!$B:$B,"&lt;="&amp;$I$4)
/_xlfn.UNIQUE(_xlfn._xlws.FILTER($G:$G,$F:$F=$I$7))
/IF($I$8="総計",1,$J154/10)
),0)</f>
        <v/>
      </c>
      <c r="N154" s="58" t="str" cm="1">
        <f t="array" ref="N154">IFERROR(
IF(OR(N$11="",$H154=""),"",
SUMIFS(収穫記録!$P:$P,収穫記録!$D:$D,N$11,収穫記録!$I:$I,$I$5,収穫記録!$J:$J,$I$6,収穫記録!$F:$F,$H154,収穫記録!$B:$B,"&gt;="&amp;$I$3,収穫記録!$B:$B,"&lt;="&amp;$I$4)
/_xlfn.UNIQUE(_xlfn._xlws.FILTER($G:$G,$F:$F=$I$7))
/IF($I$8="総計",1,$J154/10)
),0)</f>
        <v/>
      </c>
      <c r="O154" s="58" t="str" cm="1">
        <f t="array" ref="O154">IFERROR(
IF(OR(O$11="",$H154=""),"",
SUMIFS(収穫記録!$P:$P,収穫記録!$D:$D,O$11,収穫記録!$I:$I,$I$5,収穫記録!$J:$J,$I$6,収穫記録!$F:$F,$H154,収穫記録!$B:$B,"&gt;="&amp;$I$3,収穫記録!$B:$B,"&lt;="&amp;$I$4)
/_xlfn.UNIQUE(_xlfn._xlws.FILTER($G:$G,$F:$F=$I$7))
/IF($I$8="総計",1,$J154/10)
),0)</f>
        <v/>
      </c>
      <c r="P154" s="58" t="str" cm="1">
        <f t="array" ref="P154">IFERROR(
IF(OR(P$11="",$H154=""),"",
SUMIFS(収穫記録!$P:$P,収穫記録!$D:$D,P$11,収穫記録!$I:$I,$I$5,収穫記録!$J:$J,$I$6,収穫記録!$F:$F,$H154,収穫記録!$B:$B,"&gt;="&amp;$I$3,収穫記録!$B:$B,"&lt;="&amp;$I$4)
/_xlfn.UNIQUE(_xlfn._xlws.FILTER($G:$G,$F:$F=$I$7))
/IF($I$8="総計",1,$J154/10)
),0)</f>
        <v/>
      </c>
      <c r="Q154" s="58" t="str" cm="1">
        <f t="array" ref="Q154">IFERROR(
IF(OR(Q$11="",$H154=""),"",
SUMIFS(収穫記録!$P:$P,収穫記録!$D:$D,Q$11,収穫記録!$I:$I,$I$5,収穫記録!$J:$J,$I$6,収穫記録!$F:$F,$H154,収穫記録!$B:$B,"&gt;="&amp;$I$3,収穫記録!$B:$B,"&lt;="&amp;$I$4)
/_xlfn.UNIQUE(_xlfn._xlws.FILTER($G:$G,$F:$F=$I$7))
/IF($I$8="総計",1,$J154/10)
),0)</f>
        <v/>
      </c>
      <c r="R154" s="58" t="str" cm="1">
        <f t="array" ref="R154">IFERROR(
IF(OR(R$11="",$H154=""),"",
SUMIFS(収穫記録!$P:$P,収穫記録!$D:$D,R$11,収穫記録!$I:$I,$I$5,収穫記録!$J:$J,$I$6,収穫記録!$F:$F,$H154,収穫記録!$B:$B,"&gt;="&amp;$I$3,収穫記録!$B:$B,"&lt;="&amp;$I$4)
/_xlfn.UNIQUE(_xlfn._xlws.FILTER($G:$G,$F:$F=$I$7))
/IF($I$8="総計",1,$J154/10)
),0)</f>
        <v/>
      </c>
      <c r="S154" s="58" t="str" cm="1">
        <f t="array" ref="S154">IFERROR(
IF(OR(S$11="",$H154=""),"",
SUMIFS(収穫記録!$P:$P,収穫記録!$D:$D,S$11,収穫記録!$I:$I,$I$5,収穫記録!$J:$J,$I$6,収穫記録!$F:$F,$H154,収穫記録!$B:$B,"&gt;="&amp;$I$3,収穫記録!$B:$B,"&lt;="&amp;$I$4)
/_xlfn.UNIQUE(_xlfn._xlws.FILTER($G:$G,$F:$F=$I$7))
/IF($I$8="総計",1,$J154/10)
),0)</f>
        <v/>
      </c>
      <c r="T154" s="58" t="str" cm="1">
        <f t="array" ref="T154">IFERROR(
IF(OR(T$11="",$H154=""),"",
SUMIFS(収穫記録!$P:$P,収穫記録!$D:$D,T$11,収穫記録!$I:$I,$I$5,収穫記録!$J:$J,$I$6,収穫記録!$F:$F,$H154,収穫記録!$B:$B,"&gt;="&amp;$I$3,収穫記録!$B:$B,"&lt;="&amp;$I$4)
/_xlfn.UNIQUE(_xlfn._xlws.FILTER($G:$G,$F:$F=$I$7))
/IF($I$8="総計",1,$J154/10)
),0)</f>
        <v/>
      </c>
      <c r="U154" s="58" t="str" cm="1">
        <f t="array" ref="U154">IFERROR(
IF(OR(U$11="",$H154=""),"",
SUMIFS(収穫記録!$P:$P,収穫記録!$D:$D,U$11,収穫記録!$I:$I,$I$5,収穫記録!$J:$J,$I$6,収穫記録!$F:$F,$H154,収穫記録!$B:$B,"&gt;="&amp;$I$3,収穫記録!$B:$B,"&lt;="&amp;$I$4)
/_xlfn.UNIQUE(_xlfn._xlws.FILTER($G:$G,$F:$F=$I$7))
/IF($I$8="総計",1,$J154/10)
),0)</f>
        <v/>
      </c>
      <c r="V154" s="58" t="str" cm="1">
        <f t="array" ref="V154">IFERROR(
IF(OR(V$11="",$H154=""),"",
SUMIFS(収穫記録!$P:$P,収穫記録!$D:$D,V$11,収穫記録!$I:$I,$I$5,収穫記録!$J:$J,$I$6,収穫記録!$F:$F,$H154,収穫記録!$B:$B,"&gt;="&amp;$I$3,収穫記録!$B:$B,"&lt;="&amp;$I$4)
/_xlfn.UNIQUE(_xlfn._xlws.FILTER($G:$G,$F:$F=$I$7))
/IF($I$8="総計",1,$J154/10)
),0)</f>
        <v/>
      </c>
      <c r="W154" s="58" t="str" cm="1">
        <f t="array" ref="W154">IFERROR(
IF(OR(W$11="",$H154=""),"",
SUMIFS(収穫記録!$P:$P,収穫記録!$D:$D,W$11,収穫記録!$I:$I,$I$5,収穫記録!$J:$J,$I$6,収穫記録!$F:$F,$H154,収穫記録!$B:$B,"&gt;="&amp;$I$3,収穫記録!$B:$B,"&lt;="&amp;$I$4)
/_xlfn.UNIQUE(_xlfn._xlws.FILTER($G:$G,$F:$F=$I$7))
/IF($I$8="総計",1,$J154/10)
),0)</f>
        <v/>
      </c>
    </row>
    <row r="155" spans="8:23">
      <c r="H155" s="27"/>
      <c r="I155" s="30"/>
      <c r="J155" s="57"/>
      <c r="K155" s="46" t="str">
        <f t="shared" si="2"/>
        <v/>
      </c>
      <c r="L155" s="47" cm="1">
        <f t="array" ref="L155">IFERROR(
IF(OR(L$11="",$H155=""),"",
SUMIFS(収穫記録!$P:$P,収穫記録!$D:$D,L$11,収穫記録!$I:$I,$I$5,収穫記録!$J:$J,$I$6,収穫記録!$F:$F,$H155,収穫記録!$B:$B,"&gt;="&amp;$I$3,収穫記録!$B:$B,"&lt;="&amp;$I$4)
/_xlfn.UNIQUE(_xlfn._xlws.FILTER($G:$G,$F:$F=$I$7))
/IF($I$8="総計",1,$J155/10)
),0)</f>
        <v>0</v>
      </c>
      <c r="M155" s="58" t="str" cm="1">
        <f t="array" ref="M155">IFERROR(
IF(OR(M$11="",$H155=""),"",
SUMIFS(収穫記録!$P:$P,収穫記録!$D:$D,M$11,収穫記録!$I:$I,$I$5,収穫記録!$J:$J,$I$6,収穫記録!$F:$F,$H155,収穫記録!$B:$B,"&gt;="&amp;$I$3,収穫記録!$B:$B,"&lt;="&amp;$I$4)
/_xlfn.UNIQUE(_xlfn._xlws.FILTER($G:$G,$F:$F=$I$7))
/IF($I$8="総計",1,$J155/10)
),0)</f>
        <v/>
      </c>
      <c r="N155" s="58" t="str" cm="1">
        <f t="array" ref="N155">IFERROR(
IF(OR(N$11="",$H155=""),"",
SUMIFS(収穫記録!$P:$P,収穫記録!$D:$D,N$11,収穫記録!$I:$I,$I$5,収穫記録!$J:$J,$I$6,収穫記録!$F:$F,$H155,収穫記録!$B:$B,"&gt;="&amp;$I$3,収穫記録!$B:$B,"&lt;="&amp;$I$4)
/_xlfn.UNIQUE(_xlfn._xlws.FILTER($G:$G,$F:$F=$I$7))
/IF($I$8="総計",1,$J155/10)
),0)</f>
        <v/>
      </c>
      <c r="O155" s="58" t="str" cm="1">
        <f t="array" ref="O155">IFERROR(
IF(OR(O$11="",$H155=""),"",
SUMIFS(収穫記録!$P:$P,収穫記録!$D:$D,O$11,収穫記録!$I:$I,$I$5,収穫記録!$J:$J,$I$6,収穫記録!$F:$F,$H155,収穫記録!$B:$B,"&gt;="&amp;$I$3,収穫記録!$B:$B,"&lt;="&amp;$I$4)
/_xlfn.UNIQUE(_xlfn._xlws.FILTER($G:$G,$F:$F=$I$7))
/IF($I$8="総計",1,$J155/10)
),0)</f>
        <v/>
      </c>
      <c r="P155" s="58" t="str" cm="1">
        <f t="array" ref="P155">IFERROR(
IF(OR(P$11="",$H155=""),"",
SUMIFS(収穫記録!$P:$P,収穫記録!$D:$D,P$11,収穫記録!$I:$I,$I$5,収穫記録!$J:$J,$I$6,収穫記録!$F:$F,$H155,収穫記録!$B:$B,"&gt;="&amp;$I$3,収穫記録!$B:$B,"&lt;="&amp;$I$4)
/_xlfn.UNIQUE(_xlfn._xlws.FILTER($G:$G,$F:$F=$I$7))
/IF($I$8="総計",1,$J155/10)
),0)</f>
        <v/>
      </c>
      <c r="Q155" s="58" t="str" cm="1">
        <f t="array" ref="Q155">IFERROR(
IF(OR(Q$11="",$H155=""),"",
SUMIFS(収穫記録!$P:$P,収穫記録!$D:$D,Q$11,収穫記録!$I:$I,$I$5,収穫記録!$J:$J,$I$6,収穫記録!$F:$F,$H155,収穫記録!$B:$B,"&gt;="&amp;$I$3,収穫記録!$B:$B,"&lt;="&amp;$I$4)
/_xlfn.UNIQUE(_xlfn._xlws.FILTER($G:$G,$F:$F=$I$7))
/IF($I$8="総計",1,$J155/10)
),0)</f>
        <v/>
      </c>
      <c r="R155" s="58" t="str" cm="1">
        <f t="array" ref="R155">IFERROR(
IF(OR(R$11="",$H155=""),"",
SUMIFS(収穫記録!$P:$P,収穫記録!$D:$D,R$11,収穫記録!$I:$I,$I$5,収穫記録!$J:$J,$I$6,収穫記録!$F:$F,$H155,収穫記録!$B:$B,"&gt;="&amp;$I$3,収穫記録!$B:$B,"&lt;="&amp;$I$4)
/_xlfn.UNIQUE(_xlfn._xlws.FILTER($G:$G,$F:$F=$I$7))
/IF($I$8="総計",1,$J155/10)
),0)</f>
        <v/>
      </c>
      <c r="S155" s="58" t="str" cm="1">
        <f t="array" ref="S155">IFERROR(
IF(OR(S$11="",$H155=""),"",
SUMIFS(収穫記録!$P:$P,収穫記録!$D:$D,S$11,収穫記録!$I:$I,$I$5,収穫記録!$J:$J,$I$6,収穫記録!$F:$F,$H155,収穫記録!$B:$B,"&gt;="&amp;$I$3,収穫記録!$B:$B,"&lt;="&amp;$I$4)
/_xlfn.UNIQUE(_xlfn._xlws.FILTER($G:$G,$F:$F=$I$7))
/IF($I$8="総計",1,$J155/10)
),0)</f>
        <v/>
      </c>
      <c r="T155" s="58" t="str" cm="1">
        <f t="array" ref="T155">IFERROR(
IF(OR(T$11="",$H155=""),"",
SUMIFS(収穫記録!$P:$P,収穫記録!$D:$D,T$11,収穫記録!$I:$I,$I$5,収穫記録!$J:$J,$I$6,収穫記録!$F:$F,$H155,収穫記録!$B:$B,"&gt;="&amp;$I$3,収穫記録!$B:$B,"&lt;="&amp;$I$4)
/_xlfn.UNIQUE(_xlfn._xlws.FILTER($G:$G,$F:$F=$I$7))
/IF($I$8="総計",1,$J155/10)
),0)</f>
        <v/>
      </c>
      <c r="U155" s="58" t="str" cm="1">
        <f t="array" ref="U155">IFERROR(
IF(OR(U$11="",$H155=""),"",
SUMIFS(収穫記録!$P:$P,収穫記録!$D:$D,U$11,収穫記録!$I:$I,$I$5,収穫記録!$J:$J,$I$6,収穫記録!$F:$F,$H155,収穫記録!$B:$B,"&gt;="&amp;$I$3,収穫記録!$B:$B,"&lt;="&amp;$I$4)
/_xlfn.UNIQUE(_xlfn._xlws.FILTER($G:$G,$F:$F=$I$7))
/IF($I$8="総計",1,$J155/10)
),0)</f>
        <v/>
      </c>
      <c r="V155" s="58" t="str" cm="1">
        <f t="array" ref="V155">IFERROR(
IF(OR(V$11="",$H155=""),"",
SUMIFS(収穫記録!$P:$P,収穫記録!$D:$D,V$11,収穫記録!$I:$I,$I$5,収穫記録!$J:$J,$I$6,収穫記録!$F:$F,$H155,収穫記録!$B:$B,"&gt;="&amp;$I$3,収穫記録!$B:$B,"&lt;="&amp;$I$4)
/_xlfn.UNIQUE(_xlfn._xlws.FILTER($G:$G,$F:$F=$I$7))
/IF($I$8="総計",1,$J155/10)
),0)</f>
        <v/>
      </c>
      <c r="W155" s="58" t="str" cm="1">
        <f t="array" ref="W155">IFERROR(
IF(OR(W$11="",$H155=""),"",
SUMIFS(収穫記録!$P:$P,収穫記録!$D:$D,W$11,収穫記録!$I:$I,$I$5,収穫記録!$J:$J,$I$6,収穫記録!$F:$F,$H155,収穫記録!$B:$B,"&gt;="&amp;$I$3,収穫記録!$B:$B,"&lt;="&amp;$I$4)
/_xlfn.UNIQUE(_xlfn._xlws.FILTER($G:$G,$F:$F=$I$7))
/IF($I$8="総計",1,$J155/10)
),0)</f>
        <v/>
      </c>
    </row>
    <row r="156" spans="8:23">
      <c r="H156" s="27"/>
      <c r="I156" s="30"/>
      <c r="J156" s="57"/>
      <c r="K156" s="46" t="str">
        <f t="shared" si="2"/>
        <v/>
      </c>
      <c r="L156" s="47" cm="1">
        <f t="array" ref="L156">IFERROR(
IF(OR(L$11="",$H156=""),"",
SUMIFS(収穫記録!$P:$P,収穫記録!$D:$D,L$11,収穫記録!$I:$I,$I$5,収穫記録!$J:$J,$I$6,収穫記録!$F:$F,$H156,収穫記録!$B:$B,"&gt;="&amp;$I$3,収穫記録!$B:$B,"&lt;="&amp;$I$4)
/_xlfn.UNIQUE(_xlfn._xlws.FILTER($G:$G,$F:$F=$I$7))
/IF($I$8="総計",1,$J156/10)
),0)</f>
        <v>0</v>
      </c>
      <c r="M156" s="58" t="str" cm="1">
        <f t="array" ref="M156">IFERROR(
IF(OR(M$11="",$H156=""),"",
SUMIFS(収穫記録!$P:$P,収穫記録!$D:$D,M$11,収穫記録!$I:$I,$I$5,収穫記録!$J:$J,$I$6,収穫記録!$F:$F,$H156,収穫記録!$B:$B,"&gt;="&amp;$I$3,収穫記録!$B:$B,"&lt;="&amp;$I$4)
/_xlfn.UNIQUE(_xlfn._xlws.FILTER($G:$G,$F:$F=$I$7))
/IF($I$8="総計",1,$J156/10)
),0)</f>
        <v/>
      </c>
      <c r="N156" s="58" t="str" cm="1">
        <f t="array" ref="N156">IFERROR(
IF(OR(N$11="",$H156=""),"",
SUMIFS(収穫記録!$P:$P,収穫記録!$D:$D,N$11,収穫記録!$I:$I,$I$5,収穫記録!$J:$J,$I$6,収穫記録!$F:$F,$H156,収穫記録!$B:$B,"&gt;="&amp;$I$3,収穫記録!$B:$B,"&lt;="&amp;$I$4)
/_xlfn.UNIQUE(_xlfn._xlws.FILTER($G:$G,$F:$F=$I$7))
/IF($I$8="総計",1,$J156/10)
),0)</f>
        <v/>
      </c>
      <c r="O156" s="58" t="str" cm="1">
        <f t="array" ref="O156">IFERROR(
IF(OR(O$11="",$H156=""),"",
SUMIFS(収穫記録!$P:$P,収穫記録!$D:$D,O$11,収穫記録!$I:$I,$I$5,収穫記録!$J:$J,$I$6,収穫記録!$F:$F,$H156,収穫記録!$B:$B,"&gt;="&amp;$I$3,収穫記録!$B:$B,"&lt;="&amp;$I$4)
/_xlfn.UNIQUE(_xlfn._xlws.FILTER($G:$G,$F:$F=$I$7))
/IF($I$8="総計",1,$J156/10)
),0)</f>
        <v/>
      </c>
      <c r="P156" s="58" t="str" cm="1">
        <f t="array" ref="P156">IFERROR(
IF(OR(P$11="",$H156=""),"",
SUMIFS(収穫記録!$P:$P,収穫記録!$D:$D,P$11,収穫記録!$I:$I,$I$5,収穫記録!$J:$J,$I$6,収穫記録!$F:$F,$H156,収穫記録!$B:$B,"&gt;="&amp;$I$3,収穫記録!$B:$B,"&lt;="&amp;$I$4)
/_xlfn.UNIQUE(_xlfn._xlws.FILTER($G:$G,$F:$F=$I$7))
/IF($I$8="総計",1,$J156/10)
),0)</f>
        <v/>
      </c>
      <c r="Q156" s="58" t="str" cm="1">
        <f t="array" ref="Q156">IFERROR(
IF(OR(Q$11="",$H156=""),"",
SUMIFS(収穫記録!$P:$P,収穫記録!$D:$D,Q$11,収穫記録!$I:$I,$I$5,収穫記録!$J:$J,$I$6,収穫記録!$F:$F,$H156,収穫記録!$B:$B,"&gt;="&amp;$I$3,収穫記録!$B:$B,"&lt;="&amp;$I$4)
/_xlfn.UNIQUE(_xlfn._xlws.FILTER($G:$G,$F:$F=$I$7))
/IF($I$8="総計",1,$J156/10)
),0)</f>
        <v/>
      </c>
      <c r="R156" s="58" t="str" cm="1">
        <f t="array" ref="R156">IFERROR(
IF(OR(R$11="",$H156=""),"",
SUMIFS(収穫記録!$P:$P,収穫記録!$D:$D,R$11,収穫記録!$I:$I,$I$5,収穫記録!$J:$J,$I$6,収穫記録!$F:$F,$H156,収穫記録!$B:$B,"&gt;="&amp;$I$3,収穫記録!$B:$B,"&lt;="&amp;$I$4)
/_xlfn.UNIQUE(_xlfn._xlws.FILTER($G:$G,$F:$F=$I$7))
/IF($I$8="総計",1,$J156/10)
),0)</f>
        <v/>
      </c>
      <c r="S156" s="58" t="str" cm="1">
        <f t="array" ref="S156">IFERROR(
IF(OR(S$11="",$H156=""),"",
SUMIFS(収穫記録!$P:$P,収穫記録!$D:$D,S$11,収穫記録!$I:$I,$I$5,収穫記録!$J:$J,$I$6,収穫記録!$F:$F,$H156,収穫記録!$B:$B,"&gt;="&amp;$I$3,収穫記録!$B:$B,"&lt;="&amp;$I$4)
/_xlfn.UNIQUE(_xlfn._xlws.FILTER($G:$G,$F:$F=$I$7))
/IF($I$8="総計",1,$J156/10)
),0)</f>
        <v/>
      </c>
      <c r="T156" s="58" t="str" cm="1">
        <f t="array" ref="T156">IFERROR(
IF(OR(T$11="",$H156=""),"",
SUMIFS(収穫記録!$P:$P,収穫記録!$D:$D,T$11,収穫記録!$I:$I,$I$5,収穫記録!$J:$J,$I$6,収穫記録!$F:$F,$H156,収穫記録!$B:$B,"&gt;="&amp;$I$3,収穫記録!$B:$B,"&lt;="&amp;$I$4)
/_xlfn.UNIQUE(_xlfn._xlws.FILTER($G:$G,$F:$F=$I$7))
/IF($I$8="総計",1,$J156/10)
),0)</f>
        <v/>
      </c>
      <c r="U156" s="58" t="str" cm="1">
        <f t="array" ref="U156">IFERROR(
IF(OR(U$11="",$H156=""),"",
SUMIFS(収穫記録!$P:$P,収穫記録!$D:$D,U$11,収穫記録!$I:$I,$I$5,収穫記録!$J:$J,$I$6,収穫記録!$F:$F,$H156,収穫記録!$B:$B,"&gt;="&amp;$I$3,収穫記録!$B:$B,"&lt;="&amp;$I$4)
/_xlfn.UNIQUE(_xlfn._xlws.FILTER($G:$G,$F:$F=$I$7))
/IF($I$8="総計",1,$J156/10)
),0)</f>
        <v/>
      </c>
      <c r="V156" s="58" t="str" cm="1">
        <f t="array" ref="V156">IFERROR(
IF(OR(V$11="",$H156=""),"",
SUMIFS(収穫記録!$P:$P,収穫記録!$D:$D,V$11,収穫記録!$I:$I,$I$5,収穫記録!$J:$J,$I$6,収穫記録!$F:$F,$H156,収穫記録!$B:$B,"&gt;="&amp;$I$3,収穫記録!$B:$B,"&lt;="&amp;$I$4)
/_xlfn.UNIQUE(_xlfn._xlws.FILTER($G:$G,$F:$F=$I$7))
/IF($I$8="総計",1,$J156/10)
),0)</f>
        <v/>
      </c>
      <c r="W156" s="58" t="str" cm="1">
        <f t="array" ref="W156">IFERROR(
IF(OR(W$11="",$H156=""),"",
SUMIFS(収穫記録!$P:$P,収穫記録!$D:$D,W$11,収穫記録!$I:$I,$I$5,収穫記録!$J:$J,$I$6,収穫記録!$F:$F,$H156,収穫記録!$B:$B,"&gt;="&amp;$I$3,収穫記録!$B:$B,"&lt;="&amp;$I$4)
/_xlfn.UNIQUE(_xlfn._xlws.FILTER($G:$G,$F:$F=$I$7))
/IF($I$8="総計",1,$J156/10)
),0)</f>
        <v/>
      </c>
    </row>
    <row r="157" spans="8:23">
      <c r="H157" s="27"/>
      <c r="I157" s="30"/>
      <c r="J157" s="57"/>
      <c r="K157" s="46" t="str">
        <f t="shared" si="2"/>
        <v/>
      </c>
      <c r="L157" s="47" cm="1">
        <f t="array" ref="L157">IFERROR(
IF(OR(L$11="",$H157=""),"",
SUMIFS(収穫記録!$P:$P,収穫記録!$D:$D,L$11,収穫記録!$I:$I,$I$5,収穫記録!$J:$J,$I$6,収穫記録!$F:$F,$H157,収穫記録!$B:$B,"&gt;="&amp;$I$3,収穫記録!$B:$B,"&lt;="&amp;$I$4)
/_xlfn.UNIQUE(_xlfn._xlws.FILTER($G:$G,$F:$F=$I$7))
/IF($I$8="総計",1,$J157/10)
),0)</f>
        <v>0</v>
      </c>
      <c r="M157" s="58" t="str" cm="1">
        <f t="array" ref="M157">IFERROR(
IF(OR(M$11="",$H157=""),"",
SUMIFS(収穫記録!$P:$P,収穫記録!$D:$D,M$11,収穫記録!$I:$I,$I$5,収穫記録!$J:$J,$I$6,収穫記録!$F:$F,$H157,収穫記録!$B:$B,"&gt;="&amp;$I$3,収穫記録!$B:$B,"&lt;="&amp;$I$4)
/_xlfn.UNIQUE(_xlfn._xlws.FILTER($G:$G,$F:$F=$I$7))
/IF($I$8="総計",1,$J157/10)
),0)</f>
        <v/>
      </c>
      <c r="N157" s="58" t="str" cm="1">
        <f t="array" ref="N157">IFERROR(
IF(OR(N$11="",$H157=""),"",
SUMIFS(収穫記録!$P:$P,収穫記録!$D:$D,N$11,収穫記録!$I:$I,$I$5,収穫記録!$J:$J,$I$6,収穫記録!$F:$F,$H157,収穫記録!$B:$B,"&gt;="&amp;$I$3,収穫記録!$B:$B,"&lt;="&amp;$I$4)
/_xlfn.UNIQUE(_xlfn._xlws.FILTER($G:$G,$F:$F=$I$7))
/IF($I$8="総計",1,$J157/10)
),0)</f>
        <v/>
      </c>
      <c r="O157" s="58" t="str" cm="1">
        <f t="array" ref="O157">IFERROR(
IF(OR(O$11="",$H157=""),"",
SUMIFS(収穫記録!$P:$P,収穫記録!$D:$D,O$11,収穫記録!$I:$I,$I$5,収穫記録!$J:$J,$I$6,収穫記録!$F:$F,$H157,収穫記録!$B:$B,"&gt;="&amp;$I$3,収穫記録!$B:$B,"&lt;="&amp;$I$4)
/_xlfn.UNIQUE(_xlfn._xlws.FILTER($G:$G,$F:$F=$I$7))
/IF($I$8="総計",1,$J157/10)
),0)</f>
        <v/>
      </c>
      <c r="P157" s="58" t="str" cm="1">
        <f t="array" ref="P157">IFERROR(
IF(OR(P$11="",$H157=""),"",
SUMIFS(収穫記録!$P:$P,収穫記録!$D:$D,P$11,収穫記録!$I:$I,$I$5,収穫記録!$J:$J,$I$6,収穫記録!$F:$F,$H157,収穫記録!$B:$B,"&gt;="&amp;$I$3,収穫記録!$B:$B,"&lt;="&amp;$I$4)
/_xlfn.UNIQUE(_xlfn._xlws.FILTER($G:$G,$F:$F=$I$7))
/IF($I$8="総計",1,$J157/10)
),0)</f>
        <v/>
      </c>
      <c r="Q157" s="58" t="str" cm="1">
        <f t="array" ref="Q157">IFERROR(
IF(OR(Q$11="",$H157=""),"",
SUMIFS(収穫記録!$P:$P,収穫記録!$D:$D,Q$11,収穫記録!$I:$I,$I$5,収穫記録!$J:$J,$I$6,収穫記録!$F:$F,$H157,収穫記録!$B:$B,"&gt;="&amp;$I$3,収穫記録!$B:$B,"&lt;="&amp;$I$4)
/_xlfn.UNIQUE(_xlfn._xlws.FILTER($G:$G,$F:$F=$I$7))
/IF($I$8="総計",1,$J157/10)
),0)</f>
        <v/>
      </c>
      <c r="R157" s="58" t="str" cm="1">
        <f t="array" ref="R157">IFERROR(
IF(OR(R$11="",$H157=""),"",
SUMIFS(収穫記録!$P:$P,収穫記録!$D:$D,R$11,収穫記録!$I:$I,$I$5,収穫記録!$J:$J,$I$6,収穫記録!$F:$F,$H157,収穫記録!$B:$B,"&gt;="&amp;$I$3,収穫記録!$B:$B,"&lt;="&amp;$I$4)
/_xlfn.UNIQUE(_xlfn._xlws.FILTER($G:$G,$F:$F=$I$7))
/IF($I$8="総計",1,$J157/10)
),0)</f>
        <v/>
      </c>
      <c r="S157" s="58" t="str" cm="1">
        <f t="array" ref="S157">IFERROR(
IF(OR(S$11="",$H157=""),"",
SUMIFS(収穫記録!$P:$P,収穫記録!$D:$D,S$11,収穫記録!$I:$I,$I$5,収穫記録!$J:$J,$I$6,収穫記録!$F:$F,$H157,収穫記録!$B:$B,"&gt;="&amp;$I$3,収穫記録!$B:$B,"&lt;="&amp;$I$4)
/_xlfn.UNIQUE(_xlfn._xlws.FILTER($G:$G,$F:$F=$I$7))
/IF($I$8="総計",1,$J157/10)
),0)</f>
        <v/>
      </c>
      <c r="T157" s="58" t="str" cm="1">
        <f t="array" ref="T157">IFERROR(
IF(OR(T$11="",$H157=""),"",
SUMIFS(収穫記録!$P:$P,収穫記録!$D:$D,T$11,収穫記録!$I:$I,$I$5,収穫記録!$J:$J,$I$6,収穫記録!$F:$F,$H157,収穫記録!$B:$B,"&gt;="&amp;$I$3,収穫記録!$B:$B,"&lt;="&amp;$I$4)
/_xlfn.UNIQUE(_xlfn._xlws.FILTER($G:$G,$F:$F=$I$7))
/IF($I$8="総計",1,$J157/10)
),0)</f>
        <v/>
      </c>
      <c r="U157" s="58" t="str" cm="1">
        <f t="array" ref="U157">IFERROR(
IF(OR(U$11="",$H157=""),"",
SUMIFS(収穫記録!$P:$P,収穫記録!$D:$D,U$11,収穫記録!$I:$I,$I$5,収穫記録!$J:$J,$I$6,収穫記録!$F:$F,$H157,収穫記録!$B:$B,"&gt;="&amp;$I$3,収穫記録!$B:$B,"&lt;="&amp;$I$4)
/_xlfn.UNIQUE(_xlfn._xlws.FILTER($G:$G,$F:$F=$I$7))
/IF($I$8="総計",1,$J157/10)
),0)</f>
        <v/>
      </c>
      <c r="V157" s="58" t="str" cm="1">
        <f t="array" ref="V157">IFERROR(
IF(OR(V$11="",$H157=""),"",
SUMIFS(収穫記録!$P:$P,収穫記録!$D:$D,V$11,収穫記録!$I:$I,$I$5,収穫記録!$J:$J,$I$6,収穫記録!$F:$F,$H157,収穫記録!$B:$B,"&gt;="&amp;$I$3,収穫記録!$B:$B,"&lt;="&amp;$I$4)
/_xlfn.UNIQUE(_xlfn._xlws.FILTER($G:$G,$F:$F=$I$7))
/IF($I$8="総計",1,$J157/10)
),0)</f>
        <v/>
      </c>
      <c r="W157" s="58" t="str" cm="1">
        <f t="array" ref="W157">IFERROR(
IF(OR(W$11="",$H157=""),"",
SUMIFS(収穫記録!$P:$P,収穫記録!$D:$D,W$11,収穫記録!$I:$I,$I$5,収穫記録!$J:$J,$I$6,収穫記録!$F:$F,$H157,収穫記録!$B:$B,"&gt;="&amp;$I$3,収穫記録!$B:$B,"&lt;="&amp;$I$4)
/_xlfn.UNIQUE(_xlfn._xlws.FILTER($G:$G,$F:$F=$I$7))
/IF($I$8="総計",1,$J157/10)
),0)</f>
        <v/>
      </c>
    </row>
    <row r="158" spans="8:23">
      <c r="H158" s="27"/>
      <c r="I158" s="30"/>
      <c r="J158" s="57"/>
      <c r="K158" s="46" t="str">
        <f t="shared" si="2"/>
        <v/>
      </c>
      <c r="L158" s="47" cm="1">
        <f t="array" ref="L158">IFERROR(
IF(OR(L$11="",$H158=""),"",
SUMIFS(収穫記録!$P:$P,収穫記録!$D:$D,L$11,収穫記録!$I:$I,$I$5,収穫記録!$J:$J,$I$6,収穫記録!$F:$F,$H158,収穫記録!$B:$B,"&gt;="&amp;$I$3,収穫記録!$B:$B,"&lt;="&amp;$I$4)
/_xlfn.UNIQUE(_xlfn._xlws.FILTER($G:$G,$F:$F=$I$7))
/IF($I$8="総計",1,$J158/10)
),0)</f>
        <v>0</v>
      </c>
      <c r="M158" s="58" t="str" cm="1">
        <f t="array" ref="M158">IFERROR(
IF(OR(M$11="",$H158=""),"",
SUMIFS(収穫記録!$P:$P,収穫記録!$D:$D,M$11,収穫記録!$I:$I,$I$5,収穫記録!$J:$J,$I$6,収穫記録!$F:$F,$H158,収穫記録!$B:$B,"&gt;="&amp;$I$3,収穫記録!$B:$B,"&lt;="&amp;$I$4)
/_xlfn.UNIQUE(_xlfn._xlws.FILTER($G:$G,$F:$F=$I$7))
/IF($I$8="総計",1,$J158/10)
),0)</f>
        <v/>
      </c>
      <c r="N158" s="58" t="str" cm="1">
        <f t="array" ref="N158">IFERROR(
IF(OR(N$11="",$H158=""),"",
SUMIFS(収穫記録!$P:$P,収穫記録!$D:$D,N$11,収穫記録!$I:$I,$I$5,収穫記録!$J:$J,$I$6,収穫記録!$F:$F,$H158,収穫記録!$B:$B,"&gt;="&amp;$I$3,収穫記録!$B:$B,"&lt;="&amp;$I$4)
/_xlfn.UNIQUE(_xlfn._xlws.FILTER($G:$G,$F:$F=$I$7))
/IF($I$8="総計",1,$J158/10)
),0)</f>
        <v/>
      </c>
      <c r="O158" s="58" t="str" cm="1">
        <f t="array" ref="O158">IFERROR(
IF(OR(O$11="",$H158=""),"",
SUMIFS(収穫記録!$P:$P,収穫記録!$D:$D,O$11,収穫記録!$I:$I,$I$5,収穫記録!$J:$J,$I$6,収穫記録!$F:$F,$H158,収穫記録!$B:$B,"&gt;="&amp;$I$3,収穫記録!$B:$B,"&lt;="&amp;$I$4)
/_xlfn.UNIQUE(_xlfn._xlws.FILTER($G:$G,$F:$F=$I$7))
/IF($I$8="総計",1,$J158/10)
),0)</f>
        <v/>
      </c>
      <c r="P158" s="58" t="str" cm="1">
        <f t="array" ref="P158">IFERROR(
IF(OR(P$11="",$H158=""),"",
SUMIFS(収穫記録!$P:$P,収穫記録!$D:$D,P$11,収穫記録!$I:$I,$I$5,収穫記録!$J:$J,$I$6,収穫記録!$F:$F,$H158,収穫記録!$B:$B,"&gt;="&amp;$I$3,収穫記録!$B:$B,"&lt;="&amp;$I$4)
/_xlfn.UNIQUE(_xlfn._xlws.FILTER($G:$G,$F:$F=$I$7))
/IF($I$8="総計",1,$J158/10)
),0)</f>
        <v/>
      </c>
      <c r="Q158" s="58" t="str" cm="1">
        <f t="array" ref="Q158">IFERROR(
IF(OR(Q$11="",$H158=""),"",
SUMIFS(収穫記録!$P:$P,収穫記録!$D:$D,Q$11,収穫記録!$I:$I,$I$5,収穫記録!$J:$J,$I$6,収穫記録!$F:$F,$H158,収穫記録!$B:$B,"&gt;="&amp;$I$3,収穫記録!$B:$B,"&lt;="&amp;$I$4)
/_xlfn.UNIQUE(_xlfn._xlws.FILTER($G:$G,$F:$F=$I$7))
/IF($I$8="総計",1,$J158/10)
),0)</f>
        <v/>
      </c>
      <c r="R158" s="58" t="str" cm="1">
        <f t="array" ref="R158">IFERROR(
IF(OR(R$11="",$H158=""),"",
SUMIFS(収穫記録!$P:$P,収穫記録!$D:$D,R$11,収穫記録!$I:$I,$I$5,収穫記録!$J:$J,$I$6,収穫記録!$F:$F,$H158,収穫記録!$B:$B,"&gt;="&amp;$I$3,収穫記録!$B:$B,"&lt;="&amp;$I$4)
/_xlfn.UNIQUE(_xlfn._xlws.FILTER($G:$G,$F:$F=$I$7))
/IF($I$8="総計",1,$J158/10)
),0)</f>
        <v/>
      </c>
      <c r="S158" s="58" t="str" cm="1">
        <f t="array" ref="S158">IFERROR(
IF(OR(S$11="",$H158=""),"",
SUMIFS(収穫記録!$P:$P,収穫記録!$D:$D,S$11,収穫記録!$I:$I,$I$5,収穫記録!$J:$J,$I$6,収穫記録!$F:$F,$H158,収穫記録!$B:$B,"&gt;="&amp;$I$3,収穫記録!$B:$B,"&lt;="&amp;$I$4)
/_xlfn.UNIQUE(_xlfn._xlws.FILTER($G:$G,$F:$F=$I$7))
/IF($I$8="総計",1,$J158/10)
),0)</f>
        <v/>
      </c>
      <c r="T158" s="58" t="str" cm="1">
        <f t="array" ref="T158">IFERROR(
IF(OR(T$11="",$H158=""),"",
SUMIFS(収穫記録!$P:$P,収穫記録!$D:$D,T$11,収穫記録!$I:$I,$I$5,収穫記録!$J:$J,$I$6,収穫記録!$F:$F,$H158,収穫記録!$B:$B,"&gt;="&amp;$I$3,収穫記録!$B:$B,"&lt;="&amp;$I$4)
/_xlfn.UNIQUE(_xlfn._xlws.FILTER($G:$G,$F:$F=$I$7))
/IF($I$8="総計",1,$J158/10)
),0)</f>
        <v/>
      </c>
      <c r="U158" s="58" t="str" cm="1">
        <f t="array" ref="U158">IFERROR(
IF(OR(U$11="",$H158=""),"",
SUMIFS(収穫記録!$P:$P,収穫記録!$D:$D,U$11,収穫記録!$I:$I,$I$5,収穫記録!$J:$J,$I$6,収穫記録!$F:$F,$H158,収穫記録!$B:$B,"&gt;="&amp;$I$3,収穫記録!$B:$B,"&lt;="&amp;$I$4)
/_xlfn.UNIQUE(_xlfn._xlws.FILTER($G:$G,$F:$F=$I$7))
/IF($I$8="総計",1,$J158/10)
),0)</f>
        <v/>
      </c>
      <c r="V158" s="58" t="str" cm="1">
        <f t="array" ref="V158">IFERROR(
IF(OR(V$11="",$H158=""),"",
SUMIFS(収穫記録!$P:$P,収穫記録!$D:$D,V$11,収穫記録!$I:$I,$I$5,収穫記録!$J:$J,$I$6,収穫記録!$F:$F,$H158,収穫記録!$B:$B,"&gt;="&amp;$I$3,収穫記録!$B:$B,"&lt;="&amp;$I$4)
/_xlfn.UNIQUE(_xlfn._xlws.FILTER($G:$G,$F:$F=$I$7))
/IF($I$8="総計",1,$J158/10)
),0)</f>
        <v/>
      </c>
      <c r="W158" s="58" t="str" cm="1">
        <f t="array" ref="W158">IFERROR(
IF(OR(W$11="",$H158=""),"",
SUMIFS(収穫記録!$P:$P,収穫記録!$D:$D,W$11,収穫記録!$I:$I,$I$5,収穫記録!$J:$J,$I$6,収穫記録!$F:$F,$H158,収穫記録!$B:$B,"&gt;="&amp;$I$3,収穫記録!$B:$B,"&lt;="&amp;$I$4)
/_xlfn.UNIQUE(_xlfn._xlws.FILTER($G:$G,$F:$F=$I$7))
/IF($I$8="総計",1,$J158/10)
),0)</f>
        <v/>
      </c>
    </row>
    <row r="159" spans="8:23">
      <c r="H159" s="27"/>
      <c r="I159" s="30"/>
      <c r="J159" s="57"/>
      <c r="K159" s="46" t="str">
        <f t="shared" si="2"/>
        <v/>
      </c>
      <c r="L159" s="47" cm="1">
        <f t="array" ref="L159">IFERROR(
IF(OR(L$11="",$H159=""),"",
SUMIFS(収穫記録!$P:$P,収穫記録!$D:$D,L$11,収穫記録!$I:$I,$I$5,収穫記録!$J:$J,$I$6,収穫記録!$F:$F,$H159,収穫記録!$B:$B,"&gt;="&amp;$I$3,収穫記録!$B:$B,"&lt;="&amp;$I$4)
/_xlfn.UNIQUE(_xlfn._xlws.FILTER($G:$G,$F:$F=$I$7))
/IF($I$8="総計",1,$J159/10)
),0)</f>
        <v>0</v>
      </c>
      <c r="M159" s="58" t="str" cm="1">
        <f t="array" ref="M159">IFERROR(
IF(OR(M$11="",$H159=""),"",
SUMIFS(収穫記録!$P:$P,収穫記録!$D:$D,M$11,収穫記録!$I:$I,$I$5,収穫記録!$J:$J,$I$6,収穫記録!$F:$F,$H159,収穫記録!$B:$B,"&gt;="&amp;$I$3,収穫記録!$B:$B,"&lt;="&amp;$I$4)
/_xlfn.UNIQUE(_xlfn._xlws.FILTER($G:$G,$F:$F=$I$7))
/IF($I$8="総計",1,$J159/10)
),0)</f>
        <v/>
      </c>
      <c r="N159" s="58" t="str" cm="1">
        <f t="array" ref="N159">IFERROR(
IF(OR(N$11="",$H159=""),"",
SUMIFS(収穫記録!$P:$P,収穫記録!$D:$D,N$11,収穫記録!$I:$I,$I$5,収穫記録!$J:$J,$I$6,収穫記録!$F:$F,$H159,収穫記録!$B:$B,"&gt;="&amp;$I$3,収穫記録!$B:$B,"&lt;="&amp;$I$4)
/_xlfn.UNIQUE(_xlfn._xlws.FILTER($G:$G,$F:$F=$I$7))
/IF($I$8="総計",1,$J159/10)
),0)</f>
        <v/>
      </c>
      <c r="O159" s="58" t="str" cm="1">
        <f t="array" ref="O159">IFERROR(
IF(OR(O$11="",$H159=""),"",
SUMIFS(収穫記録!$P:$P,収穫記録!$D:$D,O$11,収穫記録!$I:$I,$I$5,収穫記録!$J:$J,$I$6,収穫記録!$F:$F,$H159,収穫記録!$B:$B,"&gt;="&amp;$I$3,収穫記録!$B:$B,"&lt;="&amp;$I$4)
/_xlfn.UNIQUE(_xlfn._xlws.FILTER($G:$G,$F:$F=$I$7))
/IF($I$8="総計",1,$J159/10)
),0)</f>
        <v/>
      </c>
      <c r="P159" s="58" t="str" cm="1">
        <f t="array" ref="P159">IFERROR(
IF(OR(P$11="",$H159=""),"",
SUMIFS(収穫記録!$P:$P,収穫記録!$D:$D,P$11,収穫記録!$I:$I,$I$5,収穫記録!$J:$J,$I$6,収穫記録!$F:$F,$H159,収穫記録!$B:$B,"&gt;="&amp;$I$3,収穫記録!$B:$B,"&lt;="&amp;$I$4)
/_xlfn.UNIQUE(_xlfn._xlws.FILTER($G:$G,$F:$F=$I$7))
/IF($I$8="総計",1,$J159/10)
),0)</f>
        <v/>
      </c>
      <c r="Q159" s="58" t="str" cm="1">
        <f t="array" ref="Q159">IFERROR(
IF(OR(Q$11="",$H159=""),"",
SUMIFS(収穫記録!$P:$P,収穫記録!$D:$D,Q$11,収穫記録!$I:$I,$I$5,収穫記録!$J:$J,$I$6,収穫記録!$F:$F,$H159,収穫記録!$B:$B,"&gt;="&amp;$I$3,収穫記録!$B:$B,"&lt;="&amp;$I$4)
/_xlfn.UNIQUE(_xlfn._xlws.FILTER($G:$G,$F:$F=$I$7))
/IF($I$8="総計",1,$J159/10)
),0)</f>
        <v/>
      </c>
      <c r="R159" s="58" t="str" cm="1">
        <f t="array" ref="R159">IFERROR(
IF(OR(R$11="",$H159=""),"",
SUMIFS(収穫記録!$P:$P,収穫記録!$D:$D,R$11,収穫記録!$I:$I,$I$5,収穫記録!$J:$J,$I$6,収穫記録!$F:$F,$H159,収穫記録!$B:$B,"&gt;="&amp;$I$3,収穫記録!$B:$B,"&lt;="&amp;$I$4)
/_xlfn.UNIQUE(_xlfn._xlws.FILTER($G:$G,$F:$F=$I$7))
/IF($I$8="総計",1,$J159/10)
),0)</f>
        <v/>
      </c>
      <c r="S159" s="58" t="str" cm="1">
        <f t="array" ref="S159">IFERROR(
IF(OR(S$11="",$H159=""),"",
SUMIFS(収穫記録!$P:$P,収穫記録!$D:$D,S$11,収穫記録!$I:$I,$I$5,収穫記録!$J:$J,$I$6,収穫記録!$F:$F,$H159,収穫記録!$B:$B,"&gt;="&amp;$I$3,収穫記録!$B:$B,"&lt;="&amp;$I$4)
/_xlfn.UNIQUE(_xlfn._xlws.FILTER($G:$G,$F:$F=$I$7))
/IF($I$8="総計",1,$J159/10)
),0)</f>
        <v/>
      </c>
      <c r="T159" s="58" t="str" cm="1">
        <f t="array" ref="T159">IFERROR(
IF(OR(T$11="",$H159=""),"",
SUMIFS(収穫記録!$P:$P,収穫記録!$D:$D,T$11,収穫記録!$I:$I,$I$5,収穫記録!$J:$J,$I$6,収穫記録!$F:$F,$H159,収穫記録!$B:$B,"&gt;="&amp;$I$3,収穫記録!$B:$B,"&lt;="&amp;$I$4)
/_xlfn.UNIQUE(_xlfn._xlws.FILTER($G:$G,$F:$F=$I$7))
/IF($I$8="総計",1,$J159/10)
),0)</f>
        <v/>
      </c>
      <c r="U159" s="58" t="str" cm="1">
        <f t="array" ref="U159">IFERROR(
IF(OR(U$11="",$H159=""),"",
SUMIFS(収穫記録!$P:$P,収穫記録!$D:$D,U$11,収穫記録!$I:$I,$I$5,収穫記録!$J:$J,$I$6,収穫記録!$F:$F,$H159,収穫記録!$B:$B,"&gt;="&amp;$I$3,収穫記録!$B:$B,"&lt;="&amp;$I$4)
/_xlfn.UNIQUE(_xlfn._xlws.FILTER($G:$G,$F:$F=$I$7))
/IF($I$8="総計",1,$J159/10)
),0)</f>
        <v/>
      </c>
      <c r="V159" s="58" t="str" cm="1">
        <f t="array" ref="V159">IFERROR(
IF(OR(V$11="",$H159=""),"",
SUMIFS(収穫記録!$P:$P,収穫記録!$D:$D,V$11,収穫記録!$I:$I,$I$5,収穫記録!$J:$J,$I$6,収穫記録!$F:$F,$H159,収穫記録!$B:$B,"&gt;="&amp;$I$3,収穫記録!$B:$B,"&lt;="&amp;$I$4)
/_xlfn.UNIQUE(_xlfn._xlws.FILTER($G:$G,$F:$F=$I$7))
/IF($I$8="総計",1,$J159/10)
),0)</f>
        <v/>
      </c>
      <c r="W159" s="58" t="str" cm="1">
        <f t="array" ref="W159">IFERROR(
IF(OR(W$11="",$H159=""),"",
SUMIFS(収穫記録!$P:$P,収穫記録!$D:$D,W$11,収穫記録!$I:$I,$I$5,収穫記録!$J:$J,$I$6,収穫記録!$F:$F,$H159,収穫記録!$B:$B,"&gt;="&amp;$I$3,収穫記録!$B:$B,"&lt;="&amp;$I$4)
/_xlfn.UNIQUE(_xlfn._xlws.FILTER($G:$G,$F:$F=$I$7))
/IF($I$8="総計",1,$J159/10)
),0)</f>
        <v/>
      </c>
    </row>
    <row r="160" spans="8:23">
      <c r="H160" s="27"/>
      <c r="I160" s="30"/>
      <c r="J160" s="57"/>
      <c r="K160" s="46" t="str">
        <f t="shared" si="2"/>
        <v/>
      </c>
      <c r="L160" s="47" cm="1">
        <f t="array" ref="L160">IFERROR(
IF(OR(L$11="",$H160=""),"",
SUMIFS(収穫記録!$P:$P,収穫記録!$D:$D,L$11,収穫記録!$I:$I,$I$5,収穫記録!$J:$J,$I$6,収穫記録!$F:$F,$H160,収穫記録!$B:$B,"&gt;="&amp;$I$3,収穫記録!$B:$B,"&lt;="&amp;$I$4)
/_xlfn.UNIQUE(_xlfn._xlws.FILTER($G:$G,$F:$F=$I$7))
/IF($I$8="総計",1,$J160/10)
),0)</f>
        <v>0</v>
      </c>
      <c r="M160" s="58" t="str" cm="1">
        <f t="array" ref="M160">IFERROR(
IF(OR(M$11="",$H160=""),"",
SUMIFS(収穫記録!$P:$P,収穫記録!$D:$D,M$11,収穫記録!$I:$I,$I$5,収穫記録!$J:$J,$I$6,収穫記録!$F:$F,$H160,収穫記録!$B:$B,"&gt;="&amp;$I$3,収穫記録!$B:$B,"&lt;="&amp;$I$4)
/_xlfn.UNIQUE(_xlfn._xlws.FILTER($G:$G,$F:$F=$I$7))
/IF($I$8="総計",1,$J160/10)
),0)</f>
        <v/>
      </c>
      <c r="N160" s="58" t="str" cm="1">
        <f t="array" ref="N160">IFERROR(
IF(OR(N$11="",$H160=""),"",
SUMIFS(収穫記録!$P:$P,収穫記録!$D:$D,N$11,収穫記録!$I:$I,$I$5,収穫記録!$J:$J,$I$6,収穫記録!$F:$F,$H160,収穫記録!$B:$B,"&gt;="&amp;$I$3,収穫記録!$B:$B,"&lt;="&amp;$I$4)
/_xlfn.UNIQUE(_xlfn._xlws.FILTER($G:$G,$F:$F=$I$7))
/IF($I$8="総計",1,$J160/10)
),0)</f>
        <v/>
      </c>
      <c r="O160" s="58" t="str" cm="1">
        <f t="array" ref="O160">IFERROR(
IF(OR(O$11="",$H160=""),"",
SUMIFS(収穫記録!$P:$P,収穫記録!$D:$D,O$11,収穫記録!$I:$I,$I$5,収穫記録!$J:$J,$I$6,収穫記録!$F:$F,$H160,収穫記録!$B:$B,"&gt;="&amp;$I$3,収穫記録!$B:$B,"&lt;="&amp;$I$4)
/_xlfn.UNIQUE(_xlfn._xlws.FILTER($G:$G,$F:$F=$I$7))
/IF($I$8="総計",1,$J160/10)
),0)</f>
        <v/>
      </c>
      <c r="P160" s="58" t="str" cm="1">
        <f t="array" ref="P160">IFERROR(
IF(OR(P$11="",$H160=""),"",
SUMIFS(収穫記録!$P:$P,収穫記録!$D:$D,P$11,収穫記録!$I:$I,$I$5,収穫記録!$J:$J,$I$6,収穫記録!$F:$F,$H160,収穫記録!$B:$B,"&gt;="&amp;$I$3,収穫記録!$B:$B,"&lt;="&amp;$I$4)
/_xlfn.UNIQUE(_xlfn._xlws.FILTER($G:$G,$F:$F=$I$7))
/IF($I$8="総計",1,$J160/10)
),0)</f>
        <v/>
      </c>
      <c r="Q160" s="58" t="str" cm="1">
        <f t="array" ref="Q160">IFERROR(
IF(OR(Q$11="",$H160=""),"",
SUMIFS(収穫記録!$P:$P,収穫記録!$D:$D,Q$11,収穫記録!$I:$I,$I$5,収穫記録!$J:$J,$I$6,収穫記録!$F:$F,$H160,収穫記録!$B:$B,"&gt;="&amp;$I$3,収穫記録!$B:$B,"&lt;="&amp;$I$4)
/_xlfn.UNIQUE(_xlfn._xlws.FILTER($G:$G,$F:$F=$I$7))
/IF($I$8="総計",1,$J160/10)
),0)</f>
        <v/>
      </c>
      <c r="R160" s="58" t="str" cm="1">
        <f t="array" ref="R160">IFERROR(
IF(OR(R$11="",$H160=""),"",
SUMIFS(収穫記録!$P:$P,収穫記録!$D:$D,R$11,収穫記録!$I:$I,$I$5,収穫記録!$J:$J,$I$6,収穫記録!$F:$F,$H160,収穫記録!$B:$B,"&gt;="&amp;$I$3,収穫記録!$B:$B,"&lt;="&amp;$I$4)
/_xlfn.UNIQUE(_xlfn._xlws.FILTER($G:$G,$F:$F=$I$7))
/IF($I$8="総計",1,$J160/10)
),0)</f>
        <v/>
      </c>
      <c r="S160" s="58" t="str" cm="1">
        <f t="array" ref="S160">IFERROR(
IF(OR(S$11="",$H160=""),"",
SUMIFS(収穫記録!$P:$P,収穫記録!$D:$D,S$11,収穫記録!$I:$I,$I$5,収穫記録!$J:$J,$I$6,収穫記録!$F:$F,$H160,収穫記録!$B:$B,"&gt;="&amp;$I$3,収穫記録!$B:$B,"&lt;="&amp;$I$4)
/_xlfn.UNIQUE(_xlfn._xlws.FILTER($G:$G,$F:$F=$I$7))
/IF($I$8="総計",1,$J160/10)
),0)</f>
        <v/>
      </c>
      <c r="T160" s="58" t="str" cm="1">
        <f t="array" ref="T160">IFERROR(
IF(OR(T$11="",$H160=""),"",
SUMIFS(収穫記録!$P:$P,収穫記録!$D:$D,T$11,収穫記録!$I:$I,$I$5,収穫記録!$J:$J,$I$6,収穫記録!$F:$F,$H160,収穫記録!$B:$B,"&gt;="&amp;$I$3,収穫記録!$B:$B,"&lt;="&amp;$I$4)
/_xlfn.UNIQUE(_xlfn._xlws.FILTER($G:$G,$F:$F=$I$7))
/IF($I$8="総計",1,$J160/10)
),0)</f>
        <v/>
      </c>
      <c r="U160" s="58" t="str" cm="1">
        <f t="array" ref="U160">IFERROR(
IF(OR(U$11="",$H160=""),"",
SUMIFS(収穫記録!$P:$P,収穫記録!$D:$D,U$11,収穫記録!$I:$I,$I$5,収穫記録!$J:$J,$I$6,収穫記録!$F:$F,$H160,収穫記録!$B:$B,"&gt;="&amp;$I$3,収穫記録!$B:$B,"&lt;="&amp;$I$4)
/_xlfn.UNIQUE(_xlfn._xlws.FILTER($G:$G,$F:$F=$I$7))
/IF($I$8="総計",1,$J160/10)
),0)</f>
        <v/>
      </c>
      <c r="V160" s="58" t="str" cm="1">
        <f t="array" ref="V160">IFERROR(
IF(OR(V$11="",$H160=""),"",
SUMIFS(収穫記録!$P:$P,収穫記録!$D:$D,V$11,収穫記録!$I:$I,$I$5,収穫記録!$J:$J,$I$6,収穫記録!$F:$F,$H160,収穫記録!$B:$B,"&gt;="&amp;$I$3,収穫記録!$B:$B,"&lt;="&amp;$I$4)
/_xlfn.UNIQUE(_xlfn._xlws.FILTER($G:$G,$F:$F=$I$7))
/IF($I$8="総計",1,$J160/10)
),0)</f>
        <v/>
      </c>
      <c r="W160" s="58" t="str" cm="1">
        <f t="array" ref="W160">IFERROR(
IF(OR(W$11="",$H160=""),"",
SUMIFS(収穫記録!$P:$P,収穫記録!$D:$D,W$11,収穫記録!$I:$I,$I$5,収穫記録!$J:$J,$I$6,収穫記録!$F:$F,$H160,収穫記録!$B:$B,"&gt;="&amp;$I$3,収穫記録!$B:$B,"&lt;="&amp;$I$4)
/_xlfn.UNIQUE(_xlfn._xlws.FILTER($G:$G,$F:$F=$I$7))
/IF($I$8="総計",1,$J160/10)
),0)</f>
        <v/>
      </c>
    </row>
    <row r="161" spans="8:23">
      <c r="H161" s="27"/>
      <c r="I161" s="30"/>
      <c r="J161" s="57"/>
      <c r="K161" s="46" t="str">
        <f t="shared" si="2"/>
        <v/>
      </c>
      <c r="L161" s="47" cm="1">
        <f t="array" ref="L161">IFERROR(
IF(OR(L$11="",$H161=""),"",
SUMIFS(収穫記録!$P:$P,収穫記録!$D:$D,L$11,収穫記録!$I:$I,$I$5,収穫記録!$J:$J,$I$6,収穫記録!$F:$F,$H161,収穫記録!$B:$B,"&gt;="&amp;$I$3,収穫記録!$B:$B,"&lt;="&amp;$I$4)
/_xlfn.UNIQUE(_xlfn._xlws.FILTER($G:$G,$F:$F=$I$7))
/IF($I$8="総計",1,$J161/10)
),0)</f>
        <v>0</v>
      </c>
      <c r="M161" s="58" t="str" cm="1">
        <f t="array" ref="M161">IFERROR(
IF(OR(M$11="",$H161=""),"",
SUMIFS(収穫記録!$P:$P,収穫記録!$D:$D,M$11,収穫記録!$I:$I,$I$5,収穫記録!$J:$J,$I$6,収穫記録!$F:$F,$H161,収穫記録!$B:$B,"&gt;="&amp;$I$3,収穫記録!$B:$B,"&lt;="&amp;$I$4)
/_xlfn.UNIQUE(_xlfn._xlws.FILTER($G:$G,$F:$F=$I$7))
/IF($I$8="総計",1,$J161/10)
),0)</f>
        <v/>
      </c>
      <c r="N161" s="58" t="str" cm="1">
        <f t="array" ref="N161">IFERROR(
IF(OR(N$11="",$H161=""),"",
SUMIFS(収穫記録!$P:$P,収穫記録!$D:$D,N$11,収穫記録!$I:$I,$I$5,収穫記録!$J:$J,$I$6,収穫記録!$F:$F,$H161,収穫記録!$B:$B,"&gt;="&amp;$I$3,収穫記録!$B:$B,"&lt;="&amp;$I$4)
/_xlfn.UNIQUE(_xlfn._xlws.FILTER($G:$G,$F:$F=$I$7))
/IF($I$8="総計",1,$J161/10)
),0)</f>
        <v/>
      </c>
      <c r="O161" s="58" t="str" cm="1">
        <f t="array" ref="O161">IFERROR(
IF(OR(O$11="",$H161=""),"",
SUMIFS(収穫記録!$P:$P,収穫記録!$D:$D,O$11,収穫記録!$I:$I,$I$5,収穫記録!$J:$J,$I$6,収穫記録!$F:$F,$H161,収穫記録!$B:$B,"&gt;="&amp;$I$3,収穫記録!$B:$B,"&lt;="&amp;$I$4)
/_xlfn.UNIQUE(_xlfn._xlws.FILTER($G:$G,$F:$F=$I$7))
/IF($I$8="総計",1,$J161/10)
),0)</f>
        <v/>
      </c>
      <c r="P161" s="58" t="str" cm="1">
        <f t="array" ref="P161">IFERROR(
IF(OR(P$11="",$H161=""),"",
SUMIFS(収穫記録!$P:$P,収穫記録!$D:$D,P$11,収穫記録!$I:$I,$I$5,収穫記録!$J:$J,$I$6,収穫記録!$F:$F,$H161,収穫記録!$B:$B,"&gt;="&amp;$I$3,収穫記録!$B:$B,"&lt;="&amp;$I$4)
/_xlfn.UNIQUE(_xlfn._xlws.FILTER($G:$G,$F:$F=$I$7))
/IF($I$8="総計",1,$J161/10)
),0)</f>
        <v/>
      </c>
      <c r="Q161" s="58" t="str" cm="1">
        <f t="array" ref="Q161">IFERROR(
IF(OR(Q$11="",$H161=""),"",
SUMIFS(収穫記録!$P:$P,収穫記録!$D:$D,Q$11,収穫記録!$I:$I,$I$5,収穫記録!$J:$J,$I$6,収穫記録!$F:$F,$H161,収穫記録!$B:$B,"&gt;="&amp;$I$3,収穫記録!$B:$B,"&lt;="&amp;$I$4)
/_xlfn.UNIQUE(_xlfn._xlws.FILTER($G:$G,$F:$F=$I$7))
/IF($I$8="総計",1,$J161/10)
),0)</f>
        <v/>
      </c>
      <c r="R161" s="58" t="str" cm="1">
        <f t="array" ref="R161">IFERROR(
IF(OR(R$11="",$H161=""),"",
SUMIFS(収穫記録!$P:$P,収穫記録!$D:$D,R$11,収穫記録!$I:$I,$I$5,収穫記録!$J:$J,$I$6,収穫記録!$F:$F,$H161,収穫記録!$B:$B,"&gt;="&amp;$I$3,収穫記録!$B:$B,"&lt;="&amp;$I$4)
/_xlfn.UNIQUE(_xlfn._xlws.FILTER($G:$G,$F:$F=$I$7))
/IF($I$8="総計",1,$J161/10)
),0)</f>
        <v/>
      </c>
      <c r="S161" s="58" t="str" cm="1">
        <f t="array" ref="S161">IFERROR(
IF(OR(S$11="",$H161=""),"",
SUMIFS(収穫記録!$P:$P,収穫記録!$D:$D,S$11,収穫記録!$I:$I,$I$5,収穫記録!$J:$J,$I$6,収穫記録!$F:$F,$H161,収穫記録!$B:$B,"&gt;="&amp;$I$3,収穫記録!$B:$B,"&lt;="&amp;$I$4)
/_xlfn.UNIQUE(_xlfn._xlws.FILTER($G:$G,$F:$F=$I$7))
/IF($I$8="総計",1,$J161/10)
),0)</f>
        <v/>
      </c>
      <c r="T161" s="58" t="str" cm="1">
        <f t="array" ref="T161">IFERROR(
IF(OR(T$11="",$H161=""),"",
SUMIFS(収穫記録!$P:$P,収穫記録!$D:$D,T$11,収穫記録!$I:$I,$I$5,収穫記録!$J:$J,$I$6,収穫記録!$F:$F,$H161,収穫記録!$B:$B,"&gt;="&amp;$I$3,収穫記録!$B:$B,"&lt;="&amp;$I$4)
/_xlfn.UNIQUE(_xlfn._xlws.FILTER($G:$G,$F:$F=$I$7))
/IF($I$8="総計",1,$J161/10)
),0)</f>
        <v/>
      </c>
      <c r="U161" s="58" t="str" cm="1">
        <f t="array" ref="U161">IFERROR(
IF(OR(U$11="",$H161=""),"",
SUMIFS(収穫記録!$P:$P,収穫記録!$D:$D,U$11,収穫記録!$I:$I,$I$5,収穫記録!$J:$J,$I$6,収穫記録!$F:$F,$H161,収穫記録!$B:$B,"&gt;="&amp;$I$3,収穫記録!$B:$B,"&lt;="&amp;$I$4)
/_xlfn.UNIQUE(_xlfn._xlws.FILTER($G:$G,$F:$F=$I$7))
/IF($I$8="総計",1,$J161/10)
),0)</f>
        <v/>
      </c>
      <c r="V161" s="58" t="str" cm="1">
        <f t="array" ref="V161">IFERROR(
IF(OR(V$11="",$H161=""),"",
SUMIFS(収穫記録!$P:$P,収穫記録!$D:$D,V$11,収穫記録!$I:$I,$I$5,収穫記録!$J:$J,$I$6,収穫記録!$F:$F,$H161,収穫記録!$B:$B,"&gt;="&amp;$I$3,収穫記録!$B:$B,"&lt;="&amp;$I$4)
/_xlfn.UNIQUE(_xlfn._xlws.FILTER($G:$G,$F:$F=$I$7))
/IF($I$8="総計",1,$J161/10)
),0)</f>
        <v/>
      </c>
      <c r="W161" s="58" t="str" cm="1">
        <f t="array" ref="W161">IFERROR(
IF(OR(W$11="",$H161=""),"",
SUMIFS(収穫記録!$P:$P,収穫記録!$D:$D,W$11,収穫記録!$I:$I,$I$5,収穫記録!$J:$J,$I$6,収穫記録!$F:$F,$H161,収穫記録!$B:$B,"&gt;="&amp;$I$3,収穫記録!$B:$B,"&lt;="&amp;$I$4)
/_xlfn.UNIQUE(_xlfn._xlws.FILTER($G:$G,$F:$F=$I$7))
/IF($I$8="総計",1,$J161/10)
),0)</f>
        <v/>
      </c>
    </row>
    <row r="162" spans="8:23">
      <c r="H162" s="27"/>
      <c r="I162" s="30"/>
      <c r="J162" s="57"/>
      <c r="K162" s="46" t="str">
        <f t="shared" si="2"/>
        <v/>
      </c>
      <c r="L162" s="47" cm="1">
        <f t="array" ref="L162">IFERROR(
IF(OR(L$11="",$H162=""),"",
SUMIFS(収穫記録!$P:$P,収穫記録!$D:$D,L$11,収穫記録!$I:$I,$I$5,収穫記録!$J:$J,$I$6,収穫記録!$F:$F,$H162,収穫記録!$B:$B,"&gt;="&amp;$I$3,収穫記録!$B:$B,"&lt;="&amp;$I$4)
/_xlfn.UNIQUE(_xlfn._xlws.FILTER($G:$G,$F:$F=$I$7))
/IF($I$8="総計",1,$J162/10)
),0)</f>
        <v>0</v>
      </c>
      <c r="M162" s="58" t="str" cm="1">
        <f t="array" ref="M162">IFERROR(
IF(OR(M$11="",$H162=""),"",
SUMIFS(収穫記録!$P:$P,収穫記録!$D:$D,M$11,収穫記録!$I:$I,$I$5,収穫記録!$J:$J,$I$6,収穫記録!$F:$F,$H162,収穫記録!$B:$B,"&gt;="&amp;$I$3,収穫記録!$B:$B,"&lt;="&amp;$I$4)
/_xlfn.UNIQUE(_xlfn._xlws.FILTER($G:$G,$F:$F=$I$7))
/IF($I$8="総計",1,$J162/10)
),0)</f>
        <v/>
      </c>
      <c r="N162" s="58" t="str" cm="1">
        <f t="array" ref="N162">IFERROR(
IF(OR(N$11="",$H162=""),"",
SUMIFS(収穫記録!$P:$P,収穫記録!$D:$D,N$11,収穫記録!$I:$I,$I$5,収穫記録!$J:$J,$I$6,収穫記録!$F:$F,$H162,収穫記録!$B:$B,"&gt;="&amp;$I$3,収穫記録!$B:$B,"&lt;="&amp;$I$4)
/_xlfn.UNIQUE(_xlfn._xlws.FILTER($G:$G,$F:$F=$I$7))
/IF($I$8="総計",1,$J162/10)
),0)</f>
        <v/>
      </c>
      <c r="O162" s="58" t="str" cm="1">
        <f t="array" ref="O162">IFERROR(
IF(OR(O$11="",$H162=""),"",
SUMIFS(収穫記録!$P:$P,収穫記録!$D:$D,O$11,収穫記録!$I:$I,$I$5,収穫記録!$J:$J,$I$6,収穫記録!$F:$F,$H162,収穫記録!$B:$B,"&gt;="&amp;$I$3,収穫記録!$B:$B,"&lt;="&amp;$I$4)
/_xlfn.UNIQUE(_xlfn._xlws.FILTER($G:$G,$F:$F=$I$7))
/IF($I$8="総計",1,$J162/10)
),0)</f>
        <v/>
      </c>
      <c r="P162" s="58" t="str" cm="1">
        <f t="array" ref="P162">IFERROR(
IF(OR(P$11="",$H162=""),"",
SUMIFS(収穫記録!$P:$P,収穫記録!$D:$D,P$11,収穫記録!$I:$I,$I$5,収穫記録!$J:$J,$I$6,収穫記録!$F:$F,$H162,収穫記録!$B:$B,"&gt;="&amp;$I$3,収穫記録!$B:$B,"&lt;="&amp;$I$4)
/_xlfn.UNIQUE(_xlfn._xlws.FILTER($G:$G,$F:$F=$I$7))
/IF($I$8="総計",1,$J162/10)
),0)</f>
        <v/>
      </c>
      <c r="Q162" s="58" t="str" cm="1">
        <f t="array" ref="Q162">IFERROR(
IF(OR(Q$11="",$H162=""),"",
SUMIFS(収穫記録!$P:$P,収穫記録!$D:$D,Q$11,収穫記録!$I:$I,$I$5,収穫記録!$J:$J,$I$6,収穫記録!$F:$F,$H162,収穫記録!$B:$B,"&gt;="&amp;$I$3,収穫記録!$B:$B,"&lt;="&amp;$I$4)
/_xlfn.UNIQUE(_xlfn._xlws.FILTER($G:$G,$F:$F=$I$7))
/IF($I$8="総計",1,$J162/10)
),0)</f>
        <v/>
      </c>
      <c r="R162" s="58" t="str" cm="1">
        <f t="array" ref="R162">IFERROR(
IF(OR(R$11="",$H162=""),"",
SUMIFS(収穫記録!$P:$P,収穫記録!$D:$D,R$11,収穫記録!$I:$I,$I$5,収穫記録!$J:$J,$I$6,収穫記録!$F:$F,$H162,収穫記録!$B:$B,"&gt;="&amp;$I$3,収穫記録!$B:$B,"&lt;="&amp;$I$4)
/_xlfn.UNIQUE(_xlfn._xlws.FILTER($G:$G,$F:$F=$I$7))
/IF($I$8="総計",1,$J162/10)
),0)</f>
        <v/>
      </c>
      <c r="S162" s="58" t="str" cm="1">
        <f t="array" ref="S162">IFERROR(
IF(OR(S$11="",$H162=""),"",
SUMIFS(収穫記録!$P:$P,収穫記録!$D:$D,S$11,収穫記録!$I:$I,$I$5,収穫記録!$J:$J,$I$6,収穫記録!$F:$F,$H162,収穫記録!$B:$B,"&gt;="&amp;$I$3,収穫記録!$B:$B,"&lt;="&amp;$I$4)
/_xlfn.UNIQUE(_xlfn._xlws.FILTER($G:$G,$F:$F=$I$7))
/IF($I$8="総計",1,$J162/10)
),0)</f>
        <v/>
      </c>
      <c r="T162" s="58" t="str" cm="1">
        <f t="array" ref="T162">IFERROR(
IF(OR(T$11="",$H162=""),"",
SUMIFS(収穫記録!$P:$P,収穫記録!$D:$D,T$11,収穫記録!$I:$I,$I$5,収穫記録!$J:$J,$I$6,収穫記録!$F:$F,$H162,収穫記録!$B:$B,"&gt;="&amp;$I$3,収穫記録!$B:$B,"&lt;="&amp;$I$4)
/_xlfn.UNIQUE(_xlfn._xlws.FILTER($G:$G,$F:$F=$I$7))
/IF($I$8="総計",1,$J162/10)
),0)</f>
        <v/>
      </c>
      <c r="U162" s="58" t="str" cm="1">
        <f t="array" ref="U162">IFERROR(
IF(OR(U$11="",$H162=""),"",
SUMIFS(収穫記録!$P:$P,収穫記録!$D:$D,U$11,収穫記録!$I:$I,$I$5,収穫記録!$J:$J,$I$6,収穫記録!$F:$F,$H162,収穫記録!$B:$B,"&gt;="&amp;$I$3,収穫記録!$B:$B,"&lt;="&amp;$I$4)
/_xlfn.UNIQUE(_xlfn._xlws.FILTER($G:$G,$F:$F=$I$7))
/IF($I$8="総計",1,$J162/10)
),0)</f>
        <v/>
      </c>
      <c r="V162" s="58" t="str" cm="1">
        <f t="array" ref="V162">IFERROR(
IF(OR(V$11="",$H162=""),"",
SUMIFS(収穫記録!$P:$P,収穫記録!$D:$D,V$11,収穫記録!$I:$I,$I$5,収穫記録!$J:$J,$I$6,収穫記録!$F:$F,$H162,収穫記録!$B:$B,"&gt;="&amp;$I$3,収穫記録!$B:$B,"&lt;="&amp;$I$4)
/_xlfn.UNIQUE(_xlfn._xlws.FILTER($G:$G,$F:$F=$I$7))
/IF($I$8="総計",1,$J162/10)
),0)</f>
        <v/>
      </c>
      <c r="W162" s="58" t="str" cm="1">
        <f t="array" ref="W162">IFERROR(
IF(OR(W$11="",$H162=""),"",
SUMIFS(収穫記録!$P:$P,収穫記録!$D:$D,W$11,収穫記録!$I:$I,$I$5,収穫記録!$J:$J,$I$6,収穫記録!$F:$F,$H162,収穫記録!$B:$B,"&gt;="&amp;$I$3,収穫記録!$B:$B,"&lt;="&amp;$I$4)
/_xlfn.UNIQUE(_xlfn._xlws.FILTER($G:$G,$F:$F=$I$7))
/IF($I$8="総計",1,$J162/10)
),0)</f>
        <v/>
      </c>
    </row>
    <row r="163" spans="8:23">
      <c r="H163" s="27"/>
      <c r="I163" s="30"/>
      <c r="J163" s="57"/>
      <c r="K163" s="46" t="str">
        <f t="shared" si="2"/>
        <v/>
      </c>
      <c r="L163" s="47" cm="1">
        <f t="array" ref="L163">IFERROR(
IF(OR(L$11="",$H163=""),"",
SUMIFS(収穫記録!$P:$P,収穫記録!$D:$D,L$11,収穫記録!$I:$I,$I$5,収穫記録!$J:$J,$I$6,収穫記録!$F:$F,$H163,収穫記録!$B:$B,"&gt;="&amp;$I$3,収穫記録!$B:$B,"&lt;="&amp;$I$4)
/_xlfn.UNIQUE(_xlfn._xlws.FILTER($G:$G,$F:$F=$I$7))
/IF($I$8="総計",1,$J163/10)
),0)</f>
        <v>0</v>
      </c>
      <c r="M163" s="58" t="str" cm="1">
        <f t="array" ref="M163">IFERROR(
IF(OR(M$11="",$H163=""),"",
SUMIFS(収穫記録!$P:$P,収穫記録!$D:$D,M$11,収穫記録!$I:$I,$I$5,収穫記録!$J:$J,$I$6,収穫記録!$F:$F,$H163,収穫記録!$B:$B,"&gt;="&amp;$I$3,収穫記録!$B:$B,"&lt;="&amp;$I$4)
/_xlfn.UNIQUE(_xlfn._xlws.FILTER($G:$G,$F:$F=$I$7))
/IF($I$8="総計",1,$J163/10)
),0)</f>
        <v/>
      </c>
      <c r="N163" s="58" t="str" cm="1">
        <f t="array" ref="N163">IFERROR(
IF(OR(N$11="",$H163=""),"",
SUMIFS(収穫記録!$P:$P,収穫記録!$D:$D,N$11,収穫記録!$I:$I,$I$5,収穫記録!$J:$J,$I$6,収穫記録!$F:$F,$H163,収穫記録!$B:$B,"&gt;="&amp;$I$3,収穫記録!$B:$B,"&lt;="&amp;$I$4)
/_xlfn.UNIQUE(_xlfn._xlws.FILTER($G:$G,$F:$F=$I$7))
/IF($I$8="総計",1,$J163/10)
),0)</f>
        <v/>
      </c>
      <c r="O163" s="58" t="str" cm="1">
        <f t="array" ref="O163">IFERROR(
IF(OR(O$11="",$H163=""),"",
SUMIFS(収穫記録!$P:$P,収穫記録!$D:$D,O$11,収穫記録!$I:$I,$I$5,収穫記録!$J:$J,$I$6,収穫記録!$F:$F,$H163,収穫記録!$B:$B,"&gt;="&amp;$I$3,収穫記録!$B:$B,"&lt;="&amp;$I$4)
/_xlfn.UNIQUE(_xlfn._xlws.FILTER($G:$G,$F:$F=$I$7))
/IF($I$8="総計",1,$J163/10)
),0)</f>
        <v/>
      </c>
      <c r="P163" s="58" t="str" cm="1">
        <f t="array" ref="P163">IFERROR(
IF(OR(P$11="",$H163=""),"",
SUMIFS(収穫記録!$P:$P,収穫記録!$D:$D,P$11,収穫記録!$I:$I,$I$5,収穫記録!$J:$J,$I$6,収穫記録!$F:$F,$H163,収穫記録!$B:$B,"&gt;="&amp;$I$3,収穫記録!$B:$B,"&lt;="&amp;$I$4)
/_xlfn.UNIQUE(_xlfn._xlws.FILTER($G:$G,$F:$F=$I$7))
/IF($I$8="総計",1,$J163/10)
),0)</f>
        <v/>
      </c>
      <c r="Q163" s="58" t="str" cm="1">
        <f t="array" ref="Q163">IFERROR(
IF(OR(Q$11="",$H163=""),"",
SUMIFS(収穫記録!$P:$P,収穫記録!$D:$D,Q$11,収穫記録!$I:$I,$I$5,収穫記録!$J:$J,$I$6,収穫記録!$F:$F,$H163,収穫記録!$B:$B,"&gt;="&amp;$I$3,収穫記録!$B:$B,"&lt;="&amp;$I$4)
/_xlfn.UNIQUE(_xlfn._xlws.FILTER($G:$G,$F:$F=$I$7))
/IF($I$8="総計",1,$J163/10)
),0)</f>
        <v/>
      </c>
      <c r="R163" s="58" t="str" cm="1">
        <f t="array" ref="R163">IFERROR(
IF(OR(R$11="",$H163=""),"",
SUMIFS(収穫記録!$P:$P,収穫記録!$D:$D,R$11,収穫記録!$I:$I,$I$5,収穫記録!$J:$J,$I$6,収穫記録!$F:$F,$H163,収穫記録!$B:$B,"&gt;="&amp;$I$3,収穫記録!$B:$B,"&lt;="&amp;$I$4)
/_xlfn.UNIQUE(_xlfn._xlws.FILTER($G:$G,$F:$F=$I$7))
/IF($I$8="総計",1,$J163/10)
),0)</f>
        <v/>
      </c>
      <c r="S163" s="58" t="str" cm="1">
        <f t="array" ref="S163">IFERROR(
IF(OR(S$11="",$H163=""),"",
SUMIFS(収穫記録!$P:$P,収穫記録!$D:$D,S$11,収穫記録!$I:$I,$I$5,収穫記録!$J:$J,$I$6,収穫記録!$F:$F,$H163,収穫記録!$B:$B,"&gt;="&amp;$I$3,収穫記録!$B:$B,"&lt;="&amp;$I$4)
/_xlfn.UNIQUE(_xlfn._xlws.FILTER($G:$G,$F:$F=$I$7))
/IF($I$8="総計",1,$J163/10)
),0)</f>
        <v/>
      </c>
      <c r="T163" s="58" t="str" cm="1">
        <f t="array" ref="T163">IFERROR(
IF(OR(T$11="",$H163=""),"",
SUMIFS(収穫記録!$P:$P,収穫記録!$D:$D,T$11,収穫記録!$I:$I,$I$5,収穫記録!$J:$J,$I$6,収穫記録!$F:$F,$H163,収穫記録!$B:$B,"&gt;="&amp;$I$3,収穫記録!$B:$B,"&lt;="&amp;$I$4)
/_xlfn.UNIQUE(_xlfn._xlws.FILTER($G:$G,$F:$F=$I$7))
/IF($I$8="総計",1,$J163/10)
),0)</f>
        <v/>
      </c>
      <c r="U163" s="58" t="str" cm="1">
        <f t="array" ref="U163">IFERROR(
IF(OR(U$11="",$H163=""),"",
SUMIFS(収穫記録!$P:$P,収穫記録!$D:$D,U$11,収穫記録!$I:$I,$I$5,収穫記録!$J:$J,$I$6,収穫記録!$F:$F,$H163,収穫記録!$B:$B,"&gt;="&amp;$I$3,収穫記録!$B:$B,"&lt;="&amp;$I$4)
/_xlfn.UNIQUE(_xlfn._xlws.FILTER($G:$G,$F:$F=$I$7))
/IF($I$8="総計",1,$J163/10)
),0)</f>
        <v/>
      </c>
      <c r="V163" s="58" t="str" cm="1">
        <f t="array" ref="V163">IFERROR(
IF(OR(V$11="",$H163=""),"",
SUMIFS(収穫記録!$P:$P,収穫記録!$D:$D,V$11,収穫記録!$I:$I,$I$5,収穫記録!$J:$J,$I$6,収穫記録!$F:$F,$H163,収穫記録!$B:$B,"&gt;="&amp;$I$3,収穫記録!$B:$B,"&lt;="&amp;$I$4)
/_xlfn.UNIQUE(_xlfn._xlws.FILTER($G:$G,$F:$F=$I$7))
/IF($I$8="総計",1,$J163/10)
),0)</f>
        <v/>
      </c>
      <c r="W163" s="58" t="str" cm="1">
        <f t="array" ref="W163">IFERROR(
IF(OR(W$11="",$H163=""),"",
SUMIFS(収穫記録!$P:$P,収穫記録!$D:$D,W$11,収穫記録!$I:$I,$I$5,収穫記録!$J:$J,$I$6,収穫記録!$F:$F,$H163,収穫記録!$B:$B,"&gt;="&amp;$I$3,収穫記録!$B:$B,"&lt;="&amp;$I$4)
/_xlfn.UNIQUE(_xlfn._xlws.FILTER($G:$G,$F:$F=$I$7))
/IF($I$8="総計",1,$J163/10)
),0)</f>
        <v/>
      </c>
    </row>
    <row r="164" spans="8:23">
      <c r="H164" s="27"/>
      <c r="I164" s="30"/>
      <c r="J164" s="57"/>
      <c r="K164" s="46" t="str">
        <f t="shared" si="2"/>
        <v/>
      </c>
      <c r="L164" s="47" cm="1">
        <f t="array" ref="L164">IFERROR(
IF(OR(L$11="",$H164=""),"",
SUMIFS(収穫記録!$P:$P,収穫記録!$D:$D,L$11,収穫記録!$I:$I,$I$5,収穫記録!$J:$J,$I$6,収穫記録!$F:$F,$H164,収穫記録!$B:$B,"&gt;="&amp;$I$3,収穫記録!$B:$B,"&lt;="&amp;$I$4)
/_xlfn.UNIQUE(_xlfn._xlws.FILTER($G:$G,$F:$F=$I$7))
/IF($I$8="総計",1,$J164/10)
),0)</f>
        <v>0</v>
      </c>
      <c r="M164" s="58" t="str" cm="1">
        <f t="array" ref="M164">IFERROR(
IF(OR(M$11="",$H164=""),"",
SUMIFS(収穫記録!$P:$P,収穫記録!$D:$D,M$11,収穫記録!$I:$I,$I$5,収穫記録!$J:$J,$I$6,収穫記録!$F:$F,$H164,収穫記録!$B:$B,"&gt;="&amp;$I$3,収穫記録!$B:$B,"&lt;="&amp;$I$4)
/_xlfn.UNIQUE(_xlfn._xlws.FILTER($G:$G,$F:$F=$I$7))
/IF($I$8="総計",1,$J164/10)
),0)</f>
        <v/>
      </c>
      <c r="N164" s="58" t="str" cm="1">
        <f t="array" ref="N164">IFERROR(
IF(OR(N$11="",$H164=""),"",
SUMIFS(収穫記録!$P:$P,収穫記録!$D:$D,N$11,収穫記録!$I:$I,$I$5,収穫記録!$J:$J,$I$6,収穫記録!$F:$F,$H164,収穫記録!$B:$B,"&gt;="&amp;$I$3,収穫記録!$B:$B,"&lt;="&amp;$I$4)
/_xlfn.UNIQUE(_xlfn._xlws.FILTER($G:$G,$F:$F=$I$7))
/IF($I$8="総計",1,$J164/10)
),0)</f>
        <v/>
      </c>
      <c r="O164" s="58" t="str" cm="1">
        <f t="array" ref="O164">IFERROR(
IF(OR(O$11="",$H164=""),"",
SUMIFS(収穫記録!$P:$P,収穫記録!$D:$D,O$11,収穫記録!$I:$I,$I$5,収穫記録!$J:$J,$I$6,収穫記録!$F:$F,$H164,収穫記録!$B:$B,"&gt;="&amp;$I$3,収穫記録!$B:$B,"&lt;="&amp;$I$4)
/_xlfn.UNIQUE(_xlfn._xlws.FILTER($G:$G,$F:$F=$I$7))
/IF($I$8="総計",1,$J164/10)
),0)</f>
        <v/>
      </c>
      <c r="P164" s="58" t="str" cm="1">
        <f t="array" ref="P164">IFERROR(
IF(OR(P$11="",$H164=""),"",
SUMIFS(収穫記録!$P:$P,収穫記録!$D:$D,P$11,収穫記録!$I:$I,$I$5,収穫記録!$J:$J,$I$6,収穫記録!$F:$F,$H164,収穫記録!$B:$B,"&gt;="&amp;$I$3,収穫記録!$B:$B,"&lt;="&amp;$I$4)
/_xlfn.UNIQUE(_xlfn._xlws.FILTER($G:$G,$F:$F=$I$7))
/IF($I$8="総計",1,$J164/10)
),0)</f>
        <v/>
      </c>
      <c r="Q164" s="58" t="str" cm="1">
        <f t="array" ref="Q164">IFERROR(
IF(OR(Q$11="",$H164=""),"",
SUMIFS(収穫記録!$P:$P,収穫記録!$D:$D,Q$11,収穫記録!$I:$I,$I$5,収穫記録!$J:$J,$I$6,収穫記録!$F:$F,$H164,収穫記録!$B:$B,"&gt;="&amp;$I$3,収穫記録!$B:$B,"&lt;="&amp;$I$4)
/_xlfn.UNIQUE(_xlfn._xlws.FILTER($G:$G,$F:$F=$I$7))
/IF($I$8="総計",1,$J164/10)
),0)</f>
        <v/>
      </c>
      <c r="R164" s="58" t="str" cm="1">
        <f t="array" ref="R164">IFERROR(
IF(OR(R$11="",$H164=""),"",
SUMIFS(収穫記録!$P:$P,収穫記録!$D:$D,R$11,収穫記録!$I:$I,$I$5,収穫記録!$J:$J,$I$6,収穫記録!$F:$F,$H164,収穫記録!$B:$B,"&gt;="&amp;$I$3,収穫記録!$B:$B,"&lt;="&amp;$I$4)
/_xlfn.UNIQUE(_xlfn._xlws.FILTER($G:$G,$F:$F=$I$7))
/IF($I$8="総計",1,$J164/10)
),0)</f>
        <v/>
      </c>
      <c r="S164" s="58" t="str" cm="1">
        <f t="array" ref="S164">IFERROR(
IF(OR(S$11="",$H164=""),"",
SUMIFS(収穫記録!$P:$P,収穫記録!$D:$D,S$11,収穫記録!$I:$I,$I$5,収穫記録!$J:$J,$I$6,収穫記録!$F:$F,$H164,収穫記録!$B:$B,"&gt;="&amp;$I$3,収穫記録!$B:$B,"&lt;="&amp;$I$4)
/_xlfn.UNIQUE(_xlfn._xlws.FILTER($G:$G,$F:$F=$I$7))
/IF($I$8="総計",1,$J164/10)
),0)</f>
        <v/>
      </c>
      <c r="T164" s="58" t="str" cm="1">
        <f t="array" ref="T164">IFERROR(
IF(OR(T$11="",$H164=""),"",
SUMIFS(収穫記録!$P:$P,収穫記録!$D:$D,T$11,収穫記録!$I:$I,$I$5,収穫記録!$J:$J,$I$6,収穫記録!$F:$F,$H164,収穫記録!$B:$B,"&gt;="&amp;$I$3,収穫記録!$B:$B,"&lt;="&amp;$I$4)
/_xlfn.UNIQUE(_xlfn._xlws.FILTER($G:$G,$F:$F=$I$7))
/IF($I$8="総計",1,$J164/10)
),0)</f>
        <v/>
      </c>
      <c r="U164" s="58" t="str" cm="1">
        <f t="array" ref="U164">IFERROR(
IF(OR(U$11="",$H164=""),"",
SUMIFS(収穫記録!$P:$P,収穫記録!$D:$D,U$11,収穫記録!$I:$I,$I$5,収穫記録!$J:$J,$I$6,収穫記録!$F:$F,$H164,収穫記録!$B:$B,"&gt;="&amp;$I$3,収穫記録!$B:$B,"&lt;="&amp;$I$4)
/_xlfn.UNIQUE(_xlfn._xlws.FILTER($G:$G,$F:$F=$I$7))
/IF($I$8="総計",1,$J164/10)
),0)</f>
        <v/>
      </c>
      <c r="V164" s="58" t="str" cm="1">
        <f t="array" ref="V164">IFERROR(
IF(OR(V$11="",$H164=""),"",
SUMIFS(収穫記録!$P:$P,収穫記録!$D:$D,V$11,収穫記録!$I:$I,$I$5,収穫記録!$J:$J,$I$6,収穫記録!$F:$F,$H164,収穫記録!$B:$B,"&gt;="&amp;$I$3,収穫記録!$B:$B,"&lt;="&amp;$I$4)
/_xlfn.UNIQUE(_xlfn._xlws.FILTER($G:$G,$F:$F=$I$7))
/IF($I$8="総計",1,$J164/10)
),0)</f>
        <v/>
      </c>
      <c r="W164" s="58" t="str" cm="1">
        <f t="array" ref="W164">IFERROR(
IF(OR(W$11="",$H164=""),"",
SUMIFS(収穫記録!$P:$P,収穫記録!$D:$D,W$11,収穫記録!$I:$I,$I$5,収穫記録!$J:$J,$I$6,収穫記録!$F:$F,$H164,収穫記録!$B:$B,"&gt;="&amp;$I$3,収穫記録!$B:$B,"&lt;="&amp;$I$4)
/_xlfn.UNIQUE(_xlfn._xlws.FILTER($G:$G,$F:$F=$I$7))
/IF($I$8="総計",1,$J164/10)
),0)</f>
        <v/>
      </c>
    </row>
    <row r="165" spans="8:23">
      <c r="H165" s="27"/>
      <c r="I165" s="30"/>
      <c r="J165" s="57"/>
      <c r="K165" s="46" t="str">
        <f t="shared" si="2"/>
        <v/>
      </c>
      <c r="L165" s="47" cm="1">
        <f t="array" ref="L165">IFERROR(
IF(OR(L$11="",$H165=""),"",
SUMIFS(収穫記録!$P:$P,収穫記録!$D:$D,L$11,収穫記録!$I:$I,$I$5,収穫記録!$J:$J,$I$6,収穫記録!$F:$F,$H165,収穫記録!$B:$B,"&gt;="&amp;$I$3,収穫記録!$B:$B,"&lt;="&amp;$I$4)
/_xlfn.UNIQUE(_xlfn._xlws.FILTER($G:$G,$F:$F=$I$7))
/IF($I$8="総計",1,$J165/10)
),0)</f>
        <v>0</v>
      </c>
      <c r="M165" s="58" t="str" cm="1">
        <f t="array" ref="M165">IFERROR(
IF(OR(M$11="",$H165=""),"",
SUMIFS(収穫記録!$P:$P,収穫記録!$D:$D,M$11,収穫記録!$I:$I,$I$5,収穫記録!$J:$J,$I$6,収穫記録!$F:$F,$H165,収穫記録!$B:$B,"&gt;="&amp;$I$3,収穫記録!$B:$B,"&lt;="&amp;$I$4)
/_xlfn.UNIQUE(_xlfn._xlws.FILTER($G:$G,$F:$F=$I$7))
/IF($I$8="総計",1,$J165/10)
),0)</f>
        <v/>
      </c>
      <c r="N165" s="58" t="str" cm="1">
        <f t="array" ref="N165">IFERROR(
IF(OR(N$11="",$H165=""),"",
SUMIFS(収穫記録!$P:$P,収穫記録!$D:$D,N$11,収穫記録!$I:$I,$I$5,収穫記録!$J:$J,$I$6,収穫記録!$F:$F,$H165,収穫記録!$B:$B,"&gt;="&amp;$I$3,収穫記録!$B:$B,"&lt;="&amp;$I$4)
/_xlfn.UNIQUE(_xlfn._xlws.FILTER($G:$G,$F:$F=$I$7))
/IF($I$8="総計",1,$J165/10)
),0)</f>
        <v/>
      </c>
      <c r="O165" s="58" t="str" cm="1">
        <f t="array" ref="O165">IFERROR(
IF(OR(O$11="",$H165=""),"",
SUMIFS(収穫記録!$P:$P,収穫記録!$D:$D,O$11,収穫記録!$I:$I,$I$5,収穫記録!$J:$J,$I$6,収穫記録!$F:$F,$H165,収穫記録!$B:$B,"&gt;="&amp;$I$3,収穫記録!$B:$B,"&lt;="&amp;$I$4)
/_xlfn.UNIQUE(_xlfn._xlws.FILTER($G:$G,$F:$F=$I$7))
/IF($I$8="総計",1,$J165/10)
),0)</f>
        <v/>
      </c>
      <c r="P165" s="58" t="str" cm="1">
        <f t="array" ref="P165">IFERROR(
IF(OR(P$11="",$H165=""),"",
SUMIFS(収穫記録!$P:$P,収穫記録!$D:$D,P$11,収穫記録!$I:$I,$I$5,収穫記録!$J:$J,$I$6,収穫記録!$F:$F,$H165,収穫記録!$B:$B,"&gt;="&amp;$I$3,収穫記録!$B:$B,"&lt;="&amp;$I$4)
/_xlfn.UNIQUE(_xlfn._xlws.FILTER($G:$G,$F:$F=$I$7))
/IF($I$8="総計",1,$J165/10)
),0)</f>
        <v/>
      </c>
      <c r="Q165" s="58" t="str" cm="1">
        <f t="array" ref="Q165">IFERROR(
IF(OR(Q$11="",$H165=""),"",
SUMIFS(収穫記録!$P:$P,収穫記録!$D:$D,Q$11,収穫記録!$I:$I,$I$5,収穫記録!$J:$J,$I$6,収穫記録!$F:$F,$H165,収穫記録!$B:$B,"&gt;="&amp;$I$3,収穫記録!$B:$B,"&lt;="&amp;$I$4)
/_xlfn.UNIQUE(_xlfn._xlws.FILTER($G:$G,$F:$F=$I$7))
/IF($I$8="総計",1,$J165/10)
),0)</f>
        <v/>
      </c>
      <c r="R165" s="58" t="str" cm="1">
        <f t="array" ref="R165">IFERROR(
IF(OR(R$11="",$H165=""),"",
SUMIFS(収穫記録!$P:$P,収穫記録!$D:$D,R$11,収穫記録!$I:$I,$I$5,収穫記録!$J:$J,$I$6,収穫記録!$F:$F,$H165,収穫記録!$B:$B,"&gt;="&amp;$I$3,収穫記録!$B:$B,"&lt;="&amp;$I$4)
/_xlfn.UNIQUE(_xlfn._xlws.FILTER($G:$G,$F:$F=$I$7))
/IF($I$8="総計",1,$J165/10)
),0)</f>
        <v/>
      </c>
      <c r="S165" s="58" t="str" cm="1">
        <f t="array" ref="S165">IFERROR(
IF(OR(S$11="",$H165=""),"",
SUMIFS(収穫記録!$P:$P,収穫記録!$D:$D,S$11,収穫記録!$I:$I,$I$5,収穫記録!$J:$J,$I$6,収穫記録!$F:$F,$H165,収穫記録!$B:$B,"&gt;="&amp;$I$3,収穫記録!$B:$B,"&lt;="&amp;$I$4)
/_xlfn.UNIQUE(_xlfn._xlws.FILTER($G:$G,$F:$F=$I$7))
/IF($I$8="総計",1,$J165/10)
),0)</f>
        <v/>
      </c>
      <c r="T165" s="58" t="str" cm="1">
        <f t="array" ref="T165">IFERROR(
IF(OR(T$11="",$H165=""),"",
SUMIFS(収穫記録!$P:$P,収穫記録!$D:$D,T$11,収穫記録!$I:$I,$I$5,収穫記録!$J:$J,$I$6,収穫記録!$F:$F,$H165,収穫記録!$B:$B,"&gt;="&amp;$I$3,収穫記録!$B:$B,"&lt;="&amp;$I$4)
/_xlfn.UNIQUE(_xlfn._xlws.FILTER($G:$G,$F:$F=$I$7))
/IF($I$8="総計",1,$J165/10)
),0)</f>
        <v/>
      </c>
      <c r="U165" s="58" t="str" cm="1">
        <f t="array" ref="U165">IFERROR(
IF(OR(U$11="",$H165=""),"",
SUMIFS(収穫記録!$P:$P,収穫記録!$D:$D,U$11,収穫記録!$I:$I,$I$5,収穫記録!$J:$J,$I$6,収穫記録!$F:$F,$H165,収穫記録!$B:$B,"&gt;="&amp;$I$3,収穫記録!$B:$B,"&lt;="&amp;$I$4)
/_xlfn.UNIQUE(_xlfn._xlws.FILTER($G:$G,$F:$F=$I$7))
/IF($I$8="総計",1,$J165/10)
),0)</f>
        <v/>
      </c>
      <c r="V165" s="58" t="str" cm="1">
        <f t="array" ref="V165">IFERROR(
IF(OR(V$11="",$H165=""),"",
SUMIFS(収穫記録!$P:$P,収穫記録!$D:$D,V$11,収穫記録!$I:$I,$I$5,収穫記録!$J:$J,$I$6,収穫記録!$F:$F,$H165,収穫記録!$B:$B,"&gt;="&amp;$I$3,収穫記録!$B:$B,"&lt;="&amp;$I$4)
/_xlfn.UNIQUE(_xlfn._xlws.FILTER($G:$G,$F:$F=$I$7))
/IF($I$8="総計",1,$J165/10)
),0)</f>
        <v/>
      </c>
      <c r="W165" s="58" t="str" cm="1">
        <f t="array" ref="W165">IFERROR(
IF(OR(W$11="",$H165=""),"",
SUMIFS(収穫記録!$P:$P,収穫記録!$D:$D,W$11,収穫記録!$I:$I,$I$5,収穫記録!$J:$J,$I$6,収穫記録!$F:$F,$H165,収穫記録!$B:$B,"&gt;="&amp;$I$3,収穫記録!$B:$B,"&lt;="&amp;$I$4)
/_xlfn.UNIQUE(_xlfn._xlws.FILTER($G:$G,$F:$F=$I$7))
/IF($I$8="総計",1,$J165/10)
),0)</f>
        <v/>
      </c>
    </row>
    <row r="166" spans="8:23">
      <c r="H166" s="27"/>
      <c r="I166" s="30"/>
      <c r="J166" s="57"/>
      <c r="K166" s="46" t="str">
        <f t="shared" si="2"/>
        <v/>
      </c>
      <c r="L166" s="47" cm="1">
        <f t="array" ref="L166">IFERROR(
IF(OR(L$11="",$H166=""),"",
SUMIFS(収穫記録!$P:$P,収穫記録!$D:$D,L$11,収穫記録!$I:$I,$I$5,収穫記録!$J:$J,$I$6,収穫記録!$F:$F,$H166,収穫記録!$B:$B,"&gt;="&amp;$I$3,収穫記録!$B:$B,"&lt;="&amp;$I$4)
/_xlfn.UNIQUE(_xlfn._xlws.FILTER($G:$G,$F:$F=$I$7))
/IF($I$8="総計",1,$J166/10)
),0)</f>
        <v>0</v>
      </c>
      <c r="M166" s="58" t="str" cm="1">
        <f t="array" ref="M166">IFERROR(
IF(OR(M$11="",$H166=""),"",
SUMIFS(収穫記録!$P:$P,収穫記録!$D:$D,M$11,収穫記録!$I:$I,$I$5,収穫記録!$J:$J,$I$6,収穫記録!$F:$F,$H166,収穫記録!$B:$B,"&gt;="&amp;$I$3,収穫記録!$B:$B,"&lt;="&amp;$I$4)
/_xlfn.UNIQUE(_xlfn._xlws.FILTER($G:$G,$F:$F=$I$7))
/IF($I$8="総計",1,$J166/10)
),0)</f>
        <v/>
      </c>
      <c r="N166" s="58" t="str" cm="1">
        <f t="array" ref="N166">IFERROR(
IF(OR(N$11="",$H166=""),"",
SUMIFS(収穫記録!$P:$P,収穫記録!$D:$D,N$11,収穫記録!$I:$I,$I$5,収穫記録!$J:$J,$I$6,収穫記録!$F:$F,$H166,収穫記録!$B:$B,"&gt;="&amp;$I$3,収穫記録!$B:$B,"&lt;="&amp;$I$4)
/_xlfn.UNIQUE(_xlfn._xlws.FILTER($G:$G,$F:$F=$I$7))
/IF($I$8="総計",1,$J166/10)
),0)</f>
        <v/>
      </c>
      <c r="O166" s="58" t="str" cm="1">
        <f t="array" ref="O166">IFERROR(
IF(OR(O$11="",$H166=""),"",
SUMIFS(収穫記録!$P:$P,収穫記録!$D:$D,O$11,収穫記録!$I:$I,$I$5,収穫記録!$J:$J,$I$6,収穫記録!$F:$F,$H166,収穫記録!$B:$B,"&gt;="&amp;$I$3,収穫記録!$B:$B,"&lt;="&amp;$I$4)
/_xlfn.UNIQUE(_xlfn._xlws.FILTER($G:$G,$F:$F=$I$7))
/IF($I$8="総計",1,$J166/10)
),0)</f>
        <v/>
      </c>
      <c r="P166" s="58" t="str" cm="1">
        <f t="array" ref="P166">IFERROR(
IF(OR(P$11="",$H166=""),"",
SUMIFS(収穫記録!$P:$P,収穫記録!$D:$D,P$11,収穫記録!$I:$I,$I$5,収穫記録!$J:$J,$I$6,収穫記録!$F:$F,$H166,収穫記録!$B:$B,"&gt;="&amp;$I$3,収穫記録!$B:$B,"&lt;="&amp;$I$4)
/_xlfn.UNIQUE(_xlfn._xlws.FILTER($G:$G,$F:$F=$I$7))
/IF($I$8="総計",1,$J166/10)
),0)</f>
        <v/>
      </c>
      <c r="Q166" s="58" t="str" cm="1">
        <f t="array" ref="Q166">IFERROR(
IF(OR(Q$11="",$H166=""),"",
SUMIFS(収穫記録!$P:$P,収穫記録!$D:$D,Q$11,収穫記録!$I:$I,$I$5,収穫記録!$J:$J,$I$6,収穫記録!$F:$F,$H166,収穫記録!$B:$B,"&gt;="&amp;$I$3,収穫記録!$B:$B,"&lt;="&amp;$I$4)
/_xlfn.UNIQUE(_xlfn._xlws.FILTER($G:$G,$F:$F=$I$7))
/IF($I$8="総計",1,$J166/10)
),0)</f>
        <v/>
      </c>
      <c r="R166" s="58" t="str" cm="1">
        <f t="array" ref="R166">IFERROR(
IF(OR(R$11="",$H166=""),"",
SUMIFS(収穫記録!$P:$P,収穫記録!$D:$D,R$11,収穫記録!$I:$I,$I$5,収穫記録!$J:$J,$I$6,収穫記録!$F:$F,$H166,収穫記録!$B:$B,"&gt;="&amp;$I$3,収穫記録!$B:$B,"&lt;="&amp;$I$4)
/_xlfn.UNIQUE(_xlfn._xlws.FILTER($G:$G,$F:$F=$I$7))
/IF($I$8="総計",1,$J166/10)
),0)</f>
        <v/>
      </c>
      <c r="S166" s="58" t="str" cm="1">
        <f t="array" ref="S166">IFERROR(
IF(OR(S$11="",$H166=""),"",
SUMIFS(収穫記録!$P:$P,収穫記録!$D:$D,S$11,収穫記録!$I:$I,$I$5,収穫記録!$J:$J,$I$6,収穫記録!$F:$F,$H166,収穫記録!$B:$B,"&gt;="&amp;$I$3,収穫記録!$B:$B,"&lt;="&amp;$I$4)
/_xlfn.UNIQUE(_xlfn._xlws.FILTER($G:$G,$F:$F=$I$7))
/IF($I$8="総計",1,$J166/10)
),0)</f>
        <v/>
      </c>
      <c r="T166" s="58" t="str" cm="1">
        <f t="array" ref="T166">IFERROR(
IF(OR(T$11="",$H166=""),"",
SUMIFS(収穫記録!$P:$P,収穫記録!$D:$D,T$11,収穫記録!$I:$I,$I$5,収穫記録!$J:$J,$I$6,収穫記録!$F:$F,$H166,収穫記録!$B:$B,"&gt;="&amp;$I$3,収穫記録!$B:$B,"&lt;="&amp;$I$4)
/_xlfn.UNIQUE(_xlfn._xlws.FILTER($G:$G,$F:$F=$I$7))
/IF($I$8="総計",1,$J166/10)
),0)</f>
        <v/>
      </c>
      <c r="U166" s="58" t="str" cm="1">
        <f t="array" ref="U166">IFERROR(
IF(OR(U$11="",$H166=""),"",
SUMIFS(収穫記録!$P:$P,収穫記録!$D:$D,U$11,収穫記録!$I:$I,$I$5,収穫記録!$J:$J,$I$6,収穫記録!$F:$F,$H166,収穫記録!$B:$B,"&gt;="&amp;$I$3,収穫記録!$B:$B,"&lt;="&amp;$I$4)
/_xlfn.UNIQUE(_xlfn._xlws.FILTER($G:$G,$F:$F=$I$7))
/IF($I$8="総計",1,$J166/10)
),0)</f>
        <v/>
      </c>
      <c r="V166" s="58" t="str" cm="1">
        <f t="array" ref="V166">IFERROR(
IF(OR(V$11="",$H166=""),"",
SUMIFS(収穫記録!$P:$P,収穫記録!$D:$D,V$11,収穫記録!$I:$I,$I$5,収穫記録!$J:$J,$I$6,収穫記録!$F:$F,$H166,収穫記録!$B:$B,"&gt;="&amp;$I$3,収穫記録!$B:$B,"&lt;="&amp;$I$4)
/_xlfn.UNIQUE(_xlfn._xlws.FILTER($G:$G,$F:$F=$I$7))
/IF($I$8="総計",1,$J166/10)
),0)</f>
        <v/>
      </c>
      <c r="W166" s="58" t="str" cm="1">
        <f t="array" ref="W166">IFERROR(
IF(OR(W$11="",$H166=""),"",
SUMIFS(収穫記録!$P:$P,収穫記録!$D:$D,W$11,収穫記録!$I:$I,$I$5,収穫記録!$J:$J,$I$6,収穫記録!$F:$F,$H166,収穫記録!$B:$B,"&gt;="&amp;$I$3,収穫記録!$B:$B,"&lt;="&amp;$I$4)
/_xlfn.UNIQUE(_xlfn._xlws.FILTER($G:$G,$F:$F=$I$7))
/IF($I$8="総計",1,$J166/10)
),0)</f>
        <v/>
      </c>
    </row>
    <row r="167" spans="8:23">
      <c r="H167" s="27"/>
      <c r="I167" s="30"/>
      <c r="J167" s="57"/>
      <c r="K167" s="46" t="str">
        <f t="shared" si="2"/>
        <v/>
      </c>
      <c r="L167" s="47" cm="1">
        <f t="array" ref="L167">IFERROR(
IF(OR(L$11="",$H167=""),"",
SUMIFS(収穫記録!$P:$P,収穫記録!$D:$D,L$11,収穫記録!$I:$I,$I$5,収穫記録!$J:$J,$I$6,収穫記録!$F:$F,$H167,収穫記録!$B:$B,"&gt;="&amp;$I$3,収穫記録!$B:$B,"&lt;="&amp;$I$4)
/_xlfn.UNIQUE(_xlfn._xlws.FILTER($G:$G,$F:$F=$I$7))
/IF($I$8="総計",1,$J167/10)
),0)</f>
        <v>0</v>
      </c>
      <c r="M167" s="58" t="str" cm="1">
        <f t="array" ref="M167">IFERROR(
IF(OR(M$11="",$H167=""),"",
SUMIFS(収穫記録!$P:$P,収穫記録!$D:$D,M$11,収穫記録!$I:$I,$I$5,収穫記録!$J:$J,$I$6,収穫記録!$F:$F,$H167,収穫記録!$B:$B,"&gt;="&amp;$I$3,収穫記録!$B:$B,"&lt;="&amp;$I$4)
/_xlfn.UNIQUE(_xlfn._xlws.FILTER($G:$G,$F:$F=$I$7))
/IF($I$8="総計",1,$J167/10)
),0)</f>
        <v/>
      </c>
      <c r="N167" s="58" t="str" cm="1">
        <f t="array" ref="N167">IFERROR(
IF(OR(N$11="",$H167=""),"",
SUMIFS(収穫記録!$P:$P,収穫記録!$D:$D,N$11,収穫記録!$I:$I,$I$5,収穫記録!$J:$J,$I$6,収穫記録!$F:$F,$H167,収穫記録!$B:$B,"&gt;="&amp;$I$3,収穫記録!$B:$B,"&lt;="&amp;$I$4)
/_xlfn.UNIQUE(_xlfn._xlws.FILTER($G:$G,$F:$F=$I$7))
/IF($I$8="総計",1,$J167/10)
),0)</f>
        <v/>
      </c>
      <c r="O167" s="58" t="str" cm="1">
        <f t="array" ref="O167">IFERROR(
IF(OR(O$11="",$H167=""),"",
SUMIFS(収穫記録!$P:$P,収穫記録!$D:$D,O$11,収穫記録!$I:$I,$I$5,収穫記録!$J:$J,$I$6,収穫記録!$F:$F,$H167,収穫記録!$B:$B,"&gt;="&amp;$I$3,収穫記録!$B:$B,"&lt;="&amp;$I$4)
/_xlfn.UNIQUE(_xlfn._xlws.FILTER($G:$G,$F:$F=$I$7))
/IF($I$8="総計",1,$J167/10)
),0)</f>
        <v/>
      </c>
      <c r="P167" s="58" t="str" cm="1">
        <f t="array" ref="P167">IFERROR(
IF(OR(P$11="",$H167=""),"",
SUMIFS(収穫記録!$P:$P,収穫記録!$D:$D,P$11,収穫記録!$I:$I,$I$5,収穫記録!$J:$J,$I$6,収穫記録!$F:$F,$H167,収穫記録!$B:$B,"&gt;="&amp;$I$3,収穫記録!$B:$B,"&lt;="&amp;$I$4)
/_xlfn.UNIQUE(_xlfn._xlws.FILTER($G:$G,$F:$F=$I$7))
/IF($I$8="総計",1,$J167/10)
),0)</f>
        <v/>
      </c>
      <c r="Q167" s="58" t="str" cm="1">
        <f t="array" ref="Q167">IFERROR(
IF(OR(Q$11="",$H167=""),"",
SUMIFS(収穫記録!$P:$P,収穫記録!$D:$D,Q$11,収穫記録!$I:$I,$I$5,収穫記録!$J:$J,$I$6,収穫記録!$F:$F,$H167,収穫記録!$B:$B,"&gt;="&amp;$I$3,収穫記録!$B:$B,"&lt;="&amp;$I$4)
/_xlfn.UNIQUE(_xlfn._xlws.FILTER($G:$G,$F:$F=$I$7))
/IF($I$8="総計",1,$J167/10)
),0)</f>
        <v/>
      </c>
      <c r="R167" s="58" t="str" cm="1">
        <f t="array" ref="R167">IFERROR(
IF(OR(R$11="",$H167=""),"",
SUMIFS(収穫記録!$P:$P,収穫記録!$D:$D,R$11,収穫記録!$I:$I,$I$5,収穫記録!$J:$J,$I$6,収穫記録!$F:$F,$H167,収穫記録!$B:$B,"&gt;="&amp;$I$3,収穫記録!$B:$B,"&lt;="&amp;$I$4)
/_xlfn.UNIQUE(_xlfn._xlws.FILTER($G:$G,$F:$F=$I$7))
/IF($I$8="総計",1,$J167/10)
),0)</f>
        <v/>
      </c>
      <c r="S167" s="58" t="str" cm="1">
        <f t="array" ref="S167">IFERROR(
IF(OR(S$11="",$H167=""),"",
SUMIFS(収穫記録!$P:$P,収穫記録!$D:$D,S$11,収穫記録!$I:$I,$I$5,収穫記録!$J:$J,$I$6,収穫記録!$F:$F,$H167,収穫記録!$B:$B,"&gt;="&amp;$I$3,収穫記録!$B:$B,"&lt;="&amp;$I$4)
/_xlfn.UNIQUE(_xlfn._xlws.FILTER($G:$G,$F:$F=$I$7))
/IF($I$8="総計",1,$J167/10)
),0)</f>
        <v/>
      </c>
      <c r="T167" s="58" t="str" cm="1">
        <f t="array" ref="T167">IFERROR(
IF(OR(T$11="",$H167=""),"",
SUMIFS(収穫記録!$P:$P,収穫記録!$D:$D,T$11,収穫記録!$I:$I,$I$5,収穫記録!$J:$J,$I$6,収穫記録!$F:$F,$H167,収穫記録!$B:$B,"&gt;="&amp;$I$3,収穫記録!$B:$B,"&lt;="&amp;$I$4)
/_xlfn.UNIQUE(_xlfn._xlws.FILTER($G:$G,$F:$F=$I$7))
/IF($I$8="総計",1,$J167/10)
),0)</f>
        <v/>
      </c>
      <c r="U167" s="58" t="str" cm="1">
        <f t="array" ref="U167">IFERROR(
IF(OR(U$11="",$H167=""),"",
SUMIFS(収穫記録!$P:$P,収穫記録!$D:$D,U$11,収穫記録!$I:$I,$I$5,収穫記録!$J:$J,$I$6,収穫記録!$F:$F,$H167,収穫記録!$B:$B,"&gt;="&amp;$I$3,収穫記録!$B:$B,"&lt;="&amp;$I$4)
/_xlfn.UNIQUE(_xlfn._xlws.FILTER($G:$G,$F:$F=$I$7))
/IF($I$8="総計",1,$J167/10)
),0)</f>
        <v/>
      </c>
      <c r="V167" s="58" t="str" cm="1">
        <f t="array" ref="V167">IFERROR(
IF(OR(V$11="",$H167=""),"",
SUMIFS(収穫記録!$P:$P,収穫記録!$D:$D,V$11,収穫記録!$I:$I,$I$5,収穫記録!$J:$J,$I$6,収穫記録!$F:$F,$H167,収穫記録!$B:$B,"&gt;="&amp;$I$3,収穫記録!$B:$B,"&lt;="&amp;$I$4)
/_xlfn.UNIQUE(_xlfn._xlws.FILTER($G:$G,$F:$F=$I$7))
/IF($I$8="総計",1,$J167/10)
),0)</f>
        <v/>
      </c>
      <c r="W167" s="58" t="str" cm="1">
        <f t="array" ref="W167">IFERROR(
IF(OR(W$11="",$H167=""),"",
SUMIFS(収穫記録!$P:$P,収穫記録!$D:$D,W$11,収穫記録!$I:$I,$I$5,収穫記録!$J:$J,$I$6,収穫記録!$F:$F,$H167,収穫記録!$B:$B,"&gt;="&amp;$I$3,収穫記録!$B:$B,"&lt;="&amp;$I$4)
/_xlfn.UNIQUE(_xlfn._xlws.FILTER($G:$G,$F:$F=$I$7))
/IF($I$8="総計",1,$J167/10)
),0)</f>
        <v/>
      </c>
    </row>
    <row r="168" spans="8:23">
      <c r="H168" s="27"/>
      <c r="I168" s="30"/>
      <c r="J168" s="57"/>
      <c r="K168" s="46" t="str">
        <f t="shared" si="2"/>
        <v/>
      </c>
      <c r="L168" s="47" cm="1">
        <f t="array" ref="L168">IFERROR(
IF(OR(L$11="",$H168=""),"",
SUMIFS(収穫記録!$P:$P,収穫記録!$D:$D,L$11,収穫記録!$I:$I,$I$5,収穫記録!$J:$J,$I$6,収穫記録!$F:$F,$H168,収穫記録!$B:$B,"&gt;="&amp;$I$3,収穫記録!$B:$B,"&lt;="&amp;$I$4)
/_xlfn.UNIQUE(_xlfn._xlws.FILTER($G:$G,$F:$F=$I$7))
/IF($I$8="総計",1,$J168/10)
),0)</f>
        <v>0</v>
      </c>
      <c r="M168" s="58" t="str" cm="1">
        <f t="array" ref="M168">IFERROR(
IF(OR(M$11="",$H168=""),"",
SUMIFS(収穫記録!$P:$P,収穫記録!$D:$D,M$11,収穫記録!$I:$I,$I$5,収穫記録!$J:$J,$I$6,収穫記録!$F:$F,$H168,収穫記録!$B:$B,"&gt;="&amp;$I$3,収穫記録!$B:$B,"&lt;="&amp;$I$4)
/_xlfn.UNIQUE(_xlfn._xlws.FILTER($G:$G,$F:$F=$I$7))
/IF($I$8="総計",1,$J168/10)
),0)</f>
        <v/>
      </c>
      <c r="N168" s="58" t="str" cm="1">
        <f t="array" ref="N168">IFERROR(
IF(OR(N$11="",$H168=""),"",
SUMIFS(収穫記録!$P:$P,収穫記録!$D:$D,N$11,収穫記録!$I:$I,$I$5,収穫記録!$J:$J,$I$6,収穫記録!$F:$F,$H168,収穫記録!$B:$B,"&gt;="&amp;$I$3,収穫記録!$B:$B,"&lt;="&amp;$I$4)
/_xlfn.UNIQUE(_xlfn._xlws.FILTER($G:$G,$F:$F=$I$7))
/IF($I$8="総計",1,$J168/10)
),0)</f>
        <v/>
      </c>
      <c r="O168" s="58" t="str" cm="1">
        <f t="array" ref="O168">IFERROR(
IF(OR(O$11="",$H168=""),"",
SUMIFS(収穫記録!$P:$P,収穫記録!$D:$D,O$11,収穫記録!$I:$I,$I$5,収穫記録!$J:$J,$I$6,収穫記録!$F:$F,$H168,収穫記録!$B:$B,"&gt;="&amp;$I$3,収穫記録!$B:$B,"&lt;="&amp;$I$4)
/_xlfn.UNIQUE(_xlfn._xlws.FILTER($G:$G,$F:$F=$I$7))
/IF($I$8="総計",1,$J168/10)
),0)</f>
        <v/>
      </c>
      <c r="P168" s="58" t="str" cm="1">
        <f t="array" ref="P168">IFERROR(
IF(OR(P$11="",$H168=""),"",
SUMIFS(収穫記録!$P:$P,収穫記録!$D:$D,P$11,収穫記録!$I:$I,$I$5,収穫記録!$J:$J,$I$6,収穫記録!$F:$F,$H168,収穫記録!$B:$B,"&gt;="&amp;$I$3,収穫記録!$B:$B,"&lt;="&amp;$I$4)
/_xlfn.UNIQUE(_xlfn._xlws.FILTER($G:$G,$F:$F=$I$7))
/IF($I$8="総計",1,$J168/10)
),0)</f>
        <v/>
      </c>
      <c r="Q168" s="58" t="str" cm="1">
        <f t="array" ref="Q168">IFERROR(
IF(OR(Q$11="",$H168=""),"",
SUMIFS(収穫記録!$P:$P,収穫記録!$D:$D,Q$11,収穫記録!$I:$I,$I$5,収穫記録!$J:$J,$I$6,収穫記録!$F:$F,$H168,収穫記録!$B:$B,"&gt;="&amp;$I$3,収穫記録!$B:$B,"&lt;="&amp;$I$4)
/_xlfn.UNIQUE(_xlfn._xlws.FILTER($G:$G,$F:$F=$I$7))
/IF($I$8="総計",1,$J168/10)
),0)</f>
        <v/>
      </c>
      <c r="R168" s="58" t="str" cm="1">
        <f t="array" ref="R168">IFERROR(
IF(OR(R$11="",$H168=""),"",
SUMIFS(収穫記録!$P:$P,収穫記録!$D:$D,R$11,収穫記録!$I:$I,$I$5,収穫記録!$J:$J,$I$6,収穫記録!$F:$F,$H168,収穫記録!$B:$B,"&gt;="&amp;$I$3,収穫記録!$B:$B,"&lt;="&amp;$I$4)
/_xlfn.UNIQUE(_xlfn._xlws.FILTER($G:$G,$F:$F=$I$7))
/IF($I$8="総計",1,$J168/10)
),0)</f>
        <v/>
      </c>
      <c r="S168" s="58" t="str" cm="1">
        <f t="array" ref="S168">IFERROR(
IF(OR(S$11="",$H168=""),"",
SUMIFS(収穫記録!$P:$P,収穫記録!$D:$D,S$11,収穫記録!$I:$I,$I$5,収穫記録!$J:$J,$I$6,収穫記録!$F:$F,$H168,収穫記録!$B:$B,"&gt;="&amp;$I$3,収穫記録!$B:$B,"&lt;="&amp;$I$4)
/_xlfn.UNIQUE(_xlfn._xlws.FILTER($G:$G,$F:$F=$I$7))
/IF($I$8="総計",1,$J168/10)
),0)</f>
        <v/>
      </c>
      <c r="T168" s="58" t="str" cm="1">
        <f t="array" ref="T168">IFERROR(
IF(OR(T$11="",$H168=""),"",
SUMIFS(収穫記録!$P:$P,収穫記録!$D:$D,T$11,収穫記録!$I:$I,$I$5,収穫記録!$J:$J,$I$6,収穫記録!$F:$F,$H168,収穫記録!$B:$B,"&gt;="&amp;$I$3,収穫記録!$B:$B,"&lt;="&amp;$I$4)
/_xlfn.UNIQUE(_xlfn._xlws.FILTER($G:$G,$F:$F=$I$7))
/IF($I$8="総計",1,$J168/10)
),0)</f>
        <v/>
      </c>
      <c r="U168" s="58" t="str" cm="1">
        <f t="array" ref="U168">IFERROR(
IF(OR(U$11="",$H168=""),"",
SUMIFS(収穫記録!$P:$P,収穫記録!$D:$D,U$11,収穫記録!$I:$I,$I$5,収穫記録!$J:$J,$I$6,収穫記録!$F:$F,$H168,収穫記録!$B:$B,"&gt;="&amp;$I$3,収穫記録!$B:$B,"&lt;="&amp;$I$4)
/_xlfn.UNIQUE(_xlfn._xlws.FILTER($G:$G,$F:$F=$I$7))
/IF($I$8="総計",1,$J168/10)
),0)</f>
        <v/>
      </c>
      <c r="V168" s="58" t="str" cm="1">
        <f t="array" ref="V168">IFERROR(
IF(OR(V$11="",$H168=""),"",
SUMIFS(収穫記録!$P:$P,収穫記録!$D:$D,V$11,収穫記録!$I:$I,$I$5,収穫記録!$J:$J,$I$6,収穫記録!$F:$F,$H168,収穫記録!$B:$B,"&gt;="&amp;$I$3,収穫記録!$B:$B,"&lt;="&amp;$I$4)
/_xlfn.UNIQUE(_xlfn._xlws.FILTER($G:$G,$F:$F=$I$7))
/IF($I$8="総計",1,$J168/10)
),0)</f>
        <v/>
      </c>
      <c r="W168" s="58" t="str" cm="1">
        <f t="array" ref="W168">IFERROR(
IF(OR(W$11="",$H168=""),"",
SUMIFS(収穫記録!$P:$P,収穫記録!$D:$D,W$11,収穫記録!$I:$I,$I$5,収穫記録!$J:$J,$I$6,収穫記録!$F:$F,$H168,収穫記録!$B:$B,"&gt;="&amp;$I$3,収穫記録!$B:$B,"&lt;="&amp;$I$4)
/_xlfn.UNIQUE(_xlfn._xlws.FILTER($G:$G,$F:$F=$I$7))
/IF($I$8="総計",1,$J168/10)
),0)</f>
        <v/>
      </c>
    </row>
    <row r="169" spans="8:23">
      <c r="H169" s="27"/>
      <c r="I169" s="30"/>
      <c r="J169" s="57"/>
      <c r="K169" s="46" t="str">
        <f t="shared" si="2"/>
        <v/>
      </c>
      <c r="L169" s="47" cm="1">
        <f t="array" ref="L169">IFERROR(
IF(OR(L$11="",$H169=""),"",
SUMIFS(収穫記録!$P:$P,収穫記録!$D:$D,L$11,収穫記録!$I:$I,$I$5,収穫記録!$J:$J,$I$6,収穫記録!$F:$F,$H169,収穫記録!$B:$B,"&gt;="&amp;$I$3,収穫記録!$B:$B,"&lt;="&amp;$I$4)
/_xlfn.UNIQUE(_xlfn._xlws.FILTER($G:$G,$F:$F=$I$7))
/IF($I$8="総計",1,$J169/10)
),0)</f>
        <v>0</v>
      </c>
      <c r="M169" s="58" t="str" cm="1">
        <f t="array" ref="M169">IFERROR(
IF(OR(M$11="",$H169=""),"",
SUMIFS(収穫記録!$P:$P,収穫記録!$D:$D,M$11,収穫記録!$I:$I,$I$5,収穫記録!$J:$J,$I$6,収穫記録!$F:$F,$H169,収穫記録!$B:$B,"&gt;="&amp;$I$3,収穫記録!$B:$B,"&lt;="&amp;$I$4)
/_xlfn.UNIQUE(_xlfn._xlws.FILTER($G:$G,$F:$F=$I$7))
/IF($I$8="総計",1,$J169/10)
),0)</f>
        <v/>
      </c>
      <c r="N169" s="58" t="str" cm="1">
        <f t="array" ref="N169">IFERROR(
IF(OR(N$11="",$H169=""),"",
SUMIFS(収穫記録!$P:$P,収穫記録!$D:$D,N$11,収穫記録!$I:$I,$I$5,収穫記録!$J:$J,$I$6,収穫記録!$F:$F,$H169,収穫記録!$B:$B,"&gt;="&amp;$I$3,収穫記録!$B:$B,"&lt;="&amp;$I$4)
/_xlfn.UNIQUE(_xlfn._xlws.FILTER($G:$G,$F:$F=$I$7))
/IF($I$8="総計",1,$J169/10)
),0)</f>
        <v/>
      </c>
      <c r="O169" s="58" t="str" cm="1">
        <f t="array" ref="O169">IFERROR(
IF(OR(O$11="",$H169=""),"",
SUMIFS(収穫記録!$P:$P,収穫記録!$D:$D,O$11,収穫記録!$I:$I,$I$5,収穫記録!$J:$J,$I$6,収穫記録!$F:$F,$H169,収穫記録!$B:$B,"&gt;="&amp;$I$3,収穫記録!$B:$B,"&lt;="&amp;$I$4)
/_xlfn.UNIQUE(_xlfn._xlws.FILTER($G:$G,$F:$F=$I$7))
/IF($I$8="総計",1,$J169/10)
),0)</f>
        <v/>
      </c>
      <c r="P169" s="58" t="str" cm="1">
        <f t="array" ref="P169">IFERROR(
IF(OR(P$11="",$H169=""),"",
SUMIFS(収穫記録!$P:$P,収穫記録!$D:$D,P$11,収穫記録!$I:$I,$I$5,収穫記録!$J:$J,$I$6,収穫記録!$F:$F,$H169,収穫記録!$B:$B,"&gt;="&amp;$I$3,収穫記録!$B:$B,"&lt;="&amp;$I$4)
/_xlfn.UNIQUE(_xlfn._xlws.FILTER($G:$G,$F:$F=$I$7))
/IF($I$8="総計",1,$J169/10)
),0)</f>
        <v/>
      </c>
      <c r="Q169" s="58" t="str" cm="1">
        <f t="array" ref="Q169">IFERROR(
IF(OR(Q$11="",$H169=""),"",
SUMIFS(収穫記録!$P:$P,収穫記録!$D:$D,Q$11,収穫記録!$I:$I,$I$5,収穫記録!$J:$J,$I$6,収穫記録!$F:$F,$H169,収穫記録!$B:$B,"&gt;="&amp;$I$3,収穫記録!$B:$B,"&lt;="&amp;$I$4)
/_xlfn.UNIQUE(_xlfn._xlws.FILTER($G:$G,$F:$F=$I$7))
/IF($I$8="総計",1,$J169/10)
),0)</f>
        <v/>
      </c>
      <c r="R169" s="58" t="str" cm="1">
        <f t="array" ref="R169">IFERROR(
IF(OR(R$11="",$H169=""),"",
SUMIFS(収穫記録!$P:$P,収穫記録!$D:$D,R$11,収穫記録!$I:$I,$I$5,収穫記録!$J:$J,$I$6,収穫記録!$F:$F,$H169,収穫記録!$B:$B,"&gt;="&amp;$I$3,収穫記録!$B:$B,"&lt;="&amp;$I$4)
/_xlfn.UNIQUE(_xlfn._xlws.FILTER($G:$G,$F:$F=$I$7))
/IF($I$8="総計",1,$J169/10)
),0)</f>
        <v/>
      </c>
      <c r="S169" s="58" t="str" cm="1">
        <f t="array" ref="S169">IFERROR(
IF(OR(S$11="",$H169=""),"",
SUMIFS(収穫記録!$P:$P,収穫記録!$D:$D,S$11,収穫記録!$I:$I,$I$5,収穫記録!$J:$J,$I$6,収穫記録!$F:$F,$H169,収穫記録!$B:$B,"&gt;="&amp;$I$3,収穫記録!$B:$B,"&lt;="&amp;$I$4)
/_xlfn.UNIQUE(_xlfn._xlws.FILTER($G:$G,$F:$F=$I$7))
/IF($I$8="総計",1,$J169/10)
),0)</f>
        <v/>
      </c>
      <c r="T169" s="58" t="str" cm="1">
        <f t="array" ref="T169">IFERROR(
IF(OR(T$11="",$H169=""),"",
SUMIFS(収穫記録!$P:$P,収穫記録!$D:$D,T$11,収穫記録!$I:$I,$I$5,収穫記録!$J:$J,$I$6,収穫記録!$F:$F,$H169,収穫記録!$B:$B,"&gt;="&amp;$I$3,収穫記録!$B:$B,"&lt;="&amp;$I$4)
/_xlfn.UNIQUE(_xlfn._xlws.FILTER($G:$G,$F:$F=$I$7))
/IF($I$8="総計",1,$J169/10)
),0)</f>
        <v/>
      </c>
      <c r="U169" s="58" t="str" cm="1">
        <f t="array" ref="U169">IFERROR(
IF(OR(U$11="",$H169=""),"",
SUMIFS(収穫記録!$P:$P,収穫記録!$D:$D,U$11,収穫記録!$I:$I,$I$5,収穫記録!$J:$J,$I$6,収穫記録!$F:$F,$H169,収穫記録!$B:$B,"&gt;="&amp;$I$3,収穫記録!$B:$B,"&lt;="&amp;$I$4)
/_xlfn.UNIQUE(_xlfn._xlws.FILTER($G:$G,$F:$F=$I$7))
/IF($I$8="総計",1,$J169/10)
),0)</f>
        <v/>
      </c>
      <c r="V169" s="58" t="str" cm="1">
        <f t="array" ref="V169">IFERROR(
IF(OR(V$11="",$H169=""),"",
SUMIFS(収穫記録!$P:$P,収穫記録!$D:$D,V$11,収穫記録!$I:$I,$I$5,収穫記録!$J:$J,$I$6,収穫記録!$F:$F,$H169,収穫記録!$B:$B,"&gt;="&amp;$I$3,収穫記録!$B:$B,"&lt;="&amp;$I$4)
/_xlfn.UNIQUE(_xlfn._xlws.FILTER($G:$G,$F:$F=$I$7))
/IF($I$8="総計",1,$J169/10)
),0)</f>
        <v/>
      </c>
      <c r="W169" s="58" t="str" cm="1">
        <f t="array" ref="W169">IFERROR(
IF(OR(W$11="",$H169=""),"",
SUMIFS(収穫記録!$P:$P,収穫記録!$D:$D,W$11,収穫記録!$I:$I,$I$5,収穫記録!$J:$J,$I$6,収穫記録!$F:$F,$H169,収穫記録!$B:$B,"&gt;="&amp;$I$3,収穫記録!$B:$B,"&lt;="&amp;$I$4)
/_xlfn.UNIQUE(_xlfn._xlws.FILTER($G:$G,$F:$F=$I$7))
/IF($I$8="総計",1,$J169/10)
),0)</f>
        <v/>
      </c>
    </row>
    <row r="170" spans="8:23">
      <c r="H170" s="27"/>
      <c r="I170" s="30"/>
      <c r="J170" s="57"/>
      <c r="K170" s="46" t="str">
        <f t="shared" si="2"/>
        <v/>
      </c>
      <c r="L170" s="47" cm="1">
        <f t="array" ref="L170">IFERROR(
IF(OR(L$11="",$H170=""),"",
SUMIFS(収穫記録!$P:$P,収穫記録!$D:$D,L$11,収穫記録!$I:$I,$I$5,収穫記録!$J:$J,$I$6,収穫記録!$F:$F,$H170,収穫記録!$B:$B,"&gt;="&amp;$I$3,収穫記録!$B:$B,"&lt;="&amp;$I$4)
/_xlfn.UNIQUE(_xlfn._xlws.FILTER($G:$G,$F:$F=$I$7))
/IF($I$8="総計",1,$J170/10)
),0)</f>
        <v>0</v>
      </c>
      <c r="M170" s="58" t="str" cm="1">
        <f t="array" ref="M170">IFERROR(
IF(OR(M$11="",$H170=""),"",
SUMIFS(収穫記録!$P:$P,収穫記録!$D:$D,M$11,収穫記録!$I:$I,$I$5,収穫記録!$J:$J,$I$6,収穫記録!$F:$F,$H170,収穫記録!$B:$B,"&gt;="&amp;$I$3,収穫記録!$B:$B,"&lt;="&amp;$I$4)
/_xlfn.UNIQUE(_xlfn._xlws.FILTER($G:$G,$F:$F=$I$7))
/IF($I$8="総計",1,$J170/10)
),0)</f>
        <v/>
      </c>
      <c r="N170" s="58" t="str" cm="1">
        <f t="array" ref="N170">IFERROR(
IF(OR(N$11="",$H170=""),"",
SUMIFS(収穫記録!$P:$P,収穫記録!$D:$D,N$11,収穫記録!$I:$I,$I$5,収穫記録!$J:$J,$I$6,収穫記録!$F:$F,$H170,収穫記録!$B:$B,"&gt;="&amp;$I$3,収穫記録!$B:$B,"&lt;="&amp;$I$4)
/_xlfn.UNIQUE(_xlfn._xlws.FILTER($G:$G,$F:$F=$I$7))
/IF($I$8="総計",1,$J170/10)
),0)</f>
        <v/>
      </c>
      <c r="O170" s="58" t="str" cm="1">
        <f t="array" ref="O170">IFERROR(
IF(OR(O$11="",$H170=""),"",
SUMIFS(収穫記録!$P:$P,収穫記録!$D:$D,O$11,収穫記録!$I:$I,$I$5,収穫記録!$J:$J,$I$6,収穫記録!$F:$F,$H170,収穫記録!$B:$B,"&gt;="&amp;$I$3,収穫記録!$B:$B,"&lt;="&amp;$I$4)
/_xlfn.UNIQUE(_xlfn._xlws.FILTER($G:$G,$F:$F=$I$7))
/IF($I$8="総計",1,$J170/10)
),0)</f>
        <v/>
      </c>
      <c r="P170" s="58" t="str" cm="1">
        <f t="array" ref="P170">IFERROR(
IF(OR(P$11="",$H170=""),"",
SUMIFS(収穫記録!$P:$P,収穫記録!$D:$D,P$11,収穫記録!$I:$I,$I$5,収穫記録!$J:$J,$I$6,収穫記録!$F:$F,$H170,収穫記録!$B:$B,"&gt;="&amp;$I$3,収穫記録!$B:$B,"&lt;="&amp;$I$4)
/_xlfn.UNIQUE(_xlfn._xlws.FILTER($G:$G,$F:$F=$I$7))
/IF($I$8="総計",1,$J170/10)
),0)</f>
        <v/>
      </c>
      <c r="Q170" s="58" t="str" cm="1">
        <f t="array" ref="Q170">IFERROR(
IF(OR(Q$11="",$H170=""),"",
SUMIFS(収穫記録!$P:$P,収穫記録!$D:$D,Q$11,収穫記録!$I:$I,$I$5,収穫記録!$J:$J,$I$6,収穫記録!$F:$F,$H170,収穫記録!$B:$B,"&gt;="&amp;$I$3,収穫記録!$B:$B,"&lt;="&amp;$I$4)
/_xlfn.UNIQUE(_xlfn._xlws.FILTER($G:$G,$F:$F=$I$7))
/IF($I$8="総計",1,$J170/10)
),0)</f>
        <v/>
      </c>
      <c r="R170" s="58" t="str" cm="1">
        <f t="array" ref="R170">IFERROR(
IF(OR(R$11="",$H170=""),"",
SUMIFS(収穫記録!$P:$P,収穫記録!$D:$D,R$11,収穫記録!$I:$I,$I$5,収穫記録!$J:$J,$I$6,収穫記録!$F:$F,$H170,収穫記録!$B:$B,"&gt;="&amp;$I$3,収穫記録!$B:$B,"&lt;="&amp;$I$4)
/_xlfn.UNIQUE(_xlfn._xlws.FILTER($G:$G,$F:$F=$I$7))
/IF($I$8="総計",1,$J170/10)
),0)</f>
        <v/>
      </c>
      <c r="S170" s="58" t="str" cm="1">
        <f t="array" ref="S170">IFERROR(
IF(OR(S$11="",$H170=""),"",
SUMIFS(収穫記録!$P:$P,収穫記録!$D:$D,S$11,収穫記録!$I:$I,$I$5,収穫記録!$J:$J,$I$6,収穫記録!$F:$F,$H170,収穫記録!$B:$B,"&gt;="&amp;$I$3,収穫記録!$B:$B,"&lt;="&amp;$I$4)
/_xlfn.UNIQUE(_xlfn._xlws.FILTER($G:$G,$F:$F=$I$7))
/IF($I$8="総計",1,$J170/10)
),0)</f>
        <v/>
      </c>
      <c r="T170" s="58" t="str" cm="1">
        <f t="array" ref="T170">IFERROR(
IF(OR(T$11="",$H170=""),"",
SUMIFS(収穫記録!$P:$P,収穫記録!$D:$D,T$11,収穫記録!$I:$I,$I$5,収穫記録!$J:$J,$I$6,収穫記録!$F:$F,$H170,収穫記録!$B:$B,"&gt;="&amp;$I$3,収穫記録!$B:$B,"&lt;="&amp;$I$4)
/_xlfn.UNIQUE(_xlfn._xlws.FILTER($G:$G,$F:$F=$I$7))
/IF($I$8="総計",1,$J170/10)
),0)</f>
        <v/>
      </c>
      <c r="U170" s="58" t="str" cm="1">
        <f t="array" ref="U170">IFERROR(
IF(OR(U$11="",$H170=""),"",
SUMIFS(収穫記録!$P:$P,収穫記録!$D:$D,U$11,収穫記録!$I:$I,$I$5,収穫記録!$J:$J,$I$6,収穫記録!$F:$F,$H170,収穫記録!$B:$B,"&gt;="&amp;$I$3,収穫記録!$B:$B,"&lt;="&amp;$I$4)
/_xlfn.UNIQUE(_xlfn._xlws.FILTER($G:$G,$F:$F=$I$7))
/IF($I$8="総計",1,$J170/10)
),0)</f>
        <v/>
      </c>
      <c r="V170" s="58" t="str" cm="1">
        <f t="array" ref="V170">IFERROR(
IF(OR(V$11="",$H170=""),"",
SUMIFS(収穫記録!$P:$P,収穫記録!$D:$D,V$11,収穫記録!$I:$I,$I$5,収穫記録!$J:$J,$I$6,収穫記録!$F:$F,$H170,収穫記録!$B:$B,"&gt;="&amp;$I$3,収穫記録!$B:$B,"&lt;="&amp;$I$4)
/_xlfn.UNIQUE(_xlfn._xlws.FILTER($G:$G,$F:$F=$I$7))
/IF($I$8="総計",1,$J170/10)
),0)</f>
        <v/>
      </c>
      <c r="W170" s="58" t="str" cm="1">
        <f t="array" ref="W170">IFERROR(
IF(OR(W$11="",$H170=""),"",
SUMIFS(収穫記録!$P:$P,収穫記録!$D:$D,W$11,収穫記録!$I:$I,$I$5,収穫記録!$J:$J,$I$6,収穫記録!$F:$F,$H170,収穫記録!$B:$B,"&gt;="&amp;$I$3,収穫記録!$B:$B,"&lt;="&amp;$I$4)
/_xlfn.UNIQUE(_xlfn._xlws.FILTER($G:$G,$F:$F=$I$7))
/IF($I$8="総計",1,$J170/10)
),0)</f>
        <v/>
      </c>
    </row>
    <row r="171" spans="8:23">
      <c r="H171" s="27"/>
      <c r="I171" s="30"/>
      <c r="J171" s="57"/>
      <c r="K171" s="46" t="str">
        <f t="shared" si="2"/>
        <v/>
      </c>
      <c r="L171" s="47" cm="1">
        <f t="array" ref="L171">IFERROR(
IF(OR(L$11="",$H171=""),"",
SUMIFS(収穫記録!$P:$P,収穫記録!$D:$D,L$11,収穫記録!$I:$I,$I$5,収穫記録!$J:$J,$I$6,収穫記録!$F:$F,$H171,収穫記録!$B:$B,"&gt;="&amp;$I$3,収穫記録!$B:$B,"&lt;="&amp;$I$4)
/_xlfn.UNIQUE(_xlfn._xlws.FILTER($G:$G,$F:$F=$I$7))
/IF($I$8="総計",1,$J171/10)
),0)</f>
        <v>0</v>
      </c>
      <c r="M171" s="58" t="str" cm="1">
        <f t="array" ref="M171">IFERROR(
IF(OR(M$11="",$H171=""),"",
SUMIFS(収穫記録!$P:$P,収穫記録!$D:$D,M$11,収穫記録!$I:$I,$I$5,収穫記録!$J:$J,$I$6,収穫記録!$F:$F,$H171,収穫記録!$B:$B,"&gt;="&amp;$I$3,収穫記録!$B:$B,"&lt;="&amp;$I$4)
/_xlfn.UNIQUE(_xlfn._xlws.FILTER($G:$G,$F:$F=$I$7))
/IF($I$8="総計",1,$J171/10)
),0)</f>
        <v/>
      </c>
      <c r="N171" s="58" t="str" cm="1">
        <f t="array" ref="N171">IFERROR(
IF(OR(N$11="",$H171=""),"",
SUMIFS(収穫記録!$P:$P,収穫記録!$D:$D,N$11,収穫記録!$I:$I,$I$5,収穫記録!$J:$J,$I$6,収穫記録!$F:$F,$H171,収穫記録!$B:$B,"&gt;="&amp;$I$3,収穫記録!$B:$B,"&lt;="&amp;$I$4)
/_xlfn.UNIQUE(_xlfn._xlws.FILTER($G:$G,$F:$F=$I$7))
/IF($I$8="総計",1,$J171/10)
),0)</f>
        <v/>
      </c>
      <c r="O171" s="58" t="str" cm="1">
        <f t="array" ref="O171">IFERROR(
IF(OR(O$11="",$H171=""),"",
SUMIFS(収穫記録!$P:$P,収穫記録!$D:$D,O$11,収穫記録!$I:$I,$I$5,収穫記録!$J:$J,$I$6,収穫記録!$F:$F,$H171,収穫記録!$B:$B,"&gt;="&amp;$I$3,収穫記録!$B:$B,"&lt;="&amp;$I$4)
/_xlfn.UNIQUE(_xlfn._xlws.FILTER($G:$G,$F:$F=$I$7))
/IF($I$8="総計",1,$J171/10)
),0)</f>
        <v/>
      </c>
      <c r="P171" s="58" t="str" cm="1">
        <f t="array" ref="P171">IFERROR(
IF(OR(P$11="",$H171=""),"",
SUMIFS(収穫記録!$P:$P,収穫記録!$D:$D,P$11,収穫記録!$I:$I,$I$5,収穫記録!$J:$J,$I$6,収穫記録!$F:$F,$H171,収穫記録!$B:$B,"&gt;="&amp;$I$3,収穫記録!$B:$B,"&lt;="&amp;$I$4)
/_xlfn.UNIQUE(_xlfn._xlws.FILTER($G:$G,$F:$F=$I$7))
/IF($I$8="総計",1,$J171/10)
),0)</f>
        <v/>
      </c>
      <c r="Q171" s="58" t="str" cm="1">
        <f t="array" ref="Q171">IFERROR(
IF(OR(Q$11="",$H171=""),"",
SUMIFS(収穫記録!$P:$P,収穫記録!$D:$D,Q$11,収穫記録!$I:$I,$I$5,収穫記録!$J:$J,$I$6,収穫記録!$F:$F,$H171,収穫記録!$B:$B,"&gt;="&amp;$I$3,収穫記録!$B:$B,"&lt;="&amp;$I$4)
/_xlfn.UNIQUE(_xlfn._xlws.FILTER($G:$G,$F:$F=$I$7))
/IF($I$8="総計",1,$J171/10)
),0)</f>
        <v/>
      </c>
      <c r="R171" s="58" t="str" cm="1">
        <f t="array" ref="R171">IFERROR(
IF(OR(R$11="",$H171=""),"",
SUMIFS(収穫記録!$P:$P,収穫記録!$D:$D,R$11,収穫記録!$I:$I,$I$5,収穫記録!$J:$J,$I$6,収穫記録!$F:$F,$H171,収穫記録!$B:$B,"&gt;="&amp;$I$3,収穫記録!$B:$B,"&lt;="&amp;$I$4)
/_xlfn.UNIQUE(_xlfn._xlws.FILTER($G:$G,$F:$F=$I$7))
/IF($I$8="総計",1,$J171/10)
),0)</f>
        <v/>
      </c>
      <c r="S171" s="58" t="str" cm="1">
        <f t="array" ref="S171">IFERROR(
IF(OR(S$11="",$H171=""),"",
SUMIFS(収穫記録!$P:$P,収穫記録!$D:$D,S$11,収穫記録!$I:$I,$I$5,収穫記録!$J:$J,$I$6,収穫記録!$F:$F,$H171,収穫記録!$B:$B,"&gt;="&amp;$I$3,収穫記録!$B:$B,"&lt;="&amp;$I$4)
/_xlfn.UNIQUE(_xlfn._xlws.FILTER($G:$G,$F:$F=$I$7))
/IF($I$8="総計",1,$J171/10)
),0)</f>
        <v/>
      </c>
      <c r="T171" s="58" t="str" cm="1">
        <f t="array" ref="T171">IFERROR(
IF(OR(T$11="",$H171=""),"",
SUMIFS(収穫記録!$P:$P,収穫記録!$D:$D,T$11,収穫記録!$I:$I,$I$5,収穫記録!$J:$J,$I$6,収穫記録!$F:$F,$H171,収穫記録!$B:$B,"&gt;="&amp;$I$3,収穫記録!$B:$B,"&lt;="&amp;$I$4)
/_xlfn.UNIQUE(_xlfn._xlws.FILTER($G:$G,$F:$F=$I$7))
/IF($I$8="総計",1,$J171/10)
),0)</f>
        <v/>
      </c>
      <c r="U171" s="58" t="str" cm="1">
        <f t="array" ref="U171">IFERROR(
IF(OR(U$11="",$H171=""),"",
SUMIFS(収穫記録!$P:$P,収穫記録!$D:$D,U$11,収穫記録!$I:$I,$I$5,収穫記録!$J:$J,$I$6,収穫記録!$F:$F,$H171,収穫記録!$B:$B,"&gt;="&amp;$I$3,収穫記録!$B:$B,"&lt;="&amp;$I$4)
/_xlfn.UNIQUE(_xlfn._xlws.FILTER($G:$G,$F:$F=$I$7))
/IF($I$8="総計",1,$J171/10)
),0)</f>
        <v/>
      </c>
      <c r="V171" s="58" t="str" cm="1">
        <f t="array" ref="V171">IFERROR(
IF(OR(V$11="",$H171=""),"",
SUMIFS(収穫記録!$P:$P,収穫記録!$D:$D,V$11,収穫記録!$I:$I,$I$5,収穫記録!$J:$J,$I$6,収穫記録!$F:$F,$H171,収穫記録!$B:$B,"&gt;="&amp;$I$3,収穫記録!$B:$B,"&lt;="&amp;$I$4)
/_xlfn.UNIQUE(_xlfn._xlws.FILTER($G:$G,$F:$F=$I$7))
/IF($I$8="総計",1,$J171/10)
),0)</f>
        <v/>
      </c>
      <c r="W171" s="58" t="str" cm="1">
        <f t="array" ref="W171">IFERROR(
IF(OR(W$11="",$H171=""),"",
SUMIFS(収穫記録!$P:$P,収穫記録!$D:$D,W$11,収穫記録!$I:$I,$I$5,収穫記録!$J:$J,$I$6,収穫記録!$F:$F,$H171,収穫記録!$B:$B,"&gt;="&amp;$I$3,収穫記録!$B:$B,"&lt;="&amp;$I$4)
/_xlfn.UNIQUE(_xlfn._xlws.FILTER($G:$G,$F:$F=$I$7))
/IF($I$8="総計",1,$J171/10)
),0)</f>
        <v/>
      </c>
    </row>
    <row r="172" spans="8:23">
      <c r="H172" s="27"/>
      <c r="I172" s="30"/>
      <c r="J172" s="57"/>
      <c r="K172" s="46" t="str">
        <f t="shared" si="2"/>
        <v/>
      </c>
      <c r="L172" s="47" cm="1">
        <f t="array" ref="L172">IFERROR(
IF(OR(L$11="",$H172=""),"",
SUMIFS(収穫記録!$P:$P,収穫記録!$D:$D,L$11,収穫記録!$I:$I,$I$5,収穫記録!$J:$J,$I$6,収穫記録!$F:$F,$H172,収穫記録!$B:$B,"&gt;="&amp;$I$3,収穫記録!$B:$B,"&lt;="&amp;$I$4)
/_xlfn.UNIQUE(_xlfn._xlws.FILTER($G:$G,$F:$F=$I$7))
/IF($I$8="総計",1,$J172/10)
),0)</f>
        <v>0</v>
      </c>
      <c r="M172" s="58" t="str" cm="1">
        <f t="array" ref="M172">IFERROR(
IF(OR(M$11="",$H172=""),"",
SUMIFS(収穫記録!$P:$P,収穫記録!$D:$D,M$11,収穫記録!$I:$I,$I$5,収穫記録!$J:$J,$I$6,収穫記録!$F:$F,$H172,収穫記録!$B:$B,"&gt;="&amp;$I$3,収穫記録!$B:$B,"&lt;="&amp;$I$4)
/_xlfn.UNIQUE(_xlfn._xlws.FILTER($G:$G,$F:$F=$I$7))
/IF($I$8="総計",1,$J172/10)
),0)</f>
        <v/>
      </c>
      <c r="N172" s="58" t="str" cm="1">
        <f t="array" ref="N172">IFERROR(
IF(OR(N$11="",$H172=""),"",
SUMIFS(収穫記録!$P:$P,収穫記録!$D:$D,N$11,収穫記録!$I:$I,$I$5,収穫記録!$J:$J,$I$6,収穫記録!$F:$F,$H172,収穫記録!$B:$B,"&gt;="&amp;$I$3,収穫記録!$B:$B,"&lt;="&amp;$I$4)
/_xlfn.UNIQUE(_xlfn._xlws.FILTER($G:$G,$F:$F=$I$7))
/IF($I$8="総計",1,$J172/10)
),0)</f>
        <v/>
      </c>
      <c r="O172" s="58" t="str" cm="1">
        <f t="array" ref="O172">IFERROR(
IF(OR(O$11="",$H172=""),"",
SUMIFS(収穫記録!$P:$P,収穫記録!$D:$D,O$11,収穫記録!$I:$I,$I$5,収穫記録!$J:$J,$I$6,収穫記録!$F:$F,$H172,収穫記録!$B:$B,"&gt;="&amp;$I$3,収穫記録!$B:$B,"&lt;="&amp;$I$4)
/_xlfn.UNIQUE(_xlfn._xlws.FILTER($G:$G,$F:$F=$I$7))
/IF($I$8="総計",1,$J172/10)
),0)</f>
        <v/>
      </c>
      <c r="P172" s="58" t="str" cm="1">
        <f t="array" ref="P172">IFERROR(
IF(OR(P$11="",$H172=""),"",
SUMIFS(収穫記録!$P:$P,収穫記録!$D:$D,P$11,収穫記録!$I:$I,$I$5,収穫記録!$J:$J,$I$6,収穫記録!$F:$F,$H172,収穫記録!$B:$B,"&gt;="&amp;$I$3,収穫記録!$B:$B,"&lt;="&amp;$I$4)
/_xlfn.UNIQUE(_xlfn._xlws.FILTER($G:$G,$F:$F=$I$7))
/IF($I$8="総計",1,$J172/10)
),0)</f>
        <v/>
      </c>
      <c r="Q172" s="58" t="str" cm="1">
        <f t="array" ref="Q172">IFERROR(
IF(OR(Q$11="",$H172=""),"",
SUMIFS(収穫記録!$P:$P,収穫記録!$D:$D,Q$11,収穫記録!$I:$I,$I$5,収穫記録!$J:$J,$I$6,収穫記録!$F:$F,$H172,収穫記録!$B:$B,"&gt;="&amp;$I$3,収穫記録!$B:$B,"&lt;="&amp;$I$4)
/_xlfn.UNIQUE(_xlfn._xlws.FILTER($G:$G,$F:$F=$I$7))
/IF($I$8="総計",1,$J172/10)
),0)</f>
        <v/>
      </c>
      <c r="R172" s="58" t="str" cm="1">
        <f t="array" ref="R172">IFERROR(
IF(OR(R$11="",$H172=""),"",
SUMIFS(収穫記録!$P:$P,収穫記録!$D:$D,R$11,収穫記録!$I:$I,$I$5,収穫記録!$J:$J,$I$6,収穫記録!$F:$F,$H172,収穫記録!$B:$B,"&gt;="&amp;$I$3,収穫記録!$B:$B,"&lt;="&amp;$I$4)
/_xlfn.UNIQUE(_xlfn._xlws.FILTER($G:$G,$F:$F=$I$7))
/IF($I$8="総計",1,$J172/10)
),0)</f>
        <v/>
      </c>
      <c r="S172" s="58" t="str" cm="1">
        <f t="array" ref="S172">IFERROR(
IF(OR(S$11="",$H172=""),"",
SUMIFS(収穫記録!$P:$P,収穫記録!$D:$D,S$11,収穫記録!$I:$I,$I$5,収穫記録!$J:$J,$I$6,収穫記録!$F:$F,$H172,収穫記録!$B:$B,"&gt;="&amp;$I$3,収穫記録!$B:$B,"&lt;="&amp;$I$4)
/_xlfn.UNIQUE(_xlfn._xlws.FILTER($G:$G,$F:$F=$I$7))
/IF($I$8="総計",1,$J172/10)
),0)</f>
        <v/>
      </c>
      <c r="T172" s="58" t="str" cm="1">
        <f t="array" ref="T172">IFERROR(
IF(OR(T$11="",$H172=""),"",
SUMIFS(収穫記録!$P:$P,収穫記録!$D:$D,T$11,収穫記録!$I:$I,$I$5,収穫記録!$J:$J,$I$6,収穫記録!$F:$F,$H172,収穫記録!$B:$B,"&gt;="&amp;$I$3,収穫記録!$B:$B,"&lt;="&amp;$I$4)
/_xlfn.UNIQUE(_xlfn._xlws.FILTER($G:$G,$F:$F=$I$7))
/IF($I$8="総計",1,$J172/10)
),0)</f>
        <v/>
      </c>
      <c r="U172" s="58" t="str" cm="1">
        <f t="array" ref="U172">IFERROR(
IF(OR(U$11="",$H172=""),"",
SUMIFS(収穫記録!$P:$P,収穫記録!$D:$D,U$11,収穫記録!$I:$I,$I$5,収穫記録!$J:$J,$I$6,収穫記録!$F:$F,$H172,収穫記録!$B:$B,"&gt;="&amp;$I$3,収穫記録!$B:$B,"&lt;="&amp;$I$4)
/_xlfn.UNIQUE(_xlfn._xlws.FILTER($G:$G,$F:$F=$I$7))
/IF($I$8="総計",1,$J172/10)
),0)</f>
        <v/>
      </c>
      <c r="V172" s="58" t="str" cm="1">
        <f t="array" ref="V172">IFERROR(
IF(OR(V$11="",$H172=""),"",
SUMIFS(収穫記録!$P:$P,収穫記録!$D:$D,V$11,収穫記録!$I:$I,$I$5,収穫記録!$J:$J,$I$6,収穫記録!$F:$F,$H172,収穫記録!$B:$B,"&gt;="&amp;$I$3,収穫記録!$B:$B,"&lt;="&amp;$I$4)
/_xlfn.UNIQUE(_xlfn._xlws.FILTER($G:$G,$F:$F=$I$7))
/IF($I$8="総計",1,$J172/10)
),0)</f>
        <v/>
      </c>
      <c r="W172" s="58" t="str" cm="1">
        <f t="array" ref="W172">IFERROR(
IF(OR(W$11="",$H172=""),"",
SUMIFS(収穫記録!$P:$P,収穫記録!$D:$D,W$11,収穫記録!$I:$I,$I$5,収穫記録!$J:$J,$I$6,収穫記録!$F:$F,$H172,収穫記録!$B:$B,"&gt;="&amp;$I$3,収穫記録!$B:$B,"&lt;="&amp;$I$4)
/_xlfn.UNIQUE(_xlfn._xlws.FILTER($G:$G,$F:$F=$I$7))
/IF($I$8="総計",1,$J172/10)
),0)</f>
        <v/>
      </c>
    </row>
    <row r="173" spans="8:23">
      <c r="H173" s="27"/>
      <c r="I173" s="30"/>
      <c r="J173" s="57"/>
      <c r="K173" s="46" t="str">
        <f t="shared" si="2"/>
        <v/>
      </c>
      <c r="L173" s="47" cm="1">
        <f t="array" ref="L173">IFERROR(
IF(OR(L$11="",$H173=""),"",
SUMIFS(収穫記録!$P:$P,収穫記録!$D:$D,L$11,収穫記録!$I:$I,$I$5,収穫記録!$J:$J,$I$6,収穫記録!$F:$F,$H173,収穫記録!$B:$B,"&gt;="&amp;$I$3,収穫記録!$B:$B,"&lt;="&amp;$I$4)
/_xlfn.UNIQUE(_xlfn._xlws.FILTER($G:$G,$F:$F=$I$7))
/IF($I$8="総計",1,$J173/10)
),0)</f>
        <v>0</v>
      </c>
      <c r="M173" s="58" t="str" cm="1">
        <f t="array" ref="M173">IFERROR(
IF(OR(M$11="",$H173=""),"",
SUMIFS(収穫記録!$P:$P,収穫記録!$D:$D,M$11,収穫記録!$I:$I,$I$5,収穫記録!$J:$J,$I$6,収穫記録!$F:$F,$H173,収穫記録!$B:$B,"&gt;="&amp;$I$3,収穫記録!$B:$B,"&lt;="&amp;$I$4)
/_xlfn.UNIQUE(_xlfn._xlws.FILTER($G:$G,$F:$F=$I$7))
/IF($I$8="総計",1,$J173/10)
),0)</f>
        <v/>
      </c>
      <c r="N173" s="58" t="str" cm="1">
        <f t="array" ref="N173">IFERROR(
IF(OR(N$11="",$H173=""),"",
SUMIFS(収穫記録!$P:$P,収穫記録!$D:$D,N$11,収穫記録!$I:$I,$I$5,収穫記録!$J:$J,$I$6,収穫記録!$F:$F,$H173,収穫記録!$B:$B,"&gt;="&amp;$I$3,収穫記録!$B:$B,"&lt;="&amp;$I$4)
/_xlfn.UNIQUE(_xlfn._xlws.FILTER($G:$G,$F:$F=$I$7))
/IF($I$8="総計",1,$J173/10)
),0)</f>
        <v/>
      </c>
      <c r="O173" s="58" t="str" cm="1">
        <f t="array" ref="O173">IFERROR(
IF(OR(O$11="",$H173=""),"",
SUMIFS(収穫記録!$P:$P,収穫記録!$D:$D,O$11,収穫記録!$I:$I,$I$5,収穫記録!$J:$J,$I$6,収穫記録!$F:$F,$H173,収穫記録!$B:$B,"&gt;="&amp;$I$3,収穫記録!$B:$B,"&lt;="&amp;$I$4)
/_xlfn.UNIQUE(_xlfn._xlws.FILTER($G:$G,$F:$F=$I$7))
/IF($I$8="総計",1,$J173/10)
),0)</f>
        <v/>
      </c>
      <c r="P173" s="58" t="str" cm="1">
        <f t="array" ref="P173">IFERROR(
IF(OR(P$11="",$H173=""),"",
SUMIFS(収穫記録!$P:$P,収穫記録!$D:$D,P$11,収穫記録!$I:$I,$I$5,収穫記録!$J:$J,$I$6,収穫記録!$F:$F,$H173,収穫記録!$B:$B,"&gt;="&amp;$I$3,収穫記録!$B:$B,"&lt;="&amp;$I$4)
/_xlfn.UNIQUE(_xlfn._xlws.FILTER($G:$G,$F:$F=$I$7))
/IF($I$8="総計",1,$J173/10)
),0)</f>
        <v/>
      </c>
      <c r="Q173" s="58" t="str" cm="1">
        <f t="array" ref="Q173">IFERROR(
IF(OR(Q$11="",$H173=""),"",
SUMIFS(収穫記録!$P:$P,収穫記録!$D:$D,Q$11,収穫記録!$I:$I,$I$5,収穫記録!$J:$J,$I$6,収穫記録!$F:$F,$H173,収穫記録!$B:$B,"&gt;="&amp;$I$3,収穫記録!$B:$B,"&lt;="&amp;$I$4)
/_xlfn.UNIQUE(_xlfn._xlws.FILTER($G:$G,$F:$F=$I$7))
/IF($I$8="総計",1,$J173/10)
),0)</f>
        <v/>
      </c>
      <c r="R173" s="58" t="str" cm="1">
        <f t="array" ref="R173">IFERROR(
IF(OR(R$11="",$H173=""),"",
SUMIFS(収穫記録!$P:$P,収穫記録!$D:$D,R$11,収穫記録!$I:$I,$I$5,収穫記録!$J:$J,$I$6,収穫記録!$F:$F,$H173,収穫記録!$B:$B,"&gt;="&amp;$I$3,収穫記録!$B:$B,"&lt;="&amp;$I$4)
/_xlfn.UNIQUE(_xlfn._xlws.FILTER($G:$G,$F:$F=$I$7))
/IF($I$8="総計",1,$J173/10)
),0)</f>
        <v/>
      </c>
      <c r="S173" s="58" t="str" cm="1">
        <f t="array" ref="S173">IFERROR(
IF(OR(S$11="",$H173=""),"",
SUMIFS(収穫記録!$P:$P,収穫記録!$D:$D,S$11,収穫記録!$I:$I,$I$5,収穫記録!$J:$J,$I$6,収穫記録!$F:$F,$H173,収穫記録!$B:$B,"&gt;="&amp;$I$3,収穫記録!$B:$B,"&lt;="&amp;$I$4)
/_xlfn.UNIQUE(_xlfn._xlws.FILTER($G:$G,$F:$F=$I$7))
/IF($I$8="総計",1,$J173/10)
),0)</f>
        <v/>
      </c>
      <c r="T173" s="58" t="str" cm="1">
        <f t="array" ref="T173">IFERROR(
IF(OR(T$11="",$H173=""),"",
SUMIFS(収穫記録!$P:$P,収穫記録!$D:$D,T$11,収穫記録!$I:$I,$I$5,収穫記録!$J:$J,$I$6,収穫記録!$F:$F,$H173,収穫記録!$B:$B,"&gt;="&amp;$I$3,収穫記録!$B:$B,"&lt;="&amp;$I$4)
/_xlfn.UNIQUE(_xlfn._xlws.FILTER($G:$G,$F:$F=$I$7))
/IF($I$8="総計",1,$J173/10)
),0)</f>
        <v/>
      </c>
      <c r="U173" s="58" t="str" cm="1">
        <f t="array" ref="U173">IFERROR(
IF(OR(U$11="",$H173=""),"",
SUMIFS(収穫記録!$P:$P,収穫記録!$D:$D,U$11,収穫記録!$I:$I,$I$5,収穫記録!$J:$J,$I$6,収穫記録!$F:$F,$H173,収穫記録!$B:$B,"&gt;="&amp;$I$3,収穫記録!$B:$B,"&lt;="&amp;$I$4)
/_xlfn.UNIQUE(_xlfn._xlws.FILTER($G:$G,$F:$F=$I$7))
/IF($I$8="総計",1,$J173/10)
),0)</f>
        <v/>
      </c>
      <c r="V173" s="58" t="str" cm="1">
        <f t="array" ref="V173">IFERROR(
IF(OR(V$11="",$H173=""),"",
SUMIFS(収穫記録!$P:$P,収穫記録!$D:$D,V$11,収穫記録!$I:$I,$I$5,収穫記録!$J:$J,$I$6,収穫記録!$F:$F,$H173,収穫記録!$B:$B,"&gt;="&amp;$I$3,収穫記録!$B:$B,"&lt;="&amp;$I$4)
/_xlfn.UNIQUE(_xlfn._xlws.FILTER($G:$G,$F:$F=$I$7))
/IF($I$8="総計",1,$J173/10)
),0)</f>
        <v/>
      </c>
      <c r="W173" s="58" t="str" cm="1">
        <f t="array" ref="W173">IFERROR(
IF(OR(W$11="",$H173=""),"",
SUMIFS(収穫記録!$P:$P,収穫記録!$D:$D,W$11,収穫記録!$I:$I,$I$5,収穫記録!$J:$J,$I$6,収穫記録!$F:$F,$H173,収穫記録!$B:$B,"&gt;="&amp;$I$3,収穫記録!$B:$B,"&lt;="&amp;$I$4)
/_xlfn.UNIQUE(_xlfn._xlws.FILTER($G:$G,$F:$F=$I$7))
/IF($I$8="総計",1,$J173/10)
),0)</f>
        <v/>
      </c>
    </row>
    <row r="174" spans="8:23">
      <c r="H174" s="27"/>
      <c r="I174" s="30"/>
      <c r="J174" s="57"/>
      <c r="K174" s="46" t="str">
        <f t="shared" si="2"/>
        <v/>
      </c>
      <c r="L174" s="47" cm="1">
        <f t="array" ref="L174">IFERROR(
IF(OR(L$11="",$H174=""),"",
SUMIFS(収穫記録!$P:$P,収穫記録!$D:$D,L$11,収穫記録!$I:$I,$I$5,収穫記録!$J:$J,$I$6,収穫記録!$F:$F,$H174,収穫記録!$B:$B,"&gt;="&amp;$I$3,収穫記録!$B:$B,"&lt;="&amp;$I$4)
/_xlfn.UNIQUE(_xlfn._xlws.FILTER($G:$G,$F:$F=$I$7))
/IF($I$8="総計",1,$J174/10)
),0)</f>
        <v>0</v>
      </c>
      <c r="M174" s="58" t="str" cm="1">
        <f t="array" ref="M174">IFERROR(
IF(OR(M$11="",$H174=""),"",
SUMIFS(収穫記録!$P:$P,収穫記録!$D:$D,M$11,収穫記録!$I:$I,$I$5,収穫記録!$J:$J,$I$6,収穫記録!$F:$F,$H174,収穫記録!$B:$B,"&gt;="&amp;$I$3,収穫記録!$B:$B,"&lt;="&amp;$I$4)
/_xlfn.UNIQUE(_xlfn._xlws.FILTER($G:$G,$F:$F=$I$7))
/IF($I$8="総計",1,$J174/10)
),0)</f>
        <v/>
      </c>
      <c r="N174" s="58" t="str" cm="1">
        <f t="array" ref="N174">IFERROR(
IF(OR(N$11="",$H174=""),"",
SUMIFS(収穫記録!$P:$P,収穫記録!$D:$D,N$11,収穫記録!$I:$I,$I$5,収穫記録!$J:$J,$I$6,収穫記録!$F:$F,$H174,収穫記録!$B:$B,"&gt;="&amp;$I$3,収穫記録!$B:$B,"&lt;="&amp;$I$4)
/_xlfn.UNIQUE(_xlfn._xlws.FILTER($G:$G,$F:$F=$I$7))
/IF($I$8="総計",1,$J174/10)
),0)</f>
        <v/>
      </c>
      <c r="O174" s="58" t="str" cm="1">
        <f t="array" ref="O174">IFERROR(
IF(OR(O$11="",$H174=""),"",
SUMIFS(収穫記録!$P:$P,収穫記録!$D:$D,O$11,収穫記録!$I:$I,$I$5,収穫記録!$J:$J,$I$6,収穫記録!$F:$F,$H174,収穫記録!$B:$B,"&gt;="&amp;$I$3,収穫記録!$B:$B,"&lt;="&amp;$I$4)
/_xlfn.UNIQUE(_xlfn._xlws.FILTER($G:$G,$F:$F=$I$7))
/IF($I$8="総計",1,$J174/10)
),0)</f>
        <v/>
      </c>
      <c r="P174" s="58" t="str" cm="1">
        <f t="array" ref="P174">IFERROR(
IF(OR(P$11="",$H174=""),"",
SUMIFS(収穫記録!$P:$P,収穫記録!$D:$D,P$11,収穫記録!$I:$I,$I$5,収穫記録!$J:$J,$I$6,収穫記録!$F:$F,$H174,収穫記録!$B:$B,"&gt;="&amp;$I$3,収穫記録!$B:$B,"&lt;="&amp;$I$4)
/_xlfn.UNIQUE(_xlfn._xlws.FILTER($G:$G,$F:$F=$I$7))
/IF($I$8="総計",1,$J174/10)
),0)</f>
        <v/>
      </c>
      <c r="Q174" s="58" t="str" cm="1">
        <f t="array" ref="Q174">IFERROR(
IF(OR(Q$11="",$H174=""),"",
SUMIFS(収穫記録!$P:$P,収穫記録!$D:$D,Q$11,収穫記録!$I:$I,$I$5,収穫記録!$J:$J,$I$6,収穫記録!$F:$F,$H174,収穫記録!$B:$B,"&gt;="&amp;$I$3,収穫記録!$B:$B,"&lt;="&amp;$I$4)
/_xlfn.UNIQUE(_xlfn._xlws.FILTER($G:$G,$F:$F=$I$7))
/IF($I$8="総計",1,$J174/10)
),0)</f>
        <v/>
      </c>
      <c r="R174" s="58" t="str" cm="1">
        <f t="array" ref="R174">IFERROR(
IF(OR(R$11="",$H174=""),"",
SUMIFS(収穫記録!$P:$P,収穫記録!$D:$D,R$11,収穫記録!$I:$I,$I$5,収穫記録!$J:$J,$I$6,収穫記録!$F:$F,$H174,収穫記録!$B:$B,"&gt;="&amp;$I$3,収穫記録!$B:$B,"&lt;="&amp;$I$4)
/_xlfn.UNIQUE(_xlfn._xlws.FILTER($G:$G,$F:$F=$I$7))
/IF($I$8="総計",1,$J174/10)
),0)</f>
        <v/>
      </c>
      <c r="S174" s="58" t="str" cm="1">
        <f t="array" ref="S174">IFERROR(
IF(OR(S$11="",$H174=""),"",
SUMIFS(収穫記録!$P:$P,収穫記録!$D:$D,S$11,収穫記録!$I:$I,$I$5,収穫記録!$J:$J,$I$6,収穫記録!$F:$F,$H174,収穫記録!$B:$B,"&gt;="&amp;$I$3,収穫記録!$B:$B,"&lt;="&amp;$I$4)
/_xlfn.UNIQUE(_xlfn._xlws.FILTER($G:$G,$F:$F=$I$7))
/IF($I$8="総計",1,$J174/10)
),0)</f>
        <v/>
      </c>
      <c r="T174" s="58" t="str" cm="1">
        <f t="array" ref="T174">IFERROR(
IF(OR(T$11="",$H174=""),"",
SUMIFS(収穫記録!$P:$P,収穫記録!$D:$D,T$11,収穫記録!$I:$I,$I$5,収穫記録!$J:$J,$I$6,収穫記録!$F:$F,$H174,収穫記録!$B:$B,"&gt;="&amp;$I$3,収穫記録!$B:$B,"&lt;="&amp;$I$4)
/_xlfn.UNIQUE(_xlfn._xlws.FILTER($G:$G,$F:$F=$I$7))
/IF($I$8="総計",1,$J174/10)
),0)</f>
        <v/>
      </c>
      <c r="U174" s="58" t="str" cm="1">
        <f t="array" ref="U174">IFERROR(
IF(OR(U$11="",$H174=""),"",
SUMIFS(収穫記録!$P:$P,収穫記録!$D:$D,U$11,収穫記録!$I:$I,$I$5,収穫記録!$J:$J,$I$6,収穫記録!$F:$F,$H174,収穫記録!$B:$B,"&gt;="&amp;$I$3,収穫記録!$B:$B,"&lt;="&amp;$I$4)
/_xlfn.UNIQUE(_xlfn._xlws.FILTER($G:$G,$F:$F=$I$7))
/IF($I$8="総計",1,$J174/10)
),0)</f>
        <v/>
      </c>
      <c r="V174" s="58" t="str" cm="1">
        <f t="array" ref="V174">IFERROR(
IF(OR(V$11="",$H174=""),"",
SUMIFS(収穫記録!$P:$P,収穫記録!$D:$D,V$11,収穫記録!$I:$I,$I$5,収穫記録!$J:$J,$I$6,収穫記録!$F:$F,$H174,収穫記録!$B:$B,"&gt;="&amp;$I$3,収穫記録!$B:$B,"&lt;="&amp;$I$4)
/_xlfn.UNIQUE(_xlfn._xlws.FILTER($G:$G,$F:$F=$I$7))
/IF($I$8="総計",1,$J174/10)
),0)</f>
        <v/>
      </c>
      <c r="W174" s="58" t="str" cm="1">
        <f t="array" ref="W174">IFERROR(
IF(OR(W$11="",$H174=""),"",
SUMIFS(収穫記録!$P:$P,収穫記録!$D:$D,W$11,収穫記録!$I:$I,$I$5,収穫記録!$J:$J,$I$6,収穫記録!$F:$F,$H174,収穫記録!$B:$B,"&gt;="&amp;$I$3,収穫記録!$B:$B,"&lt;="&amp;$I$4)
/_xlfn.UNIQUE(_xlfn._xlws.FILTER($G:$G,$F:$F=$I$7))
/IF($I$8="総計",1,$J174/10)
),0)</f>
        <v/>
      </c>
    </row>
    <row r="175" spans="8:23">
      <c r="H175" s="27"/>
      <c r="I175" s="30"/>
      <c r="J175" s="57"/>
      <c r="K175" s="46" t="str">
        <f t="shared" si="2"/>
        <v/>
      </c>
      <c r="L175" s="47" cm="1">
        <f t="array" ref="L175">IFERROR(
IF(OR(L$11="",$H175=""),"",
SUMIFS(収穫記録!$P:$P,収穫記録!$D:$D,L$11,収穫記録!$I:$I,$I$5,収穫記録!$J:$J,$I$6,収穫記録!$F:$F,$H175,収穫記録!$B:$B,"&gt;="&amp;$I$3,収穫記録!$B:$B,"&lt;="&amp;$I$4)
/_xlfn.UNIQUE(_xlfn._xlws.FILTER($G:$G,$F:$F=$I$7))
/IF($I$8="総計",1,$J175/10)
),0)</f>
        <v>0</v>
      </c>
      <c r="M175" s="58" t="str" cm="1">
        <f t="array" ref="M175">IFERROR(
IF(OR(M$11="",$H175=""),"",
SUMIFS(収穫記録!$P:$P,収穫記録!$D:$D,M$11,収穫記録!$I:$I,$I$5,収穫記録!$J:$J,$I$6,収穫記録!$F:$F,$H175,収穫記録!$B:$B,"&gt;="&amp;$I$3,収穫記録!$B:$B,"&lt;="&amp;$I$4)
/_xlfn.UNIQUE(_xlfn._xlws.FILTER($G:$G,$F:$F=$I$7))
/IF($I$8="総計",1,$J175/10)
),0)</f>
        <v/>
      </c>
      <c r="N175" s="58" t="str" cm="1">
        <f t="array" ref="N175">IFERROR(
IF(OR(N$11="",$H175=""),"",
SUMIFS(収穫記録!$P:$P,収穫記録!$D:$D,N$11,収穫記録!$I:$I,$I$5,収穫記録!$J:$J,$I$6,収穫記録!$F:$F,$H175,収穫記録!$B:$B,"&gt;="&amp;$I$3,収穫記録!$B:$B,"&lt;="&amp;$I$4)
/_xlfn.UNIQUE(_xlfn._xlws.FILTER($G:$G,$F:$F=$I$7))
/IF($I$8="総計",1,$J175/10)
),0)</f>
        <v/>
      </c>
      <c r="O175" s="58" t="str" cm="1">
        <f t="array" ref="O175">IFERROR(
IF(OR(O$11="",$H175=""),"",
SUMIFS(収穫記録!$P:$P,収穫記録!$D:$D,O$11,収穫記録!$I:$I,$I$5,収穫記録!$J:$J,$I$6,収穫記録!$F:$F,$H175,収穫記録!$B:$B,"&gt;="&amp;$I$3,収穫記録!$B:$B,"&lt;="&amp;$I$4)
/_xlfn.UNIQUE(_xlfn._xlws.FILTER($G:$G,$F:$F=$I$7))
/IF($I$8="総計",1,$J175/10)
),0)</f>
        <v/>
      </c>
      <c r="P175" s="58" t="str" cm="1">
        <f t="array" ref="P175">IFERROR(
IF(OR(P$11="",$H175=""),"",
SUMIFS(収穫記録!$P:$P,収穫記録!$D:$D,P$11,収穫記録!$I:$I,$I$5,収穫記録!$J:$J,$I$6,収穫記録!$F:$F,$H175,収穫記録!$B:$B,"&gt;="&amp;$I$3,収穫記録!$B:$B,"&lt;="&amp;$I$4)
/_xlfn.UNIQUE(_xlfn._xlws.FILTER($G:$G,$F:$F=$I$7))
/IF($I$8="総計",1,$J175/10)
),0)</f>
        <v/>
      </c>
      <c r="Q175" s="58" t="str" cm="1">
        <f t="array" ref="Q175">IFERROR(
IF(OR(Q$11="",$H175=""),"",
SUMIFS(収穫記録!$P:$P,収穫記録!$D:$D,Q$11,収穫記録!$I:$I,$I$5,収穫記録!$J:$J,$I$6,収穫記録!$F:$F,$H175,収穫記録!$B:$B,"&gt;="&amp;$I$3,収穫記録!$B:$B,"&lt;="&amp;$I$4)
/_xlfn.UNIQUE(_xlfn._xlws.FILTER($G:$G,$F:$F=$I$7))
/IF($I$8="総計",1,$J175/10)
),0)</f>
        <v/>
      </c>
      <c r="R175" s="58" t="str" cm="1">
        <f t="array" ref="R175">IFERROR(
IF(OR(R$11="",$H175=""),"",
SUMIFS(収穫記録!$P:$P,収穫記録!$D:$D,R$11,収穫記録!$I:$I,$I$5,収穫記録!$J:$J,$I$6,収穫記録!$F:$F,$H175,収穫記録!$B:$B,"&gt;="&amp;$I$3,収穫記録!$B:$B,"&lt;="&amp;$I$4)
/_xlfn.UNIQUE(_xlfn._xlws.FILTER($G:$G,$F:$F=$I$7))
/IF($I$8="総計",1,$J175/10)
),0)</f>
        <v/>
      </c>
      <c r="S175" s="58" t="str" cm="1">
        <f t="array" ref="S175">IFERROR(
IF(OR(S$11="",$H175=""),"",
SUMIFS(収穫記録!$P:$P,収穫記録!$D:$D,S$11,収穫記録!$I:$I,$I$5,収穫記録!$J:$J,$I$6,収穫記録!$F:$F,$H175,収穫記録!$B:$B,"&gt;="&amp;$I$3,収穫記録!$B:$B,"&lt;="&amp;$I$4)
/_xlfn.UNIQUE(_xlfn._xlws.FILTER($G:$G,$F:$F=$I$7))
/IF($I$8="総計",1,$J175/10)
),0)</f>
        <v/>
      </c>
      <c r="T175" s="58" t="str" cm="1">
        <f t="array" ref="T175">IFERROR(
IF(OR(T$11="",$H175=""),"",
SUMIFS(収穫記録!$P:$P,収穫記録!$D:$D,T$11,収穫記録!$I:$I,$I$5,収穫記録!$J:$J,$I$6,収穫記録!$F:$F,$H175,収穫記録!$B:$B,"&gt;="&amp;$I$3,収穫記録!$B:$B,"&lt;="&amp;$I$4)
/_xlfn.UNIQUE(_xlfn._xlws.FILTER($G:$G,$F:$F=$I$7))
/IF($I$8="総計",1,$J175/10)
),0)</f>
        <v/>
      </c>
      <c r="U175" s="58" t="str" cm="1">
        <f t="array" ref="U175">IFERROR(
IF(OR(U$11="",$H175=""),"",
SUMIFS(収穫記録!$P:$P,収穫記録!$D:$D,U$11,収穫記録!$I:$I,$I$5,収穫記録!$J:$J,$I$6,収穫記録!$F:$F,$H175,収穫記録!$B:$B,"&gt;="&amp;$I$3,収穫記録!$B:$B,"&lt;="&amp;$I$4)
/_xlfn.UNIQUE(_xlfn._xlws.FILTER($G:$G,$F:$F=$I$7))
/IF($I$8="総計",1,$J175/10)
),0)</f>
        <v/>
      </c>
      <c r="V175" s="58" t="str" cm="1">
        <f t="array" ref="V175">IFERROR(
IF(OR(V$11="",$H175=""),"",
SUMIFS(収穫記録!$P:$P,収穫記録!$D:$D,V$11,収穫記録!$I:$I,$I$5,収穫記録!$J:$J,$I$6,収穫記録!$F:$F,$H175,収穫記録!$B:$B,"&gt;="&amp;$I$3,収穫記録!$B:$B,"&lt;="&amp;$I$4)
/_xlfn.UNIQUE(_xlfn._xlws.FILTER($G:$G,$F:$F=$I$7))
/IF($I$8="総計",1,$J175/10)
),0)</f>
        <v/>
      </c>
      <c r="W175" s="58" t="str" cm="1">
        <f t="array" ref="W175">IFERROR(
IF(OR(W$11="",$H175=""),"",
SUMIFS(収穫記録!$P:$P,収穫記録!$D:$D,W$11,収穫記録!$I:$I,$I$5,収穫記録!$J:$J,$I$6,収穫記録!$F:$F,$H175,収穫記録!$B:$B,"&gt;="&amp;$I$3,収穫記録!$B:$B,"&lt;="&amp;$I$4)
/_xlfn.UNIQUE(_xlfn._xlws.FILTER($G:$G,$F:$F=$I$7))
/IF($I$8="総計",1,$J175/10)
),0)</f>
        <v/>
      </c>
    </row>
    <row r="176" spans="8:23">
      <c r="H176" s="27"/>
      <c r="I176" s="30"/>
      <c r="J176" s="57"/>
      <c r="K176" s="46" t="str">
        <f t="shared" si="2"/>
        <v/>
      </c>
      <c r="L176" s="47" cm="1">
        <f t="array" ref="L176">IFERROR(
IF(OR(L$11="",$H176=""),"",
SUMIFS(収穫記録!$P:$P,収穫記録!$D:$D,L$11,収穫記録!$I:$I,$I$5,収穫記録!$J:$J,$I$6,収穫記録!$F:$F,$H176,収穫記録!$B:$B,"&gt;="&amp;$I$3,収穫記録!$B:$B,"&lt;="&amp;$I$4)
/_xlfn.UNIQUE(_xlfn._xlws.FILTER($G:$G,$F:$F=$I$7))
/IF($I$8="総計",1,$J176/10)
),0)</f>
        <v>0</v>
      </c>
      <c r="M176" s="58" t="str" cm="1">
        <f t="array" ref="M176">IFERROR(
IF(OR(M$11="",$H176=""),"",
SUMIFS(収穫記録!$P:$P,収穫記録!$D:$D,M$11,収穫記録!$I:$I,$I$5,収穫記録!$J:$J,$I$6,収穫記録!$F:$F,$H176,収穫記録!$B:$B,"&gt;="&amp;$I$3,収穫記録!$B:$B,"&lt;="&amp;$I$4)
/_xlfn.UNIQUE(_xlfn._xlws.FILTER($G:$G,$F:$F=$I$7))
/IF($I$8="総計",1,$J176/10)
),0)</f>
        <v/>
      </c>
      <c r="N176" s="58" t="str" cm="1">
        <f t="array" ref="N176">IFERROR(
IF(OR(N$11="",$H176=""),"",
SUMIFS(収穫記録!$P:$P,収穫記録!$D:$D,N$11,収穫記録!$I:$I,$I$5,収穫記録!$J:$J,$I$6,収穫記録!$F:$F,$H176,収穫記録!$B:$B,"&gt;="&amp;$I$3,収穫記録!$B:$B,"&lt;="&amp;$I$4)
/_xlfn.UNIQUE(_xlfn._xlws.FILTER($G:$G,$F:$F=$I$7))
/IF($I$8="総計",1,$J176/10)
),0)</f>
        <v/>
      </c>
      <c r="O176" s="58" t="str" cm="1">
        <f t="array" ref="O176">IFERROR(
IF(OR(O$11="",$H176=""),"",
SUMIFS(収穫記録!$P:$P,収穫記録!$D:$D,O$11,収穫記録!$I:$I,$I$5,収穫記録!$J:$J,$I$6,収穫記録!$F:$F,$H176,収穫記録!$B:$B,"&gt;="&amp;$I$3,収穫記録!$B:$B,"&lt;="&amp;$I$4)
/_xlfn.UNIQUE(_xlfn._xlws.FILTER($G:$G,$F:$F=$I$7))
/IF($I$8="総計",1,$J176/10)
),0)</f>
        <v/>
      </c>
      <c r="P176" s="58" t="str" cm="1">
        <f t="array" ref="P176">IFERROR(
IF(OR(P$11="",$H176=""),"",
SUMIFS(収穫記録!$P:$P,収穫記録!$D:$D,P$11,収穫記録!$I:$I,$I$5,収穫記録!$J:$J,$I$6,収穫記録!$F:$F,$H176,収穫記録!$B:$B,"&gt;="&amp;$I$3,収穫記録!$B:$B,"&lt;="&amp;$I$4)
/_xlfn.UNIQUE(_xlfn._xlws.FILTER($G:$G,$F:$F=$I$7))
/IF($I$8="総計",1,$J176/10)
),0)</f>
        <v/>
      </c>
      <c r="Q176" s="58" t="str" cm="1">
        <f t="array" ref="Q176">IFERROR(
IF(OR(Q$11="",$H176=""),"",
SUMIFS(収穫記録!$P:$P,収穫記録!$D:$D,Q$11,収穫記録!$I:$I,$I$5,収穫記録!$J:$J,$I$6,収穫記録!$F:$F,$H176,収穫記録!$B:$B,"&gt;="&amp;$I$3,収穫記録!$B:$B,"&lt;="&amp;$I$4)
/_xlfn.UNIQUE(_xlfn._xlws.FILTER($G:$G,$F:$F=$I$7))
/IF($I$8="総計",1,$J176/10)
),0)</f>
        <v/>
      </c>
      <c r="R176" s="58" t="str" cm="1">
        <f t="array" ref="R176">IFERROR(
IF(OR(R$11="",$H176=""),"",
SUMIFS(収穫記録!$P:$P,収穫記録!$D:$D,R$11,収穫記録!$I:$I,$I$5,収穫記録!$J:$J,$I$6,収穫記録!$F:$F,$H176,収穫記録!$B:$B,"&gt;="&amp;$I$3,収穫記録!$B:$B,"&lt;="&amp;$I$4)
/_xlfn.UNIQUE(_xlfn._xlws.FILTER($G:$G,$F:$F=$I$7))
/IF($I$8="総計",1,$J176/10)
),0)</f>
        <v/>
      </c>
      <c r="S176" s="58" t="str" cm="1">
        <f t="array" ref="S176">IFERROR(
IF(OR(S$11="",$H176=""),"",
SUMIFS(収穫記録!$P:$P,収穫記録!$D:$D,S$11,収穫記録!$I:$I,$I$5,収穫記録!$J:$J,$I$6,収穫記録!$F:$F,$H176,収穫記録!$B:$B,"&gt;="&amp;$I$3,収穫記録!$B:$B,"&lt;="&amp;$I$4)
/_xlfn.UNIQUE(_xlfn._xlws.FILTER($G:$G,$F:$F=$I$7))
/IF($I$8="総計",1,$J176/10)
),0)</f>
        <v/>
      </c>
      <c r="T176" s="58" t="str" cm="1">
        <f t="array" ref="T176">IFERROR(
IF(OR(T$11="",$H176=""),"",
SUMIFS(収穫記録!$P:$P,収穫記録!$D:$D,T$11,収穫記録!$I:$I,$I$5,収穫記録!$J:$J,$I$6,収穫記録!$F:$F,$H176,収穫記録!$B:$B,"&gt;="&amp;$I$3,収穫記録!$B:$B,"&lt;="&amp;$I$4)
/_xlfn.UNIQUE(_xlfn._xlws.FILTER($G:$G,$F:$F=$I$7))
/IF($I$8="総計",1,$J176/10)
),0)</f>
        <v/>
      </c>
      <c r="U176" s="58" t="str" cm="1">
        <f t="array" ref="U176">IFERROR(
IF(OR(U$11="",$H176=""),"",
SUMIFS(収穫記録!$P:$P,収穫記録!$D:$D,U$11,収穫記録!$I:$I,$I$5,収穫記録!$J:$J,$I$6,収穫記録!$F:$F,$H176,収穫記録!$B:$B,"&gt;="&amp;$I$3,収穫記録!$B:$B,"&lt;="&amp;$I$4)
/_xlfn.UNIQUE(_xlfn._xlws.FILTER($G:$G,$F:$F=$I$7))
/IF($I$8="総計",1,$J176/10)
),0)</f>
        <v/>
      </c>
      <c r="V176" s="58" t="str" cm="1">
        <f t="array" ref="V176">IFERROR(
IF(OR(V$11="",$H176=""),"",
SUMIFS(収穫記録!$P:$P,収穫記録!$D:$D,V$11,収穫記録!$I:$I,$I$5,収穫記録!$J:$J,$I$6,収穫記録!$F:$F,$H176,収穫記録!$B:$B,"&gt;="&amp;$I$3,収穫記録!$B:$B,"&lt;="&amp;$I$4)
/_xlfn.UNIQUE(_xlfn._xlws.FILTER($G:$G,$F:$F=$I$7))
/IF($I$8="総計",1,$J176/10)
),0)</f>
        <v/>
      </c>
      <c r="W176" s="58" t="str" cm="1">
        <f t="array" ref="W176">IFERROR(
IF(OR(W$11="",$H176=""),"",
SUMIFS(収穫記録!$P:$P,収穫記録!$D:$D,W$11,収穫記録!$I:$I,$I$5,収穫記録!$J:$J,$I$6,収穫記録!$F:$F,$H176,収穫記録!$B:$B,"&gt;="&amp;$I$3,収穫記録!$B:$B,"&lt;="&amp;$I$4)
/_xlfn.UNIQUE(_xlfn._xlws.FILTER($G:$G,$F:$F=$I$7))
/IF($I$8="総計",1,$J176/10)
),0)</f>
        <v/>
      </c>
    </row>
    <row r="177" spans="8:23">
      <c r="H177" s="27"/>
      <c r="I177" s="30"/>
      <c r="J177" s="57"/>
      <c r="K177" s="46" t="str">
        <f t="shared" si="2"/>
        <v/>
      </c>
      <c r="L177" s="47" cm="1">
        <f t="array" ref="L177">IFERROR(
IF(OR(L$11="",$H177=""),"",
SUMIFS(収穫記録!$P:$P,収穫記録!$D:$D,L$11,収穫記録!$I:$I,$I$5,収穫記録!$J:$J,$I$6,収穫記録!$F:$F,$H177,収穫記録!$B:$B,"&gt;="&amp;$I$3,収穫記録!$B:$B,"&lt;="&amp;$I$4)
/_xlfn.UNIQUE(_xlfn._xlws.FILTER($G:$G,$F:$F=$I$7))
/IF($I$8="総計",1,$J177/10)
),0)</f>
        <v>0</v>
      </c>
      <c r="M177" s="58" t="str" cm="1">
        <f t="array" ref="M177">IFERROR(
IF(OR(M$11="",$H177=""),"",
SUMIFS(収穫記録!$P:$P,収穫記録!$D:$D,M$11,収穫記録!$I:$I,$I$5,収穫記録!$J:$J,$I$6,収穫記録!$F:$F,$H177,収穫記録!$B:$B,"&gt;="&amp;$I$3,収穫記録!$B:$B,"&lt;="&amp;$I$4)
/_xlfn.UNIQUE(_xlfn._xlws.FILTER($G:$G,$F:$F=$I$7))
/IF($I$8="総計",1,$J177/10)
),0)</f>
        <v/>
      </c>
      <c r="N177" s="58" t="str" cm="1">
        <f t="array" ref="N177">IFERROR(
IF(OR(N$11="",$H177=""),"",
SUMIFS(収穫記録!$P:$P,収穫記録!$D:$D,N$11,収穫記録!$I:$I,$I$5,収穫記録!$J:$J,$I$6,収穫記録!$F:$F,$H177,収穫記録!$B:$B,"&gt;="&amp;$I$3,収穫記録!$B:$B,"&lt;="&amp;$I$4)
/_xlfn.UNIQUE(_xlfn._xlws.FILTER($G:$G,$F:$F=$I$7))
/IF($I$8="総計",1,$J177/10)
),0)</f>
        <v/>
      </c>
      <c r="O177" s="58" t="str" cm="1">
        <f t="array" ref="O177">IFERROR(
IF(OR(O$11="",$H177=""),"",
SUMIFS(収穫記録!$P:$P,収穫記録!$D:$D,O$11,収穫記録!$I:$I,$I$5,収穫記録!$J:$J,$I$6,収穫記録!$F:$F,$H177,収穫記録!$B:$B,"&gt;="&amp;$I$3,収穫記録!$B:$B,"&lt;="&amp;$I$4)
/_xlfn.UNIQUE(_xlfn._xlws.FILTER($G:$G,$F:$F=$I$7))
/IF($I$8="総計",1,$J177/10)
),0)</f>
        <v/>
      </c>
      <c r="P177" s="58" t="str" cm="1">
        <f t="array" ref="P177">IFERROR(
IF(OR(P$11="",$H177=""),"",
SUMIFS(収穫記録!$P:$P,収穫記録!$D:$D,P$11,収穫記録!$I:$I,$I$5,収穫記録!$J:$J,$I$6,収穫記録!$F:$F,$H177,収穫記録!$B:$B,"&gt;="&amp;$I$3,収穫記録!$B:$B,"&lt;="&amp;$I$4)
/_xlfn.UNIQUE(_xlfn._xlws.FILTER($G:$G,$F:$F=$I$7))
/IF($I$8="総計",1,$J177/10)
),0)</f>
        <v/>
      </c>
      <c r="Q177" s="58" t="str" cm="1">
        <f t="array" ref="Q177">IFERROR(
IF(OR(Q$11="",$H177=""),"",
SUMIFS(収穫記録!$P:$P,収穫記録!$D:$D,Q$11,収穫記録!$I:$I,$I$5,収穫記録!$J:$J,$I$6,収穫記録!$F:$F,$H177,収穫記録!$B:$B,"&gt;="&amp;$I$3,収穫記録!$B:$B,"&lt;="&amp;$I$4)
/_xlfn.UNIQUE(_xlfn._xlws.FILTER($G:$G,$F:$F=$I$7))
/IF($I$8="総計",1,$J177/10)
),0)</f>
        <v/>
      </c>
      <c r="R177" s="58" t="str" cm="1">
        <f t="array" ref="R177">IFERROR(
IF(OR(R$11="",$H177=""),"",
SUMIFS(収穫記録!$P:$P,収穫記録!$D:$D,R$11,収穫記録!$I:$I,$I$5,収穫記録!$J:$J,$I$6,収穫記録!$F:$F,$H177,収穫記録!$B:$B,"&gt;="&amp;$I$3,収穫記録!$B:$B,"&lt;="&amp;$I$4)
/_xlfn.UNIQUE(_xlfn._xlws.FILTER($G:$G,$F:$F=$I$7))
/IF($I$8="総計",1,$J177/10)
),0)</f>
        <v/>
      </c>
      <c r="S177" s="58" t="str" cm="1">
        <f t="array" ref="S177">IFERROR(
IF(OR(S$11="",$H177=""),"",
SUMIFS(収穫記録!$P:$P,収穫記録!$D:$D,S$11,収穫記録!$I:$I,$I$5,収穫記録!$J:$J,$I$6,収穫記録!$F:$F,$H177,収穫記録!$B:$B,"&gt;="&amp;$I$3,収穫記録!$B:$B,"&lt;="&amp;$I$4)
/_xlfn.UNIQUE(_xlfn._xlws.FILTER($G:$G,$F:$F=$I$7))
/IF($I$8="総計",1,$J177/10)
),0)</f>
        <v/>
      </c>
      <c r="T177" s="58" t="str" cm="1">
        <f t="array" ref="T177">IFERROR(
IF(OR(T$11="",$H177=""),"",
SUMIFS(収穫記録!$P:$P,収穫記録!$D:$D,T$11,収穫記録!$I:$I,$I$5,収穫記録!$J:$J,$I$6,収穫記録!$F:$F,$H177,収穫記録!$B:$B,"&gt;="&amp;$I$3,収穫記録!$B:$B,"&lt;="&amp;$I$4)
/_xlfn.UNIQUE(_xlfn._xlws.FILTER($G:$G,$F:$F=$I$7))
/IF($I$8="総計",1,$J177/10)
),0)</f>
        <v/>
      </c>
      <c r="U177" s="58" t="str" cm="1">
        <f t="array" ref="U177">IFERROR(
IF(OR(U$11="",$H177=""),"",
SUMIFS(収穫記録!$P:$P,収穫記録!$D:$D,U$11,収穫記録!$I:$I,$I$5,収穫記録!$J:$J,$I$6,収穫記録!$F:$F,$H177,収穫記録!$B:$B,"&gt;="&amp;$I$3,収穫記録!$B:$B,"&lt;="&amp;$I$4)
/_xlfn.UNIQUE(_xlfn._xlws.FILTER($G:$G,$F:$F=$I$7))
/IF($I$8="総計",1,$J177/10)
),0)</f>
        <v/>
      </c>
      <c r="V177" s="58" t="str" cm="1">
        <f t="array" ref="V177">IFERROR(
IF(OR(V$11="",$H177=""),"",
SUMIFS(収穫記録!$P:$P,収穫記録!$D:$D,V$11,収穫記録!$I:$I,$I$5,収穫記録!$J:$J,$I$6,収穫記録!$F:$F,$H177,収穫記録!$B:$B,"&gt;="&amp;$I$3,収穫記録!$B:$B,"&lt;="&amp;$I$4)
/_xlfn.UNIQUE(_xlfn._xlws.FILTER($G:$G,$F:$F=$I$7))
/IF($I$8="総計",1,$J177/10)
),0)</f>
        <v/>
      </c>
      <c r="W177" s="58" t="str" cm="1">
        <f t="array" ref="W177">IFERROR(
IF(OR(W$11="",$H177=""),"",
SUMIFS(収穫記録!$P:$P,収穫記録!$D:$D,W$11,収穫記録!$I:$I,$I$5,収穫記録!$J:$J,$I$6,収穫記録!$F:$F,$H177,収穫記録!$B:$B,"&gt;="&amp;$I$3,収穫記録!$B:$B,"&lt;="&amp;$I$4)
/_xlfn.UNIQUE(_xlfn._xlws.FILTER($G:$G,$F:$F=$I$7))
/IF($I$8="総計",1,$J177/10)
),0)</f>
        <v/>
      </c>
    </row>
    <row r="178" spans="8:23">
      <c r="H178" s="27"/>
      <c r="I178" s="30"/>
      <c r="J178" s="57"/>
      <c r="K178" s="46" t="str">
        <f t="shared" si="2"/>
        <v/>
      </c>
      <c r="L178" s="47" cm="1">
        <f t="array" ref="L178">IFERROR(
IF(OR(L$11="",$H178=""),"",
SUMIFS(収穫記録!$P:$P,収穫記録!$D:$D,L$11,収穫記録!$I:$I,$I$5,収穫記録!$J:$J,$I$6,収穫記録!$F:$F,$H178,収穫記録!$B:$B,"&gt;="&amp;$I$3,収穫記録!$B:$B,"&lt;="&amp;$I$4)
/_xlfn.UNIQUE(_xlfn._xlws.FILTER($G:$G,$F:$F=$I$7))
/IF($I$8="総計",1,$J178/10)
),0)</f>
        <v>0</v>
      </c>
      <c r="M178" s="58" t="str" cm="1">
        <f t="array" ref="M178">IFERROR(
IF(OR(M$11="",$H178=""),"",
SUMIFS(収穫記録!$P:$P,収穫記録!$D:$D,M$11,収穫記録!$I:$I,$I$5,収穫記録!$J:$J,$I$6,収穫記録!$F:$F,$H178,収穫記録!$B:$B,"&gt;="&amp;$I$3,収穫記録!$B:$B,"&lt;="&amp;$I$4)
/_xlfn.UNIQUE(_xlfn._xlws.FILTER($G:$G,$F:$F=$I$7))
/IF($I$8="総計",1,$J178/10)
),0)</f>
        <v/>
      </c>
      <c r="N178" s="58" t="str" cm="1">
        <f t="array" ref="N178">IFERROR(
IF(OR(N$11="",$H178=""),"",
SUMIFS(収穫記録!$P:$P,収穫記録!$D:$D,N$11,収穫記録!$I:$I,$I$5,収穫記録!$J:$J,$I$6,収穫記録!$F:$F,$H178,収穫記録!$B:$B,"&gt;="&amp;$I$3,収穫記録!$B:$B,"&lt;="&amp;$I$4)
/_xlfn.UNIQUE(_xlfn._xlws.FILTER($G:$G,$F:$F=$I$7))
/IF($I$8="総計",1,$J178/10)
),0)</f>
        <v/>
      </c>
      <c r="O178" s="58" t="str" cm="1">
        <f t="array" ref="O178">IFERROR(
IF(OR(O$11="",$H178=""),"",
SUMIFS(収穫記録!$P:$P,収穫記録!$D:$D,O$11,収穫記録!$I:$I,$I$5,収穫記録!$J:$J,$I$6,収穫記録!$F:$F,$H178,収穫記録!$B:$B,"&gt;="&amp;$I$3,収穫記録!$B:$B,"&lt;="&amp;$I$4)
/_xlfn.UNIQUE(_xlfn._xlws.FILTER($G:$G,$F:$F=$I$7))
/IF($I$8="総計",1,$J178/10)
),0)</f>
        <v/>
      </c>
      <c r="P178" s="58" t="str" cm="1">
        <f t="array" ref="P178">IFERROR(
IF(OR(P$11="",$H178=""),"",
SUMIFS(収穫記録!$P:$P,収穫記録!$D:$D,P$11,収穫記録!$I:$I,$I$5,収穫記録!$J:$J,$I$6,収穫記録!$F:$F,$H178,収穫記録!$B:$B,"&gt;="&amp;$I$3,収穫記録!$B:$B,"&lt;="&amp;$I$4)
/_xlfn.UNIQUE(_xlfn._xlws.FILTER($G:$G,$F:$F=$I$7))
/IF($I$8="総計",1,$J178/10)
),0)</f>
        <v/>
      </c>
      <c r="Q178" s="58" t="str" cm="1">
        <f t="array" ref="Q178">IFERROR(
IF(OR(Q$11="",$H178=""),"",
SUMIFS(収穫記録!$P:$P,収穫記録!$D:$D,Q$11,収穫記録!$I:$I,$I$5,収穫記録!$J:$J,$I$6,収穫記録!$F:$F,$H178,収穫記録!$B:$B,"&gt;="&amp;$I$3,収穫記録!$B:$B,"&lt;="&amp;$I$4)
/_xlfn.UNIQUE(_xlfn._xlws.FILTER($G:$G,$F:$F=$I$7))
/IF($I$8="総計",1,$J178/10)
),0)</f>
        <v/>
      </c>
      <c r="R178" s="58" t="str" cm="1">
        <f t="array" ref="R178">IFERROR(
IF(OR(R$11="",$H178=""),"",
SUMIFS(収穫記録!$P:$P,収穫記録!$D:$D,R$11,収穫記録!$I:$I,$I$5,収穫記録!$J:$J,$I$6,収穫記録!$F:$F,$H178,収穫記録!$B:$B,"&gt;="&amp;$I$3,収穫記録!$B:$B,"&lt;="&amp;$I$4)
/_xlfn.UNIQUE(_xlfn._xlws.FILTER($G:$G,$F:$F=$I$7))
/IF($I$8="総計",1,$J178/10)
),0)</f>
        <v/>
      </c>
      <c r="S178" s="58" t="str" cm="1">
        <f t="array" ref="S178">IFERROR(
IF(OR(S$11="",$H178=""),"",
SUMIFS(収穫記録!$P:$P,収穫記録!$D:$D,S$11,収穫記録!$I:$I,$I$5,収穫記録!$J:$J,$I$6,収穫記録!$F:$F,$H178,収穫記録!$B:$B,"&gt;="&amp;$I$3,収穫記録!$B:$B,"&lt;="&amp;$I$4)
/_xlfn.UNIQUE(_xlfn._xlws.FILTER($G:$G,$F:$F=$I$7))
/IF($I$8="総計",1,$J178/10)
),0)</f>
        <v/>
      </c>
      <c r="T178" s="58" t="str" cm="1">
        <f t="array" ref="T178">IFERROR(
IF(OR(T$11="",$H178=""),"",
SUMIFS(収穫記録!$P:$P,収穫記録!$D:$D,T$11,収穫記録!$I:$I,$I$5,収穫記録!$J:$J,$I$6,収穫記録!$F:$F,$H178,収穫記録!$B:$B,"&gt;="&amp;$I$3,収穫記録!$B:$B,"&lt;="&amp;$I$4)
/_xlfn.UNIQUE(_xlfn._xlws.FILTER($G:$G,$F:$F=$I$7))
/IF($I$8="総計",1,$J178/10)
),0)</f>
        <v/>
      </c>
      <c r="U178" s="58" t="str" cm="1">
        <f t="array" ref="U178">IFERROR(
IF(OR(U$11="",$H178=""),"",
SUMIFS(収穫記録!$P:$P,収穫記録!$D:$D,U$11,収穫記録!$I:$I,$I$5,収穫記録!$J:$J,$I$6,収穫記録!$F:$F,$H178,収穫記録!$B:$B,"&gt;="&amp;$I$3,収穫記録!$B:$B,"&lt;="&amp;$I$4)
/_xlfn.UNIQUE(_xlfn._xlws.FILTER($G:$G,$F:$F=$I$7))
/IF($I$8="総計",1,$J178/10)
),0)</f>
        <v/>
      </c>
      <c r="V178" s="58" t="str" cm="1">
        <f t="array" ref="V178">IFERROR(
IF(OR(V$11="",$H178=""),"",
SUMIFS(収穫記録!$P:$P,収穫記録!$D:$D,V$11,収穫記録!$I:$I,$I$5,収穫記録!$J:$J,$I$6,収穫記録!$F:$F,$H178,収穫記録!$B:$B,"&gt;="&amp;$I$3,収穫記録!$B:$B,"&lt;="&amp;$I$4)
/_xlfn.UNIQUE(_xlfn._xlws.FILTER($G:$G,$F:$F=$I$7))
/IF($I$8="総計",1,$J178/10)
),0)</f>
        <v/>
      </c>
      <c r="W178" s="58" t="str" cm="1">
        <f t="array" ref="W178">IFERROR(
IF(OR(W$11="",$H178=""),"",
SUMIFS(収穫記録!$P:$P,収穫記録!$D:$D,W$11,収穫記録!$I:$I,$I$5,収穫記録!$J:$J,$I$6,収穫記録!$F:$F,$H178,収穫記録!$B:$B,"&gt;="&amp;$I$3,収穫記録!$B:$B,"&lt;="&amp;$I$4)
/_xlfn.UNIQUE(_xlfn._xlws.FILTER($G:$G,$F:$F=$I$7))
/IF($I$8="総計",1,$J178/10)
),0)</f>
        <v/>
      </c>
    </row>
    <row r="179" spans="8:23">
      <c r="H179" s="27"/>
      <c r="I179" s="30"/>
      <c r="J179" s="57"/>
      <c r="K179" s="46" t="str">
        <f t="shared" si="2"/>
        <v/>
      </c>
      <c r="L179" s="47" cm="1">
        <f t="array" ref="L179">IFERROR(
IF(OR(L$11="",$H179=""),"",
SUMIFS(収穫記録!$P:$P,収穫記録!$D:$D,L$11,収穫記録!$I:$I,$I$5,収穫記録!$J:$J,$I$6,収穫記録!$F:$F,$H179,収穫記録!$B:$B,"&gt;="&amp;$I$3,収穫記録!$B:$B,"&lt;="&amp;$I$4)
/_xlfn.UNIQUE(_xlfn._xlws.FILTER($G:$G,$F:$F=$I$7))
/IF($I$8="総計",1,$J179/10)
),0)</f>
        <v>0</v>
      </c>
      <c r="M179" s="58" t="str" cm="1">
        <f t="array" ref="M179">IFERROR(
IF(OR(M$11="",$H179=""),"",
SUMIFS(収穫記録!$P:$P,収穫記録!$D:$D,M$11,収穫記録!$I:$I,$I$5,収穫記録!$J:$J,$I$6,収穫記録!$F:$F,$H179,収穫記録!$B:$B,"&gt;="&amp;$I$3,収穫記録!$B:$B,"&lt;="&amp;$I$4)
/_xlfn.UNIQUE(_xlfn._xlws.FILTER($G:$G,$F:$F=$I$7))
/IF($I$8="総計",1,$J179/10)
),0)</f>
        <v/>
      </c>
      <c r="N179" s="58" t="str" cm="1">
        <f t="array" ref="N179">IFERROR(
IF(OR(N$11="",$H179=""),"",
SUMIFS(収穫記録!$P:$P,収穫記録!$D:$D,N$11,収穫記録!$I:$I,$I$5,収穫記録!$J:$J,$I$6,収穫記録!$F:$F,$H179,収穫記録!$B:$B,"&gt;="&amp;$I$3,収穫記録!$B:$B,"&lt;="&amp;$I$4)
/_xlfn.UNIQUE(_xlfn._xlws.FILTER($G:$G,$F:$F=$I$7))
/IF($I$8="総計",1,$J179/10)
),0)</f>
        <v/>
      </c>
      <c r="O179" s="58" t="str" cm="1">
        <f t="array" ref="O179">IFERROR(
IF(OR(O$11="",$H179=""),"",
SUMIFS(収穫記録!$P:$P,収穫記録!$D:$D,O$11,収穫記録!$I:$I,$I$5,収穫記録!$J:$J,$I$6,収穫記録!$F:$F,$H179,収穫記録!$B:$B,"&gt;="&amp;$I$3,収穫記録!$B:$B,"&lt;="&amp;$I$4)
/_xlfn.UNIQUE(_xlfn._xlws.FILTER($G:$G,$F:$F=$I$7))
/IF($I$8="総計",1,$J179/10)
),0)</f>
        <v/>
      </c>
      <c r="P179" s="58" t="str" cm="1">
        <f t="array" ref="P179">IFERROR(
IF(OR(P$11="",$H179=""),"",
SUMIFS(収穫記録!$P:$P,収穫記録!$D:$D,P$11,収穫記録!$I:$I,$I$5,収穫記録!$J:$J,$I$6,収穫記録!$F:$F,$H179,収穫記録!$B:$B,"&gt;="&amp;$I$3,収穫記録!$B:$B,"&lt;="&amp;$I$4)
/_xlfn.UNIQUE(_xlfn._xlws.FILTER($G:$G,$F:$F=$I$7))
/IF($I$8="総計",1,$J179/10)
),0)</f>
        <v/>
      </c>
      <c r="Q179" s="58" t="str" cm="1">
        <f t="array" ref="Q179">IFERROR(
IF(OR(Q$11="",$H179=""),"",
SUMIFS(収穫記録!$P:$P,収穫記録!$D:$D,Q$11,収穫記録!$I:$I,$I$5,収穫記録!$J:$J,$I$6,収穫記録!$F:$F,$H179,収穫記録!$B:$B,"&gt;="&amp;$I$3,収穫記録!$B:$B,"&lt;="&amp;$I$4)
/_xlfn.UNIQUE(_xlfn._xlws.FILTER($G:$G,$F:$F=$I$7))
/IF($I$8="総計",1,$J179/10)
),0)</f>
        <v/>
      </c>
      <c r="R179" s="58" t="str" cm="1">
        <f t="array" ref="R179">IFERROR(
IF(OR(R$11="",$H179=""),"",
SUMIFS(収穫記録!$P:$P,収穫記録!$D:$D,R$11,収穫記録!$I:$I,$I$5,収穫記録!$J:$J,$I$6,収穫記録!$F:$F,$H179,収穫記録!$B:$B,"&gt;="&amp;$I$3,収穫記録!$B:$B,"&lt;="&amp;$I$4)
/_xlfn.UNIQUE(_xlfn._xlws.FILTER($G:$G,$F:$F=$I$7))
/IF($I$8="総計",1,$J179/10)
),0)</f>
        <v/>
      </c>
      <c r="S179" s="58" t="str" cm="1">
        <f t="array" ref="S179">IFERROR(
IF(OR(S$11="",$H179=""),"",
SUMIFS(収穫記録!$P:$P,収穫記録!$D:$D,S$11,収穫記録!$I:$I,$I$5,収穫記録!$J:$J,$I$6,収穫記録!$F:$F,$H179,収穫記録!$B:$B,"&gt;="&amp;$I$3,収穫記録!$B:$B,"&lt;="&amp;$I$4)
/_xlfn.UNIQUE(_xlfn._xlws.FILTER($G:$G,$F:$F=$I$7))
/IF($I$8="総計",1,$J179/10)
),0)</f>
        <v/>
      </c>
      <c r="T179" s="58" t="str" cm="1">
        <f t="array" ref="T179">IFERROR(
IF(OR(T$11="",$H179=""),"",
SUMIFS(収穫記録!$P:$P,収穫記録!$D:$D,T$11,収穫記録!$I:$I,$I$5,収穫記録!$J:$J,$I$6,収穫記録!$F:$F,$H179,収穫記録!$B:$B,"&gt;="&amp;$I$3,収穫記録!$B:$B,"&lt;="&amp;$I$4)
/_xlfn.UNIQUE(_xlfn._xlws.FILTER($G:$G,$F:$F=$I$7))
/IF($I$8="総計",1,$J179/10)
),0)</f>
        <v/>
      </c>
      <c r="U179" s="58" t="str" cm="1">
        <f t="array" ref="U179">IFERROR(
IF(OR(U$11="",$H179=""),"",
SUMIFS(収穫記録!$P:$P,収穫記録!$D:$D,U$11,収穫記録!$I:$I,$I$5,収穫記録!$J:$J,$I$6,収穫記録!$F:$F,$H179,収穫記録!$B:$B,"&gt;="&amp;$I$3,収穫記録!$B:$B,"&lt;="&amp;$I$4)
/_xlfn.UNIQUE(_xlfn._xlws.FILTER($G:$G,$F:$F=$I$7))
/IF($I$8="総計",1,$J179/10)
),0)</f>
        <v/>
      </c>
      <c r="V179" s="58" t="str" cm="1">
        <f t="array" ref="V179">IFERROR(
IF(OR(V$11="",$H179=""),"",
SUMIFS(収穫記録!$P:$P,収穫記録!$D:$D,V$11,収穫記録!$I:$I,$I$5,収穫記録!$J:$J,$I$6,収穫記録!$F:$F,$H179,収穫記録!$B:$B,"&gt;="&amp;$I$3,収穫記録!$B:$B,"&lt;="&amp;$I$4)
/_xlfn.UNIQUE(_xlfn._xlws.FILTER($G:$G,$F:$F=$I$7))
/IF($I$8="総計",1,$J179/10)
),0)</f>
        <v/>
      </c>
      <c r="W179" s="58" t="str" cm="1">
        <f t="array" ref="W179">IFERROR(
IF(OR(W$11="",$H179=""),"",
SUMIFS(収穫記録!$P:$P,収穫記録!$D:$D,W$11,収穫記録!$I:$I,$I$5,収穫記録!$J:$J,$I$6,収穫記録!$F:$F,$H179,収穫記録!$B:$B,"&gt;="&amp;$I$3,収穫記録!$B:$B,"&lt;="&amp;$I$4)
/_xlfn.UNIQUE(_xlfn._xlws.FILTER($G:$G,$F:$F=$I$7))
/IF($I$8="総計",1,$J179/10)
),0)</f>
        <v/>
      </c>
    </row>
    <row r="180" spans="8:23">
      <c r="H180" s="27"/>
      <c r="I180" s="30"/>
      <c r="J180" s="57"/>
      <c r="K180" s="46" t="str">
        <f t="shared" si="2"/>
        <v/>
      </c>
      <c r="L180" s="47" cm="1">
        <f t="array" ref="L180">IFERROR(
IF(OR(L$11="",$H180=""),"",
SUMIFS(収穫記録!$P:$P,収穫記録!$D:$D,L$11,収穫記録!$I:$I,$I$5,収穫記録!$J:$J,$I$6,収穫記録!$F:$F,$H180,収穫記録!$B:$B,"&gt;="&amp;$I$3,収穫記録!$B:$B,"&lt;="&amp;$I$4)
/_xlfn.UNIQUE(_xlfn._xlws.FILTER($G:$G,$F:$F=$I$7))
/IF($I$8="総計",1,$J180/10)
),0)</f>
        <v>0</v>
      </c>
      <c r="M180" s="58" t="str" cm="1">
        <f t="array" ref="M180">IFERROR(
IF(OR(M$11="",$H180=""),"",
SUMIFS(収穫記録!$P:$P,収穫記録!$D:$D,M$11,収穫記録!$I:$I,$I$5,収穫記録!$J:$J,$I$6,収穫記録!$F:$F,$H180,収穫記録!$B:$B,"&gt;="&amp;$I$3,収穫記録!$B:$B,"&lt;="&amp;$I$4)
/_xlfn.UNIQUE(_xlfn._xlws.FILTER($G:$G,$F:$F=$I$7))
/IF($I$8="総計",1,$J180/10)
),0)</f>
        <v/>
      </c>
      <c r="N180" s="58" t="str" cm="1">
        <f t="array" ref="N180">IFERROR(
IF(OR(N$11="",$H180=""),"",
SUMIFS(収穫記録!$P:$P,収穫記録!$D:$D,N$11,収穫記録!$I:$I,$I$5,収穫記録!$J:$J,$I$6,収穫記録!$F:$F,$H180,収穫記録!$B:$B,"&gt;="&amp;$I$3,収穫記録!$B:$B,"&lt;="&amp;$I$4)
/_xlfn.UNIQUE(_xlfn._xlws.FILTER($G:$G,$F:$F=$I$7))
/IF($I$8="総計",1,$J180/10)
),0)</f>
        <v/>
      </c>
      <c r="O180" s="58" t="str" cm="1">
        <f t="array" ref="O180">IFERROR(
IF(OR(O$11="",$H180=""),"",
SUMIFS(収穫記録!$P:$P,収穫記録!$D:$D,O$11,収穫記録!$I:$I,$I$5,収穫記録!$J:$J,$I$6,収穫記録!$F:$F,$H180,収穫記録!$B:$B,"&gt;="&amp;$I$3,収穫記録!$B:$B,"&lt;="&amp;$I$4)
/_xlfn.UNIQUE(_xlfn._xlws.FILTER($G:$G,$F:$F=$I$7))
/IF($I$8="総計",1,$J180/10)
),0)</f>
        <v/>
      </c>
      <c r="P180" s="58" t="str" cm="1">
        <f t="array" ref="P180">IFERROR(
IF(OR(P$11="",$H180=""),"",
SUMIFS(収穫記録!$P:$P,収穫記録!$D:$D,P$11,収穫記録!$I:$I,$I$5,収穫記録!$J:$J,$I$6,収穫記録!$F:$F,$H180,収穫記録!$B:$B,"&gt;="&amp;$I$3,収穫記録!$B:$B,"&lt;="&amp;$I$4)
/_xlfn.UNIQUE(_xlfn._xlws.FILTER($G:$G,$F:$F=$I$7))
/IF($I$8="総計",1,$J180/10)
),0)</f>
        <v/>
      </c>
      <c r="Q180" s="58" t="str" cm="1">
        <f t="array" ref="Q180">IFERROR(
IF(OR(Q$11="",$H180=""),"",
SUMIFS(収穫記録!$P:$P,収穫記録!$D:$D,Q$11,収穫記録!$I:$I,$I$5,収穫記録!$J:$J,$I$6,収穫記録!$F:$F,$H180,収穫記録!$B:$B,"&gt;="&amp;$I$3,収穫記録!$B:$B,"&lt;="&amp;$I$4)
/_xlfn.UNIQUE(_xlfn._xlws.FILTER($G:$G,$F:$F=$I$7))
/IF($I$8="総計",1,$J180/10)
),0)</f>
        <v/>
      </c>
      <c r="R180" s="58" t="str" cm="1">
        <f t="array" ref="R180">IFERROR(
IF(OR(R$11="",$H180=""),"",
SUMIFS(収穫記録!$P:$P,収穫記録!$D:$D,R$11,収穫記録!$I:$I,$I$5,収穫記録!$J:$J,$I$6,収穫記録!$F:$F,$H180,収穫記録!$B:$B,"&gt;="&amp;$I$3,収穫記録!$B:$B,"&lt;="&amp;$I$4)
/_xlfn.UNIQUE(_xlfn._xlws.FILTER($G:$G,$F:$F=$I$7))
/IF($I$8="総計",1,$J180/10)
),0)</f>
        <v/>
      </c>
      <c r="S180" s="58" t="str" cm="1">
        <f t="array" ref="S180">IFERROR(
IF(OR(S$11="",$H180=""),"",
SUMIFS(収穫記録!$P:$P,収穫記録!$D:$D,S$11,収穫記録!$I:$I,$I$5,収穫記録!$J:$J,$I$6,収穫記録!$F:$F,$H180,収穫記録!$B:$B,"&gt;="&amp;$I$3,収穫記録!$B:$B,"&lt;="&amp;$I$4)
/_xlfn.UNIQUE(_xlfn._xlws.FILTER($G:$G,$F:$F=$I$7))
/IF($I$8="総計",1,$J180/10)
),0)</f>
        <v/>
      </c>
      <c r="T180" s="58" t="str" cm="1">
        <f t="array" ref="T180">IFERROR(
IF(OR(T$11="",$H180=""),"",
SUMIFS(収穫記録!$P:$P,収穫記録!$D:$D,T$11,収穫記録!$I:$I,$I$5,収穫記録!$J:$J,$I$6,収穫記録!$F:$F,$H180,収穫記録!$B:$B,"&gt;="&amp;$I$3,収穫記録!$B:$B,"&lt;="&amp;$I$4)
/_xlfn.UNIQUE(_xlfn._xlws.FILTER($G:$G,$F:$F=$I$7))
/IF($I$8="総計",1,$J180/10)
),0)</f>
        <v/>
      </c>
      <c r="U180" s="58" t="str" cm="1">
        <f t="array" ref="U180">IFERROR(
IF(OR(U$11="",$H180=""),"",
SUMIFS(収穫記録!$P:$P,収穫記録!$D:$D,U$11,収穫記録!$I:$I,$I$5,収穫記録!$J:$J,$I$6,収穫記録!$F:$F,$H180,収穫記録!$B:$B,"&gt;="&amp;$I$3,収穫記録!$B:$B,"&lt;="&amp;$I$4)
/_xlfn.UNIQUE(_xlfn._xlws.FILTER($G:$G,$F:$F=$I$7))
/IF($I$8="総計",1,$J180/10)
),0)</f>
        <v/>
      </c>
      <c r="V180" s="58" t="str" cm="1">
        <f t="array" ref="V180">IFERROR(
IF(OR(V$11="",$H180=""),"",
SUMIFS(収穫記録!$P:$P,収穫記録!$D:$D,V$11,収穫記録!$I:$I,$I$5,収穫記録!$J:$J,$I$6,収穫記録!$F:$F,$H180,収穫記録!$B:$B,"&gt;="&amp;$I$3,収穫記録!$B:$B,"&lt;="&amp;$I$4)
/_xlfn.UNIQUE(_xlfn._xlws.FILTER($G:$G,$F:$F=$I$7))
/IF($I$8="総計",1,$J180/10)
),0)</f>
        <v/>
      </c>
      <c r="W180" s="58" t="str" cm="1">
        <f t="array" ref="W180">IFERROR(
IF(OR(W$11="",$H180=""),"",
SUMIFS(収穫記録!$P:$P,収穫記録!$D:$D,W$11,収穫記録!$I:$I,$I$5,収穫記録!$J:$J,$I$6,収穫記録!$F:$F,$H180,収穫記録!$B:$B,"&gt;="&amp;$I$3,収穫記録!$B:$B,"&lt;="&amp;$I$4)
/_xlfn.UNIQUE(_xlfn._xlws.FILTER($G:$G,$F:$F=$I$7))
/IF($I$8="総計",1,$J180/10)
),0)</f>
        <v/>
      </c>
    </row>
    <row r="181" spans="8:23">
      <c r="H181" s="27"/>
      <c r="I181" s="30"/>
      <c r="J181" s="57"/>
      <c r="K181" s="46" t="str">
        <f t="shared" si="2"/>
        <v/>
      </c>
      <c r="L181" s="47" cm="1">
        <f t="array" ref="L181">IFERROR(
IF(OR(L$11="",$H181=""),"",
SUMIFS(収穫記録!$P:$P,収穫記録!$D:$D,L$11,収穫記録!$I:$I,$I$5,収穫記録!$J:$J,$I$6,収穫記録!$F:$F,$H181,収穫記録!$B:$B,"&gt;="&amp;$I$3,収穫記録!$B:$B,"&lt;="&amp;$I$4)
/_xlfn.UNIQUE(_xlfn._xlws.FILTER($G:$G,$F:$F=$I$7))
/IF($I$8="総計",1,$J181/10)
),0)</f>
        <v>0</v>
      </c>
      <c r="M181" s="58" t="str" cm="1">
        <f t="array" ref="M181">IFERROR(
IF(OR(M$11="",$H181=""),"",
SUMIFS(収穫記録!$P:$P,収穫記録!$D:$D,M$11,収穫記録!$I:$I,$I$5,収穫記録!$J:$J,$I$6,収穫記録!$F:$F,$H181,収穫記録!$B:$B,"&gt;="&amp;$I$3,収穫記録!$B:$B,"&lt;="&amp;$I$4)
/_xlfn.UNIQUE(_xlfn._xlws.FILTER($G:$G,$F:$F=$I$7))
/IF($I$8="総計",1,$J181/10)
),0)</f>
        <v/>
      </c>
      <c r="N181" s="58" t="str" cm="1">
        <f t="array" ref="N181">IFERROR(
IF(OR(N$11="",$H181=""),"",
SUMIFS(収穫記録!$P:$P,収穫記録!$D:$D,N$11,収穫記録!$I:$I,$I$5,収穫記録!$J:$J,$I$6,収穫記録!$F:$F,$H181,収穫記録!$B:$B,"&gt;="&amp;$I$3,収穫記録!$B:$B,"&lt;="&amp;$I$4)
/_xlfn.UNIQUE(_xlfn._xlws.FILTER($G:$G,$F:$F=$I$7))
/IF($I$8="総計",1,$J181/10)
),0)</f>
        <v/>
      </c>
      <c r="O181" s="58" t="str" cm="1">
        <f t="array" ref="O181">IFERROR(
IF(OR(O$11="",$H181=""),"",
SUMIFS(収穫記録!$P:$P,収穫記録!$D:$D,O$11,収穫記録!$I:$I,$I$5,収穫記録!$J:$J,$I$6,収穫記録!$F:$F,$H181,収穫記録!$B:$B,"&gt;="&amp;$I$3,収穫記録!$B:$B,"&lt;="&amp;$I$4)
/_xlfn.UNIQUE(_xlfn._xlws.FILTER($G:$G,$F:$F=$I$7))
/IF($I$8="総計",1,$J181/10)
),0)</f>
        <v/>
      </c>
      <c r="P181" s="58" t="str" cm="1">
        <f t="array" ref="P181">IFERROR(
IF(OR(P$11="",$H181=""),"",
SUMIFS(収穫記録!$P:$P,収穫記録!$D:$D,P$11,収穫記録!$I:$I,$I$5,収穫記録!$J:$J,$I$6,収穫記録!$F:$F,$H181,収穫記録!$B:$B,"&gt;="&amp;$I$3,収穫記録!$B:$B,"&lt;="&amp;$I$4)
/_xlfn.UNIQUE(_xlfn._xlws.FILTER($G:$G,$F:$F=$I$7))
/IF($I$8="総計",1,$J181/10)
),0)</f>
        <v/>
      </c>
      <c r="Q181" s="58" t="str" cm="1">
        <f t="array" ref="Q181">IFERROR(
IF(OR(Q$11="",$H181=""),"",
SUMIFS(収穫記録!$P:$P,収穫記録!$D:$D,Q$11,収穫記録!$I:$I,$I$5,収穫記録!$J:$J,$I$6,収穫記録!$F:$F,$H181,収穫記録!$B:$B,"&gt;="&amp;$I$3,収穫記録!$B:$B,"&lt;="&amp;$I$4)
/_xlfn.UNIQUE(_xlfn._xlws.FILTER($G:$G,$F:$F=$I$7))
/IF($I$8="総計",1,$J181/10)
),0)</f>
        <v/>
      </c>
      <c r="R181" s="58" t="str" cm="1">
        <f t="array" ref="R181">IFERROR(
IF(OR(R$11="",$H181=""),"",
SUMIFS(収穫記録!$P:$P,収穫記録!$D:$D,R$11,収穫記録!$I:$I,$I$5,収穫記録!$J:$J,$I$6,収穫記録!$F:$F,$H181,収穫記録!$B:$B,"&gt;="&amp;$I$3,収穫記録!$B:$B,"&lt;="&amp;$I$4)
/_xlfn.UNIQUE(_xlfn._xlws.FILTER($G:$G,$F:$F=$I$7))
/IF($I$8="総計",1,$J181/10)
),0)</f>
        <v/>
      </c>
      <c r="S181" s="58" t="str" cm="1">
        <f t="array" ref="S181">IFERROR(
IF(OR(S$11="",$H181=""),"",
SUMIFS(収穫記録!$P:$P,収穫記録!$D:$D,S$11,収穫記録!$I:$I,$I$5,収穫記録!$J:$J,$I$6,収穫記録!$F:$F,$H181,収穫記録!$B:$B,"&gt;="&amp;$I$3,収穫記録!$B:$B,"&lt;="&amp;$I$4)
/_xlfn.UNIQUE(_xlfn._xlws.FILTER($G:$G,$F:$F=$I$7))
/IF($I$8="総計",1,$J181/10)
),0)</f>
        <v/>
      </c>
      <c r="T181" s="58" t="str" cm="1">
        <f t="array" ref="T181">IFERROR(
IF(OR(T$11="",$H181=""),"",
SUMIFS(収穫記録!$P:$P,収穫記録!$D:$D,T$11,収穫記録!$I:$I,$I$5,収穫記録!$J:$J,$I$6,収穫記録!$F:$F,$H181,収穫記録!$B:$B,"&gt;="&amp;$I$3,収穫記録!$B:$B,"&lt;="&amp;$I$4)
/_xlfn.UNIQUE(_xlfn._xlws.FILTER($G:$G,$F:$F=$I$7))
/IF($I$8="総計",1,$J181/10)
),0)</f>
        <v/>
      </c>
      <c r="U181" s="58" t="str" cm="1">
        <f t="array" ref="U181">IFERROR(
IF(OR(U$11="",$H181=""),"",
SUMIFS(収穫記録!$P:$P,収穫記録!$D:$D,U$11,収穫記録!$I:$I,$I$5,収穫記録!$J:$J,$I$6,収穫記録!$F:$F,$H181,収穫記録!$B:$B,"&gt;="&amp;$I$3,収穫記録!$B:$B,"&lt;="&amp;$I$4)
/_xlfn.UNIQUE(_xlfn._xlws.FILTER($G:$G,$F:$F=$I$7))
/IF($I$8="総計",1,$J181/10)
),0)</f>
        <v/>
      </c>
      <c r="V181" s="58" t="str" cm="1">
        <f t="array" ref="V181">IFERROR(
IF(OR(V$11="",$H181=""),"",
SUMIFS(収穫記録!$P:$P,収穫記録!$D:$D,V$11,収穫記録!$I:$I,$I$5,収穫記録!$J:$J,$I$6,収穫記録!$F:$F,$H181,収穫記録!$B:$B,"&gt;="&amp;$I$3,収穫記録!$B:$B,"&lt;="&amp;$I$4)
/_xlfn.UNIQUE(_xlfn._xlws.FILTER($G:$G,$F:$F=$I$7))
/IF($I$8="総計",1,$J181/10)
),0)</f>
        <v/>
      </c>
      <c r="W181" s="58" t="str" cm="1">
        <f t="array" ref="W181">IFERROR(
IF(OR(W$11="",$H181=""),"",
SUMIFS(収穫記録!$P:$P,収穫記録!$D:$D,W$11,収穫記録!$I:$I,$I$5,収穫記録!$J:$J,$I$6,収穫記録!$F:$F,$H181,収穫記録!$B:$B,"&gt;="&amp;$I$3,収穫記録!$B:$B,"&lt;="&amp;$I$4)
/_xlfn.UNIQUE(_xlfn._xlws.FILTER($G:$G,$F:$F=$I$7))
/IF($I$8="総計",1,$J181/10)
),0)</f>
        <v/>
      </c>
    </row>
    <row r="182" spans="8:23">
      <c r="H182" s="27"/>
      <c r="I182" s="30"/>
      <c r="J182" s="57"/>
      <c r="K182" s="46" t="str">
        <f t="shared" si="2"/>
        <v/>
      </c>
      <c r="L182" s="47" cm="1">
        <f t="array" ref="L182">IFERROR(
IF(OR(L$11="",$H182=""),"",
SUMIFS(収穫記録!$P:$P,収穫記録!$D:$D,L$11,収穫記録!$I:$I,$I$5,収穫記録!$J:$J,$I$6,収穫記録!$F:$F,$H182,収穫記録!$B:$B,"&gt;="&amp;$I$3,収穫記録!$B:$B,"&lt;="&amp;$I$4)
/_xlfn.UNIQUE(_xlfn._xlws.FILTER($G:$G,$F:$F=$I$7))
/IF($I$8="総計",1,$J182/10)
),0)</f>
        <v>0</v>
      </c>
      <c r="M182" s="58" t="str" cm="1">
        <f t="array" ref="M182">IFERROR(
IF(OR(M$11="",$H182=""),"",
SUMIFS(収穫記録!$P:$P,収穫記録!$D:$D,M$11,収穫記録!$I:$I,$I$5,収穫記録!$J:$J,$I$6,収穫記録!$F:$F,$H182,収穫記録!$B:$B,"&gt;="&amp;$I$3,収穫記録!$B:$B,"&lt;="&amp;$I$4)
/_xlfn.UNIQUE(_xlfn._xlws.FILTER($G:$G,$F:$F=$I$7))
/IF($I$8="総計",1,$J182/10)
),0)</f>
        <v/>
      </c>
      <c r="N182" s="58" t="str" cm="1">
        <f t="array" ref="N182">IFERROR(
IF(OR(N$11="",$H182=""),"",
SUMIFS(収穫記録!$P:$P,収穫記録!$D:$D,N$11,収穫記録!$I:$I,$I$5,収穫記録!$J:$J,$I$6,収穫記録!$F:$F,$H182,収穫記録!$B:$B,"&gt;="&amp;$I$3,収穫記録!$B:$B,"&lt;="&amp;$I$4)
/_xlfn.UNIQUE(_xlfn._xlws.FILTER($G:$G,$F:$F=$I$7))
/IF($I$8="総計",1,$J182/10)
),0)</f>
        <v/>
      </c>
      <c r="O182" s="58" t="str" cm="1">
        <f t="array" ref="O182">IFERROR(
IF(OR(O$11="",$H182=""),"",
SUMIFS(収穫記録!$P:$P,収穫記録!$D:$D,O$11,収穫記録!$I:$I,$I$5,収穫記録!$J:$J,$I$6,収穫記録!$F:$F,$H182,収穫記録!$B:$B,"&gt;="&amp;$I$3,収穫記録!$B:$B,"&lt;="&amp;$I$4)
/_xlfn.UNIQUE(_xlfn._xlws.FILTER($G:$G,$F:$F=$I$7))
/IF($I$8="総計",1,$J182/10)
),0)</f>
        <v/>
      </c>
      <c r="P182" s="58" t="str" cm="1">
        <f t="array" ref="P182">IFERROR(
IF(OR(P$11="",$H182=""),"",
SUMIFS(収穫記録!$P:$P,収穫記録!$D:$D,P$11,収穫記録!$I:$I,$I$5,収穫記録!$J:$J,$I$6,収穫記録!$F:$F,$H182,収穫記録!$B:$B,"&gt;="&amp;$I$3,収穫記録!$B:$B,"&lt;="&amp;$I$4)
/_xlfn.UNIQUE(_xlfn._xlws.FILTER($G:$G,$F:$F=$I$7))
/IF($I$8="総計",1,$J182/10)
),0)</f>
        <v/>
      </c>
      <c r="Q182" s="58" t="str" cm="1">
        <f t="array" ref="Q182">IFERROR(
IF(OR(Q$11="",$H182=""),"",
SUMIFS(収穫記録!$P:$P,収穫記録!$D:$D,Q$11,収穫記録!$I:$I,$I$5,収穫記録!$J:$J,$I$6,収穫記録!$F:$F,$H182,収穫記録!$B:$B,"&gt;="&amp;$I$3,収穫記録!$B:$B,"&lt;="&amp;$I$4)
/_xlfn.UNIQUE(_xlfn._xlws.FILTER($G:$G,$F:$F=$I$7))
/IF($I$8="総計",1,$J182/10)
),0)</f>
        <v/>
      </c>
      <c r="R182" s="58" t="str" cm="1">
        <f t="array" ref="R182">IFERROR(
IF(OR(R$11="",$H182=""),"",
SUMIFS(収穫記録!$P:$P,収穫記録!$D:$D,R$11,収穫記録!$I:$I,$I$5,収穫記録!$J:$J,$I$6,収穫記録!$F:$F,$H182,収穫記録!$B:$B,"&gt;="&amp;$I$3,収穫記録!$B:$B,"&lt;="&amp;$I$4)
/_xlfn.UNIQUE(_xlfn._xlws.FILTER($G:$G,$F:$F=$I$7))
/IF($I$8="総計",1,$J182/10)
),0)</f>
        <v/>
      </c>
      <c r="S182" s="58" t="str" cm="1">
        <f t="array" ref="S182">IFERROR(
IF(OR(S$11="",$H182=""),"",
SUMIFS(収穫記録!$P:$P,収穫記録!$D:$D,S$11,収穫記録!$I:$I,$I$5,収穫記録!$J:$J,$I$6,収穫記録!$F:$F,$H182,収穫記録!$B:$B,"&gt;="&amp;$I$3,収穫記録!$B:$B,"&lt;="&amp;$I$4)
/_xlfn.UNIQUE(_xlfn._xlws.FILTER($G:$G,$F:$F=$I$7))
/IF($I$8="総計",1,$J182/10)
),0)</f>
        <v/>
      </c>
      <c r="T182" s="58" t="str" cm="1">
        <f t="array" ref="T182">IFERROR(
IF(OR(T$11="",$H182=""),"",
SUMIFS(収穫記録!$P:$P,収穫記録!$D:$D,T$11,収穫記録!$I:$I,$I$5,収穫記録!$J:$J,$I$6,収穫記録!$F:$F,$H182,収穫記録!$B:$B,"&gt;="&amp;$I$3,収穫記録!$B:$B,"&lt;="&amp;$I$4)
/_xlfn.UNIQUE(_xlfn._xlws.FILTER($G:$G,$F:$F=$I$7))
/IF($I$8="総計",1,$J182/10)
),0)</f>
        <v/>
      </c>
      <c r="U182" s="58" t="str" cm="1">
        <f t="array" ref="U182">IFERROR(
IF(OR(U$11="",$H182=""),"",
SUMIFS(収穫記録!$P:$P,収穫記録!$D:$D,U$11,収穫記録!$I:$I,$I$5,収穫記録!$J:$J,$I$6,収穫記録!$F:$F,$H182,収穫記録!$B:$B,"&gt;="&amp;$I$3,収穫記録!$B:$B,"&lt;="&amp;$I$4)
/_xlfn.UNIQUE(_xlfn._xlws.FILTER($G:$G,$F:$F=$I$7))
/IF($I$8="総計",1,$J182/10)
),0)</f>
        <v/>
      </c>
      <c r="V182" s="58" t="str" cm="1">
        <f t="array" ref="V182">IFERROR(
IF(OR(V$11="",$H182=""),"",
SUMIFS(収穫記録!$P:$P,収穫記録!$D:$D,V$11,収穫記録!$I:$I,$I$5,収穫記録!$J:$J,$I$6,収穫記録!$F:$F,$H182,収穫記録!$B:$B,"&gt;="&amp;$I$3,収穫記録!$B:$B,"&lt;="&amp;$I$4)
/_xlfn.UNIQUE(_xlfn._xlws.FILTER($G:$G,$F:$F=$I$7))
/IF($I$8="総計",1,$J182/10)
),0)</f>
        <v/>
      </c>
      <c r="W182" s="58" t="str" cm="1">
        <f t="array" ref="W182">IFERROR(
IF(OR(W$11="",$H182=""),"",
SUMIFS(収穫記録!$P:$P,収穫記録!$D:$D,W$11,収穫記録!$I:$I,$I$5,収穫記録!$J:$J,$I$6,収穫記録!$F:$F,$H182,収穫記録!$B:$B,"&gt;="&amp;$I$3,収穫記録!$B:$B,"&lt;="&amp;$I$4)
/_xlfn.UNIQUE(_xlfn._xlws.FILTER($G:$G,$F:$F=$I$7))
/IF($I$8="総計",1,$J182/10)
),0)</f>
        <v/>
      </c>
    </row>
    <row r="183" spans="8:23">
      <c r="H183" s="27"/>
      <c r="I183" s="30"/>
      <c r="J183" s="57"/>
      <c r="K183" s="46" t="str">
        <f t="shared" si="2"/>
        <v/>
      </c>
      <c r="L183" s="47" cm="1">
        <f t="array" ref="L183">IFERROR(
IF(OR(L$11="",$H183=""),"",
SUMIFS(収穫記録!$P:$P,収穫記録!$D:$D,L$11,収穫記録!$I:$I,$I$5,収穫記録!$J:$J,$I$6,収穫記録!$F:$F,$H183,収穫記録!$B:$B,"&gt;="&amp;$I$3,収穫記録!$B:$B,"&lt;="&amp;$I$4)
/_xlfn.UNIQUE(_xlfn._xlws.FILTER($G:$G,$F:$F=$I$7))
/IF($I$8="総計",1,$J183/10)
),0)</f>
        <v>0</v>
      </c>
      <c r="M183" s="58" t="str" cm="1">
        <f t="array" ref="M183">IFERROR(
IF(OR(M$11="",$H183=""),"",
SUMIFS(収穫記録!$P:$P,収穫記録!$D:$D,M$11,収穫記録!$I:$I,$I$5,収穫記録!$J:$J,$I$6,収穫記録!$F:$F,$H183,収穫記録!$B:$B,"&gt;="&amp;$I$3,収穫記録!$B:$B,"&lt;="&amp;$I$4)
/_xlfn.UNIQUE(_xlfn._xlws.FILTER($G:$G,$F:$F=$I$7))
/IF($I$8="総計",1,$J183/10)
),0)</f>
        <v/>
      </c>
      <c r="N183" s="58" t="str" cm="1">
        <f t="array" ref="N183">IFERROR(
IF(OR(N$11="",$H183=""),"",
SUMIFS(収穫記録!$P:$P,収穫記録!$D:$D,N$11,収穫記録!$I:$I,$I$5,収穫記録!$J:$J,$I$6,収穫記録!$F:$F,$H183,収穫記録!$B:$B,"&gt;="&amp;$I$3,収穫記録!$B:$B,"&lt;="&amp;$I$4)
/_xlfn.UNIQUE(_xlfn._xlws.FILTER($G:$G,$F:$F=$I$7))
/IF($I$8="総計",1,$J183/10)
),0)</f>
        <v/>
      </c>
      <c r="O183" s="58" t="str" cm="1">
        <f t="array" ref="O183">IFERROR(
IF(OR(O$11="",$H183=""),"",
SUMIFS(収穫記録!$P:$P,収穫記録!$D:$D,O$11,収穫記録!$I:$I,$I$5,収穫記録!$J:$J,$I$6,収穫記録!$F:$F,$H183,収穫記録!$B:$B,"&gt;="&amp;$I$3,収穫記録!$B:$B,"&lt;="&amp;$I$4)
/_xlfn.UNIQUE(_xlfn._xlws.FILTER($G:$G,$F:$F=$I$7))
/IF($I$8="総計",1,$J183/10)
),0)</f>
        <v/>
      </c>
      <c r="P183" s="58" t="str" cm="1">
        <f t="array" ref="P183">IFERROR(
IF(OR(P$11="",$H183=""),"",
SUMIFS(収穫記録!$P:$P,収穫記録!$D:$D,P$11,収穫記録!$I:$I,$I$5,収穫記録!$J:$J,$I$6,収穫記録!$F:$F,$H183,収穫記録!$B:$B,"&gt;="&amp;$I$3,収穫記録!$B:$B,"&lt;="&amp;$I$4)
/_xlfn.UNIQUE(_xlfn._xlws.FILTER($G:$G,$F:$F=$I$7))
/IF($I$8="総計",1,$J183/10)
),0)</f>
        <v/>
      </c>
      <c r="Q183" s="58" t="str" cm="1">
        <f t="array" ref="Q183">IFERROR(
IF(OR(Q$11="",$H183=""),"",
SUMIFS(収穫記録!$P:$P,収穫記録!$D:$D,Q$11,収穫記録!$I:$I,$I$5,収穫記録!$J:$J,$I$6,収穫記録!$F:$F,$H183,収穫記録!$B:$B,"&gt;="&amp;$I$3,収穫記録!$B:$B,"&lt;="&amp;$I$4)
/_xlfn.UNIQUE(_xlfn._xlws.FILTER($G:$G,$F:$F=$I$7))
/IF($I$8="総計",1,$J183/10)
),0)</f>
        <v/>
      </c>
      <c r="R183" s="58" t="str" cm="1">
        <f t="array" ref="R183">IFERROR(
IF(OR(R$11="",$H183=""),"",
SUMIFS(収穫記録!$P:$P,収穫記録!$D:$D,R$11,収穫記録!$I:$I,$I$5,収穫記録!$J:$J,$I$6,収穫記録!$F:$F,$H183,収穫記録!$B:$B,"&gt;="&amp;$I$3,収穫記録!$B:$B,"&lt;="&amp;$I$4)
/_xlfn.UNIQUE(_xlfn._xlws.FILTER($G:$G,$F:$F=$I$7))
/IF($I$8="総計",1,$J183/10)
),0)</f>
        <v/>
      </c>
      <c r="S183" s="58" t="str" cm="1">
        <f t="array" ref="S183">IFERROR(
IF(OR(S$11="",$H183=""),"",
SUMIFS(収穫記録!$P:$P,収穫記録!$D:$D,S$11,収穫記録!$I:$I,$I$5,収穫記録!$J:$J,$I$6,収穫記録!$F:$F,$H183,収穫記録!$B:$B,"&gt;="&amp;$I$3,収穫記録!$B:$B,"&lt;="&amp;$I$4)
/_xlfn.UNIQUE(_xlfn._xlws.FILTER($G:$G,$F:$F=$I$7))
/IF($I$8="総計",1,$J183/10)
),0)</f>
        <v/>
      </c>
      <c r="T183" s="58" t="str" cm="1">
        <f t="array" ref="T183">IFERROR(
IF(OR(T$11="",$H183=""),"",
SUMIFS(収穫記録!$P:$P,収穫記録!$D:$D,T$11,収穫記録!$I:$I,$I$5,収穫記録!$J:$J,$I$6,収穫記録!$F:$F,$H183,収穫記録!$B:$B,"&gt;="&amp;$I$3,収穫記録!$B:$B,"&lt;="&amp;$I$4)
/_xlfn.UNIQUE(_xlfn._xlws.FILTER($G:$G,$F:$F=$I$7))
/IF($I$8="総計",1,$J183/10)
),0)</f>
        <v/>
      </c>
      <c r="U183" s="58" t="str" cm="1">
        <f t="array" ref="U183">IFERROR(
IF(OR(U$11="",$H183=""),"",
SUMIFS(収穫記録!$P:$P,収穫記録!$D:$D,U$11,収穫記録!$I:$I,$I$5,収穫記録!$J:$J,$I$6,収穫記録!$F:$F,$H183,収穫記録!$B:$B,"&gt;="&amp;$I$3,収穫記録!$B:$B,"&lt;="&amp;$I$4)
/_xlfn.UNIQUE(_xlfn._xlws.FILTER($G:$G,$F:$F=$I$7))
/IF($I$8="総計",1,$J183/10)
),0)</f>
        <v/>
      </c>
      <c r="V183" s="58" t="str" cm="1">
        <f t="array" ref="V183">IFERROR(
IF(OR(V$11="",$H183=""),"",
SUMIFS(収穫記録!$P:$P,収穫記録!$D:$D,V$11,収穫記録!$I:$I,$I$5,収穫記録!$J:$J,$I$6,収穫記録!$F:$F,$H183,収穫記録!$B:$B,"&gt;="&amp;$I$3,収穫記録!$B:$B,"&lt;="&amp;$I$4)
/_xlfn.UNIQUE(_xlfn._xlws.FILTER($G:$G,$F:$F=$I$7))
/IF($I$8="総計",1,$J183/10)
),0)</f>
        <v/>
      </c>
      <c r="W183" s="58" t="str" cm="1">
        <f t="array" ref="W183">IFERROR(
IF(OR(W$11="",$H183=""),"",
SUMIFS(収穫記録!$P:$P,収穫記録!$D:$D,W$11,収穫記録!$I:$I,$I$5,収穫記録!$J:$J,$I$6,収穫記録!$F:$F,$H183,収穫記録!$B:$B,"&gt;="&amp;$I$3,収穫記録!$B:$B,"&lt;="&amp;$I$4)
/_xlfn.UNIQUE(_xlfn._xlws.FILTER($G:$G,$F:$F=$I$7))
/IF($I$8="総計",1,$J183/10)
),0)</f>
        <v/>
      </c>
    </row>
    <row r="184" spans="8:23">
      <c r="H184" s="27"/>
      <c r="I184" s="30"/>
      <c r="J184" s="57"/>
      <c r="K184" s="46" t="str">
        <f t="shared" si="2"/>
        <v/>
      </c>
      <c r="L184" s="47" cm="1">
        <f t="array" ref="L184">IFERROR(
IF(OR(L$11="",$H184=""),"",
SUMIFS(収穫記録!$P:$P,収穫記録!$D:$D,L$11,収穫記録!$I:$I,$I$5,収穫記録!$J:$J,$I$6,収穫記録!$F:$F,$H184,収穫記録!$B:$B,"&gt;="&amp;$I$3,収穫記録!$B:$B,"&lt;="&amp;$I$4)
/_xlfn.UNIQUE(_xlfn._xlws.FILTER($G:$G,$F:$F=$I$7))
/IF($I$8="総計",1,$J184/10)
),0)</f>
        <v>0</v>
      </c>
      <c r="M184" s="58" t="str" cm="1">
        <f t="array" ref="M184">IFERROR(
IF(OR(M$11="",$H184=""),"",
SUMIFS(収穫記録!$P:$P,収穫記録!$D:$D,M$11,収穫記録!$I:$I,$I$5,収穫記録!$J:$J,$I$6,収穫記録!$F:$F,$H184,収穫記録!$B:$B,"&gt;="&amp;$I$3,収穫記録!$B:$B,"&lt;="&amp;$I$4)
/_xlfn.UNIQUE(_xlfn._xlws.FILTER($G:$G,$F:$F=$I$7))
/IF($I$8="総計",1,$J184/10)
),0)</f>
        <v/>
      </c>
      <c r="N184" s="58" t="str" cm="1">
        <f t="array" ref="N184">IFERROR(
IF(OR(N$11="",$H184=""),"",
SUMIFS(収穫記録!$P:$P,収穫記録!$D:$D,N$11,収穫記録!$I:$I,$I$5,収穫記録!$J:$J,$I$6,収穫記録!$F:$F,$H184,収穫記録!$B:$B,"&gt;="&amp;$I$3,収穫記録!$B:$B,"&lt;="&amp;$I$4)
/_xlfn.UNIQUE(_xlfn._xlws.FILTER($G:$G,$F:$F=$I$7))
/IF($I$8="総計",1,$J184/10)
),0)</f>
        <v/>
      </c>
      <c r="O184" s="58" t="str" cm="1">
        <f t="array" ref="O184">IFERROR(
IF(OR(O$11="",$H184=""),"",
SUMIFS(収穫記録!$P:$P,収穫記録!$D:$D,O$11,収穫記録!$I:$I,$I$5,収穫記録!$J:$J,$I$6,収穫記録!$F:$F,$H184,収穫記録!$B:$B,"&gt;="&amp;$I$3,収穫記録!$B:$B,"&lt;="&amp;$I$4)
/_xlfn.UNIQUE(_xlfn._xlws.FILTER($G:$G,$F:$F=$I$7))
/IF($I$8="総計",1,$J184/10)
),0)</f>
        <v/>
      </c>
      <c r="P184" s="58" t="str" cm="1">
        <f t="array" ref="P184">IFERROR(
IF(OR(P$11="",$H184=""),"",
SUMIFS(収穫記録!$P:$P,収穫記録!$D:$D,P$11,収穫記録!$I:$I,$I$5,収穫記録!$J:$J,$I$6,収穫記録!$F:$F,$H184,収穫記録!$B:$B,"&gt;="&amp;$I$3,収穫記録!$B:$B,"&lt;="&amp;$I$4)
/_xlfn.UNIQUE(_xlfn._xlws.FILTER($G:$G,$F:$F=$I$7))
/IF($I$8="総計",1,$J184/10)
),0)</f>
        <v/>
      </c>
      <c r="Q184" s="58" t="str" cm="1">
        <f t="array" ref="Q184">IFERROR(
IF(OR(Q$11="",$H184=""),"",
SUMIFS(収穫記録!$P:$P,収穫記録!$D:$D,Q$11,収穫記録!$I:$I,$I$5,収穫記録!$J:$J,$I$6,収穫記録!$F:$F,$H184,収穫記録!$B:$B,"&gt;="&amp;$I$3,収穫記録!$B:$B,"&lt;="&amp;$I$4)
/_xlfn.UNIQUE(_xlfn._xlws.FILTER($G:$G,$F:$F=$I$7))
/IF($I$8="総計",1,$J184/10)
),0)</f>
        <v/>
      </c>
      <c r="R184" s="58" t="str" cm="1">
        <f t="array" ref="R184">IFERROR(
IF(OR(R$11="",$H184=""),"",
SUMIFS(収穫記録!$P:$P,収穫記録!$D:$D,R$11,収穫記録!$I:$I,$I$5,収穫記録!$J:$J,$I$6,収穫記録!$F:$F,$H184,収穫記録!$B:$B,"&gt;="&amp;$I$3,収穫記録!$B:$B,"&lt;="&amp;$I$4)
/_xlfn.UNIQUE(_xlfn._xlws.FILTER($G:$G,$F:$F=$I$7))
/IF($I$8="総計",1,$J184/10)
),0)</f>
        <v/>
      </c>
      <c r="S184" s="58" t="str" cm="1">
        <f t="array" ref="S184">IFERROR(
IF(OR(S$11="",$H184=""),"",
SUMIFS(収穫記録!$P:$P,収穫記録!$D:$D,S$11,収穫記録!$I:$I,$I$5,収穫記録!$J:$J,$I$6,収穫記録!$F:$F,$H184,収穫記録!$B:$B,"&gt;="&amp;$I$3,収穫記録!$B:$B,"&lt;="&amp;$I$4)
/_xlfn.UNIQUE(_xlfn._xlws.FILTER($G:$G,$F:$F=$I$7))
/IF($I$8="総計",1,$J184/10)
),0)</f>
        <v/>
      </c>
      <c r="T184" s="58" t="str" cm="1">
        <f t="array" ref="T184">IFERROR(
IF(OR(T$11="",$H184=""),"",
SUMIFS(収穫記録!$P:$P,収穫記録!$D:$D,T$11,収穫記録!$I:$I,$I$5,収穫記録!$J:$J,$I$6,収穫記録!$F:$F,$H184,収穫記録!$B:$B,"&gt;="&amp;$I$3,収穫記録!$B:$B,"&lt;="&amp;$I$4)
/_xlfn.UNIQUE(_xlfn._xlws.FILTER($G:$G,$F:$F=$I$7))
/IF($I$8="総計",1,$J184/10)
),0)</f>
        <v/>
      </c>
      <c r="U184" s="58" t="str" cm="1">
        <f t="array" ref="U184">IFERROR(
IF(OR(U$11="",$H184=""),"",
SUMIFS(収穫記録!$P:$P,収穫記録!$D:$D,U$11,収穫記録!$I:$I,$I$5,収穫記録!$J:$J,$I$6,収穫記録!$F:$F,$H184,収穫記録!$B:$B,"&gt;="&amp;$I$3,収穫記録!$B:$B,"&lt;="&amp;$I$4)
/_xlfn.UNIQUE(_xlfn._xlws.FILTER($G:$G,$F:$F=$I$7))
/IF($I$8="総計",1,$J184/10)
),0)</f>
        <v/>
      </c>
      <c r="V184" s="58" t="str" cm="1">
        <f t="array" ref="V184">IFERROR(
IF(OR(V$11="",$H184=""),"",
SUMIFS(収穫記録!$P:$P,収穫記録!$D:$D,V$11,収穫記録!$I:$I,$I$5,収穫記録!$J:$J,$I$6,収穫記録!$F:$F,$H184,収穫記録!$B:$B,"&gt;="&amp;$I$3,収穫記録!$B:$B,"&lt;="&amp;$I$4)
/_xlfn.UNIQUE(_xlfn._xlws.FILTER($G:$G,$F:$F=$I$7))
/IF($I$8="総計",1,$J184/10)
),0)</f>
        <v/>
      </c>
      <c r="W184" s="58" t="str" cm="1">
        <f t="array" ref="W184">IFERROR(
IF(OR(W$11="",$H184=""),"",
SUMIFS(収穫記録!$P:$P,収穫記録!$D:$D,W$11,収穫記録!$I:$I,$I$5,収穫記録!$J:$J,$I$6,収穫記録!$F:$F,$H184,収穫記録!$B:$B,"&gt;="&amp;$I$3,収穫記録!$B:$B,"&lt;="&amp;$I$4)
/_xlfn.UNIQUE(_xlfn._xlws.FILTER($G:$G,$F:$F=$I$7))
/IF($I$8="総計",1,$J184/10)
),0)</f>
        <v/>
      </c>
    </row>
    <row r="185" spans="8:23">
      <c r="H185" s="27"/>
      <c r="I185" s="30"/>
      <c r="J185" s="57"/>
      <c r="K185" s="46" t="str">
        <f t="shared" si="2"/>
        <v/>
      </c>
      <c r="L185" s="47" cm="1">
        <f t="array" ref="L185">IFERROR(
IF(OR(L$11="",$H185=""),"",
SUMIFS(収穫記録!$P:$P,収穫記録!$D:$D,L$11,収穫記録!$I:$I,$I$5,収穫記録!$J:$J,$I$6,収穫記録!$F:$F,$H185,収穫記録!$B:$B,"&gt;="&amp;$I$3,収穫記録!$B:$B,"&lt;="&amp;$I$4)
/_xlfn.UNIQUE(_xlfn._xlws.FILTER($G:$G,$F:$F=$I$7))
/IF($I$8="総計",1,$J185/10)
),0)</f>
        <v>0</v>
      </c>
      <c r="M185" s="58" t="str" cm="1">
        <f t="array" ref="M185">IFERROR(
IF(OR(M$11="",$H185=""),"",
SUMIFS(収穫記録!$P:$P,収穫記録!$D:$D,M$11,収穫記録!$I:$I,$I$5,収穫記録!$J:$J,$I$6,収穫記録!$F:$F,$H185,収穫記録!$B:$B,"&gt;="&amp;$I$3,収穫記録!$B:$B,"&lt;="&amp;$I$4)
/_xlfn.UNIQUE(_xlfn._xlws.FILTER($G:$G,$F:$F=$I$7))
/IF($I$8="総計",1,$J185/10)
),0)</f>
        <v/>
      </c>
      <c r="N185" s="58" t="str" cm="1">
        <f t="array" ref="N185">IFERROR(
IF(OR(N$11="",$H185=""),"",
SUMIFS(収穫記録!$P:$P,収穫記録!$D:$D,N$11,収穫記録!$I:$I,$I$5,収穫記録!$J:$J,$I$6,収穫記録!$F:$F,$H185,収穫記録!$B:$B,"&gt;="&amp;$I$3,収穫記録!$B:$B,"&lt;="&amp;$I$4)
/_xlfn.UNIQUE(_xlfn._xlws.FILTER($G:$G,$F:$F=$I$7))
/IF($I$8="総計",1,$J185/10)
),0)</f>
        <v/>
      </c>
      <c r="O185" s="58" t="str" cm="1">
        <f t="array" ref="O185">IFERROR(
IF(OR(O$11="",$H185=""),"",
SUMIFS(収穫記録!$P:$P,収穫記録!$D:$D,O$11,収穫記録!$I:$I,$I$5,収穫記録!$J:$J,$I$6,収穫記録!$F:$F,$H185,収穫記録!$B:$B,"&gt;="&amp;$I$3,収穫記録!$B:$B,"&lt;="&amp;$I$4)
/_xlfn.UNIQUE(_xlfn._xlws.FILTER($G:$G,$F:$F=$I$7))
/IF($I$8="総計",1,$J185/10)
),0)</f>
        <v/>
      </c>
      <c r="P185" s="58" t="str" cm="1">
        <f t="array" ref="P185">IFERROR(
IF(OR(P$11="",$H185=""),"",
SUMIFS(収穫記録!$P:$P,収穫記録!$D:$D,P$11,収穫記録!$I:$I,$I$5,収穫記録!$J:$J,$I$6,収穫記録!$F:$F,$H185,収穫記録!$B:$B,"&gt;="&amp;$I$3,収穫記録!$B:$B,"&lt;="&amp;$I$4)
/_xlfn.UNIQUE(_xlfn._xlws.FILTER($G:$G,$F:$F=$I$7))
/IF($I$8="総計",1,$J185/10)
),0)</f>
        <v/>
      </c>
      <c r="Q185" s="58" t="str" cm="1">
        <f t="array" ref="Q185">IFERROR(
IF(OR(Q$11="",$H185=""),"",
SUMIFS(収穫記録!$P:$P,収穫記録!$D:$D,Q$11,収穫記録!$I:$I,$I$5,収穫記録!$J:$J,$I$6,収穫記録!$F:$F,$H185,収穫記録!$B:$B,"&gt;="&amp;$I$3,収穫記録!$B:$B,"&lt;="&amp;$I$4)
/_xlfn.UNIQUE(_xlfn._xlws.FILTER($G:$G,$F:$F=$I$7))
/IF($I$8="総計",1,$J185/10)
),0)</f>
        <v/>
      </c>
      <c r="R185" s="58" t="str" cm="1">
        <f t="array" ref="R185">IFERROR(
IF(OR(R$11="",$H185=""),"",
SUMIFS(収穫記録!$P:$P,収穫記録!$D:$D,R$11,収穫記録!$I:$I,$I$5,収穫記録!$J:$J,$I$6,収穫記録!$F:$F,$H185,収穫記録!$B:$B,"&gt;="&amp;$I$3,収穫記録!$B:$B,"&lt;="&amp;$I$4)
/_xlfn.UNIQUE(_xlfn._xlws.FILTER($G:$G,$F:$F=$I$7))
/IF($I$8="総計",1,$J185/10)
),0)</f>
        <v/>
      </c>
      <c r="S185" s="58" t="str" cm="1">
        <f t="array" ref="S185">IFERROR(
IF(OR(S$11="",$H185=""),"",
SUMIFS(収穫記録!$P:$P,収穫記録!$D:$D,S$11,収穫記録!$I:$I,$I$5,収穫記録!$J:$J,$I$6,収穫記録!$F:$F,$H185,収穫記録!$B:$B,"&gt;="&amp;$I$3,収穫記録!$B:$B,"&lt;="&amp;$I$4)
/_xlfn.UNIQUE(_xlfn._xlws.FILTER($G:$G,$F:$F=$I$7))
/IF($I$8="総計",1,$J185/10)
),0)</f>
        <v/>
      </c>
      <c r="T185" s="58" t="str" cm="1">
        <f t="array" ref="T185">IFERROR(
IF(OR(T$11="",$H185=""),"",
SUMIFS(収穫記録!$P:$P,収穫記録!$D:$D,T$11,収穫記録!$I:$I,$I$5,収穫記録!$J:$J,$I$6,収穫記録!$F:$F,$H185,収穫記録!$B:$B,"&gt;="&amp;$I$3,収穫記録!$B:$B,"&lt;="&amp;$I$4)
/_xlfn.UNIQUE(_xlfn._xlws.FILTER($G:$G,$F:$F=$I$7))
/IF($I$8="総計",1,$J185/10)
),0)</f>
        <v/>
      </c>
      <c r="U185" s="58" t="str" cm="1">
        <f t="array" ref="U185">IFERROR(
IF(OR(U$11="",$H185=""),"",
SUMIFS(収穫記録!$P:$P,収穫記録!$D:$D,U$11,収穫記録!$I:$I,$I$5,収穫記録!$J:$J,$I$6,収穫記録!$F:$F,$H185,収穫記録!$B:$B,"&gt;="&amp;$I$3,収穫記録!$B:$B,"&lt;="&amp;$I$4)
/_xlfn.UNIQUE(_xlfn._xlws.FILTER($G:$G,$F:$F=$I$7))
/IF($I$8="総計",1,$J185/10)
),0)</f>
        <v/>
      </c>
      <c r="V185" s="58" t="str" cm="1">
        <f t="array" ref="V185">IFERROR(
IF(OR(V$11="",$H185=""),"",
SUMIFS(収穫記録!$P:$P,収穫記録!$D:$D,V$11,収穫記録!$I:$I,$I$5,収穫記録!$J:$J,$I$6,収穫記録!$F:$F,$H185,収穫記録!$B:$B,"&gt;="&amp;$I$3,収穫記録!$B:$B,"&lt;="&amp;$I$4)
/_xlfn.UNIQUE(_xlfn._xlws.FILTER($G:$G,$F:$F=$I$7))
/IF($I$8="総計",1,$J185/10)
),0)</f>
        <v/>
      </c>
      <c r="W185" s="58" t="str" cm="1">
        <f t="array" ref="W185">IFERROR(
IF(OR(W$11="",$H185=""),"",
SUMIFS(収穫記録!$P:$P,収穫記録!$D:$D,W$11,収穫記録!$I:$I,$I$5,収穫記録!$J:$J,$I$6,収穫記録!$F:$F,$H185,収穫記録!$B:$B,"&gt;="&amp;$I$3,収穫記録!$B:$B,"&lt;="&amp;$I$4)
/_xlfn.UNIQUE(_xlfn._xlws.FILTER($G:$G,$F:$F=$I$7))
/IF($I$8="総計",1,$J185/10)
),0)</f>
        <v/>
      </c>
    </row>
    <row r="186" spans="8:23">
      <c r="H186" s="27"/>
      <c r="I186" s="30"/>
      <c r="J186" s="57"/>
      <c r="K186" s="46" t="str">
        <f t="shared" si="2"/>
        <v/>
      </c>
      <c r="L186" s="47" cm="1">
        <f t="array" ref="L186">IFERROR(
IF(OR(L$11="",$H186=""),"",
SUMIFS(収穫記録!$P:$P,収穫記録!$D:$D,L$11,収穫記録!$I:$I,$I$5,収穫記録!$J:$J,$I$6,収穫記録!$F:$F,$H186,収穫記録!$B:$B,"&gt;="&amp;$I$3,収穫記録!$B:$B,"&lt;="&amp;$I$4)
/_xlfn.UNIQUE(_xlfn._xlws.FILTER($G:$G,$F:$F=$I$7))
/IF($I$8="総計",1,$J186/10)
),0)</f>
        <v>0</v>
      </c>
      <c r="M186" s="58" t="str" cm="1">
        <f t="array" ref="M186">IFERROR(
IF(OR(M$11="",$H186=""),"",
SUMIFS(収穫記録!$P:$P,収穫記録!$D:$D,M$11,収穫記録!$I:$I,$I$5,収穫記録!$J:$J,$I$6,収穫記録!$F:$F,$H186,収穫記録!$B:$B,"&gt;="&amp;$I$3,収穫記録!$B:$B,"&lt;="&amp;$I$4)
/_xlfn.UNIQUE(_xlfn._xlws.FILTER($G:$G,$F:$F=$I$7))
/IF($I$8="総計",1,$J186/10)
),0)</f>
        <v/>
      </c>
      <c r="N186" s="58" t="str" cm="1">
        <f t="array" ref="N186">IFERROR(
IF(OR(N$11="",$H186=""),"",
SUMIFS(収穫記録!$P:$P,収穫記録!$D:$D,N$11,収穫記録!$I:$I,$I$5,収穫記録!$J:$J,$I$6,収穫記録!$F:$F,$H186,収穫記録!$B:$B,"&gt;="&amp;$I$3,収穫記録!$B:$B,"&lt;="&amp;$I$4)
/_xlfn.UNIQUE(_xlfn._xlws.FILTER($G:$G,$F:$F=$I$7))
/IF($I$8="総計",1,$J186/10)
),0)</f>
        <v/>
      </c>
      <c r="O186" s="58" t="str" cm="1">
        <f t="array" ref="O186">IFERROR(
IF(OR(O$11="",$H186=""),"",
SUMIFS(収穫記録!$P:$P,収穫記録!$D:$D,O$11,収穫記録!$I:$I,$I$5,収穫記録!$J:$J,$I$6,収穫記録!$F:$F,$H186,収穫記録!$B:$B,"&gt;="&amp;$I$3,収穫記録!$B:$B,"&lt;="&amp;$I$4)
/_xlfn.UNIQUE(_xlfn._xlws.FILTER($G:$G,$F:$F=$I$7))
/IF($I$8="総計",1,$J186/10)
),0)</f>
        <v/>
      </c>
      <c r="P186" s="58" t="str" cm="1">
        <f t="array" ref="P186">IFERROR(
IF(OR(P$11="",$H186=""),"",
SUMIFS(収穫記録!$P:$P,収穫記録!$D:$D,P$11,収穫記録!$I:$I,$I$5,収穫記録!$J:$J,$I$6,収穫記録!$F:$F,$H186,収穫記録!$B:$B,"&gt;="&amp;$I$3,収穫記録!$B:$B,"&lt;="&amp;$I$4)
/_xlfn.UNIQUE(_xlfn._xlws.FILTER($G:$G,$F:$F=$I$7))
/IF($I$8="総計",1,$J186/10)
),0)</f>
        <v/>
      </c>
      <c r="Q186" s="58" t="str" cm="1">
        <f t="array" ref="Q186">IFERROR(
IF(OR(Q$11="",$H186=""),"",
SUMIFS(収穫記録!$P:$P,収穫記録!$D:$D,Q$11,収穫記録!$I:$I,$I$5,収穫記録!$J:$J,$I$6,収穫記録!$F:$F,$H186,収穫記録!$B:$B,"&gt;="&amp;$I$3,収穫記録!$B:$B,"&lt;="&amp;$I$4)
/_xlfn.UNIQUE(_xlfn._xlws.FILTER($G:$G,$F:$F=$I$7))
/IF($I$8="総計",1,$J186/10)
),0)</f>
        <v/>
      </c>
      <c r="R186" s="58" t="str" cm="1">
        <f t="array" ref="R186">IFERROR(
IF(OR(R$11="",$H186=""),"",
SUMIFS(収穫記録!$P:$P,収穫記録!$D:$D,R$11,収穫記録!$I:$I,$I$5,収穫記録!$J:$J,$I$6,収穫記録!$F:$F,$H186,収穫記録!$B:$B,"&gt;="&amp;$I$3,収穫記録!$B:$B,"&lt;="&amp;$I$4)
/_xlfn.UNIQUE(_xlfn._xlws.FILTER($G:$G,$F:$F=$I$7))
/IF($I$8="総計",1,$J186/10)
),0)</f>
        <v/>
      </c>
      <c r="S186" s="58" t="str" cm="1">
        <f t="array" ref="S186">IFERROR(
IF(OR(S$11="",$H186=""),"",
SUMIFS(収穫記録!$P:$P,収穫記録!$D:$D,S$11,収穫記録!$I:$I,$I$5,収穫記録!$J:$J,$I$6,収穫記録!$F:$F,$H186,収穫記録!$B:$B,"&gt;="&amp;$I$3,収穫記録!$B:$B,"&lt;="&amp;$I$4)
/_xlfn.UNIQUE(_xlfn._xlws.FILTER($G:$G,$F:$F=$I$7))
/IF($I$8="総計",1,$J186/10)
),0)</f>
        <v/>
      </c>
      <c r="T186" s="58" t="str" cm="1">
        <f t="array" ref="T186">IFERROR(
IF(OR(T$11="",$H186=""),"",
SUMIFS(収穫記録!$P:$P,収穫記録!$D:$D,T$11,収穫記録!$I:$I,$I$5,収穫記録!$J:$J,$I$6,収穫記録!$F:$F,$H186,収穫記録!$B:$B,"&gt;="&amp;$I$3,収穫記録!$B:$B,"&lt;="&amp;$I$4)
/_xlfn.UNIQUE(_xlfn._xlws.FILTER($G:$G,$F:$F=$I$7))
/IF($I$8="総計",1,$J186/10)
),0)</f>
        <v/>
      </c>
      <c r="U186" s="58" t="str" cm="1">
        <f t="array" ref="U186">IFERROR(
IF(OR(U$11="",$H186=""),"",
SUMIFS(収穫記録!$P:$P,収穫記録!$D:$D,U$11,収穫記録!$I:$I,$I$5,収穫記録!$J:$J,$I$6,収穫記録!$F:$F,$H186,収穫記録!$B:$B,"&gt;="&amp;$I$3,収穫記録!$B:$B,"&lt;="&amp;$I$4)
/_xlfn.UNIQUE(_xlfn._xlws.FILTER($G:$G,$F:$F=$I$7))
/IF($I$8="総計",1,$J186/10)
),0)</f>
        <v/>
      </c>
      <c r="V186" s="58" t="str" cm="1">
        <f t="array" ref="V186">IFERROR(
IF(OR(V$11="",$H186=""),"",
SUMIFS(収穫記録!$P:$P,収穫記録!$D:$D,V$11,収穫記録!$I:$I,$I$5,収穫記録!$J:$J,$I$6,収穫記録!$F:$F,$H186,収穫記録!$B:$B,"&gt;="&amp;$I$3,収穫記録!$B:$B,"&lt;="&amp;$I$4)
/_xlfn.UNIQUE(_xlfn._xlws.FILTER($G:$G,$F:$F=$I$7))
/IF($I$8="総計",1,$J186/10)
),0)</f>
        <v/>
      </c>
      <c r="W186" s="58" t="str" cm="1">
        <f t="array" ref="W186">IFERROR(
IF(OR(W$11="",$H186=""),"",
SUMIFS(収穫記録!$P:$P,収穫記録!$D:$D,W$11,収穫記録!$I:$I,$I$5,収穫記録!$J:$J,$I$6,収穫記録!$F:$F,$H186,収穫記録!$B:$B,"&gt;="&amp;$I$3,収穫記録!$B:$B,"&lt;="&amp;$I$4)
/_xlfn.UNIQUE(_xlfn._xlws.FILTER($G:$G,$F:$F=$I$7))
/IF($I$8="総計",1,$J186/10)
),0)</f>
        <v/>
      </c>
    </row>
    <row r="187" spans="8:23">
      <c r="H187" s="27"/>
      <c r="I187" s="30"/>
      <c r="J187" s="57"/>
      <c r="K187" s="46" t="str">
        <f t="shared" si="2"/>
        <v/>
      </c>
      <c r="L187" s="47" cm="1">
        <f t="array" ref="L187">IFERROR(
IF(OR(L$11="",$H187=""),"",
SUMIFS(収穫記録!$P:$P,収穫記録!$D:$D,L$11,収穫記録!$I:$I,$I$5,収穫記録!$J:$J,$I$6,収穫記録!$F:$F,$H187,収穫記録!$B:$B,"&gt;="&amp;$I$3,収穫記録!$B:$B,"&lt;="&amp;$I$4)
/_xlfn.UNIQUE(_xlfn._xlws.FILTER($G:$G,$F:$F=$I$7))
/IF($I$8="総計",1,$J187/10)
),0)</f>
        <v>0</v>
      </c>
      <c r="M187" s="58" t="str" cm="1">
        <f t="array" ref="M187">IFERROR(
IF(OR(M$11="",$H187=""),"",
SUMIFS(収穫記録!$P:$P,収穫記録!$D:$D,M$11,収穫記録!$I:$I,$I$5,収穫記録!$J:$J,$I$6,収穫記録!$F:$F,$H187,収穫記録!$B:$B,"&gt;="&amp;$I$3,収穫記録!$B:$B,"&lt;="&amp;$I$4)
/_xlfn.UNIQUE(_xlfn._xlws.FILTER($G:$G,$F:$F=$I$7))
/IF($I$8="総計",1,$J187/10)
),0)</f>
        <v/>
      </c>
      <c r="N187" s="58" t="str" cm="1">
        <f t="array" ref="N187">IFERROR(
IF(OR(N$11="",$H187=""),"",
SUMIFS(収穫記録!$P:$P,収穫記録!$D:$D,N$11,収穫記録!$I:$I,$I$5,収穫記録!$J:$J,$I$6,収穫記録!$F:$F,$H187,収穫記録!$B:$B,"&gt;="&amp;$I$3,収穫記録!$B:$B,"&lt;="&amp;$I$4)
/_xlfn.UNIQUE(_xlfn._xlws.FILTER($G:$G,$F:$F=$I$7))
/IF($I$8="総計",1,$J187/10)
),0)</f>
        <v/>
      </c>
      <c r="O187" s="58" t="str" cm="1">
        <f t="array" ref="O187">IFERROR(
IF(OR(O$11="",$H187=""),"",
SUMIFS(収穫記録!$P:$P,収穫記録!$D:$D,O$11,収穫記録!$I:$I,$I$5,収穫記録!$J:$J,$I$6,収穫記録!$F:$F,$H187,収穫記録!$B:$B,"&gt;="&amp;$I$3,収穫記録!$B:$B,"&lt;="&amp;$I$4)
/_xlfn.UNIQUE(_xlfn._xlws.FILTER($G:$G,$F:$F=$I$7))
/IF($I$8="総計",1,$J187/10)
),0)</f>
        <v/>
      </c>
      <c r="P187" s="58" t="str" cm="1">
        <f t="array" ref="P187">IFERROR(
IF(OR(P$11="",$H187=""),"",
SUMIFS(収穫記録!$P:$P,収穫記録!$D:$D,P$11,収穫記録!$I:$I,$I$5,収穫記録!$J:$J,$I$6,収穫記録!$F:$F,$H187,収穫記録!$B:$B,"&gt;="&amp;$I$3,収穫記録!$B:$B,"&lt;="&amp;$I$4)
/_xlfn.UNIQUE(_xlfn._xlws.FILTER($G:$G,$F:$F=$I$7))
/IF($I$8="総計",1,$J187/10)
),0)</f>
        <v/>
      </c>
      <c r="Q187" s="58" t="str" cm="1">
        <f t="array" ref="Q187">IFERROR(
IF(OR(Q$11="",$H187=""),"",
SUMIFS(収穫記録!$P:$P,収穫記録!$D:$D,Q$11,収穫記録!$I:$I,$I$5,収穫記録!$J:$J,$I$6,収穫記録!$F:$F,$H187,収穫記録!$B:$B,"&gt;="&amp;$I$3,収穫記録!$B:$B,"&lt;="&amp;$I$4)
/_xlfn.UNIQUE(_xlfn._xlws.FILTER($G:$G,$F:$F=$I$7))
/IF($I$8="総計",1,$J187/10)
),0)</f>
        <v/>
      </c>
      <c r="R187" s="58" t="str" cm="1">
        <f t="array" ref="R187">IFERROR(
IF(OR(R$11="",$H187=""),"",
SUMIFS(収穫記録!$P:$P,収穫記録!$D:$D,R$11,収穫記録!$I:$I,$I$5,収穫記録!$J:$J,$I$6,収穫記録!$F:$F,$H187,収穫記録!$B:$B,"&gt;="&amp;$I$3,収穫記録!$B:$B,"&lt;="&amp;$I$4)
/_xlfn.UNIQUE(_xlfn._xlws.FILTER($G:$G,$F:$F=$I$7))
/IF($I$8="総計",1,$J187/10)
),0)</f>
        <v/>
      </c>
      <c r="S187" s="58" t="str" cm="1">
        <f t="array" ref="S187">IFERROR(
IF(OR(S$11="",$H187=""),"",
SUMIFS(収穫記録!$P:$P,収穫記録!$D:$D,S$11,収穫記録!$I:$I,$I$5,収穫記録!$J:$J,$I$6,収穫記録!$F:$F,$H187,収穫記録!$B:$B,"&gt;="&amp;$I$3,収穫記録!$B:$B,"&lt;="&amp;$I$4)
/_xlfn.UNIQUE(_xlfn._xlws.FILTER($G:$G,$F:$F=$I$7))
/IF($I$8="総計",1,$J187/10)
),0)</f>
        <v/>
      </c>
      <c r="T187" s="58" t="str" cm="1">
        <f t="array" ref="T187">IFERROR(
IF(OR(T$11="",$H187=""),"",
SUMIFS(収穫記録!$P:$P,収穫記録!$D:$D,T$11,収穫記録!$I:$I,$I$5,収穫記録!$J:$J,$I$6,収穫記録!$F:$F,$H187,収穫記録!$B:$B,"&gt;="&amp;$I$3,収穫記録!$B:$B,"&lt;="&amp;$I$4)
/_xlfn.UNIQUE(_xlfn._xlws.FILTER($G:$G,$F:$F=$I$7))
/IF($I$8="総計",1,$J187/10)
),0)</f>
        <v/>
      </c>
      <c r="U187" s="58" t="str" cm="1">
        <f t="array" ref="U187">IFERROR(
IF(OR(U$11="",$H187=""),"",
SUMIFS(収穫記録!$P:$P,収穫記録!$D:$D,U$11,収穫記録!$I:$I,$I$5,収穫記録!$J:$J,$I$6,収穫記録!$F:$F,$H187,収穫記録!$B:$B,"&gt;="&amp;$I$3,収穫記録!$B:$B,"&lt;="&amp;$I$4)
/_xlfn.UNIQUE(_xlfn._xlws.FILTER($G:$G,$F:$F=$I$7))
/IF($I$8="総計",1,$J187/10)
),0)</f>
        <v/>
      </c>
      <c r="V187" s="58" t="str" cm="1">
        <f t="array" ref="V187">IFERROR(
IF(OR(V$11="",$H187=""),"",
SUMIFS(収穫記録!$P:$P,収穫記録!$D:$D,V$11,収穫記録!$I:$I,$I$5,収穫記録!$J:$J,$I$6,収穫記録!$F:$F,$H187,収穫記録!$B:$B,"&gt;="&amp;$I$3,収穫記録!$B:$B,"&lt;="&amp;$I$4)
/_xlfn.UNIQUE(_xlfn._xlws.FILTER($G:$G,$F:$F=$I$7))
/IF($I$8="総計",1,$J187/10)
),0)</f>
        <v/>
      </c>
      <c r="W187" s="58" t="str" cm="1">
        <f t="array" ref="W187">IFERROR(
IF(OR(W$11="",$H187=""),"",
SUMIFS(収穫記録!$P:$P,収穫記録!$D:$D,W$11,収穫記録!$I:$I,$I$5,収穫記録!$J:$J,$I$6,収穫記録!$F:$F,$H187,収穫記録!$B:$B,"&gt;="&amp;$I$3,収穫記録!$B:$B,"&lt;="&amp;$I$4)
/_xlfn.UNIQUE(_xlfn._xlws.FILTER($G:$G,$F:$F=$I$7))
/IF($I$8="総計",1,$J187/10)
),0)</f>
        <v/>
      </c>
    </row>
    <row r="188" spans="8:23">
      <c r="H188" s="27"/>
      <c r="I188" s="30"/>
      <c r="J188" s="57"/>
      <c r="K188" s="46" t="str">
        <f t="shared" si="2"/>
        <v/>
      </c>
      <c r="L188" s="47" cm="1">
        <f t="array" ref="L188">IFERROR(
IF(OR(L$11="",$H188=""),"",
SUMIFS(収穫記録!$P:$P,収穫記録!$D:$D,L$11,収穫記録!$I:$I,$I$5,収穫記録!$J:$J,$I$6,収穫記録!$F:$F,$H188,収穫記録!$B:$B,"&gt;="&amp;$I$3,収穫記録!$B:$B,"&lt;="&amp;$I$4)
/_xlfn.UNIQUE(_xlfn._xlws.FILTER($G:$G,$F:$F=$I$7))
/IF($I$8="総計",1,$J188/10)
),0)</f>
        <v>0</v>
      </c>
      <c r="M188" s="58" t="str" cm="1">
        <f t="array" ref="M188">IFERROR(
IF(OR(M$11="",$H188=""),"",
SUMIFS(収穫記録!$P:$P,収穫記録!$D:$D,M$11,収穫記録!$I:$I,$I$5,収穫記録!$J:$J,$I$6,収穫記録!$F:$F,$H188,収穫記録!$B:$B,"&gt;="&amp;$I$3,収穫記録!$B:$B,"&lt;="&amp;$I$4)
/_xlfn.UNIQUE(_xlfn._xlws.FILTER($G:$G,$F:$F=$I$7))
/IF($I$8="総計",1,$J188/10)
),0)</f>
        <v/>
      </c>
      <c r="N188" s="58" t="str" cm="1">
        <f t="array" ref="N188">IFERROR(
IF(OR(N$11="",$H188=""),"",
SUMIFS(収穫記録!$P:$P,収穫記録!$D:$D,N$11,収穫記録!$I:$I,$I$5,収穫記録!$J:$J,$I$6,収穫記録!$F:$F,$H188,収穫記録!$B:$B,"&gt;="&amp;$I$3,収穫記録!$B:$B,"&lt;="&amp;$I$4)
/_xlfn.UNIQUE(_xlfn._xlws.FILTER($G:$G,$F:$F=$I$7))
/IF($I$8="総計",1,$J188/10)
),0)</f>
        <v/>
      </c>
      <c r="O188" s="58" t="str" cm="1">
        <f t="array" ref="O188">IFERROR(
IF(OR(O$11="",$H188=""),"",
SUMIFS(収穫記録!$P:$P,収穫記録!$D:$D,O$11,収穫記録!$I:$I,$I$5,収穫記録!$J:$J,$I$6,収穫記録!$F:$F,$H188,収穫記録!$B:$B,"&gt;="&amp;$I$3,収穫記録!$B:$B,"&lt;="&amp;$I$4)
/_xlfn.UNIQUE(_xlfn._xlws.FILTER($G:$G,$F:$F=$I$7))
/IF($I$8="総計",1,$J188/10)
),0)</f>
        <v/>
      </c>
      <c r="P188" s="58" t="str" cm="1">
        <f t="array" ref="P188">IFERROR(
IF(OR(P$11="",$H188=""),"",
SUMIFS(収穫記録!$P:$P,収穫記録!$D:$D,P$11,収穫記録!$I:$I,$I$5,収穫記録!$J:$J,$I$6,収穫記録!$F:$F,$H188,収穫記録!$B:$B,"&gt;="&amp;$I$3,収穫記録!$B:$B,"&lt;="&amp;$I$4)
/_xlfn.UNIQUE(_xlfn._xlws.FILTER($G:$G,$F:$F=$I$7))
/IF($I$8="総計",1,$J188/10)
),0)</f>
        <v/>
      </c>
      <c r="Q188" s="58" t="str" cm="1">
        <f t="array" ref="Q188">IFERROR(
IF(OR(Q$11="",$H188=""),"",
SUMIFS(収穫記録!$P:$P,収穫記録!$D:$D,Q$11,収穫記録!$I:$I,$I$5,収穫記録!$J:$J,$I$6,収穫記録!$F:$F,$H188,収穫記録!$B:$B,"&gt;="&amp;$I$3,収穫記録!$B:$B,"&lt;="&amp;$I$4)
/_xlfn.UNIQUE(_xlfn._xlws.FILTER($G:$G,$F:$F=$I$7))
/IF($I$8="総計",1,$J188/10)
),0)</f>
        <v/>
      </c>
      <c r="R188" s="58" t="str" cm="1">
        <f t="array" ref="R188">IFERROR(
IF(OR(R$11="",$H188=""),"",
SUMIFS(収穫記録!$P:$P,収穫記録!$D:$D,R$11,収穫記録!$I:$I,$I$5,収穫記録!$J:$J,$I$6,収穫記録!$F:$F,$H188,収穫記録!$B:$B,"&gt;="&amp;$I$3,収穫記録!$B:$B,"&lt;="&amp;$I$4)
/_xlfn.UNIQUE(_xlfn._xlws.FILTER($G:$G,$F:$F=$I$7))
/IF($I$8="総計",1,$J188/10)
),0)</f>
        <v/>
      </c>
      <c r="S188" s="58" t="str" cm="1">
        <f t="array" ref="S188">IFERROR(
IF(OR(S$11="",$H188=""),"",
SUMIFS(収穫記録!$P:$P,収穫記録!$D:$D,S$11,収穫記録!$I:$I,$I$5,収穫記録!$J:$J,$I$6,収穫記録!$F:$F,$H188,収穫記録!$B:$B,"&gt;="&amp;$I$3,収穫記録!$B:$B,"&lt;="&amp;$I$4)
/_xlfn.UNIQUE(_xlfn._xlws.FILTER($G:$G,$F:$F=$I$7))
/IF($I$8="総計",1,$J188/10)
),0)</f>
        <v/>
      </c>
      <c r="T188" s="58" t="str" cm="1">
        <f t="array" ref="T188">IFERROR(
IF(OR(T$11="",$H188=""),"",
SUMIFS(収穫記録!$P:$P,収穫記録!$D:$D,T$11,収穫記録!$I:$I,$I$5,収穫記録!$J:$J,$I$6,収穫記録!$F:$F,$H188,収穫記録!$B:$B,"&gt;="&amp;$I$3,収穫記録!$B:$B,"&lt;="&amp;$I$4)
/_xlfn.UNIQUE(_xlfn._xlws.FILTER($G:$G,$F:$F=$I$7))
/IF($I$8="総計",1,$J188/10)
),0)</f>
        <v/>
      </c>
      <c r="U188" s="58" t="str" cm="1">
        <f t="array" ref="U188">IFERROR(
IF(OR(U$11="",$H188=""),"",
SUMIFS(収穫記録!$P:$P,収穫記録!$D:$D,U$11,収穫記録!$I:$I,$I$5,収穫記録!$J:$J,$I$6,収穫記録!$F:$F,$H188,収穫記録!$B:$B,"&gt;="&amp;$I$3,収穫記録!$B:$B,"&lt;="&amp;$I$4)
/_xlfn.UNIQUE(_xlfn._xlws.FILTER($G:$G,$F:$F=$I$7))
/IF($I$8="総計",1,$J188/10)
),0)</f>
        <v/>
      </c>
      <c r="V188" s="58" t="str" cm="1">
        <f t="array" ref="V188">IFERROR(
IF(OR(V$11="",$H188=""),"",
SUMIFS(収穫記録!$P:$P,収穫記録!$D:$D,V$11,収穫記録!$I:$I,$I$5,収穫記録!$J:$J,$I$6,収穫記録!$F:$F,$H188,収穫記録!$B:$B,"&gt;="&amp;$I$3,収穫記録!$B:$B,"&lt;="&amp;$I$4)
/_xlfn.UNIQUE(_xlfn._xlws.FILTER($G:$G,$F:$F=$I$7))
/IF($I$8="総計",1,$J188/10)
),0)</f>
        <v/>
      </c>
      <c r="W188" s="58" t="str" cm="1">
        <f t="array" ref="W188">IFERROR(
IF(OR(W$11="",$H188=""),"",
SUMIFS(収穫記録!$P:$P,収穫記録!$D:$D,W$11,収穫記録!$I:$I,$I$5,収穫記録!$J:$J,$I$6,収穫記録!$F:$F,$H188,収穫記録!$B:$B,"&gt;="&amp;$I$3,収穫記録!$B:$B,"&lt;="&amp;$I$4)
/_xlfn.UNIQUE(_xlfn._xlws.FILTER($G:$G,$F:$F=$I$7))
/IF($I$8="総計",1,$J188/10)
),0)</f>
        <v/>
      </c>
    </row>
    <row r="189" spans="8:23">
      <c r="H189" s="27"/>
      <c r="I189" s="30"/>
      <c r="J189" s="57"/>
      <c r="K189" s="46" t="str">
        <f t="shared" si="2"/>
        <v/>
      </c>
      <c r="L189" s="47" cm="1">
        <f t="array" ref="L189">IFERROR(
IF(OR(L$11="",$H189=""),"",
SUMIFS(収穫記録!$P:$P,収穫記録!$D:$D,L$11,収穫記録!$I:$I,$I$5,収穫記録!$J:$J,$I$6,収穫記録!$F:$F,$H189,収穫記録!$B:$B,"&gt;="&amp;$I$3,収穫記録!$B:$B,"&lt;="&amp;$I$4)
/_xlfn.UNIQUE(_xlfn._xlws.FILTER($G:$G,$F:$F=$I$7))
/IF($I$8="総計",1,$J189/10)
),0)</f>
        <v>0</v>
      </c>
      <c r="M189" s="58" t="str" cm="1">
        <f t="array" ref="M189">IFERROR(
IF(OR(M$11="",$H189=""),"",
SUMIFS(収穫記録!$P:$P,収穫記録!$D:$D,M$11,収穫記録!$I:$I,$I$5,収穫記録!$J:$J,$I$6,収穫記録!$F:$F,$H189,収穫記録!$B:$B,"&gt;="&amp;$I$3,収穫記録!$B:$B,"&lt;="&amp;$I$4)
/_xlfn.UNIQUE(_xlfn._xlws.FILTER($G:$G,$F:$F=$I$7))
/IF($I$8="総計",1,$J189/10)
),0)</f>
        <v/>
      </c>
      <c r="N189" s="58" t="str" cm="1">
        <f t="array" ref="N189">IFERROR(
IF(OR(N$11="",$H189=""),"",
SUMIFS(収穫記録!$P:$P,収穫記録!$D:$D,N$11,収穫記録!$I:$I,$I$5,収穫記録!$J:$J,$I$6,収穫記録!$F:$F,$H189,収穫記録!$B:$B,"&gt;="&amp;$I$3,収穫記録!$B:$B,"&lt;="&amp;$I$4)
/_xlfn.UNIQUE(_xlfn._xlws.FILTER($G:$G,$F:$F=$I$7))
/IF($I$8="総計",1,$J189/10)
),0)</f>
        <v/>
      </c>
      <c r="O189" s="58" t="str" cm="1">
        <f t="array" ref="O189">IFERROR(
IF(OR(O$11="",$H189=""),"",
SUMIFS(収穫記録!$P:$P,収穫記録!$D:$D,O$11,収穫記録!$I:$I,$I$5,収穫記録!$J:$J,$I$6,収穫記録!$F:$F,$H189,収穫記録!$B:$B,"&gt;="&amp;$I$3,収穫記録!$B:$B,"&lt;="&amp;$I$4)
/_xlfn.UNIQUE(_xlfn._xlws.FILTER($G:$G,$F:$F=$I$7))
/IF($I$8="総計",1,$J189/10)
),0)</f>
        <v/>
      </c>
      <c r="P189" s="58" t="str" cm="1">
        <f t="array" ref="P189">IFERROR(
IF(OR(P$11="",$H189=""),"",
SUMIFS(収穫記録!$P:$P,収穫記録!$D:$D,P$11,収穫記録!$I:$I,$I$5,収穫記録!$J:$J,$I$6,収穫記録!$F:$F,$H189,収穫記録!$B:$B,"&gt;="&amp;$I$3,収穫記録!$B:$B,"&lt;="&amp;$I$4)
/_xlfn.UNIQUE(_xlfn._xlws.FILTER($G:$G,$F:$F=$I$7))
/IF($I$8="総計",1,$J189/10)
),0)</f>
        <v/>
      </c>
      <c r="Q189" s="58" t="str" cm="1">
        <f t="array" ref="Q189">IFERROR(
IF(OR(Q$11="",$H189=""),"",
SUMIFS(収穫記録!$P:$P,収穫記録!$D:$D,Q$11,収穫記録!$I:$I,$I$5,収穫記録!$J:$J,$I$6,収穫記録!$F:$F,$H189,収穫記録!$B:$B,"&gt;="&amp;$I$3,収穫記録!$B:$B,"&lt;="&amp;$I$4)
/_xlfn.UNIQUE(_xlfn._xlws.FILTER($G:$G,$F:$F=$I$7))
/IF($I$8="総計",1,$J189/10)
),0)</f>
        <v/>
      </c>
      <c r="R189" s="58" t="str" cm="1">
        <f t="array" ref="R189">IFERROR(
IF(OR(R$11="",$H189=""),"",
SUMIFS(収穫記録!$P:$P,収穫記録!$D:$D,R$11,収穫記録!$I:$I,$I$5,収穫記録!$J:$J,$I$6,収穫記録!$F:$F,$H189,収穫記録!$B:$B,"&gt;="&amp;$I$3,収穫記録!$B:$B,"&lt;="&amp;$I$4)
/_xlfn.UNIQUE(_xlfn._xlws.FILTER($G:$G,$F:$F=$I$7))
/IF($I$8="総計",1,$J189/10)
),0)</f>
        <v/>
      </c>
      <c r="S189" s="58" t="str" cm="1">
        <f t="array" ref="S189">IFERROR(
IF(OR(S$11="",$H189=""),"",
SUMIFS(収穫記録!$P:$P,収穫記録!$D:$D,S$11,収穫記録!$I:$I,$I$5,収穫記録!$J:$J,$I$6,収穫記録!$F:$F,$H189,収穫記録!$B:$B,"&gt;="&amp;$I$3,収穫記録!$B:$B,"&lt;="&amp;$I$4)
/_xlfn.UNIQUE(_xlfn._xlws.FILTER($G:$G,$F:$F=$I$7))
/IF($I$8="総計",1,$J189/10)
),0)</f>
        <v/>
      </c>
      <c r="T189" s="58" t="str" cm="1">
        <f t="array" ref="T189">IFERROR(
IF(OR(T$11="",$H189=""),"",
SUMIFS(収穫記録!$P:$P,収穫記録!$D:$D,T$11,収穫記録!$I:$I,$I$5,収穫記録!$J:$J,$I$6,収穫記録!$F:$F,$H189,収穫記録!$B:$B,"&gt;="&amp;$I$3,収穫記録!$B:$B,"&lt;="&amp;$I$4)
/_xlfn.UNIQUE(_xlfn._xlws.FILTER($G:$G,$F:$F=$I$7))
/IF($I$8="総計",1,$J189/10)
),0)</f>
        <v/>
      </c>
      <c r="U189" s="58" t="str" cm="1">
        <f t="array" ref="U189">IFERROR(
IF(OR(U$11="",$H189=""),"",
SUMIFS(収穫記録!$P:$P,収穫記録!$D:$D,U$11,収穫記録!$I:$I,$I$5,収穫記録!$J:$J,$I$6,収穫記録!$F:$F,$H189,収穫記録!$B:$B,"&gt;="&amp;$I$3,収穫記録!$B:$B,"&lt;="&amp;$I$4)
/_xlfn.UNIQUE(_xlfn._xlws.FILTER($G:$G,$F:$F=$I$7))
/IF($I$8="総計",1,$J189/10)
),0)</f>
        <v/>
      </c>
      <c r="V189" s="58" t="str" cm="1">
        <f t="array" ref="V189">IFERROR(
IF(OR(V$11="",$H189=""),"",
SUMIFS(収穫記録!$P:$P,収穫記録!$D:$D,V$11,収穫記録!$I:$I,$I$5,収穫記録!$J:$J,$I$6,収穫記録!$F:$F,$H189,収穫記録!$B:$B,"&gt;="&amp;$I$3,収穫記録!$B:$B,"&lt;="&amp;$I$4)
/_xlfn.UNIQUE(_xlfn._xlws.FILTER($G:$G,$F:$F=$I$7))
/IF($I$8="総計",1,$J189/10)
),0)</f>
        <v/>
      </c>
      <c r="W189" s="58" t="str" cm="1">
        <f t="array" ref="W189">IFERROR(
IF(OR(W$11="",$H189=""),"",
SUMIFS(収穫記録!$P:$P,収穫記録!$D:$D,W$11,収穫記録!$I:$I,$I$5,収穫記録!$J:$J,$I$6,収穫記録!$F:$F,$H189,収穫記録!$B:$B,"&gt;="&amp;$I$3,収穫記録!$B:$B,"&lt;="&amp;$I$4)
/_xlfn.UNIQUE(_xlfn._xlws.FILTER($G:$G,$F:$F=$I$7))
/IF($I$8="総計",1,$J189/10)
),0)</f>
        <v/>
      </c>
    </row>
    <row r="190" spans="8:23">
      <c r="H190" s="27"/>
      <c r="I190" s="30"/>
      <c r="J190" s="57"/>
      <c r="K190" s="46" t="str">
        <f t="shared" si="2"/>
        <v/>
      </c>
      <c r="L190" s="47" cm="1">
        <f t="array" ref="L190">IFERROR(
IF(OR(L$11="",$H190=""),"",
SUMIFS(収穫記録!$P:$P,収穫記録!$D:$D,L$11,収穫記録!$I:$I,$I$5,収穫記録!$J:$J,$I$6,収穫記録!$F:$F,$H190,収穫記録!$B:$B,"&gt;="&amp;$I$3,収穫記録!$B:$B,"&lt;="&amp;$I$4)
/_xlfn.UNIQUE(_xlfn._xlws.FILTER($G:$G,$F:$F=$I$7))
/IF($I$8="総計",1,$J190/10)
),0)</f>
        <v>0</v>
      </c>
      <c r="M190" s="58" t="str" cm="1">
        <f t="array" ref="M190">IFERROR(
IF(OR(M$11="",$H190=""),"",
SUMIFS(収穫記録!$P:$P,収穫記録!$D:$D,M$11,収穫記録!$I:$I,$I$5,収穫記録!$J:$J,$I$6,収穫記録!$F:$F,$H190,収穫記録!$B:$B,"&gt;="&amp;$I$3,収穫記録!$B:$B,"&lt;="&amp;$I$4)
/_xlfn.UNIQUE(_xlfn._xlws.FILTER($G:$G,$F:$F=$I$7))
/IF($I$8="総計",1,$J190/10)
),0)</f>
        <v/>
      </c>
      <c r="N190" s="58" t="str" cm="1">
        <f t="array" ref="N190">IFERROR(
IF(OR(N$11="",$H190=""),"",
SUMIFS(収穫記録!$P:$P,収穫記録!$D:$D,N$11,収穫記録!$I:$I,$I$5,収穫記録!$J:$J,$I$6,収穫記録!$F:$F,$H190,収穫記録!$B:$B,"&gt;="&amp;$I$3,収穫記録!$B:$B,"&lt;="&amp;$I$4)
/_xlfn.UNIQUE(_xlfn._xlws.FILTER($G:$G,$F:$F=$I$7))
/IF($I$8="総計",1,$J190/10)
),0)</f>
        <v/>
      </c>
      <c r="O190" s="58" t="str" cm="1">
        <f t="array" ref="O190">IFERROR(
IF(OR(O$11="",$H190=""),"",
SUMIFS(収穫記録!$P:$P,収穫記録!$D:$D,O$11,収穫記録!$I:$I,$I$5,収穫記録!$J:$J,$I$6,収穫記録!$F:$F,$H190,収穫記録!$B:$B,"&gt;="&amp;$I$3,収穫記録!$B:$B,"&lt;="&amp;$I$4)
/_xlfn.UNIQUE(_xlfn._xlws.FILTER($G:$G,$F:$F=$I$7))
/IF($I$8="総計",1,$J190/10)
),0)</f>
        <v/>
      </c>
      <c r="P190" s="58" t="str" cm="1">
        <f t="array" ref="P190">IFERROR(
IF(OR(P$11="",$H190=""),"",
SUMIFS(収穫記録!$P:$P,収穫記録!$D:$D,P$11,収穫記録!$I:$I,$I$5,収穫記録!$J:$J,$I$6,収穫記録!$F:$F,$H190,収穫記録!$B:$B,"&gt;="&amp;$I$3,収穫記録!$B:$B,"&lt;="&amp;$I$4)
/_xlfn.UNIQUE(_xlfn._xlws.FILTER($G:$G,$F:$F=$I$7))
/IF($I$8="総計",1,$J190/10)
),0)</f>
        <v/>
      </c>
      <c r="Q190" s="58" t="str" cm="1">
        <f t="array" ref="Q190">IFERROR(
IF(OR(Q$11="",$H190=""),"",
SUMIFS(収穫記録!$P:$P,収穫記録!$D:$D,Q$11,収穫記録!$I:$I,$I$5,収穫記録!$J:$J,$I$6,収穫記録!$F:$F,$H190,収穫記録!$B:$B,"&gt;="&amp;$I$3,収穫記録!$B:$B,"&lt;="&amp;$I$4)
/_xlfn.UNIQUE(_xlfn._xlws.FILTER($G:$G,$F:$F=$I$7))
/IF($I$8="総計",1,$J190/10)
),0)</f>
        <v/>
      </c>
      <c r="R190" s="58" t="str" cm="1">
        <f t="array" ref="R190">IFERROR(
IF(OR(R$11="",$H190=""),"",
SUMIFS(収穫記録!$P:$P,収穫記録!$D:$D,R$11,収穫記録!$I:$I,$I$5,収穫記録!$J:$J,$I$6,収穫記録!$F:$F,$H190,収穫記録!$B:$B,"&gt;="&amp;$I$3,収穫記録!$B:$B,"&lt;="&amp;$I$4)
/_xlfn.UNIQUE(_xlfn._xlws.FILTER($G:$G,$F:$F=$I$7))
/IF($I$8="総計",1,$J190/10)
),0)</f>
        <v/>
      </c>
      <c r="S190" s="58" t="str" cm="1">
        <f t="array" ref="S190">IFERROR(
IF(OR(S$11="",$H190=""),"",
SUMIFS(収穫記録!$P:$P,収穫記録!$D:$D,S$11,収穫記録!$I:$I,$I$5,収穫記録!$J:$J,$I$6,収穫記録!$F:$F,$H190,収穫記録!$B:$B,"&gt;="&amp;$I$3,収穫記録!$B:$B,"&lt;="&amp;$I$4)
/_xlfn.UNIQUE(_xlfn._xlws.FILTER($G:$G,$F:$F=$I$7))
/IF($I$8="総計",1,$J190/10)
),0)</f>
        <v/>
      </c>
      <c r="T190" s="58" t="str" cm="1">
        <f t="array" ref="T190">IFERROR(
IF(OR(T$11="",$H190=""),"",
SUMIFS(収穫記録!$P:$P,収穫記録!$D:$D,T$11,収穫記録!$I:$I,$I$5,収穫記録!$J:$J,$I$6,収穫記録!$F:$F,$H190,収穫記録!$B:$B,"&gt;="&amp;$I$3,収穫記録!$B:$B,"&lt;="&amp;$I$4)
/_xlfn.UNIQUE(_xlfn._xlws.FILTER($G:$G,$F:$F=$I$7))
/IF($I$8="総計",1,$J190/10)
),0)</f>
        <v/>
      </c>
      <c r="U190" s="58" t="str" cm="1">
        <f t="array" ref="U190">IFERROR(
IF(OR(U$11="",$H190=""),"",
SUMIFS(収穫記録!$P:$P,収穫記録!$D:$D,U$11,収穫記録!$I:$I,$I$5,収穫記録!$J:$J,$I$6,収穫記録!$F:$F,$H190,収穫記録!$B:$B,"&gt;="&amp;$I$3,収穫記録!$B:$B,"&lt;="&amp;$I$4)
/_xlfn.UNIQUE(_xlfn._xlws.FILTER($G:$G,$F:$F=$I$7))
/IF($I$8="総計",1,$J190/10)
),0)</f>
        <v/>
      </c>
      <c r="V190" s="58" t="str" cm="1">
        <f t="array" ref="V190">IFERROR(
IF(OR(V$11="",$H190=""),"",
SUMIFS(収穫記録!$P:$P,収穫記録!$D:$D,V$11,収穫記録!$I:$I,$I$5,収穫記録!$J:$J,$I$6,収穫記録!$F:$F,$H190,収穫記録!$B:$B,"&gt;="&amp;$I$3,収穫記録!$B:$B,"&lt;="&amp;$I$4)
/_xlfn.UNIQUE(_xlfn._xlws.FILTER($G:$G,$F:$F=$I$7))
/IF($I$8="総計",1,$J190/10)
),0)</f>
        <v/>
      </c>
      <c r="W190" s="58" t="str" cm="1">
        <f t="array" ref="W190">IFERROR(
IF(OR(W$11="",$H190=""),"",
SUMIFS(収穫記録!$P:$P,収穫記録!$D:$D,W$11,収穫記録!$I:$I,$I$5,収穫記録!$J:$J,$I$6,収穫記録!$F:$F,$H190,収穫記録!$B:$B,"&gt;="&amp;$I$3,収穫記録!$B:$B,"&lt;="&amp;$I$4)
/_xlfn.UNIQUE(_xlfn._xlws.FILTER($G:$G,$F:$F=$I$7))
/IF($I$8="総計",1,$J190/10)
),0)</f>
        <v/>
      </c>
    </row>
    <row r="191" spans="8:23">
      <c r="H191" s="27"/>
      <c r="I191" s="30"/>
      <c r="J191" s="57"/>
      <c r="K191" s="46" t="str">
        <f t="shared" si="2"/>
        <v/>
      </c>
      <c r="L191" s="47" cm="1">
        <f t="array" ref="L191">IFERROR(
IF(OR(L$11="",$H191=""),"",
SUMIFS(収穫記録!$P:$P,収穫記録!$D:$D,L$11,収穫記録!$I:$I,$I$5,収穫記録!$J:$J,$I$6,収穫記録!$F:$F,$H191,収穫記録!$B:$B,"&gt;="&amp;$I$3,収穫記録!$B:$B,"&lt;="&amp;$I$4)
/_xlfn.UNIQUE(_xlfn._xlws.FILTER($G:$G,$F:$F=$I$7))
/IF($I$8="総計",1,$J191/10)
),0)</f>
        <v>0</v>
      </c>
      <c r="M191" s="58" t="str" cm="1">
        <f t="array" ref="M191">IFERROR(
IF(OR(M$11="",$H191=""),"",
SUMIFS(収穫記録!$P:$P,収穫記録!$D:$D,M$11,収穫記録!$I:$I,$I$5,収穫記録!$J:$J,$I$6,収穫記録!$F:$F,$H191,収穫記録!$B:$B,"&gt;="&amp;$I$3,収穫記録!$B:$B,"&lt;="&amp;$I$4)
/_xlfn.UNIQUE(_xlfn._xlws.FILTER($G:$G,$F:$F=$I$7))
/IF($I$8="総計",1,$J191/10)
),0)</f>
        <v/>
      </c>
      <c r="N191" s="58" t="str" cm="1">
        <f t="array" ref="N191">IFERROR(
IF(OR(N$11="",$H191=""),"",
SUMIFS(収穫記録!$P:$P,収穫記録!$D:$D,N$11,収穫記録!$I:$I,$I$5,収穫記録!$J:$J,$I$6,収穫記録!$F:$F,$H191,収穫記録!$B:$B,"&gt;="&amp;$I$3,収穫記録!$B:$B,"&lt;="&amp;$I$4)
/_xlfn.UNIQUE(_xlfn._xlws.FILTER($G:$G,$F:$F=$I$7))
/IF($I$8="総計",1,$J191/10)
),0)</f>
        <v/>
      </c>
      <c r="O191" s="58" t="str" cm="1">
        <f t="array" ref="O191">IFERROR(
IF(OR(O$11="",$H191=""),"",
SUMIFS(収穫記録!$P:$P,収穫記録!$D:$D,O$11,収穫記録!$I:$I,$I$5,収穫記録!$J:$J,$I$6,収穫記録!$F:$F,$H191,収穫記録!$B:$B,"&gt;="&amp;$I$3,収穫記録!$B:$B,"&lt;="&amp;$I$4)
/_xlfn.UNIQUE(_xlfn._xlws.FILTER($G:$G,$F:$F=$I$7))
/IF($I$8="総計",1,$J191/10)
),0)</f>
        <v/>
      </c>
      <c r="P191" s="58" t="str" cm="1">
        <f t="array" ref="P191">IFERROR(
IF(OR(P$11="",$H191=""),"",
SUMIFS(収穫記録!$P:$P,収穫記録!$D:$D,P$11,収穫記録!$I:$I,$I$5,収穫記録!$J:$J,$I$6,収穫記録!$F:$F,$H191,収穫記録!$B:$B,"&gt;="&amp;$I$3,収穫記録!$B:$B,"&lt;="&amp;$I$4)
/_xlfn.UNIQUE(_xlfn._xlws.FILTER($G:$G,$F:$F=$I$7))
/IF($I$8="総計",1,$J191/10)
),0)</f>
        <v/>
      </c>
      <c r="Q191" s="58" t="str" cm="1">
        <f t="array" ref="Q191">IFERROR(
IF(OR(Q$11="",$H191=""),"",
SUMIFS(収穫記録!$P:$P,収穫記録!$D:$D,Q$11,収穫記録!$I:$I,$I$5,収穫記録!$J:$J,$I$6,収穫記録!$F:$F,$H191,収穫記録!$B:$B,"&gt;="&amp;$I$3,収穫記録!$B:$B,"&lt;="&amp;$I$4)
/_xlfn.UNIQUE(_xlfn._xlws.FILTER($G:$G,$F:$F=$I$7))
/IF($I$8="総計",1,$J191/10)
),0)</f>
        <v/>
      </c>
      <c r="R191" s="58" t="str" cm="1">
        <f t="array" ref="R191">IFERROR(
IF(OR(R$11="",$H191=""),"",
SUMIFS(収穫記録!$P:$P,収穫記録!$D:$D,R$11,収穫記録!$I:$I,$I$5,収穫記録!$J:$J,$I$6,収穫記録!$F:$F,$H191,収穫記録!$B:$B,"&gt;="&amp;$I$3,収穫記録!$B:$B,"&lt;="&amp;$I$4)
/_xlfn.UNIQUE(_xlfn._xlws.FILTER($G:$G,$F:$F=$I$7))
/IF($I$8="総計",1,$J191/10)
),0)</f>
        <v/>
      </c>
      <c r="S191" s="58" t="str" cm="1">
        <f t="array" ref="S191">IFERROR(
IF(OR(S$11="",$H191=""),"",
SUMIFS(収穫記録!$P:$P,収穫記録!$D:$D,S$11,収穫記録!$I:$I,$I$5,収穫記録!$J:$J,$I$6,収穫記録!$F:$F,$H191,収穫記録!$B:$B,"&gt;="&amp;$I$3,収穫記録!$B:$B,"&lt;="&amp;$I$4)
/_xlfn.UNIQUE(_xlfn._xlws.FILTER($G:$G,$F:$F=$I$7))
/IF($I$8="総計",1,$J191/10)
),0)</f>
        <v/>
      </c>
      <c r="T191" s="58" t="str" cm="1">
        <f t="array" ref="T191">IFERROR(
IF(OR(T$11="",$H191=""),"",
SUMIFS(収穫記録!$P:$P,収穫記録!$D:$D,T$11,収穫記録!$I:$I,$I$5,収穫記録!$J:$J,$I$6,収穫記録!$F:$F,$H191,収穫記録!$B:$B,"&gt;="&amp;$I$3,収穫記録!$B:$B,"&lt;="&amp;$I$4)
/_xlfn.UNIQUE(_xlfn._xlws.FILTER($G:$G,$F:$F=$I$7))
/IF($I$8="総計",1,$J191/10)
),0)</f>
        <v/>
      </c>
      <c r="U191" s="58" t="str" cm="1">
        <f t="array" ref="U191">IFERROR(
IF(OR(U$11="",$H191=""),"",
SUMIFS(収穫記録!$P:$P,収穫記録!$D:$D,U$11,収穫記録!$I:$I,$I$5,収穫記録!$J:$J,$I$6,収穫記録!$F:$F,$H191,収穫記録!$B:$B,"&gt;="&amp;$I$3,収穫記録!$B:$B,"&lt;="&amp;$I$4)
/_xlfn.UNIQUE(_xlfn._xlws.FILTER($G:$G,$F:$F=$I$7))
/IF($I$8="総計",1,$J191/10)
),0)</f>
        <v/>
      </c>
      <c r="V191" s="58" t="str" cm="1">
        <f t="array" ref="V191">IFERROR(
IF(OR(V$11="",$H191=""),"",
SUMIFS(収穫記録!$P:$P,収穫記録!$D:$D,V$11,収穫記録!$I:$I,$I$5,収穫記録!$J:$J,$I$6,収穫記録!$F:$F,$H191,収穫記録!$B:$B,"&gt;="&amp;$I$3,収穫記録!$B:$B,"&lt;="&amp;$I$4)
/_xlfn.UNIQUE(_xlfn._xlws.FILTER($G:$G,$F:$F=$I$7))
/IF($I$8="総計",1,$J191/10)
),0)</f>
        <v/>
      </c>
      <c r="W191" s="58" t="str" cm="1">
        <f t="array" ref="W191">IFERROR(
IF(OR(W$11="",$H191=""),"",
SUMIFS(収穫記録!$P:$P,収穫記録!$D:$D,W$11,収穫記録!$I:$I,$I$5,収穫記録!$J:$J,$I$6,収穫記録!$F:$F,$H191,収穫記録!$B:$B,"&gt;="&amp;$I$3,収穫記録!$B:$B,"&lt;="&amp;$I$4)
/_xlfn.UNIQUE(_xlfn._xlws.FILTER($G:$G,$F:$F=$I$7))
/IF($I$8="総計",1,$J191/10)
),0)</f>
        <v/>
      </c>
    </row>
    <row r="192" spans="8:23">
      <c r="H192" s="27"/>
      <c r="I192" s="30"/>
      <c r="J192" s="57"/>
      <c r="K192" s="46" t="str">
        <f t="shared" si="2"/>
        <v/>
      </c>
      <c r="L192" s="47" cm="1">
        <f t="array" ref="L192">IFERROR(
IF(OR(L$11="",$H192=""),"",
SUMIFS(収穫記録!$P:$P,収穫記録!$D:$D,L$11,収穫記録!$I:$I,$I$5,収穫記録!$J:$J,$I$6,収穫記録!$F:$F,$H192,収穫記録!$B:$B,"&gt;="&amp;$I$3,収穫記録!$B:$B,"&lt;="&amp;$I$4)
/_xlfn.UNIQUE(_xlfn._xlws.FILTER($G:$G,$F:$F=$I$7))
/IF($I$8="総計",1,$J192/10)
),0)</f>
        <v>0</v>
      </c>
      <c r="M192" s="58" t="str" cm="1">
        <f t="array" ref="M192">IFERROR(
IF(OR(M$11="",$H192=""),"",
SUMIFS(収穫記録!$P:$P,収穫記録!$D:$D,M$11,収穫記録!$I:$I,$I$5,収穫記録!$J:$J,$I$6,収穫記録!$F:$F,$H192,収穫記録!$B:$B,"&gt;="&amp;$I$3,収穫記録!$B:$B,"&lt;="&amp;$I$4)
/_xlfn.UNIQUE(_xlfn._xlws.FILTER($G:$G,$F:$F=$I$7))
/IF($I$8="総計",1,$J192/10)
),0)</f>
        <v/>
      </c>
      <c r="N192" s="58" t="str" cm="1">
        <f t="array" ref="N192">IFERROR(
IF(OR(N$11="",$H192=""),"",
SUMIFS(収穫記録!$P:$P,収穫記録!$D:$D,N$11,収穫記録!$I:$I,$I$5,収穫記録!$J:$J,$I$6,収穫記録!$F:$F,$H192,収穫記録!$B:$B,"&gt;="&amp;$I$3,収穫記録!$B:$B,"&lt;="&amp;$I$4)
/_xlfn.UNIQUE(_xlfn._xlws.FILTER($G:$G,$F:$F=$I$7))
/IF($I$8="総計",1,$J192/10)
),0)</f>
        <v/>
      </c>
      <c r="O192" s="58" t="str" cm="1">
        <f t="array" ref="O192">IFERROR(
IF(OR(O$11="",$H192=""),"",
SUMIFS(収穫記録!$P:$P,収穫記録!$D:$D,O$11,収穫記録!$I:$I,$I$5,収穫記録!$J:$J,$I$6,収穫記録!$F:$F,$H192,収穫記録!$B:$B,"&gt;="&amp;$I$3,収穫記録!$B:$B,"&lt;="&amp;$I$4)
/_xlfn.UNIQUE(_xlfn._xlws.FILTER($G:$G,$F:$F=$I$7))
/IF($I$8="総計",1,$J192/10)
),0)</f>
        <v/>
      </c>
      <c r="P192" s="58" t="str" cm="1">
        <f t="array" ref="P192">IFERROR(
IF(OR(P$11="",$H192=""),"",
SUMIFS(収穫記録!$P:$P,収穫記録!$D:$D,P$11,収穫記録!$I:$I,$I$5,収穫記録!$J:$J,$I$6,収穫記録!$F:$F,$H192,収穫記録!$B:$B,"&gt;="&amp;$I$3,収穫記録!$B:$B,"&lt;="&amp;$I$4)
/_xlfn.UNIQUE(_xlfn._xlws.FILTER($G:$G,$F:$F=$I$7))
/IF($I$8="総計",1,$J192/10)
),0)</f>
        <v/>
      </c>
      <c r="Q192" s="58" t="str" cm="1">
        <f t="array" ref="Q192">IFERROR(
IF(OR(Q$11="",$H192=""),"",
SUMIFS(収穫記録!$P:$P,収穫記録!$D:$D,Q$11,収穫記録!$I:$I,$I$5,収穫記録!$J:$J,$I$6,収穫記録!$F:$F,$H192,収穫記録!$B:$B,"&gt;="&amp;$I$3,収穫記録!$B:$B,"&lt;="&amp;$I$4)
/_xlfn.UNIQUE(_xlfn._xlws.FILTER($G:$G,$F:$F=$I$7))
/IF($I$8="総計",1,$J192/10)
),0)</f>
        <v/>
      </c>
      <c r="R192" s="58" t="str" cm="1">
        <f t="array" ref="R192">IFERROR(
IF(OR(R$11="",$H192=""),"",
SUMIFS(収穫記録!$P:$P,収穫記録!$D:$D,R$11,収穫記録!$I:$I,$I$5,収穫記録!$J:$J,$I$6,収穫記録!$F:$F,$H192,収穫記録!$B:$B,"&gt;="&amp;$I$3,収穫記録!$B:$B,"&lt;="&amp;$I$4)
/_xlfn.UNIQUE(_xlfn._xlws.FILTER($G:$G,$F:$F=$I$7))
/IF($I$8="総計",1,$J192/10)
),0)</f>
        <v/>
      </c>
      <c r="S192" s="58" t="str" cm="1">
        <f t="array" ref="S192">IFERROR(
IF(OR(S$11="",$H192=""),"",
SUMIFS(収穫記録!$P:$P,収穫記録!$D:$D,S$11,収穫記録!$I:$I,$I$5,収穫記録!$J:$J,$I$6,収穫記録!$F:$F,$H192,収穫記録!$B:$B,"&gt;="&amp;$I$3,収穫記録!$B:$B,"&lt;="&amp;$I$4)
/_xlfn.UNIQUE(_xlfn._xlws.FILTER($G:$G,$F:$F=$I$7))
/IF($I$8="総計",1,$J192/10)
),0)</f>
        <v/>
      </c>
      <c r="T192" s="58" t="str" cm="1">
        <f t="array" ref="T192">IFERROR(
IF(OR(T$11="",$H192=""),"",
SUMIFS(収穫記録!$P:$P,収穫記録!$D:$D,T$11,収穫記録!$I:$I,$I$5,収穫記録!$J:$J,$I$6,収穫記録!$F:$F,$H192,収穫記録!$B:$B,"&gt;="&amp;$I$3,収穫記録!$B:$B,"&lt;="&amp;$I$4)
/_xlfn.UNIQUE(_xlfn._xlws.FILTER($G:$G,$F:$F=$I$7))
/IF($I$8="総計",1,$J192/10)
),0)</f>
        <v/>
      </c>
      <c r="U192" s="58" t="str" cm="1">
        <f t="array" ref="U192">IFERROR(
IF(OR(U$11="",$H192=""),"",
SUMIFS(収穫記録!$P:$P,収穫記録!$D:$D,U$11,収穫記録!$I:$I,$I$5,収穫記録!$J:$J,$I$6,収穫記録!$F:$F,$H192,収穫記録!$B:$B,"&gt;="&amp;$I$3,収穫記録!$B:$B,"&lt;="&amp;$I$4)
/_xlfn.UNIQUE(_xlfn._xlws.FILTER($G:$G,$F:$F=$I$7))
/IF($I$8="総計",1,$J192/10)
),0)</f>
        <v/>
      </c>
      <c r="V192" s="58" t="str" cm="1">
        <f t="array" ref="V192">IFERROR(
IF(OR(V$11="",$H192=""),"",
SUMIFS(収穫記録!$P:$P,収穫記録!$D:$D,V$11,収穫記録!$I:$I,$I$5,収穫記録!$J:$J,$I$6,収穫記録!$F:$F,$H192,収穫記録!$B:$B,"&gt;="&amp;$I$3,収穫記録!$B:$B,"&lt;="&amp;$I$4)
/_xlfn.UNIQUE(_xlfn._xlws.FILTER($G:$G,$F:$F=$I$7))
/IF($I$8="総計",1,$J192/10)
),0)</f>
        <v/>
      </c>
      <c r="W192" s="58" t="str" cm="1">
        <f t="array" ref="W192">IFERROR(
IF(OR(W$11="",$H192=""),"",
SUMIFS(収穫記録!$P:$P,収穫記録!$D:$D,W$11,収穫記録!$I:$I,$I$5,収穫記録!$J:$J,$I$6,収穫記録!$F:$F,$H192,収穫記録!$B:$B,"&gt;="&amp;$I$3,収穫記録!$B:$B,"&lt;="&amp;$I$4)
/_xlfn.UNIQUE(_xlfn._xlws.FILTER($G:$G,$F:$F=$I$7))
/IF($I$8="総計",1,$J192/10)
),0)</f>
        <v/>
      </c>
    </row>
    <row r="193" spans="8:23">
      <c r="H193" s="27"/>
      <c r="I193" s="30"/>
      <c r="J193" s="57"/>
      <c r="K193" s="46" t="str">
        <f t="shared" si="2"/>
        <v/>
      </c>
      <c r="L193" s="47" cm="1">
        <f t="array" ref="L193">IFERROR(
IF(OR(L$11="",$H193=""),"",
SUMIFS(収穫記録!$P:$P,収穫記録!$D:$D,L$11,収穫記録!$I:$I,$I$5,収穫記録!$J:$J,$I$6,収穫記録!$F:$F,$H193,収穫記録!$B:$B,"&gt;="&amp;$I$3,収穫記録!$B:$B,"&lt;="&amp;$I$4)
/_xlfn.UNIQUE(_xlfn._xlws.FILTER($G:$G,$F:$F=$I$7))
/IF($I$8="総計",1,$J193/10)
),0)</f>
        <v>0</v>
      </c>
      <c r="M193" s="58" t="str" cm="1">
        <f t="array" ref="M193">IFERROR(
IF(OR(M$11="",$H193=""),"",
SUMIFS(収穫記録!$P:$P,収穫記録!$D:$D,M$11,収穫記録!$I:$I,$I$5,収穫記録!$J:$J,$I$6,収穫記録!$F:$F,$H193,収穫記録!$B:$B,"&gt;="&amp;$I$3,収穫記録!$B:$B,"&lt;="&amp;$I$4)
/_xlfn.UNIQUE(_xlfn._xlws.FILTER($G:$G,$F:$F=$I$7))
/IF($I$8="総計",1,$J193/10)
),0)</f>
        <v/>
      </c>
      <c r="N193" s="58" t="str" cm="1">
        <f t="array" ref="N193">IFERROR(
IF(OR(N$11="",$H193=""),"",
SUMIFS(収穫記録!$P:$P,収穫記録!$D:$D,N$11,収穫記録!$I:$I,$I$5,収穫記録!$J:$J,$I$6,収穫記録!$F:$F,$H193,収穫記録!$B:$B,"&gt;="&amp;$I$3,収穫記録!$B:$B,"&lt;="&amp;$I$4)
/_xlfn.UNIQUE(_xlfn._xlws.FILTER($G:$G,$F:$F=$I$7))
/IF($I$8="総計",1,$J193/10)
),0)</f>
        <v/>
      </c>
      <c r="O193" s="58" t="str" cm="1">
        <f t="array" ref="O193">IFERROR(
IF(OR(O$11="",$H193=""),"",
SUMIFS(収穫記録!$P:$P,収穫記録!$D:$D,O$11,収穫記録!$I:$I,$I$5,収穫記録!$J:$J,$I$6,収穫記録!$F:$F,$H193,収穫記録!$B:$B,"&gt;="&amp;$I$3,収穫記録!$B:$B,"&lt;="&amp;$I$4)
/_xlfn.UNIQUE(_xlfn._xlws.FILTER($G:$G,$F:$F=$I$7))
/IF($I$8="総計",1,$J193/10)
),0)</f>
        <v/>
      </c>
      <c r="P193" s="58" t="str" cm="1">
        <f t="array" ref="P193">IFERROR(
IF(OR(P$11="",$H193=""),"",
SUMIFS(収穫記録!$P:$P,収穫記録!$D:$D,P$11,収穫記録!$I:$I,$I$5,収穫記録!$J:$J,$I$6,収穫記録!$F:$F,$H193,収穫記録!$B:$B,"&gt;="&amp;$I$3,収穫記録!$B:$B,"&lt;="&amp;$I$4)
/_xlfn.UNIQUE(_xlfn._xlws.FILTER($G:$G,$F:$F=$I$7))
/IF($I$8="総計",1,$J193/10)
),0)</f>
        <v/>
      </c>
      <c r="Q193" s="58" t="str" cm="1">
        <f t="array" ref="Q193">IFERROR(
IF(OR(Q$11="",$H193=""),"",
SUMIFS(収穫記録!$P:$P,収穫記録!$D:$D,Q$11,収穫記録!$I:$I,$I$5,収穫記録!$J:$J,$I$6,収穫記録!$F:$F,$H193,収穫記録!$B:$B,"&gt;="&amp;$I$3,収穫記録!$B:$B,"&lt;="&amp;$I$4)
/_xlfn.UNIQUE(_xlfn._xlws.FILTER($G:$G,$F:$F=$I$7))
/IF($I$8="総計",1,$J193/10)
),0)</f>
        <v/>
      </c>
      <c r="R193" s="58" t="str" cm="1">
        <f t="array" ref="R193">IFERROR(
IF(OR(R$11="",$H193=""),"",
SUMIFS(収穫記録!$P:$P,収穫記録!$D:$D,R$11,収穫記録!$I:$I,$I$5,収穫記録!$J:$J,$I$6,収穫記録!$F:$F,$H193,収穫記録!$B:$B,"&gt;="&amp;$I$3,収穫記録!$B:$B,"&lt;="&amp;$I$4)
/_xlfn.UNIQUE(_xlfn._xlws.FILTER($G:$G,$F:$F=$I$7))
/IF($I$8="総計",1,$J193/10)
),0)</f>
        <v/>
      </c>
      <c r="S193" s="58" t="str" cm="1">
        <f t="array" ref="S193">IFERROR(
IF(OR(S$11="",$H193=""),"",
SUMIFS(収穫記録!$P:$P,収穫記録!$D:$D,S$11,収穫記録!$I:$I,$I$5,収穫記録!$J:$J,$I$6,収穫記録!$F:$F,$H193,収穫記録!$B:$B,"&gt;="&amp;$I$3,収穫記録!$B:$B,"&lt;="&amp;$I$4)
/_xlfn.UNIQUE(_xlfn._xlws.FILTER($G:$G,$F:$F=$I$7))
/IF($I$8="総計",1,$J193/10)
),0)</f>
        <v/>
      </c>
      <c r="T193" s="58" t="str" cm="1">
        <f t="array" ref="T193">IFERROR(
IF(OR(T$11="",$H193=""),"",
SUMIFS(収穫記録!$P:$P,収穫記録!$D:$D,T$11,収穫記録!$I:$I,$I$5,収穫記録!$J:$J,$I$6,収穫記録!$F:$F,$H193,収穫記録!$B:$B,"&gt;="&amp;$I$3,収穫記録!$B:$B,"&lt;="&amp;$I$4)
/_xlfn.UNIQUE(_xlfn._xlws.FILTER($G:$G,$F:$F=$I$7))
/IF($I$8="総計",1,$J193/10)
),0)</f>
        <v/>
      </c>
      <c r="U193" s="58" t="str" cm="1">
        <f t="array" ref="U193">IFERROR(
IF(OR(U$11="",$H193=""),"",
SUMIFS(収穫記録!$P:$P,収穫記録!$D:$D,U$11,収穫記録!$I:$I,$I$5,収穫記録!$J:$J,$I$6,収穫記録!$F:$F,$H193,収穫記録!$B:$B,"&gt;="&amp;$I$3,収穫記録!$B:$B,"&lt;="&amp;$I$4)
/_xlfn.UNIQUE(_xlfn._xlws.FILTER($G:$G,$F:$F=$I$7))
/IF($I$8="総計",1,$J193/10)
),0)</f>
        <v/>
      </c>
      <c r="V193" s="58" t="str" cm="1">
        <f t="array" ref="V193">IFERROR(
IF(OR(V$11="",$H193=""),"",
SUMIFS(収穫記録!$P:$P,収穫記録!$D:$D,V$11,収穫記録!$I:$I,$I$5,収穫記録!$J:$J,$I$6,収穫記録!$F:$F,$H193,収穫記録!$B:$B,"&gt;="&amp;$I$3,収穫記録!$B:$B,"&lt;="&amp;$I$4)
/_xlfn.UNIQUE(_xlfn._xlws.FILTER($G:$G,$F:$F=$I$7))
/IF($I$8="総計",1,$J193/10)
),0)</f>
        <v/>
      </c>
      <c r="W193" s="58" t="str" cm="1">
        <f t="array" ref="W193">IFERROR(
IF(OR(W$11="",$H193=""),"",
SUMIFS(収穫記録!$P:$P,収穫記録!$D:$D,W$11,収穫記録!$I:$I,$I$5,収穫記録!$J:$J,$I$6,収穫記録!$F:$F,$H193,収穫記録!$B:$B,"&gt;="&amp;$I$3,収穫記録!$B:$B,"&lt;="&amp;$I$4)
/_xlfn.UNIQUE(_xlfn._xlws.FILTER($G:$G,$F:$F=$I$7))
/IF($I$8="総計",1,$J193/10)
),0)</f>
        <v/>
      </c>
    </row>
    <row r="194" spans="8:23">
      <c r="H194" s="27"/>
      <c r="I194" s="30"/>
      <c r="J194" s="57"/>
      <c r="K194" s="46" t="str">
        <f t="shared" si="2"/>
        <v/>
      </c>
      <c r="L194" s="47" cm="1">
        <f t="array" ref="L194">IFERROR(
IF(OR(L$11="",$H194=""),"",
SUMIFS(収穫記録!$P:$P,収穫記録!$D:$D,L$11,収穫記録!$I:$I,$I$5,収穫記録!$J:$J,$I$6,収穫記録!$F:$F,$H194,収穫記録!$B:$B,"&gt;="&amp;$I$3,収穫記録!$B:$B,"&lt;="&amp;$I$4)
/_xlfn.UNIQUE(_xlfn._xlws.FILTER($G:$G,$F:$F=$I$7))
/IF($I$8="総計",1,$J194/10)
),0)</f>
        <v>0</v>
      </c>
      <c r="M194" s="58" t="str" cm="1">
        <f t="array" ref="M194">IFERROR(
IF(OR(M$11="",$H194=""),"",
SUMIFS(収穫記録!$P:$P,収穫記録!$D:$D,M$11,収穫記録!$I:$I,$I$5,収穫記録!$J:$J,$I$6,収穫記録!$F:$F,$H194,収穫記録!$B:$B,"&gt;="&amp;$I$3,収穫記録!$B:$B,"&lt;="&amp;$I$4)
/_xlfn.UNIQUE(_xlfn._xlws.FILTER($G:$G,$F:$F=$I$7))
/IF($I$8="総計",1,$J194/10)
),0)</f>
        <v/>
      </c>
      <c r="N194" s="58" t="str" cm="1">
        <f t="array" ref="N194">IFERROR(
IF(OR(N$11="",$H194=""),"",
SUMIFS(収穫記録!$P:$P,収穫記録!$D:$D,N$11,収穫記録!$I:$I,$I$5,収穫記録!$J:$J,$I$6,収穫記録!$F:$F,$H194,収穫記録!$B:$B,"&gt;="&amp;$I$3,収穫記録!$B:$B,"&lt;="&amp;$I$4)
/_xlfn.UNIQUE(_xlfn._xlws.FILTER($G:$G,$F:$F=$I$7))
/IF($I$8="総計",1,$J194/10)
),0)</f>
        <v/>
      </c>
      <c r="O194" s="58" t="str" cm="1">
        <f t="array" ref="O194">IFERROR(
IF(OR(O$11="",$H194=""),"",
SUMIFS(収穫記録!$P:$P,収穫記録!$D:$D,O$11,収穫記録!$I:$I,$I$5,収穫記録!$J:$J,$I$6,収穫記録!$F:$F,$H194,収穫記録!$B:$B,"&gt;="&amp;$I$3,収穫記録!$B:$B,"&lt;="&amp;$I$4)
/_xlfn.UNIQUE(_xlfn._xlws.FILTER($G:$G,$F:$F=$I$7))
/IF($I$8="総計",1,$J194/10)
),0)</f>
        <v/>
      </c>
      <c r="P194" s="58" t="str" cm="1">
        <f t="array" ref="P194">IFERROR(
IF(OR(P$11="",$H194=""),"",
SUMIFS(収穫記録!$P:$P,収穫記録!$D:$D,P$11,収穫記録!$I:$I,$I$5,収穫記録!$J:$J,$I$6,収穫記録!$F:$F,$H194,収穫記録!$B:$B,"&gt;="&amp;$I$3,収穫記録!$B:$B,"&lt;="&amp;$I$4)
/_xlfn.UNIQUE(_xlfn._xlws.FILTER($G:$G,$F:$F=$I$7))
/IF($I$8="総計",1,$J194/10)
),0)</f>
        <v/>
      </c>
      <c r="Q194" s="58" t="str" cm="1">
        <f t="array" ref="Q194">IFERROR(
IF(OR(Q$11="",$H194=""),"",
SUMIFS(収穫記録!$P:$P,収穫記録!$D:$D,Q$11,収穫記録!$I:$I,$I$5,収穫記録!$J:$J,$I$6,収穫記録!$F:$F,$H194,収穫記録!$B:$B,"&gt;="&amp;$I$3,収穫記録!$B:$B,"&lt;="&amp;$I$4)
/_xlfn.UNIQUE(_xlfn._xlws.FILTER($G:$G,$F:$F=$I$7))
/IF($I$8="総計",1,$J194/10)
),0)</f>
        <v/>
      </c>
      <c r="R194" s="58" t="str" cm="1">
        <f t="array" ref="R194">IFERROR(
IF(OR(R$11="",$H194=""),"",
SUMIFS(収穫記録!$P:$P,収穫記録!$D:$D,R$11,収穫記録!$I:$I,$I$5,収穫記録!$J:$J,$I$6,収穫記録!$F:$F,$H194,収穫記録!$B:$B,"&gt;="&amp;$I$3,収穫記録!$B:$B,"&lt;="&amp;$I$4)
/_xlfn.UNIQUE(_xlfn._xlws.FILTER($G:$G,$F:$F=$I$7))
/IF($I$8="総計",1,$J194/10)
),0)</f>
        <v/>
      </c>
      <c r="S194" s="58" t="str" cm="1">
        <f t="array" ref="S194">IFERROR(
IF(OR(S$11="",$H194=""),"",
SUMIFS(収穫記録!$P:$P,収穫記録!$D:$D,S$11,収穫記録!$I:$I,$I$5,収穫記録!$J:$J,$I$6,収穫記録!$F:$F,$H194,収穫記録!$B:$B,"&gt;="&amp;$I$3,収穫記録!$B:$B,"&lt;="&amp;$I$4)
/_xlfn.UNIQUE(_xlfn._xlws.FILTER($G:$G,$F:$F=$I$7))
/IF($I$8="総計",1,$J194/10)
),0)</f>
        <v/>
      </c>
      <c r="T194" s="58" t="str" cm="1">
        <f t="array" ref="T194">IFERROR(
IF(OR(T$11="",$H194=""),"",
SUMIFS(収穫記録!$P:$P,収穫記録!$D:$D,T$11,収穫記録!$I:$I,$I$5,収穫記録!$J:$J,$I$6,収穫記録!$F:$F,$H194,収穫記録!$B:$B,"&gt;="&amp;$I$3,収穫記録!$B:$B,"&lt;="&amp;$I$4)
/_xlfn.UNIQUE(_xlfn._xlws.FILTER($G:$G,$F:$F=$I$7))
/IF($I$8="総計",1,$J194/10)
),0)</f>
        <v/>
      </c>
      <c r="U194" s="58" t="str" cm="1">
        <f t="array" ref="U194">IFERROR(
IF(OR(U$11="",$H194=""),"",
SUMIFS(収穫記録!$P:$P,収穫記録!$D:$D,U$11,収穫記録!$I:$I,$I$5,収穫記録!$J:$J,$I$6,収穫記録!$F:$F,$H194,収穫記録!$B:$B,"&gt;="&amp;$I$3,収穫記録!$B:$B,"&lt;="&amp;$I$4)
/_xlfn.UNIQUE(_xlfn._xlws.FILTER($G:$G,$F:$F=$I$7))
/IF($I$8="総計",1,$J194/10)
),0)</f>
        <v/>
      </c>
      <c r="V194" s="58" t="str" cm="1">
        <f t="array" ref="V194">IFERROR(
IF(OR(V$11="",$H194=""),"",
SUMIFS(収穫記録!$P:$P,収穫記録!$D:$D,V$11,収穫記録!$I:$I,$I$5,収穫記録!$J:$J,$I$6,収穫記録!$F:$F,$H194,収穫記録!$B:$B,"&gt;="&amp;$I$3,収穫記録!$B:$B,"&lt;="&amp;$I$4)
/_xlfn.UNIQUE(_xlfn._xlws.FILTER($G:$G,$F:$F=$I$7))
/IF($I$8="総計",1,$J194/10)
),0)</f>
        <v/>
      </c>
      <c r="W194" s="58" t="str" cm="1">
        <f t="array" ref="W194">IFERROR(
IF(OR(W$11="",$H194=""),"",
SUMIFS(収穫記録!$P:$P,収穫記録!$D:$D,W$11,収穫記録!$I:$I,$I$5,収穫記録!$J:$J,$I$6,収穫記録!$F:$F,$H194,収穫記録!$B:$B,"&gt;="&amp;$I$3,収穫記録!$B:$B,"&lt;="&amp;$I$4)
/_xlfn.UNIQUE(_xlfn._xlws.FILTER($G:$G,$F:$F=$I$7))
/IF($I$8="総計",1,$J194/10)
),0)</f>
        <v/>
      </c>
    </row>
    <row r="195" spans="8:23">
      <c r="H195" s="27"/>
      <c r="I195" s="30"/>
      <c r="J195" s="57"/>
      <c r="K195" s="46" t="str">
        <f t="shared" si="2"/>
        <v/>
      </c>
      <c r="L195" s="47" cm="1">
        <f t="array" ref="L195">IFERROR(
IF(OR(L$11="",$H195=""),"",
SUMIFS(収穫記録!$P:$P,収穫記録!$D:$D,L$11,収穫記録!$I:$I,$I$5,収穫記録!$J:$J,$I$6,収穫記録!$F:$F,$H195,収穫記録!$B:$B,"&gt;="&amp;$I$3,収穫記録!$B:$B,"&lt;="&amp;$I$4)
/_xlfn.UNIQUE(_xlfn._xlws.FILTER($G:$G,$F:$F=$I$7))
/IF($I$8="総計",1,$J195/10)
),0)</f>
        <v>0</v>
      </c>
      <c r="M195" s="58" t="str" cm="1">
        <f t="array" ref="M195">IFERROR(
IF(OR(M$11="",$H195=""),"",
SUMIFS(収穫記録!$P:$P,収穫記録!$D:$D,M$11,収穫記録!$I:$I,$I$5,収穫記録!$J:$J,$I$6,収穫記録!$F:$F,$H195,収穫記録!$B:$B,"&gt;="&amp;$I$3,収穫記録!$B:$B,"&lt;="&amp;$I$4)
/_xlfn.UNIQUE(_xlfn._xlws.FILTER($G:$G,$F:$F=$I$7))
/IF($I$8="総計",1,$J195/10)
),0)</f>
        <v/>
      </c>
      <c r="N195" s="58" t="str" cm="1">
        <f t="array" ref="N195">IFERROR(
IF(OR(N$11="",$H195=""),"",
SUMIFS(収穫記録!$P:$P,収穫記録!$D:$D,N$11,収穫記録!$I:$I,$I$5,収穫記録!$J:$J,$I$6,収穫記録!$F:$F,$H195,収穫記録!$B:$B,"&gt;="&amp;$I$3,収穫記録!$B:$B,"&lt;="&amp;$I$4)
/_xlfn.UNIQUE(_xlfn._xlws.FILTER($G:$G,$F:$F=$I$7))
/IF($I$8="総計",1,$J195/10)
),0)</f>
        <v/>
      </c>
      <c r="O195" s="58" t="str" cm="1">
        <f t="array" ref="O195">IFERROR(
IF(OR(O$11="",$H195=""),"",
SUMIFS(収穫記録!$P:$P,収穫記録!$D:$D,O$11,収穫記録!$I:$I,$I$5,収穫記録!$J:$J,$I$6,収穫記録!$F:$F,$H195,収穫記録!$B:$B,"&gt;="&amp;$I$3,収穫記録!$B:$B,"&lt;="&amp;$I$4)
/_xlfn.UNIQUE(_xlfn._xlws.FILTER($G:$G,$F:$F=$I$7))
/IF($I$8="総計",1,$J195/10)
),0)</f>
        <v/>
      </c>
      <c r="P195" s="58" t="str" cm="1">
        <f t="array" ref="P195">IFERROR(
IF(OR(P$11="",$H195=""),"",
SUMIFS(収穫記録!$P:$P,収穫記録!$D:$D,P$11,収穫記録!$I:$I,$I$5,収穫記録!$J:$J,$I$6,収穫記録!$F:$F,$H195,収穫記録!$B:$B,"&gt;="&amp;$I$3,収穫記録!$B:$B,"&lt;="&amp;$I$4)
/_xlfn.UNIQUE(_xlfn._xlws.FILTER($G:$G,$F:$F=$I$7))
/IF($I$8="総計",1,$J195/10)
),0)</f>
        <v/>
      </c>
      <c r="Q195" s="58" t="str" cm="1">
        <f t="array" ref="Q195">IFERROR(
IF(OR(Q$11="",$H195=""),"",
SUMIFS(収穫記録!$P:$P,収穫記録!$D:$D,Q$11,収穫記録!$I:$I,$I$5,収穫記録!$J:$J,$I$6,収穫記録!$F:$F,$H195,収穫記録!$B:$B,"&gt;="&amp;$I$3,収穫記録!$B:$B,"&lt;="&amp;$I$4)
/_xlfn.UNIQUE(_xlfn._xlws.FILTER($G:$G,$F:$F=$I$7))
/IF($I$8="総計",1,$J195/10)
),0)</f>
        <v/>
      </c>
      <c r="R195" s="58" t="str" cm="1">
        <f t="array" ref="R195">IFERROR(
IF(OR(R$11="",$H195=""),"",
SUMIFS(収穫記録!$P:$P,収穫記録!$D:$D,R$11,収穫記録!$I:$I,$I$5,収穫記録!$J:$J,$I$6,収穫記録!$F:$F,$H195,収穫記録!$B:$B,"&gt;="&amp;$I$3,収穫記録!$B:$B,"&lt;="&amp;$I$4)
/_xlfn.UNIQUE(_xlfn._xlws.FILTER($G:$G,$F:$F=$I$7))
/IF($I$8="総計",1,$J195/10)
),0)</f>
        <v/>
      </c>
      <c r="S195" s="58" t="str" cm="1">
        <f t="array" ref="S195">IFERROR(
IF(OR(S$11="",$H195=""),"",
SUMIFS(収穫記録!$P:$P,収穫記録!$D:$D,S$11,収穫記録!$I:$I,$I$5,収穫記録!$J:$J,$I$6,収穫記録!$F:$F,$H195,収穫記録!$B:$B,"&gt;="&amp;$I$3,収穫記録!$B:$B,"&lt;="&amp;$I$4)
/_xlfn.UNIQUE(_xlfn._xlws.FILTER($G:$G,$F:$F=$I$7))
/IF($I$8="総計",1,$J195/10)
),0)</f>
        <v/>
      </c>
      <c r="T195" s="58" t="str" cm="1">
        <f t="array" ref="T195">IFERROR(
IF(OR(T$11="",$H195=""),"",
SUMIFS(収穫記録!$P:$P,収穫記録!$D:$D,T$11,収穫記録!$I:$I,$I$5,収穫記録!$J:$J,$I$6,収穫記録!$F:$F,$H195,収穫記録!$B:$B,"&gt;="&amp;$I$3,収穫記録!$B:$B,"&lt;="&amp;$I$4)
/_xlfn.UNIQUE(_xlfn._xlws.FILTER($G:$G,$F:$F=$I$7))
/IF($I$8="総計",1,$J195/10)
),0)</f>
        <v/>
      </c>
      <c r="U195" s="58" t="str" cm="1">
        <f t="array" ref="U195">IFERROR(
IF(OR(U$11="",$H195=""),"",
SUMIFS(収穫記録!$P:$P,収穫記録!$D:$D,U$11,収穫記録!$I:$I,$I$5,収穫記録!$J:$J,$I$6,収穫記録!$F:$F,$H195,収穫記録!$B:$B,"&gt;="&amp;$I$3,収穫記録!$B:$B,"&lt;="&amp;$I$4)
/_xlfn.UNIQUE(_xlfn._xlws.FILTER($G:$G,$F:$F=$I$7))
/IF($I$8="総計",1,$J195/10)
),0)</f>
        <v/>
      </c>
      <c r="V195" s="58" t="str" cm="1">
        <f t="array" ref="V195">IFERROR(
IF(OR(V$11="",$H195=""),"",
SUMIFS(収穫記録!$P:$P,収穫記録!$D:$D,V$11,収穫記録!$I:$I,$I$5,収穫記録!$J:$J,$I$6,収穫記録!$F:$F,$H195,収穫記録!$B:$B,"&gt;="&amp;$I$3,収穫記録!$B:$B,"&lt;="&amp;$I$4)
/_xlfn.UNIQUE(_xlfn._xlws.FILTER($G:$G,$F:$F=$I$7))
/IF($I$8="総計",1,$J195/10)
),0)</f>
        <v/>
      </c>
      <c r="W195" s="58" t="str" cm="1">
        <f t="array" ref="W195">IFERROR(
IF(OR(W$11="",$H195=""),"",
SUMIFS(収穫記録!$P:$P,収穫記録!$D:$D,W$11,収穫記録!$I:$I,$I$5,収穫記録!$J:$J,$I$6,収穫記録!$F:$F,$H195,収穫記録!$B:$B,"&gt;="&amp;$I$3,収穫記録!$B:$B,"&lt;="&amp;$I$4)
/_xlfn.UNIQUE(_xlfn._xlws.FILTER($G:$G,$F:$F=$I$7))
/IF($I$8="総計",1,$J195/10)
),0)</f>
        <v/>
      </c>
    </row>
    <row r="196" spans="8:23">
      <c r="H196" s="27"/>
      <c r="I196" s="30"/>
      <c r="J196" s="57"/>
      <c r="K196" s="46" t="str">
        <f t="shared" si="2"/>
        <v/>
      </c>
      <c r="L196" s="47" cm="1">
        <f t="array" ref="L196">IFERROR(
IF(OR(L$11="",$H196=""),"",
SUMIFS(収穫記録!$P:$P,収穫記録!$D:$D,L$11,収穫記録!$I:$I,$I$5,収穫記録!$J:$J,$I$6,収穫記録!$F:$F,$H196,収穫記録!$B:$B,"&gt;="&amp;$I$3,収穫記録!$B:$B,"&lt;="&amp;$I$4)
/_xlfn.UNIQUE(_xlfn._xlws.FILTER($G:$G,$F:$F=$I$7))
/IF($I$8="総計",1,$J196/10)
),0)</f>
        <v>0</v>
      </c>
      <c r="M196" s="58" t="str" cm="1">
        <f t="array" ref="M196">IFERROR(
IF(OR(M$11="",$H196=""),"",
SUMIFS(収穫記録!$P:$P,収穫記録!$D:$D,M$11,収穫記録!$I:$I,$I$5,収穫記録!$J:$J,$I$6,収穫記録!$F:$F,$H196,収穫記録!$B:$B,"&gt;="&amp;$I$3,収穫記録!$B:$B,"&lt;="&amp;$I$4)
/_xlfn.UNIQUE(_xlfn._xlws.FILTER($G:$G,$F:$F=$I$7))
/IF($I$8="総計",1,$J196/10)
),0)</f>
        <v/>
      </c>
      <c r="N196" s="58" t="str" cm="1">
        <f t="array" ref="N196">IFERROR(
IF(OR(N$11="",$H196=""),"",
SUMIFS(収穫記録!$P:$P,収穫記録!$D:$D,N$11,収穫記録!$I:$I,$I$5,収穫記録!$J:$J,$I$6,収穫記録!$F:$F,$H196,収穫記録!$B:$B,"&gt;="&amp;$I$3,収穫記録!$B:$B,"&lt;="&amp;$I$4)
/_xlfn.UNIQUE(_xlfn._xlws.FILTER($G:$G,$F:$F=$I$7))
/IF($I$8="総計",1,$J196/10)
),0)</f>
        <v/>
      </c>
      <c r="O196" s="58" t="str" cm="1">
        <f t="array" ref="O196">IFERROR(
IF(OR(O$11="",$H196=""),"",
SUMIFS(収穫記録!$P:$P,収穫記録!$D:$D,O$11,収穫記録!$I:$I,$I$5,収穫記録!$J:$J,$I$6,収穫記録!$F:$F,$H196,収穫記録!$B:$B,"&gt;="&amp;$I$3,収穫記録!$B:$B,"&lt;="&amp;$I$4)
/_xlfn.UNIQUE(_xlfn._xlws.FILTER($G:$G,$F:$F=$I$7))
/IF($I$8="総計",1,$J196/10)
),0)</f>
        <v/>
      </c>
      <c r="P196" s="58" t="str" cm="1">
        <f t="array" ref="P196">IFERROR(
IF(OR(P$11="",$H196=""),"",
SUMIFS(収穫記録!$P:$P,収穫記録!$D:$D,P$11,収穫記録!$I:$I,$I$5,収穫記録!$J:$J,$I$6,収穫記録!$F:$F,$H196,収穫記録!$B:$B,"&gt;="&amp;$I$3,収穫記録!$B:$B,"&lt;="&amp;$I$4)
/_xlfn.UNIQUE(_xlfn._xlws.FILTER($G:$G,$F:$F=$I$7))
/IF($I$8="総計",1,$J196/10)
),0)</f>
        <v/>
      </c>
      <c r="Q196" s="58" t="str" cm="1">
        <f t="array" ref="Q196">IFERROR(
IF(OR(Q$11="",$H196=""),"",
SUMIFS(収穫記録!$P:$P,収穫記録!$D:$D,Q$11,収穫記録!$I:$I,$I$5,収穫記録!$J:$J,$I$6,収穫記録!$F:$F,$H196,収穫記録!$B:$B,"&gt;="&amp;$I$3,収穫記録!$B:$B,"&lt;="&amp;$I$4)
/_xlfn.UNIQUE(_xlfn._xlws.FILTER($G:$G,$F:$F=$I$7))
/IF($I$8="総計",1,$J196/10)
),0)</f>
        <v/>
      </c>
      <c r="R196" s="58" t="str" cm="1">
        <f t="array" ref="R196">IFERROR(
IF(OR(R$11="",$H196=""),"",
SUMIFS(収穫記録!$P:$P,収穫記録!$D:$D,R$11,収穫記録!$I:$I,$I$5,収穫記録!$J:$J,$I$6,収穫記録!$F:$F,$H196,収穫記録!$B:$B,"&gt;="&amp;$I$3,収穫記録!$B:$B,"&lt;="&amp;$I$4)
/_xlfn.UNIQUE(_xlfn._xlws.FILTER($G:$G,$F:$F=$I$7))
/IF($I$8="総計",1,$J196/10)
),0)</f>
        <v/>
      </c>
      <c r="S196" s="58" t="str" cm="1">
        <f t="array" ref="S196">IFERROR(
IF(OR(S$11="",$H196=""),"",
SUMIFS(収穫記録!$P:$P,収穫記録!$D:$D,S$11,収穫記録!$I:$I,$I$5,収穫記録!$J:$J,$I$6,収穫記録!$F:$F,$H196,収穫記録!$B:$B,"&gt;="&amp;$I$3,収穫記録!$B:$B,"&lt;="&amp;$I$4)
/_xlfn.UNIQUE(_xlfn._xlws.FILTER($G:$G,$F:$F=$I$7))
/IF($I$8="総計",1,$J196/10)
),0)</f>
        <v/>
      </c>
      <c r="T196" s="58" t="str" cm="1">
        <f t="array" ref="T196">IFERROR(
IF(OR(T$11="",$H196=""),"",
SUMIFS(収穫記録!$P:$P,収穫記録!$D:$D,T$11,収穫記録!$I:$I,$I$5,収穫記録!$J:$J,$I$6,収穫記録!$F:$F,$H196,収穫記録!$B:$B,"&gt;="&amp;$I$3,収穫記録!$B:$B,"&lt;="&amp;$I$4)
/_xlfn.UNIQUE(_xlfn._xlws.FILTER($G:$G,$F:$F=$I$7))
/IF($I$8="総計",1,$J196/10)
),0)</f>
        <v/>
      </c>
      <c r="U196" s="58" t="str" cm="1">
        <f t="array" ref="U196">IFERROR(
IF(OR(U$11="",$H196=""),"",
SUMIFS(収穫記録!$P:$P,収穫記録!$D:$D,U$11,収穫記録!$I:$I,$I$5,収穫記録!$J:$J,$I$6,収穫記録!$F:$F,$H196,収穫記録!$B:$B,"&gt;="&amp;$I$3,収穫記録!$B:$B,"&lt;="&amp;$I$4)
/_xlfn.UNIQUE(_xlfn._xlws.FILTER($G:$G,$F:$F=$I$7))
/IF($I$8="総計",1,$J196/10)
),0)</f>
        <v/>
      </c>
      <c r="V196" s="58" t="str" cm="1">
        <f t="array" ref="V196">IFERROR(
IF(OR(V$11="",$H196=""),"",
SUMIFS(収穫記録!$P:$P,収穫記録!$D:$D,V$11,収穫記録!$I:$I,$I$5,収穫記録!$J:$J,$I$6,収穫記録!$F:$F,$H196,収穫記録!$B:$B,"&gt;="&amp;$I$3,収穫記録!$B:$B,"&lt;="&amp;$I$4)
/_xlfn.UNIQUE(_xlfn._xlws.FILTER($G:$G,$F:$F=$I$7))
/IF($I$8="総計",1,$J196/10)
),0)</f>
        <v/>
      </c>
      <c r="W196" s="58" t="str" cm="1">
        <f t="array" ref="W196">IFERROR(
IF(OR(W$11="",$H196=""),"",
SUMIFS(収穫記録!$P:$P,収穫記録!$D:$D,W$11,収穫記録!$I:$I,$I$5,収穫記録!$J:$J,$I$6,収穫記録!$F:$F,$H196,収穫記録!$B:$B,"&gt;="&amp;$I$3,収穫記録!$B:$B,"&lt;="&amp;$I$4)
/_xlfn.UNIQUE(_xlfn._xlws.FILTER($G:$G,$F:$F=$I$7))
/IF($I$8="総計",1,$J196/10)
),0)</f>
        <v/>
      </c>
    </row>
    <row r="197" spans="8:23">
      <c r="H197" s="27"/>
      <c r="I197" s="30"/>
      <c r="J197" s="57"/>
      <c r="K197" s="46" t="str">
        <f t="shared" si="2"/>
        <v/>
      </c>
      <c r="L197" s="47" cm="1">
        <f t="array" ref="L197">IFERROR(
IF(OR(L$11="",$H197=""),"",
SUMIFS(収穫記録!$P:$P,収穫記録!$D:$D,L$11,収穫記録!$I:$I,$I$5,収穫記録!$J:$J,$I$6,収穫記録!$F:$F,$H197,収穫記録!$B:$B,"&gt;="&amp;$I$3,収穫記録!$B:$B,"&lt;="&amp;$I$4)
/_xlfn.UNIQUE(_xlfn._xlws.FILTER($G:$G,$F:$F=$I$7))
/IF($I$8="総計",1,$J197/10)
),0)</f>
        <v>0</v>
      </c>
      <c r="M197" s="58" t="str" cm="1">
        <f t="array" ref="M197">IFERROR(
IF(OR(M$11="",$H197=""),"",
SUMIFS(収穫記録!$P:$P,収穫記録!$D:$D,M$11,収穫記録!$I:$I,$I$5,収穫記録!$J:$J,$I$6,収穫記録!$F:$F,$H197,収穫記録!$B:$B,"&gt;="&amp;$I$3,収穫記録!$B:$B,"&lt;="&amp;$I$4)
/_xlfn.UNIQUE(_xlfn._xlws.FILTER($G:$G,$F:$F=$I$7))
/IF($I$8="総計",1,$J197/10)
),0)</f>
        <v/>
      </c>
      <c r="N197" s="58" t="str" cm="1">
        <f t="array" ref="N197">IFERROR(
IF(OR(N$11="",$H197=""),"",
SUMIFS(収穫記録!$P:$P,収穫記録!$D:$D,N$11,収穫記録!$I:$I,$I$5,収穫記録!$J:$J,$I$6,収穫記録!$F:$F,$H197,収穫記録!$B:$B,"&gt;="&amp;$I$3,収穫記録!$B:$B,"&lt;="&amp;$I$4)
/_xlfn.UNIQUE(_xlfn._xlws.FILTER($G:$G,$F:$F=$I$7))
/IF($I$8="総計",1,$J197/10)
),0)</f>
        <v/>
      </c>
      <c r="O197" s="58" t="str" cm="1">
        <f t="array" ref="O197">IFERROR(
IF(OR(O$11="",$H197=""),"",
SUMIFS(収穫記録!$P:$P,収穫記録!$D:$D,O$11,収穫記録!$I:$I,$I$5,収穫記録!$J:$J,$I$6,収穫記録!$F:$F,$H197,収穫記録!$B:$B,"&gt;="&amp;$I$3,収穫記録!$B:$B,"&lt;="&amp;$I$4)
/_xlfn.UNIQUE(_xlfn._xlws.FILTER($G:$G,$F:$F=$I$7))
/IF($I$8="総計",1,$J197/10)
),0)</f>
        <v/>
      </c>
      <c r="P197" s="58" t="str" cm="1">
        <f t="array" ref="P197">IFERROR(
IF(OR(P$11="",$H197=""),"",
SUMIFS(収穫記録!$P:$P,収穫記録!$D:$D,P$11,収穫記録!$I:$I,$I$5,収穫記録!$J:$J,$I$6,収穫記録!$F:$F,$H197,収穫記録!$B:$B,"&gt;="&amp;$I$3,収穫記録!$B:$B,"&lt;="&amp;$I$4)
/_xlfn.UNIQUE(_xlfn._xlws.FILTER($G:$G,$F:$F=$I$7))
/IF($I$8="総計",1,$J197/10)
),0)</f>
        <v/>
      </c>
      <c r="Q197" s="58" t="str" cm="1">
        <f t="array" ref="Q197">IFERROR(
IF(OR(Q$11="",$H197=""),"",
SUMIFS(収穫記録!$P:$P,収穫記録!$D:$D,Q$11,収穫記録!$I:$I,$I$5,収穫記録!$J:$J,$I$6,収穫記録!$F:$F,$H197,収穫記録!$B:$B,"&gt;="&amp;$I$3,収穫記録!$B:$B,"&lt;="&amp;$I$4)
/_xlfn.UNIQUE(_xlfn._xlws.FILTER($G:$G,$F:$F=$I$7))
/IF($I$8="総計",1,$J197/10)
),0)</f>
        <v/>
      </c>
      <c r="R197" s="58" t="str" cm="1">
        <f t="array" ref="R197">IFERROR(
IF(OR(R$11="",$H197=""),"",
SUMIFS(収穫記録!$P:$P,収穫記録!$D:$D,R$11,収穫記録!$I:$I,$I$5,収穫記録!$J:$J,$I$6,収穫記録!$F:$F,$H197,収穫記録!$B:$B,"&gt;="&amp;$I$3,収穫記録!$B:$B,"&lt;="&amp;$I$4)
/_xlfn.UNIQUE(_xlfn._xlws.FILTER($G:$G,$F:$F=$I$7))
/IF($I$8="総計",1,$J197/10)
),0)</f>
        <v/>
      </c>
      <c r="S197" s="58" t="str" cm="1">
        <f t="array" ref="S197">IFERROR(
IF(OR(S$11="",$H197=""),"",
SUMIFS(収穫記録!$P:$P,収穫記録!$D:$D,S$11,収穫記録!$I:$I,$I$5,収穫記録!$J:$J,$I$6,収穫記録!$F:$F,$H197,収穫記録!$B:$B,"&gt;="&amp;$I$3,収穫記録!$B:$B,"&lt;="&amp;$I$4)
/_xlfn.UNIQUE(_xlfn._xlws.FILTER($G:$G,$F:$F=$I$7))
/IF($I$8="総計",1,$J197/10)
),0)</f>
        <v/>
      </c>
      <c r="T197" s="58" t="str" cm="1">
        <f t="array" ref="T197">IFERROR(
IF(OR(T$11="",$H197=""),"",
SUMIFS(収穫記録!$P:$P,収穫記録!$D:$D,T$11,収穫記録!$I:$I,$I$5,収穫記録!$J:$J,$I$6,収穫記録!$F:$F,$H197,収穫記録!$B:$B,"&gt;="&amp;$I$3,収穫記録!$B:$B,"&lt;="&amp;$I$4)
/_xlfn.UNIQUE(_xlfn._xlws.FILTER($G:$G,$F:$F=$I$7))
/IF($I$8="総計",1,$J197/10)
),0)</f>
        <v/>
      </c>
      <c r="U197" s="58" t="str" cm="1">
        <f t="array" ref="U197">IFERROR(
IF(OR(U$11="",$H197=""),"",
SUMIFS(収穫記録!$P:$P,収穫記録!$D:$D,U$11,収穫記録!$I:$I,$I$5,収穫記録!$J:$J,$I$6,収穫記録!$F:$F,$H197,収穫記録!$B:$B,"&gt;="&amp;$I$3,収穫記録!$B:$B,"&lt;="&amp;$I$4)
/_xlfn.UNIQUE(_xlfn._xlws.FILTER($G:$G,$F:$F=$I$7))
/IF($I$8="総計",1,$J197/10)
),0)</f>
        <v/>
      </c>
      <c r="V197" s="58" t="str" cm="1">
        <f t="array" ref="V197">IFERROR(
IF(OR(V$11="",$H197=""),"",
SUMIFS(収穫記録!$P:$P,収穫記録!$D:$D,V$11,収穫記録!$I:$I,$I$5,収穫記録!$J:$J,$I$6,収穫記録!$F:$F,$H197,収穫記録!$B:$B,"&gt;="&amp;$I$3,収穫記録!$B:$B,"&lt;="&amp;$I$4)
/_xlfn.UNIQUE(_xlfn._xlws.FILTER($G:$G,$F:$F=$I$7))
/IF($I$8="総計",1,$J197/10)
),0)</f>
        <v/>
      </c>
      <c r="W197" s="58" t="str" cm="1">
        <f t="array" ref="W197">IFERROR(
IF(OR(W$11="",$H197=""),"",
SUMIFS(収穫記録!$P:$P,収穫記録!$D:$D,W$11,収穫記録!$I:$I,$I$5,収穫記録!$J:$J,$I$6,収穫記録!$F:$F,$H197,収穫記録!$B:$B,"&gt;="&amp;$I$3,収穫記録!$B:$B,"&lt;="&amp;$I$4)
/_xlfn.UNIQUE(_xlfn._xlws.FILTER($G:$G,$F:$F=$I$7))
/IF($I$8="総計",1,$J197/10)
),0)</f>
        <v/>
      </c>
    </row>
    <row r="198" spans="8:23">
      <c r="H198" s="27"/>
      <c r="I198" s="30"/>
      <c r="J198" s="57"/>
      <c r="K198" s="46" t="str">
        <f t="shared" si="2"/>
        <v/>
      </c>
      <c r="L198" s="47" cm="1">
        <f t="array" ref="L198">IFERROR(
IF(OR(L$11="",$H198=""),"",
SUMIFS(収穫記録!$P:$P,収穫記録!$D:$D,L$11,収穫記録!$I:$I,$I$5,収穫記録!$J:$J,$I$6,収穫記録!$F:$F,$H198,収穫記録!$B:$B,"&gt;="&amp;$I$3,収穫記録!$B:$B,"&lt;="&amp;$I$4)
/_xlfn.UNIQUE(_xlfn._xlws.FILTER($G:$G,$F:$F=$I$7))
/IF($I$8="総計",1,$J198/10)
),0)</f>
        <v>0</v>
      </c>
      <c r="M198" s="58" t="str" cm="1">
        <f t="array" ref="M198">IFERROR(
IF(OR(M$11="",$H198=""),"",
SUMIFS(収穫記録!$P:$P,収穫記録!$D:$D,M$11,収穫記録!$I:$I,$I$5,収穫記録!$J:$J,$I$6,収穫記録!$F:$F,$H198,収穫記録!$B:$B,"&gt;="&amp;$I$3,収穫記録!$B:$B,"&lt;="&amp;$I$4)
/_xlfn.UNIQUE(_xlfn._xlws.FILTER($G:$G,$F:$F=$I$7))
/IF($I$8="総計",1,$J198/10)
),0)</f>
        <v/>
      </c>
      <c r="N198" s="58" t="str" cm="1">
        <f t="array" ref="N198">IFERROR(
IF(OR(N$11="",$H198=""),"",
SUMIFS(収穫記録!$P:$P,収穫記録!$D:$D,N$11,収穫記録!$I:$I,$I$5,収穫記録!$J:$J,$I$6,収穫記録!$F:$F,$H198,収穫記録!$B:$B,"&gt;="&amp;$I$3,収穫記録!$B:$B,"&lt;="&amp;$I$4)
/_xlfn.UNIQUE(_xlfn._xlws.FILTER($G:$G,$F:$F=$I$7))
/IF($I$8="総計",1,$J198/10)
),0)</f>
        <v/>
      </c>
      <c r="O198" s="58" t="str" cm="1">
        <f t="array" ref="O198">IFERROR(
IF(OR(O$11="",$H198=""),"",
SUMIFS(収穫記録!$P:$P,収穫記録!$D:$D,O$11,収穫記録!$I:$I,$I$5,収穫記録!$J:$J,$I$6,収穫記録!$F:$F,$H198,収穫記録!$B:$B,"&gt;="&amp;$I$3,収穫記録!$B:$B,"&lt;="&amp;$I$4)
/_xlfn.UNIQUE(_xlfn._xlws.FILTER($G:$G,$F:$F=$I$7))
/IF($I$8="総計",1,$J198/10)
),0)</f>
        <v/>
      </c>
      <c r="P198" s="58" t="str" cm="1">
        <f t="array" ref="P198">IFERROR(
IF(OR(P$11="",$H198=""),"",
SUMIFS(収穫記録!$P:$P,収穫記録!$D:$D,P$11,収穫記録!$I:$I,$I$5,収穫記録!$J:$J,$I$6,収穫記録!$F:$F,$H198,収穫記録!$B:$B,"&gt;="&amp;$I$3,収穫記録!$B:$B,"&lt;="&amp;$I$4)
/_xlfn.UNIQUE(_xlfn._xlws.FILTER($G:$G,$F:$F=$I$7))
/IF($I$8="総計",1,$J198/10)
),0)</f>
        <v/>
      </c>
      <c r="Q198" s="58" t="str" cm="1">
        <f t="array" ref="Q198">IFERROR(
IF(OR(Q$11="",$H198=""),"",
SUMIFS(収穫記録!$P:$P,収穫記録!$D:$D,Q$11,収穫記録!$I:$I,$I$5,収穫記録!$J:$J,$I$6,収穫記録!$F:$F,$H198,収穫記録!$B:$B,"&gt;="&amp;$I$3,収穫記録!$B:$B,"&lt;="&amp;$I$4)
/_xlfn.UNIQUE(_xlfn._xlws.FILTER($G:$G,$F:$F=$I$7))
/IF($I$8="総計",1,$J198/10)
),0)</f>
        <v/>
      </c>
      <c r="R198" s="58" t="str" cm="1">
        <f t="array" ref="R198">IFERROR(
IF(OR(R$11="",$H198=""),"",
SUMIFS(収穫記録!$P:$P,収穫記録!$D:$D,R$11,収穫記録!$I:$I,$I$5,収穫記録!$J:$J,$I$6,収穫記録!$F:$F,$H198,収穫記録!$B:$B,"&gt;="&amp;$I$3,収穫記録!$B:$B,"&lt;="&amp;$I$4)
/_xlfn.UNIQUE(_xlfn._xlws.FILTER($G:$G,$F:$F=$I$7))
/IF($I$8="総計",1,$J198/10)
),0)</f>
        <v/>
      </c>
      <c r="S198" s="58" t="str" cm="1">
        <f t="array" ref="S198">IFERROR(
IF(OR(S$11="",$H198=""),"",
SUMIFS(収穫記録!$P:$P,収穫記録!$D:$D,S$11,収穫記録!$I:$I,$I$5,収穫記録!$J:$J,$I$6,収穫記録!$F:$F,$H198,収穫記録!$B:$B,"&gt;="&amp;$I$3,収穫記録!$B:$B,"&lt;="&amp;$I$4)
/_xlfn.UNIQUE(_xlfn._xlws.FILTER($G:$G,$F:$F=$I$7))
/IF($I$8="総計",1,$J198/10)
),0)</f>
        <v/>
      </c>
      <c r="T198" s="58" t="str" cm="1">
        <f t="array" ref="T198">IFERROR(
IF(OR(T$11="",$H198=""),"",
SUMIFS(収穫記録!$P:$P,収穫記録!$D:$D,T$11,収穫記録!$I:$I,$I$5,収穫記録!$J:$J,$I$6,収穫記録!$F:$F,$H198,収穫記録!$B:$B,"&gt;="&amp;$I$3,収穫記録!$B:$B,"&lt;="&amp;$I$4)
/_xlfn.UNIQUE(_xlfn._xlws.FILTER($G:$G,$F:$F=$I$7))
/IF($I$8="総計",1,$J198/10)
),0)</f>
        <v/>
      </c>
      <c r="U198" s="58" t="str" cm="1">
        <f t="array" ref="U198">IFERROR(
IF(OR(U$11="",$H198=""),"",
SUMIFS(収穫記録!$P:$P,収穫記録!$D:$D,U$11,収穫記録!$I:$I,$I$5,収穫記録!$J:$J,$I$6,収穫記録!$F:$F,$H198,収穫記録!$B:$B,"&gt;="&amp;$I$3,収穫記録!$B:$B,"&lt;="&amp;$I$4)
/_xlfn.UNIQUE(_xlfn._xlws.FILTER($G:$G,$F:$F=$I$7))
/IF($I$8="総計",1,$J198/10)
),0)</f>
        <v/>
      </c>
      <c r="V198" s="58" t="str" cm="1">
        <f t="array" ref="V198">IFERROR(
IF(OR(V$11="",$H198=""),"",
SUMIFS(収穫記録!$P:$P,収穫記録!$D:$D,V$11,収穫記録!$I:$I,$I$5,収穫記録!$J:$J,$I$6,収穫記録!$F:$F,$H198,収穫記録!$B:$B,"&gt;="&amp;$I$3,収穫記録!$B:$B,"&lt;="&amp;$I$4)
/_xlfn.UNIQUE(_xlfn._xlws.FILTER($G:$G,$F:$F=$I$7))
/IF($I$8="総計",1,$J198/10)
),0)</f>
        <v/>
      </c>
      <c r="W198" s="58" t="str" cm="1">
        <f t="array" ref="W198">IFERROR(
IF(OR(W$11="",$H198=""),"",
SUMIFS(収穫記録!$P:$P,収穫記録!$D:$D,W$11,収穫記録!$I:$I,$I$5,収穫記録!$J:$J,$I$6,収穫記録!$F:$F,$H198,収穫記録!$B:$B,"&gt;="&amp;$I$3,収穫記録!$B:$B,"&lt;="&amp;$I$4)
/_xlfn.UNIQUE(_xlfn._xlws.FILTER($G:$G,$F:$F=$I$7))
/IF($I$8="総計",1,$J198/10)
),0)</f>
        <v/>
      </c>
    </row>
    <row r="199" spans="8:23">
      <c r="H199" s="27"/>
      <c r="I199" s="30"/>
      <c r="J199" s="57"/>
      <c r="K199" s="46" t="str">
        <f t="shared" si="2"/>
        <v/>
      </c>
      <c r="L199" s="47" cm="1">
        <f t="array" ref="L199">IFERROR(
IF(OR(L$11="",$H199=""),"",
SUMIFS(収穫記録!$P:$P,収穫記録!$D:$D,L$11,収穫記録!$I:$I,$I$5,収穫記録!$J:$J,$I$6,収穫記録!$F:$F,$H199,収穫記録!$B:$B,"&gt;="&amp;$I$3,収穫記録!$B:$B,"&lt;="&amp;$I$4)
/_xlfn.UNIQUE(_xlfn._xlws.FILTER($G:$G,$F:$F=$I$7))
/IF($I$8="総計",1,$J199/10)
),0)</f>
        <v>0</v>
      </c>
      <c r="M199" s="58" t="str" cm="1">
        <f t="array" ref="M199">IFERROR(
IF(OR(M$11="",$H199=""),"",
SUMIFS(収穫記録!$P:$P,収穫記録!$D:$D,M$11,収穫記録!$I:$I,$I$5,収穫記録!$J:$J,$I$6,収穫記録!$F:$F,$H199,収穫記録!$B:$B,"&gt;="&amp;$I$3,収穫記録!$B:$B,"&lt;="&amp;$I$4)
/_xlfn.UNIQUE(_xlfn._xlws.FILTER($G:$G,$F:$F=$I$7))
/IF($I$8="総計",1,$J199/10)
),0)</f>
        <v/>
      </c>
      <c r="N199" s="58" t="str" cm="1">
        <f t="array" ref="N199">IFERROR(
IF(OR(N$11="",$H199=""),"",
SUMIFS(収穫記録!$P:$P,収穫記録!$D:$D,N$11,収穫記録!$I:$I,$I$5,収穫記録!$J:$J,$I$6,収穫記録!$F:$F,$H199,収穫記録!$B:$B,"&gt;="&amp;$I$3,収穫記録!$B:$B,"&lt;="&amp;$I$4)
/_xlfn.UNIQUE(_xlfn._xlws.FILTER($G:$G,$F:$F=$I$7))
/IF($I$8="総計",1,$J199/10)
),0)</f>
        <v/>
      </c>
      <c r="O199" s="58" t="str" cm="1">
        <f t="array" ref="O199">IFERROR(
IF(OR(O$11="",$H199=""),"",
SUMIFS(収穫記録!$P:$P,収穫記録!$D:$D,O$11,収穫記録!$I:$I,$I$5,収穫記録!$J:$J,$I$6,収穫記録!$F:$F,$H199,収穫記録!$B:$B,"&gt;="&amp;$I$3,収穫記録!$B:$B,"&lt;="&amp;$I$4)
/_xlfn.UNIQUE(_xlfn._xlws.FILTER($G:$G,$F:$F=$I$7))
/IF($I$8="総計",1,$J199/10)
),0)</f>
        <v/>
      </c>
      <c r="P199" s="58" t="str" cm="1">
        <f t="array" ref="P199">IFERROR(
IF(OR(P$11="",$H199=""),"",
SUMIFS(収穫記録!$P:$P,収穫記録!$D:$D,P$11,収穫記録!$I:$I,$I$5,収穫記録!$J:$J,$I$6,収穫記録!$F:$F,$H199,収穫記録!$B:$B,"&gt;="&amp;$I$3,収穫記録!$B:$B,"&lt;="&amp;$I$4)
/_xlfn.UNIQUE(_xlfn._xlws.FILTER($G:$G,$F:$F=$I$7))
/IF($I$8="総計",1,$J199/10)
),0)</f>
        <v/>
      </c>
      <c r="Q199" s="58" t="str" cm="1">
        <f t="array" ref="Q199">IFERROR(
IF(OR(Q$11="",$H199=""),"",
SUMIFS(収穫記録!$P:$P,収穫記録!$D:$D,Q$11,収穫記録!$I:$I,$I$5,収穫記録!$J:$J,$I$6,収穫記録!$F:$F,$H199,収穫記録!$B:$B,"&gt;="&amp;$I$3,収穫記録!$B:$B,"&lt;="&amp;$I$4)
/_xlfn.UNIQUE(_xlfn._xlws.FILTER($G:$G,$F:$F=$I$7))
/IF($I$8="総計",1,$J199/10)
),0)</f>
        <v/>
      </c>
      <c r="R199" s="58" t="str" cm="1">
        <f t="array" ref="R199">IFERROR(
IF(OR(R$11="",$H199=""),"",
SUMIFS(収穫記録!$P:$P,収穫記録!$D:$D,R$11,収穫記録!$I:$I,$I$5,収穫記録!$J:$J,$I$6,収穫記録!$F:$F,$H199,収穫記録!$B:$B,"&gt;="&amp;$I$3,収穫記録!$B:$B,"&lt;="&amp;$I$4)
/_xlfn.UNIQUE(_xlfn._xlws.FILTER($G:$G,$F:$F=$I$7))
/IF($I$8="総計",1,$J199/10)
),0)</f>
        <v/>
      </c>
      <c r="S199" s="58" t="str" cm="1">
        <f t="array" ref="S199">IFERROR(
IF(OR(S$11="",$H199=""),"",
SUMIFS(収穫記録!$P:$P,収穫記録!$D:$D,S$11,収穫記録!$I:$I,$I$5,収穫記録!$J:$J,$I$6,収穫記録!$F:$F,$H199,収穫記録!$B:$B,"&gt;="&amp;$I$3,収穫記録!$B:$B,"&lt;="&amp;$I$4)
/_xlfn.UNIQUE(_xlfn._xlws.FILTER($G:$G,$F:$F=$I$7))
/IF($I$8="総計",1,$J199/10)
),0)</f>
        <v/>
      </c>
      <c r="T199" s="58" t="str" cm="1">
        <f t="array" ref="T199">IFERROR(
IF(OR(T$11="",$H199=""),"",
SUMIFS(収穫記録!$P:$P,収穫記録!$D:$D,T$11,収穫記録!$I:$I,$I$5,収穫記録!$J:$J,$I$6,収穫記録!$F:$F,$H199,収穫記録!$B:$B,"&gt;="&amp;$I$3,収穫記録!$B:$B,"&lt;="&amp;$I$4)
/_xlfn.UNIQUE(_xlfn._xlws.FILTER($G:$G,$F:$F=$I$7))
/IF($I$8="総計",1,$J199/10)
),0)</f>
        <v/>
      </c>
      <c r="U199" s="58" t="str" cm="1">
        <f t="array" ref="U199">IFERROR(
IF(OR(U$11="",$H199=""),"",
SUMIFS(収穫記録!$P:$P,収穫記録!$D:$D,U$11,収穫記録!$I:$I,$I$5,収穫記録!$J:$J,$I$6,収穫記録!$F:$F,$H199,収穫記録!$B:$B,"&gt;="&amp;$I$3,収穫記録!$B:$B,"&lt;="&amp;$I$4)
/_xlfn.UNIQUE(_xlfn._xlws.FILTER($G:$G,$F:$F=$I$7))
/IF($I$8="総計",1,$J199/10)
),0)</f>
        <v/>
      </c>
      <c r="V199" s="58" t="str" cm="1">
        <f t="array" ref="V199">IFERROR(
IF(OR(V$11="",$H199=""),"",
SUMIFS(収穫記録!$P:$P,収穫記録!$D:$D,V$11,収穫記録!$I:$I,$I$5,収穫記録!$J:$J,$I$6,収穫記録!$F:$F,$H199,収穫記録!$B:$B,"&gt;="&amp;$I$3,収穫記録!$B:$B,"&lt;="&amp;$I$4)
/_xlfn.UNIQUE(_xlfn._xlws.FILTER($G:$G,$F:$F=$I$7))
/IF($I$8="総計",1,$J199/10)
),0)</f>
        <v/>
      </c>
      <c r="W199" s="58" t="str" cm="1">
        <f t="array" ref="W199">IFERROR(
IF(OR(W$11="",$H199=""),"",
SUMIFS(収穫記録!$P:$P,収穫記録!$D:$D,W$11,収穫記録!$I:$I,$I$5,収穫記録!$J:$J,$I$6,収穫記録!$F:$F,$H199,収穫記録!$B:$B,"&gt;="&amp;$I$3,収穫記録!$B:$B,"&lt;="&amp;$I$4)
/_xlfn.UNIQUE(_xlfn._xlws.FILTER($G:$G,$F:$F=$I$7))
/IF($I$8="総計",1,$J199/10)
),0)</f>
        <v/>
      </c>
    </row>
    <row r="200" spans="8:23">
      <c r="H200" s="27"/>
      <c r="I200" s="30"/>
      <c r="J200" s="57"/>
      <c r="K200" s="46" t="str">
        <f t="shared" si="2"/>
        <v/>
      </c>
      <c r="L200" s="47" cm="1">
        <f t="array" ref="L200">IFERROR(
IF(OR(L$11="",$H200=""),"",
SUMIFS(収穫記録!$P:$P,収穫記録!$D:$D,L$11,収穫記録!$I:$I,$I$5,収穫記録!$J:$J,$I$6,収穫記録!$F:$F,$H200,収穫記録!$B:$B,"&gt;="&amp;$I$3,収穫記録!$B:$B,"&lt;="&amp;$I$4)
/_xlfn.UNIQUE(_xlfn._xlws.FILTER($G:$G,$F:$F=$I$7))
/IF($I$8="総計",1,$J200/10)
),0)</f>
        <v>0</v>
      </c>
      <c r="M200" s="58" t="str" cm="1">
        <f t="array" ref="M200">IFERROR(
IF(OR(M$11="",$H200=""),"",
SUMIFS(収穫記録!$P:$P,収穫記録!$D:$D,M$11,収穫記録!$I:$I,$I$5,収穫記録!$J:$J,$I$6,収穫記録!$F:$F,$H200,収穫記録!$B:$B,"&gt;="&amp;$I$3,収穫記録!$B:$B,"&lt;="&amp;$I$4)
/_xlfn.UNIQUE(_xlfn._xlws.FILTER($G:$G,$F:$F=$I$7))
/IF($I$8="総計",1,$J200/10)
),0)</f>
        <v/>
      </c>
      <c r="N200" s="58" t="str" cm="1">
        <f t="array" ref="N200">IFERROR(
IF(OR(N$11="",$H200=""),"",
SUMIFS(収穫記録!$P:$P,収穫記録!$D:$D,N$11,収穫記録!$I:$I,$I$5,収穫記録!$J:$J,$I$6,収穫記録!$F:$F,$H200,収穫記録!$B:$B,"&gt;="&amp;$I$3,収穫記録!$B:$B,"&lt;="&amp;$I$4)
/_xlfn.UNIQUE(_xlfn._xlws.FILTER($G:$G,$F:$F=$I$7))
/IF($I$8="総計",1,$J200/10)
),0)</f>
        <v/>
      </c>
      <c r="O200" s="58" t="str" cm="1">
        <f t="array" ref="O200">IFERROR(
IF(OR(O$11="",$H200=""),"",
SUMIFS(収穫記録!$P:$P,収穫記録!$D:$D,O$11,収穫記録!$I:$I,$I$5,収穫記録!$J:$J,$I$6,収穫記録!$F:$F,$H200,収穫記録!$B:$B,"&gt;="&amp;$I$3,収穫記録!$B:$B,"&lt;="&amp;$I$4)
/_xlfn.UNIQUE(_xlfn._xlws.FILTER($G:$G,$F:$F=$I$7))
/IF($I$8="総計",1,$J200/10)
),0)</f>
        <v/>
      </c>
      <c r="P200" s="58" t="str" cm="1">
        <f t="array" ref="P200">IFERROR(
IF(OR(P$11="",$H200=""),"",
SUMIFS(収穫記録!$P:$P,収穫記録!$D:$D,P$11,収穫記録!$I:$I,$I$5,収穫記録!$J:$J,$I$6,収穫記録!$F:$F,$H200,収穫記録!$B:$B,"&gt;="&amp;$I$3,収穫記録!$B:$B,"&lt;="&amp;$I$4)
/_xlfn.UNIQUE(_xlfn._xlws.FILTER($G:$G,$F:$F=$I$7))
/IF($I$8="総計",1,$J200/10)
),0)</f>
        <v/>
      </c>
      <c r="Q200" s="58" t="str" cm="1">
        <f t="array" ref="Q200">IFERROR(
IF(OR(Q$11="",$H200=""),"",
SUMIFS(収穫記録!$P:$P,収穫記録!$D:$D,Q$11,収穫記録!$I:$I,$I$5,収穫記録!$J:$J,$I$6,収穫記録!$F:$F,$H200,収穫記録!$B:$B,"&gt;="&amp;$I$3,収穫記録!$B:$B,"&lt;="&amp;$I$4)
/_xlfn.UNIQUE(_xlfn._xlws.FILTER($G:$G,$F:$F=$I$7))
/IF($I$8="総計",1,$J200/10)
),0)</f>
        <v/>
      </c>
      <c r="R200" s="58" t="str" cm="1">
        <f t="array" ref="R200">IFERROR(
IF(OR(R$11="",$H200=""),"",
SUMIFS(収穫記録!$P:$P,収穫記録!$D:$D,R$11,収穫記録!$I:$I,$I$5,収穫記録!$J:$J,$I$6,収穫記録!$F:$F,$H200,収穫記録!$B:$B,"&gt;="&amp;$I$3,収穫記録!$B:$B,"&lt;="&amp;$I$4)
/_xlfn.UNIQUE(_xlfn._xlws.FILTER($G:$G,$F:$F=$I$7))
/IF($I$8="総計",1,$J200/10)
),0)</f>
        <v/>
      </c>
      <c r="S200" s="58" t="str" cm="1">
        <f t="array" ref="S200">IFERROR(
IF(OR(S$11="",$H200=""),"",
SUMIFS(収穫記録!$P:$P,収穫記録!$D:$D,S$11,収穫記録!$I:$I,$I$5,収穫記録!$J:$J,$I$6,収穫記録!$F:$F,$H200,収穫記録!$B:$B,"&gt;="&amp;$I$3,収穫記録!$B:$B,"&lt;="&amp;$I$4)
/_xlfn.UNIQUE(_xlfn._xlws.FILTER($G:$G,$F:$F=$I$7))
/IF($I$8="総計",1,$J200/10)
),0)</f>
        <v/>
      </c>
      <c r="T200" s="58" t="str" cm="1">
        <f t="array" ref="T200">IFERROR(
IF(OR(T$11="",$H200=""),"",
SUMIFS(収穫記録!$P:$P,収穫記録!$D:$D,T$11,収穫記録!$I:$I,$I$5,収穫記録!$J:$J,$I$6,収穫記録!$F:$F,$H200,収穫記録!$B:$B,"&gt;="&amp;$I$3,収穫記録!$B:$B,"&lt;="&amp;$I$4)
/_xlfn.UNIQUE(_xlfn._xlws.FILTER($G:$G,$F:$F=$I$7))
/IF($I$8="総計",1,$J200/10)
),0)</f>
        <v/>
      </c>
      <c r="U200" s="58" t="str" cm="1">
        <f t="array" ref="U200">IFERROR(
IF(OR(U$11="",$H200=""),"",
SUMIFS(収穫記録!$P:$P,収穫記録!$D:$D,U$11,収穫記録!$I:$I,$I$5,収穫記録!$J:$J,$I$6,収穫記録!$F:$F,$H200,収穫記録!$B:$B,"&gt;="&amp;$I$3,収穫記録!$B:$B,"&lt;="&amp;$I$4)
/_xlfn.UNIQUE(_xlfn._xlws.FILTER($G:$G,$F:$F=$I$7))
/IF($I$8="総計",1,$J200/10)
),0)</f>
        <v/>
      </c>
      <c r="V200" s="58" t="str" cm="1">
        <f t="array" ref="V200">IFERROR(
IF(OR(V$11="",$H200=""),"",
SUMIFS(収穫記録!$P:$P,収穫記録!$D:$D,V$11,収穫記録!$I:$I,$I$5,収穫記録!$J:$J,$I$6,収穫記録!$F:$F,$H200,収穫記録!$B:$B,"&gt;="&amp;$I$3,収穫記録!$B:$B,"&lt;="&amp;$I$4)
/_xlfn.UNIQUE(_xlfn._xlws.FILTER($G:$G,$F:$F=$I$7))
/IF($I$8="総計",1,$J200/10)
),0)</f>
        <v/>
      </c>
      <c r="W200" s="58" t="str" cm="1">
        <f t="array" ref="W200">IFERROR(
IF(OR(W$11="",$H200=""),"",
SUMIFS(収穫記録!$P:$P,収穫記録!$D:$D,W$11,収穫記録!$I:$I,$I$5,収穫記録!$J:$J,$I$6,収穫記録!$F:$F,$H200,収穫記録!$B:$B,"&gt;="&amp;$I$3,収穫記録!$B:$B,"&lt;="&amp;$I$4)
/_xlfn.UNIQUE(_xlfn._xlws.FILTER($G:$G,$F:$F=$I$7))
/IF($I$8="総計",1,$J200/10)
),0)</f>
        <v/>
      </c>
    </row>
    <row r="201" spans="8:23">
      <c r="H201" s="27"/>
      <c r="I201" s="30"/>
      <c r="J201" s="57"/>
      <c r="K201" s="46" t="str">
        <f t="shared" si="2"/>
        <v/>
      </c>
      <c r="L201" s="47" cm="1">
        <f t="array" ref="L201">IFERROR(
IF(OR(L$11="",$H201=""),"",
SUMIFS(収穫記録!$P:$P,収穫記録!$D:$D,L$11,収穫記録!$I:$I,$I$5,収穫記録!$J:$J,$I$6,収穫記録!$F:$F,$H201,収穫記録!$B:$B,"&gt;="&amp;$I$3,収穫記録!$B:$B,"&lt;="&amp;$I$4)
/_xlfn.UNIQUE(_xlfn._xlws.FILTER($G:$G,$F:$F=$I$7))
/IF($I$8="総計",1,$J201/10)
),0)</f>
        <v>0</v>
      </c>
      <c r="M201" s="58" t="str" cm="1">
        <f t="array" ref="M201">IFERROR(
IF(OR(M$11="",$H201=""),"",
SUMIFS(収穫記録!$P:$P,収穫記録!$D:$D,M$11,収穫記録!$I:$I,$I$5,収穫記録!$J:$J,$I$6,収穫記録!$F:$F,$H201,収穫記録!$B:$B,"&gt;="&amp;$I$3,収穫記録!$B:$B,"&lt;="&amp;$I$4)
/_xlfn.UNIQUE(_xlfn._xlws.FILTER($G:$G,$F:$F=$I$7))
/IF($I$8="総計",1,$J201/10)
),0)</f>
        <v/>
      </c>
      <c r="N201" s="58" t="str" cm="1">
        <f t="array" ref="N201">IFERROR(
IF(OR(N$11="",$H201=""),"",
SUMIFS(収穫記録!$P:$P,収穫記録!$D:$D,N$11,収穫記録!$I:$I,$I$5,収穫記録!$J:$J,$I$6,収穫記録!$F:$F,$H201,収穫記録!$B:$B,"&gt;="&amp;$I$3,収穫記録!$B:$B,"&lt;="&amp;$I$4)
/_xlfn.UNIQUE(_xlfn._xlws.FILTER($G:$G,$F:$F=$I$7))
/IF($I$8="総計",1,$J201/10)
),0)</f>
        <v/>
      </c>
      <c r="O201" s="58" t="str" cm="1">
        <f t="array" ref="O201">IFERROR(
IF(OR(O$11="",$H201=""),"",
SUMIFS(収穫記録!$P:$P,収穫記録!$D:$D,O$11,収穫記録!$I:$I,$I$5,収穫記録!$J:$J,$I$6,収穫記録!$F:$F,$H201,収穫記録!$B:$B,"&gt;="&amp;$I$3,収穫記録!$B:$B,"&lt;="&amp;$I$4)
/_xlfn.UNIQUE(_xlfn._xlws.FILTER($G:$G,$F:$F=$I$7))
/IF($I$8="総計",1,$J201/10)
),0)</f>
        <v/>
      </c>
      <c r="P201" s="58" t="str" cm="1">
        <f t="array" ref="P201">IFERROR(
IF(OR(P$11="",$H201=""),"",
SUMIFS(収穫記録!$P:$P,収穫記録!$D:$D,P$11,収穫記録!$I:$I,$I$5,収穫記録!$J:$J,$I$6,収穫記録!$F:$F,$H201,収穫記録!$B:$B,"&gt;="&amp;$I$3,収穫記録!$B:$B,"&lt;="&amp;$I$4)
/_xlfn.UNIQUE(_xlfn._xlws.FILTER($G:$G,$F:$F=$I$7))
/IF($I$8="総計",1,$J201/10)
),0)</f>
        <v/>
      </c>
      <c r="Q201" s="58" t="str" cm="1">
        <f t="array" ref="Q201">IFERROR(
IF(OR(Q$11="",$H201=""),"",
SUMIFS(収穫記録!$P:$P,収穫記録!$D:$D,Q$11,収穫記録!$I:$I,$I$5,収穫記録!$J:$J,$I$6,収穫記録!$F:$F,$H201,収穫記録!$B:$B,"&gt;="&amp;$I$3,収穫記録!$B:$B,"&lt;="&amp;$I$4)
/_xlfn.UNIQUE(_xlfn._xlws.FILTER($G:$G,$F:$F=$I$7))
/IF($I$8="総計",1,$J201/10)
),0)</f>
        <v/>
      </c>
      <c r="R201" s="58" t="str" cm="1">
        <f t="array" ref="R201">IFERROR(
IF(OR(R$11="",$H201=""),"",
SUMIFS(収穫記録!$P:$P,収穫記録!$D:$D,R$11,収穫記録!$I:$I,$I$5,収穫記録!$J:$J,$I$6,収穫記録!$F:$F,$H201,収穫記録!$B:$B,"&gt;="&amp;$I$3,収穫記録!$B:$B,"&lt;="&amp;$I$4)
/_xlfn.UNIQUE(_xlfn._xlws.FILTER($G:$G,$F:$F=$I$7))
/IF($I$8="総計",1,$J201/10)
),0)</f>
        <v/>
      </c>
      <c r="S201" s="58" t="str" cm="1">
        <f t="array" ref="S201">IFERROR(
IF(OR(S$11="",$H201=""),"",
SUMIFS(収穫記録!$P:$P,収穫記録!$D:$D,S$11,収穫記録!$I:$I,$I$5,収穫記録!$J:$J,$I$6,収穫記録!$F:$F,$H201,収穫記録!$B:$B,"&gt;="&amp;$I$3,収穫記録!$B:$B,"&lt;="&amp;$I$4)
/_xlfn.UNIQUE(_xlfn._xlws.FILTER($G:$G,$F:$F=$I$7))
/IF($I$8="総計",1,$J201/10)
),0)</f>
        <v/>
      </c>
      <c r="T201" s="58" t="str" cm="1">
        <f t="array" ref="T201">IFERROR(
IF(OR(T$11="",$H201=""),"",
SUMIFS(収穫記録!$P:$P,収穫記録!$D:$D,T$11,収穫記録!$I:$I,$I$5,収穫記録!$J:$J,$I$6,収穫記録!$F:$F,$H201,収穫記録!$B:$B,"&gt;="&amp;$I$3,収穫記録!$B:$B,"&lt;="&amp;$I$4)
/_xlfn.UNIQUE(_xlfn._xlws.FILTER($G:$G,$F:$F=$I$7))
/IF($I$8="総計",1,$J201/10)
),0)</f>
        <v/>
      </c>
      <c r="U201" s="58" t="str" cm="1">
        <f t="array" ref="U201">IFERROR(
IF(OR(U$11="",$H201=""),"",
SUMIFS(収穫記録!$P:$P,収穫記録!$D:$D,U$11,収穫記録!$I:$I,$I$5,収穫記録!$J:$J,$I$6,収穫記録!$F:$F,$H201,収穫記録!$B:$B,"&gt;="&amp;$I$3,収穫記録!$B:$B,"&lt;="&amp;$I$4)
/_xlfn.UNIQUE(_xlfn._xlws.FILTER($G:$G,$F:$F=$I$7))
/IF($I$8="総計",1,$J201/10)
),0)</f>
        <v/>
      </c>
      <c r="V201" s="58" t="str" cm="1">
        <f t="array" ref="V201">IFERROR(
IF(OR(V$11="",$H201=""),"",
SUMIFS(収穫記録!$P:$P,収穫記録!$D:$D,V$11,収穫記録!$I:$I,$I$5,収穫記録!$J:$J,$I$6,収穫記録!$F:$F,$H201,収穫記録!$B:$B,"&gt;="&amp;$I$3,収穫記録!$B:$B,"&lt;="&amp;$I$4)
/_xlfn.UNIQUE(_xlfn._xlws.FILTER($G:$G,$F:$F=$I$7))
/IF($I$8="総計",1,$J201/10)
),0)</f>
        <v/>
      </c>
      <c r="W201" s="58" t="str" cm="1">
        <f t="array" ref="W201">IFERROR(
IF(OR(W$11="",$H201=""),"",
SUMIFS(収穫記録!$P:$P,収穫記録!$D:$D,W$11,収穫記録!$I:$I,$I$5,収穫記録!$J:$J,$I$6,収穫記録!$F:$F,$H201,収穫記録!$B:$B,"&gt;="&amp;$I$3,収穫記録!$B:$B,"&lt;="&amp;$I$4)
/_xlfn.UNIQUE(_xlfn._xlws.FILTER($G:$G,$F:$F=$I$7))
/IF($I$8="総計",1,$J201/10)
),0)</f>
        <v/>
      </c>
    </row>
    <row r="202" spans="8:23">
      <c r="H202" s="27"/>
      <c r="I202" s="30"/>
      <c r="J202" s="57"/>
      <c r="K202" s="46" t="str">
        <f t="shared" si="2"/>
        <v/>
      </c>
      <c r="L202" s="47" cm="1">
        <f t="array" ref="L202">IFERROR(
IF(OR(L$11="",$H202=""),"",
SUMIFS(収穫記録!$P:$P,収穫記録!$D:$D,L$11,収穫記録!$I:$I,$I$5,収穫記録!$J:$J,$I$6,収穫記録!$F:$F,$H202,収穫記録!$B:$B,"&gt;="&amp;$I$3,収穫記録!$B:$B,"&lt;="&amp;$I$4)
/_xlfn.UNIQUE(_xlfn._xlws.FILTER($G:$G,$F:$F=$I$7))
/IF($I$8="総計",1,$J202/10)
),0)</f>
        <v>0</v>
      </c>
      <c r="M202" s="58" t="str" cm="1">
        <f t="array" ref="M202">IFERROR(
IF(OR(M$11="",$H202=""),"",
SUMIFS(収穫記録!$P:$P,収穫記録!$D:$D,M$11,収穫記録!$I:$I,$I$5,収穫記録!$J:$J,$I$6,収穫記録!$F:$F,$H202,収穫記録!$B:$B,"&gt;="&amp;$I$3,収穫記録!$B:$B,"&lt;="&amp;$I$4)
/_xlfn.UNIQUE(_xlfn._xlws.FILTER($G:$G,$F:$F=$I$7))
/IF($I$8="総計",1,$J202/10)
),0)</f>
        <v/>
      </c>
      <c r="N202" s="58" t="str" cm="1">
        <f t="array" ref="N202">IFERROR(
IF(OR(N$11="",$H202=""),"",
SUMIFS(収穫記録!$P:$P,収穫記録!$D:$D,N$11,収穫記録!$I:$I,$I$5,収穫記録!$J:$J,$I$6,収穫記録!$F:$F,$H202,収穫記録!$B:$B,"&gt;="&amp;$I$3,収穫記録!$B:$B,"&lt;="&amp;$I$4)
/_xlfn.UNIQUE(_xlfn._xlws.FILTER($G:$G,$F:$F=$I$7))
/IF($I$8="総計",1,$J202/10)
),0)</f>
        <v/>
      </c>
      <c r="O202" s="58" t="str" cm="1">
        <f t="array" ref="O202">IFERROR(
IF(OR(O$11="",$H202=""),"",
SUMIFS(収穫記録!$P:$P,収穫記録!$D:$D,O$11,収穫記録!$I:$I,$I$5,収穫記録!$J:$J,$I$6,収穫記録!$F:$F,$H202,収穫記録!$B:$B,"&gt;="&amp;$I$3,収穫記録!$B:$B,"&lt;="&amp;$I$4)
/_xlfn.UNIQUE(_xlfn._xlws.FILTER($G:$G,$F:$F=$I$7))
/IF($I$8="総計",1,$J202/10)
),0)</f>
        <v/>
      </c>
      <c r="P202" s="58" t="str" cm="1">
        <f t="array" ref="P202">IFERROR(
IF(OR(P$11="",$H202=""),"",
SUMIFS(収穫記録!$P:$P,収穫記録!$D:$D,P$11,収穫記録!$I:$I,$I$5,収穫記録!$J:$J,$I$6,収穫記録!$F:$F,$H202,収穫記録!$B:$B,"&gt;="&amp;$I$3,収穫記録!$B:$B,"&lt;="&amp;$I$4)
/_xlfn.UNIQUE(_xlfn._xlws.FILTER($G:$G,$F:$F=$I$7))
/IF($I$8="総計",1,$J202/10)
),0)</f>
        <v/>
      </c>
      <c r="Q202" s="58" t="str" cm="1">
        <f t="array" ref="Q202">IFERROR(
IF(OR(Q$11="",$H202=""),"",
SUMIFS(収穫記録!$P:$P,収穫記録!$D:$D,Q$11,収穫記録!$I:$I,$I$5,収穫記録!$J:$J,$I$6,収穫記録!$F:$F,$H202,収穫記録!$B:$B,"&gt;="&amp;$I$3,収穫記録!$B:$B,"&lt;="&amp;$I$4)
/_xlfn.UNIQUE(_xlfn._xlws.FILTER($G:$G,$F:$F=$I$7))
/IF($I$8="総計",1,$J202/10)
),0)</f>
        <v/>
      </c>
      <c r="R202" s="58" t="str" cm="1">
        <f t="array" ref="R202">IFERROR(
IF(OR(R$11="",$H202=""),"",
SUMIFS(収穫記録!$P:$P,収穫記録!$D:$D,R$11,収穫記録!$I:$I,$I$5,収穫記録!$J:$J,$I$6,収穫記録!$F:$F,$H202,収穫記録!$B:$B,"&gt;="&amp;$I$3,収穫記録!$B:$B,"&lt;="&amp;$I$4)
/_xlfn.UNIQUE(_xlfn._xlws.FILTER($G:$G,$F:$F=$I$7))
/IF($I$8="総計",1,$J202/10)
),0)</f>
        <v/>
      </c>
      <c r="S202" s="58" t="str" cm="1">
        <f t="array" ref="S202">IFERROR(
IF(OR(S$11="",$H202=""),"",
SUMIFS(収穫記録!$P:$P,収穫記録!$D:$D,S$11,収穫記録!$I:$I,$I$5,収穫記録!$J:$J,$I$6,収穫記録!$F:$F,$H202,収穫記録!$B:$B,"&gt;="&amp;$I$3,収穫記録!$B:$B,"&lt;="&amp;$I$4)
/_xlfn.UNIQUE(_xlfn._xlws.FILTER($G:$G,$F:$F=$I$7))
/IF($I$8="総計",1,$J202/10)
),0)</f>
        <v/>
      </c>
      <c r="T202" s="58" t="str" cm="1">
        <f t="array" ref="T202">IFERROR(
IF(OR(T$11="",$H202=""),"",
SUMIFS(収穫記録!$P:$P,収穫記録!$D:$D,T$11,収穫記録!$I:$I,$I$5,収穫記録!$J:$J,$I$6,収穫記録!$F:$F,$H202,収穫記録!$B:$B,"&gt;="&amp;$I$3,収穫記録!$B:$B,"&lt;="&amp;$I$4)
/_xlfn.UNIQUE(_xlfn._xlws.FILTER($G:$G,$F:$F=$I$7))
/IF($I$8="総計",1,$J202/10)
),0)</f>
        <v/>
      </c>
      <c r="U202" s="58" t="str" cm="1">
        <f t="array" ref="U202">IFERROR(
IF(OR(U$11="",$H202=""),"",
SUMIFS(収穫記録!$P:$P,収穫記録!$D:$D,U$11,収穫記録!$I:$I,$I$5,収穫記録!$J:$J,$I$6,収穫記録!$F:$F,$H202,収穫記録!$B:$B,"&gt;="&amp;$I$3,収穫記録!$B:$B,"&lt;="&amp;$I$4)
/_xlfn.UNIQUE(_xlfn._xlws.FILTER($G:$G,$F:$F=$I$7))
/IF($I$8="総計",1,$J202/10)
),0)</f>
        <v/>
      </c>
      <c r="V202" s="58" t="str" cm="1">
        <f t="array" ref="V202">IFERROR(
IF(OR(V$11="",$H202=""),"",
SUMIFS(収穫記録!$P:$P,収穫記録!$D:$D,V$11,収穫記録!$I:$I,$I$5,収穫記録!$J:$J,$I$6,収穫記録!$F:$F,$H202,収穫記録!$B:$B,"&gt;="&amp;$I$3,収穫記録!$B:$B,"&lt;="&amp;$I$4)
/_xlfn.UNIQUE(_xlfn._xlws.FILTER($G:$G,$F:$F=$I$7))
/IF($I$8="総計",1,$J202/10)
),0)</f>
        <v/>
      </c>
      <c r="W202" s="58" t="str" cm="1">
        <f t="array" ref="W202">IFERROR(
IF(OR(W$11="",$H202=""),"",
SUMIFS(収穫記録!$P:$P,収穫記録!$D:$D,W$11,収穫記録!$I:$I,$I$5,収穫記録!$J:$J,$I$6,収穫記録!$F:$F,$H202,収穫記録!$B:$B,"&gt;="&amp;$I$3,収穫記録!$B:$B,"&lt;="&amp;$I$4)
/_xlfn.UNIQUE(_xlfn._xlws.FILTER($G:$G,$F:$F=$I$7))
/IF($I$8="総計",1,$J202/10)
),0)</f>
        <v/>
      </c>
    </row>
    <row r="203" spans="8:23">
      <c r="H203" s="27"/>
      <c r="I203" s="30"/>
      <c r="J203" s="57"/>
      <c r="K203" s="46" t="str">
        <f t="shared" si="2"/>
        <v/>
      </c>
      <c r="L203" s="47" cm="1">
        <f t="array" ref="L203">IFERROR(
IF(OR(L$11="",$H203=""),"",
SUMIFS(収穫記録!$P:$P,収穫記録!$D:$D,L$11,収穫記録!$I:$I,$I$5,収穫記録!$J:$J,$I$6,収穫記録!$F:$F,$H203,収穫記録!$B:$B,"&gt;="&amp;$I$3,収穫記録!$B:$B,"&lt;="&amp;$I$4)
/_xlfn.UNIQUE(_xlfn._xlws.FILTER($G:$G,$F:$F=$I$7))
/IF($I$8="総計",1,$J203/10)
),0)</f>
        <v>0</v>
      </c>
      <c r="M203" s="58" t="str" cm="1">
        <f t="array" ref="M203">IFERROR(
IF(OR(M$11="",$H203=""),"",
SUMIFS(収穫記録!$P:$P,収穫記録!$D:$D,M$11,収穫記録!$I:$I,$I$5,収穫記録!$J:$J,$I$6,収穫記録!$F:$F,$H203,収穫記録!$B:$B,"&gt;="&amp;$I$3,収穫記録!$B:$B,"&lt;="&amp;$I$4)
/_xlfn.UNIQUE(_xlfn._xlws.FILTER($G:$G,$F:$F=$I$7))
/IF($I$8="総計",1,$J203/10)
),0)</f>
        <v/>
      </c>
      <c r="N203" s="58" t="str" cm="1">
        <f t="array" ref="N203">IFERROR(
IF(OR(N$11="",$H203=""),"",
SUMIFS(収穫記録!$P:$P,収穫記録!$D:$D,N$11,収穫記録!$I:$I,$I$5,収穫記録!$J:$J,$I$6,収穫記録!$F:$F,$H203,収穫記録!$B:$B,"&gt;="&amp;$I$3,収穫記録!$B:$B,"&lt;="&amp;$I$4)
/_xlfn.UNIQUE(_xlfn._xlws.FILTER($G:$G,$F:$F=$I$7))
/IF($I$8="総計",1,$J203/10)
),0)</f>
        <v/>
      </c>
      <c r="O203" s="58" t="str" cm="1">
        <f t="array" ref="O203">IFERROR(
IF(OR(O$11="",$H203=""),"",
SUMIFS(収穫記録!$P:$P,収穫記録!$D:$D,O$11,収穫記録!$I:$I,$I$5,収穫記録!$J:$J,$I$6,収穫記録!$F:$F,$H203,収穫記録!$B:$B,"&gt;="&amp;$I$3,収穫記録!$B:$B,"&lt;="&amp;$I$4)
/_xlfn.UNIQUE(_xlfn._xlws.FILTER($G:$G,$F:$F=$I$7))
/IF($I$8="総計",1,$J203/10)
),0)</f>
        <v/>
      </c>
      <c r="P203" s="58" t="str" cm="1">
        <f t="array" ref="P203">IFERROR(
IF(OR(P$11="",$H203=""),"",
SUMIFS(収穫記録!$P:$P,収穫記録!$D:$D,P$11,収穫記録!$I:$I,$I$5,収穫記録!$J:$J,$I$6,収穫記録!$F:$F,$H203,収穫記録!$B:$B,"&gt;="&amp;$I$3,収穫記録!$B:$B,"&lt;="&amp;$I$4)
/_xlfn.UNIQUE(_xlfn._xlws.FILTER($G:$G,$F:$F=$I$7))
/IF($I$8="総計",1,$J203/10)
),0)</f>
        <v/>
      </c>
      <c r="Q203" s="58" t="str" cm="1">
        <f t="array" ref="Q203">IFERROR(
IF(OR(Q$11="",$H203=""),"",
SUMIFS(収穫記録!$P:$P,収穫記録!$D:$D,Q$11,収穫記録!$I:$I,$I$5,収穫記録!$J:$J,$I$6,収穫記録!$F:$F,$H203,収穫記録!$B:$B,"&gt;="&amp;$I$3,収穫記録!$B:$B,"&lt;="&amp;$I$4)
/_xlfn.UNIQUE(_xlfn._xlws.FILTER($G:$G,$F:$F=$I$7))
/IF($I$8="総計",1,$J203/10)
),0)</f>
        <v/>
      </c>
      <c r="R203" s="58" t="str" cm="1">
        <f t="array" ref="R203">IFERROR(
IF(OR(R$11="",$H203=""),"",
SUMIFS(収穫記録!$P:$P,収穫記録!$D:$D,R$11,収穫記録!$I:$I,$I$5,収穫記録!$J:$J,$I$6,収穫記録!$F:$F,$H203,収穫記録!$B:$B,"&gt;="&amp;$I$3,収穫記録!$B:$B,"&lt;="&amp;$I$4)
/_xlfn.UNIQUE(_xlfn._xlws.FILTER($G:$G,$F:$F=$I$7))
/IF($I$8="総計",1,$J203/10)
),0)</f>
        <v/>
      </c>
      <c r="S203" s="58" t="str" cm="1">
        <f t="array" ref="S203">IFERROR(
IF(OR(S$11="",$H203=""),"",
SUMIFS(収穫記録!$P:$P,収穫記録!$D:$D,S$11,収穫記録!$I:$I,$I$5,収穫記録!$J:$J,$I$6,収穫記録!$F:$F,$H203,収穫記録!$B:$B,"&gt;="&amp;$I$3,収穫記録!$B:$B,"&lt;="&amp;$I$4)
/_xlfn.UNIQUE(_xlfn._xlws.FILTER($G:$G,$F:$F=$I$7))
/IF($I$8="総計",1,$J203/10)
),0)</f>
        <v/>
      </c>
      <c r="T203" s="58" t="str" cm="1">
        <f t="array" ref="T203">IFERROR(
IF(OR(T$11="",$H203=""),"",
SUMIFS(収穫記録!$P:$P,収穫記録!$D:$D,T$11,収穫記録!$I:$I,$I$5,収穫記録!$J:$J,$I$6,収穫記録!$F:$F,$H203,収穫記録!$B:$B,"&gt;="&amp;$I$3,収穫記録!$B:$B,"&lt;="&amp;$I$4)
/_xlfn.UNIQUE(_xlfn._xlws.FILTER($G:$G,$F:$F=$I$7))
/IF($I$8="総計",1,$J203/10)
),0)</f>
        <v/>
      </c>
      <c r="U203" s="58" t="str" cm="1">
        <f t="array" ref="U203">IFERROR(
IF(OR(U$11="",$H203=""),"",
SUMIFS(収穫記録!$P:$P,収穫記録!$D:$D,U$11,収穫記録!$I:$I,$I$5,収穫記録!$J:$J,$I$6,収穫記録!$F:$F,$H203,収穫記録!$B:$B,"&gt;="&amp;$I$3,収穫記録!$B:$B,"&lt;="&amp;$I$4)
/_xlfn.UNIQUE(_xlfn._xlws.FILTER($G:$G,$F:$F=$I$7))
/IF($I$8="総計",1,$J203/10)
),0)</f>
        <v/>
      </c>
      <c r="V203" s="58" t="str" cm="1">
        <f t="array" ref="V203">IFERROR(
IF(OR(V$11="",$H203=""),"",
SUMIFS(収穫記録!$P:$P,収穫記録!$D:$D,V$11,収穫記録!$I:$I,$I$5,収穫記録!$J:$J,$I$6,収穫記録!$F:$F,$H203,収穫記録!$B:$B,"&gt;="&amp;$I$3,収穫記録!$B:$B,"&lt;="&amp;$I$4)
/_xlfn.UNIQUE(_xlfn._xlws.FILTER($G:$G,$F:$F=$I$7))
/IF($I$8="総計",1,$J203/10)
),0)</f>
        <v/>
      </c>
      <c r="W203" s="58" t="str" cm="1">
        <f t="array" ref="W203">IFERROR(
IF(OR(W$11="",$H203=""),"",
SUMIFS(収穫記録!$P:$P,収穫記録!$D:$D,W$11,収穫記録!$I:$I,$I$5,収穫記録!$J:$J,$I$6,収穫記録!$F:$F,$H203,収穫記録!$B:$B,"&gt;="&amp;$I$3,収穫記録!$B:$B,"&lt;="&amp;$I$4)
/_xlfn.UNIQUE(_xlfn._xlws.FILTER($G:$G,$F:$F=$I$7))
/IF($I$8="総計",1,$J203/10)
),0)</f>
        <v/>
      </c>
    </row>
    <row r="204" spans="8:23">
      <c r="H204" s="27"/>
      <c r="I204" s="30"/>
      <c r="J204" s="57"/>
      <c r="K204" s="46" t="str">
        <f t="shared" si="2"/>
        <v/>
      </c>
      <c r="L204" s="47" cm="1">
        <f t="array" ref="L204">IFERROR(
IF(OR(L$11="",$H204=""),"",
SUMIFS(収穫記録!$P:$P,収穫記録!$D:$D,L$11,収穫記録!$I:$I,$I$5,収穫記録!$J:$J,$I$6,収穫記録!$F:$F,$H204,収穫記録!$B:$B,"&gt;="&amp;$I$3,収穫記録!$B:$B,"&lt;="&amp;$I$4)
/_xlfn.UNIQUE(_xlfn._xlws.FILTER($G:$G,$F:$F=$I$7))
/IF($I$8="総計",1,$J204/10)
),0)</f>
        <v>0</v>
      </c>
      <c r="M204" s="58" t="str" cm="1">
        <f t="array" ref="M204">IFERROR(
IF(OR(M$11="",$H204=""),"",
SUMIFS(収穫記録!$P:$P,収穫記録!$D:$D,M$11,収穫記録!$I:$I,$I$5,収穫記録!$J:$J,$I$6,収穫記録!$F:$F,$H204,収穫記録!$B:$B,"&gt;="&amp;$I$3,収穫記録!$B:$B,"&lt;="&amp;$I$4)
/_xlfn.UNIQUE(_xlfn._xlws.FILTER($G:$G,$F:$F=$I$7))
/IF($I$8="総計",1,$J204/10)
),0)</f>
        <v/>
      </c>
      <c r="N204" s="58" t="str" cm="1">
        <f t="array" ref="N204">IFERROR(
IF(OR(N$11="",$H204=""),"",
SUMIFS(収穫記録!$P:$P,収穫記録!$D:$D,N$11,収穫記録!$I:$I,$I$5,収穫記録!$J:$J,$I$6,収穫記録!$F:$F,$H204,収穫記録!$B:$B,"&gt;="&amp;$I$3,収穫記録!$B:$B,"&lt;="&amp;$I$4)
/_xlfn.UNIQUE(_xlfn._xlws.FILTER($G:$G,$F:$F=$I$7))
/IF($I$8="総計",1,$J204/10)
),0)</f>
        <v/>
      </c>
      <c r="O204" s="58" t="str" cm="1">
        <f t="array" ref="O204">IFERROR(
IF(OR(O$11="",$H204=""),"",
SUMIFS(収穫記録!$P:$P,収穫記録!$D:$D,O$11,収穫記録!$I:$I,$I$5,収穫記録!$J:$J,$I$6,収穫記録!$F:$F,$H204,収穫記録!$B:$B,"&gt;="&amp;$I$3,収穫記録!$B:$B,"&lt;="&amp;$I$4)
/_xlfn.UNIQUE(_xlfn._xlws.FILTER($G:$G,$F:$F=$I$7))
/IF($I$8="総計",1,$J204/10)
),0)</f>
        <v/>
      </c>
      <c r="P204" s="58" t="str" cm="1">
        <f t="array" ref="P204">IFERROR(
IF(OR(P$11="",$H204=""),"",
SUMIFS(収穫記録!$P:$P,収穫記録!$D:$D,P$11,収穫記録!$I:$I,$I$5,収穫記録!$J:$J,$I$6,収穫記録!$F:$F,$H204,収穫記録!$B:$B,"&gt;="&amp;$I$3,収穫記録!$B:$B,"&lt;="&amp;$I$4)
/_xlfn.UNIQUE(_xlfn._xlws.FILTER($G:$G,$F:$F=$I$7))
/IF($I$8="総計",1,$J204/10)
),0)</f>
        <v/>
      </c>
      <c r="Q204" s="58" t="str" cm="1">
        <f t="array" ref="Q204">IFERROR(
IF(OR(Q$11="",$H204=""),"",
SUMIFS(収穫記録!$P:$P,収穫記録!$D:$D,Q$11,収穫記録!$I:$I,$I$5,収穫記録!$J:$J,$I$6,収穫記録!$F:$F,$H204,収穫記録!$B:$B,"&gt;="&amp;$I$3,収穫記録!$B:$B,"&lt;="&amp;$I$4)
/_xlfn.UNIQUE(_xlfn._xlws.FILTER($G:$G,$F:$F=$I$7))
/IF($I$8="総計",1,$J204/10)
),0)</f>
        <v/>
      </c>
      <c r="R204" s="58" t="str" cm="1">
        <f t="array" ref="R204">IFERROR(
IF(OR(R$11="",$H204=""),"",
SUMIFS(収穫記録!$P:$P,収穫記録!$D:$D,R$11,収穫記録!$I:$I,$I$5,収穫記録!$J:$J,$I$6,収穫記録!$F:$F,$H204,収穫記録!$B:$B,"&gt;="&amp;$I$3,収穫記録!$B:$B,"&lt;="&amp;$I$4)
/_xlfn.UNIQUE(_xlfn._xlws.FILTER($G:$G,$F:$F=$I$7))
/IF($I$8="総計",1,$J204/10)
),0)</f>
        <v/>
      </c>
      <c r="S204" s="58" t="str" cm="1">
        <f t="array" ref="S204">IFERROR(
IF(OR(S$11="",$H204=""),"",
SUMIFS(収穫記録!$P:$P,収穫記録!$D:$D,S$11,収穫記録!$I:$I,$I$5,収穫記録!$J:$J,$I$6,収穫記録!$F:$F,$H204,収穫記録!$B:$B,"&gt;="&amp;$I$3,収穫記録!$B:$B,"&lt;="&amp;$I$4)
/_xlfn.UNIQUE(_xlfn._xlws.FILTER($G:$G,$F:$F=$I$7))
/IF($I$8="総計",1,$J204/10)
),0)</f>
        <v/>
      </c>
      <c r="T204" s="58" t="str" cm="1">
        <f t="array" ref="T204">IFERROR(
IF(OR(T$11="",$H204=""),"",
SUMIFS(収穫記録!$P:$P,収穫記録!$D:$D,T$11,収穫記録!$I:$I,$I$5,収穫記録!$J:$J,$I$6,収穫記録!$F:$F,$H204,収穫記録!$B:$B,"&gt;="&amp;$I$3,収穫記録!$B:$B,"&lt;="&amp;$I$4)
/_xlfn.UNIQUE(_xlfn._xlws.FILTER($G:$G,$F:$F=$I$7))
/IF($I$8="総計",1,$J204/10)
),0)</f>
        <v/>
      </c>
      <c r="U204" s="58" t="str" cm="1">
        <f t="array" ref="U204">IFERROR(
IF(OR(U$11="",$H204=""),"",
SUMIFS(収穫記録!$P:$P,収穫記録!$D:$D,U$11,収穫記録!$I:$I,$I$5,収穫記録!$J:$J,$I$6,収穫記録!$F:$F,$H204,収穫記録!$B:$B,"&gt;="&amp;$I$3,収穫記録!$B:$B,"&lt;="&amp;$I$4)
/_xlfn.UNIQUE(_xlfn._xlws.FILTER($G:$G,$F:$F=$I$7))
/IF($I$8="総計",1,$J204/10)
),0)</f>
        <v/>
      </c>
      <c r="V204" s="58" t="str" cm="1">
        <f t="array" ref="V204">IFERROR(
IF(OR(V$11="",$H204=""),"",
SUMIFS(収穫記録!$P:$P,収穫記録!$D:$D,V$11,収穫記録!$I:$I,$I$5,収穫記録!$J:$J,$I$6,収穫記録!$F:$F,$H204,収穫記録!$B:$B,"&gt;="&amp;$I$3,収穫記録!$B:$B,"&lt;="&amp;$I$4)
/_xlfn.UNIQUE(_xlfn._xlws.FILTER($G:$G,$F:$F=$I$7))
/IF($I$8="総計",1,$J204/10)
),0)</f>
        <v/>
      </c>
      <c r="W204" s="58" t="str" cm="1">
        <f t="array" ref="W204">IFERROR(
IF(OR(W$11="",$H204=""),"",
SUMIFS(収穫記録!$P:$P,収穫記録!$D:$D,W$11,収穫記録!$I:$I,$I$5,収穫記録!$J:$J,$I$6,収穫記録!$F:$F,$H204,収穫記録!$B:$B,"&gt;="&amp;$I$3,収穫記録!$B:$B,"&lt;="&amp;$I$4)
/_xlfn.UNIQUE(_xlfn._xlws.FILTER($G:$G,$F:$F=$I$7))
/IF($I$8="総計",1,$J204/10)
),0)</f>
        <v/>
      </c>
    </row>
    <row r="205" spans="8:23">
      <c r="H205" s="27"/>
      <c r="I205" s="30"/>
      <c r="J205" s="57"/>
      <c r="K205" s="46" t="str">
        <f t="shared" ref="K205:K268" si="3">IF(H205="","",SUM(L205:W205))</f>
        <v/>
      </c>
      <c r="L205" s="47" cm="1">
        <f t="array" ref="L205">IFERROR(
IF(OR(L$11="",$H205=""),"",
SUMIFS(収穫記録!$P:$P,収穫記録!$D:$D,L$11,収穫記録!$I:$I,$I$5,収穫記録!$J:$J,$I$6,収穫記録!$F:$F,$H205,収穫記録!$B:$B,"&gt;="&amp;$I$3,収穫記録!$B:$B,"&lt;="&amp;$I$4)
/_xlfn.UNIQUE(_xlfn._xlws.FILTER($G:$G,$F:$F=$I$7))
/IF($I$8="総計",1,$J205/10)
),0)</f>
        <v>0</v>
      </c>
      <c r="M205" s="58" t="str" cm="1">
        <f t="array" ref="M205">IFERROR(
IF(OR(M$11="",$H205=""),"",
SUMIFS(収穫記録!$P:$P,収穫記録!$D:$D,M$11,収穫記録!$I:$I,$I$5,収穫記録!$J:$J,$I$6,収穫記録!$F:$F,$H205,収穫記録!$B:$B,"&gt;="&amp;$I$3,収穫記録!$B:$B,"&lt;="&amp;$I$4)
/_xlfn.UNIQUE(_xlfn._xlws.FILTER($G:$G,$F:$F=$I$7))
/IF($I$8="総計",1,$J205/10)
),0)</f>
        <v/>
      </c>
      <c r="N205" s="58" t="str" cm="1">
        <f t="array" ref="N205">IFERROR(
IF(OR(N$11="",$H205=""),"",
SUMIFS(収穫記録!$P:$P,収穫記録!$D:$D,N$11,収穫記録!$I:$I,$I$5,収穫記録!$J:$J,$I$6,収穫記録!$F:$F,$H205,収穫記録!$B:$B,"&gt;="&amp;$I$3,収穫記録!$B:$B,"&lt;="&amp;$I$4)
/_xlfn.UNIQUE(_xlfn._xlws.FILTER($G:$G,$F:$F=$I$7))
/IF($I$8="総計",1,$J205/10)
),0)</f>
        <v/>
      </c>
      <c r="O205" s="58" t="str" cm="1">
        <f t="array" ref="O205">IFERROR(
IF(OR(O$11="",$H205=""),"",
SUMIFS(収穫記録!$P:$P,収穫記録!$D:$D,O$11,収穫記録!$I:$I,$I$5,収穫記録!$J:$J,$I$6,収穫記録!$F:$F,$H205,収穫記録!$B:$B,"&gt;="&amp;$I$3,収穫記録!$B:$B,"&lt;="&amp;$I$4)
/_xlfn.UNIQUE(_xlfn._xlws.FILTER($G:$G,$F:$F=$I$7))
/IF($I$8="総計",1,$J205/10)
),0)</f>
        <v/>
      </c>
      <c r="P205" s="58" t="str" cm="1">
        <f t="array" ref="P205">IFERROR(
IF(OR(P$11="",$H205=""),"",
SUMIFS(収穫記録!$P:$P,収穫記録!$D:$D,P$11,収穫記録!$I:$I,$I$5,収穫記録!$J:$J,$I$6,収穫記録!$F:$F,$H205,収穫記録!$B:$B,"&gt;="&amp;$I$3,収穫記録!$B:$B,"&lt;="&amp;$I$4)
/_xlfn.UNIQUE(_xlfn._xlws.FILTER($G:$G,$F:$F=$I$7))
/IF($I$8="総計",1,$J205/10)
),0)</f>
        <v/>
      </c>
      <c r="Q205" s="58" t="str" cm="1">
        <f t="array" ref="Q205">IFERROR(
IF(OR(Q$11="",$H205=""),"",
SUMIFS(収穫記録!$P:$P,収穫記録!$D:$D,Q$11,収穫記録!$I:$I,$I$5,収穫記録!$J:$J,$I$6,収穫記録!$F:$F,$H205,収穫記録!$B:$B,"&gt;="&amp;$I$3,収穫記録!$B:$B,"&lt;="&amp;$I$4)
/_xlfn.UNIQUE(_xlfn._xlws.FILTER($G:$G,$F:$F=$I$7))
/IF($I$8="総計",1,$J205/10)
),0)</f>
        <v/>
      </c>
      <c r="R205" s="58" t="str" cm="1">
        <f t="array" ref="R205">IFERROR(
IF(OR(R$11="",$H205=""),"",
SUMIFS(収穫記録!$P:$P,収穫記録!$D:$D,R$11,収穫記録!$I:$I,$I$5,収穫記録!$J:$J,$I$6,収穫記録!$F:$F,$H205,収穫記録!$B:$B,"&gt;="&amp;$I$3,収穫記録!$B:$B,"&lt;="&amp;$I$4)
/_xlfn.UNIQUE(_xlfn._xlws.FILTER($G:$G,$F:$F=$I$7))
/IF($I$8="総計",1,$J205/10)
),0)</f>
        <v/>
      </c>
      <c r="S205" s="58" t="str" cm="1">
        <f t="array" ref="S205">IFERROR(
IF(OR(S$11="",$H205=""),"",
SUMIFS(収穫記録!$P:$P,収穫記録!$D:$D,S$11,収穫記録!$I:$I,$I$5,収穫記録!$J:$J,$I$6,収穫記録!$F:$F,$H205,収穫記録!$B:$B,"&gt;="&amp;$I$3,収穫記録!$B:$B,"&lt;="&amp;$I$4)
/_xlfn.UNIQUE(_xlfn._xlws.FILTER($G:$G,$F:$F=$I$7))
/IF($I$8="総計",1,$J205/10)
),0)</f>
        <v/>
      </c>
      <c r="T205" s="58" t="str" cm="1">
        <f t="array" ref="T205">IFERROR(
IF(OR(T$11="",$H205=""),"",
SUMIFS(収穫記録!$P:$P,収穫記録!$D:$D,T$11,収穫記録!$I:$I,$I$5,収穫記録!$J:$J,$I$6,収穫記録!$F:$F,$H205,収穫記録!$B:$B,"&gt;="&amp;$I$3,収穫記録!$B:$B,"&lt;="&amp;$I$4)
/_xlfn.UNIQUE(_xlfn._xlws.FILTER($G:$G,$F:$F=$I$7))
/IF($I$8="総計",1,$J205/10)
),0)</f>
        <v/>
      </c>
      <c r="U205" s="58" t="str" cm="1">
        <f t="array" ref="U205">IFERROR(
IF(OR(U$11="",$H205=""),"",
SUMIFS(収穫記録!$P:$P,収穫記録!$D:$D,U$11,収穫記録!$I:$I,$I$5,収穫記録!$J:$J,$I$6,収穫記録!$F:$F,$H205,収穫記録!$B:$B,"&gt;="&amp;$I$3,収穫記録!$B:$B,"&lt;="&amp;$I$4)
/_xlfn.UNIQUE(_xlfn._xlws.FILTER($G:$G,$F:$F=$I$7))
/IF($I$8="総計",1,$J205/10)
),0)</f>
        <v/>
      </c>
      <c r="V205" s="58" t="str" cm="1">
        <f t="array" ref="V205">IFERROR(
IF(OR(V$11="",$H205=""),"",
SUMIFS(収穫記録!$P:$P,収穫記録!$D:$D,V$11,収穫記録!$I:$I,$I$5,収穫記録!$J:$J,$I$6,収穫記録!$F:$F,$H205,収穫記録!$B:$B,"&gt;="&amp;$I$3,収穫記録!$B:$B,"&lt;="&amp;$I$4)
/_xlfn.UNIQUE(_xlfn._xlws.FILTER($G:$G,$F:$F=$I$7))
/IF($I$8="総計",1,$J205/10)
),0)</f>
        <v/>
      </c>
      <c r="W205" s="58" t="str" cm="1">
        <f t="array" ref="W205">IFERROR(
IF(OR(W$11="",$H205=""),"",
SUMIFS(収穫記録!$P:$P,収穫記録!$D:$D,W$11,収穫記録!$I:$I,$I$5,収穫記録!$J:$J,$I$6,収穫記録!$F:$F,$H205,収穫記録!$B:$B,"&gt;="&amp;$I$3,収穫記録!$B:$B,"&lt;="&amp;$I$4)
/_xlfn.UNIQUE(_xlfn._xlws.FILTER($G:$G,$F:$F=$I$7))
/IF($I$8="総計",1,$J205/10)
),0)</f>
        <v/>
      </c>
    </row>
    <row r="206" spans="8:23">
      <c r="H206" s="27"/>
      <c r="I206" s="30"/>
      <c r="J206" s="57"/>
      <c r="K206" s="46" t="str">
        <f t="shared" si="3"/>
        <v/>
      </c>
      <c r="L206" s="47" cm="1">
        <f t="array" ref="L206">IFERROR(
IF(OR(L$11="",$H206=""),"",
SUMIFS(収穫記録!$P:$P,収穫記録!$D:$D,L$11,収穫記録!$I:$I,$I$5,収穫記録!$J:$J,$I$6,収穫記録!$F:$F,$H206,収穫記録!$B:$B,"&gt;="&amp;$I$3,収穫記録!$B:$B,"&lt;="&amp;$I$4)
/_xlfn.UNIQUE(_xlfn._xlws.FILTER($G:$G,$F:$F=$I$7))
/IF($I$8="総計",1,$J206/10)
),0)</f>
        <v>0</v>
      </c>
      <c r="M206" s="58" t="str" cm="1">
        <f t="array" ref="M206">IFERROR(
IF(OR(M$11="",$H206=""),"",
SUMIFS(収穫記録!$P:$P,収穫記録!$D:$D,M$11,収穫記録!$I:$I,$I$5,収穫記録!$J:$J,$I$6,収穫記録!$F:$F,$H206,収穫記録!$B:$B,"&gt;="&amp;$I$3,収穫記録!$B:$B,"&lt;="&amp;$I$4)
/_xlfn.UNIQUE(_xlfn._xlws.FILTER($G:$G,$F:$F=$I$7))
/IF($I$8="総計",1,$J206/10)
),0)</f>
        <v/>
      </c>
      <c r="N206" s="58" t="str" cm="1">
        <f t="array" ref="N206">IFERROR(
IF(OR(N$11="",$H206=""),"",
SUMIFS(収穫記録!$P:$P,収穫記録!$D:$D,N$11,収穫記録!$I:$I,$I$5,収穫記録!$J:$J,$I$6,収穫記録!$F:$F,$H206,収穫記録!$B:$B,"&gt;="&amp;$I$3,収穫記録!$B:$B,"&lt;="&amp;$I$4)
/_xlfn.UNIQUE(_xlfn._xlws.FILTER($G:$G,$F:$F=$I$7))
/IF($I$8="総計",1,$J206/10)
),0)</f>
        <v/>
      </c>
      <c r="O206" s="58" t="str" cm="1">
        <f t="array" ref="O206">IFERROR(
IF(OR(O$11="",$H206=""),"",
SUMIFS(収穫記録!$P:$P,収穫記録!$D:$D,O$11,収穫記録!$I:$I,$I$5,収穫記録!$J:$J,$I$6,収穫記録!$F:$F,$H206,収穫記録!$B:$B,"&gt;="&amp;$I$3,収穫記録!$B:$B,"&lt;="&amp;$I$4)
/_xlfn.UNIQUE(_xlfn._xlws.FILTER($G:$G,$F:$F=$I$7))
/IF($I$8="総計",1,$J206/10)
),0)</f>
        <v/>
      </c>
      <c r="P206" s="58" t="str" cm="1">
        <f t="array" ref="P206">IFERROR(
IF(OR(P$11="",$H206=""),"",
SUMIFS(収穫記録!$P:$P,収穫記録!$D:$D,P$11,収穫記録!$I:$I,$I$5,収穫記録!$J:$J,$I$6,収穫記録!$F:$F,$H206,収穫記録!$B:$B,"&gt;="&amp;$I$3,収穫記録!$B:$B,"&lt;="&amp;$I$4)
/_xlfn.UNIQUE(_xlfn._xlws.FILTER($G:$G,$F:$F=$I$7))
/IF($I$8="総計",1,$J206/10)
),0)</f>
        <v/>
      </c>
      <c r="Q206" s="58" t="str" cm="1">
        <f t="array" ref="Q206">IFERROR(
IF(OR(Q$11="",$H206=""),"",
SUMIFS(収穫記録!$P:$P,収穫記録!$D:$D,Q$11,収穫記録!$I:$I,$I$5,収穫記録!$J:$J,$I$6,収穫記録!$F:$F,$H206,収穫記録!$B:$B,"&gt;="&amp;$I$3,収穫記録!$B:$B,"&lt;="&amp;$I$4)
/_xlfn.UNIQUE(_xlfn._xlws.FILTER($G:$G,$F:$F=$I$7))
/IF($I$8="総計",1,$J206/10)
),0)</f>
        <v/>
      </c>
      <c r="R206" s="58" t="str" cm="1">
        <f t="array" ref="R206">IFERROR(
IF(OR(R$11="",$H206=""),"",
SUMIFS(収穫記録!$P:$P,収穫記録!$D:$D,R$11,収穫記録!$I:$I,$I$5,収穫記録!$J:$J,$I$6,収穫記録!$F:$F,$H206,収穫記録!$B:$B,"&gt;="&amp;$I$3,収穫記録!$B:$B,"&lt;="&amp;$I$4)
/_xlfn.UNIQUE(_xlfn._xlws.FILTER($G:$G,$F:$F=$I$7))
/IF($I$8="総計",1,$J206/10)
),0)</f>
        <v/>
      </c>
      <c r="S206" s="58" t="str" cm="1">
        <f t="array" ref="S206">IFERROR(
IF(OR(S$11="",$H206=""),"",
SUMIFS(収穫記録!$P:$P,収穫記録!$D:$D,S$11,収穫記録!$I:$I,$I$5,収穫記録!$J:$J,$I$6,収穫記録!$F:$F,$H206,収穫記録!$B:$B,"&gt;="&amp;$I$3,収穫記録!$B:$B,"&lt;="&amp;$I$4)
/_xlfn.UNIQUE(_xlfn._xlws.FILTER($G:$G,$F:$F=$I$7))
/IF($I$8="総計",1,$J206/10)
),0)</f>
        <v/>
      </c>
      <c r="T206" s="58" t="str" cm="1">
        <f t="array" ref="T206">IFERROR(
IF(OR(T$11="",$H206=""),"",
SUMIFS(収穫記録!$P:$P,収穫記録!$D:$D,T$11,収穫記録!$I:$I,$I$5,収穫記録!$J:$J,$I$6,収穫記録!$F:$F,$H206,収穫記録!$B:$B,"&gt;="&amp;$I$3,収穫記録!$B:$B,"&lt;="&amp;$I$4)
/_xlfn.UNIQUE(_xlfn._xlws.FILTER($G:$G,$F:$F=$I$7))
/IF($I$8="総計",1,$J206/10)
),0)</f>
        <v/>
      </c>
      <c r="U206" s="58" t="str" cm="1">
        <f t="array" ref="U206">IFERROR(
IF(OR(U$11="",$H206=""),"",
SUMIFS(収穫記録!$P:$P,収穫記録!$D:$D,U$11,収穫記録!$I:$I,$I$5,収穫記録!$J:$J,$I$6,収穫記録!$F:$F,$H206,収穫記録!$B:$B,"&gt;="&amp;$I$3,収穫記録!$B:$B,"&lt;="&amp;$I$4)
/_xlfn.UNIQUE(_xlfn._xlws.FILTER($G:$G,$F:$F=$I$7))
/IF($I$8="総計",1,$J206/10)
),0)</f>
        <v/>
      </c>
      <c r="V206" s="58" t="str" cm="1">
        <f t="array" ref="V206">IFERROR(
IF(OR(V$11="",$H206=""),"",
SUMIFS(収穫記録!$P:$P,収穫記録!$D:$D,V$11,収穫記録!$I:$I,$I$5,収穫記録!$J:$J,$I$6,収穫記録!$F:$F,$H206,収穫記録!$B:$B,"&gt;="&amp;$I$3,収穫記録!$B:$B,"&lt;="&amp;$I$4)
/_xlfn.UNIQUE(_xlfn._xlws.FILTER($G:$G,$F:$F=$I$7))
/IF($I$8="総計",1,$J206/10)
),0)</f>
        <v/>
      </c>
      <c r="W206" s="58" t="str" cm="1">
        <f t="array" ref="W206">IFERROR(
IF(OR(W$11="",$H206=""),"",
SUMIFS(収穫記録!$P:$P,収穫記録!$D:$D,W$11,収穫記録!$I:$I,$I$5,収穫記録!$J:$J,$I$6,収穫記録!$F:$F,$H206,収穫記録!$B:$B,"&gt;="&amp;$I$3,収穫記録!$B:$B,"&lt;="&amp;$I$4)
/_xlfn.UNIQUE(_xlfn._xlws.FILTER($G:$G,$F:$F=$I$7))
/IF($I$8="総計",1,$J206/10)
),0)</f>
        <v/>
      </c>
    </row>
    <row r="207" spans="8:23">
      <c r="H207" s="27"/>
      <c r="I207" s="30"/>
      <c r="J207" s="57"/>
      <c r="K207" s="46" t="str">
        <f t="shared" si="3"/>
        <v/>
      </c>
      <c r="L207" s="47" cm="1">
        <f t="array" ref="L207">IFERROR(
IF(OR(L$11="",$H207=""),"",
SUMIFS(収穫記録!$P:$P,収穫記録!$D:$D,L$11,収穫記録!$I:$I,$I$5,収穫記録!$J:$J,$I$6,収穫記録!$F:$F,$H207,収穫記録!$B:$B,"&gt;="&amp;$I$3,収穫記録!$B:$B,"&lt;="&amp;$I$4)
/_xlfn.UNIQUE(_xlfn._xlws.FILTER($G:$G,$F:$F=$I$7))
/IF($I$8="総計",1,$J207/10)
),0)</f>
        <v>0</v>
      </c>
      <c r="M207" s="58" t="str" cm="1">
        <f t="array" ref="M207">IFERROR(
IF(OR(M$11="",$H207=""),"",
SUMIFS(収穫記録!$P:$P,収穫記録!$D:$D,M$11,収穫記録!$I:$I,$I$5,収穫記録!$J:$J,$I$6,収穫記録!$F:$F,$H207,収穫記録!$B:$B,"&gt;="&amp;$I$3,収穫記録!$B:$B,"&lt;="&amp;$I$4)
/_xlfn.UNIQUE(_xlfn._xlws.FILTER($G:$G,$F:$F=$I$7))
/IF($I$8="総計",1,$J207/10)
),0)</f>
        <v/>
      </c>
      <c r="N207" s="58" t="str" cm="1">
        <f t="array" ref="N207">IFERROR(
IF(OR(N$11="",$H207=""),"",
SUMIFS(収穫記録!$P:$P,収穫記録!$D:$D,N$11,収穫記録!$I:$I,$I$5,収穫記録!$J:$J,$I$6,収穫記録!$F:$F,$H207,収穫記録!$B:$B,"&gt;="&amp;$I$3,収穫記録!$B:$B,"&lt;="&amp;$I$4)
/_xlfn.UNIQUE(_xlfn._xlws.FILTER($G:$G,$F:$F=$I$7))
/IF($I$8="総計",1,$J207/10)
),0)</f>
        <v/>
      </c>
      <c r="O207" s="58" t="str" cm="1">
        <f t="array" ref="O207">IFERROR(
IF(OR(O$11="",$H207=""),"",
SUMIFS(収穫記録!$P:$P,収穫記録!$D:$D,O$11,収穫記録!$I:$I,$I$5,収穫記録!$J:$J,$I$6,収穫記録!$F:$F,$H207,収穫記録!$B:$B,"&gt;="&amp;$I$3,収穫記録!$B:$B,"&lt;="&amp;$I$4)
/_xlfn.UNIQUE(_xlfn._xlws.FILTER($G:$G,$F:$F=$I$7))
/IF($I$8="総計",1,$J207/10)
),0)</f>
        <v/>
      </c>
      <c r="P207" s="58" t="str" cm="1">
        <f t="array" ref="P207">IFERROR(
IF(OR(P$11="",$H207=""),"",
SUMIFS(収穫記録!$P:$P,収穫記録!$D:$D,P$11,収穫記録!$I:$I,$I$5,収穫記録!$J:$J,$I$6,収穫記録!$F:$F,$H207,収穫記録!$B:$B,"&gt;="&amp;$I$3,収穫記録!$B:$B,"&lt;="&amp;$I$4)
/_xlfn.UNIQUE(_xlfn._xlws.FILTER($G:$G,$F:$F=$I$7))
/IF($I$8="総計",1,$J207/10)
),0)</f>
        <v/>
      </c>
      <c r="Q207" s="58" t="str" cm="1">
        <f t="array" ref="Q207">IFERROR(
IF(OR(Q$11="",$H207=""),"",
SUMIFS(収穫記録!$P:$P,収穫記録!$D:$D,Q$11,収穫記録!$I:$I,$I$5,収穫記録!$J:$J,$I$6,収穫記録!$F:$F,$H207,収穫記録!$B:$B,"&gt;="&amp;$I$3,収穫記録!$B:$B,"&lt;="&amp;$I$4)
/_xlfn.UNIQUE(_xlfn._xlws.FILTER($G:$G,$F:$F=$I$7))
/IF($I$8="総計",1,$J207/10)
),0)</f>
        <v/>
      </c>
      <c r="R207" s="58" t="str" cm="1">
        <f t="array" ref="R207">IFERROR(
IF(OR(R$11="",$H207=""),"",
SUMIFS(収穫記録!$P:$P,収穫記録!$D:$D,R$11,収穫記録!$I:$I,$I$5,収穫記録!$J:$J,$I$6,収穫記録!$F:$F,$H207,収穫記録!$B:$B,"&gt;="&amp;$I$3,収穫記録!$B:$B,"&lt;="&amp;$I$4)
/_xlfn.UNIQUE(_xlfn._xlws.FILTER($G:$G,$F:$F=$I$7))
/IF($I$8="総計",1,$J207/10)
),0)</f>
        <v/>
      </c>
      <c r="S207" s="58" t="str" cm="1">
        <f t="array" ref="S207">IFERROR(
IF(OR(S$11="",$H207=""),"",
SUMIFS(収穫記録!$P:$P,収穫記録!$D:$D,S$11,収穫記録!$I:$I,$I$5,収穫記録!$J:$J,$I$6,収穫記録!$F:$F,$H207,収穫記録!$B:$B,"&gt;="&amp;$I$3,収穫記録!$B:$B,"&lt;="&amp;$I$4)
/_xlfn.UNIQUE(_xlfn._xlws.FILTER($G:$G,$F:$F=$I$7))
/IF($I$8="総計",1,$J207/10)
),0)</f>
        <v/>
      </c>
      <c r="T207" s="58" t="str" cm="1">
        <f t="array" ref="T207">IFERROR(
IF(OR(T$11="",$H207=""),"",
SUMIFS(収穫記録!$P:$P,収穫記録!$D:$D,T$11,収穫記録!$I:$I,$I$5,収穫記録!$J:$J,$I$6,収穫記録!$F:$F,$H207,収穫記録!$B:$B,"&gt;="&amp;$I$3,収穫記録!$B:$B,"&lt;="&amp;$I$4)
/_xlfn.UNIQUE(_xlfn._xlws.FILTER($G:$G,$F:$F=$I$7))
/IF($I$8="総計",1,$J207/10)
),0)</f>
        <v/>
      </c>
      <c r="U207" s="58" t="str" cm="1">
        <f t="array" ref="U207">IFERROR(
IF(OR(U$11="",$H207=""),"",
SUMIFS(収穫記録!$P:$P,収穫記録!$D:$D,U$11,収穫記録!$I:$I,$I$5,収穫記録!$J:$J,$I$6,収穫記録!$F:$F,$H207,収穫記録!$B:$B,"&gt;="&amp;$I$3,収穫記録!$B:$B,"&lt;="&amp;$I$4)
/_xlfn.UNIQUE(_xlfn._xlws.FILTER($G:$G,$F:$F=$I$7))
/IF($I$8="総計",1,$J207/10)
),0)</f>
        <v/>
      </c>
      <c r="V207" s="58" t="str" cm="1">
        <f t="array" ref="V207">IFERROR(
IF(OR(V$11="",$H207=""),"",
SUMIFS(収穫記録!$P:$P,収穫記録!$D:$D,V$11,収穫記録!$I:$I,$I$5,収穫記録!$J:$J,$I$6,収穫記録!$F:$F,$H207,収穫記録!$B:$B,"&gt;="&amp;$I$3,収穫記録!$B:$B,"&lt;="&amp;$I$4)
/_xlfn.UNIQUE(_xlfn._xlws.FILTER($G:$G,$F:$F=$I$7))
/IF($I$8="総計",1,$J207/10)
),0)</f>
        <v/>
      </c>
      <c r="W207" s="58" t="str" cm="1">
        <f t="array" ref="W207">IFERROR(
IF(OR(W$11="",$H207=""),"",
SUMIFS(収穫記録!$P:$P,収穫記録!$D:$D,W$11,収穫記録!$I:$I,$I$5,収穫記録!$J:$J,$I$6,収穫記録!$F:$F,$H207,収穫記録!$B:$B,"&gt;="&amp;$I$3,収穫記録!$B:$B,"&lt;="&amp;$I$4)
/_xlfn.UNIQUE(_xlfn._xlws.FILTER($G:$G,$F:$F=$I$7))
/IF($I$8="総計",1,$J207/10)
),0)</f>
        <v/>
      </c>
    </row>
    <row r="208" spans="8:23">
      <c r="H208" s="27"/>
      <c r="I208" s="30"/>
      <c r="J208" s="57"/>
      <c r="K208" s="46" t="str">
        <f t="shared" si="3"/>
        <v/>
      </c>
      <c r="L208" s="47" cm="1">
        <f t="array" ref="L208">IFERROR(
IF(OR(L$11="",$H208=""),"",
SUMIFS(収穫記録!$P:$P,収穫記録!$D:$D,L$11,収穫記録!$I:$I,$I$5,収穫記録!$J:$J,$I$6,収穫記録!$F:$F,$H208,収穫記録!$B:$B,"&gt;="&amp;$I$3,収穫記録!$B:$B,"&lt;="&amp;$I$4)
/_xlfn.UNIQUE(_xlfn._xlws.FILTER($G:$G,$F:$F=$I$7))
/IF($I$8="総計",1,$J208/10)
),0)</f>
        <v>0</v>
      </c>
      <c r="M208" s="58" t="str" cm="1">
        <f t="array" ref="M208">IFERROR(
IF(OR(M$11="",$H208=""),"",
SUMIFS(収穫記録!$P:$P,収穫記録!$D:$D,M$11,収穫記録!$I:$I,$I$5,収穫記録!$J:$J,$I$6,収穫記録!$F:$F,$H208,収穫記録!$B:$B,"&gt;="&amp;$I$3,収穫記録!$B:$B,"&lt;="&amp;$I$4)
/_xlfn.UNIQUE(_xlfn._xlws.FILTER($G:$G,$F:$F=$I$7))
/IF($I$8="総計",1,$J208/10)
),0)</f>
        <v/>
      </c>
      <c r="N208" s="58" t="str" cm="1">
        <f t="array" ref="N208">IFERROR(
IF(OR(N$11="",$H208=""),"",
SUMIFS(収穫記録!$P:$P,収穫記録!$D:$D,N$11,収穫記録!$I:$I,$I$5,収穫記録!$J:$J,$I$6,収穫記録!$F:$F,$H208,収穫記録!$B:$B,"&gt;="&amp;$I$3,収穫記録!$B:$B,"&lt;="&amp;$I$4)
/_xlfn.UNIQUE(_xlfn._xlws.FILTER($G:$G,$F:$F=$I$7))
/IF($I$8="総計",1,$J208/10)
),0)</f>
        <v/>
      </c>
      <c r="O208" s="58" t="str" cm="1">
        <f t="array" ref="O208">IFERROR(
IF(OR(O$11="",$H208=""),"",
SUMIFS(収穫記録!$P:$P,収穫記録!$D:$D,O$11,収穫記録!$I:$I,$I$5,収穫記録!$J:$J,$I$6,収穫記録!$F:$F,$H208,収穫記録!$B:$B,"&gt;="&amp;$I$3,収穫記録!$B:$B,"&lt;="&amp;$I$4)
/_xlfn.UNIQUE(_xlfn._xlws.FILTER($G:$G,$F:$F=$I$7))
/IF($I$8="総計",1,$J208/10)
),0)</f>
        <v/>
      </c>
      <c r="P208" s="58" t="str" cm="1">
        <f t="array" ref="P208">IFERROR(
IF(OR(P$11="",$H208=""),"",
SUMIFS(収穫記録!$P:$P,収穫記録!$D:$D,P$11,収穫記録!$I:$I,$I$5,収穫記録!$J:$J,$I$6,収穫記録!$F:$F,$H208,収穫記録!$B:$B,"&gt;="&amp;$I$3,収穫記録!$B:$B,"&lt;="&amp;$I$4)
/_xlfn.UNIQUE(_xlfn._xlws.FILTER($G:$G,$F:$F=$I$7))
/IF($I$8="総計",1,$J208/10)
),0)</f>
        <v/>
      </c>
      <c r="Q208" s="58" t="str" cm="1">
        <f t="array" ref="Q208">IFERROR(
IF(OR(Q$11="",$H208=""),"",
SUMIFS(収穫記録!$P:$P,収穫記録!$D:$D,Q$11,収穫記録!$I:$I,$I$5,収穫記録!$J:$J,$I$6,収穫記録!$F:$F,$H208,収穫記録!$B:$B,"&gt;="&amp;$I$3,収穫記録!$B:$B,"&lt;="&amp;$I$4)
/_xlfn.UNIQUE(_xlfn._xlws.FILTER($G:$G,$F:$F=$I$7))
/IF($I$8="総計",1,$J208/10)
),0)</f>
        <v/>
      </c>
      <c r="R208" s="58" t="str" cm="1">
        <f t="array" ref="R208">IFERROR(
IF(OR(R$11="",$H208=""),"",
SUMIFS(収穫記録!$P:$P,収穫記録!$D:$D,R$11,収穫記録!$I:$I,$I$5,収穫記録!$J:$J,$I$6,収穫記録!$F:$F,$H208,収穫記録!$B:$B,"&gt;="&amp;$I$3,収穫記録!$B:$B,"&lt;="&amp;$I$4)
/_xlfn.UNIQUE(_xlfn._xlws.FILTER($G:$G,$F:$F=$I$7))
/IF($I$8="総計",1,$J208/10)
),0)</f>
        <v/>
      </c>
      <c r="S208" s="58" t="str" cm="1">
        <f t="array" ref="S208">IFERROR(
IF(OR(S$11="",$H208=""),"",
SUMIFS(収穫記録!$P:$P,収穫記録!$D:$D,S$11,収穫記録!$I:$I,$I$5,収穫記録!$J:$J,$I$6,収穫記録!$F:$F,$H208,収穫記録!$B:$B,"&gt;="&amp;$I$3,収穫記録!$B:$B,"&lt;="&amp;$I$4)
/_xlfn.UNIQUE(_xlfn._xlws.FILTER($G:$G,$F:$F=$I$7))
/IF($I$8="総計",1,$J208/10)
),0)</f>
        <v/>
      </c>
      <c r="T208" s="58" t="str" cm="1">
        <f t="array" ref="T208">IFERROR(
IF(OR(T$11="",$H208=""),"",
SUMIFS(収穫記録!$P:$P,収穫記録!$D:$D,T$11,収穫記録!$I:$I,$I$5,収穫記録!$J:$J,$I$6,収穫記録!$F:$F,$H208,収穫記録!$B:$B,"&gt;="&amp;$I$3,収穫記録!$B:$B,"&lt;="&amp;$I$4)
/_xlfn.UNIQUE(_xlfn._xlws.FILTER($G:$G,$F:$F=$I$7))
/IF($I$8="総計",1,$J208/10)
),0)</f>
        <v/>
      </c>
      <c r="U208" s="58" t="str" cm="1">
        <f t="array" ref="U208">IFERROR(
IF(OR(U$11="",$H208=""),"",
SUMIFS(収穫記録!$P:$P,収穫記録!$D:$D,U$11,収穫記録!$I:$I,$I$5,収穫記録!$J:$J,$I$6,収穫記録!$F:$F,$H208,収穫記録!$B:$B,"&gt;="&amp;$I$3,収穫記録!$B:$B,"&lt;="&amp;$I$4)
/_xlfn.UNIQUE(_xlfn._xlws.FILTER($G:$G,$F:$F=$I$7))
/IF($I$8="総計",1,$J208/10)
),0)</f>
        <v/>
      </c>
      <c r="V208" s="58" t="str" cm="1">
        <f t="array" ref="V208">IFERROR(
IF(OR(V$11="",$H208=""),"",
SUMIFS(収穫記録!$P:$P,収穫記録!$D:$D,V$11,収穫記録!$I:$I,$I$5,収穫記録!$J:$J,$I$6,収穫記録!$F:$F,$H208,収穫記録!$B:$B,"&gt;="&amp;$I$3,収穫記録!$B:$B,"&lt;="&amp;$I$4)
/_xlfn.UNIQUE(_xlfn._xlws.FILTER($G:$G,$F:$F=$I$7))
/IF($I$8="総計",1,$J208/10)
),0)</f>
        <v/>
      </c>
      <c r="W208" s="58" t="str" cm="1">
        <f t="array" ref="W208">IFERROR(
IF(OR(W$11="",$H208=""),"",
SUMIFS(収穫記録!$P:$P,収穫記録!$D:$D,W$11,収穫記録!$I:$I,$I$5,収穫記録!$J:$J,$I$6,収穫記録!$F:$F,$H208,収穫記録!$B:$B,"&gt;="&amp;$I$3,収穫記録!$B:$B,"&lt;="&amp;$I$4)
/_xlfn.UNIQUE(_xlfn._xlws.FILTER($G:$G,$F:$F=$I$7))
/IF($I$8="総計",1,$J208/10)
),0)</f>
        <v/>
      </c>
    </row>
    <row r="209" spans="8:23">
      <c r="H209" s="27"/>
      <c r="I209" s="30"/>
      <c r="J209" s="57"/>
      <c r="K209" s="46" t="str">
        <f t="shared" si="3"/>
        <v/>
      </c>
      <c r="L209" s="47" cm="1">
        <f t="array" ref="L209">IFERROR(
IF(OR(L$11="",$H209=""),"",
SUMIFS(収穫記録!$P:$P,収穫記録!$D:$D,L$11,収穫記録!$I:$I,$I$5,収穫記録!$J:$J,$I$6,収穫記録!$F:$F,$H209,収穫記録!$B:$B,"&gt;="&amp;$I$3,収穫記録!$B:$B,"&lt;="&amp;$I$4)
/_xlfn.UNIQUE(_xlfn._xlws.FILTER($G:$G,$F:$F=$I$7))
/IF($I$8="総計",1,$J209/10)
),0)</f>
        <v>0</v>
      </c>
      <c r="M209" s="58" t="str" cm="1">
        <f t="array" ref="M209">IFERROR(
IF(OR(M$11="",$H209=""),"",
SUMIFS(収穫記録!$P:$P,収穫記録!$D:$D,M$11,収穫記録!$I:$I,$I$5,収穫記録!$J:$J,$I$6,収穫記録!$F:$F,$H209,収穫記録!$B:$B,"&gt;="&amp;$I$3,収穫記録!$B:$B,"&lt;="&amp;$I$4)
/_xlfn.UNIQUE(_xlfn._xlws.FILTER($G:$G,$F:$F=$I$7))
/IF($I$8="総計",1,$J209/10)
),0)</f>
        <v/>
      </c>
      <c r="N209" s="58" t="str" cm="1">
        <f t="array" ref="N209">IFERROR(
IF(OR(N$11="",$H209=""),"",
SUMIFS(収穫記録!$P:$P,収穫記録!$D:$D,N$11,収穫記録!$I:$I,$I$5,収穫記録!$J:$J,$I$6,収穫記録!$F:$F,$H209,収穫記録!$B:$B,"&gt;="&amp;$I$3,収穫記録!$B:$B,"&lt;="&amp;$I$4)
/_xlfn.UNIQUE(_xlfn._xlws.FILTER($G:$G,$F:$F=$I$7))
/IF($I$8="総計",1,$J209/10)
),0)</f>
        <v/>
      </c>
      <c r="O209" s="58" t="str" cm="1">
        <f t="array" ref="O209">IFERROR(
IF(OR(O$11="",$H209=""),"",
SUMIFS(収穫記録!$P:$P,収穫記録!$D:$D,O$11,収穫記録!$I:$I,$I$5,収穫記録!$J:$J,$I$6,収穫記録!$F:$F,$H209,収穫記録!$B:$B,"&gt;="&amp;$I$3,収穫記録!$B:$B,"&lt;="&amp;$I$4)
/_xlfn.UNIQUE(_xlfn._xlws.FILTER($G:$G,$F:$F=$I$7))
/IF($I$8="総計",1,$J209/10)
),0)</f>
        <v/>
      </c>
      <c r="P209" s="58" t="str" cm="1">
        <f t="array" ref="P209">IFERROR(
IF(OR(P$11="",$H209=""),"",
SUMIFS(収穫記録!$P:$P,収穫記録!$D:$D,P$11,収穫記録!$I:$I,$I$5,収穫記録!$J:$J,$I$6,収穫記録!$F:$F,$H209,収穫記録!$B:$B,"&gt;="&amp;$I$3,収穫記録!$B:$B,"&lt;="&amp;$I$4)
/_xlfn.UNIQUE(_xlfn._xlws.FILTER($G:$G,$F:$F=$I$7))
/IF($I$8="総計",1,$J209/10)
),0)</f>
        <v/>
      </c>
      <c r="Q209" s="58" t="str" cm="1">
        <f t="array" ref="Q209">IFERROR(
IF(OR(Q$11="",$H209=""),"",
SUMIFS(収穫記録!$P:$P,収穫記録!$D:$D,Q$11,収穫記録!$I:$I,$I$5,収穫記録!$J:$J,$I$6,収穫記録!$F:$F,$H209,収穫記録!$B:$B,"&gt;="&amp;$I$3,収穫記録!$B:$B,"&lt;="&amp;$I$4)
/_xlfn.UNIQUE(_xlfn._xlws.FILTER($G:$G,$F:$F=$I$7))
/IF($I$8="総計",1,$J209/10)
),0)</f>
        <v/>
      </c>
      <c r="R209" s="58" t="str" cm="1">
        <f t="array" ref="R209">IFERROR(
IF(OR(R$11="",$H209=""),"",
SUMIFS(収穫記録!$P:$P,収穫記録!$D:$D,R$11,収穫記録!$I:$I,$I$5,収穫記録!$J:$J,$I$6,収穫記録!$F:$F,$H209,収穫記録!$B:$B,"&gt;="&amp;$I$3,収穫記録!$B:$B,"&lt;="&amp;$I$4)
/_xlfn.UNIQUE(_xlfn._xlws.FILTER($G:$G,$F:$F=$I$7))
/IF($I$8="総計",1,$J209/10)
),0)</f>
        <v/>
      </c>
      <c r="S209" s="58" t="str" cm="1">
        <f t="array" ref="S209">IFERROR(
IF(OR(S$11="",$H209=""),"",
SUMIFS(収穫記録!$P:$P,収穫記録!$D:$D,S$11,収穫記録!$I:$I,$I$5,収穫記録!$J:$J,$I$6,収穫記録!$F:$F,$H209,収穫記録!$B:$B,"&gt;="&amp;$I$3,収穫記録!$B:$B,"&lt;="&amp;$I$4)
/_xlfn.UNIQUE(_xlfn._xlws.FILTER($G:$G,$F:$F=$I$7))
/IF($I$8="総計",1,$J209/10)
),0)</f>
        <v/>
      </c>
      <c r="T209" s="58" t="str" cm="1">
        <f t="array" ref="T209">IFERROR(
IF(OR(T$11="",$H209=""),"",
SUMIFS(収穫記録!$P:$P,収穫記録!$D:$D,T$11,収穫記録!$I:$I,$I$5,収穫記録!$J:$J,$I$6,収穫記録!$F:$F,$H209,収穫記録!$B:$B,"&gt;="&amp;$I$3,収穫記録!$B:$B,"&lt;="&amp;$I$4)
/_xlfn.UNIQUE(_xlfn._xlws.FILTER($G:$G,$F:$F=$I$7))
/IF($I$8="総計",1,$J209/10)
),0)</f>
        <v/>
      </c>
      <c r="U209" s="58" t="str" cm="1">
        <f t="array" ref="U209">IFERROR(
IF(OR(U$11="",$H209=""),"",
SUMIFS(収穫記録!$P:$P,収穫記録!$D:$D,U$11,収穫記録!$I:$I,$I$5,収穫記録!$J:$J,$I$6,収穫記録!$F:$F,$H209,収穫記録!$B:$B,"&gt;="&amp;$I$3,収穫記録!$B:$B,"&lt;="&amp;$I$4)
/_xlfn.UNIQUE(_xlfn._xlws.FILTER($G:$G,$F:$F=$I$7))
/IF($I$8="総計",1,$J209/10)
),0)</f>
        <v/>
      </c>
      <c r="V209" s="58" t="str" cm="1">
        <f t="array" ref="V209">IFERROR(
IF(OR(V$11="",$H209=""),"",
SUMIFS(収穫記録!$P:$P,収穫記録!$D:$D,V$11,収穫記録!$I:$I,$I$5,収穫記録!$J:$J,$I$6,収穫記録!$F:$F,$H209,収穫記録!$B:$B,"&gt;="&amp;$I$3,収穫記録!$B:$B,"&lt;="&amp;$I$4)
/_xlfn.UNIQUE(_xlfn._xlws.FILTER($G:$G,$F:$F=$I$7))
/IF($I$8="総計",1,$J209/10)
),0)</f>
        <v/>
      </c>
      <c r="W209" s="58" t="str" cm="1">
        <f t="array" ref="W209">IFERROR(
IF(OR(W$11="",$H209=""),"",
SUMIFS(収穫記録!$P:$P,収穫記録!$D:$D,W$11,収穫記録!$I:$I,$I$5,収穫記録!$J:$J,$I$6,収穫記録!$F:$F,$H209,収穫記録!$B:$B,"&gt;="&amp;$I$3,収穫記録!$B:$B,"&lt;="&amp;$I$4)
/_xlfn.UNIQUE(_xlfn._xlws.FILTER($G:$G,$F:$F=$I$7))
/IF($I$8="総計",1,$J209/10)
),0)</f>
        <v/>
      </c>
    </row>
    <row r="210" spans="8:23">
      <c r="H210" s="27"/>
      <c r="I210" s="30"/>
      <c r="J210" s="57"/>
      <c r="K210" s="46" t="str">
        <f t="shared" si="3"/>
        <v/>
      </c>
      <c r="L210" s="47" cm="1">
        <f t="array" ref="L210">IFERROR(
IF(OR(L$11="",$H210=""),"",
SUMIFS(収穫記録!$P:$P,収穫記録!$D:$D,L$11,収穫記録!$I:$I,$I$5,収穫記録!$J:$J,$I$6,収穫記録!$F:$F,$H210,収穫記録!$B:$B,"&gt;="&amp;$I$3,収穫記録!$B:$B,"&lt;="&amp;$I$4)
/_xlfn.UNIQUE(_xlfn._xlws.FILTER($G:$G,$F:$F=$I$7))
/IF($I$8="総計",1,$J210/10)
),0)</f>
        <v>0</v>
      </c>
      <c r="M210" s="58" t="str" cm="1">
        <f t="array" ref="M210">IFERROR(
IF(OR(M$11="",$H210=""),"",
SUMIFS(収穫記録!$P:$P,収穫記録!$D:$D,M$11,収穫記録!$I:$I,$I$5,収穫記録!$J:$J,$I$6,収穫記録!$F:$F,$H210,収穫記録!$B:$B,"&gt;="&amp;$I$3,収穫記録!$B:$B,"&lt;="&amp;$I$4)
/_xlfn.UNIQUE(_xlfn._xlws.FILTER($G:$G,$F:$F=$I$7))
/IF($I$8="総計",1,$J210/10)
),0)</f>
        <v/>
      </c>
      <c r="N210" s="58" t="str" cm="1">
        <f t="array" ref="N210">IFERROR(
IF(OR(N$11="",$H210=""),"",
SUMIFS(収穫記録!$P:$P,収穫記録!$D:$D,N$11,収穫記録!$I:$I,$I$5,収穫記録!$J:$J,$I$6,収穫記録!$F:$F,$H210,収穫記録!$B:$B,"&gt;="&amp;$I$3,収穫記録!$B:$B,"&lt;="&amp;$I$4)
/_xlfn.UNIQUE(_xlfn._xlws.FILTER($G:$G,$F:$F=$I$7))
/IF($I$8="総計",1,$J210/10)
),0)</f>
        <v/>
      </c>
      <c r="O210" s="58" t="str" cm="1">
        <f t="array" ref="O210">IFERROR(
IF(OR(O$11="",$H210=""),"",
SUMIFS(収穫記録!$P:$P,収穫記録!$D:$D,O$11,収穫記録!$I:$I,$I$5,収穫記録!$J:$J,$I$6,収穫記録!$F:$F,$H210,収穫記録!$B:$B,"&gt;="&amp;$I$3,収穫記録!$B:$B,"&lt;="&amp;$I$4)
/_xlfn.UNIQUE(_xlfn._xlws.FILTER($G:$G,$F:$F=$I$7))
/IF($I$8="総計",1,$J210/10)
),0)</f>
        <v/>
      </c>
      <c r="P210" s="58" t="str" cm="1">
        <f t="array" ref="P210">IFERROR(
IF(OR(P$11="",$H210=""),"",
SUMIFS(収穫記録!$P:$P,収穫記録!$D:$D,P$11,収穫記録!$I:$I,$I$5,収穫記録!$J:$J,$I$6,収穫記録!$F:$F,$H210,収穫記録!$B:$B,"&gt;="&amp;$I$3,収穫記録!$B:$B,"&lt;="&amp;$I$4)
/_xlfn.UNIQUE(_xlfn._xlws.FILTER($G:$G,$F:$F=$I$7))
/IF($I$8="総計",1,$J210/10)
),0)</f>
        <v/>
      </c>
      <c r="Q210" s="58" t="str" cm="1">
        <f t="array" ref="Q210">IFERROR(
IF(OR(Q$11="",$H210=""),"",
SUMIFS(収穫記録!$P:$P,収穫記録!$D:$D,Q$11,収穫記録!$I:$I,$I$5,収穫記録!$J:$J,$I$6,収穫記録!$F:$F,$H210,収穫記録!$B:$B,"&gt;="&amp;$I$3,収穫記録!$B:$B,"&lt;="&amp;$I$4)
/_xlfn.UNIQUE(_xlfn._xlws.FILTER($G:$G,$F:$F=$I$7))
/IF($I$8="総計",1,$J210/10)
),0)</f>
        <v/>
      </c>
      <c r="R210" s="58" t="str" cm="1">
        <f t="array" ref="R210">IFERROR(
IF(OR(R$11="",$H210=""),"",
SUMIFS(収穫記録!$P:$P,収穫記録!$D:$D,R$11,収穫記録!$I:$I,$I$5,収穫記録!$J:$J,$I$6,収穫記録!$F:$F,$H210,収穫記録!$B:$B,"&gt;="&amp;$I$3,収穫記録!$B:$B,"&lt;="&amp;$I$4)
/_xlfn.UNIQUE(_xlfn._xlws.FILTER($G:$G,$F:$F=$I$7))
/IF($I$8="総計",1,$J210/10)
),0)</f>
        <v/>
      </c>
      <c r="S210" s="58" t="str" cm="1">
        <f t="array" ref="S210">IFERROR(
IF(OR(S$11="",$H210=""),"",
SUMIFS(収穫記録!$P:$P,収穫記録!$D:$D,S$11,収穫記録!$I:$I,$I$5,収穫記録!$J:$J,$I$6,収穫記録!$F:$F,$H210,収穫記録!$B:$B,"&gt;="&amp;$I$3,収穫記録!$B:$B,"&lt;="&amp;$I$4)
/_xlfn.UNIQUE(_xlfn._xlws.FILTER($G:$G,$F:$F=$I$7))
/IF($I$8="総計",1,$J210/10)
),0)</f>
        <v/>
      </c>
      <c r="T210" s="58" t="str" cm="1">
        <f t="array" ref="T210">IFERROR(
IF(OR(T$11="",$H210=""),"",
SUMIFS(収穫記録!$P:$P,収穫記録!$D:$D,T$11,収穫記録!$I:$I,$I$5,収穫記録!$J:$J,$I$6,収穫記録!$F:$F,$H210,収穫記録!$B:$B,"&gt;="&amp;$I$3,収穫記録!$B:$B,"&lt;="&amp;$I$4)
/_xlfn.UNIQUE(_xlfn._xlws.FILTER($G:$G,$F:$F=$I$7))
/IF($I$8="総計",1,$J210/10)
),0)</f>
        <v/>
      </c>
      <c r="U210" s="58" t="str" cm="1">
        <f t="array" ref="U210">IFERROR(
IF(OR(U$11="",$H210=""),"",
SUMIFS(収穫記録!$P:$P,収穫記録!$D:$D,U$11,収穫記録!$I:$I,$I$5,収穫記録!$J:$J,$I$6,収穫記録!$F:$F,$H210,収穫記録!$B:$B,"&gt;="&amp;$I$3,収穫記録!$B:$B,"&lt;="&amp;$I$4)
/_xlfn.UNIQUE(_xlfn._xlws.FILTER($G:$G,$F:$F=$I$7))
/IF($I$8="総計",1,$J210/10)
),0)</f>
        <v/>
      </c>
      <c r="V210" s="58" t="str" cm="1">
        <f t="array" ref="V210">IFERROR(
IF(OR(V$11="",$H210=""),"",
SUMIFS(収穫記録!$P:$P,収穫記録!$D:$D,V$11,収穫記録!$I:$I,$I$5,収穫記録!$J:$J,$I$6,収穫記録!$F:$F,$H210,収穫記録!$B:$B,"&gt;="&amp;$I$3,収穫記録!$B:$B,"&lt;="&amp;$I$4)
/_xlfn.UNIQUE(_xlfn._xlws.FILTER($G:$G,$F:$F=$I$7))
/IF($I$8="総計",1,$J210/10)
),0)</f>
        <v/>
      </c>
      <c r="W210" s="58" t="str" cm="1">
        <f t="array" ref="W210">IFERROR(
IF(OR(W$11="",$H210=""),"",
SUMIFS(収穫記録!$P:$P,収穫記録!$D:$D,W$11,収穫記録!$I:$I,$I$5,収穫記録!$J:$J,$I$6,収穫記録!$F:$F,$H210,収穫記録!$B:$B,"&gt;="&amp;$I$3,収穫記録!$B:$B,"&lt;="&amp;$I$4)
/_xlfn.UNIQUE(_xlfn._xlws.FILTER($G:$G,$F:$F=$I$7))
/IF($I$8="総計",1,$J210/10)
),0)</f>
        <v/>
      </c>
    </row>
    <row r="211" spans="8:23">
      <c r="H211" s="27"/>
      <c r="I211" s="30"/>
      <c r="J211" s="57"/>
      <c r="K211" s="46" t="str">
        <f t="shared" si="3"/>
        <v/>
      </c>
      <c r="L211" s="47" cm="1">
        <f t="array" ref="L211">IFERROR(
IF(OR(L$11="",$H211=""),"",
SUMIFS(収穫記録!$P:$P,収穫記録!$D:$D,L$11,収穫記録!$I:$I,$I$5,収穫記録!$J:$J,$I$6,収穫記録!$F:$F,$H211,収穫記録!$B:$B,"&gt;="&amp;$I$3,収穫記録!$B:$B,"&lt;="&amp;$I$4)
/_xlfn.UNIQUE(_xlfn._xlws.FILTER($G:$G,$F:$F=$I$7))
/IF($I$8="総計",1,$J211/10)
),0)</f>
        <v>0</v>
      </c>
      <c r="M211" s="58" t="str" cm="1">
        <f t="array" ref="M211">IFERROR(
IF(OR(M$11="",$H211=""),"",
SUMIFS(収穫記録!$P:$P,収穫記録!$D:$D,M$11,収穫記録!$I:$I,$I$5,収穫記録!$J:$J,$I$6,収穫記録!$F:$F,$H211,収穫記録!$B:$B,"&gt;="&amp;$I$3,収穫記録!$B:$B,"&lt;="&amp;$I$4)
/_xlfn.UNIQUE(_xlfn._xlws.FILTER($G:$G,$F:$F=$I$7))
/IF($I$8="総計",1,$J211/10)
),0)</f>
        <v/>
      </c>
      <c r="N211" s="58" t="str" cm="1">
        <f t="array" ref="N211">IFERROR(
IF(OR(N$11="",$H211=""),"",
SUMIFS(収穫記録!$P:$P,収穫記録!$D:$D,N$11,収穫記録!$I:$I,$I$5,収穫記録!$J:$J,$I$6,収穫記録!$F:$F,$H211,収穫記録!$B:$B,"&gt;="&amp;$I$3,収穫記録!$B:$B,"&lt;="&amp;$I$4)
/_xlfn.UNIQUE(_xlfn._xlws.FILTER($G:$G,$F:$F=$I$7))
/IF($I$8="総計",1,$J211/10)
),0)</f>
        <v/>
      </c>
      <c r="O211" s="58" t="str" cm="1">
        <f t="array" ref="O211">IFERROR(
IF(OR(O$11="",$H211=""),"",
SUMIFS(収穫記録!$P:$P,収穫記録!$D:$D,O$11,収穫記録!$I:$I,$I$5,収穫記録!$J:$J,$I$6,収穫記録!$F:$F,$H211,収穫記録!$B:$B,"&gt;="&amp;$I$3,収穫記録!$B:$B,"&lt;="&amp;$I$4)
/_xlfn.UNIQUE(_xlfn._xlws.FILTER($G:$G,$F:$F=$I$7))
/IF($I$8="総計",1,$J211/10)
),0)</f>
        <v/>
      </c>
      <c r="P211" s="58" t="str" cm="1">
        <f t="array" ref="P211">IFERROR(
IF(OR(P$11="",$H211=""),"",
SUMIFS(収穫記録!$P:$P,収穫記録!$D:$D,P$11,収穫記録!$I:$I,$I$5,収穫記録!$J:$J,$I$6,収穫記録!$F:$F,$H211,収穫記録!$B:$B,"&gt;="&amp;$I$3,収穫記録!$B:$B,"&lt;="&amp;$I$4)
/_xlfn.UNIQUE(_xlfn._xlws.FILTER($G:$G,$F:$F=$I$7))
/IF($I$8="総計",1,$J211/10)
),0)</f>
        <v/>
      </c>
      <c r="Q211" s="58" t="str" cm="1">
        <f t="array" ref="Q211">IFERROR(
IF(OR(Q$11="",$H211=""),"",
SUMIFS(収穫記録!$P:$P,収穫記録!$D:$D,Q$11,収穫記録!$I:$I,$I$5,収穫記録!$J:$J,$I$6,収穫記録!$F:$F,$H211,収穫記録!$B:$B,"&gt;="&amp;$I$3,収穫記録!$B:$B,"&lt;="&amp;$I$4)
/_xlfn.UNIQUE(_xlfn._xlws.FILTER($G:$G,$F:$F=$I$7))
/IF($I$8="総計",1,$J211/10)
),0)</f>
        <v/>
      </c>
      <c r="R211" s="58" t="str" cm="1">
        <f t="array" ref="R211">IFERROR(
IF(OR(R$11="",$H211=""),"",
SUMIFS(収穫記録!$P:$P,収穫記録!$D:$D,R$11,収穫記録!$I:$I,$I$5,収穫記録!$J:$J,$I$6,収穫記録!$F:$F,$H211,収穫記録!$B:$B,"&gt;="&amp;$I$3,収穫記録!$B:$B,"&lt;="&amp;$I$4)
/_xlfn.UNIQUE(_xlfn._xlws.FILTER($G:$G,$F:$F=$I$7))
/IF($I$8="総計",1,$J211/10)
),0)</f>
        <v/>
      </c>
      <c r="S211" s="58" t="str" cm="1">
        <f t="array" ref="S211">IFERROR(
IF(OR(S$11="",$H211=""),"",
SUMIFS(収穫記録!$P:$P,収穫記録!$D:$D,S$11,収穫記録!$I:$I,$I$5,収穫記録!$J:$J,$I$6,収穫記録!$F:$F,$H211,収穫記録!$B:$B,"&gt;="&amp;$I$3,収穫記録!$B:$B,"&lt;="&amp;$I$4)
/_xlfn.UNIQUE(_xlfn._xlws.FILTER($G:$G,$F:$F=$I$7))
/IF($I$8="総計",1,$J211/10)
),0)</f>
        <v/>
      </c>
      <c r="T211" s="58" t="str" cm="1">
        <f t="array" ref="T211">IFERROR(
IF(OR(T$11="",$H211=""),"",
SUMIFS(収穫記録!$P:$P,収穫記録!$D:$D,T$11,収穫記録!$I:$I,$I$5,収穫記録!$J:$J,$I$6,収穫記録!$F:$F,$H211,収穫記録!$B:$B,"&gt;="&amp;$I$3,収穫記録!$B:$B,"&lt;="&amp;$I$4)
/_xlfn.UNIQUE(_xlfn._xlws.FILTER($G:$G,$F:$F=$I$7))
/IF($I$8="総計",1,$J211/10)
),0)</f>
        <v/>
      </c>
      <c r="U211" s="58" t="str" cm="1">
        <f t="array" ref="U211">IFERROR(
IF(OR(U$11="",$H211=""),"",
SUMIFS(収穫記録!$P:$P,収穫記録!$D:$D,U$11,収穫記録!$I:$I,$I$5,収穫記録!$J:$J,$I$6,収穫記録!$F:$F,$H211,収穫記録!$B:$B,"&gt;="&amp;$I$3,収穫記録!$B:$B,"&lt;="&amp;$I$4)
/_xlfn.UNIQUE(_xlfn._xlws.FILTER($G:$G,$F:$F=$I$7))
/IF($I$8="総計",1,$J211/10)
),0)</f>
        <v/>
      </c>
      <c r="V211" s="58" t="str" cm="1">
        <f t="array" ref="V211">IFERROR(
IF(OR(V$11="",$H211=""),"",
SUMIFS(収穫記録!$P:$P,収穫記録!$D:$D,V$11,収穫記録!$I:$I,$I$5,収穫記録!$J:$J,$I$6,収穫記録!$F:$F,$H211,収穫記録!$B:$B,"&gt;="&amp;$I$3,収穫記録!$B:$B,"&lt;="&amp;$I$4)
/_xlfn.UNIQUE(_xlfn._xlws.FILTER($G:$G,$F:$F=$I$7))
/IF($I$8="総計",1,$J211/10)
),0)</f>
        <v/>
      </c>
      <c r="W211" s="58" t="str" cm="1">
        <f t="array" ref="W211">IFERROR(
IF(OR(W$11="",$H211=""),"",
SUMIFS(収穫記録!$P:$P,収穫記録!$D:$D,W$11,収穫記録!$I:$I,$I$5,収穫記録!$J:$J,$I$6,収穫記録!$F:$F,$H211,収穫記録!$B:$B,"&gt;="&amp;$I$3,収穫記録!$B:$B,"&lt;="&amp;$I$4)
/_xlfn.UNIQUE(_xlfn._xlws.FILTER($G:$G,$F:$F=$I$7))
/IF($I$8="総計",1,$J211/10)
),0)</f>
        <v/>
      </c>
    </row>
    <row r="212" spans="8:23">
      <c r="H212" s="27"/>
      <c r="I212" s="30"/>
      <c r="J212" s="57"/>
      <c r="K212" s="46" t="str">
        <f t="shared" si="3"/>
        <v/>
      </c>
      <c r="L212" s="47" cm="1">
        <f t="array" ref="L212">IFERROR(
IF(OR(L$11="",$H212=""),"",
SUMIFS(収穫記録!$P:$P,収穫記録!$D:$D,L$11,収穫記録!$I:$I,$I$5,収穫記録!$J:$J,$I$6,収穫記録!$F:$F,$H212,収穫記録!$B:$B,"&gt;="&amp;$I$3,収穫記録!$B:$B,"&lt;="&amp;$I$4)
/_xlfn.UNIQUE(_xlfn._xlws.FILTER($G:$G,$F:$F=$I$7))
/IF($I$8="総計",1,$J212/10)
),0)</f>
        <v>0</v>
      </c>
      <c r="M212" s="58" t="str" cm="1">
        <f t="array" ref="M212">IFERROR(
IF(OR(M$11="",$H212=""),"",
SUMIFS(収穫記録!$P:$P,収穫記録!$D:$D,M$11,収穫記録!$I:$I,$I$5,収穫記録!$J:$J,$I$6,収穫記録!$F:$F,$H212,収穫記録!$B:$B,"&gt;="&amp;$I$3,収穫記録!$B:$B,"&lt;="&amp;$I$4)
/_xlfn.UNIQUE(_xlfn._xlws.FILTER($G:$G,$F:$F=$I$7))
/IF($I$8="総計",1,$J212/10)
),0)</f>
        <v/>
      </c>
      <c r="N212" s="58" t="str" cm="1">
        <f t="array" ref="N212">IFERROR(
IF(OR(N$11="",$H212=""),"",
SUMIFS(収穫記録!$P:$P,収穫記録!$D:$D,N$11,収穫記録!$I:$I,$I$5,収穫記録!$J:$J,$I$6,収穫記録!$F:$F,$H212,収穫記録!$B:$B,"&gt;="&amp;$I$3,収穫記録!$B:$B,"&lt;="&amp;$I$4)
/_xlfn.UNIQUE(_xlfn._xlws.FILTER($G:$G,$F:$F=$I$7))
/IF($I$8="総計",1,$J212/10)
),0)</f>
        <v/>
      </c>
      <c r="O212" s="58" t="str" cm="1">
        <f t="array" ref="O212">IFERROR(
IF(OR(O$11="",$H212=""),"",
SUMIFS(収穫記録!$P:$P,収穫記録!$D:$D,O$11,収穫記録!$I:$I,$I$5,収穫記録!$J:$J,$I$6,収穫記録!$F:$F,$H212,収穫記録!$B:$B,"&gt;="&amp;$I$3,収穫記録!$B:$B,"&lt;="&amp;$I$4)
/_xlfn.UNIQUE(_xlfn._xlws.FILTER($G:$G,$F:$F=$I$7))
/IF($I$8="総計",1,$J212/10)
),0)</f>
        <v/>
      </c>
      <c r="P212" s="58" t="str" cm="1">
        <f t="array" ref="P212">IFERROR(
IF(OR(P$11="",$H212=""),"",
SUMIFS(収穫記録!$P:$P,収穫記録!$D:$D,P$11,収穫記録!$I:$I,$I$5,収穫記録!$J:$J,$I$6,収穫記録!$F:$F,$H212,収穫記録!$B:$B,"&gt;="&amp;$I$3,収穫記録!$B:$B,"&lt;="&amp;$I$4)
/_xlfn.UNIQUE(_xlfn._xlws.FILTER($G:$G,$F:$F=$I$7))
/IF($I$8="総計",1,$J212/10)
),0)</f>
        <v/>
      </c>
      <c r="Q212" s="58" t="str" cm="1">
        <f t="array" ref="Q212">IFERROR(
IF(OR(Q$11="",$H212=""),"",
SUMIFS(収穫記録!$P:$P,収穫記録!$D:$D,Q$11,収穫記録!$I:$I,$I$5,収穫記録!$J:$J,$I$6,収穫記録!$F:$F,$H212,収穫記録!$B:$B,"&gt;="&amp;$I$3,収穫記録!$B:$B,"&lt;="&amp;$I$4)
/_xlfn.UNIQUE(_xlfn._xlws.FILTER($G:$G,$F:$F=$I$7))
/IF($I$8="総計",1,$J212/10)
),0)</f>
        <v/>
      </c>
      <c r="R212" s="58" t="str" cm="1">
        <f t="array" ref="R212">IFERROR(
IF(OR(R$11="",$H212=""),"",
SUMIFS(収穫記録!$P:$P,収穫記録!$D:$D,R$11,収穫記録!$I:$I,$I$5,収穫記録!$J:$J,$I$6,収穫記録!$F:$F,$H212,収穫記録!$B:$B,"&gt;="&amp;$I$3,収穫記録!$B:$B,"&lt;="&amp;$I$4)
/_xlfn.UNIQUE(_xlfn._xlws.FILTER($G:$G,$F:$F=$I$7))
/IF($I$8="総計",1,$J212/10)
),0)</f>
        <v/>
      </c>
      <c r="S212" s="58" t="str" cm="1">
        <f t="array" ref="S212">IFERROR(
IF(OR(S$11="",$H212=""),"",
SUMIFS(収穫記録!$P:$P,収穫記録!$D:$D,S$11,収穫記録!$I:$I,$I$5,収穫記録!$J:$J,$I$6,収穫記録!$F:$F,$H212,収穫記録!$B:$B,"&gt;="&amp;$I$3,収穫記録!$B:$B,"&lt;="&amp;$I$4)
/_xlfn.UNIQUE(_xlfn._xlws.FILTER($G:$G,$F:$F=$I$7))
/IF($I$8="総計",1,$J212/10)
),0)</f>
        <v/>
      </c>
      <c r="T212" s="58" t="str" cm="1">
        <f t="array" ref="T212">IFERROR(
IF(OR(T$11="",$H212=""),"",
SUMIFS(収穫記録!$P:$P,収穫記録!$D:$D,T$11,収穫記録!$I:$I,$I$5,収穫記録!$J:$J,$I$6,収穫記録!$F:$F,$H212,収穫記録!$B:$B,"&gt;="&amp;$I$3,収穫記録!$B:$B,"&lt;="&amp;$I$4)
/_xlfn.UNIQUE(_xlfn._xlws.FILTER($G:$G,$F:$F=$I$7))
/IF($I$8="総計",1,$J212/10)
),0)</f>
        <v/>
      </c>
      <c r="U212" s="58" t="str" cm="1">
        <f t="array" ref="U212">IFERROR(
IF(OR(U$11="",$H212=""),"",
SUMIFS(収穫記録!$P:$P,収穫記録!$D:$D,U$11,収穫記録!$I:$I,$I$5,収穫記録!$J:$J,$I$6,収穫記録!$F:$F,$H212,収穫記録!$B:$B,"&gt;="&amp;$I$3,収穫記録!$B:$B,"&lt;="&amp;$I$4)
/_xlfn.UNIQUE(_xlfn._xlws.FILTER($G:$G,$F:$F=$I$7))
/IF($I$8="総計",1,$J212/10)
),0)</f>
        <v/>
      </c>
      <c r="V212" s="58" t="str" cm="1">
        <f t="array" ref="V212">IFERROR(
IF(OR(V$11="",$H212=""),"",
SUMIFS(収穫記録!$P:$P,収穫記録!$D:$D,V$11,収穫記録!$I:$I,$I$5,収穫記録!$J:$J,$I$6,収穫記録!$F:$F,$H212,収穫記録!$B:$B,"&gt;="&amp;$I$3,収穫記録!$B:$B,"&lt;="&amp;$I$4)
/_xlfn.UNIQUE(_xlfn._xlws.FILTER($G:$G,$F:$F=$I$7))
/IF($I$8="総計",1,$J212/10)
),0)</f>
        <v/>
      </c>
      <c r="W212" s="58" t="str" cm="1">
        <f t="array" ref="W212">IFERROR(
IF(OR(W$11="",$H212=""),"",
SUMIFS(収穫記録!$P:$P,収穫記録!$D:$D,W$11,収穫記録!$I:$I,$I$5,収穫記録!$J:$J,$I$6,収穫記録!$F:$F,$H212,収穫記録!$B:$B,"&gt;="&amp;$I$3,収穫記録!$B:$B,"&lt;="&amp;$I$4)
/_xlfn.UNIQUE(_xlfn._xlws.FILTER($G:$G,$F:$F=$I$7))
/IF($I$8="総計",1,$J212/10)
),0)</f>
        <v/>
      </c>
    </row>
    <row r="213" spans="8:23">
      <c r="H213" s="27"/>
      <c r="I213" s="30"/>
      <c r="J213" s="57"/>
      <c r="K213" s="46" t="str">
        <f t="shared" si="3"/>
        <v/>
      </c>
      <c r="L213" s="47" cm="1">
        <f t="array" ref="L213">IFERROR(
IF(OR(L$11="",$H213=""),"",
SUMIFS(収穫記録!$P:$P,収穫記録!$D:$D,L$11,収穫記録!$I:$I,$I$5,収穫記録!$J:$J,$I$6,収穫記録!$F:$F,$H213,収穫記録!$B:$B,"&gt;="&amp;$I$3,収穫記録!$B:$B,"&lt;="&amp;$I$4)
/_xlfn.UNIQUE(_xlfn._xlws.FILTER($G:$G,$F:$F=$I$7))
/IF($I$8="総計",1,$J213/10)
),0)</f>
        <v>0</v>
      </c>
      <c r="M213" s="58" t="str" cm="1">
        <f t="array" ref="M213">IFERROR(
IF(OR(M$11="",$H213=""),"",
SUMIFS(収穫記録!$P:$P,収穫記録!$D:$D,M$11,収穫記録!$I:$I,$I$5,収穫記録!$J:$J,$I$6,収穫記録!$F:$F,$H213,収穫記録!$B:$B,"&gt;="&amp;$I$3,収穫記録!$B:$B,"&lt;="&amp;$I$4)
/_xlfn.UNIQUE(_xlfn._xlws.FILTER($G:$G,$F:$F=$I$7))
/IF($I$8="総計",1,$J213/10)
),0)</f>
        <v/>
      </c>
      <c r="N213" s="58" t="str" cm="1">
        <f t="array" ref="N213">IFERROR(
IF(OR(N$11="",$H213=""),"",
SUMIFS(収穫記録!$P:$P,収穫記録!$D:$D,N$11,収穫記録!$I:$I,$I$5,収穫記録!$J:$J,$I$6,収穫記録!$F:$F,$H213,収穫記録!$B:$B,"&gt;="&amp;$I$3,収穫記録!$B:$B,"&lt;="&amp;$I$4)
/_xlfn.UNIQUE(_xlfn._xlws.FILTER($G:$G,$F:$F=$I$7))
/IF($I$8="総計",1,$J213/10)
),0)</f>
        <v/>
      </c>
      <c r="O213" s="58" t="str" cm="1">
        <f t="array" ref="O213">IFERROR(
IF(OR(O$11="",$H213=""),"",
SUMIFS(収穫記録!$P:$P,収穫記録!$D:$D,O$11,収穫記録!$I:$I,$I$5,収穫記録!$J:$J,$I$6,収穫記録!$F:$F,$H213,収穫記録!$B:$B,"&gt;="&amp;$I$3,収穫記録!$B:$B,"&lt;="&amp;$I$4)
/_xlfn.UNIQUE(_xlfn._xlws.FILTER($G:$G,$F:$F=$I$7))
/IF($I$8="総計",1,$J213/10)
),0)</f>
        <v/>
      </c>
      <c r="P213" s="58" t="str" cm="1">
        <f t="array" ref="P213">IFERROR(
IF(OR(P$11="",$H213=""),"",
SUMIFS(収穫記録!$P:$P,収穫記録!$D:$D,P$11,収穫記録!$I:$I,$I$5,収穫記録!$J:$J,$I$6,収穫記録!$F:$F,$H213,収穫記録!$B:$B,"&gt;="&amp;$I$3,収穫記録!$B:$B,"&lt;="&amp;$I$4)
/_xlfn.UNIQUE(_xlfn._xlws.FILTER($G:$G,$F:$F=$I$7))
/IF($I$8="総計",1,$J213/10)
),0)</f>
        <v/>
      </c>
      <c r="Q213" s="58" t="str" cm="1">
        <f t="array" ref="Q213">IFERROR(
IF(OR(Q$11="",$H213=""),"",
SUMIFS(収穫記録!$P:$P,収穫記録!$D:$D,Q$11,収穫記録!$I:$I,$I$5,収穫記録!$J:$J,$I$6,収穫記録!$F:$F,$H213,収穫記録!$B:$B,"&gt;="&amp;$I$3,収穫記録!$B:$B,"&lt;="&amp;$I$4)
/_xlfn.UNIQUE(_xlfn._xlws.FILTER($G:$G,$F:$F=$I$7))
/IF($I$8="総計",1,$J213/10)
),0)</f>
        <v/>
      </c>
      <c r="R213" s="58" t="str" cm="1">
        <f t="array" ref="R213">IFERROR(
IF(OR(R$11="",$H213=""),"",
SUMIFS(収穫記録!$P:$P,収穫記録!$D:$D,R$11,収穫記録!$I:$I,$I$5,収穫記録!$J:$J,$I$6,収穫記録!$F:$F,$H213,収穫記録!$B:$B,"&gt;="&amp;$I$3,収穫記録!$B:$B,"&lt;="&amp;$I$4)
/_xlfn.UNIQUE(_xlfn._xlws.FILTER($G:$G,$F:$F=$I$7))
/IF($I$8="総計",1,$J213/10)
),0)</f>
        <v/>
      </c>
      <c r="S213" s="58" t="str" cm="1">
        <f t="array" ref="S213">IFERROR(
IF(OR(S$11="",$H213=""),"",
SUMIFS(収穫記録!$P:$P,収穫記録!$D:$D,S$11,収穫記録!$I:$I,$I$5,収穫記録!$J:$J,$I$6,収穫記録!$F:$F,$H213,収穫記録!$B:$B,"&gt;="&amp;$I$3,収穫記録!$B:$B,"&lt;="&amp;$I$4)
/_xlfn.UNIQUE(_xlfn._xlws.FILTER($G:$G,$F:$F=$I$7))
/IF($I$8="総計",1,$J213/10)
),0)</f>
        <v/>
      </c>
      <c r="T213" s="58" t="str" cm="1">
        <f t="array" ref="T213">IFERROR(
IF(OR(T$11="",$H213=""),"",
SUMIFS(収穫記録!$P:$P,収穫記録!$D:$D,T$11,収穫記録!$I:$I,$I$5,収穫記録!$J:$J,$I$6,収穫記録!$F:$F,$H213,収穫記録!$B:$B,"&gt;="&amp;$I$3,収穫記録!$B:$B,"&lt;="&amp;$I$4)
/_xlfn.UNIQUE(_xlfn._xlws.FILTER($G:$G,$F:$F=$I$7))
/IF($I$8="総計",1,$J213/10)
),0)</f>
        <v/>
      </c>
      <c r="U213" s="58" t="str" cm="1">
        <f t="array" ref="U213">IFERROR(
IF(OR(U$11="",$H213=""),"",
SUMIFS(収穫記録!$P:$P,収穫記録!$D:$D,U$11,収穫記録!$I:$I,$I$5,収穫記録!$J:$J,$I$6,収穫記録!$F:$F,$H213,収穫記録!$B:$B,"&gt;="&amp;$I$3,収穫記録!$B:$B,"&lt;="&amp;$I$4)
/_xlfn.UNIQUE(_xlfn._xlws.FILTER($G:$G,$F:$F=$I$7))
/IF($I$8="総計",1,$J213/10)
),0)</f>
        <v/>
      </c>
      <c r="V213" s="58" t="str" cm="1">
        <f t="array" ref="V213">IFERROR(
IF(OR(V$11="",$H213=""),"",
SUMIFS(収穫記録!$P:$P,収穫記録!$D:$D,V$11,収穫記録!$I:$I,$I$5,収穫記録!$J:$J,$I$6,収穫記録!$F:$F,$H213,収穫記録!$B:$B,"&gt;="&amp;$I$3,収穫記録!$B:$B,"&lt;="&amp;$I$4)
/_xlfn.UNIQUE(_xlfn._xlws.FILTER($G:$G,$F:$F=$I$7))
/IF($I$8="総計",1,$J213/10)
),0)</f>
        <v/>
      </c>
      <c r="W213" s="58" t="str" cm="1">
        <f t="array" ref="W213">IFERROR(
IF(OR(W$11="",$H213=""),"",
SUMIFS(収穫記録!$P:$P,収穫記録!$D:$D,W$11,収穫記録!$I:$I,$I$5,収穫記録!$J:$J,$I$6,収穫記録!$F:$F,$H213,収穫記録!$B:$B,"&gt;="&amp;$I$3,収穫記録!$B:$B,"&lt;="&amp;$I$4)
/_xlfn.UNIQUE(_xlfn._xlws.FILTER($G:$G,$F:$F=$I$7))
/IF($I$8="総計",1,$J213/10)
),0)</f>
        <v/>
      </c>
    </row>
    <row r="214" spans="8:23">
      <c r="H214" s="27"/>
      <c r="I214" s="30"/>
      <c r="J214" s="57"/>
      <c r="K214" s="46" t="str">
        <f t="shared" si="3"/>
        <v/>
      </c>
      <c r="L214" s="47" cm="1">
        <f t="array" ref="L214">IFERROR(
IF(OR(L$11="",$H214=""),"",
SUMIFS(収穫記録!$P:$P,収穫記録!$D:$D,L$11,収穫記録!$I:$I,$I$5,収穫記録!$J:$J,$I$6,収穫記録!$F:$F,$H214,収穫記録!$B:$B,"&gt;="&amp;$I$3,収穫記録!$B:$B,"&lt;="&amp;$I$4)
/_xlfn.UNIQUE(_xlfn._xlws.FILTER($G:$G,$F:$F=$I$7))
/IF($I$8="総計",1,$J214/10)
),0)</f>
        <v>0</v>
      </c>
      <c r="M214" s="58" t="str" cm="1">
        <f t="array" ref="M214">IFERROR(
IF(OR(M$11="",$H214=""),"",
SUMIFS(収穫記録!$P:$P,収穫記録!$D:$D,M$11,収穫記録!$I:$I,$I$5,収穫記録!$J:$J,$I$6,収穫記録!$F:$F,$H214,収穫記録!$B:$B,"&gt;="&amp;$I$3,収穫記録!$B:$B,"&lt;="&amp;$I$4)
/_xlfn.UNIQUE(_xlfn._xlws.FILTER($G:$G,$F:$F=$I$7))
/IF($I$8="総計",1,$J214/10)
),0)</f>
        <v/>
      </c>
      <c r="N214" s="58" t="str" cm="1">
        <f t="array" ref="N214">IFERROR(
IF(OR(N$11="",$H214=""),"",
SUMIFS(収穫記録!$P:$P,収穫記録!$D:$D,N$11,収穫記録!$I:$I,$I$5,収穫記録!$J:$J,$I$6,収穫記録!$F:$F,$H214,収穫記録!$B:$B,"&gt;="&amp;$I$3,収穫記録!$B:$B,"&lt;="&amp;$I$4)
/_xlfn.UNIQUE(_xlfn._xlws.FILTER($G:$G,$F:$F=$I$7))
/IF($I$8="総計",1,$J214/10)
),0)</f>
        <v/>
      </c>
      <c r="O214" s="58" t="str" cm="1">
        <f t="array" ref="O214">IFERROR(
IF(OR(O$11="",$H214=""),"",
SUMIFS(収穫記録!$P:$P,収穫記録!$D:$D,O$11,収穫記録!$I:$I,$I$5,収穫記録!$J:$J,$I$6,収穫記録!$F:$F,$H214,収穫記録!$B:$B,"&gt;="&amp;$I$3,収穫記録!$B:$B,"&lt;="&amp;$I$4)
/_xlfn.UNIQUE(_xlfn._xlws.FILTER($G:$G,$F:$F=$I$7))
/IF($I$8="総計",1,$J214/10)
),0)</f>
        <v/>
      </c>
      <c r="P214" s="58" t="str" cm="1">
        <f t="array" ref="P214">IFERROR(
IF(OR(P$11="",$H214=""),"",
SUMIFS(収穫記録!$P:$P,収穫記録!$D:$D,P$11,収穫記録!$I:$I,$I$5,収穫記録!$J:$J,$I$6,収穫記録!$F:$F,$H214,収穫記録!$B:$B,"&gt;="&amp;$I$3,収穫記録!$B:$B,"&lt;="&amp;$I$4)
/_xlfn.UNIQUE(_xlfn._xlws.FILTER($G:$G,$F:$F=$I$7))
/IF($I$8="総計",1,$J214/10)
),0)</f>
        <v/>
      </c>
      <c r="Q214" s="58" t="str" cm="1">
        <f t="array" ref="Q214">IFERROR(
IF(OR(Q$11="",$H214=""),"",
SUMIFS(収穫記録!$P:$P,収穫記録!$D:$D,Q$11,収穫記録!$I:$I,$I$5,収穫記録!$J:$J,$I$6,収穫記録!$F:$F,$H214,収穫記録!$B:$B,"&gt;="&amp;$I$3,収穫記録!$B:$B,"&lt;="&amp;$I$4)
/_xlfn.UNIQUE(_xlfn._xlws.FILTER($G:$G,$F:$F=$I$7))
/IF($I$8="総計",1,$J214/10)
),0)</f>
        <v/>
      </c>
      <c r="R214" s="58" t="str" cm="1">
        <f t="array" ref="R214">IFERROR(
IF(OR(R$11="",$H214=""),"",
SUMIFS(収穫記録!$P:$P,収穫記録!$D:$D,R$11,収穫記録!$I:$I,$I$5,収穫記録!$J:$J,$I$6,収穫記録!$F:$F,$H214,収穫記録!$B:$B,"&gt;="&amp;$I$3,収穫記録!$B:$B,"&lt;="&amp;$I$4)
/_xlfn.UNIQUE(_xlfn._xlws.FILTER($G:$G,$F:$F=$I$7))
/IF($I$8="総計",1,$J214/10)
),0)</f>
        <v/>
      </c>
      <c r="S214" s="58" t="str" cm="1">
        <f t="array" ref="S214">IFERROR(
IF(OR(S$11="",$H214=""),"",
SUMIFS(収穫記録!$P:$P,収穫記録!$D:$D,S$11,収穫記録!$I:$I,$I$5,収穫記録!$J:$J,$I$6,収穫記録!$F:$F,$H214,収穫記録!$B:$B,"&gt;="&amp;$I$3,収穫記録!$B:$B,"&lt;="&amp;$I$4)
/_xlfn.UNIQUE(_xlfn._xlws.FILTER($G:$G,$F:$F=$I$7))
/IF($I$8="総計",1,$J214/10)
),0)</f>
        <v/>
      </c>
      <c r="T214" s="58" t="str" cm="1">
        <f t="array" ref="T214">IFERROR(
IF(OR(T$11="",$H214=""),"",
SUMIFS(収穫記録!$P:$P,収穫記録!$D:$D,T$11,収穫記録!$I:$I,$I$5,収穫記録!$J:$J,$I$6,収穫記録!$F:$F,$H214,収穫記録!$B:$B,"&gt;="&amp;$I$3,収穫記録!$B:$B,"&lt;="&amp;$I$4)
/_xlfn.UNIQUE(_xlfn._xlws.FILTER($G:$G,$F:$F=$I$7))
/IF($I$8="総計",1,$J214/10)
),0)</f>
        <v/>
      </c>
      <c r="U214" s="58" t="str" cm="1">
        <f t="array" ref="U214">IFERROR(
IF(OR(U$11="",$H214=""),"",
SUMIFS(収穫記録!$P:$P,収穫記録!$D:$D,U$11,収穫記録!$I:$I,$I$5,収穫記録!$J:$J,$I$6,収穫記録!$F:$F,$H214,収穫記録!$B:$B,"&gt;="&amp;$I$3,収穫記録!$B:$B,"&lt;="&amp;$I$4)
/_xlfn.UNIQUE(_xlfn._xlws.FILTER($G:$G,$F:$F=$I$7))
/IF($I$8="総計",1,$J214/10)
),0)</f>
        <v/>
      </c>
      <c r="V214" s="58" t="str" cm="1">
        <f t="array" ref="V214">IFERROR(
IF(OR(V$11="",$H214=""),"",
SUMIFS(収穫記録!$P:$P,収穫記録!$D:$D,V$11,収穫記録!$I:$I,$I$5,収穫記録!$J:$J,$I$6,収穫記録!$F:$F,$H214,収穫記録!$B:$B,"&gt;="&amp;$I$3,収穫記録!$B:$B,"&lt;="&amp;$I$4)
/_xlfn.UNIQUE(_xlfn._xlws.FILTER($G:$G,$F:$F=$I$7))
/IF($I$8="総計",1,$J214/10)
),0)</f>
        <v/>
      </c>
      <c r="W214" s="58" t="str" cm="1">
        <f t="array" ref="W214">IFERROR(
IF(OR(W$11="",$H214=""),"",
SUMIFS(収穫記録!$P:$P,収穫記録!$D:$D,W$11,収穫記録!$I:$I,$I$5,収穫記録!$J:$J,$I$6,収穫記録!$F:$F,$H214,収穫記録!$B:$B,"&gt;="&amp;$I$3,収穫記録!$B:$B,"&lt;="&amp;$I$4)
/_xlfn.UNIQUE(_xlfn._xlws.FILTER($G:$G,$F:$F=$I$7))
/IF($I$8="総計",1,$J214/10)
),0)</f>
        <v/>
      </c>
    </row>
    <row r="215" spans="8:23">
      <c r="H215" s="27"/>
      <c r="I215" s="30"/>
      <c r="J215" s="57"/>
      <c r="K215" s="46" t="str">
        <f t="shared" si="3"/>
        <v/>
      </c>
      <c r="L215" s="47" cm="1">
        <f t="array" ref="L215">IFERROR(
IF(OR(L$11="",$H215=""),"",
SUMIFS(収穫記録!$P:$P,収穫記録!$D:$D,L$11,収穫記録!$I:$I,$I$5,収穫記録!$J:$J,$I$6,収穫記録!$F:$F,$H215,収穫記録!$B:$B,"&gt;="&amp;$I$3,収穫記録!$B:$B,"&lt;="&amp;$I$4)
/_xlfn.UNIQUE(_xlfn._xlws.FILTER($G:$G,$F:$F=$I$7))
/IF($I$8="総計",1,$J215/10)
),0)</f>
        <v>0</v>
      </c>
      <c r="M215" s="58" t="str" cm="1">
        <f t="array" ref="M215">IFERROR(
IF(OR(M$11="",$H215=""),"",
SUMIFS(収穫記録!$P:$P,収穫記録!$D:$D,M$11,収穫記録!$I:$I,$I$5,収穫記録!$J:$J,$I$6,収穫記録!$F:$F,$H215,収穫記録!$B:$B,"&gt;="&amp;$I$3,収穫記録!$B:$B,"&lt;="&amp;$I$4)
/_xlfn.UNIQUE(_xlfn._xlws.FILTER($G:$G,$F:$F=$I$7))
/IF($I$8="総計",1,$J215/10)
),0)</f>
        <v/>
      </c>
      <c r="N215" s="58" t="str" cm="1">
        <f t="array" ref="N215">IFERROR(
IF(OR(N$11="",$H215=""),"",
SUMIFS(収穫記録!$P:$P,収穫記録!$D:$D,N$11,収穫記録!$I:$I,$I$5,収穫記録!$J:$J,$I$6,収穫記録!$F:$F,$H215,収穫記録!$B:$B,"&gt;="&amp;$I$3,収穫記録!$B:$B,"&lt;="&amp;$I$4)
/_xlfn.UNIQUE(_xlfn._xlws.FILTER($G:$G,$F:$F=$I$7))
/IF($I$8="総計",1,$J215/10)
),0)</f>
        <v/>
      </c>
      <c r="O215" s="58" t="str" cm="1">
        <f t="array" ref="O215">IFERROR(
IF(OR(O$11="",$H215=""),"",
SUMIFS(収穫記録!$P:$P,収穫記録!$D:$D,O$11,収穫記録!$I:$I,$I$5,収穫記録!$J:$J,$I$6,収穫記録!$F:$F,$H215,収穫記録!$B:$B,"&gt;="&amp;$I$3,収穫記録!$B:$B,"&lt;="&amp;$I$4)
/_xlfn.UNIQUE(_xlfn._xlws.FILTER($G:$G,$F:$F=$I$7))
/IF($I$8="総計",1,$J215/10)
),0)</f>
        <v/>
      </c>
      <c r="P215" s="58" t="str" cm="1">
        <f t="array" ref="P215">IFERROR(
IF(OR(P$11="",$H215=""),"",
SUMIFS(収穫記録!$P:$P,収穫記録!$D:$D,P$11,収穫記録!$I:$I,$I$5,収穫記録!$J:$J,$I$6,収穫記録!$F:$F,$H215,収穫記録!$B:$B,"&gt;="&amp;$I$3,収穫記録!$B:$B,"&lt;="&amp;$I$4)
/_xlfn.UNIQUE(_xlfn._xlws.FILTER($G:$G,$F:$F=$I$7))
/IF($I$8="総計",1,$J215/10)
),0)</f>
        <v/>
      </c>
      <c r="Q215" s="58" t="str" cm="1">
        <f t="array" ref="Q215">IFERROR(
IF(OR(Q$11="",$H215=""),"",
SUMIFS(収穫記録!$P:$P,収穫記録!$D:$D,Q$11,収穫記録!$I:$I,$I$5,収穫記録!$J:$J,$I$6,収穫記録!$F:$F,$H215,収穫記録!$B:$B,"&gt;="&amp;$I$3,収穫記録!$B:$B,"&lt;="&amp;$I$4)
/_xlfn.UNIQUE(_xlfn._xlws.FILTER($G:$G,$F:$F=$I$7))
/IF($I$8="総計",1,$J215/10)
),0)</f>
        <v/>
      </c>
      <c r="R215" s="58" t="str" cm="1">
        <f t="array" ref="R215">IFERROR(
IF(OR(R$11="",$H215=""),"",
SUMIFS(収穫記録!$P:$P,収穫記録!$D:$D,R$11,収穫記録!$I:$I,$I$5,収穫記録!$J:$J,$I$6,収穫記録!$F:$F,$H215,収穫記録!$B:$B,"&gt;="&amp;$I$3,収穫記録!$B:$B,"&lt;="&amp;$I$4)
/_xlfn.UNIQUE(_xlfn._xlws.FILTER($G:$G,$F:$F=$I$7))
/IF($I$8="総計",1,$J215/10)
),0)</f>
        <v/>
      </c>
      <c r="S215" s="58" t="str" cm="1">
        <f t="array" ref="S215">IFERROR(
IF(OR(S$11="",$H215=""),"",
SUMIFS(収穫記録!$P:$P,収穫記録!$D:$D,S$11,収穫記録!$I:$I,$I$5,収穫記録!$J:$J,$I$6,収穫記録!$F:$F,$H215,収穫記録!$B:$B,"&gt;="&amp;$I$3,収穫記録!$B:$B,"&lt;="&amp;$I$4)
/_xlfn.UNIQUE(_xlfn._xlws.FILTER($G:$G,$F:$F=$I$7))
/IF($I$8="総計",1,$J215/10)
),0)</f>
        <v/>
      </c>
      <c r="T215" s="58" t="str" cm="1">
        <f t="array" ref="T215">IFERROR(
IF(OR(T$11="",$H215=""),"",
SUMIFS(収穫記録!$P:$P,収穫記録!$D:$D,T$11,収穫記録!$I:$I,$I$5,収穫記録!$J:$J,$I$6,収穫記録!$F:$F,$H215,収穫記録!$B:$B,"&gt;="&amp;$I$3,収穫記録!$B:$B,"&lt;="&amp;$I$4)
/_xlfn.UNIQUE(_xlfn._xlws.FILTER($G:$G,$F:$F=$I$7))
/IF($I$8="総計",1,$J215/10)
),0)</f>
        <v/>
      </c>
      <c r="U215" s="58" t="str" cm="1">
        <f t="array" ref="U215">IFERROR(
IF(OR(U$11="",$H215=""),"",
SUMIFS(収穫記録!$P:$P,収穫記録!$D:$D,U$11,収穫記録!$I:$I,$I$5,収穫記録!$J:$J,$I$6,収穫記録!$F:$F,$H215,収穫記録!$B:$B,"&gt;="&amp;$I$3,収穫記録!$B:$B,"&lt;="&amp;$I$4)
/_xlfn.UNIQUE(_xlfn._xlws.FILTER($G:$G,$F:$F=$I$7))
/IF($I$8="総計",1,$J215/10)
),0)</f>
        <v/>
      </c>
      <c r="V215" s="58" t="str" cm="1">
        <f t="array" ref="V215">IFERROR(
IF(OR(V$11="",$H215=""),"",
SUMIFS(収穫記録!$P:$P,収穫記録!$D:$D,V$11,収穫記録!$I:$I,$I$5,収穫記録!$J:$J,$I$6,収穫記録!$F:$F,$H215,収穫記録!$B:$B,"&gt;="&amp;$I$3,収穫記録!$B:$B,"&lt;="&amp;$I$4)
/_xlfn.UNIQUE(_xlfn._xlws.FILTER($G:$G,$F:$F=$I$7))
/IF($I$8="総計",1,$J215/10)
),0)</f>
        <v/>
      </c>
      <c r="W215" s="58" t="str" cm="1">
        <f t="array" ref="W215">IFERROR(
IF(OR(W$11="",$H215=""),"",
SUMIFS(収穫記録!$P:$P,収穫記録!$D:$D,W$11,収穫記録!$I:$I,$I$5,収穫記録!$J:$J,$I$6,収穫記録!$F:$F,$H215,収穫記録!$B:$B,"&gt;="&amp;$I$3,収穫記録!$B:$B,"&lt;="&amp;$I$4)
/_xlfn.UNIQUE(_xlfn._xlws.FILTER($G:$G,$F:$F=$I$7))
/IF($I$8="総計",1,$J215/10)
),0)</f>
        <v/>
      </c>
    </row>
    <row r="216" spans="8:23">
      <c r="H216" s="27"/>
      <c r="I216" s="30"/>
      <c r="J216" s="57"/>
      <c r="K216" s="46" t="str">
        <f t="shared" si="3"/>
        <v/>
      </c>
      <c r="L216" s="47" cm="1">
        <f t="array" ref="L216">IFERROR(
IF(OR(L$11="",$H216=""),"",
SUMIFS(収穫記録!$P:$P,収穫記録!$D:$D,L$11,収穫記録!$I:$I,$I$5,収穫記録!$J:$J,$I$6,収穫記録!$F:$F,$H216,収穫記録!$B:$B,"&gt;="&amp;$I$3,収穫記録!$B:$B,"&lt;="&amp;$I$4)
/_xlfn.UNIQUE(_xlfn._xlws.FILTER($G:$G,$F:$F=$I$7))
/IF($I$8="総計",1,$J216/10)
),0)</f>
        <v>0</v>
      </c>
      <c r="M216" s="58" t="str" cm="1">
        <f t="array" ref="M216">IFERROR(
IF(OR(M$11="",$H216=""),"",
SUMIFS(収穫記録!$P:$P,収穫記録!$D:$D,M$11,収穫記録!$I:$I,$I$5,収穫記録!$J:$J,$I$6,収穫記録!$F:$F,$H216,収穫記録!$B:$B,"&gt;="&amp;$I$3,収穫記録!$B:$B,"&lt;="&amp;$I$4)
/_xlfn.UNIQUE(_xlfn._xlws.FILTER($G:$G,$F:$F=$I$7))
/IF($I$8="総計",1,$J216/10)
),0)</f>
        <v/>
      </c>
      <c r="N216" s="58" t="str" cm="1">
        <f t="array" ref="N216">IFERROR(
IF(OR(N$11="",$H216=""),"",
SUMIFS(収穫記録!$P:$P,収穫記録!$D:$D,N$11,収穫記録!$I:$I,$I$5,収穫記録!$J:$J,$I$6,収穫記録!$F:$F,$H216,収穫記録!$B:$B,"&gt;="&amp;$I$3,収穫記録!$B:$B,"&lt;="&amp;$I$4)
/_xlfn.UNIQUE(_xlfn._xlws.FILTER($G:$G,$F:$F=$I$7))
/IF($I$8="総計",1,$J216/10)
),0)</f>
        <v/>
      </c>
      <c r="O216" s="58" t="str" cm="1">
        <f t="array" ref="O216">IFERROR(
IF(OR(O$11="",$H216=""),"",
SUMIFS(収穫記録!$P:$P,収穫記録!$D:$D,O$11,収穫記録!$I:$I,$I$5,収穫記録!$J:$J,$I$6,収穫記録!$F:$F,$H216,収穫記録!$B:$B,"&gt;="&amp;$I$3,収穫記録!$B:$B,"&lt;="&amp;$I$4)
/_xlfn.UNIQUE(_xlfn._xlws.FILTER($G:$G,$F:$F=$I$7))
/IF($I$8="総計",1,$J216/10)
),0)</f>
        <v/>
      </c>
      <c r="P216" s="58" t="str" cm="1">
        <f t="array" ref="P216">IFERROR(
IF(OR(P$11="",$H216=""),"",
SUMIFS(収穫記録!$P:$P,収穫記録!$D:$D,P$11,収穫記録!$I:$I,$I$5,収穫記録!$J:$J,$I$6,収穫記録!$F:$F,$H216,収穫記録!$B:$B,"&gt;="&amp;$I$3,収穫記録!$B:$B,"&lt;="&amp;$I$4)
/_xlfn.UNIQUE(_xlfn._xlws.FILTER($G:$G,$F:$F=$I$7))
/IF($I$8="総計",1,$J216/10)
),0)</f>
        <v/>
      </c>
      <c r="Q216" s="58" t="str" cm="1">
        <f t="array" ref="Q216">IFERROR(
IF(OR(Q$11="",$H216=""),"",
SUMIFS(収穫記録!$P:$P,収穫記録!$D:$D,Q$11,収穫記録!$I:$I,$I$5,収穫記録!$J:$J,$I$6,収穫記録!$F:$F,$H216,収穫記録!$B:$B,"&gt;="&amp;$I$3,収穫記録!$B:$B,"&lt;="&amp;$I$4)
/_xlfn.UNIQUE(_xlfn._xlws.FILTER($G:$G,$F:$F=$I$7))
/IF($I$8="総計",1,$J216/10)
),0)</f>
        <v/>
      </c>
      <c r="R216" s="58" t="str" cm="1">
        <f t="array" ref="R216">IFERROR(
IF(OR(R$11="",$H216=""),"",
SUMIFS(収穫記録!$P:$P,収穫記録!$D:$D,R$11,収穫記録!$I:$I,$I$5,収穫記録!$J:$J,$I$6,収穫記録!$F:$F,$H216,収穫記録!$B:$B,"&gt;="&amp;$I$3,収穫記録!$B:$B,"&lt;="&amp;$I$4)
/_xlfn.UNIQUE(_xlfn._xlws.FILTER($G:$G,$F:$F=$I$7))
/IF($I$8="総計",1,$J216/10)
),0)</f>
        <v/>
      </c>
      <c r="S216" s="58" t="str" cm="1">
        <f t="array" ref="S216">IFERROR(
IF(OR(S$11="",$H216=""),"",
SUMIFS(収穫記録!$P:$P,収穫記録!$D:$D,S$11,収穫記録!$I:$I,$I$5,収穫記録!$J:$J,$I$6,収穫記録!$F:$F,$H216,収穫記録!$B:$B,"&gt;="&amp;$I$3,収穫記録!$B:$B,"&lt;="&amp;$I$4)
/_xlfn.UNIQUE(_xlfn._xlws.FILTER($G:$G,$F:$F=$I$7))
/IF($I$8="総計",1,$J216/10)
),0)</f>
        <v/>
      </c>
      <c r="T216" s="58" t="str" cm="1">
        <f t="array" ref="T216">IFERROR(
IF(OR(T$11="",$H216=""),"",
SUMIFS(収穫記録!$P:$P,収穫記録!$D:$D,T$11,収穫記録!$I:$I,$I$5,収穫記録!$J:$J,$I$6,収穫記録!$F:$F,$H216,収穫記録!$B:$B,"&gt;="&amp;$I$3,収穫記録!$B:$B,"&lt;="&amp;$I$4)
/_xlfn.UNIQUE(_xlfn._xlws.FILTER($G:$G,$F:$F=$I$7))
/IF($I$8="総計",1,$J216/10)
),0)</f>
        <v/>
      </c>
      <c r="U216" s="58" t="str" cm="1">
        <f t="array" ref="U216">IFERROR(
IF(OR(U$11="",$H216=""),"",
SUMIFS(収穫記録!$P:$P,収穫記録!$D:$D,U$11,収穫記録!$I:$I,$I$5,収穫記録!$J:$J,$I$6,収穫記録!$F:$F,$H216,収穫記録!$B:$B,"&gt;="&amp;$I$3,収穫記録!$B:$B,"&lt;="&amp;$I$4)
/_xlfn.UNIQUE(_xlfn._xlws.FILTER($G:$G,$F:$F=$I$7))
/IF($I$8="総計",1,$J216/10)
),0)</f>
        <v/>
      </c>
      <c r="V216" s="58" t="str" cm="1">
        <f t="array" ref="V216">IFERROR(
IF(OR(V$11="",$H216=""),"",
SUMIFS(収穫記録!$P:$P,収穫記録!$D:$D,V$11,収穫記録!$I:$I,$I$5,収穫記録!$J:$J,$I$6,収穫記録!$F:$F,$H216,収穫記録!$B:$B,"&gt;="&amp;$I$3,収穫記録!$B:$B,"&lt;="&amp;$I$4)
/_xlfn.UNIQUE(_xlfn._xlws.FILTER($G:$G,$F:$F=$I$7))
/IF($I$8="総計",1,$J216/10)
),0)</f>
        <v/>
      </c>
      <c r="W216" s="58" t="str" cm="1">
        <f t="array" ref="W216">IFERROR(
IF(OR(W$11="",$H216=""),"",
SUMIFS(収穫記録!$P:$P,収穫記録!$D:$D,W$11,収穫記録!$I:$I,$I$5,収穫記録!$J:$J,$I$6,収穫記録!$F:$F,$H216,収穫記録!$B:$B,"&gt;="&amp;$I$3,収穫記録!$B:$B,"&lt;="&amp;$I$4)
/_xlfn.UNIQUE(_xlfn._xlws.FILTER($G:$G,$F:$F=$I$7))
/IF($I$8="総計",1,$J216/10)
),0)</f>
        <v/>
      </c>
    </row>
    <row r="217" spans="8:23">
      <c r="H217" s="27"/>
      <c r="I217" s="30"/>
      <c r="J217" s="57"/>
      <c r="K217" s="46" t="str">
        <f t="shared" si="3"/>
        <v/>
      </c>
      <c r="L217" s="47" cm="1">
        <f t="array" ref="L217">IFERROR(
IF(OR(L$11="",$H217=""),"",
SUMIFS(収穫記録!$P:$P,収穫記録!$D:$D,L$11,収穫記録!$I:$I,$I$5,収穫記録!$J:$J,$I$6,収穫記録!$F:$F,$H217,収穫記録!$B:$B,"&gt;="&amp;$I$3,収穫記録!$B:$B,"&lt;="&amp;$I$4)
/_xlfn.UNIQUE(_xlfn._xlws.FILTER($G:$G,$F:$F=$I$7))
/IF($I$8="総計",1,$J217/10)
),0)</f>
        <v>0</v>
      </c>
      <c r="M217" s="58" t="str" cm="1">
        <f t="array" ref="M217">IFERROR(
IF(OR(M$11="",$H217=""),"",
SUMIFS(収穫記録!$P:$P,収穫記録!$D:$D,M$11,収穫記録!$I:$I,$I$5,収穫記録!$J:$J,$I$6,収穫記録!$F:$F,$H217,収穫記録!$B:$B,"&gt;="&amp;$I$3,収穫記録!$B:$B,"&lt;="&amp;$I$4)
/_xlfn.UNIQUE(_xlfn._xlws.FILTER($G:$G,$F:$F=$I$7))
/IF($I$8="総計",1,$J217/10)
),0)</f>
        <v/>
      </c>
      <c r="N217" s="58" t="str" cm="1">
        <f t="array" ref="N217">IFERROR(
IF(OR(N$11="",$H217=""),"",
SUMIFS(収穫記録!$P:$P,収穫記録!$D:$D,N$11,収穫記録!$I:$I,$I$5,収穫記録!$J:$J,$I$6,収穫記録!$F:$F,$H217,収穫記録!$B:$B,"&gt;="&amp;$I$3,収穫記録!$B:$B,"&lt;="&amp;$I$4)
/_xlfn.UNIQUE(_xlfn._xlws.FILTER($G:$G,$F:$F=$I$7))
/IF($I$8="総計",1,$J217/10)
),0)</f>
        <v/>
      </c>
      <c r="O217" s="58" t="str" cm="1">
        <f t="array" ref="O217">IFERROR(
IF(OR(O$11="",$H217=""),"",
SUMIFS(収穫記録!$P:$P,収穫記録!$D:$D,O$11,収穫記録!$I:$I,$I$5,収穫記録!$J:$J,$I$6,収穫記録!$F:$F,$H217,収穫記録!$B:$B,"&gt;="&amp;$I$3,収穫記録!$B:$B,"&lt;="&amp;$I$4)
/_xlfn.UNIQUE(_xlfn._xlws.FILTER($G:$G,$F:$F=$I$7))
/IF($I$8="総計",1,$J217/10)
),0)</f>
        <v/>
      </c>
      <c r="P217" s="58" t="str" cm="1">
        <f t="array" ref="P217">IFERROR(
IF(OR(P$11="",$H217=""),"",
SUMIFS(収穫記録!$P:$P,収穫記録!$D:$D,P$11,収穫記録!$I:$I,$I$5,収穫記録!$J:$J,$I$6,収穫記録!$F:$F,$H217,収穫記録!$B:$B,"&gt;="&amp;$I$3,収穫記録!$B:$B,"&lt;="&amp;$I$4)
/_xlfn.UNIQUE(_xlfn._xlws.FILTER($G:$G,$F:$F=$I$7))
/IF($I$8="総計",1,$J217/10)
),0)</f>
        <v/>
      </c>
      <c r="Q217" s="58" t="str" cm="1">
        <f t="array" ref="Q217">IFERROR(
IF(OR(Q$11="",$H217=""),"",
SUMIFS(収穫記録!$P:$P,収穫記録!$D:$D,Q$11,収穫記録!$I:$I,$I$5,収穫記録!$J:$J,$I$6,収穫記録!$F:$F,$H217,収穫記録!$B:$B,"&gt;="&amp;$I$3,収穫記録!$B:$B,"&lt;="&amp;$I$4)
/_xlfn.UNIQUE(_xlfn._xlws.FILTER($G:$G,$F:$F=$I$7))
/IF($I$8="総計",1,$J217/10)
),0)</f>
        <v/>
      </c>
      <c r="R217" s="58" t="str" cm="1">
        <f t="array" ref="R217">IFERROR(
IF(OR(R$11="",$H217=""),"",
SUMIFS(収穫記録!$P:$P,収穫記録!$D:$D,R$11,収穫記録!$I:$I,$I$5,収穫記録!$J:$J,$I$6,収穫記録!$F:$F,$H217,収穫記録!$B:$B,"&gt;="&amp;$I$3,収穫記録!$B:$B,"&lt;="&amp;$I$4)
/_xlfn.UNIQUE(_xlfn._xlws.FILTER($G:$G,$F:$F=$I$7))
/IF($I$8="総計",1,$J217/10)
),0)</f>
        <v/>
      </c>
      <c r="S217" s="58" t="str" cm="1">
        <f t="array" ref="S217">IFERROR(
IF(OR(S$11="",$H217=""),"",
SUMIFS(収穫記録!$P:$P,収穫記録!$D:$D,S$11,収穫記録!$I:$I,$I$5,収穫記録!$J:$J,$I$6,収穫記録!$F:$F,$H217,収穫記録!$B:$B,"&gt;="&amp;$I$3,収穫記録!$B:$B,"&lt;="&amp;$I$4)
/_xlfn.UNIQUE(_xlfn._xlws.FILTER($G:$G,$F:$F=$I$7))
/IF($I$8="総計",1,$J217/10)
),0)</f>
        <v/>
      </c>
      <c r="T217" s="58" t="str" cm="1">
        <f t="array" ref="T217">IFERROR(
IF(OR(T$11="",$H217=""),"",
SUMIFS(収穫記録!$P:$P,収穫記録!$D:$D,T$11,収穫記録!$I:$I,$I$5,収穫記録!$J:$J,$I$6,収穫記録!$F:$F,$H217,収穫記録!$B:$B,"&gt;="&amp;$I$3,収穫記録!$B:$B,"&lt;="&amp;$I$4)
/_xlfn.UNIQUE(_xlfn._xlws.FILTER($G:$G,$F:$F=$I$7))
/IF($I$8="総計",1,$J217/10)
),0)</f>
        <v/>
      </c>
      <c r="U217" s="58" t="str" cm="1">
        <f t="array" ref="U217">IFERROR(
IF(OR(U$11="",$H217=""),"",
SUMIFS(収穫記録!$P:$P,収穫記録!$D:$D,U$11,収穫記録!$I:$I,$I$5,収穫記録!$J:$J,$I$6,収穫記録!$F:$F,$H217,収穫記録!$B:$B,"&gt;="&amp;$I$3,収穫記録!$B:$B,"&lt;="&amp;$I$4)
/_xlfn.UNIQUE(_xlfn._xlws.FILTER($G:$G,$F:$F=$I$7))
/IF($I$8="総計",1,$J217/10)
),0)</f>
        <v/>
      </c>
      <c r="V217" s="58" t="str" cm="1">
        <f t="array" ref="V217">IFERROR(
IF(OR(V$11="",$H217=""),"",
SUMIFS(収穫記録!$P:$P,収穫記録!$D:$D,V$11,収穫記録!$I:$I,$I$5,収穫記録!$J:$J,$I$6,収穫記録!$F:$F,$H217,収穫記録!$B:$B,"&gt;="&amp;$I$3,収穫記録!$B:$B,"&lt;="&amp;$I$4)
/_xlfn.UNIQUE(_xlfn._xlws.FILTER($G:$G,$F:$F=$I$7))
/IF($I$8="総計",1,$J217/10)
),0)</f>
        <v/>
      </c>
      <c r="W217" s="58" t="str" cm="1">
        <f t="array" ref="W217">IFERROR(
IF(OR(W$11="",$H217=""),"",
SUMIFS(収穫記録!$P:$P,収穫記録!$D:$D,W$11,収穫記録!$I:$I,$I$5,収穫記録!$J:$J,$I$6,収穫記録!$F:$F,$H217,収穫記録!$B:$B,"&gt;="&amp;$I$3,収穫記録!$B:$B,"&lt;="&amp;$I$4)
/_xlfn.UNIQUE(_xlfn._xlws.FILTER($G:$G,$F:$F=$I$7))
/IF($I$8="総計",1,$J217/10)
),0)</f>
        <v/>
      </c>
    </row>
    <row r="218" spans="8:23">
      <c r="H218" s="27"/>
      <c r="I218" s="30"/>
      <c r="J218" s="57"/>
      <c r="K218" s="46" t="str">
        <f t="shared" si="3"/>
        <v/>
      </c>
      <c r="L218" s="47" cm="1">
        <f t="array" ref="L218">IFERROR(
IF(OR(L$11="",$H218=""),"",
SUMIFS(収穫記録!$P:$P,収穫記録!$D:$D,L$11,収穫記録!$I:$I,$I$5,収穫記録!$J:$J,$I$6,収穫記録!$F:$F,$H218,収穫記録!$B:$B,"&gt;="&amp;$I$3,収穫記録!$B:$B,"&lt;="&amp;$I$4)
/_xlfn.UNIQUE(_xlfn._xlws.FILTER($G:$G,$F:$F=$I$7))
/IF($I$8="総計",1,$J218/10)
),0)</f>
        <v>0</v>
      </c>
      <c r="M218" s="58" t="str" cm="1">
        <f t="array" ref="M218">IFERROR(
IF(OR(M$11="",$H218=""),"",
SUMIFS(収穫記録!$P:$P,収穫記録!$D:$D,M$11,収穫記録!$I:$I,$I$5,収穫記録!$J:$J,$I$6,収穫記録!$F:$F,$H218,収穫記録!$B:$B,"&gt;="&amp;$I$3,収穫記録!$B:$B,"&lt;="&amp;$I$4)
/_xlfn.UNIQUE(_xlfn._xlws.FILTER($G:$G,$F:$F=$I$7))
/IF($I$8="総計",1,$J218/10)
),0)</f>
        <v/>
      </c>
      <c r="N218" s="58" t="str" cm="1">
        <f t="array" ref="N218">IFERROR(
IF(OR(N$11="",$H218=""),"",
SUMIFS(収穫記録!$P:$P,収穫記録!$D:$D,N$11,収穫記録!$I:$I,$I$5,収穫記録!$J:$J,$I$6,収穫記録!$F:$F,$H218,収穫記録!$B:$B,"&gt;="&amp;$I$3,収穫記録!$B:$B,"&lt;="&amp;$I$4)
/_xlfn.UNIQUE(_xlfn._xlws.FILTER($G:$G,$F:$F=$I$7))
/IF($I$8="総計",1,$J218/10)
),0)</f>
        <v/>
      </c>
      <c r="O218" s="58" t="str" cm="1">
        <f t="array" ref="O218">IFERROR(
IF(OR(O$11="",$H218=""),"",
SUMIFS(収穫記録!$P:$P,収穫記録!$D:$D,O$11,収穫記録!$I:$I,$I$5,収穫記録!$J:$J,$I$6,収穫記録!$F:$F,$H218,収穫記録!$B:$B,"&gt;="&amp;$I$3,収穫記録!$B:$B,"&lt;="&amp;$I$4)
/_xlfn.UNIQUE(_xlfn._xlws.FILTER($G:$G,$F:$F=$I$7))
/IF($I$8="総計",1,$J218/10)
),0)</f>
        <v/>
      </c>
      <c r="P218" s="58" t="str" cm="1">
        <f t="array" ref="P218">IFERROR(
IF(OR(P$11="",$H218=""),"",
SUMIFS(収穫記録!$P:$P,収穫記録!$D:$D,P$11,収穫記録!$I:$I,$I$5,収穫記録!$J:$J,$I$6,収穫記録!$F:$F,$H218,収穫記録!$B:$B,"&gt;="&amp;$I$3,収穫記録!$B:$B,"&lt;="&amp;$I$4)
/_xlfn.UNIQUE(_xlfn._xlws.FILTER($G:$G,$F:$F=$I$7))
/IF($I$8="総計",1,$J218/10)
),0)</f>
        <v/>
      </c>
      <c r="Q218" s="58" t="str" cm="1">
        <f t="array" ref="Q218">IFERROR(
IF(OR(Q$11="",$H218=""),"",
SUMIFS(収穫記録!$P:$P,収穫記録!$D:$D,Q$11,収穫記録!$I:$I,$I$5,収穫記録!$J:$J,$I$6,収穫記録!$F:$F,$H218,収穫記録!$B:$B,"&gt;="&amp;$I$3,収穫記録!$B:$B,"&lt;="&amp;$I$4)
/_xlfn.UNIQUE(_xlfn._xlws.FILTER($G:$G,$F:$F=$I$7))
/IF($I$8="総計",1,$J218/10)
),0)</f>
        <v/>
      </c>
      <c r="R218" s="58" t="str" cm="1">
        <f t="array" ref="R218">IFERROR(
IF(OR(R$11="",$H218=""),"",
SUMIFS(収穫記録!$P:$P,収穫記録!$D:$D,R$11,収穫記録!$I:$I,$I$5,収穫記録!$J:$J,$I$6,収穫記録!$F:$F,$H218,収穫記録!$B:$B,"&gt;="&amp;$I$3,収穫記録!$B:$B,"&lt;="&amp;$I$4)
/_xlfn.UNIQUE(_xlfn._xlws.FILTER($G:$G,$F:$F=$I$7))
/IF($I$8="総計",1,$J218/10)
),0)</f>
        <v/>
      </c>
      <c r="S218" s="58" t="str" cm="1">
        <f t="array" ref="S218">IFERROR(
IF(OR(S$11="",$H218=""),"",
SUMIFS(収穫記録!$P:$P,収穫記録!$D:$D,S$11,収穫記録!$I:$I,$I$5,収穫記録!$J:$J,$I$6,収穫記録!$F:$F,$H218,収穫記録!$B:$B,"&gt;="&amp;$I$3,収穫記録!$B:$B,"&lt;="&amp;$I$4)
/_xlfn.UNIQUE(_xlfn._xlws.FILTER($G:$G,$F:$F=$I$7))
/IF($I$8="総計",1,$J218/10)
),0)</f>
        <v/>
      </c>
      <c r="T218" s="58" t="str" cm="1">
        <f t="array" ref="T218">IFERROR(
IF(OR(T$11="",$H218=""),"",
SUMIFS(収穫記録!$P:$P,収穫記録!$D:$D,T$11,収穫記録!$I:$I,$I$5,収穫記録!$J:$J,$I$6,収穫記録!$F:$F,$H218,収穫記録!$B:$B,"&gt;="&amp;$I$3,収穫記録!$B:$B,"&lt;="&amp;$I$4)
/_xlfn.UNIQUE(_xlfn._xlws.FILTER($G:$G,$F:$F=$I$7))
/IF($I$8="総計",1,$J218/10)
),0)</f>
        <v/>
      </c>
      <c r="U218" s="58" t="str" cm="1">
        <f t="array" ref="U218">IFERROR(
IF(OR(U$11="",$H218=""),"",
SUMIFS(収穫記録!$P:$P,収穫記録!$D:$D,U$11,収穫記録!$I:$I,$I$5,収穫記録!$J:$J,$I$6,収穫記録!$F:$F,$H218,収穫記録!$B:$B,"&gt;="&amp;$I$3,収穫記録!$B:$B,"&lt;="&amp;$I$4)
/_xlfn.UNIQUE(_xlfn._xlws.FILTER($G:$G,$F:$F=$I$7))
/IF($I$8="総計",1,$J218/10)
),0)</f>
        <v/>
      </c>
      <c r="V218" s="58" t="str" cm="1">
        <f t="array" ref="V218">IFERROR(
IF(OR(V$11="",$H218=""),"",
SUMIFS(収穫記録!$P:$P,収穫記録!$D:$D,V$11,収穫記録!$I:$I,$I$5,収穫記録!$J:$J,$I$6,収穫記録!$F:$F,$H218,収穫記録!$B:$B,"&gt;="&amp;$I$3,収穫記録!$B:$B,"&lt;="&amp;$I$4)
/_xlfn.UNIQUE(_xlfn._xlws.FILTER($G:$G,$F:$F=$I$7))
/IF($I$8="総計",1,$J218/10)
),0)</f>
        <v/>
      </c>
      <c r="W218" s="58" t="str" cm="1">
        <f t="array" ref="W218">IFERROR(
IF(OR(W$11="",$H218=""),"",
SUMIFS(収穫記録!$P:$P,収穫記録!$D:$D,W$11,収穫記録!$I:$I,$I$5,収穫記録!$J:$J,$I$6,収穫記録!$F:$F,$H218,収穫記録!$B:$B,"&gt;="&amp;$I$3,収穫記録!$B:$B,"&lt;="&amp;$I$4)
/_xlfn.UNIQUE(_xlfn._xlws.FILTER($G:$G,$F:$F=$I$7))
/IF($I$8="総計",1,$J218/10)
),0)</f>
        <v/>
      </c>
    </row>
    <row r="219" spans="8:23">
      <c r="H219" s="27"/>
      <c r="I219" s="30"/>
      <c r="J219" s="57"/>
      <c r="K219" s="46" t="str">
        <f t="shared" si="3"/>
        <v/>
      </c>
      <c r="L219" s="47" cm="1">
        <f t="array" ref="L219">IFERROR(
IF(OR(L$11="",$H219=""),"",
SUMIFS(収穫記録!$P:$P,収穫記録!$D:$D,L$11,収穫記録!$I:$I,$I$5,収穫記録!$J:$J,$I$6,収穫記録!$F:$F,$H219,収穫記録!$B:$B,"&gt;="&amp;$I$3,収穫記録!$B:$B,"&lt;="&amp;$I$4)
/_xlfn.UNIQUE(_xlfn._xlws.FILTER($G:$G,$F:$F=$I$7))
/IF($I$8="総計",1,$J219/10)
),0)</f>
        <v>0</v>
      </c>
      <c r="M219" s="58" t="str" cm="1">
        <f t="array" ref="M219">IFERROR(
IF(OR(M$11="",$H219=""),"",
SUMIFS(収穫記録!$P:$P,収穫記録!$D:$D,M$11,収穫記録!$I:$I,$I$5,収穫記録!$J:$J,$I$6,収穫記録!$F:$F,$H219,収穫記録!$B:$B,"&gt;="&amp;$I$3,収穫記録!$B:$B,"&lt;="&amp;$I$4)
/_xlfn.UNIQUE(_xlfn._xlws.FILTER($G:$G,$F:$F=$I$7))
/IF($I$8="総計",1,$J219/10)
),0)</f>
        <v/>
      </c>
      <c r="N219" s="58" t="str" cm="1">
        <f t="array" ref="N219">IFERROR(
IF(OR(N$11="",$H219=""),"",
SUMIFS(収穫記録!$P:$P,収穫記録!$D:$D,N$11,収穫記録!$I:$I,$I$5,収穫記録!$J:$J,$I$6,収穫記録!$F:$F,$H219,収穫記録!$B:$B,"&gt;="&amp;$I$3,収穫記録!$B:$B,"&lt;="&amp;$I$4)
/_xlfn.UNIQUE(_xlfn._xlws.FILTER($G:$G,$F:$F=$I$7))
/IF($I$8="総計",1,$J219/10)
),0)</f>
        <v/>
      </c>
      <c r="O219" s="58" t="str" cm="1">
        <f t="array" ref="O219">IFERROR(
IF(OR(O$11="",$H219=""),"",
SUMIFS(収穫記録!$P:$P,収穫記録!$D:$D,O$11,収穫記録!$I:$I,$I$5,収穫記録!$J:$J,$I$6,収穫記録!$F:$F,$H219,収穫記録!$B:$B,"&gt;="&amp;$I$3,収穫記録!$B:$B,"&lt;="&amp;$I$4)
/_xlfn.UNIQUE(_xlfn._xlws.FILTER($G:$G,$F:$F=$I$7))
/IF($I$8="総計",1,$J219/10)
),0)</f>
        <v/>
      </c>
      <c r="P219" s="58" t="str" cm="1">
        <f t="array" ref="P219">IFERROR(
IF(OR(P$11="",$H219=""),"",
SUMIFS(収穫記録!$P:$P,収穫記録!$D:$D,P$11,収穫記録!$I:$I,$I$5,収穫記録!$J:$J,$I$6,収穫記録!$F:$F,$H219,収穫記録!$B:$B,"&gt;="&amp;$I$3,収穫記録!$B:$B,"&lt;="&amp;$I$4)
/_xlfn.UNIQUE(_xlfn._xlws.FILTER($G:$G,$F:$F=$I$7))
/IF($I$8="総計",1,$J219/10)
),0)</f>
        <v/>
      </c>
      <c r="Q219" s="58" t="str" cm="1">
        <f t="array" ref="Q219">IFERROR(
IF(OR(Q$11="",$H219=""),"",
SUMIFS(収穫記録!$P:$P,収穫記録!$D:$D,Q$11,収穫記録!$I:$I,$I$5,収穫記録!$J:$J,$I$6,収穫記録!$F:$F,$H219,収穫記録!$B:$B,"&gt;="&amp;$I$3,収穫記録!$B:$B,"&lt;="&amp;$I$4)
/_xlfn.UNIQUE(_xlfn._xlws.FILTER($G:$G,$F:$F=$I$7))
/IF($I$8="総計",1,$J219/10)
),0)</f>
        <v/>
      </c>
      <c r="R219" s="58" t="str" cm="1">
        <f t="array" ref="R219">IFERROR(
IF(OR(R$11="",$H219=""),"",
SUMIFS(収穫記録!$P:$P,収穫記録!$D:$D,R$11,収穫記録!$I:$I,$I$5,収穫記録!$J:$J,$I$6,収穫記録!$F:$F,$H219,収穫記録!$B:$B,"&gt;="&amp;$I$3,収穫記録!$B:$B,"&lt;="&amp;$I$4)
/_xlfn.UNIQUE(_xlfn._xlws.FILTER($G:$G,$F:$F=$I$7))
/IF($I$8="総計",1,$J219/10)
),0)</f>
        <v/>
      </c>
      <c r="S219" s="58" t="str" cm="1">
        <f t="array" ref="S219">IFERROR(
IF(OR(S$11="",$H219=""),"",
SUMIFS(収穫記録!$P:$P,収穫記録!$D:$D,S$11,収穫記録!$I:$I,$I$5,収穫記録!$J:$J,$I$6,収穫記録!$F:$F,$H219,収穫記録!$B:$B,"&gt;="&amp;$I$3,収穫記録!$B:$B,"&lt;="&amp;$I$4)
/_xlfn.UNIQUE(_xlfn._xlws.FILTER($G:$G,$F:$F=$I$7))
/IF($I$8="総計",1,$J219/10)
),0)</f>
        <v/>
      </c>
      <c r="T219" s="58" t="str" cm="1">
        <f t="array" ref="T219">IFERROR(
IF(OR(T$11="",$H219=""),"",
SUMIFS(収穫記録!$P:$P,収穫記録!$D:$D,T$11,収穫記録!$I:$I,$I$5,収穫記録!$J:$J,$I$6,収穫記録!$F:$F,$H219,収穫記録!$B:$B,"&gt;="&amp;$I$3,収穫記録!$B:$B,"&lt;="&amp;$I$4)
/_xlfn.UNIQUE(_xlfn._xlws.FILTER($G:$G,$F:$F=$I$7))
/IF($I$8="総計",1,$J219/10)
),0)</f>
        <v/>
      </c>
      <c r="U219" s="58" t="str" cm="1">
        <f t="array" ref="U219">IFERROR(
IF(OR(U$11="",$H219=""),"",
SUMIFS(収穫記録!$P:$P,収穫記録!$D:$D,U$11,収穫記録!$I:$I,$I$5,収穫記録!$J:$J,$I$6,収穫記録!$F:$F,$H219,収穫記録!$B:$B,"&gt;="&amp;$I$3,収穫記録!$B:$B,"&lt;="&amp;$I$4)
/_xlfn.UNIQUE(_xlfn._xlws.FILTER($G:$G,$F:$F=$I$7))
/IF($I$8="総計",1,$J219/10)
),0)</f>
        <v/>
      </c>
      <c r="V219" s="58" t="str" cm="1">
        <f t="array" ref="V219">IFERROR(
IF(OR(V$11="",$H219=""),"",
SUMIFS(収穫記録!$P:$P,収穫記録!$D:$D,V$11,収穫記録!$I:$I,$I$5,収穫記録!$J:$J,$I$6,収穫記録!$F:$F,$H219,収穫記録!$B:$B,"&gt;="&amp;$I$3,収穫記録!$B:$B,"&lt;="&amp;$I$4)
/_xlfn.UNIQUE(_xlfn._xlws.FILTER($G:$G,$F:$F=$I$7))
/IF($I$8="総計",1,$J219/10)
),0)</f>
        <v/>
      </c>
      <c r="W219" s="58" t="str" cm="1">
        <f t="array" ref="W219">IFERROR(
IF(OR(W$11="",$H219=""),"",
SUMIFS(収穫記録!$P:$P,収穫記録!$D:$D,W$11,収穫記録!$I:$I,$I$5,収穫記録!$J:$J,$I$6,収穫記録!$F:$F,$H219,収穫記録!$B:$B,"&gt;="&amp;$I$3,収穫記録!$B:$B,"&lt;="&amp;$I$4)
/_xlfn.UNIQUE(_xlfn._xlws.FILTER($G:$G,$F:$F=$I$7))
/IF($I$8="総計",1,$J219/10)
),0)</f>
        <v/>
      </c>
    </row>
    <row r="220" spans="8:23">
      <c r="H220" s="27"/>
      <c r="I220" s="30"/>
      <c r="J220" s="57"/>
      <c r="K220" s="46" t="str">
        <f t="shared" si="3"/>
        <v/>
      </c>
      <c r="L220" s="47" cm="1">
        <f t="array" ref="L220">IFERROR(
IF(OR(L$11="",$H220=""),"",
SUMIFS(収穫記録!$P:$P,収穫記録!$D:$D,L$11,収穫記録!$I:$I,$I$5,収穫記録!$J:$J,$I$6,収穫記録!$F:$F,$H220,収穫記録!$B:$B,"&gt;="&amp;$I$3,収穫記録!$B:$B,"&lt;="&amp;$I$4)
/_xlfn.UNIQUE(_xlfn._xlws.FILTER($G:$G,$F:$F=$I$7))
/IF($I$8="総計",1,$J220/10)
),0)</f>
        <v>0</v>
      </c>
      <c r="M220" s="58" t="str" cm="1">
        <f t="array" ref="M220">IFERROR(
IF(OR(M$11="",$H220=""),"",
SUMIFS(収穫記録!$P:$P,収穫記録!$D:$D,M$11,収穫記録!$I:$I,$I$5,収穫記録!$J:$J,$I$6,収穫記録!$F:$F,$H220,収穫記録!$B:$B,"&gt;="&amp;$I$3,収穫記録!$B:$B,"&lt;="&amp;$I$4)
/_xlfn.UNIQUE(_xlfn._xlws.FILTER($G:$G,$F:$F=$I$7))
/IF($I$8="総計",1,$J220/10)
),0)</f>
        <v/>
      </c>
      <c r="N220" s="58" t="str" cm="1">
        <f t="array" ref="N220">IFERROR(
IF(OR(N$11="",$H220=""),"",
SUMIFS(収穫記録!$P:$P,収穫記録!$D:$D,N$11,収穫記録!$I:$I,$I$5,収穫記録!$J:$J,$I$6,収穫記録!$F:$F,$H220,収穫記録!$B:$B,"&gt;="&amp;$I$3,収穫記録!$B:$B,"&lt;="&amp;$I$4)
/_xlfn.UNIQUE(_xlfn._xlws.FILTER($G:$G,$F:$F=$I$7))
/IF($I$8="総計",1,$J220/10)
),0)</f>
        <v/>
      </c>
      <c r="O220" s="58" t="str" cm="1">
        <f t="array" ref="O220">IFERROR(
IF(OR(O$11="",$H220=""),"",
SUMIFS(収穫記録!$P:$P,収穫記録!$D:$D,O$11,収穫記録!$I:$I,$I$5,収穫記録!$J:$J,$I$6,収穫記録!$F:$F,$H220,収穫記録!$B:$B,"&gt;="&amp;$I$3,収穫記録!$B:$B,"&lt;="&amp;$I$4)
/_xlfn.UNIQUE(_xlfn._xlws.FILTER($G:$G,$F:$F=$I$7))
/IF($I$8="総計",1,$J220/10)
),0)</f>
        <v/>
      </c>
      <c r="P220" s="58" t="str" cm="1">
        <f t="array" ref="P220">IFERROR(
IF(OR(P$11="",$H220=""),"",
SUMIFS(収穫記録!$P:$P,収穫記録!$D:$D,P$11,収穫記録!$I:$I,$I$5,収穫記録!$J:$J,$I$6,収穫記録!$F:$F,$H220,収穫記録!$B:$B,"&gt;="&amp;$I$3,収穫記録!$B:$B,"&lt;="&amp;$I$4)
/_xlfn.UNIQUE(_xlfn._xlws.FILTER($G:$G,$F:$F=$I$7))
/IF($I$8="総計",1,$J220/10)
),0)</f>
        <v/>
      </c>
      <c r="Q220" s="58" t="str" cm="1">
        <f t="array" ref="Q220">IFERROR(
IF(OR(Q$11="",$H220=""),"",
SUMIFS(収穫記録!$P:$P,収穫記録!$D:$D,Q$11,収穫記録!$I:$I,$I$5,収穫記録!$J:$J,$I$6,収穫記録!$F:$F,$H220,収穫記録!$B:$B,"&gt;="&amp;$I$3,収穫記録!$B:$B,"&lt;="&amp;$I$4)
/_xlfn.UNIQUE(_xlfn._xlws.FILTER($G:$G,$F:$F=$I$7))
/IF($I$8="総計",1,$J220/10)
),0)</f>
        <v/>
      </c>
      <c r="R220" s="58" t="str" cm="1">
        <f t="array" ref="R220">IFERROR(
IF(OR(R$11="",$H220=""),"",
SUMIFS(収穫記録!$P:$P,収穫記録!$D:$D,R$11,収穫記録!$I:$I,$I$5,収穫記録!$J:$J,$I$6,収穫記録!$F:$F,$H220,収穫記録!$B:$B,"&gt;="&amp;$I$3,収穫記録!$B:$B,"&lt;="&amp;$I$4)
/_xlfn.UNIQUE(_xlfn._xlws.FILTER($G:$G,$F:$F=$I$7))
/IF($I$8="総計",1,$J220/10)
),0)</f>
        <v/>
      </c>
      <c r="S220" s="58" t="str" cm="1">
        <f t="array" ref="S220">IFERROR(
IF(OR(S$11="",$H220=""),"",
SUMIFS(収穫記録!$P:$P,収穫記録!$D:$D,S$11,収穫記録!$I:$I,$I$5,収穫記録!$J:$J,$I$6,収穫記録!$F:$F,$H220,収穫記録!$B:$B,"&gt;="&amp;$I$3,収穫記録!$B:$B,"&lt;="&amp;$I$4)
/_xlfn.UNIQUE(_xlfn._xlws.FILTER($G:$G,$F:$F=$I$7))
/IF($I$8="総計",1,$J220/10)
),0)</f>
        <v/>
      </c>
      <c r="T220" s="58" t="str" cm="1">
        <f t="array" ref="T220">IFERROR(
IF(OR(T$11="",$H220=""),"",
SUMIFS(収穫記録!$P:$P,収穫記録!$D:$D,T$11,収穫記録!$I:$I,$I$5,収穫記録!$J:$J,$I$6,収穫記録!$F:$F,$H220,収穫記録!$B:$B,"&gt;="&amp;$I$3,収穫記録!$B:$B,"&lt;="&amp;$I$4)
/_xlfn.UNIQUE(_xlfn._xlws.FILTER($G:$G,$F:$F=$I$7))
/IF($I$8="総計",1,$J220/10)
),0)</f>
        <v/>
      </c>
      <c r="U220" s="58" t="str" cm="1">
        <f t="array" ref="U220">IFERROR(
IF(OR(U$11="",$H220=""),"",
SUMIFS(収穫記録!$P:$P,収穫記録!$D:$D,U$11,収穫記録!$I:$I,$I$5,収穫記録!$J:$J,$I$6,収穫記録!$F:$F,$H220,収穫記録!$B:$B,"&gt;="&amp;$I$3,収穫記録!$B:$B,"&lt;="&amp;$I$4)
/_xlfn.UNIQUE(_xlfn._xlws.FILTER($G:$G,$F:$F=$I$7))
/IF($I$8="総計",1,$J220/10)
),0)</f>
        <v/>
      </c>
      <c r="V220" s="58" t="str" cm="1">
        <f t="array" ref="V220">IFERROR(
IF(OR(V$11="",$H220=""),"",
SUMIFS(収穫記録!$P:$P,収穫記録!$D:$D,V$11,収穫記録!$I:$I,$I$5,収穫記録!$J:$J,$I$6,収穫記録!$F:$F,$H220,収穫記録!$B:$B,"&gt;="&amp;$I$3,収穫記録!$B:$B,"&lt;="&amp;$I$4)
/_xlfn.UNIQUE(_xlfn._xlws.FILTER($G:$G,$F:$F=$I$7))
/IF($I$8="総計",1,$J220/10)
),0)</f>
        <v/>
      </c>
      <c r="W220" s="58" t="str" cm="1">
        <f t="array" ref="W220">IFERROR(
IF(OR(W$11="",$H220=""),"",
SUMIFS(収穫記録!$P:$P,収穫記録!$D:$D,W$11,収穫記録!$I:$I,$I$5,収穫記録!$J:$J,$I$6,収穫記録!$F:$F,$H220,収穫記録!$B:$B,"&gt;="&amp;$I$3,収穫記録!$B:$B,"&lt;="&amp;$I$4)
/_xlfn.UNIQUE(_xlfn._xlws.FILTER($G:$G,$F:$F=$I$7))
/IF($I$8="総計",1,$J220/10)
),0)</f>
        <v/>
      </c>
    </row>
    <row r="221" spans="8:23">
      <c r="H221" s="27"/>
      <c r="I221" s="30"/>
      <c r="J221" s="57"/>
      <c r="K221" s="46" t="str">
        <f t="shared" si="3"/>
        <v/>
      </c>
      <c r="L221" s="47" cm="1">
        <f t="array" ref="L221">IFERROR(
IF(OR(L$11="",$H221=""),"",
SUMIFS(収穫記録!$P:$P,収穫記録!$D:$D,L$11,収穫記録!$I:$I,$I$5,収穫記録!$J:$J,$I$6,収穫記録!$F:$F,$H221,収穫記録!$B:$B,"&gt;="&amp;$I$3,収穫記録!$B:$B,"&lt;="&amp;$I$4)
/_xlfn.UNIQUE(_xlfn._xlws.FILTER($G:$G,$F:$F=$I$7))
/IF($I$8="総計",1,$J221/10)
),0)</f>
        <v>0</v>
      </c>
      <c r="M221" s="58" t="str" cm="1">
        <f t="array" ref="M221">IFERROR(
IF(OR(M$11="",$H221=""),"",
SUMIFS(収穫記録!$P:$P,収穫記録!$D:$D,M$11,収穫記録!$I:$I,$I$5,収穫記録!$J:$J,$I$6,収穫記録!$F:$F,$H221,収穫記録!$B:$B,"&gt;="&amp;$I$3,収穫記録!$B:$B,"&lt;="&amp;$I$4)
/_xlfn.UNIQUE(_xlfn._xlws.FILTER($G:$G,$F:$F=$I$7))
/IF($I$8="総計",1,$J221/10)
),0)</f>
        <v/>
      </c>
      <c r="N221" s="58" t="str" cm="1">
        <f t="array" ref="N221">IFERROR(
IF(OR(N$11="",$H221=""),"",
SUMIFS(収穫記録!$P:$P,収穫記録!$D:$D,N$11,収穫記録!$I:$I,$I$5,収穫記録!$J:$J,$I$6,収穫記録!$F:$F,$H221,収穫記録!$B:$B,"&gt;="&amp;$I$3,収穫記録!$B:$B,"&lt;="&amp;$I$4)
/_xlfn.UNIQUE(_xlfn._xlws.FILTER($G:$G,$F:$F=$I$7))
/IF($I$8="総計",1,$J221/10)
),0)</f>
        <v/>
      </c>
      <c r="O221" s="58" t="str" cm="1">
        <f t="array" ref="O221">IFERROR(
IF(OR(O$11="",$H221=""),"",
SUMIFS(収穫記録!$P:$P,収穫記録!$D:$D,O$11,収穫記録!$I:$I,$I$5,収穫記録!$J:$J,$I$6,収穫記録!$F:$F,$H221,収穫記録!$B:$B,"&gt;="&amp;$I$3,収穫記録!$B:$B,"&lt;="&amp;$I$4)
/_xlfn.UNIQUE(_xlfn._xlws.FILTER($G:$G,$F:$F=$I$7))
/IF($I$8="総計",1,$J221/10)
),0)</f>
        <v/>
      </c>
      <c r="P221" s="58" t="str" cm="1">
        <f t="array" ref="P221">IFERROR(
IF(OR(P$11="",$H221=""),"",
SUMIFS(収穫記録!$P:$P,収穫記録!$D:$D,P$11,収穫記録!$I:$I,$I$5,収穫記録!$J:$J,$I$6,収穫記録!$F:$F,$H221,収穫記録!$B:$B,"&gt;="&amp;$I$3,収穫記録!$B:$B,"&lt;="&amp;$I$4)
/_xlfn.UNIQUE(_xlfn._xlws.FILTER($G:$G,$F:$F=$I$7))
/IF($I$8="総計",1,$J221/10)
),0)</f>
        <v/>
      </c>
      <c r="Q221" s="58" t="str" cm="1">
        <f t="array" ref="Q221">IFERROR(
IF(OR(Q$11="",$H221=""),"",
SUMIFS(収穫記録!$P:$P,収穫記録!$D:$D,Q$11,収穫記録!$I:$I,$I$5,収穫記録!$J:$J,$I$6,収穫記録!$F:$F,$H221,収穫記録!$B:$B,"&gt;="&amp;$I$3,収穫記録!$B:$B,"&lt;="&amp;$I$4)
/_xlfn.UNIQUE(_xlfn._xlws.FILTER($G:$G,$F:$F=$I$7))
/IF($I$8="総計",1,$J221/10)
),0)</f>
        <v/>
      </c>
      <c r="R221" s="58" t="str" cm="1">
        <f t="array" ref="R221">IFERROR(
IF(OR(R$11="",$H221=""),"",
SUMIFS(収穫記録!$P:$P,収穫記録!$D:$D,R$11,収穫記録!$I:$I,$I$5,収穫記録!$J:$J,$I$6,収穫記録!$F:$F,$H221,収穫記録!$B:$B,"&gt;="&amp;$I$3,収穫記録!$B:$B,"&lt;="&amp;$I$4)
/_xlfn.UNIQUE(_xlfn._xlws.FILTER($G:$G,$F:$F=$I$7))
/IF($I$8="総計",1,$J221/10)
),0)</f>
        <v/>
      </c>
      <c r="S221" s="58" t="str" cm="1">
        <f t="array" ref="S221">IFERROR(
IF(OR(S$11="",$H221=""),"",
SUMIFS(収穫記録!$P:$P,収穫記録!$D:$D,S$11,収穫記録!$I:$I,$I$5,収穫記録!$J:$J,$I$6,収穫記録!$F:$F,$H221,収穫記録!$B:$B,"&gt;="&amp;$I$3,収穫記録!$B:$B,"&lt;="&amp;$I$4)
/_xlfn.UNIQUE(_xlfn._xlws.FILTER($G:$G,$F:$F=$I$7))
/IF($I$8="総計",1,$J221/10)
),0)</f>
        <v/>
      </c>
      <c r="T221" s="58" t="str" cm="1">
        <f t="array" ref="T221">IFERROR(
IF(OR(T$11="",$H221=""),"",
SUMIFS(収穫記録!$P:$P,収穫記録!$D:$D,T$11,収穫記録!$I:$I,$I$5,収穫記録!$J:$J,$I$6,収穫記録!$F:$F,$H221,収穫記録!$B:$B,"&gt;="&amp;$I$3,収穫記録!$B:$B,"&lt;="&amp;$I$4)
/_xlfn.UNIQUE(_xlfn._xlws.FILTER($G:$G,$F:$F=$I$7))
/IF($I$8="総計",1,$J221/10)
),0)</f>
        <v/>
      </c>
      <c r="U221" s="58" t="str" cm="1">
        <f t="array" ref="U221">IFERROR(
IF(OR(U$11="",$H221=""),"",
SUMIFS(収穫記録!$P:$P,収穫記録!$D:$D,U$11,収穫記録!$I:$I,$I$5,収穫記録!$J:$J,$I$6,収穫記録!$F:$F,$H221,収穫記録!$B:$B,"&gt;="&amp;$I$3,収穫記録!$B:$B,"&lt;="&amp;$I$4)
/_xlfn.UNIQUE(_xlfn._xlws.FILTER($G:$G,$F:$F=$I$7))
/IF($I$8="総計",1,$J221/10)
),0)</f>
        <v/>
      </c>
      <c r="V221" s="58" t="str" cm="1">
        <f t="array" ref="V221">IFERROR(
IF(OR(V$11="",$H221=""),"",
SUMIFS(収穫記録!$P:$P,収穫記録!$D:$D,V$11,収穫記録!$I:$I,$I$5,収穫記録!$J:$J,$I$6,収穫記録!$F:$F,$H221,収穫記録!$B:$B,"&gt;="&amp;$I$3,収穫記録!$B:$B,"&lt;="&amp;$I$4)
/_xlfn.UNIQUE(_xlfn._xlws.FILTER($G:$G,$F:$F=$I$7))
/IF($I$8="総計",1,$J221/10)
),0)</f>
        <v/>
      </c>
      <c r="W221" s="58" t="str" cm="1">
        <f t="array" ref="W221">IFERROR(
IF(OR(W$11="",$H221=""),"",
SUMIFS(収穫記録!$P:$P,収穫記録!$D:$D,W$11,収穫記録!$I:$I,$I$5,収穫記録!$J:$J,$I$6,収穫記録!$F:$F,$H221,収穫記録!$B:$B,"&gt;="&amp;$I$3,収穫記録!$B:$B,"&lt;="&amp;$I$4)
/_xlfn.UNIQUE(_xlfn._xlws.FILTER($G:$G,$F:$F=$I$7))
/IF($I$8="総計",1,$J221/10)
),0)</f>
        <v/>
      </c>
    </row>
    <row r="222" spans="8:23">
      <c r="H222" s="27"/>
      <c r="I222" s="30"/>
      <c r="J222" s="57"/>
      <c r="K222" s="46" t="str">
        <f t="shared" si="3"/>
        <v/>
      </c>
      <c r="L222" s="47" cm="1">
        <f t="array" ref="L222">IFERROR(
IF(OR(L$11="",$H222=""),"",
SUMIFS(収穫記録!$P:$P,収穫記録!$D:$D,L$11,収穫記録!$I:$I,$I$5,収穫記録!$J:$J,$I$6,収穫記録!$F:$F,$H222,収穫記録!$B:$B,"&gt;="&amp;$I$3,収穫記録!$B:$B,"&lt;="&amp;$I$4)
/_xlfn.UNIQUE(_xlfn._xlws.FILTER($G:$G,$F:$F=$I$7))
/IF($I$8="総計",1,$J222/10)
),0)</f>
        <v>0</v>
      </c>
      <c r="M222" s="58" t="str" cm="1">
        <f t="array" ref="M222">IFERROR(
IF(OR(M$11="",$H222=""),"",
SUMIFS(収穫記録!$P:$P,収穫記録!$D:$D,M$11,収穫記録!$I:$I,$I$5,収穫記録!$J:$J,$I$6,収穫記録!$F:$F,$H222,収穫記録!$B:$B,"&gt;="&amp;$I$3,収穫記録!$B:$B,"&lt;="&amp;$I$4)
/_xlfn.UNIQUE(_xlfn._xlws.FILTER($G:$G,$F:$F=$I$7))
/IF($I$8="総計",1,$J222/10)
),0)</f>
        <v/>
      </c>
      <c r="N222" s="58" t="str" cm="1">
        <f t="array" ref="N222">IFERROR(
IF(OR(N$11="",$H222=""),"",
SUMIFS(収穫記録!$P:$P,収穫記録!$D:$D,N$11,収穫記録!$I:$I,$I$5,収穫記録!$J:$J,$I$6,収穫記録!$F:$F,$H222,収穫記録!$B:$B,"&gt;="&amp;$I$3,収穫記録!$B:$B,"&lt;="&amp;$I$4)
/_xlfn.UNIQUE(_xlfn._xlws.FILTER($G:$G,$F:$F=$I$7))
/IF($I$8="総計",1,$J222/10)
),0)</f>
        <v/>
      </c>
      <c r="O222" s="58" t="str" cm="1">
        <f t="array" ref="O222">IFERROR(
IF(OR(O$11="",$H222=""),"",
SUMIFS(収穫記録!$P:$P,収穫記録!$D:$D,O$11,収穫記録!$I:$I,$I$5,収穫記録!$J:$J,$I$6,収穫記録!$F:$F,$H222,収穫記録!$B:$B,"&gt;="&amp;$I$3,収穫記録!$B:$B,"&lt;="&amp;$I$4)
/_xlfn.UNIQUE(_xlfn._xlws.FILTER($G:$G,$F:$F=$I$7))
/IF($I$8="総計",1,$J222/10)
),0)</f>
        <v/>
      </c>
      <c r="P222" s="58" t="str" cm="1">
        <f t="array" ref="P222">IFERROR(
IF(OR(P$11="",$H222=""),"",
SUMIFS(収穫記録!$P:$P,収穫記録!$D:$D,P$11,収穫記録!$I:$I,$I$5,収穫記録!$J:$J,$I$6,収穫記録!$F:$F,$H222,収穫記録!$B:$B,"&gt;="&amp;$I$3,収穫記録!$B:$B,"&lt;="&amp;$I$4)
/_xlfn.UNIQUE(_xlfn._xlws.FILTER($G:$G,$F:$F=$I$7))
/IF($I$8="総計",1,$J222/10)
),0)</f>
        <v/>
      </c>
      <c r="Q222" s="58" t="str" cm="1">
        <f t="array" ref="Q222">IFERROR(
IF(OR(Q$11="",$H222=""),"",
SUMIFS(収穫記録!$P:$P,収穫記録!$D:$D,Q$11,収穫記録!$I:$I,$I$5,収穫記録!$J:$J,$I$6,収穫記録!$F:$F,$H222,収穫記録!$B:$B,"&gt;="&amp;$I$3,収穫記録!$B:$B,"&lt;="&amp;$I$4)
/_xlfn.UNIQUE(_xlfn._xlws.FILTER($G:$G,$F:$F=$I$7))
/IF($I$8="総計",1,$J222/10)
),0)</f>
        <v/>
      </c>
      <c r="R222" s="58" t="str" cm="1">
        <f t="array" ref="R222">IFERROR(
IF(OR(R$11="",$H222=""),"",
SUMIFS(収穫記録!$P:$P,収穫記録!$D:$D,R$11,収穫記録!$I:$I,$I$5,収穫記録!$J:$J,$I$6,収穫記録!$F:$F,$H222,収穫記録!$B:$B,"&gt;="&amp;$I$3,収穫記録!$B:$B,"&lt;="&amp;$I$4)
/_xlfn.UNIQUE(_xlfn._xlws.FILTER($G:$G,$F:$F=$I$7))
/IF($I$8="総計",1,$J222/10)
),0)</f>
        <v/>
      </c>
      <c r="S222" s="58" t="str" cm="1">
        <f t="array" ref="S222">IFERROR(
IF(OR(S$11="",$H222=""),"",
SUMIFS(収穫記録!$P:$P,収穫記録!$D:$D,S$11,収穫記録!$I:$I,$I$5,収穫記録!$J:$J,$I$6,収穫記録!$F:$F,$H222,収穫記録!$B:$B,"&gt;="&amp;$I$3,収穫記録!$B:$B,"&lt;="&amp;$I$4)
/_xlfn.UNIQUE(_xlfn._xlws.FILTER($G:$G,$F:$F=$I$7))
/IF($I$8="総計",1,$J222/10)
),0)</f>
        <v/>
      </c>
      <c r="T222" s="58" t="str" cm="1">
        <f t="array" ref="T222">IFERROR(
IF(OR(T$11="",$H222=""),"",
SUMIFS(収穫記録!$P:$P,収穫記録!$D:$D,T$11,収穫記録!$I:$I,$I$5,収穫記録!$J:$J,$I$6,収穫記録!$F:$F,$H222,収穫記録!$B:$B,"&gt;="&amp;$I$3,収穫記録!$B:$B,"&lt;="&amp;$I$4)
/_xlfn.UNIQUE(_xlfn._xlws.FILTER($G:$G,$F:$F=$I$7))
/IF($I$8="総計",1,$J222/10)
),0)</f>
        <v/>
      </c>
      <c r="U222" s="58" t="str" cm="1">
        <f t="array" ref="U222">IFERROR(
IF(OR(U$11="",$H222=""),"",
SUMIFS(収穫記録!$P:$P,収穫記録!$D:$D,U$11,収穫記録!$I:$I,$I$5,収穫記録!$J:$J,$I$6,収穫記録!$F:$F,$H222,収穫記録!$B:$B,"&gt;="&amp;$I$3,収穫記録!$B:$B,"&lt;="&amp;$I$4)
/_xlfn.UNIQUE(_xlfn._xlws.FILTER($G:$G,$F:$F=$I$7))
/IF($I$8="総計",1,$J222/10)
),0)</f>
        <v/>
      </c>
      <c r="V222" s="58" t="str" cm="1">
        <f t="array" ref="V222">IFERROR(
IF(OR(V$11="",$H222=""),"",
SUMIFS(収穫記録!$P:$P,収穫記録!$D:$D,V$11,収穫記録!$I:$I,$I$5,収穫記録!$J:$J,$I$6,収穫記録!$F:$F,$H222,収穫記録!$B:$B,"&gt;="&amp;$I$3,収穫記録!$B:$B,"&lt;="&amp;$I$4)
/_xlfn.UNIQUE(_xlfn._xlws.FILTER($G:$G,$F:$F=$I$7))
/IF($I$8="総計",1,$J222/10)
),0)</f>
        <v/>
      </c>
      <c r="W222" s="58" t="str" cm="1">
        <f t="array" ref="W222">IFERROR(
IF(OR(W$11="",$H222=""),"",
SUMIFS(収穫記録!$P:$P,収穫記録!$D:$D,W$11,収穫記録!$I:$I,$I$5,収穫記録!$J:$J,$I$6,収穫記録!$F:$F,$H222,収穫記録!$B:$B,"&gt;="&amp;$I$3,収穫記録!$B:$B,"&lt;="&amp;$I$4)
/_xlfn.UNIQUE(_xlfn._xlws.FILTER($G:$G,$F:$F=$I$7))
/IF($I$8="総計",1,$J222/10)
),0)</f>
        <v/>
      </c>
    </row>
    <row r="223" spans="8:23">
      <c r="H223" s="27"/>
      <c r="I223" s="30"/>
      <c r="J223" s="57"/>
      <c r="K223" s="46" t="str">
        <f t="shared" si="3"/>
        <v/>
      </c>
      <c r="L223" s="47" cm="1">
        <f t="array" ref="L223">IFERROR(
IF(OR(L$11="",$H223=""),"",
SUMIFS(収穫記録!$P:$P,収穫記録!$D:$D,L$11,収穫記録!$I:$I,$I$5,収穫記録!$J:$J,$I$6,収穫記録!$F:$F,$H223,収穫記録!$B:$B,"&gt;="&amp;$I$3,収穫記録!$B:$B,"&lt;="&amp;$I$4)
/_xlfn.UNIQUE(_xlfn._xlws.FILTER($G:$G,$F:$F=$I$7))
/IF($I$8="総計",1,$J223/10)
),0)</f>
        <v>0</v>
      </c>
      <c r="M223" s="58" t="str" cm="1">
        <f t="array" ref="M223">IFERROR(
IF(OR(M$11="",$H223=""),"",
SUMIFS(収穫記録!$P:$P,収穫記録!$D:$D,M$11,収穫記録!$I:$I,$I$5,収穫記録!$J:$J,$I$6,収穫記録!$F:$F,$H223,収穫記録!$B:$B,"&gt;="&amp;$I$3,収穫記録!$B:$B,"&lt;="&amp;$I$4)
/_xlfn.UNIQUE(_xlfn._xlws.FILTER($G:$G,$F:$F=$I$7))
/IF($I$8="総計",1,$J223/10)
),0)</f>
        <v/>
      </c>
      <c r="N223" s="58" t="str" cm="1">
        <f t="array" ref="N223">IFERROR(
IF(OR(N$11="",$H223=""),"",
SUMIFS(収穫記録!$P:$P,収穫記録!$D:$D,N$11,収穫記録!$I:$I,$I$5,収穫記録!$J:$J,$I$6,収穫記録!$F:$F,$H223,収穫記録!$B:$B,"&gt;="&amp;$I$3,収穫記録!$B:$B,"&lt;="&amp;$I$4)
/_xlfn.UNIQUE(_xlfn._xlws.FILTER($G:$G,$F:$F=$I$7))
/IF($I$8="総計",1,$J223/10)
),0)</f>
        <v/>
      </c>
      <c r="O223" s="58" t="str" cm="1">
        <f t="array" ref="O223">IFERROR(
IF(OR(O$11="",$H223=""),"",
SUMIFS(収穫記録!$P:$P,収穫記録!$D:$D,O$11,収穫記録!$I:$I,$I$5,収穫記録!$J:$J,$I$6,収穫記録!$F:$F,$H223,収穫記録!$B:$B,"&gt;="&amp;$I$3,収穫記録!$B:$B,"&lt;="&amp;$I$4)
/_xlfn.UNIQUE(_xlfn._xlws.FILTER($G:$G,$F:$F=$I$7))
/IF($I$8="総計",1,$J223/10)
),0)</f>
        <v/>
      </c>
      <c r="P223" s="58" t="str" cm="1">
        <f t="array" ref="P223">IFERROR(
IF(OR(P$11="",$H223=""),"",
SUMIFS(収穫記録!$P:$P,収穫記録!$D:$D,P$11,収穫記録!$I:$I,$I$5,収穫記録!$J:$J,$I$6,収穫記録!$F:$F,$H223,収穫記録!$B:$B,"&gt;="&amp;$I$3,収穫記録!$B:$B,"&lt;="&amp;$I$4)
/_xlfn.UNIQUE(_xlfn._xlws.FILTER($G:$G,$F:$F=$I$7))
/IF($I$8="総計",1,$J223/10)
),0)</f>
        <v/>
      </c>
      <c r="Q223" s="58" t="str" cm="1">
        <f t="array" ref="Q223">IFERROR(
IF(OR(Q$11="",$H223=""),"",
SUMIFS(収穫記録!$P:$P,収穫記録!$D:$D,Q$11,収穫記録!$I:$I,$I$5,収穫記録!$J:$J,$I$6,収穫記録!$F:$F,$H223,収穫記録!$B:$B,"&gt;="&amp;$I$3,収穫記録!$B:$B,"&lt;="&amp;$I$4)
/_xlfn.UNIQUE(_xlfn._xlws.FILTER($G:$G,$F:$F=$I$7))
/IF($I$8="総計",1,$J223/10)
),0)</f>
        <v/>
      </c>
      <c r="R223" s="58" t="str" cm="1">
        <f t="array" ref="R223">IFERROR(
IF(OR(R$11="",$H223=""),"",
SUMIFS(収穫記録!$P:$P,収穫記録!$D:$D,R$11,収穫記録!$I:$I,$I$5,収穫記録!$J:$J,$I$6,収穫記録!$F:$F,$H223,収穫記録!$B:$B,"&gt;="&amp;$I$3,収穫記録!$B:$B,"&lt;="&amp;$I$4)
/_xlfn.UNIQUE(_xlfn._xlws.FILTER($G:$G,$F:$F=$I$7))
/IF($I$8="総計",1,$J223/10)
),0)</f>
        <v/>
      </c>
      <c r="S223" s="58" t="str" cm="1">
        <f t="array" ref="S223">IFERROR(
IF(OR(S$11="",$H223=""),"",
SUMIFS(収穫記録!$P:$P,収穫記録!$D:$D,S$11,収穫記録!$I:$I,$I$5,収穫記録!$J:$J,$I$6,収穫記録!$F:$F,$H223,収穫記録!$B:$B,"&gt;="&amp;$I$3,収穫記録!$B:$B,"&lt;="&amp;$I$4)
/_xlfn.UNIQUE(_xlfn._xlws.FILTER($G:$G,$F:$F=$I$7))
/IF($I$8="総計",1,$J223/10)
),0)</f>
        <v/>
      </c>
      <c r="T223" s="58" t="str" cm="1">
        <f t="array" ref="T223">IFERROR(
IF(OR(T$11="",$H223=""),"",
SUMIFS(収穫記録!$P:$P,収穫記録!$D:$D,T$11,収穫記録!$I:$I,$I$5,収穫記録!$J:$J,$I$6,収穫記録!$F:$F,$H223,収穫記録!$B:$B,"&gt;="&amp;$I$3,収穫記録!$B:$B,"&lt;="&amp;$I$4)
/_xlfn.UNIQUE(_xlfn._xlws.FILTER($G:$G,$F:$F=$I$7))
/IF($I$8="総計",1,$J223/10)
),0)</f>
        <v/>
      </c>
      <c r="U223" s="58" t="str" cm="1">
        <f t="array" ref="U223">IFERROR(
IF(OR(U$11="",$H223=""),"",
SUMIFS(収穫記録!$P:$P,収穫記録!$D:$D,U$11,収穫記録!$I:$I,$I$5,収穫記録!$J:$J,$I$6,収穫記録!$F:$F,$H223,収穫記録!$B:$B,"&gt;="&amp;$I$3,収穫記録!$B:$B,"&lt;="&amp;$I$4)
/_xlfn.UNIQUE(_xlfn._xlws.FILTER($G:$G,$F:$F=$I$7))
/IF($I$8="総計",1,$J223/10)
),0)</f>
        <v/>
      </c>
      <c r="V223" s="58" t="str" cm="1">
        <f t="array" ref="V223">IFERROR(
IF(OR(V$11="",$H223=""),"",
SUMIFS(収穫記録!$P:$P,収穫記録!$D:$D,V$11,収穫記録!$I:$I,$I$5,収穫記録!$J:$J,$I$6,収穫記録!$F:$F,$H223,収穫記録!$B:$B,"&gt;="&amp;$I$3,収穫記録!$B:$B,"&lt;="&amp;$I$4)
/_xlfn.UNIQUE(_xlfn._xlws.FILTER($G:$G,$F:$F=$I$7))
/IF($I$8="総計",1,$J223/10)
),0)</f>
        <v/>
      </c>
      <c r="W223" s="58" t="str" cm="1">
        <f t="array" ref="W223">IFERROR(
IF(OR(W$11="",$H223=""),"",
SUMIFS(収穫記録!$P:$P,収穫記録!$D:$D,W$11,収穫記録!$I:$I,$I$5,収穫記録!$J:$J,$I$6,収穫記録!$F:$F,$H223,収穫記録!$B:$B,"&gt;="&amp;$I$3,収穫記録!$B:$B,"&lt;="&amp;$I$4)
/_xlfn.UNIQUE(_xlfn._xlws.FILTER($G:$G,$F:$F=$I$7))
/IF($I$8="総計",1,$J223/10)
),0)</f>
        <v/>
      </c>
    </row>
    <row r="224" spans="8:23">
      <c r="H224" s="27"/>
      <c r="I224" s="30"/>
      <c r="J224" s="57"/>
      <c r="K224" s="46" t="str">
        <f t="shared" si="3"/>
        <v/>
      </c>
      <c r="L224" s="47" cm="1">
        <f t="array" ref="L224">IFERROR(
IF(OR(L$11="",$H224=""),"",
SUMIFS(収穫記録!$P:$P,収穫記録!$D:$D,L$11,収穫記録!$I:$I,$I$5,収穫記録!$J:$J,$I$6,収穫記録!$F:$F,$H224,収穫記録!$B:$B,"&gt;="&amp;$I$3,収穫記録!$B:$B,"&lt;="&amp;$I$4)
/_xlfn.UNIQUE(_xlfn._xlws.FILTER($G:$G,$F:$F=$I$7))
/IF($I$8="総計",1,$J224/10)
),0)</f>
        <v>0</v>
      </c>
      <c r="M224" s="58" t="str" cm="1">
        <f t="array" ref="M224">IFERROR(
IF(OR(M$11="",$H224=""),"",
SUMIFS(収穫記録!$P:$P,収穫記録!$D:$D,M$11,収穫記録!$I:$I,$I$5,収穫記録!$J:$J,$I$6,収穫記録!$F:$F,$H224,収穫記録!$B:$B,"&gt;="&amp;$I$3,収穫記録!$B:$B,"&lt;="&amp;$I$4)
/_xlfn.UNIQUE(_xlfn._xlws.FILTER($G:$G,$F:$F=$I$7))
/IF($I$8="総計",1,$J224/10)
),0)</f>
        <v/>
      </c>
      <c r="N224" s="58" t="str" cm="1">
        <f t="array" ref="N224">IFERROR(
IF(OR(N$11="",$H224=""),"",
SUMIFS(収穫記録!$P:$P,収穫記録!$D:$D,N$11,収穫記録!$I:$I,$I$5,収穫記録!$J:$J,$I$6,収穫記録!$F:$F,$H224,収穫記録!$B:$B,"&gt;="&amp;$I$3,収穫記録!$B:$B,"&lt;="&amp;$I$4)
/_xlfn.UNIQUE(_xlfn._xlws.FILTER($G:$G,$F:$F=$I$7))
/IF($I$8="総計",1,$J224/10)
),0)</f>
        <v/>
      </c>
      <c r="O224" s="58" t="str" cm="1">
        <f t="array" ref="O224">IFERROR(
IF(OR(O$11="",$H224=""),"",
SUMIFS(収穫記録!$P:$P,収穫記録!$D:$D,O$11,収穫記録!$I:$I,$I$5,収穫記録!$J:$J,$I$6,収穫記録!$F:$F,$H224,収穫記録!$B:$B,"&gt;="&amp;$I$3,収穫記録!$B:$B,"&lt;="&amp;$I$4)
/_xlfn.UNIQUE(_xlfn._xlws.FILTER($G:$G,$F:$F=$I$7))
/IF($I$8="総計",1,$J224/10)
),0)</f>
        <v/>
      </c>
      <c r="P224" s="58" t="str" cm="1">
        <f t="array" ref="P224">IFERROR(
IF(OR(P$11="",$H224=""),"",
SUMIFS(収穫記録!$P:$P,収穫記録!$D:$D,P$11,収穫記録!$I:$I,$I$5,収穫記録!$J:$J,$I$6,収穫記録!$F:$F,$H224,収穫記録!$B:$B,"&gt;="&amp;$I$3,収穫記録!$B:$B,"&lt;="&amp;$I$4)
/_xlfn.UNIQUE(_xlfn._xlws.FILTER($G:$G,$F:$F=$I$7))
/IF($I$8="総計",1,$J224/10)
),0)</f>
        <v/>
      </c>
      <c r="Q224" s="58" t="str" cm="1">
        <f t="array" ref="Q224">IFERROR(
IF(OR(Q$11="",$H224=""),"",
SUMIFS(収穫記録!$P:$P,収穫記録!$D:$D,Q$11,収穫記録!$I:$I,$I$5,収穫記録!$J:$J,$I$6,収穫記録!$F:$F,$H224,収穫記録!$B:$B,"&gt;="&amp;$I$3,収穫記録!$B:$B,"&lt;="&amp;$I$4)
/_xlfn.UNIQUE(_xlfn._xlws.FILTER($G:$G,$F:$F=$I$7))
/IF($I$8="総計",1,$J224/10)
),0)</f>
        <v/>
      </c>
      <c r="R224" s="58" t="str" cm="1">
        <f t="array" ref="R224">IFERROR(
IF(OR(R$11="",$H224=""),"",
SUMIFS(収穫記録!$P:$P,収穫記録!$D:$D,R$11,収穫記録!$I:$I,$I$5,収穫記録!$J:$J,$I$6,収穫記録!$F:$F,$H224,収穫記録!$B:$B,"&gt;="&amp;$I$3,収穫記録!$B:$B,"&lt;="&amp;$I$4)
/_xlfn.UNIQUE(_xlfn._xlws.FILTER($G:$G,$F:$F=$I$7))
/IF($I$8="総計",1,$J224/10)
),0)</f>
        <v/>
      </c>
      <c r="S224" s="58" t="str" cm="1">
        <f t="array" ref="S224">IFERROR(
IF(OR(S$11="",$H224=""),"",
SUMIFS(収穫記録!$P:$P,収穫記録!$D:$D,S$11,収穫記録!$I:$I,$I$5,収穫記録!$J:$J,$I$6,収穫記録!$F:$F,$H224,収穫記録!$B:$B,"&gt;="&amp;$I$3,収穫記録!$B:$B,"&lt;="&amp;$I$4)
/_xlfn.UNIQUE(_xlfn._xlws.FILTER($G:$G,$F:$F=$I$7))
/IF($I$8="総計",1,$J224/10)
),0)</f>
        <v/>
      </c>
      <c r="T224" s="58" t="str" cm="1">
        <f t="array" ref="T224">IFERROR(
IF(OR(T$11="",$H224=""),"",
SUMIFS(収穫記録!$P:$P,収穫記録!$D:$D,T$11,収穫記録!$I:$I,$I$5,収穫記録!$J:$J,$I$6,収穫記録!$F:$F,$H224,収穫記録!$B:$B,"&gt;="&amp;$I$3,収穫記録!$B:$B,"&lt;="&amp;$I$4)
/_xlfn.UNIQUE(_xlfn._xlws.FILTER($G:$G,$F:$F=$I$7))
/IF($I$8="総計",1,$J224/10)
),0)</f>
        <v/>
      </c>
      <c r="U224" s="58" t="str" cm="1">
        <f t="array" ref="U224">IFERROR(
IF(OR(U$11="",$H224=""),"",
SUMIFS(収穫記録!$P:$P,収穫記録!$D:$D,U$11,収穫記録!$I:$I,$I$5,収穫記録!$J:$J,$I$6,収穫記録!$F:$F,$H224,収穫記録!$B:$B,"&gt;="&amp;$I$3,収穫記録!$B:$B,"&lt;="&amp;$I$4)
/_xlfn.UNIQUE(_xlfn._xlws.FILTER($G:$G,$F:$F=$I$7))
/IF($I$8="総計",1,$J224/10)
),0)</f>
        <v/>
      </c>
      <c r="V224" s="58" t="str" cm="1">
        <f t="array" ref="V224">IFERROR(
IF(OR(V$11="",$H224=""),"",
SUMIFS(収穫記録!$P:$P,収穫記録!$D:$D,V$11,収穫記録!$I:$I,$I$5,収穫記録!$J:$J,$I$6,収穫記録!$F:$F,$H224,収穫記録!$B:$B,"&gt;="&amp;$I$3,収穫記録!$B:$B,"&lt;="&amp;$I$4)
/_xlfn.UNIQUE(_xlfn._xlws.FILTER($G:$G,$F:$F=$I$7))
/IF($I$8="総計",1,$J224/10)
),0)</f>
        <v/>
      </c>
      <c r="W224" s="58" t="str" cm="1">
        <f t="array" ref="W224">IFERROR(
IF(OR(W$11="",$H224=""),"",
SUMIFS(収穫記録!$P:$P,収穫記録!$D:$D,W$11,収穫記録!$I:$I,$I$5,収穫記録!$J:$J,$I$6,収穫記録!$F:$F,$H224,収穫記録!$B:$B,"&gt;="&amp;$I$3,収穫記録!$B:$B,"&lt;="&amp;$I$4)
/_xlfn.UNIQUE(_xlfn._xlws.FILTER($G:$G,$F:$F=$I$7))
/IF($I$8="総計",1,$J224/10)
),0)</f>
        <v/>
      </c>
    </row>
    <row r="225" spans="8:23">
      <c r="H225" s="27"/>
      <c r="I225" s="30"/>
      <c r="J225" s="57"/>
      <c r="K225" s="46" t="str">
        <f t="shared" si="3"/>
        <v/>
      </c>
      <c r="L225" s="47" cm="1">
        <f t="array" ref="L225">IFERROR(
IF(OR(L$11="",$H225=""),"",
SUMIFS(収穫記録!$P:$P,収穫記録!$D:$D,L$11,収穫記録!$I:$I,$I$5,収穫記録!$J:$J,$I$6,収穫記録!$F:$F,$H225,収穫記録!$B:$B,"&gt;="&amp;$I$3,収穫記録!$B:$B,"&lt;="&amp;$I$4)
/_xlfn.UNIQUE(_xlfn._xlws.FILTER($G:$G,$F:$F=$I$7))
/IF($I$8="総計",1,$J225/10)
),0)</f>
        <v>0</v>
      </c>
      <c r="M225" s="58" t="str" cm="1">
        <f t="array" ref="M225">IFERROR(
IF(OR(M$11="",$H225=""),"",
SUMIFS(収穫記録!$P:$P,収穫記録!$D:$D,M$11,収穫記録!$I:$I,$I$5,収穫記録!$J:$J,$I$6,収穫記録!$F:$F,$H225,収穫記録!$B:$B,"&gt;="&amp;$I$3,収穫記録!$B:$B,"&lt;="&amp;$I$4)
/_xlfn.UNIQUE(_xlfn._xlws.FILTER($G:$G,$F:$F=$I$7))
/IF($I$8="総計",1,$J225/10)
),0)</f>
        <v/>
      </c>
      <c r="N225" s="58" t="str" cm="1">
        <f t="array" ref="N225">IFERROR(
IF(OR(N$11="",$H225=""),"",
SUMIFS(収穫記録!$P:$P,収穫記録!$D:$D,N$11,収穫記録!$I:$I,$I$5,収穫記録!$J:$J,$I$6,収穫記録!$F:$F,$H225,収穫記録!$B:$B,"&gt;="&amp;$I$3,収穫記録!$B:$B,"&lt;="&amp;$I$4)
/_xlfn.UNIQUE(_xlfn._xlws.FILTER($G:$G,$F:$F=$I$7))
/IF($I$8="総計",1,$J225/10)
),0)</f>
        <v/>
      </c>
      <c r="O225" s="58" t="str" cm="1">
        <f t="array" ref="O225">IFERROR(
IF(OR(O$11="",$H225=""),"",
SUMIFS(収穫記録!$P:$P,収穫記録!$D:$D,O$11,収穫記録!$I:$I,$I$5,収穫記録!$J:$J,$I$6,収穫記録!$F:$F,$H225,収穫記録!$B:$B,"&gt;="&amp;$I$3,収穫記録!$B:$B,"&lt;="&amp;$I$4)
/_xlfn.UNIQUE(_xlfn._xlws.FILTER($G:$G,$F:$F=$I$7))
/IF($I$8="総計",1,$J225/10)
),0)</f>
        <v/>
      </c>
      <c r="P225" s="58" t="str" cm="1">
        <f t="array" ref="P225">IFERROR(
IF(OR(P$11="",$H225=""),"",
SUMIFS(収穫記録!$P:$P,収穫記録!$D:$D,P$11,収穫記録!$I:$I,$I$5,収穫記録!$J:$J,$I$6,収穫記録!$F:$F,$H225,収穫記録!$B:$B,"&gt;="&amp;$I$3,収穫記録!$B:$B,"&lt;="&amp;$I$4)
/_xlfn.UNIQUE(_xlfn._xlws.FILTER($G:$G,$F:$F=$I$7))
/IF($I$8="総計",1,$J225/10)
),0)</f>
        <v/>
      </c>
      <c r="Q225" s="58" t="str" cm="1">
        <f t="array" ref="Q225">IFERROR(
IF(OR(Q$11="",$H225=""),"",
SUMIFS(収穫記録!$P:$P,収穫記録!$D:$D,Q$11,収穫記録!$I:$I,$I$5,収穫記録!$J:$J,$I$6,収穫記録!$F:$F,$H225,収穫記録!$B:$B,"&gt;="&amp;$I$3,収穫記録!$B:$B,"&lt;="&amp;$I$4)
/_xlfn.UNIQUE(_xlfn._xlws.FILTER($G:$G,$F:$F=$I$7))
/IF($I$8="総計",1,$J225/10)
),0)</f>
        <v/>
      </c>
      <c r="R225" s="58" t="str" cm="1">
        <f t="array" ref="R225">IFERROR(
IF(OR(R$11="",$H225=""),"",
SUMIFS(収穫記録!$P:$P,収穫記録!$D:$D,R$11,収穫記録!$I:$I,$I$5,収穫記録!$J:$J,$I$6,収穫記録!$F:$F,$H225,収穫記録!$B:$B,"&gt;="&amp;$I$3,収穫記録!$B:$B,"&lt;="&amp;$I$4)
/_xlfn.UNIQUE(_xlfn._xlws.FILTER($G:$G,$F:$F=$I$7))
/IF($I$8="総計",1,$J225/10)
),0)</f>
        <v/>
      </c>
      <c r="S225" s="58" t="str" cm="1">
        <f t="array" ref="S225">IFERROR(
IF(OR(S$11="",$H225=""),"",
SUMIFS(収穫記録!$P:$P,収穫記録!$D:$D,S$11,収穫記録!$I:$I,$I$5,収穫記録!$J:$J,$I$6,収穫記録!$F:$F,$H225,収穫記録!$B:$B,"&gt;="&amp;$I$3,収穫記録!$B:$B,"&lt;="&amp;$I$4)
/_xlfn.UNIQUE(_xlfn._xlws.FILTER($G:$G,$F:$F=$I$7))
/IF($I$8="総計",1,$J225/10)
),0)</f>
        <v/>
      </c>
      <c r="T225" s="58" t="str" cm="1">
        <f t="array" ref="T225">IFERROR(
IF(OR(T$11="",$H225=""),"",
SUMIFS(収穫記録!$P:$P,収穫記録!$D:$D,T$11,収穫記録!$I:$I,$I$5,収穫記録!$J:$J,$I$6,収穫記録!$F:$F,$H225,収穫記録!$B:$B,"&gt;="&amp;$I$3,収穫記録!$B:$B,"&lt;="&amp;$I$4)
/_xlfn.UNIQUE(_xlfn._xlws.FILTER($G:$G,$F:$F=$I$7))
/IF($I$8="総計",1,$J225/10)
),0)</f>
        <v/>
      </c>
      <c r="U225" s="58" t="str" cm="1">
        <f t="array" ref="U225">IFERROR(
IF(OR(U$11="",$H225=""),"",
SUMIFS(収穫記録!$P:$P,収穫記録!$D:$D,U$11,収穫記録!$I:$I,$I$5,収穫記録!$J:$J,$I$6,収穫記録!$F:$F,$H225,収穫記録!$B:$B,"&gt;="&amp;$I$3,収穫記録!$B:$B,"&lt;="&amp;$I$4)
/_xlfn.UNIQUE(_xlfn._xlws.FILTER($G:$G,$F:$F=$I$7))
/IF($I$8="総計",1,$J225/10)
),0)</f>
        <v/>
      </c>
      <c r="V225" s="58" t="str" cm="1">
        <f t="array" ref="V225">IFERROR(
IF(OR(V$11="",$H225=""),"",
SUMIFS(収穫記録!$P:$P,収穫記録!$D:$D,V$11,収穫記録!$I:$I,$I$5,収穫記録!$J:$J,$I$6,収穫記録!$F:$F,$H225,収穫記録!$B:$B,"&gt;="&amp;$I$3,収穫記録!$B:$B,"&lt;="&amp;$I$4)
/_xlfn.UNIQUE(_xlfn._xlws.FILTER($G:$G,$F:$F=$I$7))
/IF($I$8="総計",1,$J225/10)
),0)</f>
        <v/>
      </c>
      <c r="W225" s="58" t="str" cm="1">
        <f t="array" ref="W225">IFERROR(
IF(OR(W$11="",$H225=""),"",
SUMIFS(収穫記録!$P:$P,収穫記録!$D:$D,W$11,収穫記録!$I:$I,$I$5,収穫記録!$J:$J,$I$6,収穫記録!$F:$F,$H225,収穫記録!$B:$B,"&gt;="&amp;$I$3,収穫記録!$B:$B,"&lt;="&amp;$I$4)
/_xlfn.UNIQUE(_xlfn._xlws.FILTER($G:$G,$F:$F=$I$7))
/IF($I$8="総計",1,$J225/10)
),0)</f>
        <v/>
      </c>
    </row>
    <row r="226" spans="8:23">
      <c r="H226" s="27"/>
      <c r="I226" s="30"/>
      <c r="J226" s="57"/>
      <c r="K226" s="46" t="str">
        <f t="shared" si="3"/>
        <v/>
      </c>
      <c r="L226" s="47" cm="1">
        <f t="array" ref="L226">IFERROR(
IF(OR(L$11="",$H226=""),"",
SUMIFS(収穫記録!$P:$P,収穫記録!$D:$D,L$11,収穫記録!$I:$I,$I$5,収穫記録!$J:$J,$I$6,収穫記録!$F:$F,$H226,収穫記録!$B:$B,"&gt;="&amp;$I$3,収穫記録!$B:$B,"&lt;="&amp;$I$4)
/_xlfn.UNIQUE(_xlfn._xlws.FILTER($G:$G,$F:$F=$I$7))
/IF($I$8="総計",1,$J226/10)
),0)</f>
        <v>0</v>
      </c>
      <c r="M226" s="58" t="str" cm="1">
        <f t="array" ref="M226">IFERROR(
IF(OR(M$11="",$H226=""),"",
SUMIFS(収穫記録!$P:$P,収穫記録!$D:$D,M$11,収穫記録!$I:$I,$I$5,収穫記録!$J:$J,$I$6,収穫記録!$F:$F,$H226,収穫記録!$B:$B,"&gt;="&amp;$I$3,収穫記録!$B:$B,"&lt;="&amp;$I$4)
/_xlfn.UNIQUE(_xlfn._xlws.FILTER($G:$G,$F:$F=$I$7))
/IF($I$8="総計",1,$J226/10)
),0)</f>
        <v/>
      </c>
      <c r="N226" s="58" t="str" cm="1">
        <f t="array" ref="N226">IFERROR(
IF(OR(N$11="",$H226=""),"",
SUMIFS(収穫記録!$P:$P,収穫記録!$D:$D,N$11,収穫記録!$I:$I,$I$5,収穫記録!$J:$J,$I$6,収穫記録!$F:$F,$H226,収穫記録!$B:$B,"&gt;="&amp;$I$3,収穫記録!$B:$B,"&lt;="&amp;$I$4)
/_xlfn.UNIQUE(_xlfn._xlws.FILTER($G:$G,$F:$F=$I$7))
/IF($I$8="総計",1,$J226/10)
),0)</f>
        <v/>
      </c>
      <c r="O226" s="58" t="str" cm="1">
        <f t="array" ref="O226">IFERROR(
IF(OR(O$11="",$H226=""),"",
SUMIFS(収穫記録!$P:$P,収穫記録!$D:$D,O$11,収穫記録!$I:$I,$I$5,収穫記録!$J:$J,$I$6,収穫記録!$F:$F,$H226,収穫記録!$B:$B,"&gt;="&amp;$I$3,収穫記録!$B:$B,"&lt;="&amp;$I$4)
/_xlfn.UNIQUE(_xlfn._xlws.FILTER($G:$G,$F:$F=$I$7))
/IF($I$8="総計",1,$J226/10)
),0)</f>
        <v/>
      </c>
      <c r="P226" s="58" t="str" cm="1">
        <f t="array" ref="P226">IFERROR(
IF(OR(P$11="",$H226=""),"",
SUMIFS(収穫記録!$P:$P,収穫記録!$D:$D,P$11,収穫記録!$I:$I,$I$5,収穫記録!$J:$J,$I$6,収穫記録!$F:$F,$H226,収穫記録!$B:$B,"&gt;="&amp;$I$3,収穫記録!$B:$B,"&lt;="&amp;$I$4)
/_xlfn.UNIQUE(_xlfn._xlws.FILTER($G:$G,$F:$F=$I$7))
/IF($I$8="総計",1,$J226/10)
),0)</f>
        <v/>
      </c>
      <c r="Q226" s="58" t="str" cm="1">
        <f t="array" ref="Q226">IFERROR(
IF(OR(Q$11="",$H226=""),"",
SUMIFS(収穫記録!$P:$P,収穫記録!$D:$D,Q$11,収穫記録!$I:$I,$I$5,収穫記録!$J:$J,$I$6,収穫記録!$F:$F,$H226,収穫記録!$B:$B,"&gt;="&amp;$I$3,収穫記録!$B:$B,"&lt;="&amp;$I$4)
/_xlfn.UNIQUE(_xlfn._xlws.FILTER($G:$G,$F:$F=$I$7))
/IF($I$8="総計",1,$J226/10)
),0)</f>
        <v/>
      </c>
      <c r="R226" s="58" t="str" cm="1">
        <f t="array" ref="R226">IFERROR(
IF(OR(R$11="",$H226=""),"",
SUMIFS(収穫記録!$P:$P,収穫記録!$D:$D,R$11,収穫記録!$I:$I,$I$5,収穫記録!$J:$J,$I$6,収穫記録!$F:$F,$H226,収穫記録!$B:$B,"&gt;="&amp;$I$3,収穫記録!$B:$B,"&lt;="&amp;$I$4)
/_xlfn.UNIQUE(_xlfn._xlws.FILTER($G:$G,$F:$F=$I$7))
/IF($I$8="総計",1,$J226/10)
),0)</f>
        <v/>
      </c>
      <c r="S226" s="58" t="str" cm="1">
        <f t="array" ref="S226">IFERROR(
IF(OR(S$11="",$H226=""),"",
SUMIFS(収穫記録!$P:$P,収穫記録!$D:$D,S$11,収穫記録!$I:$I,$I$5,収穫記録!$J:$J,$I$6,収穫記録!$F:$F,$H226,収穫記録!$B:$B,"&gt;="&amp;$I$3,収穫記録!$B:$B,"&lt;="&amp;$I$4)
/_xlfn.UNIQUE(_xlfn._xlws.FILTER($G:$G,$F:$F=$I$7))
/IF($I$8="総計",1,$J226/10)
),0)</f>
        <v/>
      </c>
      <c r="T226" s="58" t="str" cm="1">
        <f t="array" ref="T226">IFERROR(
IF(OR(T$11="",$H226=""),"",
SUMIFS(収穫記録!$P:$P,収穫記録!$D:$D,T$11,収穫記録!$I:$I,$I$5,収穫記録!$J:$J,$I$6,収穫記録!$F:$F,$H226,収穫記録!$B:$B,"&gt;="&amp;$I$3,収穫記録!$B:$B,"&lt;="&amp;$I$4)
/_xlfn.UNIQUE(_xlfn._xlws.FILTER($G:$G,$F:$F=$I$7))
/IF($I$8="総計",1,$J226/10)
),0)</f>
        <v/>
      </c>
      <c r="U226" s="58" t="str" cm="1">
        <f t="array" ref="U226">IFERROR(
IF(OR(U$11="",$H226=""),"",
SUMIFS(収穫記録!$P:$P,収穫記録!$D:$D,U$11,収穫記録!$I:$I,$I$5,収穫記録!$J:$J,$I$6,収穫記録!$F:$F,$H226,収穫記録!$B:$B,"&gt;="&amp;$I$3,収穫記録!$B:$B,"&lt;="&amp;$I$4)
/_xlfn.UNIQUE(_xlfn._xlws.FILTER($G:$G,$F:$F=$I$7))
/IF($I$8="総計",1,$J226/10)
),0)</f>
        <v/>
      </c>
      <c r="V226" s="58" t="str" cm="1">
        <f t="array" ref="V226">IFERROR(
IF(OR(V$11="",$H226=""),"",
SUMIFS(収穫記録!$P:$P,収穫記録!$D:$D,V$11,収穫記録!$I:$I,$I$5,収穫記録!$J:$J,$I$6,収穫記録!$F:$F,$H226,収穫記録!$B:$B,"&gt;="&amp;$I$3,収穫記録!$B:$B,"&lt;="&amp;$I$4)
/_xlfn.UNIQUE(_xlfn._xlws.FILTER($G:$G,$F:$F=$I$7))
/IF($I$8="総計",1,$J226/10)
),0)</f>
        <v/>
      </c>
      <c r="W226" s="58" t="str" cm="1">
        <f t="array" ref="W226">IFERROR(
IF(OR(W$11="",$H226=""),"",
SUMIFS(収穫記録!$P:$P,収穫記録!$D:$D,W$11,収穫記録!$I:$I,$I$5,収穫記録!$J:$J,$I$6,収穫記録!$F:$F,$H226,収穫記録!$B:$B,"&gt;="&amp;$I$3,収穫記録!$B:$B,"&lt;="&amp;$I$4)
/_xlfn.UNIQUE(_xlfn._xlws.FILTER($G:$G,$F:$F=$I$7))
/IF($I$8="総計",1,$J226/10)
),0)</f>
        <v/>
      </c>
    </row>
    <row r="227" spans="8:23">
      <c r="H227" s="27"/>
      <c r="I227" s="30"/>
      <c r="J227" s="57"/>
      <c r="K227" s="46" t="str">
        <f t="shared" si="3"/>
        <v/>
      </c>
      <c r="L227" s="47" cm="1">
        <f t="array" ref="L227">IFERROR(
IF(OR(L$11="",$H227=""),"",
SUMIFS(収穫記録!$P:$P,収穫記録!$D:$D,L$11,収穫記録!$I:$I,$I$5,収穫記録!$J:$J,$I$6,収穫記録!$F:$F,$H227,収穫記録!$B:$B,"&gt;="&amp;$I$3,収穫記録!$B:$B,"&lt;="&amp;$I$4)
/_xlfn.UNIQUE(_xlfn._xlws.FILTER($G:$G,$F:$F=$I$7))
/IF($I$8="総計",1,$J227/10)
),0)</f>
        <v>0</v>
      </c>
      <c r="M227" s="58" t="str" cm="1">
        <f t="array" ref="M227">IFERROR(
IF(OR(M$11="",$H227=""),"",
SUMIFS(収穫記録!$P:$P,収穫記録!$D:$D,M$11,収穫記録!$I:$I,$I$5,収穫記録!$J:$J,$I$6,収穫記録!$F:$F,$H227,収穫記録!$B:$B,"&gt;="&amp;$I$3,収穫記録!$B:$B,"&lt;="&amp;$I$4)
/_xlfn.UNIQUE(_xlfn._xlws.FILTER($G:$G,$F:$F=$I$7))
/IF($I$8="総計",1,$J227/10)
),0)</f>
        <v/>
      </c>
      <c r="N227" s="58" t="str" cm="1">
        <f t="array" ref="N227">IFERROR(
IF(OR(N$11="",$H227=""),"",
SUMIFS(収穫記録!$P:$P,収穫記録!$D:$D,N$11,収穫記録!$I:$I,$I$5,収穫記録!$J:$J,$I$6,収穫記録!$F:$F,$H227,収穫記録!$B:$B,"&gt;="&amp;$I$3,収穫記録!$B:$B,"&lt;="&amp;$I$4)
/_xlfn.UNIQUE(_xlfn._xlws.FILTER($G:$G,$F:$F=$I$7))
/IF($I$8="総計",1,$J227/10)
),0)</f>
        <v/>
      </c>
      <c r="O227" s="58" t="str" cm="1">
        <f t="array" ref="O227">IFERROR(
IF(OR(O$11="",$H227=""),"",
SUMIFS(収穫記録!$P:$P,収穫記録!$D:$D,O$11,収穫記録!$I:$I,$I$5,収穫記録!$J:$J,$I$6,収穫記録!$F:$F,$H227,収穫記録!$B:$B,"&gt;="&amp;$I$3,収穫記録!$B:$B,"&lt;="&amp;$I$4)
/_xlfn.UNIQUE(_xlfn._xlws.FILTER($G:$G,$F:$F=$I$7))
/IF($I$8="総計",1,$J227/10)
),0)</f>
        <v/>
      </c>
      <c r="P227" s="58" t="str" cm="1">
        <f t="array" ref="P227">IFERROR(
IF(OR(P$11="",$H227=""),"",
SUMIFS(収穫記録!$P:$P,収穫記録!$D:$D,P$11,収穫記録!$I:$I,$I$5,収穫記録!$J:$J,$I$6,収穫記録!$F:$F,$H227,収穫記録!$B:$B,"&gt;="&amp;$I$3,収穫記録!$B:$B,"&lt;="&amp;$I$4)
/_xlfn.UNIQUE(_xlfn._xlws.FILTER($G:$G,$F:$F=$I$7))
/IF($I$8="総計",1,$J227/10)
),0)</f>
        <v/>
      </c>
      <c r="Q227" s="58" t="str" cm="1">
        <f t="array" ref="Q227">IFERROR(
IF(OR(Q$11="",$H227=""),"",
SUMIFS(収穫記録!$P:$P,収穫記録!$D:$D,Q$11,収穫記録!$I:$I,$I$5,収穫記録!$J:$J,$I$6,収穫記録!$F:$F,$H227,収穫記録!$B:$B,"&gt;="&amp;$I$3,収穫記録!$B:$B,"&lt;="&amp;$I$4)
/_xlfn.UNIQUE(_xlfn._xlws.FILTER($G:$G,$F:$F=$I$7))
/IF($I$8="総計",1,$J227/10)
),0)</f>
        <v/>
      </c>
      <c r="R227" s="58" t="str" cm="1">
        <f t="array" ref="R227">IFERROR(
IF(OR(R$11="",$H227=""),"",
SUMIFS(収穫記録!$P:$P,収穫記録!$D:$D,R$11,収穫記録!$I:$I,$I$5,収穫記録!$J:$J,$I$6,収穫記録!$F:$F,$H227,収穫記録!$B:$B,"&gt;="&amp;$I$3,収穫記録!$B:$B,"&lt;="&amp;$I$4)
/_xlfn.UNIQUE(_xlfn._xlws.FILTER($G:$G,$F:$F=$I$7))
/IF($I$8="総計",1,$J227/10)
),0)</f>
        <v/>
      </c>
      <c r="S227" s="58" t="str" cm="1">
        <f t="array" ref="S227">IFERROR(
IF(OR(S$11="",$H227=""),"",
SUMIFS(収穫記録!$P:$P,収穫記録!$D:$D,S$11,収穫記録!$I:$I,$I$5,収穫記録!$J:$J,$I$6,収穫記録!$F:$F,$H227,収穫記録!$B:$B,"&gt;="&amp;$I$3,収穫記録!$B:$B,"&lt;="&amp;$I$4)
/_xlfn.UNIQUE(_xlfn._xlws.FILTER($G:$G,$F:$F=$I$7))
/IF($I$8="総計",1,$J227/10)
),0)</f>
        <v/>
      </c>
      <c r="T227" s="58" t="str" cm="1">
        <f t="array" ref="T227">IFERROR(
IF(OR(T$11="",$H227=""),"",
SUMIFS(収穫記録!$P:$P,収穫記録!$D:$D,T$11,収穫記録!$I:$I,$I$5,収穫記録!$J:$J,$I$6,収穫記録!$F:$F,$H227,収穫記録!$B:$B,"&gt;="&amp;$I$3,収穫記録!$B:$B,"&lt;="&amp;$I$4)
/_xlfn.UNIQUE(_xlfn._xlws.FILTER($G:$G,$F:$F=$I$7))
/IF($I$8="総計",1,$J227/10)
),0)</f>
        <v/>
      </c>
      <c r="U227" s="58" t="str" cm="1">
        <f t="array" ref="U227">IFERROR(
IF(OR(U$11="",$H227=""),"",
SUMIFS(収穫記録!$P:$P,収穫記録!$D:$D,U$11,収穫記録!$I:$I,$I$5,収穫記録!$J:$J,$I$6,収穫記録!$F:$F,$H227,収穫記録!$B:$B,"&gt;="&amp;$I$3,収穫記録!$B:$B,"&lt;="&amp;$I$4)
/_xlfn.UNIQUE(_xlfn._xlws.FILTER($G:$G,$F:$F=$I$7))
/IF($I$8="総計",1,$J227/10)
),0)</f>
        <v/>
      </c>
      <c r="V227" s="58" t="str" cm="1">
        <f t="array" ref="V227">IFERROR(
IF(OR(V$11="",$H227=""),"",
SUMIFS(収穫記録!$P:$P,収穫記録!$D:$D,V$11,収穫記録!$I:$I,$I$5,収穫記録!$J:$J,$I$6,収穫記録!$F:$F,$H227,収穫記録!$B:$B,"&gt;="&amp;$I$3,収穫記録!$B:$B,"&lt;="&amp;$I$4)
/_xlfn.UNIQUE(_xlfn._xlws.FILTER($G:$G,$F:$F=$I$7))
/IF($I$8="総計",1,$J227/10)
),0)</f>
        <v/>
      </c>
      <c r="W227" s="58" t="str" cm="1">
        <f t="array" ref="W227">IFERROR(
IF(OR(W$11="",$H227=""),"",
SUMIFS(収穫記録!$P:$P,収穫記録!$D:$D,W$11,収穫記録!$I:$I,$I$5,収穫記録!$J:$J,$I$6,収穫記録!$F:$F,$H227,収穫記録!$B:$B,"&gt;="&amp;$I$3,収穫記録!$B:$B,"&lt;="&amp;$I$4)
/_xlfn.UNIQUE(_xlfn._xlws.FILTER($G:$G,$F:$F=$I$7))
/IF($I$8="総計",1,$J227/10)
),0)</f>
        <v/>
      </c>
    </row>
    <row r="228" spans="8:23">
      <c r="H228" s="27"/>
      <c r="I228" s="30"/>
      <c r="J228" s="57"/>
      <c r="K228" s="46" t="str">
        <f t="shared" si="3"/>
        <v/>
      </c>
      <c r="L228" s="47" cm="1">
        <f t="array" ref="L228">IFERROR(
IF(OR(L$11="",$H228=""),"",
SUMIFS(収穫記録!$P:$P,収穫記録!$D:$D,L$11,収穫記録!$I:$I,$I$5,収穫記録!$J:$J,$I$6,収穫記録!$F:$F,$H228,収穫記録!$B:$B,"&gt;="&amp;$I$3,収穫記録!$B:$B,"&lt;="&amp;$I$4)
/_xlfn.UNIQUE(_xlfn._xlws.FILTER($G:$G,$F:$F=$I$7))
/IF($I$8="総計",1,$J228/10)
),0)</f>
        <v>0</v>
      </c>
      <c r="M228" s="58" t="str" cm="1">
        <f t="array" ref="M228">IFERROR(
IF(OR(M$11="",$H228=""),"",
SUMIFS(収穫記録!$P:$P,収穫記録!$D:$D,M$11,収穫記録!$I:$I,$I$5,収穫記録!$J:$J,$I$6,収穫記録!$F:$F,$H228,収穫記録!$B:$B,"&gt;="&amp;$I$3,収穫記録!$B:$B,"&lt;="&amp;$I$4)
/_xlfn.UNIQUE(_xlfn._xlws.FILTER($G:$G,$F:$F=$I$7))
/IF($I$8="総計",1,$J228/10)
),0)</f>
        <v/>
      </c>
      <c r="N228" s="58" t="str" cm="1">
        <f t="array" ref="N228">IFERROR(
IF(OR(N$11="",$H228=""),"",
SUMIFS(収穫記録!$P:$P,収穫記録!$D:$D,N$11,収穫記録!$I:$I,$I$5,収穫記録!$J:$J,$I$6,収穫記録!$F:$F,$H228,収穫記録!$B:$B,"&gt;="&amp;$I$3,収穫記録!$B:$B,"&lt;="&amp;$I$4)
/_xlfn.UNIQUE(_xlfn._xlws.FILTER($G:$G,$F:$F=$I$7))
/IF($I$8="総計",1,$J228/10)
),0)</f>
        <v/>
      </c>
      <c r="O228" s="58" t="str" cm="1">
        <f t="array" ref="O228">IFERROR(
IF(OR(O$11="",$H228=""),"",
SUMIFS(収穫記録!$P:$P,収穫記録!$D:$D,O$11,収穫記録!$I:$I,$I$5,収穫記録!$J:$J,$I$6,収穫記録!$F:$F,$H228,収穫記録!$B:$B,"&gt;="&amp;$I$3,収穫記録!$B:$B,"&lt;="&amp;$I$4)
/_xlfn.UNIQUE(_xlfn._xlws.FILTER($G:$G,$F:$F=$I$7))
/IF($I$8="総計",1,$J228/10)
),0)</f>
        <v/>
      </c>
      <c r="P228" s="58" t="str" cm="1">
        <f t="array" ref="P228">IFERROR(
IF(OR(P$11="",$H228=""),"",
SUMIFS(収穫記録!$P:$P,収穫記録!$D:$D,P$11,収穫記録!$I:$I,$I$5,収穫記録!$J:$J,$I$6,収穫記録!$F:$F,$H228,収穫記録!$B:$B,"&gt;="&amp;$I$3,収穫記録!$B:$B,"&lt;="&amp;$I$4)
/_xlfn.UNIQUE(_xlfn._xlws.FILTER($G:$G,$F:$F=$I$7))
/IF($I$8="総計",1,$J228/10)
),0)</f>
        <v/>
      </c>
      <c r="Q228" s="58" t="str" cm="1">
        <f t="array" ref="Q228">IFERROR(
IF(OR(Q$11="",$H228=""),"",
SUMIFS(収穫記録!$P:$P,収穫記録!$D:$D,Q$11,収穫記録!$I:$I,$I$5,収穫記録!$J:$J,$I$6,収穫記録!$F:$F,$H228,収穫記録!$B:$B,"&gt;="&amp;$I$3,収穫記録!$B:$B,"&lt;="&amp;$I$4)
/_xlfn.UNIQUE(_xlfn._xlws.FILTER($G:$G,$F:$F=$I$7))
/IF($I$8="総計",1,$J228/10)
),0)</f>
        <v/>
      </c>
      <c r="R228" s="58" t="str" cm="1">
        <f t="array" ref="R228">IFERROR(
IF(OR(R$11="",$H228=""),"",
SUMIFS(収穫記録!$P:$P,収穫記録!$D:$D,R$11,収穫記録!$I:$I,$I$5,収穫記録!$J:$J,$I$6,収穫記録!$F:$F,$H228,収穫記録!$B:$B,"&gt;="&amp;$I$3,収穫記録!$B:$B,"&lt;="&amp;$I$4)
/_xlfn.UNIQUE(_xlfn._xlws.FILTER($G:$G,$F:$F=$I$7))
/IF($I$8="総計",1,$J228/10)
),0)</f>
        <v/>
      </c>
      <c r="S228" s="58" t="str" cm="1">
        <f t="array" ref="S228">IFERROR(
IF(OR(S$11="",$H228=""),"",
SUMIFS(収穫記録!$P:$P,収穫記録!$D:$D,S$11,収穫記録!$I:$I,$I$5,収穫記録!$J:$J,$I$6,収穫記録!$F:$F,$H228,収穫記録!$B:$B,"&gt;="&amp;$I$3,収穫記録!$B:$B,"&lt;="&amp;$I$4)
/_xlfn.UNIQUE(_xlfn._xlws.FILTER($G:$G,$F:$F=$I$7))
/IF($I$8="総計",1,$J228/10)
),0)</f>
        <v/>
      </c>
      <c r="T228" s="58" t="str" cm="1">
        <f t="array" ref="T228">IFERROR(
IF(OR(T$11="",$H228=""),"",
SUMIFS(収穫記録!$P:$P,収穫記録!$D:$D,T$11,収穫記録!$I:$I,$I$5,収穫記録!$J:$J,$I$6,収穫記録!$F:$F,$H228,収穫記録!$B:$B,"&gt;="&amp;$I$3,収穫記録!$B:$B,"&lt;="&amp;$I$4)
/_xlfn.UNIQUE(_xlfn._xlws.FILTER($G:$G,$F:$F=$I$7))
/IF($I$8="総計",1,$J228/10)
),0)</f>
        <v/>
      </c>
      <c r="U228" s="58" t="str" cm="1">
        <f t="array" ref="U228">IFERROR(
IF(OR(U$11="",$H228=""),"",
SUMIFS(収穫記録!$P:$P,収穫記録!$D:$D,U$11,収穫記録!$I:$I,$I$5,収穫記録!$J:$J,$I$6,収穫記録!$F:$F,$H228,収穫記録!$B:$B,"&gt;="&amp;$I$3,収穫記録!$B:$B,"&lt;="&amp;$I$4)
/_xlfn.UNIQUE(_xlfn._xlws.FILTER($G:$G,$F:$F=$I$7))
/IF($I$8="総計",1,$J228/10)
),0)</f>
        <v/>
      </c>
      <c r="V228" s="58" t="str" cm="1">
        <f t="array" ref="V228">IFERROR(
IF(OR(V$11="",$H228=""),"",
SUMIFS(収穫記録!$P:$P,収穫記録!$D:$D,V$11,収穫記録!$I:$I,$I$5,収穫記録!$J:$J,$I$6,収穫記録!$F:$F,$H228,収穫記録!$B:$B,"&gt;="&amp;$I$3,収穫記録!$B:$B,"&lt;="&amp;$I$4)
/_xlfn.UNIQUE(_xlfn._xlws.FILTER($G:$G,$F:$F=$I$7))
/IF($I$8="総計",1,$J228/10)
),0)</f>
        <v/>
      </c>
      <c r="W228" s="58" t="str" cm="1">
        <f t="array" ref="W228">IFERROR(
IF(OR(W$11="",$H228=""),"",
SUMIFS(収穫記録!$P:$P,収穫記録!$D:$D,W$11,収穫記録!$I:$I,$I$5,収穫記録!$J:$J,$I$6,収穫記録!$F:$F,$H228,収穫記録!$B:$B,"&gt;="&amp;$I$3,収穫記録!$B:$B,"&lt;="&amp;$I$4)
/_xlfn.UNIQUE(_xlfn._xlws.FILTER($G:$G,$F:$F=$I$7))
/IF($I$8="総計",1,$J228/10)
),0)</f>
        <v/>
      </c>
    </row>
    <row r="229" spans="8:23">
      <c r="H229" s="27"/>
      <c r="I229" s="30"/>
      <c r="J229" s="57"/>
      <c r="K229" s="46" t="str">
        <f t="shared" si="3"/>
        <v/>
      </c>
      <c r="L229" s="47" cm="1">
        <f t="array" ref="L229">IFERROR(
IF(OR(L$11="",$H229=""),"",
SUMIFS(収穫記録!$P:$P,収穫記録!$D:$D,L$11,収穫記録!$I:$I,$I$5,収穫記録!$J:$J,$I$6,収穫記録!$F:$F,$H229,収穫記録!$B:$B,"&gt;="&amp;$I$3,収穫記録!$B:$B,"&lt;="&amp;$I$4)
/_xlfn.UNIQUE(_xlfn._xlws.FILTER($G:$G,$F:$F=$I$7))
/IF($I$8="総計",1,$J229/10)
),0)</f>
        <v>0</v>
      </c>
      <c r="M229" s="58" t="str" cm="1">
        <f t="array" ref="M229">IFERROR(
IF(OR(M$11="",$H229=""),"",
SUMIFS(収穫記録!$P:$P,収穫記録!$D:$D,M$11,収穫記録!$I:$I,$I$5,収穫記録!$J:$J,$I$6,収穫記録!$F:$F,$H229,収穫記録!$B:$B,"&gt;="&amp;$I$3,収穫記録!$B:$B,"&lt;="&amp;$I$4)
/_xlfn.UNIQUE(_xlfn._xlws.FILTER($G:$G,$F:$F=$I$7))
/IF($I$8="総計",1,$J229/10)
),0)</f>
        <v/>
      </c>
      <c r="N229" s="58" t="str" cm="1">
        <f t="array" ref="N229">IFERROR(
IF(OR(N$11="",$H229=""),"",
SUMIFS(収穫記録!$P:$P,収穫記録!$D:$D,N$11,収穫記録!$I:$I,$I$5,収穫記録!$J:$J,$I$6,収穫記録!$F:$F,$H229,収穫記録!$B:$B,"&gt;="&amp;$I$3,収穫記録!$B:$B,"&lt;="&amp;$I$4)
/_xlfn.UNIQUE(_xlfn._xlws.FILTER($G:$G,$F:$F=$I$7))
/IF($I$8="総計",1,$J229/10)
),0)</f>
        <v/>
      </c>
      <c r="O229" s="58" t="str" cm="1">
        <f t="array" ref="O229">IFERROR(
IF(OR(O$11="",$H229=""),"",
SUMIFS(収穫記録!$P:$P,収穫記録!$D:$D,O$11,収穫記録!$I:$I,$I$5,収穫記録!$J:$J,$I$6,収穫記録!$F:$F,$H229,収穫記録!$B:$B,"&gt;="&amp;$I$3,収穫記録!$B:$B,"&lt;="&amp;$I$4)
/_xlfn.UNIQUE(_xlfn._xlws.FILTER($G:$G,$F:$F=$I$7))
/IF($I$8="総計",1,$J229/10)
),0)</f>
        <v/>
      </c>
      <c r="P229" s="58" t="str" cm="1">
        <f t="array" ref="P229">IFERROR(
IF(OR(P$11="",$H229=""),"",
SUMIFS(収穫記録!$P:$P,収穫記録!$D:$D,P$11,収穫記録!$I:$I,$I$5,収穫記録!$J:$J,$I$6,収穫記録!$F:$F,$H229,収穫記録!$B:$B,"&gt;="&amp;$I$3,収穫記録!$B:$B,"&lt;="&amp;$I$4)
/_xlfn.UNIQUE(_xlfn._xlws.FILTER($G:$G,$F:$F=$I$7))
/IF($I$8="総計",1,$J229/10)
),0)</f>
        <v/>
      </c>
      <c r="Q229" s="58" t="str" cm="1">
        <f t="array" ref="Q229">IFERROR(
IF(OR(Q$11="",$H229=""),"",
SUMIFS(収穫記録!$P:$P,収穫記録!$D:$D,Q$11,収穫記録!$I:$I,$I$5,収穫記録!$J:$J,$I$6,収穫記録!$F:$F,$H229,収穫記録!$B:$B,"&gt;="&amp;$I$3,収穫記録!$B:$B,"&lt;="&amp;$I$4)
/_xlfn.UNIQUE(_xlfn._xlws.FILTER($G:$G,$F:$F=$I$7))
/IF($I$8="総計",1,$J229/10)
),0)</f>
        <v/>
      </c>
      <c r="R229" s="58" t="str" cm="1">
        <f t="array" ref="R229">IFERROR(
IF(OR(R$11="",$H229=""),"",
SUMIFS(収穫記録!$P:$P,収穫記録!$D:$D,R$11,収穫記録!$I:$I,$I$5,収穫記録!$J:$J,$I$6,収穫記録!$F:$F,$H229,収穫記録!$B:$B,"&gt;="&amp;$I$3,収穫記録!$B:$B,"&lt;="&amp;$I$4)
/_xlfn.UNIQUE(_xlfn._xlws.FILTER($G:$G,$F:$F=$I$7))
/IF($I$8="総計",1,$J229/10)
),0)</f>
        <v/>
      </c>
      <c r="S229" s="58" t="str" cm="1">
        <f t="array" ref="S229">IFERROR(
IF(OR(S$11="",$H229=""),"",
SUMIFS(収穫記録!$P:$P,収穫記録!$D:$D,S$11,収穫記録!$I:$I,$I$5,収穫記録!$J:$J,$I$6,収穫記録!$F:$F,$H229,収穫記録!$B:$B,"&gt;="&amp;$I$3,収穫記録!$B:$B,"&lt;="&amp;$I$4)
/_xlfn.UNIQUE(_xlfn._xlws.FILTER($G:$G,$F:$F=$I$7))
/IF($I$8="総計",1,$J229/10)
),0)</f>
        <v/>
      </c>
      <c r="T229" s="58" t="str" cm="1">
        <f t="array" ref="T229">IFERROR(
IF(OR(T$11="",$H229=""),"",
SUMIFS(収穫記録!$P:$P,収穫記録!$D:$D,T$11,収穫記録!$I:$I,$I$5,収穫記録!$J:$J,$I$6,収穫記録!$F:$F,$H229,収穫記録!$B:$B,"&gt;="&amp;$I$3,収穫記録!$B:$B,"&lt;="&amp;$I$4)
/_xlfn.UNIQUE(_xlfn._xlws.FILTER($G:$G,$F:$F=$I$7))
/IF($I$8="総計",1,$J229/10)
),0)</f>
        <v/>
      </c>
      <c r="U229" s="58" t="str" cm="1">
        <f t="array" ref="U229">IFERROR(
IF(OR(U$11="",$H229=""),"",
SUMIFS(収穫記録!$P:$P,収穫記録!$D:$D,U$11,収穫記録!$I:$I,$I$5,収穫記録!$J:$J,$I$6,収穫記録!$F:$F,$H229,収穫記録!$B:$B,"&gt;="&amp;$I$3,収穫記録!$B:$B,"&lt;="&amp;$I$4)
/_xlfn.UNIQUE(_xlfn._xlws.FILTER($G:$G,$F:$F=$I$7))
/IF($I$8="総計",1,$J229/10)
),0)</f>
        <v/>
      </c>
      <c r="V229" s="58" t="str" cm="1">
        <f t="array" ref="V229">IFERROR(
IF(OR(V$11="",$H229=""),"",
SUMIFS(収穫記録!$P:$P,収穫記録!$D:$D,V$11,収穫記録!$I:$I,$I$5,収穫記録!$J:$J,$I$6,収穫記録!$F:$F,$H229,収穫記録!$B:$B,"&gt;="&amp;$I$3,収穫記録!$B:$B,"&lt;="&amp;$I$4)
/_xlfn.UNIQUE(_xlfn._xlws.FILTER($G:$G,$F:$F=$I$7))
/IF($I$8="総計",1,$J229/10)
),0)</f>
        <v/>
      </c>
      <c r="W229" s="58" t="str" cm="1">
        <f t="array" ref="W229">IFERROR(
IF(OR(W$11="",$H229=""),"",
SUMIFS(収穫記録!$P:$P,収穫記録!$D:$D,W$11,収穫記録!$I:$I,$I$5,収穫記録!$J:$J,$I$6,収穫記録!$F:$F,$H229,収穫記録!$B:$B,"&gt;="&amp;$I$3,収穫記録!$B:$B,"&lt;="&amp;$I$4)
/_xlfn.UNIQUE(_xlfn._xlws.FILTER($G:$G,$F:$F=$I$7))
/IF($I$8="総計",1,$J229/10)
),0)</f>
        <v/>
      </c>
    </row>
    <row r="230" spans="8:23">
      <c r="H230" s="27"/>
      <c r="I230" s="30"/>
      <c r="J230" s="57"/>
      <c r="K230" s="46" t="str">
        <f t="shared" si="3"/>
        <v/>
      </c>
      <c r="L230" s="47" cm="1">
        <f t="array" ref="L230">IFERROR(
IF(OR(L$11="",$H230=""),"",
SUMIFS(収穫記録!$P:$P,収穫記録!$D:$D,L$11,収穫記録!$I:$I,$I$5,収穫記録!$J:$J,$I$6,収穫記録!$F:$F,$H230,収穫記録!$B:$B,"&gt;="&amp;$I$3,収穫記録!$B:$B,"&lt;="&amp;$I$4)
/_xlfn.UNIQUE(_xlfn._xlws.FILTER($G:$G,$F:$F=$I$7))
/IF($I$8="総計",1,$J230/10)
),0)</f>
        <v>0</v>
      </c>
      <c r="M230" s="58" t="str" cm="1">
        <f t="array" ref="M230">IFERROR(
IF(OR(M$11="",$H230=""),"",
SUMIFS(収穫記録!$P:$P,収穫記録!$D:$D,M$11,収穫記録!$I:$I,$I$5,収穫記録!$J:$J,$I$6,収穫記録!$F:$F,$H230,収穫記録!$B:$B,"&gt;="&amp;$I$3,収穫記録!$B:$B,"&lt;="&amp;$I$4)
/_xlfn.UNIQUE(_xlfn._xlws.FILTER($G:$G,$F:$F=$I$7))
/IF($I$8="総計",1,$J230/10)
),0)</f>
        <v/>
      </c>
      <c r="N230" s="58" t="str" cm="1">
        <f t="array" ref="N230">IFERROR(
IF(OR(N$11="",$H230=""),"",
SUMIFS(収穫記録!$P:$P,収穫記録!$D:$D,N$11,収穫記録!$I:$I,$I$5,収穫記録!$J:$J,$I$6,収穫記録!$F:$F,$H230,収穫記録!$B:$B,"&gt;="&amp;$I$3,収穫記録!$B:$B,"&lt;="&amp;$I$4)
/_xlfn.UNIQUE(_xlfn._xlws.FILTER($G:$G,$F:$F=$I$7))
/IF($I$8="総計",1,$J230/10)
),0)</f>
        <v/>
      </c>
      <c r="O230" s="58" t="str" cm="1">
        <f t="array" ref="O230">IFERROR(
IF(OR(O$11="",$H230=""),"",
SUMIFS(収穫記録!$P:$P,収穫記録!$D:$D,O$11,収穫記録!$I:$I,$I$5,収穫記録!$J:$J,$I$6,収穫記録!$F:$F,$H230,収穫記録!$B:$B,"&gt;="&amp;$I$3,収穫記録!$B:$B,"&lt;="&amp;$I$4)
/_xlfn.UNIQUE(_xlfn._xlws.FILTER($G:$G,$F:$F=$I$7))
/IF($I$8="総計",1,$J230/10)
),0)</f>
        <v/>
      </c>
      <c r="P230" s="58" t="str" cm="1">
        <f t="array" ref="P230">IFERROR(
IF(OR(P$11="",$H230=""),"",
SUMIFS(収穫記録!$P:$P,収穫記録!$D:$D,P$11,収穫記録!$I:$I,$I$5,収穫記録!$J:$J,$I$6,収穫記録!$F:$F,$H230,収穫記録!$B:$B,"&gt;="&amp;$I$3,収穫記録!$B:$B,"&lt;="&amp;$I$4)
/_xlfn.UNIQUE(_xlfn._xlws.FILTER($G:$G,$F:$F=$I$7))
/IF($I$8="総計",1,$J230/10)
),0)</f>
        <v/>
      </c>
      <c r="Q230" s="58" t="str" cm="1">
        <f t="array" ref="Q230">IFERROR(
IF(OR(Q$11="",$H230=""),"",
SUMIFS(収穫記録!$P:$P,収穫記録!$D:$D,Q$11,収穫記録!$I:$I,$I$5,収穫記録!$J:$J,$I$6,収穫記録!$F:$F,$H230,収穫記録!$B:$B,"&gt;="&amp;$I$3,収穫記録!$B:$B,"&lt;="&amp;$I$4)
/_xlfn.UNIQUE(_xlfn._xlws.FILTER($G:$G,$F:$F=$I$7))
/IF($I$8="総計",1,$J230/10)
),0)</f>
        <v/>
      </c>
      <c r="R230" s="58" t="str" cm="1">
        <f t="array" ref="R230">IFERROR(
IF(OR(R$11="",$H230=""),"",
SUMIFS(収穫記録!$P:$P,収穫記録!$D:$D,R$11,収穫記録!$I:$I,$I$5,収穫記録!$J:$J,$I$6,収穫記録!$F:$F,$H230,収穫記録!$B:$B,"&gt;="&amp;$I$3,収穫記録!$B:$B,"&lt;="&amp;$I$4)
/_xlfn.UNIQUE(_xlfn._xlws.FILTER($G:$G,$F:$F=$I$7))
/IF($I$8="総計",1,$J230/10)
),0)</f>
        <v/>
      </c>
      <c r="S230" s="58" t="str" cm="1">
        <f t="array" ref="S230">IFERROR(
IF(OR(S$11="",$H230=""),"",
SUMIFS(収穫記録!$P:$P,収穫記録!$D:$D,S$11,収穫記録!$I:$I,$I$5,収穫記録!$J:$J,$I$6,収穫記録!$F:$F,$H230,収穫記録!$B:$B,"&gt;="&amp;$I$3,収穫記録!$B:$B,"&lt;="&amp;$I$4)
/_xlfn.UNIQUE(_xlfn._xlws.FILTER($G:$G,$F:$F=$I$7))
/IF($I$8="総計",1,$J230/10)
),0)</f>
        <v/>
      </c>
      <c r="T230" s="58" t="str" cm="1">
        <f t="array" ref="T230">IFERROR(
IF(OR(T$11="",$H230=""),"",
SUMIFS(収穫記録!$P:$P,収穫記録!$D:$D,T$11,収穫記録!$I:$I,$I$5,収穫記録!$J:$J,$I$6,収穫記録!$F:$F,$H230,収穫記録!$B:$B,"&gt;="&amp;$I$3,収穫記録!$B:$B,"&lt;="&amp;$I$4)
/_xlfn.UNIQUE(_xlfn._xlws.FILTER($G:$G,$F:$F=$I$7))
/IF($I$8="総計",1,$J230/10)
),0)</f>
        <v/>
      </c>
      <c r="U230" s="58" t="str" cm="1">
        <f t="array" ref="U230">IFERROR(
IF(OR(U$11="",$H230=""),"",
SUMIFS(収穫記録!$P:$P,収穫記録!$D:$D,U$11,収穫記録!$I:$I,$I$5,収穫記録!$J:$J,$I$6,収穫記録!$F:$F,$H230,収穫記録!$B:$B,"&gt;="&amp;$I$3,収穫記録!$B:$B,"&lt;="&amp;$I$4)
/_xlfn.UNIQUE(_xlfn._xlws.FILTER($G:$G,$F:$F=$I$7))
/IF($I$8="総計",1,$J230/10)
),0)</f>
        <v/>
      </c>
      <c r="V230" s="58" t="str" cm="1">
        <f t="array" ref="V230">IFERROR(
IF(OR(V$11="",$H230=""),"",
SUMIFS(収穫記録!$P:$P,収穫記録!$D:$D,V$11,収穫記録!$I:$I,$I$5,収穫記録!$J:$J,$I$6,収穫記録!$F:$F,$H230,収穫記録!$B:$B,"&gt;="&amp;$I$3,収穫記録!$B:$B,"&lt;="&amp;$I$4)
/_xlfn.UNIQUE(_xlfn._xlws.FILTER($G:$G,$F:$F=$I$7))
/IF($I$8="総計",1,$J230/10)
),0)</f>
        <v/>
      </c>
      <c r="W230" s="58" t="str" cm="1">
        <f t="array" ref="W230">IFERROR(
IF(OR(W$11="",$H230=""),"",
SUMIFS(収穫記録!$P:$P,収穫記録!$D:$D,W$11,収穫記録!$I:$I,$I$5,収穫記録!$J:$J,$I$6,収穫記録!$F:$F,$H230,収穫記録!$B:$B,"&gt;="&amp;$I$3,収穫記録!$B:$B,"&lt;="&amp;$I$4)
/_xlfn.UNIQUE(_xlfn._xlws.FILTER($G:$G,$F:$F=$I$7))
/IF($I$8="総計",1,$J230/10)
),0)</f>
        <v/>
      </c>
    </row>
    <row r="231" spans="8:23">
      <c r="H231" s="27"/>
      <c r="I231" s="30"/>
      <c r="J231" s="57"/>
      <c r="K231" s="46" t="str">
        <f t="shared" si="3"/>
        <v/>
      </c>
      <c r="L231" s="47" cm="1">
        <f t="array" ref="L231">IFERROR(
IF(OR(L$11="",$H231=""),"",
SUMIFS(収穫記録!$P:$P,収穫記録!$D:$D,L$11,収穫記録!$I:$I,$I$5,収穫記録!$J:$J,$I$6,収穫記録!$F:$F,$H231,収穫記録!$B:$B,"&gt;="&amp;$I$3,収穫記録!$B:$B,"&lt;="&amp;$I$4)
/_xlfn.UNIQUE(_xlfn._xlws.FILTER($G:$G,$F:$F=$I$7))
/IF($I$8="総計",1,$J231/10)
),0)</f>
        <v>0</v>
      </c>
      <c r="M231" s="58" t="str" cm="1">
        <f t="array" ref="M231">IFERROR(
IF(OR(M$11="",$H231=""),"",
SUMIFS(収穫記録!$P:$P,収穫記録!$D:$D,M$11,収穫記録!$I:$I,$I$5,収穫記録!$J:$J,$I$6,収穫記録!$F:$F,$H231,収穫記録!$B:$B,"&gt;="&amp;$I$3,収穫記録!$B:$B,"&lt;="&amp;$I$4)
/_xlfn.UNIQUE(_xlfn._xlws.FILTER($G:$G,$F:$F=$I$7))
/IF($I$8="総計",1,$J231/10)
),0)</f>
        <v/>
      </c>
      <c r="N231" s="58" t="str" cm="1">
        <f t="array" ref="N231">IFERROR(
IF(OR(N$11="",$H231=""),"",
SUMIFS(収穫記録!$P:$P,収穫記録!$D:$D,N$11,収穫記録!$I:$I,$I$5,収穫記録!$J:$J,$I$6,収穫記録!$F:$F,$H231,収穫記録!$B:$B,"&gt;="&amp;$I$3,収穫記録!$B:$B,"&lt;="&amp;$I$4)
/_xlfn.UNIQUE(_xlfn._xlws.FILTER($G:$G,$F:$F=$I$7))
/IF($I$8="総計",1,$J231/10)
),0)</f>
        <v/>
      </c>
      <c r="O231" s="58" t="str" cm="1">
        <f t="array" ref="O231">IFERROR(
IF(OR(O$11="",$H231=""),"",
SUMIFS(収穫記録!$P:$P,収穫記録!$D:$D,O$11,収穫記録!$I:$I,$I$5,収穫記録!$J:$J,$I$6,収穫記録!$F:$F,$H231,収穫記録!$B:$B,"&gt;="&amp;$I$3,収穫記録!$B:$B,"&lt;="&amp;$I$4)
/_xlfn.UNIQUE(_xlfn._xlws.FILTER($G:$G,$F:$F=$I$7))
/IF($I$8="総計",1,$J231/10)
),0)</f>
        <v/>
      </c>
      <c r="P231" s="58" t="str" cm="1">
        <f t="array" ref="P231">IFERROR(
IF(OR(P$11="",$H231=""),"",
SUMIFS(収穫記録!$P:$P,収穫記録!$D:$D,P$11,収穫記録!$I:$I,$I$5,収穫記録!$J:$J,$I$6,収穫記録!$F:$F,$H231,収穫記録!$B:$B,"&gt;="&amp;$I$3,収穫記録!$B:$B,"&lt;="&amp;$I$4)
/_xlfn.UNIQUE(_xlfn._xlws.FILTER($G:$G,$F:$F=$I$7))
/IF($I$8="総計",1,$J231/10)
),0)</f>
        <v/>
      </c>
      <c r="Q231" s="58" t="str" cm="1">
        <f t="array" ref="Q231">IFERROR(
IF(OR(Q$11="",$H231=""),"",
SUMIFS(収穫記録!$P:$P,収穫記録!$D:$D,Q$11,収穫記録!$I:$I,$I$5,収穫記録!$J:$J,$I$6,収穫記録!$F:$F,$H231,収穫記録!$B:$B,"&gt;="&amp;$I$3,収穫記録!$B:$B,"&lt;="&amp;$I$4)
/_xlfn.UNIQUE(_xlfn._xlws.FILTER($G:$G,$F:$F=$I$7))
/IF($I$8="総計",1,$J231/10)
),0)</f>
        <v/>
      </c>
      <c r="R231" s="58" t="str" cm="1">
        <f t="array" ref="R231">IFERROR(
IF(OR(R$11="",$H231=""),"",
SUMIFS(収穫記録!$P:$P,収穫記録!$D:$D,R$11,収穫記録!$I:$I,$I$5,収穫記録!$J:$J,$I$6,収穫記録!$F:$F,$H231,収穫記録!$B:$B,"&gt;="&amp;$I$3,収穫記録!$B:$B,"&lt;="&amp;$I$4)
/_xlfn.UNIQUE(_xlfn._xlws.FILTER($G:$G,$F:$F=$I$7))
/IF($I$8="総計",1,$J231/10)
),0)</f>
        <v/>
      </c>
      <c r="S231" s="58" t="str" cm="1">
        <f t="array" ref="S231">IFERROR(
IF(OR(S$11="",$H231=""),"",
SUMIFS(収穫記録!$P:$P,収穫記録!$D:$D,S$11,収穫記録!$I:$I,$I$5,収穫記録!$J:$J,$I$6,収穫記録!$F:$F,$H231,収穫記録!$B:$B,"&gt;="&amp;$I$3,収穫記録!$B:$B,"&lt;="&amp;$I$4)
/_xlfn.UNIQUE(_xlfn._xlws.FILTER($G:$G,$F:$F=$I$7))
/IF($I$8="総計",1,$J231/10)
),0)</f>
        <v/>
      </c>
      <c r="T231" s="58" t="str" cm="1">
        <f t="array" ref="T231">IFERROR(
IF(OR(T$11="",$H231=""),"",
SUMIFS(収穫記録!$P:$P,収穫記録!$D:$D,T$11,収穫記録!$I:$I,$I$5,収穫記録!$J:$J,$I$6,収穫記録!$F:$F,$H231,収穫記録!$B:$B,"&gt;="&amp;$I$3,収穫記録!$B:$B,"&lt;="&amp;$I$4)
/_xlfn.UNIQUE(_xlfn._xlws.FILTER($G:$G,$F:$F=$I$7))
/IF($I$8="総計",1,$J231/10)
),0)</f>
        <v/>
      </c>
      <c r="U231" s="58" t="str" cm="1">
        <f t="array" ref="U231">IFERROR(
IF(OR(U$11="",$H231=""),"",
SUMIFS(収穫記録!$P:$P,収穫記録!$D:$D,U$11,収穫記録!$I:$I,$I$5,収穫記録!$J:$J,$I$6,収穫記録!$F:$F,$H231,収穫記録!$B:$B,"&gt;="&amp;$I$3,収穫記録!$B:$B,"&lt;="&amp;$I$4)
/_xlfn.UNIQUE(_xlfn._xlws.FILTER($G:$G,$F:$F=$I$7))
/IF($I$8="総計",1,$J231/10)
),0)</f>
        <v/>
      </c>
      <c r="V231" s="58" t="str" cm="1">
        <f t="array" ref="V231">IFERROR(
IF(OR(V$11="",$H231=""),"",
SUMIFS(収穫記録!$P:$P,収穫記録!$D:$D,V$11,収穫記録!$I:$I,$I$5,収穫記録!$J:$J,$I$6,収穫記録!$F:$F,$H231,収穫記録!$B:$B,"&gt;="&amp;$I$3,収穫記録!$B:$B,"&lt;="&amp;$I$4)
/_xlfn.UNIQUE(_xlfn._xlws.FILTER($G:$G,$F:$F=$I$7))
/IF($I$8="総計",1,$J231/10)
),0)</f>
        <v/>
      </c>
      <c r="W231" s="58" t="str" cm="1">
        <f t="array" ref="W231">IFERROR(
IF(OR(W$11="",$H231=""),"",
SUMIFS(収穫記録!$P:$P,収穫記録!$D:$D,W$11,収穫記録!$I:$I,$I$5,収穫記録!$J:$J,$I$6,収穫記録!$F:$F,$H231,収穫記録!$B:$B,"&gt;="&amp;$I$3,収穫記録!$B:$B,"&lt;="&amp;$I$4)
/_xlfn.UNIQUE(_xlfn._xlws.FILTER($G:$G,$F:$F=$I$7))
/IF($I$8="総計",1,$J231/10)
),0)</f>
        <v/>
      </c>
    </row>
    <row r="232" spans="8:23">
      <c r="H232" s="27"/>
      <c r="I232" s="30"/>
      <c r="J232" s="57"/>
      <c r="K232" s="46" t="str">
        <f t="shared" si="3"/>
        <v/>
      </c>
      <c r="L232" s="47" cm="1">
        <f t="array" ref="L232">IFERROR(
IF(OR(L$11="",$H232=""),"",
SUMIFS(収穫記録!$P:$P,収穫記録!$D:$D,L$11,収穫記録!$I:$I,$I$5,収穫記録!$J:$J,$I$6,収穫記録!$F:$F,$H232,収穫記録!$B:$B,"&gt;="&amp;$I$3,収穫記録!$B:$B,"&lt;="&amp;$I$4)
/_xlfn.UNIQUE(_xlfn._xlws.FILTER($G:$G,$F:$F=$I$7))
/IF($I$8="総計",1,$J232/10)
),0)</f>
        <v>0</v>
      </c>
      <c r="M232" s="58" t="str" cm="1">
        <f t="array" ref="M232">IFERROR(
IF(OR(M$11="",$H232=""),"",
SUMIFS(収穫記録!$P:$P,収穫記録!$D:$D,M$11,収穫記録!$I:$I,$I$5,収穫記録!$J:$J,$I$6,収穫記録!$F:$F,$H232,収穫記録!$B:$B,"&gt;="&amp;$I$3,収穫記録!$B:$B,"&lt;="&amp;$I$4)
/_xlfn.UNIQUE(_xlfn._xlws.FILTER($G:$G,$F:$F=$I$7))
/IF($I$8="総計",1,$J232/10)
),0)</f>
        <v/>
      </c>
      <c r="N232" s="58" t="str" cm="1">
        <f t="array" ref="N232">IFERROR(
IF(OR(N$11="",$H232=""),"",
SUMIFS(収穫記録!$P:$P,収穫記録!$D:$D,N$11,収穫記録!$I:$I,$I$5,収穫記録!$J:$J,$I$6,収穫記録!$F:$F,$H232,収穫記録!$B:$B,"&gt;="&amp;$I$3,収穫記録!$B:$B,"&lt;="&amp;$I$4)
/_xlfn.UNIQUE(_xlfn._xlws.FILTER($G:$G,$F:$F=$I$7))
/IF($I$8="総計",1,$J232/10)
),0)</f>
        <v/>
      </c>
      <c r="O232" s="58" t="str" cm="1">
        <f t="array" ref="O232">IFERROR(
IF(OR(O$11="",$H232=""),"",
SUMIFS(収穫記録!$P:$P,収穫記録!$D:$D,O$11,収穫記録!$I:$I,$I$5,収穫記録!$J:$J,$I$6,収穫記録!$F:$F,$H232,収穫記録!$B:$B,"&gt;="&amp;$I$3,収穫記録!$B:$B,"&lt;="&amp;$I$4)
/_xlfn.UNIQUE(_xlfn._xlws.FILTER($G:$G,$F:$F=$I$7))
/IF($I$8="総計",1,$J232/10)
),0)</f>
        <v/>
      </c>
      <c r="P232" s="58" t="str" cm="1">
        <f t="array" ref="P232">IFERROR(
IF(OR(P$11="",$H232=""),"",
SUMIFS(収穫記録!$P:$P,収穫記録!$D:$D,P$11,収穫記録!$I:$I,$I$5,収穫記録!$J:$J,$I$6,収穫記録!$F:$F,$H232,収穫記録!$B:$B,"&gt;="&amp;$I$3,収穫記録!$B:$B,"&lt;="&amp;$I$4)
/_xlfn.UNIQUE(_xlfn._xlws.FILTER($G:$G,$F:$F=$I$7))
/IF($I$8="総計",1,$J232/10)
),0)</f>
        <v/>
      </c>
      <c r="Q232" s="58" t="str" cm="1">
        <f t="array" ref="Q232">IFERROR(
IF(OR(Q$11="",$H232=""),"",
SUMIFS(収穫記録!$P:$P,収穫記録!$D:$D,Q$11,収穫記録!$I:$I,$I$5,収穫記録!$J:$J,$I$6,収穫記録!$F:$F,$H232,収穫記録!$B:$B,"&gt;="&amp;$I$3,収穫記録!$B:$B,"&lt;="&amp;$I$4)
/_xlfn.UNIQUE(_xlfn._xlws.FILTER($G:$G,$F:$F=$I$7))
/IF($I$8="総計",1,$J232/10)
),0)</f>
        <v/>
      </c>
      <c r="R232" s="58" t="str" cm="1">
        <f t="array" ref="R232">IFERROR(
IF(OR(R$11="",$H232=""),"",
SUMIFS(収穫記録!$P:$P,収穫記録!$D:$D,R$11,収穫記録!$I:$I,$I$5,収穫記録!$J:$J,$I$6,収穫記録!$F:$F,$H232,収穫記録!$B:$B,"&gt;="&amp;$I$3,収穫記録!$B:$B,"&lt;="&amp;$I$4)
/_xlfn.UNIQUE(_xlfn._xlws.FILTER($G:$G,$F:$F=$I$7))
/IF($I$8="総計",1,$J232/10)
),0)</f>
        <v/>
      </c>
      <c r="S232" s="58" t="str" cm="1">
        <f t="array" ref="S232">IFERROR(
IF(OR(S$11="",$H232=""),"",
SUMIFS(収穫記録!$P:$P,収穫記録!$D:$D,S$11,収穫記録!$I:$I,$I$5,収穫記録!$J:$J,$I$6,収穫記録!$F:$F,$H232,収穫記録!$B:$B,"&gt;="&amp;$I$3,収穫記録!$B:$B,"&lt;="&amp;$I$4)
/_xlfn.UNIQUE(_xlfn._xlws.FILTER($G:$G,$F:$F=$I$7))
/IF($I$8="総計",1,$J232/10)
),0)</f>
        <v/>
      </c>
      <c r="T232" s="58" t="str" cm="1">
        <f t="array" ref="T232">IFERROR(
IF(OR(T$11="",$H232=""),"",
SUMIFS(収穫記録!$P:$P,収穫記録!$D:$D,T$11,収穫記録!$I:$I,$I$5,収穫記録!$J:$J,$I$6,収穫記録!$F:$F,$H232,収穫記録!$B:$B,"&gt;="&amp;$I$3,収穫記録!$B:$B,"&lt;="&amp;$I$4)
/_xlfn.UNIQUE(_xlfn._xlws.FILTER($G:$G,$F:$F=$I$7))
/IF($I$8="総計",1,$J232/10)
),0)</f>
        <v/>
      </c>
      <c r="U232" s="58" t="str" cm="1">
        <f t="array" ref="U232">IFERROR(
IF(OR(U$11="",$H232=""),"",
SUMIFS(収穫記録!$P:$P,収穫記録!$D:$D,U$11,収穫記録!$I:$I,$I$5,収穫記録!$J:$J,$I$6,収穫記録!$F:$F,$H232,収穫記録!$B:$B,"&gt;="&amp;$I$3,収穫記録!$B:$B,"&lt;="&amp;$I$4)
/_xlfn.UNIQUE(_xlfn._xlws.FILTER($G:$G,$F:$F=$I$7))
/IF($I$8="総計",1,$J232/10)
),0)</f>
        <v/>
      </c>
      <c r="V232" s="58" t="str" cm="1">
        <f t="array" ref="V232">IFERROR(
IF(OR(V$11="",$H232=""),"",
SUMIFS(収穫記録!$P:$P,収穫記録!$D:$D,V$11,収穫記録!$I:$I,$I$5,収穫記録!$J:$J,$I$6,収穫記録!$F:$F,$H232,収穫記録!$B:$B,"&gt;="&amp;$I$3,収穫記録!$B:$B,"&lt;="&amp;$I$4)
/_xlfn.UNIQUE(_xlfn._xlws.FILTER($G:$G,$F:$F=$I$7))
/IF($I$8="総計",1,$J232/10)
),0)</f>
        <v/>
      </c>
      <c r="W232" s="58" t="str" cm="1">
        <f t="array" ref="W232">IFERROR(
IF(OR(W$11="",$H232=""),"",
SUMIFS(収穫記録!$P:$P,収穫記録!$D:$D,W$11,収穫記録!$I:$I,$I$5,収穫記録!$J:$J,$I$6,収穫記録!$F:$F,$H232,収穫記録!$B:$B,"&gt;="&amp;$I$3,収穫記録!$B:$B,"&lt;="&amp;$I$4)
/_xlfn.UNIQUE(_xlfn._xlws.FILTER($G:$G,$F:$F=$I$7))
/IF($I$8="総計",1,$J232/10)
),0)</f>
        <v/>
      </c>
    </row>
    <row r="233" spans="8:23">
      <c r="H233" s="27"/>
      <c r="I233" s="30"/>
      <c r="J233" s="57"/>
      <c r="K233" s="46" t="str">
        <f t="shared" si="3"/>
        <v/>
      </c>
      <c r="L233" s="47" cm="1">
        <f t="array" ref="L233">IFERROR(
IF(OR(L$11="",$H233=""),"",
SUMIFS(収穫記録!$P:$P,収穫記録!$D:$D,L$11,収穫記録!$I:$I,$I$5,収穫記録!$J:$J,$I$6,収穫記録!$F:$F,$H233,収穫記録!$B:$B,"&gt;="&amp;$I$3,収穫記録!$B:$B,"&lt;="&amp;$I$4)
/_xlfn.UNIQUE(_xlfn._xlws.FILTER($G:$G,$F:$F=$I$7))
/IF($I$8="総計",1,$J233/10)
),0)</f>
        <v>0</v>
      </c>
      <c r="M233" s="58" t="str" cm="1">
        <f t="array" ref="M233">IFERROR(
IF(OR(M$11="",$H233=""),"",
SUMIFS(収穫記録!$P:$P,収穫記録!$D:$D,M$11,収穫記録!$I:$I,$I$5,収穫記録!$J:$J,$I$6,収穫記録!$F:$F,$H233,収穫記録!$B:$B,"&gt;="&amp;$I$3,収穫記録!$B:$B,"&lt;="&amp;$I$4)
/_xlfn.UNIQUE(_xlfn._xlws.FILTER($G:$G,$F:$F=$I$7))
/IF($I$8="総計",1,$J233/10)
),0)</f>
        <v/>
      </c>
      <c r="N233" s="58" t="str" cm="1">
        <f t="array" ref="N233">IFERROR(
IF(OR(N$11="",$H233=""),"",
SUMIFS(収穫記録!$P:$P,収穫記録!$D:$D,N$11,収穫記録!$I:$I,$I$5,収穫記録!$J:$J,$I$6,収穫記録!$F:$F,$H233,収穫記録!$B:$B,"&gt;="&amp;$I$3,収穫記録!$B:$B,"&lt;="&amp;$I$4)
/_xlfn.UNIQUE(_xlfn._xlws.FILTER($G:$G,$F:$F=$I$7))
/IF($I$8="総計",1,$J233/10)
),0)</f>
        <v/>
      </c>
      <c r="O233" s="58" t="str" cm="1">
        <f t="array" ref="O233">IFERROR(
IF(OR(O$11="",$H233=""),"",
SUMIFS(収穫記録!$P:$P,収穫記録!$D:$D,O$11,収穫記録!$I:$I,$I$5,収穫記録!$J:$J,$I$6,収穫記録!$F:$F,$H233,収穫記録!$B:$B,"&gt;="&amp;$I$3,収穫記録!$B:$B,"&lt;="&amp;$I$4)
/_xlfn.UNIQUE(_xlfn._xlws.FILTER($G:$G,$F:$F=$I$7))
/IF($I$8="総計",1,$J233/10)
),0)</f>
        <v/>
      </c>
      <c r="P233" s="58" t="str" cm="1">
        <f t="array" ref="P233">IFERROR(
IF(OR(P$11="",$H233=""),"",
SUMIFS(収穫記録!$P:$P,収穫記録!$D:$D,P$11,収穫記録!$I:$I,$I$5,収穫記録!$J:$J,$I$6,収穫記録!$F:$F,$H233,収穫記録!$B:$B,"&gt;="&amp;$I$3,収穫記録!$B:$B,"&lt;="&amp;$I$4)
/_xlfn.UNIQUE(_xlfn._xlws.FILTER($G:$G,$F:$F=$I$7))
/IF($I$8="総計",1,$J233/10)
),0)</f>
        <v/>
      </c>
      <c r="Q233" s="58" t="str" cm="1">
        <f t="array" ref="Q233">IFERROR(
IF(OR(Q$11="",$H233=""),"",
SUMIFS(収穫記録!$P:$P,収穫記録!$D:$D,Q$11,収穫記録!$I:$I,$I$5,収穫記録!$J:$J,$I$6,収穫記録!$F:$F,$H233,収穫記録!$B:$B,"&gt;="&amp;$I$3,収穫記録!$B:$B,"&lt;="&amp;$I$4)
/_xlfn.UNIQUE(_xlfn._xlws.FILTER($G:$G,$F:$F=$I$7))
/IF($I$8="総計",1,$J233/10)
),0)</f>
        <v/>
      </c>
      <c r="R233" s="58" t="str" cm="1">
        <f t="array" ref="R233">IFERROR(
IF(OR(R$11="",$H233=""),"",
SUMIFS(収穫記録!$P:$P,収穫記録!$D:$D,R$11,収穫記録!$I:$I,$I$5,収穫記録!$J:$J,$I$6,収穫記録!$F:$F,$H233,収穫記録!$B:$B,"&gt;="&amp;$I$3,収穫記録!$B:$B,"&lt;="&amp;$I$4)
/_xlfn.UNIQUE(_xlfn._xlws.FILTER($G:$G,$F:$F=$I$7))
/IF($I$8="総計",1,$J233/10)
),0)</f>
        <v/>
      </c>
      <c r="S233" s="58" t="str" cm="1">
        <f t="array" ref="S233">IFERROR(
IF(OR(S$11="",$H233=""),"",
SUMIFS(収穫記録!$P:$P,収穫記録!$D:$D,S$11,収穫記録!$I:$I,$I$5,収穫記録!$J:$J,$I$6,収穫記録!$F:$F,$H233,収穫記録!$B:$B,"&gt;="&amp;$I$3,収穫記録!$B:$B,"&lt;="&amp;$I$4)
/_xlfn.UNIQUE(_xlfn._xlws.FILTER($G:$G,$F:$F=$I$7))
/IF($I$8="総計",1,$J233/10)
),0)</f>
        <v/>
      </c>
      <c r="T233" s="58" t="str" cm="1">
        <f t="array" ref="T233">IFERROR(
IF(OR(T$11="",$H233=""),"",
SUMIFS(収穫記録!$P:$P,収穫記録!$D:$D,T$11,収穫記録!$I:$I,$I$5,収穫記録!$J:$J,$I$6,収穫記録!$F:$F,$H233,収穫記録!$B:$B,"&gt;="&amp;$I$3,収穫記録!$B:$B,"&lt;="&amp;$I$4)
/_xlfn.UNIQUE(_xlfn._xlws.FILTER($G:$G,$F:$F=$I$7))
/IF($I$8="総計",1,$J233/10)
),0)</f>
        <v/>
      </c>
      <c r="U233" s="58" t="str" cm="1">
        <f t="array" ref="U233">IFERROR(
IF(OR(U$11="",$H233=""),"",
SUMIFS(収穫記録!$P:$P,収穫記録!$D:$D,U$11,収穫記録!$I:$I,$I$5,収穫記録!$J:$J,$I$6,収穫記録!$F:$F,$H233,収穫記録!$B:$B,"&gt;="&amp;$I$3,収穫記録!$B:$B,"&lt;="&amp;$I$4)
/_xlfn.UNIQUE(_xlfn._xlws.FILTER($G:$G,$F:$F=$I$7))
/IF($I$8="総計",1,$J233/10)
),0)</f>
        <v/>
      </c>
      <c r="V233" s="58" t="str" cm="1">
        <f t="array" ref="V233">IFERROR(
IF(OR(V$11="",$H233=""),"",
SUMIFS(収穫記録!$P:$P,収穫記録!$D:$D,V$11,収穫記録!$I:$I,$I$5,収穫記録!$J:$J,$I$6,収穫記録!$F:$F,$H233,収穫記録!$B:$B,"&gt;="&amp;$I$3,収穫記録!$B:$B,"&lt;="&amp;$I$4)
/_xlfn.UNIQUE(_xlfn._xlws.FILTER($G:$G,$F:$F=$I$7))
/IF($I$8="総計",1,$J233/10)
),0)</f>
        <v/>
      </c>
      <c r="W233" s="58" t="str" cm="1">
        <f t="array" ref="W233">IFERROR(
IF(OR(W$11="",$H233=""),"",
SUMIFS(収穫記録!$P:$P,収穫記録!$D:$D,W$11,収穫記録!$I:$I,$I$5,収穫記録!$J:$J,$I$6,収穫記録!$F:$F,$H233,収穫記録!$B:$B,"&gt;="&amp;$I$3,収穫記録!$B:$B,"&lt;="&amp;$I$4)
/_xlfn.UNIQUE(_xlfn._xlws.FILTER($G:$G,$F:$F=$I$7))
/IF($I$8="総計",1,$J233/10)
),0)</f>
        <v/>
      </c>
    </row>
    <row r="234" spans="8:23">
      <c r="H234" s="27"/>
      <c r="I234" s="30"/>
      <c r="J234" s="57"/>
      <c r="K234" s="46" t="str">
        <f t="shared" si="3"/>
        <v/>
      </c>
      <c r="L234" s="47" cm="1">
        <f t="array" ref="L234">IFERROR(
IF(OR(L$11="",$H234=""),"",
SUMIFS(収穫記録!$P:$P,収穫記録!$D:$D,L$11,収穫記録!$I:$I,$I$5,収穫記録!$J:$J,$I$6,収穫記録!$F:$F,$H234,収穫記録!$B:$B,"&gt;="&amp;$I$3,収穫記録!$B:$B,"&lt;="&amp;$I$4)
/_xlfn.UNIQUE(_xlfn._xlws.FILTER($G:$G,$F:$F=$I$7))
/IF($I$8="総計",1,$J234/10)
),0)</f>
        <v>0</v>
      </c>
      <c r="M234" s="58" t="str" cm="1">
        <f t="array" ref="M234">IFERROR(
IF(OR(M$11="",$H234=""),"",
SUMIFS(収穫記録!$P:$P,収穫記録!$D:$D,M$11,収穫記録!$I:$I,$I$5,収穫記録!$J:$J,$I$6,収穫記録!$F:$F,$H234,収穫記録!$B:$B,"&gt;="&amp;$I$3,収穫記録!$B:$B,"&lt;="&amp;$I$4)
/_xlfn.UNIQUE(_xlfn._xlws.FILTER($G:$G,$F:$F=$I$7))
/IF($I$8="総計",1,$J234/10)
),0)</f>
        <v/>
      </c>
      <c r="N234" s="58" t="str" cm="1">
        <f t="array" ref="N234">IFERROR(
IF(OR(N$11="",$H234=""),"",
SUMIFS(収穫記録!$P:$P,収穫記録!$D:$D,N$11,収穫記録!$I:$I,$I$5,収穫記録!$J:$J,$I$6,収穫記録!$F:$F,$H234,収穫記録!$B:$B,"&gt;="&amp;$I$3,収穫記録!$B:$B,"&lt;="&amp;$I$4)
/_xlfn.UNIQUE(_xlfn._xlws.FILTER($G:$G,$F:$F=$I$7))
/IF($I$8="総計",1,$J234/10)
),0)</f>
        <v/>
      </c>
      <c r="O234" s="58" t="str" cm="1">
        <f t="array" ref="O234">IFERROR(
IF(OR(O$11="",$H234=""),"",
SUMIFS(収穫記録!$P:$P,収穫記録!$D:$D,O$11,収穫記録!$I:$I,$I$5,収穫記録!$J:$J,$I$6,収穫記録!$F:$F,$H234,収穫記録!$B:$B,"&gt;="&amp;$I$3,収穫記録!$B:$B,"&lt;="&amp;$I$4)
/_xlfn.UNIQUE(_xlfn._xlws.FILTER($G:$G,$F:$F=$I$7))
/IF($I$8="総計",1,$J234/10)
),0)</f>
        <v/>
      </c>
      <c r="P234" s="58" t="str" cm="1">
        <f t="array" ref="P234">IFERROR(
IF(OR(P$11="",$H234=""),"",
SUMIFS(収穫記録!$P:$P,収穫記録!$D:$D,P$11,収穫記録!$I:$I,$I$5,収穫記録!$J:$J,$I$6,収穫記録!$F:$F,$H234,収穫記録!$B:$B,"&gt;="&amp;$I$3,収穫記録!$B:$B,"&lt;="&amp;$I$4)
/_xlfn.UNIQUE(_xlfn._xlws.FILTER($G:$G,$F:$F=$I$7))
/IF($I$8="総計",1,$J234/10)
),0)</f>
        <v/>
      </c>
      <c r="Q234" s="58" t="str" cm="1">
        <f t="array" ref="Q234">IFERROR(
IF(OR(Q$11="",$H234=""),"",
SUMIFS(収穫記録!$P:$P,収穫記録!$D:$D,Q$11,収穫記録!$I:$I,$I$5,収穫記録!$J:$J,$I$6,収穫記録!$F:$F,$H234,収穫記録!$B:$B,"&gt;="&amp;$I$3,収穫記録!$B:$B,"&lt;="&amp;$I$4)
/_xlfn.UNIQUE(_xlfn._xlws.FILTER($G:$G,$F:$F=$I$7))
/IF($I$8="総計",1,$J234/10)
),0)</f>
        <v/>
      </c>
      <c r="R234" s="58" t="str" cm="1">
        <f t="array" ref="R234">IFERROR(
IF(OR(R$11="",$H234=""),"",
SUMIFS(収穫記録!$P:$P,収穫記録!$D:$D,R$11,収穫記録!$I:$I,$I$5,収穫記録!$J:$J,$I$6,収穫記録!$F:$F,$H234,収穫記録!$B:$B,"&gt;="&amp;$I$3,収穫記録!$B:$B,"&lt;="&amp;$I$4)
/_xlfn.UNIQUE(_xlfn._xlws.FILTER($G:$G,$F:$F=$I$7))
/IF($I$8="総計",1,$J234/10)
),0)</f>
        <v/>
      </c>
      <c r="S234" s="58" t="str" cm="1">
        <f t="array" ref="S234">IFERROR(
IF(OR(S$11="",$H234=""),"",
SUMIFS(収穫記録!$P:$P,収穫記録!$D:$D,S$11,収穫記録!$I:$I,$I$5,収穫記録!$J:$J,$I$6,収穫記録!$F:$F,$H234,収穫記録!$B:$B,"&gt;="&amp;$I$3,収穫記録!$B:$B,"&lt;="&amp;$I$4)
/_xlfn.UNIQUE(_xlfn._xlws.FILTER($G:$G,$F:$F=$I$7))
/IF($I$8="総計",1,$J234/10)
),0)</f>
        <v/>
      </c>
      <c r="T234" s="58" t="str" cm="1">
        <f t="array" ref="T234">IFERROR(
IF(OR(T$11="",$H234=""),"",
SUMIFS(収穫記録!$P:$P,収穫記録!$D:$D,T$11,収穫記録!$I:$I,$I$5,収穫記録!$J:$J,$I$6,収穫記録!$F:$F,$H234,収穫記録!$B:$B,"&gt;="&amp;$I$3,収穫記録!$B:$B,"&lt;="&amp;$I$4)
/_xlfn.UNIQUE(_xlfn._xlws.FILTER($G:$G,$F:$F=$I$7))
/IF($I$8="総計",1,$J234/10)
),0)</f>
        <v/>
      </c>
      <c r="U234" s="58" t="str" cm="1">
        <f t="array" ref="U234">IFERROR(
IF(OR(U$11="",$H234=""),"",
SUMIFS(収穫記録!$P:$P,収穫記録!$D:$D,U$11,収穫記録!$I:$I,$I$5,収穫記録!$J:$J,$I$6,収穫記録!$F:$F,$H234,収穫記録!$B:$B,"&gt;="&amp;$I$3,収穫記録!$B:$B,"&lt;="&amp;$I$4)
/_xlfn.UNIQUE(_xlfn._xlws.FILTER($G:$G,$F:$F=$I$7))
/IF($I$8="総計",1,$J234/10)
),0)</f>
        <v/>
      </c>
      <c r="V234" s="58" t="str" cm="1">
        <f t="array" ref="V234">IFERROR(
IF(OR(V$11="",$H234=""),"",
SUMIFS(収穫記録!$P:$P,収穫記録!$D:$D,V$11,収穫記録!$I:$I,$I$5,収穫記録!$J:$J,$I$6,収穫記録!$F:$F,$H234,収穫記録!$B:$B,"&gt;="&amp;$I$3,収穫記録!$B:$B,"&lt;="&amp;$I$4)
/_xlfn.UNIQUE(_xlfn._xlws.FILTER($G:$G,$F:$F=$I$7))
/IF($I$8="総計",1,$J234/10)
),0)</f>
        <v/>
      </c>
      <c r="W234" s="58" t="str" cm="1">
        <f t="array" ref="W234">IFERROR(
IF(OR(W$11="",$H234=""),"",
SUMIFS(収穫記録!$P:$P,収穫記録!$D:$D,W$11,収穫記録!$I:$I,$I$5,収穫記録!$J:$J,$I$6,収穫記録!$F:$F,$H234,収穫記録!$B:$B,"&gt;="&amp;$I$3,収穫記録!$B:$B,"&lt;="&amp;$I$4)
/_xlfn.UNIQUE(_xlfn._xlws.FILTER($G:$G,$F:$F=$I$7))
/IF($I$8="総計",1,$J234/10)
),0)</f>
        <v/>
      </c>
    </row>
    <row r="235" spans="8:23">
      <c r="H235" s="27"/>
      <c r="I235" s="30"/>
      <c r="J235" s="57"/>
      <c r="K235" s="46" t="str">
        <f t="shared" si="3"/>
        <v/>
      </c>
      <c r="L235" s="47" cm="1">
        <f t="array" ref="L235">IFERROR(
IF(OR(L$11="",$H235=""),"",
SUMIFS(収穫記録!$P:$P,収穫記録!$D:$D,L$11,収穫記録!$I:$I,$I$5,収穫記録!$J:$J,$I$6,収穫記録!$F:$F,$H235,収穫記録!$B:$B,"&gt;="&amp;$I$3,収穫記録!$B:$B,"&lt;="&amp;$I$4)
/_xlfn.UNIQUE(_xlfn._xlws.FILTER($G:$G,$F:$F=$I$7))
/IF($I$8="総計",1,$J235/10)
),0)</f>
        <v>0</v>
      </c>
      <c r="M235" s="58" t="str" cm="1">
        <f t="array" ref="M235">IFERROR(
IF(OR(M$11="",$H235=""),"",
SUMIFS(収穫記録!$P:$P,収穫記録!$D:$D,M$11,収穫記録!$I:$I,$I$5,収穫記録!$J:$J,$I$6,収穫記録!$F:$F,$H235,収穫記録!$B:$B,"&gt;="&amp;$I$3,収穫記録!$B:$B,"&lt;="&amp;$I$4)
/_xlfn.UNIQUE(_xlfn._xlws.FILTER($G:$G,$F:$F=$I$7))
/IF($I$8="総計",1,$J235/10)
),0)</f>
        <v/>
      </c>
      <c r="N235" s="58" t="str" cm="1">
        <f t="array" ref="N235">IFERROR(
IF(OR(N$11="",$H235=""),"",
SUMIFS(収穫記録!$P:$P,収穫記録!$D:$D,N$11,収穫記録!$I:$I,$I$5,収穫記録!$J:$J,$I$6,収穫記録!$F:$F,$H235,収穫記録!$B:$B,"&gt;="&amp;$I$3,収穫記録!$B:$B,"&lt;="&amp;$I$4)
/_xlfn.UNIQUE(_xlfn._xlws.FILTER($G:$G,$F:$F=$I$7))
/IF($I$8="総計",1,$J235/10)
),0)</f>
        <v/>
      </c>
      <c r="O235" s="58" t="str" cm="1">
        <f t="array" ref="O235">IFERROR(
IF(OR(O$11="",$H235=""),"",
SUMIFS(収穫記録!$P:$P,収穫記録!$D:$D,O$11,収穫記録!$I:$I,$I$5,収穫記録!$J:$J,$I$6,収穫記録!$F:$F,$H235,収穫記録!$B:$B,"&gt;="&amp;$I$3,収穫記録!$B:$B,"&lt;="&amp;$I$4)
/_xlfn.UNIQUE(_xlfn._xlws.FILTER($G:$G,$F:$F=$I$7))
/IF($I$8="総計",1,$J235/10)
),0)</f>
        <v/>
      </c>
      <c r="P235" s="58" t="str" cm="1">
        <f t="array" ref="P235">IFERROR(
IF(OR(P$11="",$H235=""),"",
SUMIFS(収穫記録!$P:$P,収穫記録!$D:$D,P$11,収穫記録!$I:$I,$I$5,収穫記録!$J:$J,$I$6,収穫記録!$F:$F,$H235,収穫記録!$B:$B,"&gt;="&amp;$I$3,収穫記録!$B:$B,"&lt;="&amp;$I$4)
/_xlfn.UNIQUE(_xlfn._xlws.FILTER($G:$G,$F:$F=$I$7))
/IF($I$8="総計",1,$J235/10)
),0)</f>
        <v/>
      </c>
      <c r="Q235" s="58" t="str" cm="1">
        <f t="array" ref="Q235">IFERROR(
IF(OR(Q$11="",$H235=""),"",
SUMIFS(収穫記録!$P:$P,収穫記録!$D:$D,Q$11,収穫記録!$I:$I,$I$5,収穫記録!$J:$J,$I$6,収穫記録!$F:$F,$H235,収穫記録!$B:$B,"&gt;="&amp;$I$3,収穫記録!$B:$B,"&lt;="&amp;$I$4)
/_xlfn.UNIQUE(_xlfn._xlws.FILTER($G:$G,$F:$F=$I$7))
/IF($I$8="総計",1,$J235/10)
),0)</f>
        <v/>
      </c>
      <c r="R235" s="58" t="str" cm="1">
        <f t="array" ref="R235">IFERROR(
IF(OR(R$11="",$H235=""),"",
SUMIFS(収穫記録!$P:$P,収穫記録!$D:$D,R$11,収穫記録!$I:$I,$I$5,収穫記録!$J:$J,$I$6,収穫記録!$F:$F,$H235,収穫記録!$B:$B,"&gt;="&amp;$I$3,収穫記録!$B:$B,"&lt;="&amp;$I$4)
/_xlfn.UNIQUE(_xlfn._xlws.FILTER($G:$G,$F:$F=$I$7))
/IF($I$8="総計",1,$J235/10)
),0)</f>
        <v/>
      </c>
      <c r="S235" s="58" t="str" cm="1">
        <f t="array" ref="S235">IFERROR(
IF(OR(S$11="",$H235=""),"",
SUMIFS(収穫記録!$P:$P,収穫記録!$D:$D,S$11,収穫記録!$I:$I,$I$5,収穫記録!$J:$J,$I$6,収穫記録!$F:$F,$H235,収穫記録!$B:$B,"&gt;="&amp;$I$3,収穫記録!$B:$B,"&lt;="&amp;$I$4)
/_xlfn.UNIQUE(_xlfn._xlws.FILTER($G:$G,$F:$F=$I$7))
/IF($I$8="総計",1,$J235/10)
),0)</f>
        <v/>
      </c>
      <c r="T235" s="58" t="str" cm="1">
        <f t="array" ref="T235">IFERROR(
IF(OR(T$11="",$H235=""),"",
SUMIFS(収穫記録!$P:$P,収穫記録!$D:$D,T$11,収穫記録!$I:$I,$I$5,収穫記録!$J:$J,$I$6,収穫記録!$F:$F,$H235,収穫記録!$B:$B,"&gt;="&amp;$I$3,収穫記録!$B:$B,"&lt;="&amp;$I$4)
/_xlfn.UNIQUE(_xlfn._xlws.FILTER($G:$G,$F:$F=$I$7))
/IF($I$8="総計",1,$J235/10)
),0)</f>
        <v/>
      </c>
      <c r="U235" s="58" t="str" cm="1">
        <f t="array" ref="U235">IFERROR(
IF(OR(U$11="",$H235=""),"",
SUMIFS(収穫記録!$P:$P,収穫記録!$D:$D,U$11,収穫記録!$I:$I,$I$5,収穫記録!$J:$J,$I$6,収穫記録!$F:$F,$H235,収穫記録!$B:$B,"&gt;="&amp;$I$3,収穫記録!$B:$B,"&lt;="&amp;$I$4)
/_xlfn.UNIQUE(_xlfn._xlws.FILTER($G:$G,$F:$F=$I$7))
/IF($I$8="総計",1,$J235/10)
),0)</f>
        <v/>
      </c>
      <c r="V235" s="58" t="str" cm="1">
        <f t="array" ref="V235">IFERROR(
IF(OR(V$11="",$H235=""),"",
SUMIFS(収穫記録!$P:$P,収穫記録!$D:$D,V$11,収穫記録!$I:$I,$I$5,収穫記録!$J:$J,$I$6,収穫記録!$F:$F,$H235,収穫記録!$B:$B,"&gt;="&amp;$I$3,収穫記録!$B:$B,"&lt;="&amp;$I$4)
/_xlfn.UNIQUE(_xlfn._xlws.FILTER($G:$G,$F:$F=$I$7))
/IF($I$8="総計",1,$J235/10)
),0)</f>
        <v/>
      </c>
      <c r="W235" s="58" t="str" cm="1">
        <f t="array" ref="W235">IFERROR(
IF(OR(W$11="",$H235=""),"",
SUMIFS(収穫記録!$P:$P,収穫記録!$D:$D,W$11,収穫記録!$I:$I,$I$5,収穫記録!$J:$J,$I$6,収穫記録!$F:$F,$H235,収穫記録!$B:$B,"&gt;="&amp;$I$3,収穫記録!$B:$B,"&lt;="&amp;$I$4)
/_xlfn.UNIQUE(_xlfn._xlws.FILTER($G:$G,$F:$F=$I$7))
/IF($I$8="総計",1,$J235/10)
),0)</f>
        <v/>
      </c>
    </row>
    <row r="236" spans="8:23">
      <c r="H236" s="27"/>
      <c r="I236" s="30"/>
      <c r="J236" s="57"/>
      <c r="K236" s="46" t="str">
        <f t="shared" si="3"/>
        <v/>
      </c>
      <c r="L236" s="47" cm="1">
        <f t="array" ref="L236">IFERROR(
IF(OR(L$11="",$H236=""),"",
SUMIFS(収穫記録!$P:$P,収穫記録!$D:$D,L$11,収穫記録!$I:$I,$I$5,収穫記録!$J:$J,$I$6,収穫記録!$F:$F,$H236,収穫記録!$B:$B,"&gt;="&amp;$I$3,収穫記録!$B:$B,"&lt;="&amp;$I$4)
/_xlfn.UNIQUE(_xlfn._xlws.FILTER($G:$G,$F:$F=$I$7))
/IF($I$8="総計",1,$J236/10)
),0)</f>
        <v>0</v>
      </c>
      <c r="M236" s="58" t="str" cm="1">
        <f t="array" ref="M236">IFERROR(
IF(OR(M$11="",$H236=""),"",
SUMIFS(収穫記録!$P:$P,収穫記録!$D:$D,M$11,収穫記録!$I:$I,$I$5,収穫記録!$J:$J,$I$6,収穫記録!$F:$F,$H236,収穫記録!$B:$B,"&gt;="&amp;$I$3,収穫記録!$B:$B,"&lt;="&amp;$I$4)
/_xlfn.UNIQUE(_xlfn._xlws.FILTER($G:$G,$F:$F=$I$7))
/IF($I$8="総計",1,$J236/10)
),0)</f>
        <v/>
      </c>
      <c r="N236" s="58" t="str" cm="1">
        <f t="array" ref="N236">IFERROR(
IF(OR(N$11="",$H236=""),"",
SUMIFS(収穫記録!$P:$P,収穫記録!$D:$D,N$11,収穫記録!$I:$I,$I$5,収穫記録!$J:$J,$I$6,収穫記録!$F:$F,$H236,収穫記録!$B:$B,"&gt;="&amp;$I$3,収穫記録!$B:$B,"&lt;="&amp;$I$4)
/_xlfn.UNIQUE(_xlfn._xlws.FILTER($G:$G,$F:$F=$I$7))
/IF($I$8="総計",1,$J236/10)
),0)</f>
        <v/>
      </c>
      <c r="O236" s="58" t="str" cm="1">
        <f t="array" ref="O236">IFERROR(
IF(OR(O$11="",$H236=""),"",
SUMIFS(収穫記録!$P:$P,収穫記録!$D:$D,O$11,収穫記録!$I:$I,$I$5,収穫記録!$J:$J,$I$6,収穫記録!$F:$F,$H236,収穫記録!$B:$B,"&gt;="&amp;$I$3,収穫記録!$B:$B,"&lt;="&amp;$I$4)
/_xlfn.UNIQUE(_xlfn._xlws.FILTER($G:$G,$F:$F=$I$7))
/IF($I$8="総計",1,$J236/10)
),0)</f>
        <v/>
      </c>
      <c r="P236" s="58" t="str" cm="1">
        <f t="array" ref="P236">IFERROR(
IF(OR(P$11="",$H236=""),"",
SUMIFS(収穫記録!$P:$P,収穫記録!$D:$D,P$11,収穫記録!$I:$I,$I$5,収穫記録!$J:$J,$I$6,収穫記録!$F:$F,$H236,収穫記録!$B:$B,"&gt;="&amp;$I$3,収穫記録!$B:$B,"&lt;="&amp;$I$4)
/_xlfn.UNIQUE(_xlfn._xlws.FILTER($G:$G,$F:$F=$I$7))
/IF($I$8="総計",1,$J236/10)
),0)</f>
        <v/>
      </c>
      <c r="Q236" s="58" t="str" cm="1">
        <f t="array" ref="Q236">IFERROR(
IF(OR(Q$11="",$H236=""),"",
SUMIFS(収穫記録!$P:$P,収穫記録!$D:$D,Q$11,収穫記録!$I:$I,$I$5,収穫記録!$J:$J,$I$6,収穫記録!$F:$F,$H236,収穫記録!$B:$B,"&gt;="&amp;$I$3,収穫記録!$B:$B,"&lt;="&amp;$I$4)
/_xlfn.UNIQUE(_xlfn._xlws.FILTER($G:$G,$F:$F=$I$7))
/IF($I$8="総計",1,$J236/10)
),0)</f>
        <v/>
      </c>
      <c r="R236" s="58" t="str" cm="1">
        <f t="array" ref="R236">IFERROR(
IF(OR(R$11="",$H236=""),"",
SUMIFS(収穫記録!$P:$P,収穫記録!$D:$D,R$11,収穫記録!$I:$I,$I$5,収穫記録!$J:$J,$I$6,収穫記録!$F:$F,$H236,収穫記録!$B:$B,"&gt;="&amp;$I$3,収穫記録!$B:$B,"&lt;="&amp;$I$4)
/_xlfn.UNIQUE(_xlfn._xlws.FILTER($G:$G,$F:$F=$I$7))
/IF($I$8="総計",1,$J236/10)
),0)</f>
        <v/>
      </c>
      <c r="S236" s="58" t="str" cm="1">
        <f t="array" ref="S236">IFERROR(
IF(OR(S$11="",$H236=""),"",
SUMIFS(収穫記録!$P:$P,収穫記録!$D:$D,S$11,収穫記録!$I:$I,$I$5,収穫記録!$J:$J,$I$6,収穫記録!$F:$F,$H236,収穫記録!$B:$B,"&gt;="&amp;$I$3,収穫記録!$B:$B,"&lt;="&amp;$I$4)
/_xlfn.UNIQUE(_xlfn._xlws.FILTER($G:$G,$F:$F=$I$7))
/IF($I$8="総計",1,$J236/10)
),0)</f>
        <v/>
      </c>
      <c r="T236" s="58" t="str" cm="1">
        <f t="array" ref="T236">IFERROR(
IF(OR(T$11="",$H236=""),"",
SUMIFS(収穫記録!$P:$P,収穫記録!$D:$D,T$11,収穫記録!$I:$I,$I$5,収穫記録!$J:$J,$I$6,収穫記録!$F:$F,$H236,収穫記録!$B:$B,"&gt;="&amp;$I$3,収穫記録!$B:$B,"&lt;="&amp;$I$4)
/_xlfn.UNIQUE(_xlfn._xlws.FILTER($G:$G,$F:$F=$I$7))
/IF($I$8="総計",1,$J236/10)
),0)</f>
        <v/>
      </c>
      <c r="U236" s="58" t="str" cm="1">
        <f t="array" ref="U236">IFERROR(
IF(OR(U$11="",$H236=""),"",
SUMIFS(収穫記録!$P:$P,収穫記録!$D:$D,U$11,収穫記録!$I:$I,$I$5,収穫記録!$J:$J,$I$6,収穫記録!$F:$F,$H236,収穫記録!$B:$B,"&gt;="&amp;$I$3,収穫記録!$B:$B,"&lt;="&amp;$I$4)
/_xlfn.UNIQUE(_xlfn._xlws.FILTER($G:$G,$F:$F=$I$7))
/IF($I$8="総計",1,$J236/10)
),0)</f>
        <v/>
      </c>
      <c r="V236" s="58" t="str" cm="1">
        <f t="array" ref="V236">IFERROR(
IF(OR(V$11="",$H236=""),"",
SUMIFS(収穫記録!$P:$P,収穫記録!$D:$D,V$11,収穫記録!$I:$I,$I$5,収穫記録!$J:$J,$I$6,収穫記録!$F:$F,$H236,収穫記録!$B:$B,"&gt;="&amp;$I$3,収穫記録!$B:$B,"&lt;="&amp;$I$4)
/_xlfn.UNIQUE(_xlfn._xlws.FILTER($G:$G,$F:$F=$I$7))
/IF($I$8="総計",1,$J236/10)
),0)</f>
        <v/>
      </c>
      <c r="W236" s="58" t="str" cm="1">
        <f t="array" ref="W236">IFERROR(
IF(OR(W$11="",$H236=""),"",
SUMIFS(収穫記録!$P:$P,収穫記録!$D:$D,W$11,収穫記録!$I:$I,$I$5,収穫記録!$J:$J,$I$6,収穫記録!$F:$F,$H236,収穫記録!$B:$B,"&gt;="&amp;$I$3,収穫記録!$B:$B,"&lt;="&amp;$I$4)
/_xlfn.UNIQUE(_xlfn._xlws.FILTER($G:$G,$F:$F=$I$7))
/IF($I$8="総計",1,$J236/10)
),0)</f>
        <v/>
      </c>
    </row>
    <row r="237" spans="8:23">
      <c r="H237" s="27"/>
      <c r="I237" s="30"/>
      <c r="J237" s="57"/>
      <c r="K237" s="46" t="str">
        <f t="shared" si="3"/>
        <v/>
      </c>
      <c r="L237" s="47" cm="1">
        <f t="array" ref="L237">IFERROR(
IF(OR(L$11="",$H237=""),"",
SUMIFS(収穫記録!$P:$P,収穫記録!$D:$D,L$11,収穫記録!$I:$I,$I$5,収穫記録!$J:$J,$I$6,収穫記録!$F:$F,$H237,収穫記録!$B:$B,"&gt;="&amp;$I$3,収穫記録!$B:$B,"&lt;="&amp;$I$4)
/_xlfn.UNIQUE(_xlfn._xlws.FILTER($G:$G,$F:$F=$I$7))
/IF($I$8="総計",1,$J237/10)
),0)</f>
        <v>0</v>
      </c>
      <c r="M237" s="58" t="str" cm="1">
        <f t="array" ref="M237">IFERROR(
IF(OR(M$11="",$H237=""),"",
SUMIFS(収穫記録!$P:$P,収穫記録!$D:$D,M$11,収穫記録!$I:$I,$I$5,収穫記録!$J:$J,$I$6,収穫記録!$F:$F,$H237,収穫記録!$B:$B,"&gt;="&amp;$I$3,収穫記録!$B:$B,"&lt;="&amp;$I$4)
/_xlfn.UNIQUE(_xlfn._xlws.FILTER($G:$G,$F:$F=$I$7))
/IF($I$8="総計",1,$J237/10)
),0)</f>
        <v/>
      </c>
      <c r="N237" s="58" t="str" cm="1">
        <f t="array" ref="N237">IFERROR(
IF(OR(N$11="",$H237=""),"",
SUMIFS(収穫記録!$P:$P,収穫記録!$D:$D,N$11,収穫記録!$I:$I,$I$5,収穫記録!$J:$J,$I$6,収穫記録!$F:$F,$H237,収穫記録!$B:$B,"&gt;="&amp;$I$3,収穫記録!$B:$B,"&lt;="&amp;$I$4)
/_xlfn.UNIQUE(_xlfn._xlws.FILTER($G:$G,$F:$F=$I$7))
/IF($I$8="総計",1,$J237/10)
),0)</f>
        <v/>
      </c>
      <c r="O237" s="58" t="str" cm="1">
        <f t="array" ref="O237">IFERROR(
IF(OR(O$11="",$H237=""),"",
SUMIFS(収穫記録!$P:$P,収穫記録!$D:$D,O$11,収穫記録!$I:$I,$I$5,収穫記録!$J:$J,$I$6,収穫記録!$F:$F,$H237,収穫記録!$B:$B,"&gt;="&amp;$I$3,収穫記録!$B:$B,"&lt;="&amp;$I$4)
/_xlfn.UNIQUE(_xlfn._xlws.FILTER($G:$G,$F:$F=$I$7))
/IF($I$8="総計",1,$J237/10)
),0)</f>
        <v/>
      </c>
      <c r="P237" s="58" t="str" cm="1">
        <f t="array" ref="P237">IFERROR(
IF(OR(P$11="",$H237=""),"",
SUMIFS(収穫記録!$P:$P,収穫記録!$D:$D,P$11,収穫記録!$I:$I,$I$5,収穫記録!$J:$J,$I$6,収穫記録!$F:$F,$H237,収穫記録!$B:$B,"&gt;="&amp;$I$3,収穫記録!$B:$B,"&lt;="&amp;$I$4)
/_xlfn.UNIQUE(_xlfn._xlws.FILTER($G:$G,$F:$F=$I$7))
/IF($I$8="総計",1,$J237/10)
),0)</f>
        <v/>
      </c>
      <c r="Q237" s="58" t="str" cm="1">
        <f t="array" ref="Q237">IFERROR(
IF(OR(Q$11="",$H237=""),"",
SUMIFS(収穫記録!$P:$P,収穫記録!$D:$D,Q$11,収穫記録!$I:$I,$I$5,収穫記録!$J:$J,$I$6,収穫記録!$F:$F,$H237,収穫記録!$B:$B,"&gt;="&amp;$I$3,収穫記録!$B:$B,"&lt;="&amp;$I$4)
/_xlfn.UNIQUE(_xlfn._xlws.FILTER($G:$G,$F:$F=$I$7))
/IF($I$8="総計",1,$J237/10)
),0)</f>
        <v/>
      </c>
      <c r="R237" s="58" t="str" cm="1">
        <f t="array" ref="R237">IFERROR(
IF(OR(R$11="",$H237=""),"",
SUMIFS(収穫記録!$P:$P,収穫記録!$D:$D,R$11,収穫記録!$I:$I,$I$5,収穫記録!$J:$J,$I$6,収穫記録!$F:$F,$H237,収穫記録!$B:$B,"&gt;="&amp;$I$3,収穫記録!$B:$B,"&lt;="&amp;$I$4)
/_xlfn.UNIQUE(_xlfn._xlws.FILTER($G:$G,$F:$F=$I$7))
/IF($I$8="総計",1,$J237/10)
),0)</f>
        <v/>
      </c>
      <c r="S237" s="58" t="str" cm="1">
        <f t="array" ref="S237">IFERROR(
IF(OR(S$11="",$H237=""),"",
SUMIFS(収穫記録!$P:$P,収穫記録!$D:$D,S$11,収穫記録!$I:$I,$I$5,収穫記録!$J:$J,$I$6,収穫記録!$F:$F,$H237,収穫記録!$B:$B,"&gt;="&amp;$I$3,収穫記録!$B:$B,"&lt;="&amp;$I$4)
/_xlfn.UNIQUE(_xlfn._xlws.FILTER($G:$G,$F:$F=$I$7))
/IF($I$8="総計",1,$J237/10)
),0)</f>
        <v/>
      </c>
      <c r="T237" s="58" t="str" cm="1">
        <f t="array" ref="T237">IFERROR(
IF(OR(T$11="",$H237=""),"",
SUMIFS(収穫記録!$P:$P,収穫記録!$D:$D,T$11,収穫記録!$I:$I,$I$5,収穫記録!$J:$J,$I$6,収穫記録!$F:$F,$H237,収穫記録!$B:$B,"&gt;="&amp;$I$3,収穫記録!$B:$B,"&lt;="&amp;$I$4)
/_xlfn.UNIQUE(_xlfn._xlws.FILTER($G:$G,$F:$F=$I$7))
/IF($I$8="総計",1,$J237/10)
),0)</f>
        <v/>
      </c>
      <c r="U237" s="58" t="str" cm="1">
        <f t="array" ref="U237">IFERROR(
IF(OR(U$11="",$H237=""),"",
SUMIFS(収穫記録!$P:$P,収穫記録!$D:$D,U$11,収穫記録!$I:$I,$I$5,収穫記録!$J:$J,$I$6,収穫記録!$F:$F,$H237,収穫記録!$B:$B,"&gt;="&amp;$I$3,収穫記録!$B:$B,"&lt;="&amp;$I$4)
/_xlfn.UNIQUE(_xlfn._xlws.FILTER($G:$G,$F:$F=$I$7))
/IF($I$8="総計",1,$J237/10)
),0)</f>
        <v/>
      </c>
      <c r="V237" s="58" t="str" cm="1">
        <f t="array" ref="V237">IFERROR(
IF(OR(V$11="",$H237=""),"",
SUMIFS(収穫記録!$P:$P,収穫記録!$D:$D,V$11,収穫記録!$I:$I,$I$5,収穫記録!$J:$J,$I$6,収穫記録!$F:$F,$H237,収穫記録!$B:$B,"&gt;="&amp;$I$3,収穫記録!$B:$B,"&lt;="&amp;$I$4)
/_xlfn.UNIQUE(_xlfn._xlws.FILTER($G:$G,$F:$F=$I$7))
/IF($I$8="総計",1,$J237/10)
),0)</f>
        <v/>
      </c>
      <c r="W237" s="58" t="str" cm="1">
        <f t="array" ref="W237">IFERROR(
IF(OR(W$11="",$H237=""),"",
SUMIFS(収穫記録!$P:$P,収穫記録!$D:$D,W$11,収穫記録!$I:$I,$I$5,収穫記録!$J:$J,$I$6,収穫記録!$F:$F,$H237,収穫記録!$B:$B,"&gt;="&amp;$I$3,収穫記録!$B:$B,"&lt;="&amp;$I$4)
/_xlfn.UNIQUE(_xlfn._xlws.FILTER($G:$G,$F:$F=$I$7))
/IF($I$8="総計",1,$J237/10)
),0)</f>
        <v/>
      </c>
    </row>
    <row r="238" spans="8:23">
      <c r="H238" s="27"/>
      <c r="I238" s="30"/>
      <c r="J238" s="57"/>
      <c r="K238" s="46" t="str">
        <f t="shared" si="3"/>
        <v/>
      </c>
      <c r="L238" s="47" cm="1">
        <f t="array" ref="L238">IFERROR(
IF(OR(L$11="",$H238=""),"",
SUMIFS(収穫記録!$P:$P,収穫記録!$D:$D,L$11,収穫記録!$I:$I,$I$5,収穫記録!$J:$J,$I$6,収穫記録!$F:$F,$H238,収穫記録!$B:$B,"&gt;="&amp;$I$3,収穫記録!$B:$B,"&lt;="&amp;$I$4)
/_xlfn.UNIQUE(_xlfn._xlws.FILTER($G:$G,$F:$F=$I$7))
/IF($I$8="総計",1,$J238/10)
),0)</f>
        <v>0</v>
      </c>
      <c r="M238" s="58" t="str" cm="1">
        <f t="array" ref="M238">IFERROR(
IF(OR(M$11="",$H238=""),"",
SUMIFS(収穫記録!$P:$P,収穫記録!$D:$D,M$11,収穫記録!$I:$I,$I$5,収穫記録!$J:$J,$I$6,収穫記録!$F:$F,$H238,収穫記録!$B:$B,"&gt;="&amp;$I$3,収穫記録!$B:$B,"&lt;="&amp;$I$4)
/_xlfn.UNIQUE(_xlfn._xlws.FILTER($G:$G,$F:$F=$I$7))
/IF($I$8="総計",1,$J238/10)
),0)</f>
        <v/>
      </c>
      <c r="N238" s="58" t="str" cm="1">
        <f t="array" ref="N238">IFERROR(
IF(OR(N$11="",$H238=""),"",
SUMIFS(収穫記録!$P:$P,収穫記録!$D:$D,N$11,収穫記録!$I:$I,$I$5,収穫記録!$J:$J,$I$6,収穫記録!$F:$F,$H238,収穫記録!$B:$B,"&gt;="&amp;$I$3,収穫記録!$B:$B,"&lt;="&amp;$I$4)
/_xlfn.UNIQUE(_xlfn._xlws.FILTER($G:$G,$F:$F=$I$7))
/IF($I$8="総計",1,$J238/10)
),0)</f>
        <v/>
      </c>
      <c r="O238" s="58" t="str" cm="1">
        <f t="array" ref="O238">IFERROR(
IF(OR(O$11="",$H238=""),"",
SUMIFS(収穫記録!$P:$P,収穫記録!$D:$D,O$11,収穫記録!$I:$I,$I$5,収穫記録!$J:$J,$I$6,収穫記録!$F:$F,$H238,収穫記録!$B:$B,"&gt;="&amp;$I$3,収穫記録!$B:$B,"&lt;="&amp;$I$4)
/_xlfn.UNIQUE(_xlfn._xlws.FILTER($G:$G,$F:$F=$I$7))
/IF($I$8="総計",1,$J238/10)
),0)</f>
        <v/>
      </c>
      <c r="P238" s="58" t="str" cm="1">
        <f t="array" ref="P238">IFERROR(
IF(OR(P$11="",$H238=""),"",
SUMIFS(収穫記録!$P:$P,収穫記録!$D:$D,P$11,収穫記録!$I:$I,$I$5,収穫記録!$J:$J,$I$6,収穫記録!$F:$F,$H238,収穫記録!$B:$B,"&gt;="&amp;$I$3,収穫記録!$B:$B,"&lt;="&amp;$I$4)
/_xlfn.UNIQUE(_xlfn._xlws.FILTER($G:$G,$F:$F=$I$7))
/IF($I$8="総計",1,$J238/10)
),0)</f>
        <v/>
      </c>
      <c r="Q238" s="58" t="str" cm="1">
        <f t="array" ref="Q238">IFERROR(
IF(OR(Q$11="",$H238=""),"",
SUMIFS(収穫記録!$P:$P,収穫記録!$D:$D,Q$11,収穫記録!$I:$I,$I$5,収穫記録!$J:$J,$I$6,収穫記録!$F:$F,$H238,収穫記録!$B:$B,"&gt;="&amp;$I$3,収穫記録!$B:$B,"&lt;="&amp;$I$4)
/_xlfn.UNIQUE(_xlfn._xlws.FILTER($G:$G,$F:$F=$I$7))
/IF($I$8="総計",1,$J238/10)
),0)</f>
        <v/>
      </c>
      <c r="R238" s="58" t="str" cm="1">
        <f t="array" ref="R238">IFERROR(
IF(OR(R$11="",$H238=""),"",
SUMIFS(収穫記録!$P:$P,収穫記録!$D:$D,R$11,収穫記録!$I:$I,$I$5,収穫記録!$J:$J,$I$6,収穫記録!$F:$F,$H238,収穫記録!$B:$B,"&gt;="&amp;$I$3,収穫記録!$B:$B,"&lt;="&amp;$I$4)
/_xlfn.UNIQUE(_xlfn._xlws.FILTER($G:$G,$F:$F=$I$7))
/IF($I$8="総計",1,$J238/10)
),0)</f>
        <v/>
      </c>
      <c r="S238" s="58" t="str" cm="1">
        <f t="array" ref="S238">IFERROR(
IF(OR(S$11="",$H238=""),"",
SUMIFS(収穫記録!$P:$P,収穫記録!$D:$D,S$11,収穫記録!$I:$I,$I$5,収穫記録!$J:$J,$I$6,収穫記録!$F:$F,$H238,収穫記録!$B:$B,"&gt;="&amp;$I$3,収穫記録!$B:$B,"&lt;="&amp;$I$4)
/_xlfn.UNIQUE(_xlfn._xlws.FILTER($G:$G,$F:$F=$I$7))
/IF($I$8="総計",1,$J238/10)
),0)</f>
        <v/>
      </c>
      <c r="T238" s="58" t="str" cm="1">
        <f t="array" ref="T238">IFERROR(
IF(OR(T$11="",$H238=""),"",
SUMIFS(収穫記録!$P:$P,収穫記録!$D:$D,T$11,収穫記録!$I:$I,$I$5,収穫記録!$J:$J,$I$6,収穫記録!$F:$F,$H238,収穫記録!$B:$B,"&gt;="&amp;$I$3,収穫記録!$B:$B,"&lt;="&amp;$I$4)
/_xlfn.UNIQUE(_xlfn._xlws.FILTER($G:$G,$F:$F=$I$7))
/IF($I$8="総計",1,$J238/10)
),0)</f>
        <v/>
      </c>
      <c r="U238" s="58" t="str" cm="1">
        <f t="array" ref="U238">IFERROR(
IF(OR(U$11="",$H238=""),"",
SUMIFS(収穫記録!$P:$P,収穫記録!$D:$D,U$11,収穫記録!$I:$I,$I$5,収穫記録!$J:$J,$I$6,収穫記録!$F:$F,$H238,収穫記録!$B:$B,"&gt;="&amp;$I$3,収穫記録!$B:$B,"&lt;="&amp;$I$4)
/_xlfn.UNIQUE(_xlfn._xlws.FILTER($G:$G,$F:$F=$I$7))
/IF($I$8="総計",1,$J238/10)
),0)</f>
        <v/>
      </c>
      <c r="V238" s="58" t="str" cm="1">
        <f t="array" ref="V238">IFERROR(
IF(OR(V$11="",$H238=""),"",
SUMIFS(収穫記録!$P:$P,収穫記録!$D:$D,V$11,収穫記録!$I:$I,$I$5,収穫記録!$J:$J,$I$6,収穫記録!$F:$F,$H238,収穫記録!$B:$B,"&gt;="&amp;$I$3,収穫記録!$B:$B,"&lt;="&amp;$I$4)
/_xlfn.UNIQUE(_xlfn._xlws.FILTER($G:$G,$F:$F=$I$7))
/IF($I$8="総計",1,$J238/10)
),0)</f>
        <v/>
      </c>
      <c r="W238" s="58" t="str" cm="1">
        <f t="array" ref="W238">IFERROR(
IF(OR(W$11="",$H238=""),"",
SUMIFS(収穫記録!$P:$P,収穫記録!$D:$D,W$11,収穫記録!$I:$I,$I$5,収穫記録!$J:$J,$I$6,収穫記録!$F:$F,$H238,収穫記録!$B:$B,"&gt;="&amp;$I$3,収穫記録!$B:$B,"&lt;="&amp;$I$4)
/_xlfn.UNIQUE(_xlfn._xlws.FILTER($G:$G,$F:$F=$I$7))
/IF($I$8="総計",1,$J238/10)
),0)</f>
        <v/>
      </c>
    </row>
    <row r="239" spans="8:23">
      <c r="H239" s="27"/>
      <c r="I239" s="30"/>
      <c r="J239" s="57"/>
      <c r="K239" s="46" t="str">
        <f t="shared" si="3"/>
        <v/>
      </c>
      <c r="L239" s="47" cm="1">
        <f t="array" ref="L239">IFERROR(
IF(OR(L$11="",$H239=""),"",
SUMIFS(収穫記録!$P:$P,収穫記録!$D:$D,L$11,収穫記録!$I:$I,$I$5,収穫記録!$J:$J,$I$6,収穫記録!$F:$F,$H239,収穫記録!$B:$B,"&gt;="&amp;$I$3,収穫記録!$B:$B,"&lt;="&amp;$I$4)
/_xlfn.UNIQUE(_xlfn._xlws.FILTER($G:$G,$F:$F=$I$7))
/IF($I$8="総計",1,$J239/10)
),0)</f>
        <v>0</v>
      </c>
      <c r="M239" s="58" t="str" cm="1">
        <f t="array" ref="M239">IFERROR(
IF(OR(M$11="",$H239=""),"",
SUMIFS(収穫記録!$P:$P,収穫記録!$D:$D,M$11,収穫記録!$I:$I,$I$5,収穫記録!$J:$J,$I$6,収穫記録!$F:$F,$H239,収穫記録!$B:$B,"&gt;="&amp;$I$3,収穫記録!$B:$B,"&lt;="&amp;$I$4)
/_xlfn.UNIQUE(_xlfn._xlws.FILTER($G:$G,$F:$F=$I$7))
/IF($I$8="総計",1,$J239/10)
),0)</f>
        <v/>
      </c>
      <c r="N239" s="58" t="str" cm="1">
        <f t="array" ref="N239">IFERROR(
IF(OR(N$11="",$H239=""),"",
SUMIFS(収穫記録!$P:$P,収穫記録!$D:$D,N$11,収穫記録!$I:$I,$I$5,収穫記録!$J:$J,$I$6,収穫記録!$F:$F,$H239,収穫記録!$B:$B,"&gt;="&amp;$I$3,収穫記録!$B:$B,"&lt;="&amp;$I$4)
/_xlfn.UNIQUE(_xlfn._xlws.FILTER($G:$G,$F:$F=$I$7))
/IF($I$8="総計",1,$J239/10)
),0)</f>
        <v/>
      </c>
      <c r="O239" s="58" t="str" cm="1">
        <f t="array" ref="O239">IFERROR(
IF(OR(O$11="",$H239=""),"",
SUMIFS(収穫記録!$P:$P,収穫記録!$D:$D,O$11,収穫記録!$I:$I,$I$5,収穫記録!$J:$J,$I$6,収穫記録!$F:$F,$H239,収穫記録!$B:$B,"&gt;="&amp;$I$3,収穫記録!$B:$B,"&lt;="&amp;$I$4)
/_xlfn.UNIQUE(_xlfn._xlws.FILTER($G:$G,$F:$F=$I$7))
/IF($I$8="総計",1,$J239/10)
),0)</f>
        <v/>
      </c>
      <c r="P239" s="58" t="str" cm="1">
        <f t="array" ref="P239">IFERROR(
IF(OR(P$11="",$H239=""),"",
SUMIFS(収穫記録!$P:$P,収穫記録!$D:$D,P$11,収穫記録!$I:$I,$I$5,収穫記録!$J:$J,$I$6,収穫記録!$F:$F,$H239,収穫記録!$B:$B,"&gt;="&amp;$I$3,収穫記録!$B:$B,"&lt;="&amp;$I$4)
/_xlfn.UNIQUE(_xlfn._xlws.FILTER($G:$G,$F:$F=$I$7))
/IF($I$8="総計",1,$J239/10)
),0)</f>
        <v/>
      </c>
      <c r="Q239" s="58" t="str" cm="1">
        <f t="array" ref="Q239">IFERROR(
IF(OR(Q$11="",$H239=""),"",
SUMIFS(収穫記録!$P:$P,収穫記録!$D:$D,Q$11,収穫記録!$I:$I,$I$5,収穫記録!$J:$J,$I$6,収穫記録!$F:$F,$H239,収穫記録!$B:$B,"&gt;="&amp;$I$3,収穫記録!$B:$B,"&lt;="&amp;$I$4)
/_xlfn.UNIQUE(_xlfn._xlws.FILTER($G:$G,$F:$F=$I$7))
/IF($I$8="総計",1,$J239/10)
),0)</f>
        <v/>
      </c>
      <c r="R239" s="58" t="str" cm="1">
        <f t="array" ref="R239">IFERROR(
IF(OR(R$11="",$H239=""),"",
SUMIFS(収穫記録!$P:$P,収穫記録!$D:$D,R$11,収穫記録!$I:$I,$I$5,収穫記録!$J:$J,$I$6,収穫記録!$F:$F,$H239,収穫記録!$B:$B,"&gt;="&amp;$I$3,収穫記録!$B:$B,"&lt;="&amp;$I$4)
/_xlfn.UNIQUE(_xlfn._xlws.FILTER($G:$G,$F:$F=$I$7))
/IF($I$8="総計",1,$J239/10)
),0)</f>
        <v/>
      </c>
      <c r="S239" s="58" t="str" cm="1">
        <f t="array" ref="S239">IFERROR(
IF(OR(S$11="",$H239=""),"",
SUMIFS(収穫記録!$P:$P,収穫記録!$D:$D,S$11,収穫記録!$I:$I,$I$5,収穫記録!$J:$J,$I$6,収穫記録!$F:$F,$H239,収穫記録!$B:$B,"&gt;="&amp;$I$3,収穫記録!$B:$B,"&lt;="&amp;$I$4)
/_xlfn.UNIQUE(_xlfn._xlws.FILTER($G:$G,$F:$F=$I$7))
/IF($I$8="総計",1,$J239/10)
),0)</f>
        <v/>
      </c>
      <c r="T239" s="58" t="str" cm="1">
        <f t="array" ref="T239">IFERROR(
IF(OR(T$11="",$H239=""),"",
SUMIFS(収穫記録!$P:$P,収穫記録!$D:$D,T$11,収穫記録!$I:$I,$I$5,収穫記録!$J:$J,$I$6,収穫記録!$F:$F,$H239,収穫記録!$B:$B,"&gt;="&amp;$I$3,収穫記録!$B:$B,"&lt;="&amp;$I$4)
/_xlfn.UNIQUE(_xlfn._xlws.FILTER($G:$G,$F:$F=$I$7))
/IF($I$8="総計",1,$J239/10)
),0)</f>
        <v/>
      </c>
      <c r="U239" s="58" t="str" cm="1">
        <f t="array" ref="U239">IFERROR(
IF(OR(U$11="",$H239=""),"",
SUMIFS(収穫記録!$P:$P,収穫記録!$D:$D,U$11,収穫記録!$I:$I,$I$5,収穫記録!$J:$J,$I$6,収穫記録!$F:$F,$H239,収穫記録!$B:$B,"&gt;="&amp;$I$3,収穫記録!$B:$B,"&lt;="&amp;$I$4)
/_xlfn.UNIQUE(_xlfn._xlws.FILTER($G:$G,$F:$F=$I$7))
/IF($I$8="総計",1,$J239/10)
),0)</f>
        <v/>
      </c>
      <c r="V239" s="58" t="str" cm="1">
        <f t="array" ref="V239">IFERROR(
IF(OR(V$11="",$H239=""),"",
SUMIFS(収穫記録!$P:$P,収穫記録!$D:$D,V$11,収穫記録!$I:$I,$I$5,収穫記録!$J:$J,$I$6,収穫記録!$F:$F,$H239,収穫記録!$B:$B,"&gt;="&amp;$I$3,収穫記録!$B:$B,"&lt;="&amp;$I$4)
/_xlfn.UNIQUE(_xlfn._xlws.FILTER($G:$G,$F:$F=$I$7))
/IF($I$8="総計",1,$J239/10)
),0)</f>
        <v/>
      </c>
      <c r="W239" s="58" t="str" cm="1">
        <f t="array" ref="W239">IFERROR(
IF(OR(W$11="",$H239=""),"",
SUMIFS(収穫記録!$P:$P,収穫記録!$D:$D,W$11,収穫記録!$I:$I,$I$5,収穫記録!$J:$J,$I$6,収穫記録!$F:$F,$H239,収穫記録!$B:$B,"&gt;="&amp;$I$3,収穫記録!$B:$B,"&lt;="&amp;$I$4)
/_xlfn.UNIQUE(_xlfn._xlws.FILTER($G:$G,$F:$F=$I$7))
/IF($I$8="総計",1,$J239/10)
),0)</f>
        <v/>
      </c>
    </row>
    <row r="240" spans="8:23">
      <c r="H240" s="27"/>
      <c r="I240" s="30"/>
      <c r="J240" s="57"/>
      <c r="K240" s="46" t="str">
        <f t="shared" si="3"/>
        <v/>
      </c>
      <c r="L240" s="47" cm="1">
        <f t="array" ref="L240">IFERROR(
IF(OR(L$11="",$H240=""),"",
SUMIFS(収穫記録!$P:$P,収穫記録!$D:$D,L$11,収穫記録!$I:$I,$I$5,収穫記録!$J:$J,$I$6,収穫記録!$F:$F,$H240,収穫記録!$B:$B,"&gt;="&amp;$I$3,収穫記録!$B:$B,"&lt;="&amp;$I$4)
/_xlfn.UNIQUE(_xlfn._xlws.FILTER($G:$G,$F:$F=$I$7))
/IF($I$8="総計",1,$J240/10)
),0)</f>
        <v>0</v>
      </c>
      <c r="M240" s="58" t="str" cm="1">
        <f t="array" ref="M240">IFERROR(
IF(OR(M$11="",$H240=""),"",
SUMIFS(収穫記録!$P:$P,収穫記録!$D:$D,M$11,収穫記録!$I:$I,$I$5,収穫記録!$J:$J,$I$6,収穫記録!$F:$F,$H240,収穫記録!$B:$B,"&gt;="&amp;$I$3,収穫記録!$B:$B,"&lt;="&amp;$I$4)
/_xlfn.UNIQUE(_xlfn._xlws.FILTER($G:$G,$F:$F=$I$7))
/IF($I$8="総計",1,$J240/10)
),0)</f>
        <v/>
      </c>
      <c r="N240" s="58" t="str" cm="1">
        <f t="array" ref="N240">IFERROR(
IF(OR(N$11="",$H240=""),"",
SUMIFS(収穫記録!$P:$P,収穫記録!$D:$D,N$11,収穫記録!$I:$I,$I$5,収穫記録!$J:$J,$I$6,収穫記録!$F:$F,$H240,収穫記録!$B:$B,"&gt;="&amp;$I$3,収穫記録!$B:$B,"&lt;="&amp;$I$4)
/_xlfn.UNIQUE(_xlfn._xlws.FILTER($G:$G,$F:$F=$I$7))
/IF($I$8="総計",1,$J240/10)
),0)</f>
        <v/>
      </c>
      <c r="O240" s="58" t="str" cm="1">
        <f t="array" ref="O240">IFERROR(
IF(OR(O$11="",$H240=""),"",
SUMIFS(収穫記録!$P:$P,収穫記録!$D:$D,O$11,収穫記録!$I:$I,$I$5,収穫記録!$J:$J,$I$6,収穫記録!$F:$F,$H240,収穫記録!$B:$B,"&gt;="&amp;$I$3,収穫記録!$B:$B,"&lt;="&amp;$I$4)
/_xlfn.UNIQUE(_xlfn._xlws.FILTER($G:$G,$F:$F=$I$7))
/IF($I$8="総計",1,$J240/10)
),0)</f>
        <v/>
      </c>
      <c r="P240" s="58" t="str" cm="1">
        <f t="array" ref="P240">IFERROR(
IF(OR(P$11="",$H240=""),"",
SUMIFS(収穫記録!$P:$P,収穫記録!$D:$D,P$11,収穫記録!$I:$I,$I$5,収穫記録!$J:$J,$I$6,収穫記録!$F:$F,$H240,収穫記録!$B:$B,"&gt;="&amp;$I$3,収穫記録!$B:$B,"&lt;="&amp;$I$4)
/_xlfn.UNIQUE(_xlfn._xlws.FILTER($G:$G,$F:$F=$I$7))
/IF($I$8="総計",1,$J240/10)
),0)</f>
        <v/>
      </c>
      <c r="Q240" s="58" t="str" cm="1">
        <f t="array" ref="Q240">IFERROR(
IF(OR(Q$11="",$H240=""),"",
SUMIFS(収穫記録!$P:$P,収穫記録!$D:$D,Q$11,収穫記録!$I:$I,$I$5,収穫記録!$J:$J,$I$6,収穫記録!$F:$F,$H240,収穫記録!$B:$B,"&gt;="&amp;$I$3,収穫記録!$B:$B,"&lt;="&amp;$I$4)
/_xlfn.UNIQUE(_xlfn._xlws.FILTER($G:$G,$F:$F=$I$7))
/IF($I$8="総計",1,$J240/10)
),0)</f>
        <v/>
      </c>
      <c r="R240" s="58" t="str" cm="1">
        <f t="array" ref="R240">IFERROR(
IF(OR(R$11="",$H240=""),"",
SUMIFS(収穫記録!$P:$P,収穫記録!$D:$D,R$11,収穫記録!$I:$I,$I$5,収穫記録!$J:$J,$I$6,収穫記録!$F:$F,$H240,収穫記録!$B:$B,"&gt;="&amp;$I$3,収穫記録!$B:$B,"&lt;="&amp;$I$4)
/_xlfn.UNIQUE(_xlfn._xlws.FILTER($G:$G,$F:$F=$I$7))
/IF($I$8="総計",1,$J240/10)
),0)</f>
        <v/>
      </c>
      <c r="S240" s="58" t="str" cm="1">
        <f t="array" ref="S240">IFERROR(
IF(OR(S$11="",$H240=""),"",
SUMIFS(収穫記録!$P:$P,収穫記録!$D:$D,S$11,収穫記録!$I:$I,$I$5,収穫記録!$J:$J,$I$6,収穫記録!$F:$F,$H240,収穫記録!$B:$B,"&gt;="&amp;$I$3,収穫記録!$B:$B,"&lt;="&amp;$I$4)
/_xlfn.UNIQUE(_xlfn._xlws.FILTER($G:$G,$F:$F=$I$7))
/IF($I$8="総計",1,$J240/10)
),0)</f>
        <v/>
      </c>
      <c r="T240" s="58" t="str" cm="1">
        <f t="array" ref="T240">IFERROR(
IF(OR(T$11="",$H240=""),"",
SUMIFS(収穫記録!$P:$P,収穫記録!$D:$D,T$11,収穫記録!$I:$I,$I$5,収穫記録!$J:$J,$I$6,収穫記録!$F:$F,$H240,収穫記録!$B:$B,"&gt;="&amp;$I$3,収穫記録!$B:$B,"&lt;="&amp;$I$4)
/_xlfn.UNIQUE(_xlfn._xlws.FILTER($G:$G,$F:$F=$I$7))
/IF($I$8="総計",1,$J240/10)
),0)</f>
        <v/>
      </c>
      <c r="U240" s="58" t="str" cm="1">
        <f t="array" ref="U240">IFERROR(
IF(OR(U$11="",$H240=""),"",
SUMIFS(収穫記録!$P:$P,収穫記録!$D:$D,U$11,収穫記録!$I:$I,$I$5,収穫記録!$J:$J,$I$6,収穫記録!$F:$F,$H240,収穫記録!$B:$B,"&gt;="&amp;$I$3,収穫記録!$B:$B,"&lt;="&amp;$I$4)
/_xlfn.UNIQUE(_xlfn._xlws.FILTER($G:$G,$F:$F=$I$7))
/IF($I$8="総計",1,$J240/10)
),0)</f>
        <v/>
      </c>
      <c r="V240" s="58" t="str" cm="1">
        <f t="array" ref="V240">IFERROR(
IF(OR(V$11="",$H240=""),"",
SUMIFS(収穫記録!$P:$P,収穫記録!$D:$D,V$11,収穫記録!$I:$I,$I$5,収穫記録!$J:$J,$I$6,収穫記録!$F:$F,$H240,収穫記録!$B:$B,"&gt;="&amp;$I$3,収穫記録!$B:$B,"&lt;="&amp;$I$4)
/_xlfn.UNIQUE(_xlfn._xlws.FILTER($G:$G,$F:$F=$I$7))
/IF($I$8="総計",1,$J240/10)
),0)</f>
        <v/>
      </c>
      <c r="W240" s="58" t="str" cm="1">
        <f t="array" ref="W240">IFERROR(
IF(OR(W$11="",$H240=""),"",
SUMIFS(収穫記録!$P:$P,収穫記録!$D:$D,W$11,収穫記録!$I:$I,$I$5,収穫記録!$J:$J,$I$6,収穫記録!$F:$F,$H240,収穫記録!$B:$B,"&gt;="&amp;$I$3,収穫記録!$B:$B,"&lt;="&amp;$I$4)
/_xlfn.UNIQUE(_xlfn._xlws.FILTER($G:$G,$F:$F=$I$7))
/IF($I$8="総計",1,$J240/10)
),0)</f>
        <v/>
      </c>
    </row>
    <row r="241" spans="8:23">
      <c r="H241" s="27"/>
      <c r="I241" s="30"/>
      <c r="J241" s="57"/>
      <c r="K241" s="46" t="str">
        <f t="shared" si="3"/>
        <v/>
      </c>
      <c r="L241" s="47" cm="1">
        <f t="array" ref="L241">IFERROR(
IF(OR(L$11="",$H241=""),"",
SUMIFS(収穫記録!$P:$P,収穫記録!$D:$D,L$11,収穫記録!$I:$I,$I$5,収穫記録!$J:$J,$I$6,収穫記録!$F:$F,$H241,収穫記録!$B:$B,"&gt;="&amp;$I$3,収穫記録!$B:$B,"&lt;="&amp;$I$4)
/_xlfn.UNIQUE(_xlfn._xlws.FILTER($G:$G,$F:$F=$I$7))
/IF($I$8="総計",1,$J241/10)
),0)</f>
        <v>0</v>
      </c>
      <c r="M241" s="58" t="str" cm="1">
        <f t="array" ref="M241">IFERROR(
IF(OR(M$11="",$H241=""),"",
SUMIFS(収穫記録!$P:$P,収穫記録!$D:$D,M$11,収穫記録!$I:$I,$I$5,収穫記録!$J:$J,$I$6,収穫記録!$F:$F,$H241,収穫記録!$B:$B,"&gt;="&amp;$I$3,収穫記録!$B:$B,"&lt;="&amp;$I$4)
/_xlfn.UNIQUE(_xlfn._xlws.FILTER($G:$G,$F:$F=$I$7))
/IF($I$8="総計",1,$J241/10)
),0)</f>
        <v/>
      </c>
      <c r="N241" s="58" t="str" cm="1">
        <f t="array" ref="N241">IFERROR(
IF(OR(N$11="",$H241=""),"",
SUMIFS(収穫記録!$P:$P,収穫記録!$D:$D,N$11,収穫記録!$I:$I,$I$5,収穫記録!$J:$J,$I$6,収穫記録!$F:$F,$H241,収穫記録!$B:$B,"&gt;="&amp;$I$3,収穫記録!$B:$B,"&lt;="&amp;$I$4)
/_xlfn.UNIQUE(_xlfn._xlws.FILTER($G:$G,$F:$F=$I$7))
/IF($I$8="総計",1,$J241/10)
),0)</f>
        <v/>
      </c>
      <c r="O241" s="58" t="str" cm="1">
        <f t="array" ref="O241">IFERROR(
IF(OR(O$11="",$H241=""),"",
SUMIFS(収穫記録!$P:$P,収穫記録!$D:$D,O$11,収穫記録!$I:$I,$I$5,収穫記録!$J:$J,$I$6,収穫記録!$F:$F,$H241,収穫記録!$B:$B,"&gt;="&amp;$I$3,収穫記録!$B:$B,"&lt;="&amp;$I$4)
/_xlfn.UNIQUE(_xlfn._xlws.FILTER($G:$G,$F:$F=$I$7))
/IF($I$8="総計",1,$J241/10)
),0)</f>
        <v/>
      </c>
      <c r="P241" s="58" t="str" cm="1">
        <f t="array" ref="P241">IFERROR(
IF(OR(P$11="",$H241=""),"",
SUMIFS(収穫記録!$P:$P,収穫記録!$D:$D,P$11,収穫記録!$I:$I,$I$5,収穫記録!$J:$J,$I$6,収穫記録!$F:$F,$H241,収穫記録!$B:$B,"&gt;="&amp;$I$3,収穫記録!$B:$B,"&lt;="&amp;$I$4)
/_xlfn.UNIQUE(_xlfn._xlws.FILTER($G:$G,$F:$F=$I$7))
/IF($I$8="総計",1,$J241/10)
),0)</f>
        <v/>
      </c>
      <c r="Q241" s="58" t="str" cm="1">
        <f t="array" ref="Q241">IFERROR(
IF(OR(Q$11="",$H241=""),"",
SUMIFS(収穫記録!$P:$P,収穫記録!$D:$D,Q$11,収穫記録!$I:$I,$I$5,収穫記録!$J:$J,$I$6,収穫記録!$F:$F,$H241,収穫記録!$B:$B,"&gt;="&amp;$I$3,収穫記録!$B:$B,"&lt;="&amp;$I$4)
/_xlfn.UNIQUE(_xlfn._xlws.FILTER($G:$G,$F:$F=$I$7))
/IF($I$8="総計",1,$J241/10)
),0)</f>
        <v/>
      </c>
      <c r="R241" s="58" t="str" cm="1">
        <f t="array" ref="R241">IFERROR(
IF(OR(R$11="",$H241=""),"",
SUMIFS(収穫記録!$P:$P,収穫記録!$D:$D,R$11,収穫記録!$I:$I,$I$5,収穫記録!$J:$J,$I$6,収穫記録!$F:$F,$H241,収穫記録!$B:$B,"&gt;="&amp;$I$3,収穫記録!$B:$B,"&lt;="&amp;$I$4)
/_xlfn.UNIQUE(_xlfn._xlws.FILTER($G:$G,$F:$F=$I$7))
/IF($I$8="総計",1,$J241/10)
),0)</f>
        <v/>
      </c>
      <c r="S241" s="58" t="str" cm="1">
        <f t="array" ref="S241">IFERROR(
IF(OR(S$11="",$H241=""),"",
SUMIFS(収穫記録!$P:$P,収穫記録!$D:$D,S$11,収穫記録!$I:$I,$I$5,収穫記録!$J:$J,$I$6,収穫記録!$F:$F,$H241,収穫記録!$B:$B,"&gt;="&amp;$I$3,収穫記録!$B:$B,"&lt;="&amp;$I$4)
/_xlfn.UNIQUE(_xlfn._xlws.FILTER($G:$G,$F:$F=$I$7))
/IF($I$8="総計",1,$J241/10)
),0)</f>
        <v/>
      </c>
      <c r="T241" s="58" t="str" cm="1">
        <f t="array" ref="T241">IFERROR(
IF(OR(T$11="",$H241=""),"",
SUMIFS(収穫記録!$P:$P,収穫記録!$D:$D,T$11,収穫記録!$I:$I,$I$5,収穫記録!$J:$J,$I$6,収穫記録!$F:$F,$H241,収穫記録!$B:$B,"&gt;="&amp;$I$3,収穫記録!$B:$B,"&lt;="&amp;$I$4)
/_xlfn.UNIQUE(_xlfn._xlws.FILTER($G:$G,$F:$F=$I$7))
/IF($I$8="総計",1,$J241/10)
),0)</f>
        <v/>
      </c>
      <c r="U241" s="58" t="str" cm="1">
        <f t="array" ref="U241">IFERROR(
IF(OR(U$11="",$H241=""),"",
SUMIFS(収穫記録!$P:$P,収穫記録!$D:$D,U$11,収穫記録!$I:$I,$I$5,収穫記録!$J:$J,$I$6,収穫記録!$F:$F,$H241,収穫記録!$B:$B,"&gt;="&amp;$I$3,収穫記録!$B:$B,"&lt;="&amp;$I$4)
/_xlfn.UNIQUE(_xlfn._xlws.FILTER($G:$G,$F:$F=$I$7))
/IF($I$8="総計",1,$J241/10)
),0)</f>
        <v/>
      </c>
      <c r="V241" s="58" t="str" cm="1">
        <f t="array" ref="V241">IFERROR(
IF(OR(V$11="",$H241=""),"",
SUMIFS(収穫記録!$P:$P,収穫記録!$D:$D,V$11,収穫記録!$I:$I,$I$5,収穫記録!$J:$J,$I$6,収穫記録!$F:$F,$H241,収穫記録!$B:$B,"&gt;="&amp;$I$3,収穫記録!$B:$B,"&lt;="&amp;$I$4)
/_xlfn.UNIQUE(_xlfn._xlws.FILTER($G:$G,$F:$F=$I$7))
/IF($I$8="総計",1,$J241/10)
),0)</f>
        <v/>
      </c>
      <c r="W241" s="58" t="str" cm="1">
        <f t="array" ref="W241">IFERROR(
IF(OR(W$11="",$H241=""),"",
SUMIFS(収穫記録!$P:$P,収穫記録!$D:$D,W$11,収穫記録!$I:$I,$I$5,収穫記録!$J:$J,$I$6,収穫記録!$F:$F,$H241,収穫記録!$B:$B,"&gt;="&amp;$I$3,収穫記録!$B:$B,"&lt;="&amp;$I$4)
/_xlfn.UNIQUE(_xlfn._xlws.FILTER($G:$G,$F:$F=$I$7))
/IF($I$8="総計",1,$J241/10)
),0)</f>
        <v/>
      </c>
    </row>
    <row r="242" spans="8:23">
      <c r="H242" s="27"/>
      <c r="I242" s="30"/>
      <c r="J242" s="57"/>
      <c r="K242" s="46" t="str">
        <f t="shared" si="3"/>
        <v/>
      </c>
      <c r="L242" s="47" cm="1">
        <f t="array" ref="L242">IFERROR(
IF(OR(L$11="",$H242=""),"",
SUMIFS(収穫記録!$P:$P,収穫記録!$D:$D,L$11,収穫記録!$I:$I,$I$5,収穫記録!$J:$J,$I$6,収穫記録!$F:$F,$H242,収穫記録!$B:$B,"&gt;="&amp;$I$3,収穫記録!$B:$B,"&lt;="&amp;$I$4)
/_xlfn.UNIQUE(_xlfn._xlws.FILTER($G:$G,$F:$F=$I$7))
/IF($I$8="総計",1,$J242/10)
),0)</f>
        <v>0</v>
      </c>
      <c r="M242" s="58" t="str" cm="1">
        <f t="array" ref="M242">IFERROR(
IF(OR(M$11="",$H242=""),"",
SUMIFS(収穫記録!$P:$P,収穫記録!$D:$D,M$11,収穫記録!$I:$I,$I$5,収穫記録!$J:$J,$I$6,収穫記録!$F:$F,$H242,収穫記録!$B:$B,"&gt;="&amp;$I$3,収穫記録!$B:$B,"&lt;="&amp;$I$4)
/_xlfn.UNIQUE(_xlfn._xlws.FILTER($G:$G,$F:$F=$I$7))
/IF($I$8="総計",1,$J242/10)
),0)</f>
        <v/>
      </c>
      <c r="N242" s="58" t="str" cm="1">
        <f t="array" ref="N242">IFERROR(
IF(OR(N$11="",$H242=""),"",
SUMIFS(収穫記録!$P:$P,収穫記録!$D:$D,N$11,収穫記録!$I:$I,$I$5,収穫記録!$J:$J,$I$6,収穫記録!$F:$F,$H242,収穫記録!$B:$B,"&gt;="&amp;$I$3,収穫記録!$B:$B,"&lt;="&amp;$I$4)
/_xlfn.UNIQUE(_xlfn._xlws.FILTER($G:$G,$F:$F=$I$7))
/IF($I$8="総計",1,$J242/10)
),0)</f>
        <v/>
      </c>
      <c r="O242" s="58" t="str" cm="1">
        <f t="array" ref="O242">IFERROR(
IF(OR(O$11="",$H242=""),"",
SUMIFS(収穫記録!$P:$P,収穫記録!$D:$D,O$11,収穫記録!$I:$I,$I$5,収穫記録!$J:$J,$I$6,収穫記録!$F:$F,$H242,収穫記録!$B:$B,"&gt;="&amp;$I$3,収穫記録!$B:$B,"&lt;="&amp;$I$4)
/_xlfn.UNIQUE(_xlfn._xlws.FILTER($G:$G,$F:$F=$I$7))
/IF($I$8="総計",1,$J242/10)
),0)</f>
        <v/>
      </c>
      <c r="P242" s="58" t="str" cm="1">
        <f t="array" ref="P242">IFERROR(
IF(OR(P$11="",$H242=""),"",
SUMIFS(収穫記録!$P:$P,収穫記録!$D:$D,P$11,収穫記録!$I:$I,$I$5,収穫記録!$J:$J,$I$6,収穫記録!$F:$F,$H242,収穫記録!$B:$B,"&gt;="&amp;$I$3,収穫記録!$B:$B,"&lt;="&amp;$I$4)
/_xlfn.UNIQUE(_xlfn._xlws.FILTER($G:$G,$F:$F=$I$7))
/IF($I$8="総計",1,$J242/10)
),0)</f>
        <v/>
      </c>
      <c r="Q242" s="58" t="str" cm="1">
        <f t="array" ref="Q242">IFERROR(
IF(OR(Q$11="",$H242=""),"",
SUMIFS(収穫記録!$P:$P,収穫記録!$D:$D,Q$11,収穫記録!$I:$I,$I$5,収穫記録!$J:$J,$I$6,収穫記録!$F:$F,$H242,収穫記録!$B:$B,"&gt;="&amp;$I$3,収穫記録!$B:$B,"&lt;="&amp;$I$4)
/_xlfn.UNIQUE(_xlfn._xlws.FILTER($G:$G,$F:$F=$I$7))
/IF($I$8="総計",1,$J242/10)
),0)</f>
        <v/>
      </c>
      <c r="R242" s="58" t="str" cm="1">
        <f t="array" ref="R242">IFERROR(
IF(OR(R$11="",$H242=""),"",
SUMIFS(収穫記録!$P:$P,収穫記録!$D:$D,R$11,収穫記録!$I:$I,$I$5,収穫記録!$J:$J,$I$6,収穫記録!$F:$F,$H242,収穫記録!$B:$B,"&gt;="&amp;$I$3,収穫記録!$B:$B,"&lt;="&amp;$I$4)
/_xlfn.UNIQUE(_xlfn._xlws.FILTER($G:$G,$F:$F=$I$7))
/IF($I$8="総計",1,$J242/10)
),0)</f>
        <v/>
      </c>
      <c r="S242" s="58" t="str" cm="1">
        <f t="array" ref="S242">IFERROR(
IF(OR(S$11="",$H242=""),"",
SUMIFS(収穫記録!$P:$P,収穫記録!$D:$D,S$11,収穫記録!$I:$I,$I$5,収穫記録!$J:$J,$I$6,収穫記録!$F:$F,$H242,収穫記録!$B:$B,"&gt;="&amp;$I$3,収穫記録!$B:$B,"&lt;="&amp;$I$4)
/_xlfn.UNIQUE(_xlfn._xlws.FILTER($G:$G,$F:$F=$I$7))
/IF($I$8="総計",1,$J242/10)
),0)</f>
        <v/>
      </c>
      <c r="T242" s="58" t="str" cm="1">
        <f t="array" ref="T242">IFERROR(
IF(OR(T$11="",$H242=""),"",
SUMIFS(収穫記録!$P:$P,収穫記録!$D:$D,T$11,収穫記録!$I:$I,$I$5,収穫記録!$J:$J,$I$6,収穫記録!$F:$F,$H242,収穫記録!$B:$B,"&gt;="&amp;$I$3,収穫記録!$B:$B,"&lt;="&amp;$I$4)
/_xlfn.UNIQUE(_xlfn._xlws.FILTER($G:$G,$F:$F=$I$7))
/IF($I$8="総計",1,$J242/10)
),0)</f>
        <v/>
      </c>
      <c r="U242" s="58" t="str" cm="1">
        <f t="array" ref="U242">IFERROR(
IF(OR(U$11="",$H242=""),"",
SUMIFS(収穫記録!$P:$P,収穫記録!$D:$D,U$11,収穫記録!$I:$I,$I$5,収穫記録!$J:$J,$I$6,収穫記録!$F:$F,$H242,収穫記録!$B:$B,"&gt;="&amp;$I$3,収穫記録!$B:$B,"&lt;="&amp;$I$4)
/_xlfn.UNIQUE(_xlfn._xlws.FILTER($G:$G,$F:$F=$I$7))
/IF($I$8="総計",1,$J242/10)
),0)</f>
        <v/>
      </c>
      <c r="V242" s="58" t="str" cm="1">
        <f t="array" ref="V242">IFERROR(
IF(OR(V$11="",$H242=""),"",
SUMIFS(収穫記録!$P:$P,収穫記録!$D:$D,V$11,収穫記録!$I:$I,$I$5,収穫記録!$J:$J,$I$6,収穫記録!$F:$F,$H242,収穫記録!$B:$B,"&gt;="&amp;$I$3,収穫記録!$B:$B,"&lt;="&amp;$I$4)
/_xlfn.UNIQUE(_xlfn._xlws.FILTER($G:$G,$F:$F=$I$7))
/IF($I$8="総計",1,$J242/10)
),0)</f>
        <v/>
      </c>
      <c r="W242" s="58" t="str" cm="1">
        <f t="array" ref="W242">IFERROR(
IF(OR(W$11="",$H242=""),"",
SUMIFS(収穫記録!$P:$P,収穫記録!$D:$D,W$11,収穫記録!$I:$I,$I$5,収穫記録!$J:$J,$I$6,収穫記録!$F:$F,$H242,収穫記録!$B:$B,"&gt;="&amp;$I$3,収穫記録!$B:$B,"&lt;="&amp;$I$4)
/_xlfn.UNIQUE(_xlfn._xlws.FILTER($G:$G,$F:$F=$I$7))
/IF($I$8="総計",1,$J242/10)
),0)</f>
        <v/>
      </c>
    </row>
    <row r="243" spans="8:23">
      <c r="H243" s="27"/>
      <c r="I243" s="30"/>
      <c r="J243" s="57"/>
      <c r="K243" s="46" t="str">
        <f t="shared" si="3"/>
        <v/>
      </c>
      <c r="L243" s="47" cm="1">
        <f t="array" ref="L243">IFERROR(
IF(OR(L$11="",$H243=""),"",
SUMIFS(収穫記録!$P:$P,収穫記録!$D:$D,L$11,収穫記録!$I:$I,$I$5,収穫記録!$J:$J,$I$6,収穫記録!$F:$F,$H243,収穫記録!$B:$B,"&gt;="&amp;$I$3,収穫記録!$B:$B,"&lt;="&amp;$I$4)
/_xlfn.UNIQUE(_xlfn._xlws.FILTER($G:$G,$F:$F=$I$7))
/IF($I$8="総計",1,$J243/10)
),0)</f>
        <v>0</v>
      </c>
      <c r="M243" s="58" t="str" cm="1">
        <f t="array" ref="M243">IFERROR(
IF(OR(M$11="",$H243=""),"",
SUMIFS(収穫記録!$P:$P,収穫記録!$D:$D,M$11,収穫記録!$I:$I,$I$5,収穫記録!$J:$J,$I$6,収穫記録!$F:$F,$H243,収穫記録!$B:$B,"&gt;="&amp;$I$3,収穫記録!$B:$B,"&lt;="&amp;$I$4)
/_xlfn.UNIQUE(_xlfn._xlws.FILTER($G:$G,$F:$F=$I$7))
/IF($I$8="総計",1,$J243/10)
),0)</f>
        <v/>
      </c>
      <c r="N243" s="58" t="str" cm="1">
        <f t="array" ref="N243">IFERROR(
IF(OR(N$11="",$H243=""),"",
SUMIFS(収穫記録!$P:$P,収穫記録!$D:$D,N$11,収穫記録!$I:$I,$I$5,収穫記録!$J:$J,$I$6,収穫記録!$F:$F,$H243,収穫記録!$B:$B,"&gt;="&amp;$I$3,収穫記録!$B:$B,"&lt;="&amp;$I$4)
/_xlfn.UNIQUE(_xlfn._xlws.FILTER($G:$G,$F:$F=$I$7))
/IF($I$8="総計",1,$J243/10)
),0)</f>
        <v/>
      </c>
      <c r="O243" s="58" t="str" cm="1">
        <f t="array" ref="O243">IFERROR(
IF(OR(O$11="",$H243=""),"",
SUMIFS(収穫記録!$P:$P,収穫記録!$D:$D,O$11,収穫記録!$I:$I,$I$5,収穫記録!$J:$J,$I$6,収穫記録!$F:$F,$H243,収穫記録!$B:$B,"&gt;="&amp;$I$3,収穫記録!$B:$B,"&lt;="&amp;$I$4)
/_xlfn.UNIQUE(_xlfn._xlws.FILTER($G:$G,$F:$F=$I$7))
/IF($I$8="総計",1,$J243/10)
),0)</f>
        <v/>
      </c>
      <c r="P243" s="58" t="str" cm="1">
        <f t="array" ref="P243">IFERROR(
IF(OR(P$11="",$H243=""),"",
SUMIFS(収穫記録!$P:$P,収穫記録!$D:$D,P$11,収穫記録!$I:$I,$I$5,収穫記録!$J:$J,$I$6,収穫記録!$F:$F,$H243,収穫記録!$B:$B,"&gt;="&amp;$I$3,収穫記録!$B:$B,"&lt;="&amp;$I$4)
/_xlfn.UNIQUE(_xlfn._xlws.FILTER($G:$G,$F:$F=$I$7))
/IF($I$8="総計",1,$J243/10)
),0)</f>
        <v/>
      </c>
      <c r="Q243" s="58" t="str" cm="1">
        <f t="array" ref="Q243">IFERROR(
IF(OR(Q$11="",$H243=""),"",
SUMIFS(収穫記録!$P:$P,収穫記録!$D:$D,Q$11,収穫記録!$I:$I,$I$5,収穫記録!$J:$J,$I$6,収穫記録!$F:$F,$H243,収穫記録!$B:$B,"&gt;="&amp;$I$3,収穫記録!$B:$B,"&lt;="&amp;$I$4)
/_xlfn.UNIQUE(_xlfn._xlws.FILTER($G:$G,$F:$F=$I$7))
/IF($I$8="総計",1,$J243/10)
),0)</f>
        <v/>
      </c>
      <c r="R243" s="58" t="str" cm="1">
        <f t="array" ref="R243">IFERROR(
IF(OR(R$11="",$H243=""),"",
SUMIFS(収穫記録!$P:$P,収穫記録!$D:$D,R$11,収穫記録!$I:$I,$I$5,収穫記録!$J:$J,$I$6,収穫記録!$F:$F,$H243,収穫記録!$B:$B,"&gt;="&amp;$I$3,収穫記録!$B:$B,"&lt;="&amp;$I$4)
/_xlfn.UNIQUE(_xlfn._xlws.FILTER($G:$G,$F:$F=$I$7))
/IF($I$8="総計",1,$J243/10)
),0)</f>
        <v/>
      </c>
      <c r="S243" s="58" t="str" cm="1">
        <f t="array" ref="S243">IFERROR(
IF(OR(S$11="",$H243=""),"",
SUMIFS(収穫記録!$P:$P,収穫記録!$D:$D,S$11,収穫記録!$I:$I,$I$5,収穫記録!$J:$J,$I$6,収穫記録!$F:$F,$H243,収穫記録!$B:$B,"&gt;="&amp;$I$3,収穫記録!$B:$B,"&lt;="&amp;$I$4)
/_xlfn.UNIQUE(_xlfn._xlws.FILTER($G:$G,$F:$F=$I$7))
/IF($I$8="総計",1,$J243/10)
),0)</f>
        <v/>
      </c>
      <c r="T243" s="58" t="str" cm="1">
        <f t="array" ref="T243">IFERROR(
IF(OR(T$11="",$H243=""),"",
SUMIFS(収穫記録!$P:$P,収穫記録!$D:$D,T$11,収穫記録!$I:$I,$I$5,収穫記録!$J:$J,$I$6,収穫記録!$F:$F,$H243,収穫記録!$B:$B,"&gt;="&amp;$I$3,収穫記録!$B:$B,"&lt;="&amp;$I$4)
/_xlfn.UNIQUE(_xlfn._xlws.FILTER($G:$G,$F:$F=$I$7))
/IF($I$8="総計",1,$J243/10)
),0)</f>
        <v/>
      </c>
      <c r="U243" s="58" t="str" cm="1">
        <f t="array" ref="U243">IFERROR(
IF(OR(U$11="",$H243=""),"",
SUMIFS(収穫記録!$P:$P,収穫記録!$D:$D,U$11,収穫記録!$I:$I,$I$5,収穫記録!$J:$J,$I$6,収穫記録!$F:$F,$H243,収穫記録!$B:$B,"&gt;="&amp;$I$3,収穫記録!$B:$B,"&lt;="&amp;$I$4)
/_xlfn.UNIQUE(_xlfn._xlws.FILTER($G:$G,$F:$F=$I$7))
/IF($I$8="総計",1,$J243/10)
),0)</f>
        <v/>
      </c>
      <c r="V243" s="58" t="str" cm="1">
        <f t="array" ref="V243">IFERROR(
IF(OR(V$11="",$H243=""),"",
SUMIFS(収穫記録!$P:$P,収穫記録!$D:$D,V$11,収穫記録!$I:$I,$I$5,収穫記録!$J:$J,$I$6,収穫記録!$F:$F,$H243,収穫記録!$B:$B,"&gt;="&amp;$I$3,収穫記録!$B:$B,"&lt;="&amp;$I$4)
/_xlfn.UNIQUE(_xlfn._xlws.FILTER($G:$G,$F:$F=$I$7))
/IF($I$8="総計",1,$J243/10)
),0)</f>
        <v/>
      </c>
      <c r="W243" s="58" t="str" cm="1">
        <f t="array" ref="W243">IFERROR(
IF(OR(W$11="",$H243=""),"",
SUMIFS(収穫記録!$P:$P,収穫記録!$D:$D,W$11,収穫記録!$I:$I,$I$5,収穫記録!$J:$J,$I$6,収穫記録!$F:$F,$H243,収穫記録!$B:$B,"&gt;="&amp;$I$3,収穫記録!$B:$B,"&lt;="&amp;$I$4)
/_xlfn.UNIQUE(_xlfn._xlws.FILTER($G:$G,$F:$F=$I$7))
/IF($I$8="総計",1,$J243/10)
),0)</f>
        <v/>
      </c>
    </row>
    <row r="244" spans="8:23">
      <c r="H244" s="27"/>
      <c r="I244" s="30"/>
      <c r="J244" s="57"/>
      <c r="K244" s="46" t="str">
        <f t="shared" si="3"/>
        <v/>
      </c>
      <c r="L244" s="47" cm="1">
        <f t="array" ref="L244">IFERROR(
IF(OR(L$11="",$H244=""),"",
SUMIFS(収穫記録!$P:$P,収穫記録!$D:$D,L$11,収穫記録!$I:$I,$I$5,収穫記録!$J:$J,$I$6,収穫記録!$F:$F,$H244,収穫記録!$B:$B,"&gt;="&amp;$I$3,収穫記録!$B:$B,"&lt;="&amp;$I$4)
/_xlfn.UNIQUE(_xlfn._xlws.FILTER($G:$G,$F:$F=$I$7))
/IF($I$8="総計",1,$J244/10)
),0)</f>
        <v>0</v>
      </c>
      <c r="M244" s="58" t="str" cm="1">
        <f t="array" ref="M244">IFERROR(
IF(OR(M$11="",$H244=""),"",
SUMIFS(収穫記録!$P:$P,収穫記録!$D:$D,M$11,収穫記録!$I:$I,$I$5,収穫記録!$J:$J,$I$6,収穫記録!$F:$F,$H244,収穫記録!$B:$B,"&gt;="&amp;$I$3,収穫記録!$B:$B,"&lt;="&amp;$I$4)
/_xlfn.UNIQUE(_xlfn._xlws.FILTER($G:$G,$F:$F=$I$7))
/IF($I$8="総計",1,$J244/10)
),0)</f>
        <v/>
      </c>
      <c r="N244" s="58" t="str" cm="1">
        <f t="array" ref="N244">IFERROR(
IF(OR(N$11="",$H244=""),"",
SUMIFS(収穫記録!$P:$P,収穫記録!$D:$D,N$11,収穫記録!$I:$I,$I$5,収穫記録!$J:$J,$I$6,収穫記録!$F:$F,$H244,収穫記録!$B:$B,"&gt;="&amp;$I$3,収穫記録!$B:$B,"&lt;="&amp;$I$4)
/_xlfn.UNIQUE(_xlfn._xlws.FILTER($G:$G,$F:$F=$I$7))
/IF($I$8="総計",1,$J244/10)
),0)</f>
        <v/>
      </c>
      <c r="O244" s="58" t="str" cm="1">
        <f t="array" ref="O244">IFERROR(
IF(OR(O$11="",$H244=""),"",
SUMIFS(収穫記録!$P:$P,収穫記録!$D:$D,O$11,収穫記録!$I:$I,$I$5,収穫記録!$J:$J,$I$6,収穫記録!$F:$F,$H244,収穫記録!$B:$B,"&gt;="&amp;$I$3,収穫記録!$B:$B,"&lt;="&amp;$I$4)
/_xlfn.UNIQUE(_xlfn._xlws.FILTER($G:$G,$F:$F=$I$7))
/IF($I$8="総計",1,$J244/10)
),0)</f>
        <v/>
      </c>
      <c r="P244" s="58" t="str" cm="1">
        <f t="array" ref="P244">IFERROR(
IF(OR(P$11="",$H244=""),"",
SUMIFS(収穫記録!$P:$P,収穫記録!$D:$D,P$11,収穫記録!$I:$I,$I$5,収穫記録!$J:$J,$I$6,収穫記録!$F:$F,$H244,収穫記録!$B:$B,"&gt;="&amp;$I$3,収穫記録!$B:$B,"&lt;="&amp;$I$4)
/_xlfn.UNIQUE(_xlfn._xlws.FILTER($G:$G,$F:$F=$I$7))
/IF($I$8="総計",1,$J244/10)
),0)</f>
        <v/>
      </c>
      <c r="Q244" s="58" t="str" cm="1">
        <f t="array" ref="Q244">IFERROR(
IF(OR(Q$11="",$H244=""),"",
SUMIFS(収穫記録!$P:$P,収穫記録!$D:$D,Q$11,収穫記録!$I:$I,$I$5,収穫記録!$J:$J,$I$6,収穫記録!$F:$F,$H244,収穫記録!$B:$B,"&gt;="&amp;$I$3,収穫記録!$B:$B,"&lt;="&amp;$I$4)
/_xlfn.UNIQUE(_xlfn._xlws.FILTER($G:$G,$F:$F=$I$7))
/IF($I$8="総計",1,$J244/10)
),0)</f>
        <v/>
      </c>
      <c r="R244" s="58" t="str" cm="1">
        <f t="array" ref="R244">IFERROR(
IF(OR(R$11="",$H244=""),"",
SUMIFS(収穫記録!$P:$P,収穫記録!$D:$D,R$11,収穫記録!$I:$I,$I$5,収穫記録!$J:$J,$I$6,収穫記録!$F:$F,$H244,収穫記録!$B:$B,"&gt;="&amp;$I$3,収穫記録!$B:$B,"&lt;="&amp;$I$4)
/_xlfn.UNIQUE(_xlfn._xlws.FILTER($G:$G,$F:$F=$I$7))
/IF($I$8="総計",1,$J244/10)
),0)</f>
        <v/>
      </c>
      <c r="S244" s="58" t="str" cm="1">
        <f t="array" ref="S244">IFERROR(
IF(OR(S$11="",$H244=""),"",
SUMIFS(収穫記録!$P:$P,収穫記録!$D:$D,S$11,収穫記録!$I:$I,$I$5,収穫記録!$J:$J,$I$6,収穫記録!$F:$F,$H244,収穫記録!$B:$B,"&gt;="&amp;$I$3,収穫記録!$B:$B,"&lt;="&amp;$I$4)
/_xlfn.UNIQUE(_xlfn._xlws.FILTER($G:$G,$F:$F=$I$7))
/IF($I$8="総計",1,$J244/10)
),0)</f>
        <v/>
      </c>
      <c r="T244" s="58" t="str" cm="1">
        <f t="array" ref="T244">IFERROR(
IF(OR(T$11="",$H244=""),"",
SUMIFS(収穫記録!$P:$P,収穫記録!$D:$D,T$11,収穫記録!$I:$I,$I$5,収穫記録!$J:$J,$I$6,収穫記録!$F:$F,$H244,収穫記録!$B:$B,"&gt;="&amp;$I$3,収穫記録!$B:$B,"&lt;="&amp;$I$4)
/_xlfn.UNIQUE(_xlfn._xlws.FILTER($G:$G,$F:$F=$I$7))
/IF($I$8="総計",1,$J244/10)
),0)</f>
        <v/>
      </c>
      <c r="U244" s="58" t="str" cm="1">
        <f t="array" ref="U244">IFERROR(
IF(OR(U$11="",$H244=""),"",
SUMIFS(収穫記録!$P:$P,収穫記録!$D:$D,U$11,収穫記録!$I:$I,$I$5,収穫記録!$J:$J,$I$6,収穫記録!$F:$F,$H244,収穫記録!$B:$B,"&gt;="&amp;$I$3,収穫記録!$B:$B,"&lt;="&amp;$I$4)
/_xlfn.UNIQUE(_xlfn._xlws.FILTER($G:$G,$F:$F=$I$7))
/IF($I$8="総計",1,$J244/10)
),0)</f>
        <v/>
      </c>
      <c r="V244" s="58" t="str" cm="1">
        <f t="array" ref="V244">IFERROR(
IF(OR(V$11="",$H244=""),"",
SUMIFS(収穫記録!$P:$P,収穫記録!$D:$D,V$11,収穫記録!$I:$I,$I$5,収穫記録!$J:$J,$I$6,収穫記録!$F:$F,$H244,収穫記録!$B:$B,"&gt;="&amp;$I$3,収穫記録!$B:$B,"&lt;="&amp;$I$4)
/_xlfn.UNIQUE(_xlfn._xlws.FILTER($G:$G,$F:$F=$I$7))
/IF($I$8="総計",1,$J244/10)
),0)</f>
        <v/>
      </c>
      <c r="W244" s="58" t="str" cm="1">
        <f t="array" ref="W244">IFERROR(
IF(OR(W$11="",$H244=""),"",
SUMIFS(収穫記録!$P:$P,収穫記録!$D:$D,W$11,収穫記録!$I:$I,$I$5,収穫記録!$J:$J,$I$6,収穫記録!$F:$F,$H244,収穫記録!$B:$B,"&gt;="&amp;$I$3,収穫記録!$B:$B,"&lt;="&amp;$I$4)
/_xlfn.UNIQUE(_xlfn._xlws.FILTER($G:$G,$F:$F=$I$7))
/IF($I$8="総計",1,$J244/10)
),0)</f>
        <v/>
      </c>
    </row>
    <row r="245" spans="8:23">
      <c r="H245" s="27"/>
      <c r="I245" s="30"/>
      <c r="J245" s="57"/>
      <c r="K245" s="46" t="str">
        <f t="shared" si="3"/>
        <v/>
      </c>
      <c r="L245" s="47" cm="1">
        <f t="array" ref="L245">IFERROR(
IF(OR(L$11="",$H245=""),"",
SUMIFS(収穫記録!$P:$P,収穫記録!$D:$D,L$11,収穫記録!$I:$I,$I$5,収穫記録!$J:$J,$I$6,収穫記録!$F:$F,$H245,収穫記録!$B:$B,"&gt;="&amp;$I$3,収穫記録!$B:$B,"&lt;="&amp;$I$4)
/_xlfn.UNIQUE(_xlfn._xlws.FILTER($G:$G,$F:$F=$I$7))
/IF($I$8="総計",1,$J245/10)
),0)</f>
        <v>0</v>
      </c>
      <c r="M245" s="58" t="str" cm="1">
        <f t="array" ref="M245">IFERROR(
IF(OR(M$11="",$H245=""),"",
SUMIFS(収穫記録!$P:$P,収穫記録!$D:$D,M$11,収穫記録!$I:$I,$I$5,収穫記録!$J:$J,$I$6,収穫記録!$F:$F,$H245,収穫記録!$B:$B,"&gt;="&amp;$I$3,収穫記録!$B:$B,"&lt;="&amp;$I$4)
/_xlfn.UNIQUE(_xlfn._xlws.FILTER($G:$G,$F:$F=$I$7))
/IF($I$8="総計",1,$J245/10)
),0)</f>
        <v/>
      </c>
      <c r="N245" s="58" t="str" cm="1">
        <f t="array" ref="N245">IFERROR(
IF(OR(N$11="",$H245=""),"",
SUMIFS(収穫記録!$P:$P,収穫記録!$D:$D,N$11,収穫記録!$I:$I,$I$5,収穫記録!$J:$J,$I$6,収穫記録!$F:$F,$H245,収穫記録!$B:$B,"&gt;="&amp;$I$3,収穫記録!$B:$B,"&lt;="&amp;$I$4)
/_xlfn.UNIQUE(_xlfn._xlws.FILTER($G:$G,$F:$F=$I$7))
/IF($I$8="総計",1,$J245/10)
),0)</f>
        <v/>
      </c>
      <c r="O245" s="58" t="str" cm="1">
        <f t="array" ref="O245">IFERROR(
IF(OR(O$11="",$H245=""),"",
SUMIFS(収穫記録!$P:$P,収穫記録!$D:$D,O$11,収穫記録!$I:$I,$I$5,収穫記録!$J:$J,$I$6,収穫記録!$F:$F,$H245,収穫記録!$B:$B,"&gt;="&amp;$I$3,収穫記録!$B:$B,"&lt;="&amp;$I$4)
/_xlfn.UNIQUE(_xlfn._xlws.FILTER($G:$G,$F:$F=$I$7))
/IF($I$8="総計",1,$J245/10)
),0)</f>
        <v/>
      </c>
      <c r="P245" s="58" t="str" cm="1">
        <f t="array" ref="P245">IFERROR(
IF(OR(P$11="",$H245=""),"",
SUMIFS(収穫記録!$P:$P,収穫記録!$D:$D,P$11,収穫記録!$I:$I,$I$5,収穫記録!$J:$J,$I$6,収穫記録!$F:$F,$H245,収穫記録!$B:$B,"&gt;="&amp;$I$3,収穫記録!$B:$B,"&lt;="&amp;$I$4)
/_xlfn.UNIQUE(_xlfn._xlws.FILTER($G:$G,$F:$F=$I$7))
/IF($I$8="総計",1,$J245/10)
),0)</f>
        <v/>
      </c>
      <c r="Q245" s="58" t="str" cm="1">
        <f t="array" ref="Q245">IFERROR(
IF(OR(Q$11="",$H245=""),"",
SUMIFS(収穫記録!$P:$P,収穫記録!$D:$D,Q$11,収穫記録!$I:$I,$I$5,収穫記録!$J:$J,$I$6,収穫記録!$F:$F,$H245,収穫記録!$B:$B,"&gt;="&amp;$I$3,収穫記録!$B:$B,"&lt;="&amp;$I$4)
/_xlfn.UNIQUE(_xlfn._xlws.FILTER($G:$G,$F:$F=$I$7))
/IF($I$8="総計",1,$J245/10)
),0)</f>
        <v/>
      </c>
      <c r="R245" s="58" t="str" cm="1">
        <f t="array" ref="R245">IFERROR(
IF(OR(R$11="",$H245=""),"",
SUMIFS(収穫記録!$P:$P,収穫記録!$D:$D,R$11,収穫記録!$I:$I,$I$5,収穫記録!$J:$J,$I$6,収穫記録!$F:$F,$H245,収穫記録!$B:$B,"&gt;="&amp;$I$3,収穫記録!$B:$B,"&lt;="&amp;$I$4)
/_xlfn.UNIQUE(_xlfn._xlws.FILTER($G:$G,$F:$F=$I$7))
/IF($I$8="総計",1,$J245/10)
),0)</f>
        <v/>
      </c>
      <c r="S245" s="58" t="str" cm="1">
        <f t="array" ref="S245">IFERROR(
IF(OR(S$11="",$H245=""),"",
SUMIFS(収穫記録!$P:$P,収穫記録!$D:$D,S$11,収穫記録!$I:$I,$I$5,収穫記録!$J:$J,$I$6,収穫記録!$F:$F,$H245,収穫記録!$B:$B,"&gt;="&amp;$I$3,収穫記録!$B:$B,"&lt;="&amp;$I$4)
/_xlfn.UNIQUE(_xlfn._xlws.FILTER($G:$G,$F:$F=$I$7))
/IF($I$8="総計",1,$J245/10)
),0)</f>
        <v/>
      </c>
      <c r="T245" s="58" t="str" cm="1">
        <f t="array" ref="T245">IFERROR(
IF(OR(T$11="",$H245=""),"",
SUMIFS(収穫記録!$P:$P,収穫記録!$D:$D,T$11,収穫記録!$I:$I,$I$5,収穫記録!$J:$J,$I$6,収穫記録!$F:$F,$H245,収穫記録!$B:$B,"&gt;="&amp;$I$3,収穫記録!$B:$B,"&lt;="&amp;$I$4)
/_xlfn.UNIQUE(_xlfn._xlws.FILTER($G:$G,$F:$F=$I$7))
/IF($I$8="総計",1,$J245/10)
),0)</f>
        <v/>
      </c>
      <c r="U245" s="58" t="str" cm="1">
        <f t="array" ref="U245">IFERROR(
IF(OR(U$11="",$H245=""),"",
SUMIFS(収穫記録!$P:$P,収穫記録!$D:$D,U$11,収穫記録!$I:$I,$I$5,収穫記録!$J:$J,$I$6,収穫記録!$F:$F,$H245,収穫記録!$B:$B,"&gt;="&amp;$I$3,収穫記録!$B:$B,"&lt;="&amp;$I$4)
/_xlfn.UNIQUE(_xlfn._xlws.FILTER($G:$G,$F:$F=$I$7))
/IF($I$8="総計",1,$J245/10)
),0)</f>
        <v/>
      </c>
      <c r="V245" s="58" t="str" cm="1">
        <f t="array" ref="V245">IFERROR(
IF(OR(V$11="",$H245=""),"",
SUMIFS(収穫記録!$P:$P,収穫記録!$D:$D,V$11,収穫記録!$I:$I,$I$5,収穫記録!$J:$J,$I$6,収穫記録!$F:$F,$H245,収穫記録!$B:$B,"&gt;="&amp;$I$3,収穫記録!$B:$B,"&lt;="&amp;$I$4)
/_xlfn.UNIQUE(_xlfn._xlws.FILTER($G:$G,$F:$F=$I$7))
/IF($I$8="総計",1,$J245/10)
),0)</f>
        <v/>
      </c>
      <c r="W245" s="58" t="str" cm="1">
        <f t="array" ref="W245">IFERROR(
IF(OR(W$11="",$H245=""),"",
SUMIFS(収穫記録!$P:$P,収穫記録!$D:$D,W$11,収穫記録!$I:$I,$I$5,収穫記録!$J:$J,$I$6,収穫記録!$F:$F,$H245,収穫記録!$B:$B,"&gt;="&amp;$I$3,収穫記録!$B:$B,"&lt;="&amp;$I$4)
/_xlfn.UNIQUE(_xlfn._xlws.FILTER($G:$G,$F:$F=$I$7))
/IF($I$8="総計",1,$J245/10)
),0)</f>
        <v/>
      </c>
    </row>
    <row r="246" spans="8:23">
      <c r="H246" s="27"/>
      <c r="I246" s="30"/>
      <c r="J246" s="57"/>
      <c r="K246" s="46" t="str">
        <f t="shared" si="3"/>
        <v/>
      </c>
      <c r="L246" s="47" cm="1">
        <f t="array" ref="L246">IFERROR(
IF(OR(L$11="",$H246=""),"",
SUMIFS(収穫記録!$P:$P,収穫記録!$D:$D,L$11,収穫記録!$I:$I,$I$5,収穫記録!$J:$J,$I$6,収穫記録!$F:$F,$H246,収穫記録!$B:$B,"&gt;="&amp;$I$3,収穫記録!$B:$B,"&lt;="&amp;$I$4)
/_xlfn.UNIQUE(_xlfn._xlws.FILTER($G:$G,$F:$F=$I$7))
/IF($I$8="総計",1,$J246/10)
),0)</f>
        <v>0</v>
      </c>
      <c r="M246" s="58" t="str" cm="1">
        <f t="array" ref="M246">IFERROR(
IF(OR(M$11="",$H246=""),"",
SUMIFS(収穫記録!$P:$P,収穫記録!$D:$D,M$11,収穫記録!$I:$I,$I$5,収穫記録!$J:$J,$I$6,収穫記録!$F:$F,$H246,収穫記録!$B:$B,"&gt;="&amp;$I$3,収穫記録!$B:$B,"&lt;="&amp;$I$4)
/_xlfn.UNIQUE(_xlfn._xlws.FILTER($G:$G,$F:$F=$I$7))
/IF($I$8="総計",1,$J246/10)
),0)</f>
        <v/>
      </c>
      <c r="N246" s="58" t="str" cm="1">
        <f t="array" ref="N246">IFERROR(
IF(OR(N$11="",$H246=""),"",
SUMIFS(収穫記録!$P:$P,収穫記録!$D:$D,N$11,収穫記録!$I:$I,$I$5,収穫記録!$J:$J,$I$6,収穫記録!$F:$F,$H246,収穫記録!$B:$B,"&gt;="&amp;$I$3,収穫記録!$B:$B,"&lt;="&amp;$I$4)
/_xlfn.UNIQUE(_xlfn._xlws.FILTER($G:$G,$F:$F=$I$7))
/IF($I$8="総計",1,$J246/10)
),0)</f>
        <v/>
      </c>
      <c r="O246" s="58" t="str" cm="1">
        <f t="array" ref="O246">IFERROR(
IF(OR(O$11="",$H246=""),"",
SUMIFS(収穫記録!$P:$P,収穫記録!$D:$D,O$11,収穫記録!$I:$I,$I$5,収穫記録!$J:$J,$I$6,収穫記録!$F:$F,$H246,収穫記録!$B:$B,"&gt;="&amp;$I$3,収穫記録!$B:$B,"&lt;="&amp;$I$4)
/_xlfn.UNIQUE(_xlfn._xlws.FILTER($G:$G,$F:$F=$I$7))
/IF($I$8="総計",1,$J246/10)
),0)</f>
        <v/>
      </c>
      <c r="P246" s="58" t="str" cm="1">
        <f t="array" ref="P246">IFERROR(
IF(OR(P$11="",$H246=""),"",
SUMIFS(収穫記録!$P:$P,収穫記録!$D:$D,P$11,収穫記録!$I:$I,$I$5,収穫記録!$J:$J,$I$6,収穫記録!$F:$F,$H246,収穫記録!$B:$B,"&gt;="&amp;$I$3,収穫記録!$B:$B,"&lt;="&amp;$I$4)
/_xlfn.UNIQUE(_xlfn._xlws.FILTER($G:$G,$F:$F=$I$7))
/IF($I$8="総計",1,$J246/10)
),0)</f>
        <v/>
      </c>
      <c r="Q246" s="58" t="str" cm="1">
        <f t="array" ref="Q246">IFERROR(
IF(OR(Q$11="",$H246=""),"",
SUMIFS(収穫記録!$P:$P,収穫記録!$D:$D,Q$11,収穫記録!$I:$I,$I$5,収穫記録!$J:$J,$I$6,収穫記録!$F:$F,$H246,収穫記録!$B:$B,"&gt;="&amp;$I$3,収穫記録!$B:$B,"&lt;="&amp;$I$4)
/_xlfn.UNIQUE(_xlfn._xlws.FILTER($G:$G,$F:$F=$I$7))
/IF($I$8="総計",1,$J246/10)
),0)</f>
        <v/>
      </c>
      <c r="R246" s="58" t="str" cm="1">
        <f t="array" ref="R246">IFERROR(
IF(OR(R$11="",$H246=""),"",
SUMIFS(収穫記録!$P:$P,収穫記録!$D:$D,R$11,収穫記録!$I:$I,$I$5,収穫記録!$J:$J,$I$6,収穫記録!$F:$F,$H246,収穫記録!$B:$B,"&gt;="&amp;$I$3,収穫記録!$B:$B,"&lt;="&amp;$I$4)
/_xlfn.UNIQUE(_xlfn._xlws.FILTER($G:$G,$F:$F=$I$7))
/IF($I$8="総計",1,$J246/10)
),0)</f>
        <v/>
      </c>
      <c r="S246" s="58" t="str" cm="1">
        <f t="array" ref="S246">IFERROR(
IF(OR(S$11="",$H246=""),"",
SUMIFS(収穫記録!$P:$P,収穫記録!$D:$D,S$11,収穫記録!$I:$I,$I$5,収穫記録!$J:$J,$I$6,収穫記録!$F:$F,$H246,収穫記録!$B:$B,"&gt;="&amp;$I$3,収穫記録!$B:$B,"&lt;="&amp;$I$4)
/_xlfn.UNIQUE(_xlfn._xlws.FILTER($G:$G,$F:$F=$I$7))
/IF($I$8="総計",1,$J246/10)
),0)</f>
        <v/>
      </c>
      <c r="T246" s="58" t="str" cm="1">
        <f t="array" ref="T246">IFERROR(
IF(OR(T$11="",$H246=""),"",
SUMIFS(収穫記録!$P:$P,収穫記録!$D:$D,T$11,収穫記録!$I:$I,$I$5,収穫記録!$J:$J,$I$6,収穫記録!$F:$F,$H246,収穫記録!$B:$B,"&gt;="&amp;$I$3,収穫記録!$B:$B,"&lt;="&amp;$I$4)
/_xlfn.UNIQUE(_xlfn._xlws.FILTER($G:$G,$F:$F=$I$7))
/IF($I$8="総計",1,$J246/10)
),0)</f>
        <v/>
      </c>
      <c r="U246" s="58" t="str" cm="1">
        <f t="array" ref="U246">IFERROR(
IF(OR(U$11="",$H246=""),"",
SUMIFS(収穫記録!$P:$P,収穫記録!$D:$D,U$11,収穫記録!$I:$I,$I$5,収穫記録!$J:$J,$I$6,収穫記録!$F:$F,$H246,収穫記録!$B:$B,"&gt;="&amp;$I$3,収穫記録!$B:$B,"&lt;="&amp;$I$4)
/_xlfn.UNIQUE(_xlfn._xlws.FILTER($G:$G,$F:$F=$I$7))
/IF($I$8="総計",1,$J246/10)
),0)</f>
        <v/>
      </c>
      <c r="V246" s="58" t="str" cm="1">
        <f t="array" ref="V246">IFERROR(
IF(OR(V$11="",$H246=""),"",
SUMIFS(収穫記録!$P:$P,収穫記録!$D:$D,V$11,収穫記録!$I:$I,$I$5,収穫記録!$J:$J,$I$6,収穫記録!$F:$F,$H246,収穫記録!$B:$B,"&gt;="&amp;$I$3,収穫記録!$B:$B,"&lt;="&amp;$I$4)
/_xlfn.UNIQUE(_xlfn._xlws.FILTER($G:$G,$F:$F=$I$7))
/IF($I$8="総計",1,$J246/10)
),0)</f>
        <v/>
      </c>
      <c r="W246" s="58" t="str" cm="1">
        <f t="array" ref="W246">IFERROR(
IF(OR(W$11="",$H246=""),"",
SUMIFS(収穫記録!$P:$P,収穫記録!$D:$D,W$11,収穫記録!$I:$I,$I$5,収穫記録!$J:$J,$I$6,収穫記録!$F:$F,$H246,収穫記録!$B:$B,"&gt;="&amp;$I$3,収穫記録!$B:$B,"&lt;="&amp;$I$4)
/_xlfn.UNIQUE(_xlfn._xlws.FILTER($G:$G,$F:$F=$I$7))
/IF($I$8="総計",1,$J246/10)
),0)</f>
        <v/>
      </c>
    </row>
    <row r="247" spans="8:23">
      <c r="H247" s="27"/>
      <c r="I247" s="30"/>
      <c r="J247" s="57"/>
      <c r="K247" s="46" t="str">
        <f t="shared" si="3"/>
        <v/>
      </c>
      <c r="L247" s="47" cm="1">
        <f t="array" ref="L247">IFERROR(
IF(OR(L$11="",$H247=""),"",
SUMIFS(収穫記録!$P:$P,収穫記録!$D:$D,L$11,収穫記録!$I:$I,$I$5,収穫記録!$J:$J,$I$6,収穫記録!$F:$F,$H247,収穫記録!$B:$B,"&gt;="&amp;$I$3,収穫記録!$B:$B,"&lt;="&amp;$I$4)
/_xlfn.UNIQUE(_xlfn._xlws.FILTER($G:$G,$F:$F=$I$7))
/IF($I$8="総計",1,$J247/10)
),0)</f>
        <v>0</v>
      </c>
      <c r="M247" s="58" t="str" cm="1">
        <f t="array" ref="M247">IFERROR(
IF(OR(M$11="",$H247=""),"",
SUMIFS(収穫記録!$P:$P,収穫記録!$D:$D,M$11,収穫記録!$I:$I,$I$5,収穫記録!$J:$J,$I$6,収穫記録!$F:$F,$H247,収穫記録!$B:$B,"&gt;="&amp;$I$3,収穫記録!$B:$B,"&lt;="&amp;$I$4)
/_xlfn.UNIQUE(_xlfn._xlws.FILTER($G:$G,$F:$F=$I$7))
/IF($I$8="総計",1,$J247/10)
),0)</f>
        <v/>
      </c>
      <c r="N247" s="58" t="str" cm="1">
        <f t="array" ref="N247">IFERROR(
IF(OR(N$11="",$H247=""),"",
SUMIFS(収穫記録!$P:$P,収穫記録!$D:$D,N$11,収穫記録!$I:$I,$I$5,収穫記録!$J:$J,$I$6,収穫記録!$F:$F,$H247,収穫記録!$B:$B,"&gt;="&amp;$I$3,収穫記録!$B:$B,"&lt;="&amp;$I$4)
/_xlfn.UNIQUE(_xlfn._xlws.FILTER($G:$G,$F:$F=$I$7))
/IF($I$8="総計",1,$J247/10)
),0)</f>
        <v/>
      </c>
      <c r="O247" s="58" t="str" cm="1">
        <f t="array" ref="O247">IFERROR(
IF(OR(O$11="",$H247=""),"",
SUMIFS(収穫記録!$P:$P,収穫記録!$D:$D,O$11,収穫記録!$I:$I,$I$5,収穫記録!$J:$J,$I$6,収穫記録!$F:$F,$H247,収穫記録!$B:$B,"&gt;="&amp;$I$3,収穫記録!$B:$B,"&lt;="&amp;$I$4)
/_xlfn.UNIQUE(_xlfn._xlws.FILTER($G:$G,$F:$F=$I$7))
/IF($I$8="総計",1,$J247/10)
),0)</f>
        <v/>
      </c>
      <c r="P247" s="58" t="str" cm="1">
        <f t="array" ref="P247">IFERROR(
IF(OR(P$11="",$H247=""),"",
SUMIFS(収穫記録!$P:$P,収穫記録!$D:$D,P$11,収穫記録!$I:$I,$I$5,収穫記録!$J:$J,$I$6,収穫記録!$F:$F,$H247,収穫記録!$B:$B,"&gt;="&amp;$I$3,収穫記録!$B:$B,"&lt;="&amp;$I$4)
/_xlfn.UNIQUE(_xlfn._xlws.FILTER($G:$G,$F:$F=$I$7))
/IF($I$8="総計",1,$J247/10)
),0)</f>
        <v/>
      </c>
      <c r="Q247" s="58" t="str" cm="1">
        <f t="array" ref="Q247">IFERROR(
IF(OR(Q$11="",$H247=""),"",
SUMIFS(収穫記録!$P:$P,収穫記録!$D:$D,Q$11,収穫記録!$I:$I,$I$5,収穫記録!$J:$J,$I$6,収穫記録!$F:$F,$H247,収穫記録!$B:$B,"&gt;="&amp;$I$3,収穫記録!$B:$B,"&lt;="&amp;$I$4)
/_xlfn.UNIQUE(_xlfn._xlws.FILTER($G:$G,$F:$F=$I$7))
/IF($I$8="総計",1,$J247/10)
),0)</f>
        <v/>
      </c>
      <c r="R247" s="58" t="str" cm="1">
        <f t="array" ref="R247">IFERROR(
IF(OR(R$11="",$H247=""),"",
SUMIFS(収穫記録!$P:$P,収穫記録!$D:$D,R$11,収穫記録!$I:$I,$I$5,収穫記録!$J:$J,$I$6,収穫記録!$F:$F,$H247,収穫記録!$B:$B,"&gt;="&amp;$I$3,収穫記録!$B:$B,"&lt;="&amp;$I$4)
/_xlfn.UNIQUE(_xlfn._xlws.FILTER($G:$G,$F:$F=$I$7))
/IF($I$8="総計",1,$J247/10)
),0)</f>
        <v/>
      </c>
      <c r="S247" s="58" t="str" cm="1">
        <f t="array" ref="S247">IFERROR(
IF(OR(S$11="",$H247=""),"",
SUMIFS(収穫記録!$P:$P,収穫記録!$D:$D,S$11,収穫記録!$I:$I,$I$5,収穫記録!$J:$J,$I$6,収穫記録!$F:$F,$H247,収穫記録!$B:$B,"&gt;="&amp;$I$3,収穫記録!$B:$B,"&lt;="&amp;$I$4)
/_xlfn.UNIQUE(_xlfn._xlws.FILTER($G:$G,$F:$F=$I$7))
/IF($I$8="総計",1,$J247/10)
),0)</f>
        <v/>
      </c>
      <c r="T247" s="58" t="str" cm="1">
        <f t="array" ref="T247">IFERROR(
IF(OR(T$11="",$H247=""),"",
SUMIFS(収穫記録!$P:$P,収穫記録!$D:$D,T$11,収穫記録!$I:$I,$I$5,収穫記録!$J:$J,$I$6,収穫記録!$F:$F,$H247,収穫記録!$B:$B,"&gt;="&amp;$I$3,収穫記録!$B:$B,"&lt;="&amp;$I$4)
/_xlfn.UNIQUE(_xlfn._xlws.FILTER($G:$G,$F:$F=$I$7))
/IF($I$8="総計",1,$J247/10)
),0)</f>
        <v/>
      </c>
      <c r="U247" s="58" t="str" cm="1">
        <f t="array" ref="U247">IFERROR(
IF(OR(U$11="",$H247=""),"",
SUMIFS(収穫記録!$P:$P,収穫記録!$D:$D,U$11,収穫記録!$I:$I,$I$5,収穫記録!$J:$J,$I$6,収穫記録!$F:$F,$H247,収穫記録!$B:$B,"&gt;="&amp;$I$3,収穫記録!$B:$B,"&lt;="&amp;$I$4)
/_xlfn.UNIQUE(_xlfn._xlws.FILTER($G:$G,$F:$F=$I$7))
/IF($I$8="総計",1,$J247/10)
),0)</f>
        <v/>
      </c>
      <c r="V247" s="58" t="str" cm="1">
        <f t="array" ref="V247">IFERROR(
IF(OR(V$11="",$H247=""),"",
SUMIFS(収穫記録!$P:$P,収穫記録!$D:$D,V$11,収穫記録!$I:$I,$I$5,収穫記録!$J:$J,$I$6,収穫記録!$F:$F,$H247,収穫記録!$B:$B,"&gt;="&amp;$I$3,収穫記録!$B:$B,"&lt;="&amp;$I$4)
/_xlfn.UNIQUE(_xlfn._xlws.FILTER($G:$G,$F:$F=$I$7))
/IF($I$8="総計",1,$J247/10)
),0)</f>
        <v/>
      </c>
      <c r="W247" s="58" t="str" cm="1">
        <f t="array" ref="W247">IFERROR(
IF(OR(W$11="",$H247=""),"",
SUMIFS(収穫記録!$P:$P,収穫記録!$D:$D,W$11,収穫記録!$I:$I,$I$5,収穫記録!$J:$J,$I$6,収穫記録!$F:$F,$H247,収穫記録!$B:$B,"&gt;="&amp;$I$3,収穫記録!$B:$B,"&lt;="&amp;$I$4)
/_xlfn.UNIQUE(_xlfn._xlws.FILTER($G:$G,$F:$F=$I$7))
/IF($I$8="総計",1,$J247/10)
),0)</f>
        <v/>
      </c>
    </row>
    <row r="248" spans="8:23">
      <c r="H248" s="27"/>
      <c r="I248" s="30"/>
      <c r="J248" s="57"/>
      <c r="K248" s="46" t="str">
        <f t="shared" si="3"/>
        <v/>
      </c>
      <c r="L248" s="47" cm="1">
        <f t="array" ref="L248">IFERROR(
IF(OR(L$11="",$H248=""),"",
SUMIFS(収穫記録!$P:$P,収穫記録!$D:$D,L$11,収穫記録!$I:$I,$I$5,収穫記録!$J:$J,$I$6,収穫記録!$F:$F,$H248,収穫記録!$B:$B,"&gt;="&amp;$I$3,収穫記録!$B:$B,"&lt;="&amp;$I$4)
/_xlfn.UNIQUE(_xlfn._xlws.FILTER($G:$G,$F:$F=$I$7))
/IF($I$8="総計",1,$J248/10)
),0)</f>
        <v>0</v>
      </c>
      <c r="M248" s="58" t="str" cm="1">
        <f t="array" ref="M248">IFERROR(
IF(OR(M$11="",$H248=""),"",
SUMIFS(収穫記録!$P:$P,収穫記録!$D:$D,M$11,収穫記録!$I:$I,$I$5,収穫記録!$J:$J,$I$6,収穫記録!$F:$F,$H248,収穫記録!$B:$B,"&gt;="&amp;$I$3,収穫記録!$B:$B,"&lt;="&amp;$I$4)
/_xlfn.UNIQUE(_xlfn._xlws.FILTER($G:$G,$F:$F=$I$7))
/IF($I$8="総計",1,$J248/10)
),0)</f>
        <v/>
      </c>
      <c r="N248" s="58" t="str" cm="1">
        <f t="array" ref="N248">IFERROR(
IF(OR(N$11="",$H248=""),"",
SUMIFS(収穫記録!$P:$P,収穫記録!$D:$D,N$11,収穫記録!$I:$I,$I$5,収穫記録!$J:$J,$I$6,収穫記録!$F:$F,$H248,収穫記録!$B:$B,"&gt;="&amp;$I$3,収穫記録!$B:$B,"&lt;="&amp;$I$4)
/_xlfn.UNIQUE(_xlfn._xlws.FILTER($G:$G,$F:$F=$I$7))
/IF($I$8="総計",1,$J248/10)
),0)</f>
        <v/>
      </c>
      <c r="O248" s="58" t="str" cm="1">
        <f t="array" ref="O248">IFERROR(
IF(OR(O$11="",$H248=""),"",
SUMIFS(収穫記録!$P:$P,収穫記録!$D:$D,O$11,収穫記録!$I:$I,$I$5,収穫記録!$J:$J,$I$6,収穫記録!$F:$F,$H248,収穫記録!$B:$B,"&gt;="&amp;$I$3,収穫記録!$B:$B,"&lt;="&amp;$I$4)
/_xlfn.UNIQUE(_xlfn._xlws.FILTER($G:$G,$F:$F=$I$7))
/IF($I$8="総計",1,$J248/10)
),0)</f>
        <v/>
      </c>
      <c r="P248" s="58" t="str" cm="1">
        <f t="array" ref="P248">IFERROR(
IF(OR(P$11="",$H248=""),"",
SUMIFS(収穫記録!$P:$P,収穫記録!$D:$D,P$11,収穫記録!$I:$I,$I$5,収穫記録!$J:$J,$I$6,収穫記録!$F:$F,$H248,収穫記録!$B:$B,"&gt;="&amp;$I$3,収穫記録!$B:$B,"&lt;="&amp;$I$4)
/_xlfn.UNIQUE(_xlfn._xlws.FILTER($G:$G,$F:$F=$I$7))
/IF($I$8="総計",1,$J248/10)
),0)</f>
        <v/>
      </c>
      <c r="Q248" s="58" t="str" cm="1">
        <f t="array" ref="Q248">IFERROR(
IF(OR(Q$11="",$H248=""),"",
SUMIFS(収穫記録!$P:$P,収穫記録!$D:$D,Q$11,収穫記録!$I:$I,$I$5,収穫記録!$J:$J,$I$6,収穫記録!$F:$F,$H248,収穫記録!$B:$B,"&gt;="&amp;$I$3,収穫記録!$B:$B,"&lt;="&amp;$I$4)
/_xlfn.UNIQUE(_xlfn._xlws.FILTER($G:$G,$F:$F=$I$7))
/IF($I$8="総計",1,$J248/10)
),0)</f>
        <v/>
      </c>
      <c r="R248" s="58" t="str" cm="1">
        <f t="array" ref="R248">IFERROR(
IF(OR(R$11="",$H248=""),"",
SUMIFS(収穫記録!$P:$P,収穫記録!$D:$D,R$11,収穫記録!$I:$I,$I$5,収穫記録!$J:$J,$I$6,収穫記録!$F:$F,$H248,収穫記録!$B:$B,"&gt;="&amp;$I$3,収穫記録!$B:$B,"&lt;="&amp;$I$4)
/_xlfn.UNIQUE(_xlfn._xlws.FILTER($G:$G,$F:$F=$I$7))
/IF($I$8="総計",1,$J248/10)
),0)</f>
        <v/>
      </c>
      <c r="S248" s="58" t="str" cm="1">
        <f t="array" ref="S248">IFERROR(
IF(OR(S$11="",$H248=""),"",
SUMIFS(収穫記録!$P:$P,収穫記録!$D:$D,S$11,収穫記録!$I:$I,$I$5,収穫記録!$J:$J,$I$6,収穫記録!$F:$F,$H248,収穫記録!$B:$B,"&gt;="&amp;$I$3,収穫記録!$B:$B,"&lt;="&amp;$I$4)
/_xlfn.UNIQUE(_xlfn._xlws.FILTER($G:$G,$F:$F=$I$7))
/IF($I$8="総計",1,$J248/10)
),0)</f>
        <v/>
      </c>
      <c r="T248" s="58" t="str" cm="1">
        <f t="array" ref="T248">IFERROR(
IF(OR(T$11="",$H248=""),"",
SUMIFS(収穫記録!$P:$P,収穫記録!$D:$D,T$11,収穫記録!$I:$I,$I$5,収穫記録!$J:$J,$I$6,収穫記録!$F:$F,$H248,収穫記録!$B:$B,"&gt;="&amp;$I$3,収穫記録!$B:$B,"&lt;="&amp;$I$4)
/_xlfn.UNIQUE(_xlfn._xlws.FILTER($G:$G,$F:$F=$I$7))
/IF($I$8="総計",1,$J248/10)
),0)</f>
        <v/>
      </c>
      <c r="U248" s="58" t="str" cm="1">
        <f t="array" ref="U248">IFERROR(
IF(OR(U$11="",$H248=""),"",
SUMIFS(収穫記録!$P:$P,収穫記録!$D:$D,U$11,収穫記録!$I:$I,$I$5,収穫記録!$J:$J,$I$6,収穫記録!$F:$F,$H248,収穫記録!$B:$B,"&gt;="&amp;$I$3,収穫記録!$B:$B,"&lt;="&amp;$I$4)
/_xlfn.UNIQUE(_xlfn._xlws.FILTER($G:$G,$F:$F=$I$7))
/IF($I$8="総計",1,$J248/10)
),0)</f>
        <v/>
      </c>
      <c r="V248" s="58" t="str" cm="1">
        <f t="array" ref="V248">IFERROR(
IF(OR(V$11="",$H248=""),"",
SUMIFS(収穫記録!$P:$P,収穫記録!$D:$D,V$11,収穫記録!$I:$I,$I$5,収穫記録!$J:$J,$I$6,収穫記録!$F:$F,$H248,収穫記録!$B:$B,"&gt;="&amp;$I$3,収穫記録!$B:$B,"&lt;="&amp;$I$4)
/_xlfn.UNIQUE(_xlfn._xlws.FILTER($G:$G,$F:$F=$I$7))
/IF($I$8="総計",1,$J248/10)
),0)</f>
        <v/>
      </c>
      <c r="W248" s="58" t="str" cm="1">
        <f t="array" ref="W248">IFERROR(
IF(OR(W$11="",$H248=""),"",
SUMIFS(収穫記録!$P:$P,収穫記録!$D:$D,W$11,収穫記録!$I:$I,$I$5,収穫記録!$J:$J,$I$6,収穫記録!$F:$F,$H248,収穫記録!$B:$B,"&gt;="&amp;$I$3,収穫記録!$B:$B,"&lt;="&amp;$I$4)
/_xlfn.UNIQUE(_xlfn._xlws.FILTER($G:$G,$F:$F=$I$7))
/IF($I$8="総計",1,$J248/10)
),0)</f>
        <v/>
      </c>
    </row>
    <row r="249" spans="8:23">
      <c r="H249" s="27"/>
      <c r="I249" s="30"/>
      <c r="J249" s="57"/>
      <c r="K249" s="46" t="str">
        <f t="shared" si="3"/>
        <v/>
      </c>
      <c r="L249" s="47" cm="1">
        <f t="array" ref="L249">IFERROR(
IF(OR(L$11="",$H249=""),"",
SUMIFS(収穫記録!$P:$P,収穫記録!$D:$D,L$11,収穫記録!$I:$I,$I$5,収穫記録!$J:$J,$I$6,収穫記録!$F:$F,$H249,収穫記録!$B:$B,"&gt;="&amp;$I$3,収穫記録!$B:$B,"&lt;="&amp;$I$4)
/_xlfn.UNIQUE(_xlfn._xlws.FILTER($G:$G,$F:$F=$I$7))
/IF($I$8="総計",1,$J249/10)
),0)</f>
        <v>0</v>
      </c>
      <c r="M249" s="58" t="str" cm="1">
        <f t="array" ref="M249">IFERROR(
IF(OR(M$11="",$H249=""),"",
SUMIFS(収穫記録!$P:$P,収穫記録!$D:$D,M$11,収穫記録!$I:$I,$I$5,収穫記録!$J:$J,$I$6,収穫記録!$F:$F,$H249,収穫記録!$B:$B,"&gt;="&amp;$I$3,収穫記録!$B:$B,"&lt;="&amp;$I$4)
/_xlfn.UNIQUE(_xlfn._xlws.FILTER($G:$G,$F:$F=$I$7))
/IF($I$8="総計",1,$J249/10)
),0)</f>
        <v/>
      </c>
      <c r="N249" s="58" t="str" cm="1">
        <f t="array" ref="N249">IFERROR(
IF(OR(N$11="",$H249=""),"",
SUMIFS(収穫記録!$P:$P,収穫記録!$D:$D,N$11,収穫記録!$I:$I,$I$5,収穫記録!$J:$J,$I$6,収穫記録!$F:$F,$H249,収穫記録!$B:$B,"&gt;="&amp;$I$3,収穫記録!$B:$B,"&lt;="&amp;$I$4)
/_xlfn.UNIQUE(_xlfn._xlws.FILTER($G:$G,$F:$F=$I$7))
/IF($I$8="総計",1,$J249/10)
),0)</f>
        <v/>
      </c>
      <c r="O249" s="58" t="str" cm="1">
        <f t="array" ref="O249">IFERROR(
IF(OR(O$11="",$H249=""),"",
SUMIFS(収穫記録!$P:$P,収穫記録!$D:$D,O$11,収穫記録!$I:$I,$I$5,収穫記録!$J:$J,$I$6,収穫記録!$F:$F,$H249,収穫記録!$B:$B,"&gt;="&amp;$I$3,収穫記録!$B:$B,"&lt;="&amp;$I$4)
/_xlfn.UNIQUE(_xlfn._xlws.FILTER($G:$G,$F:$F=$I$7))
/IF($I$8="総計",1,$J249/10)
),0)</f>
        <v/>
      </c>
      <c r="P249" s="58" t="str" cm="1">
        <f t="array" ref="P249">IFERROR(
IF(OR(P$11="",$H249=""),"",
SUMIFS(収穫記録!$P:$P,収穫記録!$D:$D,P$11,収穫記録!$I:$I,$I$5,収穫記録!$J:$J,$I$6,収穫記録!$F:$F,$H249,収穫記録!$B:$B,"&gt;="&amp;$I$3,収穫記録!$B:$B,"&lt;="&amp;$I$4)
/_xlfn.UNIQUE(_xlfn._xlws.FILTER($G:$G,$F:$F=$I$7))
/IF($I$8="総計",1,$J249/10)
),0)</f>
        <v/>
      </c>
      <c r="Q249" s="58" t="str" cm="1">
        <f t="array" ref="Q249">IFERROR(
IF(OR(Q$11="",$H249=""),"",
SUMIFS(収穫記録!$P:$P,収穫記録!$D:$D,Q$11,収穫記録!$I:$I,$I$5,収穫記録!$J:$J,$I$6,収穫記録!$F:$F,$H249,収穫記録!$B:$B,"&gt;="&amp;$I$3,収穫記録!$B:$B,"&lt;="&amp;$I$4)
/_xlfn.UNIQUE(_xlfn._xlws.FILTER($G:$G,$F:$F=$I$7))
/IF($I$8="総計",1,$J249/10)
),0)</f>
        <v/>
      </c>
      <c r="R249" s="58" t="str" cm="1">
        <f t="array" ref="R249">IFERROR(
IF(OR(R$11="",$H249=""),"",
SUMIFS(収穫記録!$P:$P,収穫記録!$D:$D,R$11,収穫記録!$I:$I,$I$5,収穫記録!$J:$J,$I$6,収穫記録!$F:$F,$H249,収穫記録!$B:$B,"&gt;="&amp;$I$3,収穫記録!$B:$B,"&lt;="&amp;$I$4)
/_xlfn.UNIQUE(_xlfn._xlws.FILTER($G:$G,$F:$F=$I$7))
/IF($I$8="総計",1,$J249/10)
),0)</f>
        <v/>
      </c>
      <c r="S249" s="58" t="str" cm="1">
        <f t="array" ref="S249">IFERROR(
IF(OR(S$11="",$H249=""),"",
SUMIFS(収穫記録!$P:$P,収穫記録!$D:$D,S$11,収穫記録!$I:$I,$I$5,収穫記録!$J:$J,$I$6,収穫記録!$F:$F,$H249,収穫記録!$B:$B,"&gt;="&amp;$I$3,収穫記録!$B:$B,"&lt;="&amp;$I$4)
/_xlfn.UNIQUE(_xlfn._xlws.FILTER($G:$G,$F:$F=$I$7))
/IF($I$8="総計",1,$J249/10)
),0)</f>
        <v/>
      </c>
      <c r="T249" s="58" t="str" cm="1">
        <f t="array" ref="T249">IFERROR(
IF(OR(T$11="",$H249=""),"",
SUMIFS(収穫記録!$P:$P,収穫記録!$D:$D,T$11,収穫記録!$I:$I,$I$5,収穫記録!$J:$J,$I$6,収穫記録!$F:$F,$H249,収穫記録!$B:$B,"&gt;="&amp;$I$3,収穫記録!$B:$B,"&lt;="&amp;$I$4)
/_xlfn.UNIQUE(_xlfn._xlws.FILTER($G:$G,$F:$F=$I$7))
/IF($I$8="総計",1,$J249/10)
),0)</f>
        <v/>
      </c>
      <c r="U249" s="58" t="str" cm="1">
        <f t="array" ref="U249">IFERROR(
IF(OR(U$11="",$H249=""),"",
SUMIFS(収穫記録!$P:$P,収穫記録!$D:$D,U$11,収穫記録!$I:$I,$I$5,収穫記録!$J:$J,$I$6,収穫記録!$F:$F,$H249,収穫記録!$B:$B,"&gt;="&amp;$I$3,収穫記録!$B:$B,"&lt;="&amp;$I$4)
/_xlfn.UNIQUE(_xlfn._xlws.FILTER($G:$G,$F:$F=$I$7))
/IF($I$8="総計",1,$J249/10)
),0)</f>
        <v/>
      </c>
      <c r="V249" s="58" t="str" cm="1">
        <f t="array" ref="V249">IFERROR(
IF(OR(V$11="",$H249=""),"",
SUMIFS(収穫記録!$P:$P,収穫記録!$D:$D,V$11,収穫記録!$I:$I,$I$5,収穫記録!$J:$J,$I$6,収穫記録!$F:$F,$H249,収穫記録!$B:$B,"&gt;="&amp;$I$3,収穫記録!$B:$B,"&lt;="&amp;$I$4)
/_xlfn.UNIQUE(_xlfn._xlws.FILTER($G:$G,$F:$F=$I$7))
/IF($I$8="総計",1,$J249/10)
),0)</f>
        <v/>
      </c>
      <c r="W249" s="58" t="str" cm="1">
        <f t="array" ref="W249">IFERROR(
IF(OR(W$11="",$H249=""),"",
SUMIFS(収穫記録!$P:$P,収穫記録!$D:$D,W$11,収穫記録!$I:$I,$I$5,収穫記録!$J:$J,$I$6,収穫記録!$F:$F,$H249,収穫記録!$B:$B,"&gt;="&amp;$I$3,収穫記録!$B:$B,"&lt;="&amp;$I$4)
/_xlfn.UNIQUE(_xlfn._xlws.FILTER($G:$G,$F:$F=$I$7))
/IF($I$8="総計",1,$J249/10)
),0)</f>
        <v/>
      </c>
    </row>
    <row r="250" spans="8:23">
      <c r="H250" s="27"/>
      <c r="I250" s="30"/>
      <c r="J250" s="57"/>
      <c r="K250" s="46" t="str">
        <f t="shared" si="3"/>
        <v/>
      </c>
      <c r="L250" s="47" cm="1">
        <f t="array" ref="L250">IFERROR(
IF(OR(L$11="",$H250=""),"",
SUMIFS(収穫記録!$P:$P,収穫記録!$D:$D,L$11,収穫記録!$I:$I,$I$5,収穫記録!$J:$J,$I$6,収穫記録!$F:$F,$H250,収穫記録!$B:$B,"&gt;="&amp;$I$3,収穫記録!$B:$B,"&lt;="&amp;$I$4)
/_xlfn.UNIQUE(_xlfn._xlws.FILTER($G:$G,$F:$F=$I$7))
/IF($I$8="総計",1,$J250/10)
),0)</f>
        <v>0</v>
      </c>
      <c r="M250" s="58" t="str" cm="1">
        <f t="array" ref="M250">IFERROR(
IF(OR(M$11="",$H250=""),"",
SUMIFS(収穫記録!$P:$P,収穫記録!$D:$D,M$11,収穫記録!$I:$I,$I$5,収穫記録!$J:$J,$I$6,収穫記録!$F:$F,$H250,収穫記録!$B:$B,"&gt;="&amp;$I$3,収穫記録!$B:$B,"&lt;="&amp;$I$4)
/_xlfn.UNIQUE(_xlfn._xlws.FILTER($G:$G,$F:$F=$I$7))
/IF($I$8="総計",1,$J250/10)
),0)</f>
        <v/>
      </c>
      <c r="N250" s="58" t="str" cm="1">
        <f t="array" ref="N250">IFERROR(
IF(OR(N$11="",$H250=""),"",
SUMIFS(収穫記録!$P:$P,収穫記録!$D:$D,N$11,収穫記録!$I:$I,$I$5,収穫記録!$J:$J,$I$6,収穫記録!$F:$F,$H250,収穫記録!$B:$B,"&gt;="&amp;$I$3,収穫記録!$B:$B,"&lt;="&amp;$I$4)
/_xlfn.UNIQUE(_xlfn._xlws.FILTER($G:$G,$F:$F=$I$7))
/IF($I$8="総計",1,$J250/10)
),0)</f>
        <v/>
      </c>
      <c r="O250" s="58" t="str" cm="1">
        <f t="array" ref="O250">IFERROR(
IF(OR(O$11="",$H250=""),"",
SUMIFS(収穫記録!$P:$P,収穫記録!$D:$D,O$11,収穫記録!$I:$I,$I$5,収穫記録!$J:$J,$I$6,収穫記録!$F:$F,$H250,収穫記録!$B:$B,"&gt;="&amp;$I$3,収穫記録!$B:$B,"&lt;="&amp;$I$4)
/_xlfn.UNIQUE(_xlfn._xlws.FILTER($G:$G,$F:$F=$I$7))
/IF($I$8="総計",1,$J250/10)
),0)</f>
        <v/>
      </c>
      <c r="P250" s="58" t="str" cm="1">
        <f t="array" ref="P250">IFERROR(
IF(OR(P$11="",$H250=""),"",
SUMIFS(収穫記録!$P:$P,収穫記録!$D:$D,P$11,収穫記録!$I:$I,$I$5,収穫記録!$J:$J,$I$6,収穫記録!$F:$F,$H250,収穫記録!$B:$B,"&gt;="&amp;$I$3,収穫記録!$B:$B,"&lt;="&amp;$I$4)
/_xlfn.UNIQUE(_xlfn._xlws.FILTER($G:$G,$F:$F=$I$7))
/IF($I$8="総計",1,$J250/10)
),0)</f>
        <v/>
      </c>
      <c r="Q250" s="58" t="str" cm="1">
        <f t="array" ref="Q250">IFERROR(
IF(OR(Q$11="",$H250=""),"",
SUMIFS(収穫記録!$P:$P,収穫記録!$D:$D,Q$11,収穫記録!$I:$I,$I$5,収穫記録!$J:$J,$I$6,収穫記録!$F:$F,$H250,収穫記録!$B:$B,"&gt;="&amp;$I$3,収穫記録!$B:$B,"&lt;="&amp;$I$4)
/_xlfn.UNIQUE(_xlfn._xlws.FILTER($G:$G,$F:$F=$I$7))
/IF($I$8="総計",1,$J250/10)
),0)</f>
        <v/>
      </c>
      <c r="R250" s="58" t="str" cm="1">
        <f t="array" ref="R250">IFERROR(
IF(OR(R$11="",$H250=""),"",
SUMIFS(収穫記録!$P:$P,収穫記録!$D:$D,R$11,収穫記録!$I:$I,$I$5,収穫記録!$J:$J,$I$6,収穫記録!$F:$F,$H250,収穫記録!$B:$B,"&gt;="&amp;$I$3,収穫記録!$B:$B,"&lt;="&amp;$I$4)
/_xlfn.UNIQUE(_xlfn._xlws.FILTER($G:$G,$F:$F=$I$7))
/IF($I$8="総計",1,$J250/10)
),0)</f>
        <v/>
      </c>
      <c r="S250" s="58" t="str" cm="1">
        <f t="array" ref="S250">IFERROR(
IF(OR(S$11="",$H250=""),"",
SUMIFS(収穫記録!$P:$P,収穫記録!$D:$D,S$11,収穫記録!$I:$I,$I$5,収穫記録!$J:$J,$I$6,収穫記録!$F:$F,$H250,収穫記録!$B:$B,"&gt;="&amp;$I$3,収穫記録!$B:$B,"&lt;="&amp;$I$4)
/_xlfn.UNIQUE(_xlfn._xlws.FILTER($G:$G,$F:$F=$I$7))
/IF($I$8="総計",1,$J250/10)
),0)</f>
        <v/>
      </c>
      <c r="T250" s="58" t="str" cm="1">
        <f t="array" ref="T250">IFERROR(
IF(OR(T$11="",$H250=""),"",
SUMIFS(収穫記録!$P:$P,収穫記録!$D:$D,T$11,収穫記録!$I:$I,$I$5,収穫記録!$J:$J,$I$6,収穫記録!$F:$F,$H250,収穫記録!$B:$B,"&gt;="&amp;$I$3,収穫記録!$B:$B,"&lt;="&amp;$I$4)
/_xlfn.UNIQUE(_xlfn._xlws.FILTER($G:$G,$F:$F=$I$7))
/IF($I$8="総計",1,$J250/10)
),0)</f>
        <v/>
      </c>
      <c r="U250" s="58" t="str" cm="1">
        <f t="array" ref="U250">IFERROR(
IF(OR(U$11="",$H250=""),"",
SUMIFS(収穫記録!$P:$P,収穫記録!$D:$D,U$11,収穫記録!$I:$I,$I$5,収穫記録!$J:$J,$I$6,収穫記録!$F:$F,$H250,収穫記録!$B:$B,"&gt;="&amp;$I$3,収穫記録!$B:$B,"&lt;="&amp;$I$4)
/_xlfn.UNIQUE(_xlfn._xlws.FILTER($G:$G,$F:$F=$I$7))
/IF($I$8="総計",1,$J250/10)
),0)</f>
        <v/>
      </c>
      <c r="V250" s="58" t="str" cm="1">
        <f t="array" ref="V250">IFERROR(
IF(OR(V$11="",$H250=""),"",
SUMIFS(収穫記録!$P:$P,収穫記録!$D:$D,V$11,収穫記録!$I:$I,$I$5,収穫記録!$J:$J,$I$6,収穫記録!$F:$F,$H250,収穫記録!$B:$B,"&gt;="&amp;$I$3,収穫記録!$B:$B,"&lt;="&amp;$I$4)
/_xlfn.UNIQUE(_xlfn._xlws.FILTER($G:$G,$F:$F=$I$7))
/IF($I$8="総計",1,$J250/10)
),0)</f>
        <v/>
      </c>
      <c r="W250" s="58" t="str" cm="1">
        <f t="array" ref="W250">IFERROR(
IF(OR(W$11="",$H250=""),"",
SUMIFS(収穫記録!$P:$P,収穫記録!$D:$D,W$11,収穫記録!$I:$I,$I$5,収穫記録!$J:$J,$I$6,収穫記録!$F:$F,$H250,収穫記録!$B:$B,"&gt;="&amp;$I$3,収穫記録!$B:$B,"&lt;="&amp;$I$4)
/_xlfn.UNIQUE(_xlfn._xlws.FILTER($G:$G,$F:$F=$I$7))
/IF($I$8="総計",1,$J250/10)
),0)</f>
        <v/>
      </c>
    </row>
    <row r="251" spans="8:23">
      <c r="H251" s="27"/>
      <c r="I251" s="30"/>
      <c r="J251" s="57"/>
      <c r="K251" s="46" t="str">
        <f t="shared" si="3"/>
        <v/>
      </c>
      <c r="L251" s="47" cm="1">
        <f t="array" ref="L251">IFERROR(
IF(OR(L$11="",$H251=""),"",
SUMIFS(収穫記録!$P:$P,収穫記録!$D:$D,L$11,収穫記録!$I:$I,$I$5,収穫記録!$J:$J,$I$6,収穫記録!$F:$F,$H251,収穫記録!$B:$B,"&gt;="&amp;$I$3,収穫記録!$B:$B,"&lt;="&amp;$I$4)
/_xlfn.UNIQUE(_xlfn._xlws.FILTER($G:$G,$F:$F=$I$7))
/IF($I$8="総計",1,$J251/10)
),0)</f>
        <v>0</v>
      </c>
      <c r="M251" s="58" t="str" cm="1">
        <f t="array" ref="M251">IFERROR(
IF(OR(M$11="",$H251=""),"",
SUMIFS(収穫記録!$P:$P,収穫記録!$D:$D,M$11,収穫記録!$I:$I,$I$5,収穫記録!$J:$J,$I$6,収穫記録!$F:$F,$H251,収穫記録!$B:$B,"&gt;="&amp;$I$3,収穫記録!$B:$B,"&lt;="&amp;$I$4)
/_xlfn.UNIQUE(_xlfn._xlws.FILTER($G:$G,$F:$F=$I$7))
/IF($I$8="総計",1,$J251/10)
),0)</f>
        <v/>
      </c>
      <c r="N251" s="58" t="str" cm="1">
        <f t="array" ref="N251">IFERROR(
IF(OR(N$11="",$H251=""),"",
SUMIFS(収穫記録!$P:$P,収穫記録!$D:$D,N$11,収穫記録!$I:$I,$I$5,収穫記録!$J:$J,$I$6,収穫記録!$F:$F,$H251,収穫記録!$B:$B,"&gt;="&amp;$I$3,収穫記録!$B:$B,"&lt;="&amp;$I$4)
/_xlfn.UNIQUE(_xlfn._xlws.FILTER($G:$G,$F:$F=$I$7))
/IF($I$8="総計",1,$J251/10)
),0)</f>
        <v/>
      </c>
      <c r="O251" s="58" t="str" cm="1">
        <f t="array" ref="O251">IFERROR(
IF(OR(O$11="",$H251=""),"",
SUMIFS(収穫記録!$P:$P,収穫記録!$D:$D,O$11,収穫記録!$I:$I,$I$5,収穫記録!$J:$J,$I$6,収穫記録!$F:$F,$H251,収穫記録!$B:$B,"&gt;="&amp;$I$3,収穫記録!$B:$B,"&lt;="&amp;$I$4)
/_xlfn.UNIQUE(_xlfn._xlws.FILTER($G:$G,$F:$F=$I$7))
/IF($I$8="総計",1,$J251/10)
),0)</f>
        <v/>
      </c>
      <c r="P251" s="58" t="str" cm="1">
        <f t="array" ref="P251">IFERROR(
IF(OR(P$11="",$H251=""),"",
SUMIFS(収穫記録!$P:$P,収穫記録!$D:$D,P$11,収穫記録!$I:$I,$I$5,収穫記録!$J:$J,$I$6,収穫記録!$F:$F,$H251,収穫記録!$B:$B,"&gt;="&amp;$I$3,収穫記録!$B:$B,"&lt;="&amp;$I$4)
/_xlfn.UNIQUE(_xlfn._xlws.FILTER($G:$G,$F:$F=$I$7))
/IF($I$8="総計",1,$J251/10)
),0)</f>
        <v/>
      </c>
      <c r="Q251" s="58" t="str" cm="1">
        <f t="array" ref="Q251">IFERROR(
IF(OR(Q$11="",$H251=""),"",
SUMIFS(収穫記録!$P:$P,収穫記録!$D:$D,Q$11,収穫記録!$I:$I,$I$5,収穫記録!$J:$J,$I$6,収穫記録!$F:$F,$H251,収穫記録!$B:$B,"&gt;="&amp;$I$3,収穫記録!$B:$B,"&lt;="&amp;$I$4)
/_xlfn.UNIQUE(_xlfn._xlws.FILTER($G:$G,$F:$F=$I$7))
/IF($I$8="総計",1,$J251/10)
),0)</f>
        <v/>
      </c>
      <c r="R251" s="58" t="str" cm="1">
        <f t="array" ref="R251">IFERROR(
IF(OR(R$11="",$H251=""),"",
SUMIFS(収穫記録!$P:$P,収穫記録!$D:$D,R$11,収穫記録!$I:$I,$I$5,収穫記録!$J:$J,$I$6,収穫記録!$F:$F,$H251,収穫記録!$B:$B,"&gt;="&amp;$I$3,収穫記録!$B:$B,"&lt;="&amp;$I$4)
/_xlfn.UNIQUE(_xlfn._xlws.FILTER($G:$G,$F:$F=$I$7))
/IF($I$8="総計",1,$J251/10)
),0)</f>
        <v/>
      </c>
      <c r="S251" s="58" t="str" cm="1">
        <f t="array" ref="S251">IFERROR(
IF(OR(S$11="",$H251=""),"",
SUMIFS(収穫記録!$P:$P,収穫記録!$D:$D,S$11,収穫記録!$I:$I,$I$5,収穫記録!$J:$J,$I$6,収穫記録!$F:$F,$H251,収穫記録!$B:$B,"&gt;="&amp;$I$3,収穫記録!$B:$B,"&lt;="&amp;$I$4)
/_xlfn.UNIQUE(_xlfn._xlws.FILTER($G:$G,$F:$F=$I$7))
/IF($I$8="総計",1,$J251/10)
),0)</f>
        <v/>
      </c>
      <c r="T251" s="58" t="str" cm="1">
        <f t="array" ref="T251">IFERROR(
IF(OR(T$11="",$H251=""),"",
SUMIFS(収穫記録!$P:$P,収穫記録!$D:$D,T$11,収穫記録!$I:$I,$I$5,収穫記録!$J:$J,$I$6,収穫記録!$F:$F,$H251,収穫記録!$B:$B,"&gt;="&amp;$I$3,収穫記録!$B:$B,"&lt;="&amp;$I$4)
/_xlfn.UNIQUE(_xlfn._xlws.FILTER($G:$G,$F:$F=$I$7))
/IF($I$8="総計",1,$J251/10)
),0)</f>
        <v/>
      </c>
      <c r="U251" s="58" t="str" cm="1">
        <f t="array" ref="U251">IFERROR(
IF(OR(U$11="",$H251=""),"",
SUMIFS(収穫記録!$P:$P,収穫記録!$D:$D,U$11,収穫記録!$I:$I,$I$5,収穫記録!$J:$J,$I$6,収穫記録!$F:$F,$H251,収穫記録!$B:$B,"&gt;="&amp;$I$3,収穫記録!$B:$B,"&lt;="&amp;$I$4)
/_xlfn.UNIQUE(_xlfn._xlws.FILTER($G:$G,$F:$F=$I$7))
/IF($I$8="総計",1,$J251/10)
),0)</f>
        <v/>
      </c>
      <c r="V251" s="58" t="str" cm="1">
        <f t="array" ref="V251">IFERROR(
IF(OR(V$11="",$H251=""),"",
SUMIFS(収穫記録!$P:$P,収穫記録!$D:$D,V$11,収穫記録!$I:$I,$I$5,収穫記録!$J:$J,$I$6,収穫記録!$F:$F,$H251,収穫記録!$B:$B,"&gt;="&amp;$I$3,収穫記録!$B:$B,"&lt;="&amp;$I$4)
/_xlfn.UNIQUE(_xlfn._xlws.FILTER($G:$G,$F:$F=$I$7))
/IF($I$8="総計",1,$J251/10)
),0)</f>
        <v/>
      </c>
      <c r="W251" s="58" t="str" cm="1">
        <f t="array" ref="W251">IFERROR(
IF(OR(W$11="",$H251=""),"",
SUMIFS(収穫記録!$P:$P,収穫記録!$D:$D,W$11,収穫記録!$I:$I,$I$5,収穫記録!$J:$J,$I$6,収穫記録!$F:$F,$H251,収穫記録!$B:$B,"&gt;="&amp;$I$3,収穫記録!$B:$B,"&lt;="&amp;$I$4)
/_xlfn.UNIQUE(_xlfn._xlws.FILTER($G:$G,$F:$F=$I$7))
/IF($I$8="総計",1,$J251/10)
),0)</f>
        <v/>
      </c>
    </row>
    <row r="252" spans="8:23">
      <c r="H252" s="27"/>
      <c r="I252" s="30"/>
      <c r="J252" s="57"/>
      <c r="K252" s="46" t="str">
        <f t="shared" si="3"/>
        <v/>
      </c>
      <c r="L252" s="47" cm="1">
        <f t="array" ref="L252">IFERROR(
IF(OR(L$11="",$H252=""),"",
SUMIFS(収穫記録!$P:$P,収穫記録!$D:$D,L$11,収穫記録!$I:$I,$I$5,収穫記録!$J:$J,$I$6,収穫記録!$F:$F,$H252,収穫記録!$B:$B,"&gt;="&amp;$I$3,収穫記録!$B:$B,"&lt;="&amp;$I$4)
/_xlfn.UNIQUE(_xlfn._xlws.FILTER($G:$G,$F:$F=$I$7))
/IF($I$8="総計",1,$J252/10)
),0)</f>
        <v>0</v>
      </c>
      <c r="M252" s="58" t="str" cm="1">
        <f t="array" ref="M252">IFERROR(
IF(OR(M$11="",$H252=""),"",
SUMIFS(収穫記録!$P:$P,収穫記録!$D:$D,M$11,収穫記録!$I:$I,$I$5,収穫記録!$J:$J,$I$6,収穫記録!$F:$F,$H252,収穫記録!$B:$B,"&gt;="&amp;$I$3,収穫記録!$B:$B,"&lt;="&amp;$I$4)
/_xlfn.UNIQUE(_xlfn._xlws.FILTER($G:$G,$F:$F=$I$7))
/IF($I$8="総計",1,$J252/10)
),0)</f>
        <v/>
      </c>
      <c r="N252" s="58" t="str" cm="1">
        <f t="array" ref="N252">IFERROR(
IF(OR(N$11="",$H252=""),"",
SUMIFS(収穫記録!$P:$P,収穫記録!$D:$D,N$11,収穫記録!$I:$I,$I$5,収穫記録!$J:$J,$I$6,収穫記録!$F:$F,$H252,収穫記録!$B:$B,"&gt;="&amp;$I$3,収穫記録!$B:$B,"&lt;="&amp;$I$4)
/_xlfn.UNIQUE(_xlfn._xlws.FILTER($G:$G,$F:$F=$I$7))
/IF($I$8="総計",1,$J252/10)
),0)</f>
        <v/>
      </c>
      <c r="O252" s="58" t="str" cm="1">
        <f t="array" ref="O252">IFERROR(
IF(OR(O$11="",$H252=""),"",
SUMIFS(収穫記録!$P:$P,収穫記録!$D:$D,O$11,収穫記録!$I:$I,$I$5,収穫記録!$J:$J,$I$6,収穫記録!$F:$F,$H252,収穫記録!$B:$B,"&gt;="&amp;$I$3,収穫記録!$B:$B,"&lt;="&amp;$I$4)
/_xlfn.UNIQUE(_xlfn._xlws.FILTER($G:$G,$F:$F=$I$7))
/IF($I$8="総計",1,$J252/10)
),0)</f>
        <v/>
      </c>
      <c r="P252" s="58" t="str" cm="1">
        <f t="array" ref="P252">IFERROR(
IF(OR(P$11="",$H252=""),"",
SUMIFS(収穫記録!$P:$P,収穫記録!$D:$D,P$11,収穫記録!$I:$I,$I$5,収穫記録!$J:$J,$I$6,収穫記録!$F:$F,$H252,収穫記録!$B:$B,"&gt;="&amp;$I$3,収穫記録!$B:$B,"&lt;="&amp;$I$4)
/_xlfn.UNIQUE(_xlfn._xlws.FILTER($G:$G,$F:$F=$I$7))
/IF($I$8="総計",1,$J252/10)
),0)</f>
        <v/>
      </c>
      <c r="Q252" s="58" t="str" cm="1">
        <f t="array" ref="Q252">IFERROR(
IF(OR(Q$11="",$H252=""),"",
SUMIFS(収穫記録!$P:$P,収穫記録!$D:$D,Q$11,収穫記録!$I:$I,$I$5,収穫記録!$J:$J,$I$6,収穫記録!$F:$F,$H252,収穫記録!$B:$B,"&gt;="&amp;$I$3,収穫記録!$B:$B,"&lt;="&amp;$I$4)
/_xlfn.UNIQUE(_xlfn._xlws.FILTER($G:$G,$F:$F=$I$7))
/IF($I$8="総計",1,$J252/10)
),0)</f>
        <v/>
      </c>
      <c r="R252" s="58" t="str" cm="1">
        <f t="array" ref="R252">IFERROR(
IF(OR(R$11="",$H252=""),"",
SUMIFS(収穫記録!$P:$P,収穫記録!$D:$D,R$11,収穫記録!$I:$I,$I$5,収穫記録!$J:$J,$I$6,収穫記録!$F:$F,$H252,収穫記録!$B:$B,"&gt;="&amp;$I$3,収穫記録!$B:$B,"&lt;="&amp;$I$4)
/_xlfn.UNIQUE(_xlfn._xlws.FILTER($G:$G,$F:$F=$I$7))
/IF($I$8="総計",1,$J252/10)
),0)</f>
        <v/>
      </c>
      <c r="S252" s="58" t="str" cm="1">
        <f t="array" ref="S252">IFERROR(
IF(OR(S$11="",$H252=""),"",
SUMIFS(収穫記録!$P:$P,収穫記録!$D:$D,S$11,収穫記録!$I:$I,$I$5,収穫記録!$J:$J,$I$6,収穫記録!$F:$F,$H252,収穫記録!$B:$B,"&gt;="&amp;$I$3,収穫記録!$B:$B,"&lt;="&amp;$I$4)
/_xlfn.UNIQUE(_xlfn._xlws.FILTER($G:$G,$F:$F=$I$7))
/IF($I$8="総計",1,$J252/10)
),0)</f>
        <v/>
      </c>
      <c r="T252" s="58" t="str" cm="1">
        <f t="array" ref="T252">IFERROR(
IF(OR(T$11="",$H252=""),"",
SUMIFS(収穫記録!$P:$P,収穫記録!$D:$D,T$11,収穫記録!$I:$I,$I$5,収穫記録!$J:$J,$I$6,収穫記録!$F:$F,$H252,収穫記録!$B:$B,"&gt;="&amp;$I$3,収穫記録!$B:$B,"&lt;="&amp;$I$4)
/_xlfn.UNIQUE(_xlfn._xlws.FILTER($G:$G,$F:$F=$I$7))
/IF($I$8="総計",1,$J252/10)
),0)</f>
        <v/>
      </c>
      <c r="U252" s="58" t="str" cm="1">
        <f t="array" ref="U252">IFERROR(
IF(OR(U$11="",$H252=""),"",
SUMIFS(収穫記録!$P:$P,収穫記録!$D:$D,U$11,収穫記録!$I:$I,$I$5,収穫記録!$J:$J,$I$6,収穫記録!$F:$F,$H252,収穫記録!$B:$B,"&gt;="&amp;$I$3,収穫記録!$B:$B,"&lt;="&amp;$I$4)
/_xlfn.UNIQUE(_xlfn._xlws.FILTER($G:$G,$F:$F=$I$7))
/IF($I$8="総計",1,$J252/10)
),0)</f>
        <v/>
      </c>
      <c r="V252" s="58" t="str" cm="1">
        <f t="array" ref="V252">IFERROR(
IF(OR(V$11="",$H252=""),"",
SUMIFS(収穫記録!$P:$P,収穫記録!$D:$D,V$11,収穫記録!$I:$I,$I$5,収穫記録!$J:$J,$I$6,収穫記録!$F:$F,$H252,収穫記録!$B:$B,"&gt;="&amp;$I$3,収穫記録!$B:$B,"&lt;="&amp;$I$4)
/_xlfn.UNIQUE(_xlfn._xlws.FILTER($G:$G,$F:$F=$I$7))
/IF($I$8="総計",1,$J252/10)
),0)</f>
        <v/>
      </c>
      <c r="W252" s="58" t="str" cm="1">
        <f t="array" ref="W252">IFERROR(
IF(OR(W$11="",$H252=""),"",
SUMIFS(収穫記録!$P:$P,収穫記録!$D:$D,W$11,収穫記録!$I:$I,$I$5,収穫記録!$J:$J,$I$6,収穫記録!$F:$F,$H252,収穫記録!$B:$B,"&gt;="&amp;$I$3,収穫記録!$B:$B,"&lt;="&amp;$I$4)
/_xlfn.UNIQUE(_xlfn._xlws.FILTER($G:$G,$F:$F=$I$7))
/IF($I$8="総計",1,$J252/10)
),0)</f>
        <v/>
      </c>
    </row>
    <row r="253" spans="8:23">
      <c r="H253" s="27"/>
      <c r="I253" s="30"/>
      <c r="J253" s="57"/>
      <c r="K253" s="46" t="str">
        <f t="shared" si="3"/>
        <v/>
      </c>
      <c r="L253" s="47" cm="1">
        <f t="array" ref="L253">IFERROR(
IF(OR(L$11="",$H253=""),"",
SUMIFS(収穫記録!$P:$P,収穫記録!$D:$D,L$11,収穫記録!$I:$I,$I$5,収穫記録!$J:$J,$I$6,収穫記録!$F:$F,$H253,収穫記録!$B:$B,"&gt;="&amp;$I$3,収穫記録!$B:$B,"&lt;="&amp;$I$4)
/_xlfn.UNIQUE(_xlfn._xlws.FILTER($G:$G,$F:$F=$I$7))
/IF($I$8="総計",1,$J253/10)
),0)</f>
        <v>0</v>
      </c>
      <c r="M253" s="58" t="str" cm="1">
        <f t="array" ref="M253">IFERROR(
IF(OR(M$11="",$H253=""),"",
SUMIFS(収穫記録!$P:$P,収穫記録!$D:$D,M$11,収穫記録!$I:$I,$I$5,収穫記録!$J:$J,$I$6,収穫記録!$F:$F,$H253,収穫記録!$B:$B,"&gt;="&amp;$I$3,収穫記録!$B:$B,"&lt;="&amp;$I$4)
/_xlfn.UNIQUE(_xlfn._xlws.FILTER($G:$G,$F:$F=$I$7))
/IF($I$8="総計",1,$J253/10)
),0)</f>
        <v/>
      </c>
      <c r="N253" s="58" t="str" cm="1">
        <f t="array" ref="N253">IFERROR(
IF(OR(N$11="",$H253=""),"",
SUMIFS(収穫記録!$P:$P,収穫記録!$D:$D,N$11,収穫記録!$I:$I,$I$5,収穫記録!$J:$J,$I$6,収穫記録!$F:$F,$H253,収穫記録!$B:$B,"&gt;="&amp;$I$3,収穫記録!$B:$B,"&lt;="&amp;$I$4)
/_xlfn.UNIQUE(_xlfn._xlws.FILTER($G:$G,$F:$F=$I$7))
/IF($I$8="総計",1,$J253/10)
),0)</f>
        <v/>
      </c>
      <c r="O253" s="58" t="str" cm="1">
        <f t="array" ref="O253">IFERROR(
IF(OR(O$11="",$H253=""),"",
SUMIFS(収穫記録!$P:$P,収穫記録!$D:$D,O$11,収穫記録!$I:$I,$I$5,収穫記録!$J:$J,$I$6,収穫記録!$F:$F,$H253,収穫記録!$B:$B,"&gt;="&amp;$I$3,収穫記録!$B:$B,"&lt;="&amp;$I$4)
/_xlfn.UNIQUE(_xlfn._xlws.FILTER($G:$G,$F:$F=$I$7))
/IF($I$8="総計",1,$J253/10)
),0)</f>
        <v/>
      </c>
      <c r="P253" s="58" t="str" cm="1">
        <f t="array" ref="P253">IFERROR(
IF(OR(P$11="",$H253=""),"",
SUMIFS(収穫記録!$P:$P,収穫記録!$D:$D,P$11,収穫記録!$I:$I,$I$5,収穫記録!$J:$J,$I$6,収穫記録!$F:$F,$H253,収穫記録!$B:$B,"&gt;="&amp;$I$3,収穫記録!$B:$B,"&lt;="&amp;$I$4)
/_xlfn.UNIQUE(_xlfn._xlws.FILTER($G:$G,$F:$F=$I$7))
/IF($I$8="総計",1,$J253/10)
),0)</f>
        <v/>
      </c>
      <c r="Q253" s="58" t="str" cm="1">
        <f t="array" ref="Q253">IFERROR(
IF(OR(Q$11="",$H253=""),"",
SUMIFS(収穫記録!$P:$P,収穫記録!$D:$D,Q$11,収穫記録!$I:$I,$I$5,収穫記録!$J:$J,$I$6,収穫記録!$F:$F,$H253,収穫記録!$B:$B,"&gt;="&amp;$I$3,収穫記録!$B:$B,"&lt;="&amp;$I$4)
/_xlfn.UNIQUE(_xlfn._xlws.FILTER($G:$G,$F:$F=$I$7))
/IF($I$8="総計",1,$J253/10)
),0)</f>
        <v/>
      </c>
      <c r="R253" s="58" t="str" cm="1">
        <f t="array" ref="R253">IFERROR(
IF(OR(R$11="",$H253=""),"",
SUMIFS(収穫記録!$P:$P,収穫記録!$D:$D,R$11,収穫記録!$I:$I,$I$5,収穫記録!$J:$J,$I$6,収穫記録!$F:$F,$H253,収穫記録!$B:$B,"&gt;="&amp;$I$3,収穫記録!$B:$B,"&lt;="&amp;$I$4)
/_xlfn.UNIQUE(_xlfn._xlws.FILTER($G:$G,$F:$F=$I$7))
/IF($I$8="総計",1,$J253/10)
),0)</f>
        <v/>
      </c>
      <c r="S253" s="58" t="str" cm="1">
        <f t="array" ref="S253">IFERROR(
IF(OR(S$11="",$H253=""),"",
SUMIFS(収穫記録!$P:$P,収穫記録!$D:$D,S$11,収穫記録!$I:$I,$I$5,収穫記録!$J:$J,$I$6,収穫記録!$F:$F,$H253,収穫記録!$B:$B,"&gt;="&amp;$I$3,収穫記録!$B:$B,"&lt;="&amp;$I$4)
/_xlfn.UNIQUE(_xlfn._xlws.FILTER($G:$G,$F:$F=$I$7))
/IF($I$8="総計",1,$J253/10)
),0)</f>
        <v/>
      </c>
      <c r="T253" s="58" t="str" cm="1">
        <f t="array" ref="T253">IFERROR(
IF(OR(T$11="",$H253=""),"",
SUMIFS(収穫記録!$P:$P,収穫記録!$D:$D,T$11,収穫記録!$I:$I,$I$5,収穫記録!$J:$J,$I$6,収穫記録!$F:$F,$H253,収穫記録!$B:$B,"&gt;="&amp;$I$3,収穫記録!$B:$B,"&lt;="&amp;$I$4)
/_xlfn.UNIQUE(_xlfn._xlws.FILTER($G:$G,$F:$F=$I$7))
/IF($I$8="総計",1,$J253/10)
),0)</f>
        <v/>
      </c>
      <c r="U253" s="58" t="str" cm="1">
        <f t="array" ref="U253">IFERROR(
IF(OR(U$11="",$H253=""),"",
SUMIFS(収穫記録!$P:$P,収穫記録!$D:$D,U$11,収穫記録!$I:$I,$I$5,収穫記録!$J:$J,$I$6,収穫記録!$F:$F,$H253,収穫記録!$B:$B,"&gt;="&amp;$I$3,収穫記録!$B:$B,"&lt;="&amp;$I$4)
/_xlfn.UNIQUE(_xlfn._xlws.FILTER($G:$G,$F:$F=$I$7))
/IF($I$8="総計",1,$J253/10)
),0)</f>
        <v/>
      </c>
      <c r="V253" s="58" t="str" cm="1">
        <f t="array" ref="V253">IFERROR(
IF(OR(V$11="",$H253=""),"",
SUMIFS(収穫記録!$P:$P,収穫記録!$D:$D,V$11,収穫記録!$I:$I,$I$5,収穫記録!$J:$J,$I$6,収穫記録!$F:$F,$H253,収穫記録!$B:$B,"&gt;="&amp;$I$3,収穫記録!$B:$B,"&lt;="&amp;$I$4)
/_xlfn.UNIQUE(_xlfn._xlws.FILTER($G:$G,$F:$F=$I$7))
/IF($I$8="総計",1,$J253/10)
),0)</f>
        <v/>
      </c>
      <c r="W253" s="58" t="str" cm="1">
        <f t="array" ref="W253">IFERROR(
IF(OR(W$11="",$H253=""),"",
SUMIFS(収穫記録!$P:$P,収穫記録!$D:$D,W$11,収穫記録!$I:$I,$I$5,収穫記録!$J:$J,$I$6,収穫記録!$F:$F,$H253,収穫記録!$B:$B,"&gt;="&amp;$I$3,収穫記録!$B:$B,"&lt;="&amp;$I$4)
/_xlfn.UNIQUE(_xlfn._xlws.FILTER($G:$G,$F:$F=$I$7))
/IF($I$8="総計",1,$J253/10)
),0)</f>
        <v/>
      </c>
    </row>
    <row r="254" spans="8:23">
      <c r="H254" s="27"/>
      <c r="I254" s="30"/>
      <c r="J254" s="57"/>
      <c r="K254" s="46" t="str">
        <f t="shared" si="3"/>
        <v/>
      </c>
      <c r="L254" s="47" cm="1">
        <f t="array" ref="L254">IFERROR(
IF(OR(L$11="",$H254=""),"",
SUMIFS(収穫記録!$P:$P,収穫記録!$D:$D,L$11,収穫記録!$I:$I,$I$5,収穫記録!$J:$J,$I$6,収穫記録!$F:$F,$H254,収穫記録!$B:$B,"&gt;="&amp;$I$3,収穫記録!$B:$B,"&lt;="&amp;$I$4)
/_xlfn.UNIQUE(_xlfn._xlws.FILTER($G:$G,$F:$F=$I$7))
/IF($I$8="総計",1,$J254/10)
),0)</f>
        <v>0</v>
      </c>
      <c r="M254" s="58" t="str" cm="1">
        <f t="array" ref="M254">IFERROR(
IF(OR(M$11="",$H254=""),"",
SUMIFS(収穫記録!$P:$P,収穫記録!$D:$D,M$11,収穫記録!$I:$I,$I$5,収穫記録!$J:$J,$I$6,収穫記録!$F:$F,$H254,収穫記録!$B:$B,"&gt;="&amp;$I$3,収穫記録!$B:$B,"&lt;="&amp;$I$4)
/_xlfn.UNIQUE(_xlfn._xlws.FILTER($G:$G,$F:$F=$I$7))
/IF($I$8="総計",1,$J254/10)
),0)</f>
        <v/>
      </c>
      <c r="N254" s="58" t="str" cm="1">
        <f t="array" ref="N254">IFERROR(
IF(OR(N$11="",$H254=""),"",
SUMIFS(収穫記録!$P:$P,収穫記録!$D:$D,N$11,収穫記録!$I:$I,$I$5,収穫記録!$J:$J,$I$6,収穫記録!$F:$F,$H254,収穫記録!$B:$B,"&gt;="&amp;$I$3,収穫記録!$B:$B,"&lt;="&amp;$I$4)
/_xlfn.UNIQUE(_xlfn._xlws.FILTER($G:$G,$F:$F=$I$7))
/IF($I$8="総計",1,$J254/10)
),0)</f>
        <v/>
      </c>
      <c r="O254" s="58" t="str" cm="1">
        <f t="array" ref="O254">IFERROR(
IF(OR(O$11="",$H254=""),"",
SUMIFS(収穫記録!$P:$P,収穫記録!$D:$D,O$11,収穫記録!$I:$I,$I$5,収穫記録!$J:$J,$I$6,収穫記録!$F:$F,$H254,収穫記録!$B:$B,"&gt;="&amp;$I$3,収穫記録!$B:$B,"&lt;="&amp;$I$4)
/_xlfn.UNIQUE(_xlfn._xlws.FILTER($G:$G,$F:$F=$I$7))
/IF($I$8="総計",1,$J254/10)
),0)</f>
        <v/>
      </c>
      <c r="P254" s="58" t="str" cm="1">
        <f t="array" ref="P254">IFERROR(
IF(OR(P$11="",$H254=""),"",
SUMIFS(収穫記録!$P:$P,収穫記録!$D:$D,P$11,収穫記録!$I:$I,$I$5,収穫記録!$J:$J,$I$6,収穫記録!$F:$F,$H254,収穫記録!$B:$B,"&gt;="&amp;$I$3,収穫記録!$B:$B,"&lt;="&amp;$I$4)
/_xlfn.UNIQUE(_xlfn._xlws.FILTER($G:$G,$F:$F=$I$7))
/IF($I$8="総計",1,$J254/10)
),0)</f>
        <v/>
      </c>
      <c r="Q254" s="58" t="str" cm="1">
        <f t="array" ref="Q254">IFERROR(
IF(OR(Q$11="",$H254=""),"",
SUMIFS(収穫記録!$P:$P,収穫記録!$D:$D,Q$11,収穫記録!$I:$I,$I$5,収穫記録!$J:$J,$I$6,収穫記録!$F:$F,$H254,収穫記録!$B:$B,"&gt;="&amp;$I$3,収穫記録!$B:$B,"&lt;="&amp;$I$4)
/_xlfn.UNIQUE(_xlfn._xlws.FILTER($G:$G,$F:$F=$I$7))
/IF($I$8="総計",1,$J254/10)
),0)</f>
        <v/>
      </c>
      <c r="R254" s="58" t="str" cm="1">
        <f t="array" ref="R254">IFERROR(
IF(OR(R$11="",$H254=""),"",
SUMIFS(収穫記録!$P:$P,収穫記録!$D:$D,R$11,収穫記録!$I:$I,$I$5,収穫記録!$J:$J,$I$6,収穫記録!$F:$F,$H254,収穫記録!$B:$B,"&gt;="&amp;$I$3,収穫記録!$B:$B,"&lt;="&amp;$I$4)
/_xlfn.UNIQUE(_xlfn._xlws.FILTER($G:$G,$F:$F=$I$7))
/IF($I$8="総計",1,$J254/10)
),0)</f>
        <v/>
      </c>
      <c r="S254" s="58" t="str" cm="1">
        <f t="array" ref="S254">IFERROR(
IF(OR(S$11="",$H254=""),"",
SUMIFS(収穫記録!$P:$P,収穫記録!$D:$D,S$11,収穫記録!$I:$I,$I$5,収穫記録!$J:$J,$I$6,収穫記録!$F:$F,$H254,収穫記録!$B:$B,"&gt;="&amp;$I$3,収穫記録!$B:$B,"&lt;="&amp;$I$4)
/_xlfn.UNIQUE(_xlfn._xlws.FILTER($G:$G,$F:$F=$I$7))
/IF($I$8="総計",1,$J254/10)
),0)</f>
        <v/>
      </c>
      <c r="T254" s="58" t="str" cm="1">
        <f t="array" ref="T254">IFERROR(
IF(OR(T$11="",$H254=""),"",
SUMIFS(収穫記録!$P:$P,収穫記録!$D:$D,T$11,収穫記録!$I:$I,$I$5,収穫記録!$J:$J,$I$6,収穫記録!$F:$F,$H254,収穫記録!$B:$B,"&gt;="&amp;$I$3,収穫記録!$B:$B,"&lt;="&amp;$I$4)
/_xlfn.UNIQUE(_xlfn._xlws.FILTER($G:$G,$F:$F=$I$7))
/IF($I$8="総計",1,$J254/10)
),0)</f>
        <v/>
      </c>
      <c r="U254" s="58" t="str" cm="1">
        <f t="array" ref="U254">IFERROR(
IF(OR(U$11="",$H254=""),"",
SUMIFS(収穫記録!$P:$P,収穫記録!$D:$D,U$11,収穫記録!$I:$I,$I$5,収穫記録!$J:$J,$I$6,収穫記録!$F:$F,$H254,収穫記録!$B:$B,"&gt;="&amp;$I$3,収穫記録!$B:$B,"&lt;="&amp;$I$4)
/_xlfn.UNIQUE(_xlfn._xlws.FILTER($G:$G,$F:$F=$I$7))
/IF($I$8="総計",1,$J254/10)
),0)</f>
        <v/>
      </c>
      <c r="V254" s="58" t="str" cm="1">
        <f t="array" ref="V254">IFERROR(
IF(OR(V$11="",$H254=""),"",
SUMIFS(収穫記録!$P:$P,収穫記録!$D:$D,V$11,収穫記録!$I:$I,$I$5,収穫記録!$J:$J,$I$6,収穫記録!$F:$F,$H254,収穫記録!$B:$B,"&gt;="&amp;$I$3,収穫記録!$B:$B,"&lt;="&amp;$I$4)
/_xlfn.UNIQUE(_xlfn._xlws.FILTER($G:$G,$F:$F=$I$7))
/IF($I$8="総計",1,$J254/10)
),0)</f>
        <v/>
      </c>
      <c r="W254" s="58" t="str" cm="1">
        <f t="array" ref="W254">IFERROR(
IF(OR(W$11="",$H254=""),"",
SUMIFS(収穫記録!$P:$P,収穫記録!$D:$D,W$11,収穫記録!$I:$I,$I$5,収穫記録!$J:$J,$I$6,収穫記録!$F:$F,$H254,収穫記録!$B:$B,"&gt;="&amp;$I$3,収穫記録!$B:$B,"&lt;="&amp;$I$4)
/_xlfn.UNIQUE(_xlfn._xlws.FILTER($G:$G,$F:$F=$I$7))
/IF($I$8="総計",1,$J254/10)
),0)</f>
        <v/>
      </c>
    </row>
    <row r="255" spans="8:23">
      <c r="H255" s="27"/>
      <c r="I255" s="30"/>
      <c r="J255" s="57"/>
      <c r="K255" s="46" t="str">
        <f t="shared" si="3"/>
        <v/>
      </c>
      <c r="L255" s="47" cm="1">
        <f t="array" ref="L255">IFERROR(
IF(OR(L$11="",$H255=""),"",
SUMIFS(収穫記録!$P:$P,収穫記録!$D:$D,L$11,収穫記録!$I:$I,$I$5,収穫記録!$J:$J,$I$6,収穫記録!$F:$F,$H255,収穫記録!$B:$B,"&gt;="&amp;$I$3,収穫記録!$B:$B,"&lt;="&amp;$I$4)
/_xlfn.UNIQUE(_xlfn._xlws.FILTER($G:$G,$F:$F=$I$7))
/IF($I$8="総計",1,$J255/10)
),0)</f>
        <v>0</v>
      </c>
      <c r="M255" s="58" t="str" cm="1">
        <f t="array" ref="M255">IFERROR(
IF(OR(M$11="",$H255=""),"",
SUMIFS(収穫記録!$P:$P,収穫記録!$D:$D,M$11,収穫記録!$I:$I,$I$5,収穫記録!$J:$J,$I$6,収穫記録!$F:$F,$H255,収穫記録!$B:$B,"&gt;="&amp;$I$3,収穫記録!$B:$B,"&lt;="&amp;$I$4)
/_xlfn.UNIQUE(_xlfn._xlws.FILTER($G:$G,$F:$F=$I$7))
/IF($I$8="総計",1,$J255/10)
),0)</f>
        <v/>
      </c>
      <c r="N255" s="58" t="str" cm="1">
        <f t="array" ref="N255">IFERROR(
IF(OR(N$11="",$H255=""),"",
SUMIFS(収穫記録!$P:$P,収穫記録!$D:$D,N$11,収穫記録!$I:$I,$I$5,収穫記録!$J:$J,$I$6,収穫記録!$F:$F,$H255,収穫記録!$B:$B,"&gt;="&amp;$I$3,収穫記録!$B:$B,"&lt;="&amp;$I$4)
/_xlfn.UNIQUE(_xlfn._xlws.FILTER($G:$G,$F:$F=$I$7))
/IF($I$8="総計",1,$J255/10)
),0)</f>
        <v/>
      </c>
      <c r="O255" s="58" t="str" cm="1">
        <f t="array" ref="O255">IFERROR(
IF(OR(O$11="",$H255=""),"",
SUMIFS(収穫記録!$P:$P,収穫記録!$D:$D,O$11,収穫記録!$I:$I,$I$5,収穫記録!$J:$J,$I$6,収穫記録!$F:$F,$H255,収穫記録!$B:$B,"&gt;="&amp;$I$3,収穫記録!$B:$B,"&lt;="&amp;$I$4)
/_xlfn.UNIQUE(_xlfn._xlws.FILTER($G:$G,$F:$F=$I$7))
/IF($I$8="総計",1,$J255/10)
),0)</f>
        <v/>
      </c>
      <c r="P255" s="58" t="str" cm="1">
        <f t="array" ref="P255">IFERROR(
IF(OR(P$11="",$H255=""),"",
SUMIFS(収穫記録!$P:$P,収穫記録!$D:$D,P$11,収穫記録!$I:$I,$I$5,収穫記録!$J:$J,$I$6,収穫記録!$F:$F,$H255,収穫記録!$B:$B,"&gt;="&amp;$I$3,収穫記録!$B:$B,"&lt;="&amp;$I$4)
/_xlfn.UNIQUE(_xlfn._xlws.FILTER($G:$G,$F:$F=$I$7))
/IF($I$8="総計",1,$J255/10)
),0)</f>
        <v/>
      </c>
      <c r="Q255" s="58" t="str" cm="1">
        <f t="array" ref="Q255">IFERROR(
IF(OR(Q$11="",$H255=""),"",
SUMIFS(収穫記録!$P:$P,収穫記録!$D:$D,Q$11,収穫記録!$I:$I,$I$5,収穫記録!$J:$J,$I$6,収穫記録!$F:$F,$H255,収穫記録!$B:$B,"&gt;="&amp;$I$3,収穫記録!$B:$B,"&lt;="&amp;$I$4)
/_xlfn.UNIQUE(_xlfn._xlws.FILTER($G:$G,$F:$F=$I$7))
/IF($I$8="総計",1,$J255/10)
),0)</f>
        <v/>
      </c>
      <c r="R255" s="58" t="str" cm="1">
        <f t="array" ref="R255">IFERROR(
IF(OR(R$11="",$H255=""),"",
SUMIFS(収穫記録!$P:$P,収穫記録!$D:$D,R$11,収穫記録!$I:$I,$I$5,収穫記録!$J:$J,$I$6,収穫記録!$F:$F,$H255,収穫記録!$B:$B,"&gt;="&amp;$I$3,収穫記録!$B:$B,"&lt;="&amp;$I$4)
/_xlfn.UNIQUE(_xlfn._xlws.FILTER($G:$G,$F:$F=$I$7))
/IF($I$8="総計",1,$J255/10)
),0)</f>
        <v/>
      </c>
      <c r="S255" s="58" t="str" cm="1">
        <f t="array" ref="S255">IFERROR(
IF(OR(S$11="",$H255=""),"",
SUMIFS(収穫記録!$P:$P,収穫記録!$D:$D,S$11,収穫記録!$I:$I,$I$5,収穫記録!$J:$J,$I$6,収穫記録!$F:$F,$H255,収穫記録!$B:$B,"&gt;="&amp;$I$3,収穫記録!$B:$B,"&lt;="&amp;$I$4)
/_xlfn.UNIQUE(_xlfn._xlws.FILTER($G:$G,$F:$F=$I$7))
/IF($I$8="総計",1,$J255/10)
),0)</f>
        <v/>
      </c>
      <c r="T255" s="58" t="str" cm="1">
        <f t="array" ref="T255">IFERROR(
IF(OR(T$11="",$H255=""),"",
SUMIFS(収穫記録!$P:$P,収穫記録!$D:$D,T$11,収穫記録!$I:$I,$I$5,収穫記録!$J:$J,$I$6,収穫記録!$F:$F,$H255,収穫記録!$B:$B,"&gt;="&amp;$I$3,収穫記録!$B:$B,"&lt;="&amp;$I$4)
/_xlfn.UNIQUE(_xlfn._xlws.FILTER($G:$G,$F:$F=$I$7))
/IF($I$8="総計",1,$J255/10)
),0)</f>
        <v/>
      </c>
      <c r="U255" s="58" t="str" cm="1">
        <f t="array" ref="U255">IFERROR(
IF(OR(U$11="",$H255=""),"",
SUMIFS(収穫記録!$P:$P,収穫記録!$D:$D,U$11,収穫記録!$I:$I,$I$5,収穫記録!$J:$J,$I$6,収穫記録!$F:$F,$H255,収穫記録!$B:$B,"&gt;="&amp;$I$3,収穫記録!$B:$B,"&lt;="&amp;$I$4)
/_xlfn.UNIQUE(_xlfn._xlws.FILTER($G:$G,$F:$F=$I$7))
/IF($I$8="総計",1,$J255/10)
),0)</f>
        <v/>
      </c>
      <c r="V255" s="58" t="str" cm="1">
        <f t="array" ref="V255">IFERROR(
IF(OR(V$11="",$H255=""),"",
SUMIFS(収穫記録!$P:$P,収穫記録!$D:$D,V$11,収穫記録!$I:$I,$I$5,収穫記録!$J:$J,$I$6,収穫記録!$F:$F,$H255,収穫記録!$B:$B,"&gt;="&amp;$I$3,収穫記録!$B:$B,"&lt;="&amp;$I$4)
/_xlfn.UNIQUE(_xlfn._xlws.FILTER($G:$G,$F:$F=$I$7))
/IF($I$8="総計",1,$J255/10)
),0)</f>
        <v/>
      </c>
      <c r="W255" s="58" t="str" cm="1">
        <f t="array" ref="W255">IFERROR(
IF(OR(W$11="",$H255=""),"",
SUMIFS(収穫記録!$P:$P,収穫記録!$D:$D,W$11,収穫記録!$I:$I,$I$5,収穫記録!$J:$J,$I$6,収穫記録!$F:$F,$H255,収穫記録!$B:$B,"&gt;="&amp;$I$3,収穫記録!$B:$B,"&lt;="&amp;$I$4)
/_xlfn.UNIQUE(_xlfn._xlws.FILTER($G:$G,$F:$F=$I$7))
/IF($I$8="総計",1,$J255/10)
),0)</f>
        <v/>
      </c>
    </row>
    <row r="256" spans="8:23">
      <c r="H256" s="27"/>
      <c r="I256" s="30"/>
      <c r="J256" s="57"/>
      <c r="K256" s="46" t="str">
        <f t="shared" si="3"/>
        <v/>
      </c>
      <c r="L256" s="47" cm="1">
        <f t="array" ref="L256">IFERROR(
IF(OR(L$11="",$H256=""),"",
SUMIFS(収穫記録!$P:$P,収穫記録!$D:$D,L$11,収穫記録!$I:$I,$I$5,収穫記録!$J:$J,$I$6,収穫記録!$F:$F,$H256,収穫記録!$B:$B,"&gt;="&amp;$I$3,収穫記録!$B:$B,"&lt;="&amp;$I$4)
/_xlfn.UNIQUE(_xlfn._xlws.FILTER($G:$G,$F:$F=$I$7))
/IF($I$8="総計",1,$J256/10)
),0)</f>
        <v>0</v>
      </c>
      <c r="M256" s="58" t="str" cm="1">
        <f t="array" ref="M256">IFERROR(
IF(OR(M$11="",$H256=""),"",
SUMIFS(収穫記録!$P:$P,収穫記録!$D:$D,M$11,収穫記録!$I:$I,$I$5,収穫記録!$J:$J,$I$6,収穫記録!$F:$F,$H256,収穫記録!$B:$B,"&gt;="&amp;$I$3,収穫記録!$B:$B,"&lt;="&amp;$I$4)
/_xlfn.UNIQUE(_xlfn._xlws.FILTER($G:$G,$F:$F=$I$7))
/IF($I$8="総計",1,$J256/10)
),0)</f>
        <v/>
      </c>
      <c r="N256" s="58" t="str" cm="1">
        <f t="array" ref="N256">IFERROR(
IF(OR(N$11="",$H256=""),"",
SUMIFS(収穫記録!$P:$P,収穫記録!$D:$D,N$11,収穫記録!$I:$I,$I$5,収穫記録!$J:$J,$I$6,収穫記録!$F:$F,$H256,収穫記録!$B:$B,"&gt;="&amp;$I$3,収穫記録!$B:$B,"&lt;="&amp;$I$4)
/_xlfn.UNIQUE(_xlfn._xlws.FILTER($G:$G,$F:$F=$I$7))
/IF($I$8="総計",1,$J256/10)
),0)</f>
        <v/>
      </c>
      <c r="O256" s="58" t="str" cm="1">
        <f t="array" ref="O256">IFERROR(
IF(OR(O$11="",$H256=""),"",
SUMIFS(収穫記録!$P:$P,収穫記録!$D:$D,O$11,収穫記録!$I:$I,$I$5,収穫記録!$J:$J,$I$6,収穫記録!$F:$F,$H256,収穫記録!$B:$B,"&gt;="&amp;$I$3,収穫記録!$B:$B,"&lt;="&amp;$I$4)
/_xlfn.UNIQUE(_xlfn._xlws.FILTER($G:$G,$F:$F=$I$7))
/IF($I$8="総計",1,$J256/10)
),0)</f>
        <v/>
      </c>
      <c r="P256" s="58" t="str" cm="1">
        <f t="array" ref="P256">IFERROR(
IF(OR(P$11="",$H256=""),"",
SUMIFS(収穫記録!$P:$P,収穫記録!$D:$D,P$11,収穫記録!$I:$I,$I$5,収穫記録!$J:$J,$I$6,収穫記録!$F:$F,$H256,収穫記録!$B:$B,"&gt;="&amp;$I$3,収穫記録!$B:$B,"&lt;="&amp;$I$4)
/_xlfn.UNIQUE(_xlfn._xlws.FILTER($G:$G,$F:$F=$I$7))
/IF($I$8="総計",1,$J256/10)
),0)</f>
        <v/>
      </c>
      <c r="Q256" s="58" t="str" cm="1">
        <f t="array" ref="Q256">IFERROR(
IF(OR(Q$11="",$H256=""),"",
SUMIFS(収穫記録!$P:$P,収穫記録!$D:$D,Q$11,収穫記録!$I:$I,$I$5,収穫記録!$J:$J,$I$6,収穫記録!$F:$F,$H256,収穫記録!$B:$B,"&gt;="&amp;$I$3,収穫記録!$B:$B,"&lt;="&amp;$I$4)
/_xlfn.UNIQUE(_xlfn._xlws.FILTER($G:$G,$F:$F=$I$7))
/IF($I$8="総計",1,$J256/10)
),0)</f>
        <v/>
      </c>
      <c r="R256" s="58" t="str" cm="1">
        <f t="array" ref="R256">IFERROR(
IF(OR(R$11="",$H256=""),"",
SUMIFS(収穫記録!$P:$P,収穫記録!$D:$D,R$11,収穫記録!$I:$I,$I$5,収穫記録!$J:$J,$I$6,収穫記録!$F:$F,$H256,収穫記録!$B:$B,"&gt;="&amp;$I$3,収穫記録!$B:$B,"&lt;="&amp;$I$4)
/_xlfn.UNIQUE(_xlfn._xlws.FILTER($G:$G,$F:$F=$I$7))
/IF($I$8="総計",1,$J256/10)
),0)</f>
        <v/>
      </c>
      <c r="S256" s="58" t="str" cm="1">
        <f t="array" ref="S256">IFERROR(
IF(OR(S$11="",$H256=""),"",
SUMIFS(収穫記録!$P:$P,収穫記録!$D:$D,S$11,収穫記録!$I:$I,$I$5,収穫記録!$J:$J,$I$6,収穫記録!$F:$F,$H256,収穫記録!$B:$B,"&gt;="&amp;$I$3,収穫記録!$B:$B,"&lt;="&amp;$I$4)
/_xlfn.UNIQUE(_xlfn._xlws.FILTER($G:$G,$F:$F=$I$7))
/IF($I$8="総計",1,$J256/10)
),0)</f>
        <v/>
      </c>
      <c r="T256" s="58" t="str" cm="1">
        <f t="array" ref="T256">IFERROR(
IF(OR(T$11="",$H256=""),"",
SUMIFS(収穫記録!$P:$P,収穫記録!$D:$D,T$11,収穫記録!$I:$I,$I$5,収穫記録!$J:$J,$I$6,収穫記録!$F:$F,$H256,収穫記録!$B:$B,"&gt;="&amp;$I$3,収穫記録!$B:$B,"&lt;="&amp;$I$4)
/_xlfn.UNIQUE(_xlfn._xlws.FILTER($G:$G,$F:$F=$I$7))
/IF($I$8="総計",1,$J256/10)
),0)</f>
        <v/>
      </c>
      <c r="U256" s="58" t="str" cm="1">
        <f t="array" ref="U256">IFERROR(
IF(OR(U$11="",$H256=""),"",
SUMIFS(収穫記録!$P:$P,収穫記録!$D:$D,U$11,収穫記録!$I:$I,$I$5,収穫記録!$J:$J,$I$6,収穫記録!$F:$F,$H256,収穫記録!$B:$B,"&gt;="&amp;$I$3,収穫記録!$B:$B,"&lt;="&amp;$I$4)
/_xlfn.UNIQUE(_xlfn._xlws.FILTER($G:$G,$F:$F=$I$7))
/IF($I$8="総計",1,$J256/10)
),0)</f>
        <v/>
      </c>
      <c r="V256" s="58" t="str" cm="1">
        <f t="array" ref="V256">IFERROR(
IF(OR(V$11="",$H256=""),"",
SUMIFS(収穫記録!$P:$P,収穫記録!$D:$D,V$11,収穫記録!$I:$I,$I$5,収穫記録!$J:$J,$I$6,収穫記録!$F:$F,$H256,収穫記録!$B:$B,"&gt;="&amp;$I$3,収穫記録!$B:$B,"&lt;="&amp;$I$4)
/_xlfn.UNIQUE(_xlfn._xlws.FILTER($G:$G,$F:$F=$I$7))
/IF($I$8="総計",1,$J256/10)
),0)</f>
        <v/>
      </c>
      <c r="W256" s="58" t="str" cm="1">
        <f t="array" ref="W256">IFERROR(
IF(OR(W$11="",$H256=""),"",
SUMIFS(収穫記録!$P:$P,収穫記録!$D:$D,W$11,収穫記録!$I:$I,$I$5,収穫記録!$J:$J,$I$6,収穫記録!$F:$F,$H256,収穫記録!$B:$B,"&gt;="&amp;$I$3,収穫記録!$B:$B,"&lt;="&amp;$I$4)
/_xlfn.UNIQUE(_xlfn._xlws.FILTER($G:$G,$F:$F=$I$7))
/IF($I$8="総計",1,$J256/10)
),0)</f>
        <v/>
      </c>
    </row>
    <row r="257" spans="8:23">
      <c r="H257" s="27"/>
      <c r="I257" s="30"/>
      <c r="J257" s="57"/>
      <c r="K257" s="46" t="str">
        <f t="shared" si="3"/>
        <v/>
      </c>
      <c r="L257" s="47" cm="1">
        <f t="array" ref="L257">IFERROR(
IF(OR(L$11="",$H257=""),"",
SUMIFS(収穫記録!$P:$P,収穫記録!$D:$D,L$11,収穫記録!$I:$I,$I$5,収穫記録!$J:$J,$I$6,収穫記録!$F:$F,$H257,収穫記録!$B:$B,"&gt;="&amp;$I$3,収穫記録!$B:$B,"&lt;="&amp;$I$4)
/_xlfn.UNIQUE(_xlfn._xlws.FILTER($G:$G,$F:$F=$I$7))
/IF($I$8="総計",1,$J257/10)
),0)</f>
        <v>0</v>
      </c>
      <c r="M257" s="58" t="str" cm="1">
        <f t="array" ref="M257">IFERROR(
IF(OR(M$11="",$H257=""),"",
SUMIFS(収穫記録!$P:$P,収穫記録!$D:$D,M$11,収穫記録!$I:$I,$I$5,収穫記録!$J:$J,$I$6,収穫記録!$F:$F,$H257,収穫記録!$B:$B,"&gt;="&amp;$I$3,収穫記録!$B:$B,"&lt;="&amp;$I$4)
/_xlfn.UNIQUE(_xlfn._xlws.FILTER($G:$G,$F:$F=$I$7))
/IF($I$8="総計",1,$J257/10)
),0)</f>
        <v/>
      </c>
      <c r="N257" s="58" t="str" cm="1">
        <f t="array" ref="N257">IFERROR(
IF(OR(N$11="",$H257=""),"",
SUMIFS(収穫記録!$P:$P,収穫記録!$D:$D,N$11,収穫記録!$I:$I,$I$5,収穫記録!$J:$J,$I$6,収穫記録!$F:$F,$H257,収穫記録!$B:$B,"&gt;="&amp;$I$3,収穫記録!$B:$B,"&lt;="&amp;$I$4)
/_xlfn.UNIQUE(_xlfn._xlws.FILTER($G:$G,$F:$F=$I$7))
/IF($I$8="総計",1,$J257/10)
),0)</f>
        <v/>
      </c>
      <c r="O257" s="58" t="str" cm="1">
        <f t="array" ref="O257">IFERROR(
IF(OR(O$11="",$H257=""),"",
SUMIFS(収穫記録!$P:$P,収穫記録!$D:$D,O$11,収穫記録!$I:$I,$I$5,収穫記録!$J:$J,$I$6,収穫記録!$F:$F,$H257,収穫記録!$B:$B,"&gt;="&amp;$I$3,収穫記録!$B:$B,"&lt;="&amp;$I$4)
/_xlfn.UNIQUE(_xlfn._xlws.FILTER($G:$G,$F:$F=$I$7))
/IF($I$8="総計",1,$J257/10)
),0)</f>
        <v/>
      </c>
      <c r="P257" s="58" t="str" cm="1">
        <f t="array" ref="P257">IFERROR(
IF(OR(P$11="",$H257=""),"",
SUMIFS(収穫記録!$P:$P,収穫記録!$D:$D,P$11,収穫記録!$I:$I,$I$5,収穫記録!$J:$J,$I$6,収穫記録!$F:$F,$H257,収穫記録!$B:$B,"&gt;="&amp;$I$3,収穫記録!$B:$B,"&lt;="&amp;$I$4)
/_xlfn.UNIQUE(_xlfn._xlws.FILTER($G:$G,$F:$F=$I$7))
/IF($I$8="総計",1,$J257/10)
),0)</f>
        <v/>
      </c>
      <c r="Q257" s="58" t="str" cm="1">
        <f t="array" ref="Q257">IFERROR(
IF(OR(Q$11="",$H257=""),"",
SUMIFS(収穫記録!$P:$P,収穫記録!$D:$D,Q$11,収穫記録!$I:$I,$I$5,収穫記録!$J:$J,$I$6,収穫記録!$F:$F,$H257,収穫記録!$B:$B,"&gt;="&amp;$I$3,収穫記録!$B:$B,"&lt;="&amp;$I$4)
/_xlfn.UNIQUE(_xlfn._xlws.FILTER($G:$G,$F:$F=$I$7))
/IF($I$8="総計",1,$J257/10)
),0)</f>
        <v/>
      </c>
      <c r="R257" s="58" t="str" cm="1">
        <f t="array" ref="R257">IFERROR(
IF(OR(R$11="",$H257=""),"",
SUMIFS(収穫記録!$P:$P,収穫記録!$D:$D,R$11,収穫記録!$I:$I,$I$5,収穫記録!$J:$J,$I$6,収穫記録!$F:$F,$H257,収穫記録!$B:$B,"&gt;="&amp;$I$3,収穫記録!$B:$B,"&lt;="&amp;$I$4)
/_xlfn.UNIQUE(_xlfn._xlws.FILTER($G:$G,$F:$F=$I$7))
/IF($I$8="総計",1,$J257/10)
),0)</f>
        <v/>
      </c>
      <c r="S257" s="58" t="str" cm="1">
        <f t="array" ref="S257">IFERROR(
IF(OR(S$11="",$H257=""),"",
SUMIFS(収穫記録!$P:$P,収穫記録!$D:$D,S$11,収穫記録!$I:$I,$I$5,収穫記録!$J:$J,$I$6,収穫記録!$F:$F,$H257,収穫記録!$B:$B,"&gt;="&amp;$I$3,収穫記録!$B:$B,"&lt;="&amp;$I$4)
/_xlfn.UNIQUE(_xlfn._xlws.FILTER($G:$G,$F:$F=$I$7))
/IF($I$8="総計",1,$J257/10)
),0)</f>
        <v/>
      </c>
      <c r="T257" s="58" t="str" cm="1">
        <f t="array" ref="T257">IFERROR(
IF(OR(T$11="",$H257=""),"",
SUMIFS(収穫記録!$P:$P,収穫記録!$D:$D,T$11,収穫記録!$I:$I,$I$5,収穫記録!$J:$J,$I$6,収穫記録!$F:$F,$H257,収穫記録!$B:$B,"&gt;="&amp;$I$3,収穫記録!$B:$B,"&lt;="&amp;$I$4)
/_xlfn.UNIQUE(_xlfn._xlws.FILTER($G:$G,$F:$F=$I$7))
/IF($I$8="総計",1,$J257/10)
),0)</f>
        <v/>
      </c>
      <c r="U257" s="58" t="str" cm="1">
        <f t="array" ref="U257">IFERROR(
IF(OR(U$11="",$H257=""),"",
SUMIFS(収穫記録!$P:$P,収穫記録!$D:$D,U$11,収穫記録!$I:$I,$I$5,収穫記録!$J:$J,$I$6,収穫記録!$F:$F,$H257,収穫記録!$B:$B,"&gt;="&amp;$I$3,収穫記録!$B:$B,"&lt;="&amp;$I$4)
/_xlfn.UNIQUE(_xlfn._xlws.FILTER($G:$G,$F:$F=$I$7))
/IF($I$8="総計",1,$J257/10)
),0)</f>
        <v/>
      </c>
      <c r="V257" s="58" t="str" cm="1">
        <f t="array" ref="V257">IFERROR(
IF(OR(V$11="",$H257=""),"",
SUMIFS(収穫記録!$P:$P,収穫記録!$D:$D,V$11,収穫記録!$I:$I,$I$5,収穫記録!$J:$J,$I$6,収穫記録!$F:$F,$H257,収穫記録!$B:$B,"&gt;="&amp;$I$3,収穫記録!$B:$B,"&lt;="&amp;$I$4)
/_xlfn.UNIQUE(_xlfn._xlws.FILTER($G:$G,$F:$F=$I$7))
/IF($I$8="総計",1,$J257/10)
),0)</f>
        <v/>
      </c>
      <c r="W257" s="58" t="str" cm="1">
        <f t="array" ref="W257">IFERROR(
IF(OR(W$11="",$H257=""),"",
SUMIFS(収穫記録!$P:$P,収穫記録!$D:$D,W$11,収穫記録!$I:$I,$I$5,収穫記録!$J:$J,$I$6,収穫記録!$F:$F,$H257,収穫記録!$B:$B,"&gt;="&amp;$I$3,収穫記録!$B:$B,"&lt;="&amp;$I$4)
/_xlfn.UNIQUE(_xlfn._xlws.FILTER($G:$G,$F:$F=$I$7))
/IF($I$8="総計",1,$J257/10)
),0)</f>
        <v/>
      </c>
    </row>
    <row r="258" spans="8:23">
      <c r="H258" s="27"/>
      <c r="I258" s="30"/>
      <c r="J258" s="57"/>
      <c r="K258" s="46" t="str">
        <f t="shared" si="3"/>
        <v/>
      </c>
      <c r="L258" s="47" cm="1">
        <f t="array" ref="L258">IFERROR(
IF(OR(L$11="",$H258=""),"",
SUMIFS(収穫記録!$P:$P,収穫記録!$D:$D,L$11,収穫記録!$I:$I,$I$5,収穫記録!$J:$J,$I$6,収穫記録!$F:$F,$H258,収穫記録!$B:$B,"&gt;="&amp;$I$3,収穫記録!$B:$B,"&lt;="&amp;$I$4)
/_xlfn.UNIQUE(_xlfn._xlws.FILTER($G:$G,$F:$F=$I$7))
/IF($I$8="総計",1,$J258/10)
),0)</f>
        <v>0</v>
      </c>
      <c r="M258" s="58" t="str" cm="1">
        <f t="array" ref="M258">IFERROR(
IF(OR(M$11="",$H258=""),"",
SUMIFS(収穫記録!$P:$P,収穫記録!$D:$D,M$11,収穫記録!$I:$I,$I$5,収穫記録!$J:$J,$I$6,収穫記録!$F:$F,$H258,収穫記録!$B:$B,"&gt;="&amp;$I$3,収穫記録!$B:$B,"&lt;="&amp;$I$4)
/_xlfn.UNIQUE(_xlfn._xlws.FILTER($G:$G,$F:$F=$I$7))
/IF($I$8="総計",1,$J258/10)
),0)</f>
        <v/>
      </c>
      <c r="N258" s="58" t="str" cm="1">
        <f t="array" ref="N258">IFERROR(
IF(OR(N$11="",$H258=""),"",
SUMIFS(収穫記録!$P:$P,収穫記録!$D:$D,N$11,収穫記録!$I:$I,$I$5,収穫記録!$J:$J,$I$6,収穫記録!$F:$F,$H258,収穫記録!$B:$B,"&gt;="&amp;$I$3,収穫記録!$B:$B,"&lt;="&amp;$I$4)
/_xlfn.UNIQUE(_xlfn._xlws.FILTER($G:$G,$F:$F=$I$7))
/IF($I$8="総計",1,$J258/10)
),0)</f>
        <v/>
      </c>
      <c r="O258" s="58" t="str" cm="1">
        <f t="array" ref="O258">IFERROR(
IF(OR(O$11="",$H258=""),"",
SUMIFS(収穫記録!$P:$P,収穫記録!$D:$D,O$11,収穫記録!$I:$I,$I$5,収穫記録!$J:$J,$I$6,収穫記録!$F:$F,$H258,収穫記録!$B:$B,"&gt;="&amp;$I$3,収穫記録!$B:$B,"&lt;="&amp;$I$4)
/_xlfn.UNIQUE(_xlfn._xlws.FILTER($G:$G,$F:$F=$I$7))
/IF($I$8="総計",1,$J258/10)
),0)</f>
        <v/>
      </c>
      <c r="P258" s="58" t="str" cm="1">
        <f t="array" ref="P258">IFERROR(
IF(OR(P$11="",$H258=""),"",
SUMIFS(収穫記録!$P:$P,収穫記録!$D:$D,P$11,収穫記録!$I:$I,$I$5,収穫記録!$J:$J,$I$6,収穫記録!$F:$F,$H258,収穫記録!$B:$B,"&gt;="&amp;$I$3,収穫記録!$B:$B,"&lt;="&amp;$I$4)
/_xlfn.UNIQUE(_xlfn._xlws.FILTER($G:$G,$F:$F=$I$7))
/IF($I$8="総計",1,$J258/10)
),0)</f>
        <v/>
      </c>
      <c r="Q258" s="58" t="str" cm="1">
        <f t="array" ref="Q258">IFERROR(
IF(OR(Q$11="",$H258=""),"",
SUMIFS(収穫記録!$P:$P,収穫記録!$D:$D,Q$11,収穫記録!$I:$I,$I$5,収穫記録!$J:$J,$I$6,収穫記録!$F:$F,$H258,収穫記録!$B:$B,"&gt;="&amp;$I$3,収穫記録!$B:$B,"&lt;="&amp;$I$4)
/_xlfn.UNIQUE(_xlfn._xlws.FILTER($G:$G,$F:$F=$I$7))
/IF($I$8="総計",1,$J258/10)
),0)</f>
        <v/>
      </c>
      <c r="R258" s="58" t="str" cm="1">
        <f t="array" ref="R258">IFERROR(
IF(OR(R$11="",$H258=""),"",
SUMIFS(収穫記録!$P:$P,収穫記録!$D:$D,R$11,収穫記録!$I:$I,$I$5,収穫記録!$J:$J,$I$6,収穫記録!$F:$F,$H258,収穫記録!$B:$B,"&gt;="&amp;$I$3,収穫記録!$B:$B,"&lt;="&amp;$I$4)
/_xlfn.UNIQUE(_xlfn._xlws.FILTER($G:$G,$F:$F=$I$7))
/IF($I$8="総計",1,$J258/10)
),0)</f>
        <v/>
      </c>
      <c r="S258" s="58" t="str" cm="1">
        <f t="array" ref="S258">IFERROR(
IF(OR(S$11="",$H258=""),"",
SUMIFS(収穫記録!$P:$P,収穫記録!$D:$D,S$11,収穫記録!$I:$I,$I$5,収穫記録!$J:$J,$I$6,収穫記録!$F:$F,$H258,収穫記録!$B:$B,"&gt;="&amp;$I$3,収穫記録!$B:$B,"&lt;="&amp;$I$4)
/_xlfn.UNIQUE(_xlfn._xlws.FILTER($G:$G,$F:$F=$I$7))
/IF($I$8="総計",1,$J258/10)
),0)</f>
        <v/>
      </c>
      <c r="T258" s="58" t="str" cm="1">
        <f t="array" ref="T258">IFERROR(
IF(OR(T$11="",$H258=""),"",
SUMIFS(収穫記録!$P:$P,収穫記録!$D:$D,T$11,収穫記録!$I:$I,$I$5,収穫記録!$J:$J,$I$6,収穫記録!$F:$F,$H258,収穫記録!$B:$B,"&gt;="&amp;$I$3,収穫記録!$B:$B,"&lt;="&amp;$I$4)
/_xlfn.UNIQUE(_xlfn._xlws.FILTER($G:$G,$F:$F=$I$7))
/IF($I$8="総計",1,$J258/10)
),0)</f>
        <v/>
      </c>
      <c r="U258" s="58" t="str" cm="1">
        <f t="array" ref="U258">IFERROR(
IF(OR(U$11="",$H258=""),"",
SUMIFS(収穫記録!$P:$P,収穫記録!$D:$D,U$11,収穫記録!$I:$I,$I$5,収穫記録!$J:$J,$I$6,収穫記録!$F:$F,$H258,収穫記録!$B:$B,"&gt;="&amp;$I$3,収穫記録!$B:$B,"&lt;="&amp;$I$4)
/_xlfn.UNIQUE(_xlfn._xlws.FILTER($G:$G,$F:$F=$I$7))
/IF($I$8="総計",1,$J258/10)
),0)</f>
        <v/>
      </c>
      <c r="V258" s="58" t="str" cm="1">
        <f t="array" ref="V258">IFERROR(
IF(OR(V$11="",$H258=""),"",
SUMIFS(収穫記録!$P:$P,収穫記録!$D:$D,V$11,収穫記録!$I:$I,$I$5,収穫記録!$J:$J,$I$6,収穫記録!$F:$F,$H258,収穫記録!$B:$B,"&gt;="&amp;$I$3,収穫記録!$B:$B,"&lt;="&amp;$I$4)
/_xlfn.UNIQUE(_xlfn._xlws.FILTER($G:$G,$F:$F=$I$7))
/IF($I$8="総計",1,$J258/10)
),0)</f>
        <v/>
      </c>
      <c r="W258" s="58" t="str" cm="1">
        <f t="array" ref="W258">IFERROR(
IF(OR(W$11="",$H258=""),"",
SUMIFS(収穫記録!$P:$P,収穫記録!$D:$D,W$11,収穫記録!$I:$I,$I$5,収穫記録!$J:$J,$I$6,収穫記録!$F:$F,$H258,収穫記録!$B:$B,"&gt;="&amp;$I$3,収穫記録!$B:$B,"&lt;="&amp;$I$4)
/_xlfn.UNIQUE(_xlfn._xlws.FILTER($G:$G,$F:$F=$I$7))
/IF($I$8="総計",1,$J258/10)
),0)</f>
        <v/>
      </c>
    </row>
    <row r="259" spans="8:23">
      <c r="H259" s="27"/>
      <c r="I259" s="30"/>
      <c r="J259" s="57"/>
      <c r="K259" s="46" t="str">
        <f t="shared" si="3"/>
        <v/>
      </c>
      <c r="L259" s="47" cm="1">
        <f t="array" ref="L259">IFERROR(
IF(OR(L$11="",$H259=""),"",
SUMIFS(収穫記録!$P:$P,収穫記録!$D:$D,L$11,収穫記録!$I:$I,$I$5,収穫記録!$J:$J,$I$6,収穫記録!$F:$F,$H259,収穫記録!$B:$B,"&gt;="&amp;$I$3,収穫記録!$B:$B,"&lt;="&amp;$I$4)
/_xlfn.UNIQUE(_xlfn._xlws.FILTER($G:$G,$F:$F=$I$7))
/IF($I$8="総計",1,$J259/10)
),0)</f>
        <v>0</v>
      </c>
      <c r="M259" s="58" t="str" cm="1">
        <f t="array" ref="M259">IFERROR(
IF(OR(M$11="",$H259=""),"",
SUMIFS(収穫記録!$P:$P,収穫記録!$D:$D,M$11,収穫記録!$I:$I,$I$5,収穫記録!$J:$J,$I$6,収穫記録!$F:$F,$H259,収穫記録!$B:$B,"&gt;="&amp;$I$3,収穫記録!$B:$B,"&lt;="&amp;$I$4)
/_xlfn.UNIQUE(_xlfn._xlws.FILTER($G:$G,$F:$F=$I$7))
/IF($I$8="総計",1,$J259/10)
),0)</f>
        <v/>
      </c>
      <c r="N259" s="58" t="str" cm="1">
        <f t="array" ref="N259">IFERROR(
IF(OR(N$11="",$H259=""),"",
SUMIFS(収穫記録!$P:$P,収穫記録!$D:$D,N$11,収穫記録!$I:$I,$I$5,収穫記録!$J:$J,$I$6,収穫記録!$F:$F,$H259,収穫記録!$B:$B,"&gt;="&amp;$I$3,収穫記録!$B:$B,"&lt;="&amp;$I$4)
/_xlfn.UNIQUE(_xlfn._xlws.FILTER($G:$G,$F:$F=$I$7))
/IF($I$8="総計",1,$J259/10)
),0)</f>
        <v/>
      </c>
      <c r="O259" s="58" t="str" cm="1">
        <f t="array" ref="O259">IFERROR(
IF(OR(O$11="",$H259=""),"",
SUMIFS(収穫記録!$P:$P,収穫記録!$D:$D,O$11,収穫記録!$I:$I,$I$5,収穫記録!$J:$J,$I$6,収穫記録!$F:$F,$H259,収穫記録!$B:$B,"&gt;="&amp;$I$3,収穫記録!$B:$B,"&lt;="&amp;$I$4)
/_xlfn.UNIQUE(_xlfn._xlws.FILTER($G:$G,$F:$F=$I$7))
/IF($I$8="総計",1,$J259/10)
),0)</f>
        <v/>
      </c>
      <c r="P259" s="58" t="str" cm="1">
        <f t="array" ref="P259">IFERROR(
IF(OR(P$11="",$H259=""),"",
SUMIFS(収穫記録!$P:$P,収穫記録!$D:$D,P$11,収穫記録!$I:$I,$I$5,収穫記録!$J:$J,$I$6,収穫記録!$F:$F,$H259,収穫記録!$B:$B,"&gt;="&amp;$I$3,収穫記録!$B:$B,"&lt;="&amp;$I$4)
/_xlfn.UNIQUE(_xlfn._xlws.FILTER($G:$G,$F:$F=$I$7))
/IF($I$8="総計",1,$J259/10)
),0)</f>
        <v/>
      </c>
      <c r="Q259" s="58" t="str" cm="1">
        <f t="array" ref="Q259">IFERROR(
IF(OR(Q$11="",$H259=""),"",
SUMIFS(収穫記録!$P:$P,収穫記録!$D:$D,Q$11,収穫記録!$I:$I,$I$5,収穫記録!$J:$J,$I$6,収穫記録!$F:$F,$H259,収穫記録!$B:$B,"&gt;="&amp;$I$3,収穫記録!$B:$B,"&lt;="&amp;$I$4)
/_xlfn.UNIQUE(_xlfn._xlws.FILTER($G:$G,$F:$F=$I$7))
/IF($I$8="総計",1,$J259/10)
),0)</f>
        <v/>
      </c>
      <c r="R259" s="58" t="str" cm="1">
        <f t="array" ref="R259">IFERROR(
IF(OR(R$11="",$H259=""),"",
SUMIFS(収穫記録!$P:$P,収穫記録!$D:$D,R$11,収穫記録!$I:$I,$I$5,収穫記録!$J:$J,$I$6,収穫記録!$F:$F,$H259,収穫記録!$B:$B,"&gt;="&amp;$I$3,収穫記録!$B:$B,"&lt;="&amp;$I$4)
/_xlfn.UNIQUE(_xlfn._xlws.FILTER($G:$G,$F:$F=$I$7))
/IF($I$8="総計",1,$J259/10)
),0)</f>
        <v/>
      </c>
      <c r="S259" s="58" t="str" cm="1">
        <f t="array" ref="S259">IFERROR(
IF(OR(S$11="",$H259=""),"",
SUMIFS(収穫記録!$P:$P,収穫記録!$D:$D,S$11,収穫記録!$I:$I,$I$5,収穫記録!$J:$J,$I$6,収穫記録!$F:$F,$H259,収穫記録!$B:$B,"&gt;="&amp;$I$3,収穫記録!$B:$B,"&lt;="&amp;$I$4)
/_xlfn.UNIQUE(_xlfn._xlws.FILTER($G:$G,$F:$F=$I$7))
/IF($I$8="総計",1,$J259/10)
),0)</f>
        <v/>
      </c>
      <c r="T259" s="58" t="str" cm="1">
        <f t="array" ref="T259">IFERROR(
IF(OR(T$11="",$H259=""),"",
SUMIFS(収穫記録!$P:$P,収穫記録!$D:$D,T$11,収穫記録!$I:$I,$I$5,収穫記録!$J:$J,$I$6,収穫記録!$F:$F,$H259,収穫記録!$B:$B,"&gt;="&amp;$I$3,収穫記録!$B:$B,"&lt;="&amp;$I$4)
/_xlfn.UNIQUE(_xlfn._xlws.FILTER($G:$G,$F:$F=$I$7))
/IF($I$8="総計",1,$J259/10)
),0)</f>
        <v/>
      </c>
      <c r="U259" s="58" t="str" cm="1">
        <f t="array" ref="U259">IFERROR(
IF(OR(U$11="",$H259=""),"",
SUMIFS(収穫記録!$P:$P,収穫記録!$D:$D,U$11,収穫記録!$I:$I,$I$5,収穫記録!$J:$J,$I$6,収穫記録!$F:$F,$H259,収穫記録!$B:$B,"&gt;="&amp;$I$3,収穫記録!$B:$B,"&lt;="&amp;$I$4)
/_xlfn.UNIQUE(_xlfn._xlws.FILTER($G:$G,$F:$F=$I$7))
/IF($I$8="総計",1,$J259/10)
),0)</f>
        <v/>
      </c>
      <c r="V259" s="58" t="str" cm="1">
        <f t="array" ref="V259">IFERROR(
IF(OR(V$11="",$H259=""),"",
SUMIFS(収穫記録!$P:$P,収穫記録!$D:$D,V$11,収穫記録!$I:$I,$I$5,収穫記録!$J:$J,$I$6,収穫記録!$F:$F,$H259,収穫記録!$B:$B,"&gt;="&amp;$I$3,収穫記録!$B:$B,"&lt;="&amp;$I$4)
/_xlfn.UNIQUE(_xlfn._xlws.FILTER($G:$G,$F:$F=$I$7))
/IF($I$8="総計",1,$J259/10)
),0)</f>
        <v/>
      </c>
      <c r="W259" s="58" t="str" cm="1">
        <f t="array" ref="W259">IFERROR(
IF(OR(W$11="",$H259=""),"",
SUMIFS(収穫記録!$P:$P,収穫記録!$D:$D,W$11,収穫記録!$I:$I,$I$5,収穫記録!$J:$J,$I$6,収穫記録!$F:$F,$H259,収穫記録!$B:$B,"&gt;="&amp;$I$3,収穫記録!$B:$B,"&lt;="&amp;$I$4)
/_xlfn.UNIQUE(_xlfn._xlws.FILTER($G:$G,$F:$F=$I$7))
/IF($I$8="総計",1,$J259/10)
),0)</f>
        <v/>
      </c>
    </row>
    <row r="260" spans="8:23">
      <c r="H260" s="27"/>
      <c r="I260" s="30"/>
      <c r="J260" s="57"/>
      <c r="K260" s="46" t="str">
        <f t="shared" si="3"/>
        <v/>
      </c>
      <c r="L260" s="47" cm="1">
        <f t="array" ref="L260">IFERROR(
IF(OR(L$11="",$H260=""),"",
SUMIFS(収穫記録!$P:$P,収穫記録!$D:$D,L$11,収穫記録!$I:$I,$I$5,収穫記録!$J:$J,$I$6,収穫記録!$F:$F,$H260,収穫記録!$B:$B,"&gt;="&amp;$I$3,収穫記録!$B:$B,"&lt;="&amp;$I$4)
/_xlfn.UNIQUE(_xlfn._xlws.FILTER($G:$G,$F:$F=$I$7))
/IF($I$8="総計",1,$J260/10)
),0)</f>
        <v>0</v>
      </c>
      <c r="M260" s="58" t="str" cm="1">
        <f t="array" ref="M260">IFERROR(
IF(OR(M$11="",$H260=""),"",
SUMIFS(収穫記録!$P:$P,収穫記録!$D:$D,M$11,収穫記録!$I:$I,$I$5,収穫記録!$J:$J,$I$6,収穫記録!$F:$F,$H260,収穫記録!$B:$B,"&gt;="&amp;$I$3,収穫記録!$B:$B,"&lt;="&amp;$I$4)
/_xlfn.UNIQUE(_xlfn._xlws.FILTER($G:$G,$F:$F=$I$7))
/IF($I$8="総計",1,$J260/10)
),0)</f>
        <v/>
      </c>
      <c r="N260" s="58" t="str" cm="1">
        <f t="array" ref="N260">IFERROR(
IF(OR(N$11="",$H260=""),"",
SUMIFS(収穫記録!$P:$P,収穫記録!$D:$D,N$11,収穫記録!$I:$I,$I$5,収穫記録!$J:$J,$I$6,収穫記録!$F:$F,$H260,収穫記録!$B:$B,"&gt;="&amp;$I$3,収穫記録!$B:$B,"&lt;="&amp;$I$4)
/_xlfn.UNIQUE(_xlfn._xlws.FILTER($G:$G,$F:$F=$I$7))
/IF($I$8="総計",1,$J260/10)
),0)</f>
        <v/>
      </c>
      <c r="O260" s="58" t="str" cm="1">
        <f t="array" ref="O260">IFERROR(
IF(OR(O$11="",$H260=""),"",
SUMIFS(収穫記録!$P:$P,収穫記録!$D:$D,O$11,収穫記録!$I:$I,$I$5,収穫記録!$J:$J,$I$6,収穫記録!$F:$F,$H260,収穫記録!$B:$B,"&gt;="&amp;$I$3,収穫記録!$B:$B,"&lt;="&amp;$I$4)
/_xlfn.UNIQUE(_xlfn._xlws.FILTER($G:$G,$F:$F=$I$7))
/IF($I$8="総計",1,$J260/10)
),0)</f>
        <v/>
      </c>
      <c r="P260" s="58" t="str" cm="1">
        <f t="array" ref="P260">IFERROR(
IF(OR(P$11="",$H260=""),"",
SUMIFS(収穫記録!$P:$P,収穫記録!$D:$D,P$11,収穫記録!$I:$I,$I$5,収穫記録!$J:$J,$I$6,収穫記録!$F:$F,$H260,収穫記録!$B:$B,"&gt;="&amp;$I$3,収穫記録!$B:$B,"&lt;="&amp;$I$4)
/_xlfn.UNIQUE(_xlfn._xlws.FILTER($G:$G,$F:$F=$I$7))
/IF($I$8="総計",1,$J260/10)
),0)</f>
        <v/>
      </c>
      <c r="Q260" s="58" t="str" cm="1">
        <f t="array" ref="Q260">IFERROR(
IF(OR(Q$11="",$H260=""),"",
SUMIFS(収穫記録!$P:$P,収穫記録!$D:$D,Q$11,収穫記録!$I:$I,$I$5,収穫記録!$J:$J,$I$6,収穫記録!$F:$F,$H260,収穫記録!$B:$B,"&gt;="&amp;$I$3,収穫記録!$B:$B,"&lt;="&amp;$I$4)
/_xlfn.UNIQUE(_xlfn._xlws.FILTER($G:$G,$F:$F=$I$7))
/IF($I$8="総計",1,$J260/10)
),0)</f>
        <v/>
      </c>
      <c r="R260" s="58" t="str" cm="1">
        <f t="array" ref="R260">IFERROR(
IF(OR(R$11="",$H260=""),"",
SUMIFS(収穫記録!$P:$P,収穫記録!$D:$D,R$11,収穫記録!$I:$I,$I$5,収穫記録!$J:$J,$I$6,収穫記録!$F:$F,$H260,収穫記録!$B:$B,"&gt;="&amp;$I$3,収穫記録!$B:$B,"&lt;="&amp;$I$4)
/_xlfn.UNIQUE(_xlfn._xlws.FILTER($G:$G,$F:$F=$I$7))
/IF($I$8="総計",1,$J260/10)
),0)</f>
        <v/>
      </c>
      <c r="S260" s="58" t="str" cm="1">
        <f t="array" ref="S260">IFERROR(
IF(OR(S$11="",$H260=""),"",
SUMIFS(収穫記録!$P:$P,収穫記録!$D:$D,S$11,収穫記録!$I:$I,$I$5,収穫記録!$J:$J,$I$6,収穫記録!$F:$F,$H260,収穫記録!$B:$B,"&gt;="&amp;$I$3,収穫記録!$B:$B,"&lt;="&amp;$I$4)
/_xlfn.UNIQUE(_xlfn._xlws.FILTER($G:$G,$F:$F=$I$7))
/IF($I$8="総計",1,$J260/10)
),0)</f>
        <v/>
      </c>
      <c r="T260" s="58" t="str" cm="1">
        <f t="array" ref="T260">IFERROR(
IF(OR(T$11="",$H260=""),"",
SUMIFS(収穫記録!$P:$P,収穫記録!$D:$D,T$11,収穫記録!$I:$I,$I$5,収穫記録!$J:$J,$I$6,収穫記録!$F:$F,$H260,収穫記録!$B:$B,"&gt;="&amp;$I$3,収穫記録!$B:$B,"&lt;="&amp;$I$4)
/_xlfn.UNIQUE(_xlfn._xlws.FILTER($G:$G,$F:$F=$I$7))
/IF($I$8="総計",1,$J260/10)
),0)</f>
        <v/>
      </c>
      <c r="U260" s="58" t="str" cm="1">
        <f t="array" ref="U260">IFERROR(
IF(OR(U$11="",$H260=""),"",
SUMIFS(収穫記録!$P:$P,収穫記録!$D:$D,U$11,収穫記録!$I:$I,$I$5,収穫記録!$J:$J,$I$6,収穫記録!$F:$F,$H260,収穫記録!$B:$B,"&gt;="&amp;$I$3,収穫記録!$B:$B,"&lt;="&amp;$I$4)
/_xlfn.UNIQUE(_xlfn._xlws.FILTER($G:$G,$F:$F=$I$7))
/IF($I$8="総計",1,$J260/10)
),0)</f>
        <v/>
      </c>
      <c r="V260" s="58" t="str" cm="1">
        <f t="array" ref="V260">IFERROR(
IF(OR(V$11="",$H260=""),"",
SUMIFS(収穫記録!$P:$P,収穫記録!$D:$D,V$11,収穫記録!$I:$I,$I$5,収穫記録!$J:$J,$I$6,収穫記録!$F:$F,$H260,収穫記録!$B:$B,"&gt;="&amp;$I$3,収穫記録!$B:$B,"&lt;="&amp;$I$4)
/_xlfn.UNIQUE(_xlfn._xlws.FILTER($G:$G,$F:$F=$I$7))
/IF($I$8="総計",1,$J260/10)
),0)</f>
        <v/>
      </c>
      <c r="W260" s="58" t="str" cm="1">
        <f t="array" ref="W260">IFERROR(
IF(OR(W$11="",$H260=""),"",
SUMIFS(収穫記録!$P:$P,収穫記録!$D:$D,W$11,収穫記録!$I:$I,$I$5,収穫記録!$J:$J,$I$6,収穫記録!$F:$F,$H260,収穫記録!$B:$B,"&gt;="&amp;$I$3,収穫記録!$B:$B,"&lt;="&amp;$I$4)
/_xlfn.UNIQUE(_xlfn._xlws.FILTER($G:$G,$F:$F=$I$7))
/IF($I$8="総計",1,$J260/10)
),0)</f>
        <v/>
      </c>
    </row>
    <row r="261" spans="8:23">
      <c r="H261" s="27"/>
      <c r="I261" s="30"/>
      <c r="J261" s="57"/>
      <c r="K261" s="46" t="str">
        <f t="shared" si="3"/>
        <v/>
      </c>
      <c r="L261" s="47" cm="1">
        <f t="array" ref="L261">IFERROR(
IF(OR(L$11="",$H261=""),"",
SUMIFS(収穫記録!$P:$P,収穫記録!$D:$D,L$11,収穫記録!$I:$I,$I$5,収穫記録!$J:$J,$I$6,収穫記録!$F:$F,$H261,収穫記録!$B:$B,"&gt;="&amp;$I$3,収穫記録!$B:$B,"&lt;="&amp;$I$4)
/_xlfn.UNIQUE(_xlfn._xlws.FILTER($G:$G,$F:$F=$I$7))
/IF($I$8="総計",1,$J261/10)
),0)</f>
        <v>0</v>
      </c>
      <c r="M261" s="58" t="str" cm="1">
        <f t="array" ref="M261">IFERROR(
IF(OR(M$11="",$H261=""),"",
SUMIFS(収穫記録!$P:$P,収穫記録!$D:$D,M$11,収穫記録!$I:$I,$I$5,収穫記録!$J:$J,$I$6,収穫記録!$F:$F,$H261,収穫記録!$B:$B,"&gt;="&amp;$I$3,収穫記録!$B:$B,"&lt;="&amp;$I$4)
/_xlfn.UNIQUE(_xlfn._xlws.FILTER($G:$G,$F:$F=$I$7))
/IF($I$8="総計",1,$J261/10)
),0)</f>
        <v/>
      </c>
      <c r="N261" s="58" t="str" cm="1">
        <f t="array" ref="N261">IFERROR(
IF(OR(N$11="",$H261=""),"",
SUMIFS(収穫記録!$P:$P,収穫記録!$D:$D,N$11,収穫記録!$I:$I,$I$5,収穫記録!$J:$J,$I$6,収穫記録!$F:$F,$H261,収穫記録!$B:$B,"&gt;="&amp;$I$3,収穫記録!$B:$B,"&lt;="&amp;$I$4)
/_xlfn.UNIQUE(_xlfn._xlws.FILTER($G:$G,$F:$F=$I$7))
/IF($I$8="総計",1,$J261/10)
),0)</f>
        <v/>
      </c>
      <c r="O261" s="58" t="str" cm="1">
        <f t="array" ref="O261">IFERROR(
IF(OR(O$11="",$H261=""),"",
SUMIFS(収穫記録!$P:$P,収穫記録!$D:$D,O$11,収穫記録!$I:$I,$I$5,収穫記録!$J:$J,$I$6,収穫記録!$F:$F,$H261,収穫記録!$B:$B,"&gt;="&amp;$I$3,収穫記録!$B:$B,"&lt;="&amp;$I$4)
/_xlfn.UNIQUE(_xlfn._xlws.FILTER($G:$G,$F:$F=$I$7))
/IF($I$8="総計",1,$J261/10)
),0)</f>
        <v/>
      </c>
      <c r="P261" s="58" t="str" cm="1">
        <f t="array" ref="P261">IFERROR(
IF(OR(P$11="",$H261=""),"",
SUMIFS(収穫記録!$P:$P,収穫記録!$D:$D,P$11,収穫記録!$I:$I,$I$5,収穫記録!$J:$J,$I$6,収穫記録!$F:$F,$H261,収穫記録!$B:$B,"&gt;="&amp;$I$3,収穫記録!$B:$B,"&lt;="&amp;$I$4)
/_xlfn.UNIQUE(_xlfn._xlws.FILTER($G:$G,$F:$F=$I$7))
/IF($I$8="総計",1,$J261/10)
),0)</f>
        <v/>
      </c>
      <c r="Q261" s="58" t="str" cm="1">
        <f t="array" ref="Q261">IFERROR(
IF(OR(Q$11="",$H261=""),"",
SUMIFS(収穫記録!$P:$P,収穫記録!$D:$D,Q$11,収穫記録!$I:$I,$I$5,収穫記録!$J:$J,$I$6,収穫記録!$F:$F,$H261,収穫記録!$B:$B,"&gt;="&amp;$I$3,収穫記録!$B:$B,"&lt;="&amp;$I$4)
/_xlfn.UNIQUE(_xlfn._xlws.FILTER($G:$G,$F:$F=$I$7))
/IF($I$8="総計",1,$J261/10)
),0)</f>
        <v/>
      </c>
      <c r="R261" s="58" t="str" cm="1">
        <f t="array" ref="R261">IFERROR(
IF(OR(R$11="",$H261=""),"",
SUMIFS(収穫記録!$P:$P,収穫記録!$D:$D,R$11,収穫記録!$I:$I,$I$5,収穫記録!$J:$J,$I$6,収穫記録!$F:$F,$H261,収穫記録!$B:$B,"&gt;="&amp;$I$3,収穫記録!$B:$B,"&lt;="&amp;$I$4)
/_xlfn.UNIQUE(_xlfn._xlws.FILTER($G:$G,$F:$F=$I$7))
/IF($I$8="総計",1,$J261/10)
),0)</f>
        <v/>
      </c>
      <c r="S261" s="58" t="str" cm="1">
        <f t="array" ref="S261">IFERROR(
IF(OR(S$11="",$H261=""),"",
SUMIFS(収穫記録!$P:$P,収穫記録!$D:$D,S$11,収穫記録!$I:$I,$I$5,収穫記録!$J:$J,$I$6,収穫記録!$F:$F,$H261,収穫記録!$B:$B,"&gt;="&amp;$I$3,収穫記録!$B:$B,"&lt;="&amp;$I$4)
/_xlfn.UNIQUE(_xlfn._xlws.FILTER($G:$G,$F:$F=$I$7))
/IF($I$8="総計",1,$J261/10)
),0)</f>
        <v/>
      </c>
      <c r="T261" s="58" t="str" cm="1">
        <f t="array" ref="T261">IFERROR(
IF(OR(T$11="",$H261=""),"",
SUMIFS(収穫記録!$P:$P,収穫記録!$D:$D,T$11,収穫記録!$I:$I,$I$5,収穫記録!$J:$J,$I$6,収穫記録!$F:$F,$H261,収穫記録!$B:$B,"&gt;="&amp;$I$3,収穫記録!$B:$B,"&lt;="&amp;$I$4)
/_xlfn.UNIQUE(_xlfn._xlws.FILTER($G:$G,$F:$F=$I$7))
/IF($I$8="総計",1,$J261/10)
),0)</f>
        <v/>
      </c>
      <c r="U261" s="58" t="str" cm="1">
        <f t="array" ref="U261">IFERROR(
IF(OR(U$11="",$H261=""),"",
SUMIFS(収穫記録!$P:$P,収穫記録!$D:$D,U$11,収穫記録!$I:$I,$I$5,収穫記録!$J:$J,$I$6,収穫記録!$F:$F,$H261,収穫記録!$B:$B,"&gt;="&amp;$I$3,収穫記録!$B:$B,"&lt;="&amp;$I$4)
/_xlfn.UNIQUE(_xlfn._xlws.FILTER($G:$G,$F:$F=$I$7))
/IF($I$8="総計",1,$J261/10)
),0)</f>
        <v/>
      </c>
      <c r="V261" s="58" t="str" cm="1">
        <f t="array" ref="V261">IFERROR(
IF(OR(V$11="",$H261=""),"",
SUMIFS(収穫記録!$P:$P,収穫記録!$D:$D,V$11,収穫記録!$I:$I,$I$5,収穫記録!$J:$J,$I$6,収穫記録!$F:$F,$H261,収穫記録!$B:$B,"&gt;="&amp;$I$3,収穫記録!$B:$B,"&lt;="&amp;$I$4)
/_xlfn.UNIQUE(_xlfn._xlws.FILTER($G:$G,$F:$F=$I$7))
/IF($I$8="総計",1,$J261/10)
),0)</f>
        <v/>
      </c>
      <c r="W261" s="58" t="str" cm="1">
        <f t="array" ref="W261">IFERROR(
IF(OR(W$11="",$H261=""),"",
SUMIFS(収穫記録!$P:$P,収穫記録!$D:$D,W$11,収穫記録!$I:$I,$I$5,収穫記録!$J:$J,$I$6,収穫記録!$F:$F,$H261,収穫記録!$B:$B,"&gt;="&amp;$I$3,収穫記録!$B:$B,"&lt;="&amp;$I$4)
/_xlfn.UNIQUE(_xlfn._xlws.FILTER($G:$G,$F:$F=$I$7))
/IF($I$8="総計",1,$J261/10)
),0)</f>
        <v/>
      </c>
    </row>
    <row r="262" spans="8:23">
      <c r="H262" s="27"/>
      <c r="I262" s="30"/>
      <c r="J262" s="57"/>
      <c r="K262" s="46" t="str">
        <f t="shared" si="3"/>
        <v/>
      </c>
      <c r="L262" s="47" cm="1">
        <f t="array" ref="L262">IFERROR(
IF(OR(L$11="",$H262=""),"",
SUMIFS(収穫記録!$P:$P,収穫記録!$D:$D,L$11,収穫記録!$I:$I,$I$5,収穫記録!$J:$J,$I$6,収穫記録!$F:$F,$H262,収穫記録!$B:$B,"&gt;="&amp;$I$3,収穫記録!$B:$B,"&lt;="&amp;$I$4)
/_xlfn.UNIQUE(_xlfn._xlws.FILTER($G:$G,$F:$F=$I$7))
/IF($I$8="総計",1,$J262/10)
),0)</f>
        <v>0</v>
      </c>
      <c r="M262" s="58" t="str" cm="1">
        <f t="array" ref="M262">IFERROR(
IF(OR(M$11="",$H262=""),"",
SUMIFS(収穫記録!$P:$P,収穫記録!$D:$D,M$11,収穫記録!$I:$I,$I$5,収穫記録!$J:$J,$I$6,収穫記録!$F:$F,$H262,収穫記録!$B:$B,"&gt;="&amp;$I$3,収穫記録!$B:$B,"&lt;="&amp;$I$4)
/_xlfn.UNIQUE(_xlfn._xlws.FILTER($G:$G,$F:$F=$I$7))
/IF($I$8="総計",1,$J262/10)
),0)</f>
        <v/>
      </c>
      <c r="N262" s="58" t="str" cm="1">
        <f t="array" ref="N262">IFERROR(
IF(OR(N$11="",$H262=""),"",
SUMIFS(収穫記録!$P:$P,収穫記録!$D:$D,N$11,収穫記録!$I:$I,$I$5,収穫記録!$J:$J,$I$6,収穫記録!$F:$F,$H262,収穫記録!$B:$B,"&gt;="&amp;$I$3,収穫記録!$B:$B,"&lt;="&amp;$I$4)
/_xlfn.UNIQUE(_xlfn._xlws.FILTER($G:$G,$F:$F=$I$7))
/IF($I$8="総計",1,$J262/10)
),0)</f>
        <v/>
      </c>
      <c r="O262" s="58" t="str" cm="1">
        <f t="array" ref="O262">IFERROR(
IF(OR(O$11="",$H262=""),"",
SUMIFS(収穫記録!$P:$P,収穫記録!$D:$D,O$11,収穫記録!$I:$I,$I$5,収穫記録!$J:$J,$I$6,収穫記録!$F:$F,$H262,収穫記録!$B:$B,"&gt;="&amp;$I$3,収穫記録!$B:$B,"&lt;="&amp;$I$4)
/_xlfn.UNIQUE(_xlfn._xlws.FILTER($G:$G,$F:$F=$I$7))
/IF($I$8="総計",1,$J262/10)
),0)</f>
        <v/>
      </c>
      <c r="P262" s="58" t="str" cm="1">
        <f t="array" ref="P262">IFERROR(
IF(OR(P$11="",$H262=""),"",
SUMIFS(収穫記録!$P:$P,収穫記録!$D:$D,P$11,収穫記録!$I:$I,$I$5,収穫記録!$J:$J,$I$6,収穫記録!$F:$F,$H262,収穫記録!$B:$B,"&gt;="&amp;$I$3,収穫記録!$B:$B,"&lt;="&amp;$I$4)
/_xlfn.UNIQUE(_xlfn._xlws.FILTER($G:$G,$F:$F=$I$7))
/IF($I$8="総計",1,$J262/10)
),0)</f>
        <v/>
      </c>
      <c r="Q262" s="58" t="str" cm="1">
        <f t="array" ref="Q262">IFERROR(
IF(OR(Q$11="",$H262=""),"",
SUMIFS(収穫記録!$P:$P,収穫記録!$D:$D,Q$11,収穫記録!$I:$I,$I$5,収穫記録!$J:$J,$I$6,収穫記録!$F:$F,$H262,収穫記録!$B:$B,"&gt;="&amp;$I$3,収穫記録!$B:$B,"&lt;="&amp;$I$4)
/_xlfn.UNIQUE(_xlfn._xlws.FILTER($G:$G,$F:$F=$I$7))
/IF($I$8="総計",1,$J262/10)
),0)</f>
        <v/>
      </c>
      <c r="R262" s="58" t="str" cm="1">
        <f t="array" ref="R262">IFERROR(
IF(OR(R$11="",$H262=""),"",
SUMIFS(収穫記録!$P:$P,収穫記録!$D:$D,R$11,収穫記録!$I:$I,$I$5,収穫記録!$J:$J,$I$6,収穫記録!$F:$F,$H262,収穫記録!$B:$B,"&gt;="&amp;$I$3,収穫記録!$B:$B,"&lt;="&amp;$I$4)
/_xlfn.UNIQUE(_xlfn._xlws.FILTER($G:$G,$F:$F=$I$7))
/IF($I$8="総計",1,$J262/10)
),0)</f>
        <v/>
      </c>
      <c r="S262" s="58" t="str" cm="1">
        <f t="array" ref="S262">IFERROR(
IF(OR(S$11="",$H262=""),"",
SUMIFS(収穫記録!$P:$P,収穫記録!$D:$D,S$11,収穫記録!$I:$I,$I$5,収穫記録!$J:$J,$I$6,収穫記録!$F:$F,$H262,収穫記録!$B:$B,"&gt;="&amp;$I$3,収穫記録!$B:$B,"&lt;="&amp;$I$4)
/_xlfn.UNIQUE(_xlfn._xlws.FILTER($G:$G,$F:$F=$I$7))
/IF($I$8="総計",1,$J262/10)
),0)</f>
        <v/>
      </c>
      <c r="T262" s="58" t="str" cm="1">
        <f t="array" ref="T262">IFERROR(
IF(OR(T$11="",$H262=""),"",
SUMIFS(収穫記録!$P:$P,収穫記録!$D:$D,T$11,収穫記録!$I:$I,$I$5,収穫記録!$J:$J,$I$6,収穫記録!$F:$F,$H262,収穫記録!$B:$B,"&gt;="&amp;$I$3,収穫記録!$B:$B,"&lt;="&amp;$I$4)
/_xlfn.UNIQUE(_xlfn._xlws.FILTER($G:$G,$F:$F=$I$7))
/IF($I$8="総計",1,$J262/10)
),0)</f>
        <v/>
      </c>
      <c r="U262" s="58" t="str" cm="1">
        <f t="array" ref="U262">IFERROR(
IF(OR(U$11="",$H262=""),"",
SUMIFS(収穫記録!$P:$P,収穫記録!$D:$D,U$11,収穫記録!$I:$I,$I$5,収穫記録!$J:$J,$I$6,収穫記録!$F:$F,$H262,収穫記録!$B:$B,"&gt;="&amp;$I$3,収穫記録!$B:$B,"&lt;="&amp;$I$4)
/_xlfn.UNIQUE(_xlfn._xlws.FILTER($G:$G,$F:$F=$I$7))
/IF($I$8="総計",1,$J262/10)
),0)</f>
        <v/>
      </c>
      <c r="V262" s="58" t="str" cm="1">
        <f t="array" ref="V262">IFERROR(
IF(OR(V$11="",$H262=""),"",
SUMIFS(収穫記録!$P:$P,収穫記録!$D:$D,V$11,収穫記録!$I:$I,$I$5,収穫記録!$J:$J,$I$6,収穫記録!$F:$F,$H262,収穫記録!$B:$B,"&gt;="&amp;$I$3,収穫記録!$B:$B,"&lt;="&amp;$I$4)
/_xlfn.UNIQUE(_xlfn._xlws.FILTER($G:$G,$F:$F=$I$7))
/IF($I$8="総計",1,$J262/10)
),0)</f>
        <v/>
      </c>
      <c r="W262" s="58" t="str" cm="1">
        <f t="array" ref="W262">IFERROR(
IF(OR(W$11="",$H262=""),"",
SUMIFS(収穫記録!$P:$P,収穫記録!$D:$D,W$11,収穫記録!$I:$I,$I$5,収穫記録!$J:$J,$I$6,収穫記録!$F:$F,$H262,収穫記録!$B:$B,"&gt;="&amp;$I$3,収穫記録!$B:$B,"&lt;="&amp;$I$4)
/_xlfn.UNIQUE(_xlfn._xlws.FILTER($G:$G,$F:$F=$I$7))
/IF($I$8="総計",1,$J262/10)
),0)</f>
        <v/>
      </c>
    </row>
    <row r="263" spans="8:23">
      <c r="H263" s="27"/>
      <c r="I263" s="30"/>
      <c r="J263" s="57"/>
      <c r="K263" s="46" t="str">
        <f t="shared" si="3"/>
        <v/>
      </c>
      <c r="L263" s="47" cm="1">
        <f t="array" ref="L263">IFERROR(
IF(OR(L$11="",$H263=""),"",
SUMIFS(収穫記録!$P:$P,収穫記録!$D:$D,L$11,収穫記録!$I:$I,$I$5,収穫記録!$J:$J,$I$6,収穫記録!$F:$F,$H263,収穫記録!$B:$B,"&gt;="&amp;$I$3,収穫記録!$B:$B,"&lt;="&amp;$I$4)
/_xlfn.UNIQUE(_xlfn._xlws.FILTER($G:$G,$F:$F=$I$7))
/IF($I$8="総計",1,$J263/10)
),0)</f>
        <v>0</v>
      </c>
      <c r="M263" s="58" t="str" cm="1">
        <f t="array" ref="M263">IFERROR(
IF(OR(M$11="",$H263=""),"",
SUMIFS(収穫記録!$P:$P,収穫記録!$D:$D,M$11,収穫記録!$I:$I,$I$5,収穫記録!$J:$J,$I$6,収穫記録!$F:$F,$H263,収穫記録!$B:$B,"&gt;="&amp;$I$3,収穫記録!$B:$B,"&lt;="&amp;$I$4)
/_xlfn.UNIQUE(_xlfn._xlws.FILTER($G:$G,$F:$F=$I$7))
/IF($I$8="総計",1,$J263/10)
),0)</f>
        <v/>
      </c>
      <c r="N263" s="58" t="str" cm="1">
        <f t="array" ref="N263">IFERROR(
IF(OR(N$11="",$H263=""),"",
SUMIFS(収穫記録!$P:$P,収穫記録!$D:$D,N$11,収穫記録!$I:$I,$I$5,収穫記録!$J:$J,$I$6,収穫記録!$F:$F,$H263,収穫記録!$B:$B,"&gt;="&amp;$I$3,収穫記録!$B:$B,"&lt;="&amp;$I$4)
/_xlfn.UNIQUE(_xlfn._xlws.FILTER($G:$G,$F:$F=$I$7))
/IF($I$8="総計",1,$J263/10)
),0)</f>
        <v/>
      </c>
      <c r="O263" s="58" t="str" cm="1">
        <f t="array" ref="O263">IFERROR(
IF(OR(O$11="",$H263=""),"",
SUMIFS(収穫記録!$P:$P,収穫記録!$D:$D,O$11,収穫記録!$I:$I,$I$5,収穫記録!$J:$J,$I$6,収穫記録!$F:$F,$H263,収穫記録!$B:$B,"&gt;="&amp;$I$3,収穫記録!$B:$B,"&lt;="&amp;$I$4)
/_xlfn.UNIQUE(_xlfn._xlws.FILTER($G:$G,$F:$F=$I$7))
/IF($I$8="総計",1,$J263/10)
),0)</f>
        <v/>
      </c>
      <c r="P263" s="58" t="str" cm="1">
        <f t="array" ref="P263">IFERROR(
IF(OR(P$11="",$H263=""),"",
SUMIFS(収穫記録!$P:$P,収穫記録!$D:$D,P$11,収穫記録!$I:$I,$I$5,収穫記録!$J:$J,$I$6,収穫記録!$F:$F,$H263,収穫記録!$B:$B,"&gt;="&amp;$I$3,収穫記録!$B:$B,"&lt;="&amp;$I$4)
/_xlfn.UNIQUE(_xlfn._xlws.FILTER($G:$G,$F:$F=$I$7))
/IF($I$8="総計",1,$J263/10)
),0)</f>
        <v/>
      </c>
      <c r="Q263" s="58" t="str" cm="1">
        <f t="array" ref="Q263">IFERROR(
IF(OR(Q$11="",$H263=""),"",
SUMIFS(収穫記録!$P:$P,収穫記録!$D:$D,Q$11,収穫記録!$I:$I,$I$5,収穫記録!$J:$J,$I$6,収穫記録!$F:$F,$H263,収穫記録!$B:$B,"&gt;="&amp;$I$3,収穫記録!$B:$B,"&lt;="&amp;$I$4)
/_xlfn.UNIQUE(_xlfn._xlws.FILTER($G:$G,$F:$F=$I$7))
/IF($I$8="総計",1,$J263/10)
),0)</f>
        <v/>
      </c>
      <c r="R263" s="58" t="str" cm="1">
        <f t="array" ref="R263">IFERROR(
IF(OR(R$11="",$H263=""),"",
SUMIFS(収穫記録!$P:$P,収穫記録!$D:$D,R$11,収穫記録!$I:$I,$I$5,収穫記録!$J:$J,$I$6,収穫記録!$F:$F,$H263,収穫記録!$B:$B,"&gt;="&amp;$I$3,収穫記録!$B:$B,"&lt;="&amp;$I$4)
/_xlfn.UNIQUE(_xlfn._xlws.FILTER($G:$G,$F:$F=$I$7))
/IF($I$8="総計",1,$J263/10)
),0)</f>
        <v/>
      </c>
      <c r="S263" s="58" t="str" cm="1">
        <f t="array" ref="S263">IFERROR(
IF(OR(S$11="",$H263=""),"",
SUMIFS(収穫記録!$P:$P,収穫記録!$D:$D,S$11,収穫記録!$I:$I,$I$5,収穫記録!$J:$J,$I$6,収穫記録!$F:$F,$H263,収穫記録!$B:$B,"&gt;="&amp;$I$3,収穫記録!$B:$B,"&lt;="&amp;$I$4)
/_xlfn.UNIQUE(_xlfn._xlws.FILTER($G:$G,$F:$F=$I$7))
/IF($I$8="総計",1,$J263/10)
),0)</f>
        <v/>
      </c>
      <c r="T263" s="58" t="str" cm="1">
        <f t="array" ref="T263">IFERROR(
IF(OR(T$11="",$H263=""),"",
SUMIFS(収穫記録!$P:$P,収穫記録!$D:$D,T$11,収穫記録!$I:$I,$I$5,収穫記録!$J:$J,$I$6,収穫記録!$F:$F,$H263,収穫記録!$B:$B,"&gt;="&amp;$I$3,収穫記録!$B:$B,"&lt;="&amp;$I$4)
/_xlfn.UNIQUE(_xlfn._xlws.FILTER($G:$G,$F:$F=$I$7))
/IF($I$8="総計",1,$J263/10)
),0)</f>
        <v/>
      </c>
      <c r="U263" s="58" t="str" cm="1">
        <f t="array" ref="U263">IFERROR(
IF(OR(U$11="",$H263=""),"",
SUMIFS(収穫記録!$P:$P,収穫記録!$D:$D,U$11,収穫記録!$I:$I,$I$5,収穫記録!$J:$J,$I$6,収穫記録!$F:$F,$H263,収穫記録!$B:$B,"&gt;="&amp;$I$3,収穫記録!$B:$B,"&lt;="&amp;$I$4)
/_xlfn.UNIQUE(_xlfn._xlws.FILTER($G:$G,$F:$F=$I$7))
/IF($I$8="総計",1,$J263/10)
),0)</f>
        <v/>
      </c>
      <c r="V263" s="58" t="str" cm="1">
        <f t="array" ref="V263">IFERROR(
IF(OR(V$11="",$H263=""),"",
SUMIFS(収穫記録!$P:$P,収穫記録!$D:$D,V$11,収穫記録!$I:$I,$I$5,収穫記録!$J:$J,$I$6,収穫記録!$F:$F,$H263,収穫記録!$B:$B,"&gt;="&amp;$I$3,収穫記録!$B:$B,"&lt;="&amp;$I$4)
/_xlfn.UNIQUE(_xlfn._xlws.FILTER($G:$G,$F:$F=$I$7))
/IF($I$8="総計",1,$J263/10)
),0)</f>
        <v/>
      </c>
      <c r="W263" s="58" t="str" cm="1">
        <f t="array" ref="W263">IFERROR(
IF(OR(W$11="",$H263=""),"",
SUMIFS(収穫記録!$P:$P,収穫記録!$D:$D,W$11,収穫記録!$I:$I,$I$5,収穫記録!$J:$J,$I$6,収穫記録!$F:$F,$H263,収穫記録!$B:$B,"&gt;="&amp;$I$3,収穫記録!$B:$B,"&lt;="&amp;$I$4)
/_xlfn.UNIQUE(_xlfn._xlws.FILTER($G:$G,$F:$F=$I$7))
/IF($I$8="総計",1,$J263/10)
),0)</f>
        <v/>
      </c>
    </row>
    <row r="264" spans="8:23">
      <c r="H264" s="27"/>
      <c r="I264" s="30"/>
      <c r="J264" s="57"/>
      <c r="K264" s="46" t="str">
        <f t="shared" si="3"/>
        <v/>
      </c>
      <c r="L264" s="47" cm="1">
        <f t="array" ref="L264">IFERROR(
IF(OR(L$11="",$H264=""),"",
SUMIFS(収穫記録!$P:$P,収穫記録!$D:$D,L$11,収穫記録!$I:$I,$I$5,収穫記録!$J:$J,$I$6,収穫記録!$F:$F,$H264,収穫記録!$B:$B,"&gt;="&amp;$I$3,収穫記録!$B:$B,"&lt;="&amp;$I$4)
/_xlfn.UNIQUE(_xlfn._xlws.FILTER($G:$G,$F:$F=$I$7))
/IF($I$8="総計",1,$J264/10)
),0)</f>
        <v>0</v>
      </c>
      <c r="M264" s="58" t="str" cm="1">
        <f t="array" ref="M264">IFERROR(
IF(OR(M$11="",$H264=""),"",
SUMIFS(収穫記録!$P:$P,収穫記録!$D:$D,M$11,収穫記録!$I:$I,$I$5,収穫記録!$J:$J,$I$6,収穫記録!$F:$F,$H264,収穫記録!$B:$B,"&gt;="&amp;$I$3,収穫記録!$B:$B,"&lt;="&amp;$I$4)
/_xlfn.UNIQUE(_xlfn._xlws.FILTER($G:$G,$F:$F=$I$7))
/IF($I$8="総計",1,$J264/10)
),0)</f>
        <v/>
      </c>
      <c r="N264" s="58" t="str" cm="1">
        <f t="array" ref="N264">IFERROR(
IF(OR(N$11="",$H264=""),"",
SUMIFS(収穫記録!$P:$P,収穫記録!$D:$D,N$11,収穫記録!$I:$I,$I$5,収穫記録!$J:$J,$I$6,収穫記録!$F:$F,$H264,収穫記録!$B:$B,"&gt;="&amp;$I$3,収穫記録!$B:$B,"&lt;="&amp;$I$4)
/_xlfn.UNIQUE(_xlfn._xlws.FILTER($G:$G,$F:$F=$I$7))
/IF($I$8="総計",1,$J264/10)
),0)</f>
        <v/>
      </c>
      <c r="O264" s="58" t="str" cm="1">
        <f t="array" ref="O264">IFERROR(
IF(OR(O$11="",$H264=""),"",
SUMIFS(収穫記録!$P:$P,収穫記録!$D:$D,O$11,収穫記録!$I:$I,$I$5,収穫記録!$J:$J,$I$6,収穫記録!$F:$F,$H264,収穫記録!$B:$B,"&gt;="&amp;$I$3,収穫記録!$B:$B,"&lt;="&amp;$I$4)
/_xlfn.UNIQUE(_xlfn._xlws.FILTER($G:$G,$F:$F=$I$7))
/IF($I$8="総計",1,$J264/10)
),0)</f>
        <v/>
      </c>
      <c r="P264" s="58" t="str" cm="1">
        <f t="array" ref="P264">IFERROR(
IF(OR(P$11="",$H264=""),"",
SUMIFS(収穫記録!$P:$P,収穫記録!$D:$D,P$11,収穫記録!$I:$I,$I$5,収穫記録!$J:$J,$I$6,収穫記録!$F:$F,$H264,収穫記録!$B:$B,"&gt;="&amp;$I$3,収穫記録!$B:$B,"&lt;="&amp;$I$4)
/_xlfn.UNIQUE(_xlfn._xlws.FILTER($G:$G,$F:$F=$I$7))
/IF($I$8="総計",1,$J264/10)
),0)</f>
        <v/>
      </c>
      <c r="Q264" s="58" t="str" cm="1">
        <f t="array" ref="Q264">IFERROR(
IF(OR(Q$11="",$H264=""),"",
SUMIFS(収穫記録!$P:$P,収穫記録!$D:$D,Q$11,収穫記録!$I:$I,$I$5,収穫記録!$J:$J,$I$6,収穫記録!$F:$F,$H264,収穫記録!$B:$B,"&gt;="&amp;$I$3,収穫記録!$B:$B,"&lt;="&amp;$I$4)
/_xlfn.UNIQUE(_xlfn._xlws.FILTER($G:$G,$F:$F=$I$7))
/IF($I$8="総計",1,$J264/10)
),0)</f>
        <v/>
      </c>
      <c r="R264" s="58" t="str" cm="1">
        <f t="array" ref="R264">IFERROR(
IF(OR(R$11="",$H264=""),"",
SUMIFS(収穫記録!$P:$P,収穫記録!$D:$D,R$11,収穫記録!$I:$I,$I$5,収穫記録!$J:$J,$I$6,収穫記録!$F:$F,$H264,収穫記録!$B:$B,"&gt;="&amp;$I$3,収穫記録!$B:$B,"&lt;="&amp;$I$4)
/_xlfn.UNIQUE(_xlfn._xlws.FILTER($G:$G,$F:$F=$I$7))
/IF($I$8="総計",1,$J264/10)
),0)</f>
        <v/>
      </c>
      <c r="S264" s="58" t="str" cm="1">
        <f t="array" ref="S264">IFERROR(
IF(OR(S$11="",$H264=""),"",
SUMIFS(収穫記録!$P:$P,収穫記録!$D:$D,S$11,収穫記録!$I:$I,$I$5,収穫記録!$J:$J,$I$6,収穫記録!$F:$F,$H264,収穫記録!$B:$B,"&gt;="&amp;$I$3,収穫記録!$B:$B,"&lt;="&amp;$I$4)
/_xlfn.UNIQUE(_xlfn._xlws.FILTER($G:$G,$F:$F=$I$7))
/IF($I$8="総計",1,$J264/10)
),0)</f>
        <v/>
      </c>
      <c r="T264" s="58" t="str" cm="1">
        <f t="array" ref="T264">IFERROR(
IF(OR(T$11="",$H264=""),"",
SUMIFS(収穫記録!$P:$P,収穫記録!$D:$D,T$11,収穫記録!$I:$I,$I$5,収穫記録!$J:$J,$I$6,収穫記録!$F:$F,$H264,収穫記録!$B:$B,"&gt;="&amp;$I$3,収穫記録!$B:$B,"&lt;="&amp;$I$4)
/_xlfn.UNIQUE(_xlfn._xlws.FILTER($G:$G,$F:$F=$I$7))
/IF($I$8="総計",1,$J264/10)
),0)</f>
        <v/>
      </c>
      <c r="U264" s="58" t="str" cm="1">
        <f t="array" ref="U264">IFERROR(
IF(OR(U$11="",$H264=""),"",
SUMIFS(収穫記録!$P:$P,収穫記録!$D:$D,U$11,収穫記録!$I:$I,$I$5,収穫記録!$J:$J,$I$6,収穫記録!$F:$F,$H264,収穫記録!$B:$B,"&gt;="&amp;$I$3,収穫記録!$B:$B,"&lt;="&amp;$I$4)
/_xlfn.UNIQUE(_xlfn._xlws.FILTER($G:$G,$F:$F=$I$7))
/IF($I$8="総計",1,$J264/10)
),0)</f>
        <v/>
      </c>
      <c r="V264" s="58" t="str" cm="1">
        <f t="array" ref="V264">IFERROR(
IF(OR(V$11="",$H264=""),"",
SUMIFS(収穫記録!$P:$P,収穫記録!$D:$D,V$11,収穫記録!$I:$I,$I$5,収穫記録!$J:$J,$I$6,収穫記録!$F:$F,$H264,収穫記録!$B:$B,"&gt;="&amp;$I$3,収穫記録!$B:$B,"&lt;="&amp;$I$4)
/_xlfn.UNIQUE(_xlfn._xlws.FILTER($G:$G,$F:$F=$I$7))
/IF($I$8="総計",1,$J264/10)
),0)</f>
        <v/>
      </c>
      <c r="W264" s="58" t="str" cm="1">
        <f t="array" ref="W264">IFERROR(
IF(OR(W$11="",$H264=""),"",
SUMIFS(収穫記録!$P:$P,収穫記録!$D:$D,W$11,収穫記録!$I:$I,$I$5,収穫記録!$J:$J,$I$6,収穫記録!$F:$F,$H264,収穫記録!$B:$B,"&gt;="&amp;$I$3,収穫記録!$B:$B,"&lt;="&amp;$I$4)
/_xlfn.UNIQUE(_xlfn._xlws.FILTER($G:$G,$F:$F=$I$7))
/IF($I$8="総計",1,$J264/10)
),0)</f>
        <v/>
      </c>
    </row>
    <row r="265" spans="8:23">
      <c r="H265" s="27"/>
      <c r="I265" s="30"/>
      <c r="J265" s="57"/>
      <c r="K265" s="46" t="str">
        <f t="shared" si="3"/>
        <v/>
      </c>
      <c r="L265" s="47" cm="1">
        <f t="array" ref="L265">IFERROR(
IF(OR(L$11="",$H265=""),"",
SUMIFS(収穫記録!$P:$P,収穫記録!$D:$D,L$11,収穫記録!$I:$I,$I$5,収穫記録!$J:$J,$I$6,収穫記録!$F:$F,$H265,収穫記録!$B:$B,"&gt;="&amp;$I$3,収穫記録!$B:$B,"&lt;="&amp;$I$4)
/_xlfn.UNIQUE(_xlfn._xlws.FILTER($G:$G,$F:$F=$I$7))
/IF($I$8="総計",1,$J265/10)
),0)</f>
        <v>0</v>
      </c>
      <c r="M265" s="58" t="str" cm="1">
        <f t="array" ref="M265">IFERROR(
IF(OR(M$11="",$H265=""),"",
SUMIFS(収穫記録!$P:$P,収穫記録!$D:$D,M$11,収穫記録!$I:$I,$I$5,収穫記録!$J:$J,$I$6,収穫記録!$F:$F,$H265,収穫記録!$B:$B,"&gt;="&amp;$I$3,収穫記録!$B:$B,"&lt;="&amp;$I$4)
/_xlfn.UNIQUE(_xlfn._xlws.FILTER($G:$G,$F:$F=$I$7))
/IF($I$8="総計",1,$J265/10)
),0)</f>
        <v/>
      </c>
      <c r="N265" s="58" t="str" cm="1">
        <f t="array" ref="N265">IFERROR(
IF(OR(N$11="",$H265=""),"",
SUMIFS(収穫記録!$P:$P,収穫記録!$D:$D,N$11,収穫記録!$I:$I,$I$5,収穫記録!$J:$J,$I$6,収穫記録!$F:$F,$H265,収穫記録!$B:$B,"&gt;="&amp;$I$3,収穫記録!$B:$B,"&lt;="&amp;$I$4)
/_xlfn.UNIQUE(_xlfn._xlws.FILTER($G:$G,$F:$F=$I$7))
/IF($I$8="総計",1,$J265/10)
),0)</f>
        <v/>
      </c>
      <c r="O265" s="58" t="str" cm="1">
        <f t="array" ref="O265">IFERROR(
IF(OR(O$11="",$H265=""),"",
SUMIFS(収穫記録!$P:$P,収穫記録!$D:$D,O$11,収穫記録!$I:$I,$I$5,収穫記録!$J:$J,$I$6,収穫記録!$F:$F,$H265,収穫記録!$B:$B,"&gt;="&amp;$I$3,収穫記録!$B:$B,"&lt;="&amp;$I$4)
/_xlfn.UNIQUE(_xlfn._xlws.FILTER($G:$G,$F:$F=$I$7))
/IF($I$8="総計",1,$J265/10)
),0)</f>
        <v/>
      </c>
      <c r="P265" s="58" t="str" cm="1">
        <f t="array" ref="P265">IFERROR(
IF(OR(P$11="",$H265=""),"",
SUMIFS(収穫記録!$P:$P,収穫記録!$D:$D,P$11,収穫記録!$I:$I,$I$5,収穫記録!$J:$J,$I$6,収穫記録!$F:$F,$H265,収穫記録!$B:$B,"&gt;="&amp;$I$3,収穫記録!$B:$B,"&lt;="&amp;$I$4)
/_xlfn.UNIQUE(_xlfn._xlws.FILTER($G:$G,$F:$F=$I$7))
/IF($I$8="総計",1,$J265/10)
),0)</f>
        <v/>
      </c>
      <c r="Q265" s="58" t="str" cm="1">
        <f t="array" ref="Q265">IFERROR(
IF(OR(Q$11="",$H265=""),"",
SUMIFS(収穫記録!$P:$P,収穫記録!$D:$D,Q$11,収穫記録!$I:$I,$I$5,収穫記録!$J:$J,$I$6,収穫記録!$F:$F,$H265,収穫記録!$B:$B,"&gt;="&amp;$I$3,収穫記録!$B:$B,"&lt;="&amp;$I$4)
/_xlfn.UNIQUE(_xlfn._xlws.FILTER($G:$G,$F:$F=$I$7))
/IF($I$8="総計",1,$J265/10)
),0)</f>
        <v/>
      </c>
      <c r="R265" s="58" t="str" cm="1">
        <f t="array" ref="R265">IFERROR(
IF(OR(R$11="",$H265=""),"",
SUMIFS(収穫記録!$P:$P,収穫記録!$D:$D,R$11,収穫記録!$I:$I,$I$5,収穫記録!$J:$J,$I$6,収穫記録!$F:$F,$H265,収穫記録!$B:$B,"&gt;="&amp;$I$3,収穫記録!$B:$B,"&lt;="&amp;$I$4)
/_xlfn.UNIQUE(_xlfn._xlws.FILTER($G:$G,$F:$F=$I$7))
/IF($I$8="総計",1,$J265/10)
),0)</f>
        <v/>
      </c>
      <c r="S265" s="58" t="str" cm="1">
        <f t="array" ref="S265">IFERROR(
IF(OR(S$11="",$H265=""),"",
SUMIFS(収穫記録!$P:$P,収穫記録!$D:$D,S$11,収穫記録!$I:$I,$I$5,収穫記録!$J:$J,$I$6,収穫記録!$F:$F,$H265,収穫記録!$B:$B,"&gt;="&amp;$I$3,収穫記録!$B:$B,"&lt;="&amp;$I$4)
/_xlfn.UNIQUE(_xlfn._xlws.FILTER($G:$G,$F:$F=$I$7))
/IF($I$8="総計",1,$J265/10)
),0)</f>
        <v/>
      </c>
      <c r="T265" s="58" t="str" cm="1">
        <f t="array" ref="T265">IFERROR(
IF(OR(T$11="",$H265=""),"",
SUMIFS(収穫記録!$P:$P,収穫記録!$D:$D,T$11,収穫記録!$I:$I,$I$5,収穫記録!$J:$J,$I$6,収穫記録!$F:$F,$H265,収穫記録!$B:$B,"&gt;="&amp;$I$3,収穫記録!$B:$B,"&lt;="&amp;$I$4)
/_xlfn.UNIQUE(_xlfn._xlws.FILTER($G:$G,$F:$F=$I$7))
/IF($I$8="総計",1,$J265/10)
),0)</f>
        <v/>
      </c>
      <c r="U265" s="58" t="str" cm="1">
        <f t="array" ref="U265">IFERROR(
IF(OR(U$11="",$H265=""),"",
SUMIFS(収穫記録!$P:$P,収穫記録!$D:$D,U$11,収穫記録!$I:$I,$I$5,収穫記録!$J:$J,$I$6,収穫記録!$F:$F,$H265,収穫記録!$B:$B,"&gt;="&amp;$I$3,収穫記録!$B:$B,"&lt;="&amp;$I$4)
/_xlfn.UNIQUE(_xlfn._xlws.FILTER($G:$G,$F:$F=$I$7))
/IF($I$8="総計",1,$J265/10)
),0)</f>
        <v/>
      </c>
      <c r="V265" s="58" t="str" cm="1">
        <f t="array" ref="V265">IFERROR(
IF(OR(V$11="",$H265=""),"",
SUMIFS(収穫記録!$P:$P,収穫記録!$D:$D,V$11,収穫記録!$I:$I,$I$5,収穫記録!$J:$J,$I$6,収穫記録!$F:$F,$H265,収穫記録!$B:$B,"&gt;="&amp;$I$3,収穫記録!$B:$B,"&lt;="&amp;$I$4)
/_xlfn.UNIQUE(_xlfn._xlws.FILTER($G:$G,$F:$F=$I$7))
/IF($I$8="総計",1,$J265/10)
),0)</f>
        <v/>
      </c>
      <c r="W265" s="58" t="str" cm="1">
        <f t="array" ref="W265">IFERROR(
IF(OR(W$11="",$H265=""),"",
SUMIFS(収穫記録!$P:$P,収穫記録!$D:$D,W$11,収穫記録!$I:$I,$I$5,収穫記録!$J:$J,$I$6,収穫記録!$F:$F,$H265,収穫記録!$B:$B,"&gt;="&amp;$I$3,収穫記録!$B:$B,"&lt;="&amp;$I$4)
/_xlfn.UNIQUE(_xlfn._xlws.FILTER($G:$G,$F:$F=$I$7))
/IF($I$8="総計",1,$J265/10)
),0)</f>
        <v/>
      </c>
    </row>
    <row r="266" spans="8:23">
      <c r="H266" s="27"/>
      <c r="I266" s="30"/>
      <c r="J266" s="57"/>
      <c r="K266" s="46" t="str">
        <f t="shared" si="3"/>
        <v/>
      </c>
      <c r="L266" s="47" cm="1">
        <f t="array" ref="L266">IFERROR(
IF(OR(L$11="",$H266=""),"",
SUMIFS(収穫記録!$P:$P,収穫記録!$D:$D,L$11,収穫記録!$I:$I,$I$5,収穫記録!$J:$J,$I$6,収穫記録!$F:$F,$H266,収穫記録!$B:$B,"&gt;="&amp;$I$3,収穫記録!$B:$B,"&lt;="&amp;$I$4)
/_xlfn.UNIQUE(_xlfn._xlws.FILTER($G:$G,$F:$F=$I$7))
/IF($I$8="総計",1,$J266/10)
),0)</f>
        <v>0</v>
      </c>
      <c r="M266" s="58" t="str" cm="1">
        <f t="array" ref="M266">IFERROR(
IF(OR(M$11="",$H266=""),"",
SUMIFS(収穫記録!$P:$P,収穫記録!$D:$D,M$11,収穫記録!$I:$I,$I$5,収穫記録!$J:$J,$I$6,収穫記録!$F:$F,$H266,収穫記録!$B:$B,"&gt;="&amp;$I$3,収穫記録!$B:$B,"&lt;="&amp;$I$4)
/_xlfn.UNIQUE(_xlfn._xlws.FILTER($G:$G,$F:$F=$I$7))
/IF($I$8="総計",1,$J266/10)
),0)</f>
        <v/>
      </c>
      <c r="N266" s="58" t="str" cm="1">
        <f t="array" ref="N266">IFERROR(
IF(OR(N$11="",$H266=""),"",
SUMIFS(収穫記録!$P:$P,収穫記録!$D:$D,N$11,収穫記録!$I:$I,$I$5,収穫記録!$J:$J,$I$6,収穫記録!$F:$F,$H266,収穫記録!$B:$B,"&gt;="&amp;$I$3,収穫記録!$B:$B,"&lt;="&amp;$I$4)
/_xlfn.UNIQUE(_xlfn._xlws.FILTER($G:$G,$F:$F=$I$7))
/IF($I$8="総計",1,$J266/10)
),0)</f>
        <v/>
      </c>
      <c r="O266" s="58" t="str" cm="1">
        <f t="array" ref="O266">IFERROR(
IF(OR(O$11="",$H266=""),"",
SUMIFS(収穫記録!$P:$P,収穫記録!$D:$D,O$11,収穫記録!$I:$I,$I$5,収穫記録!$J:$J,$I$6,収穫記録!$F:$F,$H266,収穫記録!$B:$B,"&gt;="&amp;$I$3,収穫記録!$B:$B,"&lt;="&amp;$I$4)
/_xlfn.UNIQUE(_xlfn._xlws.FILTER($G:$G,$F:$F=$I$7))
/IF($I$8="総計",1,$J266/10)
),0)</f>
        <v/>
      </c>
      <c r="P266" s="58" t="str" cm="1">
        <f t="array" ref="P266">IFERROR(
IF(OR(P$11="",$H266=""),"",
SUMIFS(収穫記録!$P:$P,収穫記録!$D:$D,P$11,収穫記録!$I:$I,$I$5,収穫記録!$J:$J,$I$6,収穫記録!$F:$F,$H266,収穫記録!$B:$B,"&gt;="&amp;$I$3,収穫記録!$B:$B,"&lt;="&amp;$I$4)
/_xlfn.UNIQUE(_xlfn._xlws.FILTER($G:$G,$F:$F=$I$7))
/IF($I$8="総計",1,$J266/10)
),0)</f>
        <v/>
      </c>
      <c r="Q266" s="58" t="str" cm="1">
        <f t="array" ref="Q266">IFERROR(
IF(OR(Q$11="",$H266=""),"",
SUMIFS(収穫記録!$P:$P,収穫記録!$D:$D,Q$11,収穫記録!$I:$I,$I$5,収穫記録!$J:$J,$I$6,収穫記録!$F:$F,$H266,収穫記録!$B:$B,"&gt;="&amp;$I$3,収穫記録!$B:$B,"&lt;="&amp;$I$4)
/_xlfn.UNIQUE(_xlfn._xlws.FILTER($G:$G,$F:$F=$I$7))
/IF($I$8="総計",1,$J266/10)
),0)</f>
        <v/>
      </c>
      <c r="R266" s="58" t="str" cm="1">
        <f t="array" ref="R266">IFERROR(
IF(OR(R$11="",$H266=""),"",
SUMIFS(収穫記録!$P:$P,収穫記録!$D:$D,R$11,収穫記録!$I:$I,$I$5,収穫記録!$J:$J,$I$6,収穫記録!$F:$F,$H266,収穫記録!$B:$B,"&gt;="&amp;$I$3,収穫記録!$B:$B,"&lt;="&amp;$I$4)
/_xlfn.UNIQUE(_xlfn._xlws.FILTER($G:$G,$F:$F=$I$7))
/IF($I$8="総計",1,$J266/10)
),0)</f>
        <v/>
      </c>
      <c r="S266" s="58" t="str" cm="1">
        <f t="array" ref="S266">IFERROR(
IF(OR(S$11="",$H266=""),"",
SUMIFS(収穫記録!$P:$P,収穫記録!$D:$D,S$11,収穫記録!$I:$I,$I$5,収穫記録!$J:$J,$I$6,収穫記録!$F:$F,$H266,収穫記録!$B:$B,"&gt;="&amp;$I$3,収穫記録!$B:$B,"&lt;="&amp;$I$4)
/_xlfn.UNIQUE(_xlfn._xlws.FILTER($G:$G,$F:$F=$I$7))
/IF($I$8="総計",1,$J266/10)
),0)</f>
        <v/>
      </c>
      <c r="T266" s="58" t="str" cm="1">
        <f t="array" ref="T266">IFERROR(
IF(OR(T$11="",$H266=""),"",
SUMIFS(収穫記録!$P:$P,収穫記録!$D:$D,T$11,収穫記録!$I:$I,$I$5,収穫記録!$J:$J,$I$6,収穫記録!$F:$F,$H266,収穫記録!$B:$B,"&gt;="&amp;$I$3,収穫記録!$B:$B,"&lt;="&amp;$I$4)
/_xlfn.UNIQUE(_xlfn._xlws.FILTER($G:$G,$F:$F=$I$7))
/IF($I$8="総計",1,$J266/10)
),0)</f>
        <v/>
      </c>
      <c r="U266" s="58" t="str" cm="1">
        <f t="array" ref="U266">IFERROR(
IF(OR(U$11="",$H266=""),"",
SUMIFS(収穫記録!$P:$P,収穫記録!$D:$D,U$11,収穫記録!$I:$I,$I$5,収穫記録!$J:$J,$I$6,収穫記録!$F:$F,$H266,収穫記録!$B:$B,"&gt;="&amp;$I$3,収穫記録!$B:$B,"&lt;="&amp;$I$4)
/_xlfn.UNIQUE(_xlfn._xlws.FILTER($G:$G,$F:$F=$I$7))
/IF($I$8="総計",1,$J266/10)
),0)</f>
        <v/>
      </c>
      <c r="V266" s="58" t="str" cm="1">
        <f t="array" ref="V266">IFERROR(
IF(OR(V$11="",$H266=""),"",
SUMIFS(収穫記録!$P:$P,収穫記録!$D:$D,V$11,収穫記録!$I:$I,$I$5,収穫記録!$J:$J,$I$6,収穫記録!$F:$F,$H266,収穫記録!$B:$B,"&gt;="&amp;$I$3,収穫記録!$B:$B,"&lt;="&amp;$I$4)
/_xlfn.UNIQUE(_xlfn._xlws.FILTER($G:$G,$F:$F=$I$7))
/IF($I$8="総計",1,$J266/10)
),0)</f>
        <v/>
      </c>
      <c r="W266" s="58" t="str" cm="1">
        <f t="array" ref="W266">IFERROR(
IF(OR(W$11="",$H266=""),"",
SUMIFS(収穫記録!$P:$P,収穫記録!$D:$D,W$11,収穫記録!$I:$I,$I$5,収穫記録!$J:$J,$I$6,収穫記録!$F:$F,$H266,収穫記録!$B:$B,"&gt;="&amp;$I$3,収穫記録!$B:$B,"&lt;="&amp;$I$4)
/_xlfn.UNIQUE(_xlfn._xlws.FILTER($G:$G,$F:$F=$I$7))
/IF($I$8="総計",1,$J266/10)
),0)</f>
        <v/>
      </c>
    </row>
    <row r="267" spans="8:23">
      <c r="H267" s="27"/>
      <c r="I267" s="30"/>
      <c r="J267" s="57"/>
      <c r="K267" s="46" t="str">
        <f t="shared" si="3"/>
        <v/>
      </c>
      <c r="L267" s="47" cm="1">
        <f t="array" ref="L267">IFERROR(
IF(OR(L$11="",$H267=""),"",
SUMIFS(収穫記録!$P:$P,収穫記録!$D:$D,L$11,収穫記録!$I:$I,$I$5,収穫記録!$J:$J,$I$6,収穫記録!$F:$F,$H267,収穫記録!$B:$B,"&gt;="&amp;$I$3,収穫記録!$B:$B,"&lt;="&amp;$I$4)
/_xlfn.UNIQUE(_xlfn._xlws.FILTER($G:$G,$F:$F=$I$7))
/IF($I$8="総計",1,$J267/10)
),0)</f>
        <v>0</v>
      </c>
      <c r="M267" s="58" t="str" cm="1">
        <f t="array" ref="M267">IFERROR(
IF(OR(M$11="",$H267=""),"",
SUMIFS(収穫記録!$P:$P,収穫記録!$D:$D,M$11,収穫記録!$I:$I,$I$5,収穫記録!$J:$J,$I$6,収穫記録!$F:$F,$H267,収穫記録!$B:$B,"&gt;="&amp;$I$3,収穫記録!$B:$B,"&lt;="&amp;$I$4)
/_xlfn.UNIQUE(_xlfn._xlws.FILTER($G:$G,$F:$F=$I$7))
/IF($I$8="総計",1,$J267/10)
),0)</f>
        <v/>
      </c>
      <c r="N267" s="58" t="str" cm="1">
        <f t="array" ref="N267">IFERROR(
IF(OR(N$11="",$H267=""),"",
SUMIFS(収穫記録!$P:$P,収穫記録!$D:$D,N$11,収穫記録!$I:$I,$I$5,収穫記録!$J:$J,$I$6,収穫記録!$F:$F,$H267,収穫記録!$B:$B,"&gt;="&amp;$I$3,収穫記録!$B:$B,"&lt;="&amp;$I$4)
/_xlfn.UNIQUE(_xlfn._xlws.FILTER($G:$G,$F:$F=$I$7))
/IF($I$8="総計",1,$J267/10)
),0)</f>
        <v/>
      </c>
      <c r="O267" s="58" t="str" cm="1">
        <f t="array" ref="O267">IFERROR(
IF(OR(O$11="",$H267=""),"",
SUMIFS(収穫記録!$P:$P,収穫記録!$D:$D,O$11,収穫記録!$I:$I,$I$5,収穫記録!$J:$J,$I$6,収穫記録!$F:$F,$H267,収穫記録!$B:$B,"&gt;="&amp;$I$3,収穫記録!$B:$B,"&lt;="&amp;$I$4)
/_xlfn.UNIQUE(_xlfn._xlws.FILTER($G:$G,$F:$F=$I$7))
/IF($I$8="総計",1,$J267/10)
),0)</f>
        <v/>
      </c>
      <c r="P267" s="58" t="str" cm="1">
        <f t="array" ref="P267">IFERROR(
IF(OR(P$11="",$H267=""),"",
SUMIFS(収穫記録!$P:$P,収穫記録!$D:$D,P$11,収穫記録!$I:$I,$I$5,収穫記録!$J:$J,$I$6,収穫記録!$F:$F,$H267,収穫記録!$B:$B,"&gt;="&amp;$I$3,収穫記録!$B:$B,"&lt;="&amp;$I$4)
/_xlfn.UNIQUE(_xlfn._xlws.FILTER($G:$G,$F:$F=$I$7))
/IF($I$8="総計",1,$J267/10)
),0)</f>
        <v/>
      </c>
      <c r="Q267" s="58" t="str" cm="1">
        <f t="array" ref="Q267">IFERROR(
IF(OR(Q$11="",$H267=""),"",
SUMIFS(収穫記録!$P:$P,収穫記録!$D:$D,Q$11,収穫記録!$I:$I,$I$5,収穫記録!$J:$J,$I$6,収穫記録!$F:$F,$H267,収穫記録!$B:$B,"&gt;="&amp;$I$3,収穫記録!$B:$B,"&lt;="&amp;$I$4)
/_xlfn.UNIQUE(_xlfn._xlws.FILTER($G:$G,$F:$F=$I$7))
/IF($I$8="総計",1,$J267/10)
),0)</f>
        <v/>
      </c>
      <c r="R267" s="58" t="str" cm="1">
        <f t="array" ref="R267">IFERROR(
IF(OR(R$11="",$H267=""),"",
SUMIFS(収穫記録!$P:$P,収穫記録!$D:$D,R$11,収穫記録!$I:$I,$I$5,収穫記録!$J:$J,$I$6,収穫記録!$F:$F,$H267,収穫記録!$B:$B,"&gt;="&amp;$I$3,収穫記録!$B:$B,"&lt;="&amp;$I$4)
/_xlfn.UNIQUE(_xlfn._xlws.FILTER($G:$G,$F:$F=$I$7))
/IF($I$8="総計",1,$J267/10)
),0)</f>
        <v/>
      </c>
      <c r="S267" s="58" t="str" cm="1">
        <f t="array" ref="S267">IFERROR(
IF(OR(S$11="",$H267=""),"",
SUMIFS(収穫記録!$P:$P,収穫記録!$D:$D,S$11,収穫記録!$I:$I,$I$5,収穫記録!$J:$J,$I$6,収穫記録!$F:$F,$H267,収穫記録!$B:$B,"&gt;="&amp;$I$3,収穫記録!$B:$B,"&lt;="&amp;$I$4)
/_xlfn.UNIQUE(_xlfn._xlws.FILTER($G:$G,$F:$F=$I$7))
/IF($I$8="総計",1,$J267/10)
),0)</f>
        <v/>
      </c>
      <c r="T267" s="58" t="str" cm="1">
        <f t="array" ref="T267">IFERROR(
IF(OR(T$11="",$H267=""),"",
SUMIFS(収穫記録!$P:$P,収穫記録!$D:$D,T$11,収穫記録!$I:$I,$I$5,収穫記録!$J:$J,$I$6,収穫記録!$F:$F,$H267,収穫記録!$B:$B,"&gt;="&amp;$I$3,収穫記録!$B:$B,"&lt;="&amp;$I$4)
/_xlfn.UNIQUE(_xlfn._xlws.FILTER($G:$G,$F:$F=$I$7))
/IF($I$8="総計",1,$J267/10)
),0)</f>
        <v/>
      </c>
      <c r="U267" s="58" t="str" cm="1">
        <f t="array" ref="U267">IFERROR(
IF(OR(U$11="",$H267=""),"",
SUMIFS(収穫記録!$P:$P,収穫記録!$D:$D,U$11,収穫記録!$I:$I,$I$5,収穫記録!$J:$J,$I$6,収穫記録!$F:$F,$H267,収穫記録!$B:$B,"&gt;="&amp;$I$3,収穫記録!$B:$B,"&lt;="&amp;$I$4)
/_xlfn.UNIQUE(_xlfn._xlws.FILTER($G:$G,$F:$F=$I$7))
/IF($I$8="総計",1,$J267/10)
),0)</f>
        <v/>
      </c>
      <c r="V267" s="58" t="str" cm="1">
        <f t="array" ref="V267">IFERROR(
IF(OR(V$11="",$H267=""),"",
SUMIFS(収穫記録!$P:$P,収穫記録!$D:$D,V$11,収穫記録!$I:$I,$I$5,収穫記録!$J:$J,$I$6,収穫記録!$F:$F,$H267,収穫記録!$B:$B,"&gt;="&amp;$I$3,収穫記録!$B:$B,"&lt;="&amp;$I$4)
/_xlfn.UNIQUE(_xlfn._xlws.FILTER($G:$G,$F:$F=$I$7))
/IF($I$8="総計",1,$J267/10)
),0)</f>
        <v/>
      </c>
      <c r="W267" s="58" t="str" cm="1">
        <f t="array" ref="W267">IFERROR(
IF(OR(W$11="",$H267=""),"",
SUMIFS(収穫記録!$P:$P,収穫記録!$D:$D,W$11,収穫記録!$I:$I,$I$5,収穫記録!$J:$J,$I$6,収穫記録!$F:$F,$H267,収穫記録!$B:$B,"&gt;="&amp;$I$3,収穫記録!$B:$B,"&lt;="&amp;$I$4)
/_xlfn.UNIQUE(_xlfn._xlws.FILTER($G:$G,$F:$F=$I$7))
/IF($I$8="総計",1,$J267/10)
),0)</f>
        <v/>
      </c>
    </row>
    <row r="268" spans="8:23">
      <c r="H268" s="27"/>
      <c r="I268" s="30"/>
      <c r="J268" s="57"/>
      <c r="K268" s="46" t="str">
        <f t="shared" si="3"/>
        <v/>
      </c>
      <c r="L268" s="47" cm="1">
        <f t="array" ref="L268">IFERROR(
IF(OR(L$11="",$H268=""),"",
SUMIFS(収穫記録!$P:$P,収穫記録!$D:$D,L$11,収穫記録!$I:$I,$I$5,収穫記録!$J:$J,$I$6,収穫記録!$F:$F,$H268,収穫記録!$B:$B,"&gt;="&amp;$I$3,収穫記録!$B:$B,"&lt;="&amp;$I$4)
/_xlfn.UNIQUE(_xlfn._xlws.FILTER($G:$G,$F:$F=$I$7))
/IF($I$8="総計",1,$J268/10)
),0)</f>
        <v>0</v>
      </c>
      <c r="M268" s="58" t="str" cm="1">
        <f t="array" ref="M268">IFERROR(
IF(OR(M$11="",$H268=""),"",
SUMIFS(収穫記録!$P:$P,収穫記録!$D:$D,M$11,収穫記録!$I:$I,$I$5,収穫記録!$J:$J,$I$6,収穫記録!$F:$F,$H268,収穫記録!$B:$B,"&gt;="&amp;$I$3,収穫記録!$B:$B,"&lt;="&amp;$I$4)
/_xlfn.UNIQUE(_xlfn._xlws.FILTER($G:$G,$F:$F=$I$7))
/IF($I$8="総計",1,$J268/10)
),0)</f>
        <v/>
      </c>
      <c r="N268" s="58" t="str" cm="1">
        <f t="array" ref="N268">IFERROR(
IF(OR(N$11="",$H268=""),"",
SUMIFS(収穫記録!$P:$P,収穫記録!$D:$D,N$11,収穫記録!$I:$I,$I$5,収穫記録!$J:$J,$I$6,収穫記録!$F:$F,$H268,収穫記録!$B:$B,"&gt;="&amp;$I$3,収穫記録!$B:$B,"&lt;="&amp;$I$4)
/_xlfn.UNIQUE(_xlfn._xlws.FILTER($G:$G,$F:$F=$I$7))
/IF($I$8="総計",1,$J268/10)
),0)</f>
        <v/>
      </c>
      <c r="O268" s="58" t="str" cm="1">
        <f t="array" ref="O268">IFERROR(
IF(OR(O$11="",$H268=""),"",
SUMIFS(収穫記録!$P:$P,収穫記録!$D:$D,O$11,収穫記録!$I:$I,$I$5,収穫記録!$J:$J,$I$6,収穫記録!$F:$F,$H268,収穫記録!$B:$B,"&gt;="&amp;$I$3,収穫記録!$B:$B,"&lt;="&amp;$I$4)
/_xlfn.UNIQUE(_xlfn._xlws.FILTER($G:$G,$F:$F=$I$7))
/IF($I$8="総計",1,$J268/10)
),0)</f>
        <v/>
      </c>
      <c r="P268" s="58" t="str" cm="1">
        <f t="array" ref="P268">IFERROR(
IF(OR(P$11="",$H268=""),"",
SUMIFS(収穫記録!$P:$P,収穫記録!$D:$D,P$11,収穫記録!$I:$I,$I$5,収穫記録!$J:$J,$I$6,収穫記録!$F:$F,$H268,収穫記録!$B:$B,"&gt;="&amp;$I$3,収穫記録!$B:$B,"&lt;="&amp;$I$4)
/_xlfn.UNIQUE(_xlfn._xlws.FILTER($G:$G,$F:$F=$I$7))
/IF($I$8="総計",1,$J268/10)
),0)</f>
        <v/>
      </c>
      <c r="Q268" s="58" t="str" cm="1">
        <f t="array" ref="Q268">IFERROR(
IF(OR(Q$11="",$H268=""),"",
SUMIFS(収穫記録!$P:$P,収穫記録!$D:$D,Q$11,収穫記録!$I:$I,$I$5,収穫記録!$J:$J,$I$6,収穫記録!$F:$F,$H268,収穫記録!$B:$B,"&gt;="&amp;$I$3,収穫記録!$B:$B,"&lt;="&amp;$I$4)
/_xlfn.UNIQUE(_xlfn._xlws.FILTER($G:$G,$F:$F=$I$7))
/IF($I$8="総計",1,$J268/10)
),0)</f>
        <v/>
      </c>
      <c r="R268" s="58" t="str" cm="1">
        <f t="array" ref="R268">IFERROR(
IF(OR(R$11="",$H268=""),"",
SUMIFS(収穫記録!$P:$P,収穫記録!$D:$D,R$11,収穫記録!$I:$I,$I$5,収穫記録!$J:$J,$I$6,収穫記録!$F:$F,$H268,収穫記録!$B:$B,"&gt;="&amp;$I$3,収穫記録!$B:$B,"&lt;="&amp;$I$4)
/_xlfn.UNIQUE(_xlfn._xlws.FILTER($G:$G,$F:$F=$I$7))
/IF($I$8="総計",1,$J268/10)
),0)</f>
        <v/>
      </c>
      <c r="S268" s="58" t="str" cm="1">
        <f t="array" ref="S268">IFERROR(
IF(OR(S$11="",$H268=""),"",
SUMIFS(収穫記録!$P:$P,収穫記録!$D:$D,S$11,収穫記録!$I:$I,$I$5,収穫記録!$J:$J,$I$6,収穫記録!$F:$F,$H268,収穫記録!$B:$B,"&gt;="&amp;$I$3,収穫記録!$B:$B,"&lt;="&amp;$I$4)
/_xlfn.UNIQUE(_xlfn._xlws.FILTER($G:$G,$F:$F=$I$7))
/IF($I$8="総計",1,$J268/10)
),0)</f>
        <v/>
      </c>
      <c r="T268" s="58" t="str" cm="1">
        <f t="array" ref="T268">IFERROR(
IF(OR(T$11="",$H268=""),"",
SUMIFS(収穫記録!$P:$P,収穫記録!$D:$D,T$11,収穫記録!$I:$I,$I$5,収穫記録!$J:$J,$I$6,収穫記録!$F:$F,$H268,収穫記録!$B:$B,"&gt;="&amp;$I$3,収穫記録!$B:$B,"&lt;="&amp;$I$4)
/_xlfn.UNIQUE(_xlfn._xlws.FILTER($G:$G,$F:$F=$I$7))
/IF($I$8="総計",1,$J268/10)
),0)</f>
        <v/>
      </c>
      <c r="U268" s="58" t="str" cm="1">
        <f t="array" ref="U268">IFERROR(
IF(OR(U$11="",$H268=""),"",
SUMIFS(収穫記録!$P:$P,収穫記録!$D:$D,U$11,収穫記録!$I:$I,$I$5,収穫記録!$J:$J,$I$6,収穫記録!$F:$F,$H268,収穫記録!$B:$B,"&gt;="&amp;$I$3,収穫記録!$B:$B,"&lt;="&amp;$I$4)
/_xlfn.UNIQUE(_xlfn._xlws.FILTER($G:$G,$F:$F=$I$7))
/IF($I$8="総計",1,$J268/10)
),0)</f>
        <v/>
      </c>
      <c r="V268" s="58" t="str" cm="1">
        <f t="array" ref="V268">IFERROR(
IF(OR(V$11="",$H268=""),"",
SUMIFS(収穫記録!$P:$P,収穫記録!$D:$D,V$11,収穫記録!$I:$I,$I$5,収穫記録!$J:$J,$I$6,収穫記録!$F:$F,$H268,収穫記録!$B:$B,"&gt;="&amp;$I$3,収穫記録!$B:$B,"&lt;="&amp;$I$4)
/_xlfn.UNIQUE(_xlfn._xlws.FILTER($G:$G,$F:$F=$I$7))
/IF($I$8="総計",1,$J268/10)
),0)</f>
        <v/>
      </c>
      <c r="W268" s="58" t="str" cm="1">
        <f t="array" ref="W268">IFERROR(
IF(OR(W$11="",$H268=""),"",
SUMIFS(収穫記録!$P:$P,収穫記録!$D:$D,W$11,収穫記録!$I:$I,$I$5,収穫記録!$J:$J,$I$6,収穫記録!$F:$F,$H268,収穫記録!$B:$B,"&gt;="&amp;$I$3,収穫記録!$B:$B,"&lt;="&amp;$I$4)
/_xlfn.UNIQUE(_xlfn._xlws.FILTER($G:$G,$F:$F=$I$7))
/IF($I$8="総計",1,$J268/10)
),0)</f>
        <v/>
      </c>
    </row>
    <row r="269" spans="8:23">
      <c r="H269" s="27"/>
      <c r="I269" s="30"/>
      <c r="J269" s="57"/>
      <c r="K269" s="46" t="str">
        <f t="shared" ref="K269:K332" si="4">IF(H269="","",SUM(L269:W269))</f>
        <v/>
      </c>
      <c r="L269" s="47" cm="1">
        <f t="array" ref="L269">IFERROR(
IF(OR(L$11="",$H269=""),"",
SUMIFS(収穫記録!$P:$P,収穫記録!$D:$D,L$11,収穫記録!$I:$I,$I$5,収穫記録!$J:$J,$I$6,収穫記録!$F:$F,$H269,収穫記録!$B:$B,"&gt;="&amp;$I$3,収穫記録!$B:$B,"&lt;="&amp;$I$4)
/_xlfn.UNIQUE(_xlfn._xlws.FILTER($G:$G,$F:$F=$I$7))
/IF($I$8="総計",1,$J269/10)
),0)</f>
        <v>0</v>
      </c>
      <c r="M269" s="58" t="str" cm="1">
        <f t="array" ref="M269">IFERROR(
IF(OR(M$11="",$H269=""),"",
SUMIFS(収穫記録!$P:$P,収穫記録!$D:$D,M$11,収穫記録!$I:$I,$I$5,収穫記録!$J:$J,$I$6,収穫記録!$F:$F,$H269,収穫記録!$B:$B,"&gt;="&amp;$I$3,収穫記録!$B:$B,"&lt;="&amp;$I$4)
/_xlfn.UNIQUE(_xlfn._xlws.FILTER($G:$G,$F:$F=$I$7))
/IF($I$8="総計",1,$J269/10)
),0)</f>
        <v/>
      </c>
      <c r="N269" s="58" t="str" cm="1">
        <f t="array" ref="N269">IFERROR(
IF(OR(N$11="",$H269=""),"",
SUMIFS(収穫記録!$P:$P,収穫記録!$D:$D,N$11,収穫記録!$I:$I,$I$5,収穫記録!$J:$J,$I$6,収穫記録!$F:$F,$H269,収穫記録!$B:$B,"&gt;="&amp;$I$3,収穫記録!$B:$B,"&lt;="&amp;$I$4)
/_xlfn.UNIQUE(_xlfn._xlws.FILTER($G:$G,$F:$F=$I$7))
/IF($I$8="総計",1,$J269/10)
),0)</f>
        <v/>
      </c>
      <c r="O269" s="58" t="str" cm="1">
        <f t="array" ref="O269">IFERROR(
IF(OR(O$11="",$H269=""),"",
SUMIFS(収穫記録!$P:$P,収穫記録!$D:$D,O$11,収穫記録!$I:$I,$I$5,収穫記録!$J:$J,$I$6,収穫記録!$F:$F,$H269,収穫記録!$B:$B,"&gt;="&amp;$I$3,収穫記録!$B:$B,"&lt;="&amp;$I$4)
/_xlfn.UNIQUE(_xlfn._xlws.FILTER($G:$G,$F:$F=$I$7))
/IF($I$8="総計",1,$J269/10)
),0)</f>
        <v/>
      </c>
      <c r="P269" s="58" t="str" cm="1">
        <f t="array" ref="P269">IFERROR(
IF(OR(P$11="",$H269=""),"",
SUMIFS(収穫記録!$P:$P,収穫記録!$D:$D,P$11,収穫記録!$I:$I,$I$5,収穫記録!$J:$J,$I$6,収穫記録!$F:$F,$H269,収穫記録!$B:$B,"&gt;="&amp;$I$3,収穫記録!$B:$B,"&lt;="&amp;$I$4)
/_xlfn.UNIQUE(_xlfn._xlws.FILTER($G:$G,$F:$F=$I$7))
/IF($I$8="総計",1,$J269/10)
),0)</f>
        <v/>
      </c>
      <c r="Q269" s="58" t="str" cm="1">
        <f t="array" ref="Q269">IFERROR(
IF(OR(Q$11="",$H269=""),"",
SUMIFS(収穫記録!$P:$P,収穫記録!$D:$D,Q$11,収穫記録!$I:$I,$I$5,収穫記録!$J:$J,$I$6,収穫記録!$F:$F,$H269,収穫記録!$B:$B,"&gt;="&amp;$I$3,収穫記録!$B:$B,"&lt;="&amp;$I$4)
/_xlfn.UNIQUE(_xlfn._xlws.FILTER($G:$G,$F:$F=$I$7))
/IF($I$8="総計",1,$J269/10)
),0)</f>
        <v/>
      </c>
      <c r="R269" s="58" t="str" cm="1">
        <f t="array" ref="R269">IFERROR(
IF(OR(R$11="",$H269=""),"",
SUMIFS(収穫記録!$P:$P,収穫記録!$D:$D,R$11,収穫記録!$I:$I,$I$5,収穫記録!$J:$J,$I$6,収穫記録!$F:$F,$H269,収穫記録!$B:$B,"&gt;="&amp;$I$3,収穫記録!$B:$B,"&lt;="&amp;$I$4)
/_xlfn.UNIQUE(_xlfn._xlws.FILTER($G:$G,$F:$F=$I$7))
/IF($I$8="総計",1,$J269/10)
),0)</f>
        <v/>
      </c>
      <c r="S269" s="58" t="str" cm="1">
        <f t="array" ref="S269">IFERROR(
IF(OR(S$11="",$H269=""),"",
SUMIFS(収穫記録!$P:$P,収穫記録!$D:$D,S$11,収穫記録!$I:$I,$I$5,収穫記録!$J:$J,$I$6,収穫記録!$F:$F,$H269,収穫記録!$B:$B,"&gt;="&amp;$I$3,収穫記録!$B:$B,"&lt;="&amp;$I$4)
/_xlfn.UNIQUE(_xlfn._xlws.FILTER($G:$G,$F:$F=$I$7))
/IF($I$8="総計",1,$J269/10)
),0)</f>
        <v/>
      </c>
      <c r="T269" s="58" t="str" cm="1">
        <f t="array" ref="T269">IFERROR(
IF(OR(T$11="",$H269=""),"",
SUMIFS(収穫記録!$P:$P,収穫記録!$D:$D,T$11,収穫記録!$I:$I,$I$5,収穫記録!$J:$J,$I$6,収穫記録!$F:$F,$H269,収穫記録!$B:$B,"&gt;="&amp;$I$3,収穫記録!$B:$B,"&lt;="&amp;$I$4)
/_xlfn.UNIQUE(_xlfn._xlws.FILTER($G:$G,$F:$F=$I$7))
/IF($I$8="総計",1,$J269/10)
),0)</f>
        <v/>
      </c>
      <c r="U269" s="58" t="str" cm="1">
        <f t="array" ref="U269">IFERROR(
IF(OR(U$11="",$H269=""),"",
SUMIFS(収穫記録!$P:$P,収穫記録!$D:$D,U$11,収穫記録!$I:$I,$I$5,収穫記録!$J:$J,$I$6,収穫記録!$F:$F,$H269,収穫記録!$B:$B,"&gt;="&amp;$I$3,収穫記録!$B:$B,"&lt;="&amp;$I$4)
/_xlfn.UNIQUE(_xlfn._xlws.FILTER($G:$G,$F:$F=$I$7))
/IF($I$8="総計",1,$J269/10)
),0)</f>
        <v/>
      </c>
      <c r="V269" s="58" t="str" cm="1">
        <f t="array" ref="V269">IFERROR(
IF(OR(V$11="",$H269=""),"",
SUMIFS(収穫記録!$P:$P,収穫記録!$D:$D,V$11,収穫記録!$I:$I,$I$5,収穫記録!$J:$J,$I$6,収穫記録!$F:$F,$H269,収穫記録!$B:$B,"&gt;="&amp;$I$3,収穫記録!$B:$B,"&lt;="&amp;$I$4)
/_xlfn.UNIQUE(_xlfn._xlws.FILTER($G:$G,$F:$F=$I$7))
/IF($I$8="総計",1,$J269/10)
),0)</f>
        <v/>
      </c>
      <c r="W269" s="58" t="str" cm="1">
        <f t="array" ref="W269">IFERROR(
IF(OR(W$11="",$H269=""),"",
SUMIFS(収穫記録!$P:$P,収穫記録!$D:$D,W$11,収穫記録!$I:$I,$I$5,収穫記録!$J:$J,$I$6,収穫記録!$F:$F,$H269,収穫記録!$B:$B,"&gt;="&amp;$I$3,収穫記録!$B:$B,"&lt;="&amp;$I$4)
/_xlfn.UNIQUE(_xlfn._xlws.FILTER($G:$G,$F:$F=$I$7))
/IF($I$8="総計",1,$J269/10)
),0)</f>
        <v/>
      </c>
    </row>
    <row r="270" spans="8:23">
      <c r="H270" s="27"/>
      <c r="I270" s="30"/>
      <c r="J270" s="57"/>
      <c r="K270" s="46" t="str">
        <f t="shared" si="4"/>
        <v/>
      </c>
      <c r="L270" s="47" cm="1">
        <f t="array" ref="L270">IFERROR(
IF(OR(L$11="",$H270=""),"",
SUMIFS(収穫記録!$P:$P,収穫記録!$D:$D,L$11,収穫記録!$I:$I,$I$5,収穫記録!$J:$J,$I$6,収穫記録!$F:$F,$H270,収穫記録!$B:$B,"&gt;="&amp;$I$3,収穫記録!$B:$B,"&lt;="&amp;$I$4)
/_xlfn.UNIQUE(_xlfn._xlws.FILTER($G:$G,$F:$F=$I$7))
/IF($I$8="総計",1,$J270/10)
),0)</f>
        <v>0</v>
      </c>
      <c r="M270" s="58" t="str" cm="1">
        <f t="array" ref="M270">IFERROR(
IF(OR(M$11="",$H270=""),"",
SUMIFS(収穫記録!$P:$P,収穫記録!$D:$D,M$11,収穫記録!$I:$I,$I$5,収穫記録!$J:$J,$I$6,収穫記録!$F:$F,$H270,収穫記録!$B:$B,"&gt;="&amp;$I$3,収穫記録!$B:$B,"&lt;="&amp;$I$4)
/_xlfn.UNIQUE(_xlfn._xlws.FILTER($G:$G,$F:$F=$I$7))
/IF($I$8="総計",1,$J270/10)
),0)</f>
        <v/>
      </c>
      <c r="N270" s="58" t="str" cm="1">
        <f t="array" ref="N270">IFERROR(
IF(OR(N$11="",$H270=""),"",
SUMIFS(収穫記録!$P:$P,収穫記録!$D:$D,N$11,収穫記録!$I:$I,$I$5,収穫記録!$J:$J,$I$6,収穫記録!$F:$F,$H270,収穫記録!$B:$B,"&gt;="&amp;$I$3,収穫記録!$B:$B,"&lt;="&amp;$I$4)
/_xlfn.UNIQUE(_xlfn._xlws.FILTER($G:$G,$F:$F=$I$7))
/IF($I$8="総計",1,$J270/10)
),0)</f>
        <v/>
      </c>
      <c r="O270" s="58" t="str" cm="1">
        <f t="array" ref="O270">IFERROR(
IF(OR(O$11="",$H270=""),"",
SUMIFS(収穫記録!$P:$P,収穫記録!$D:$D,O$11,収穫記録!$I:$I,$I$5,収穫記録!$J:$J,$I$6,収穫記録!$F:$F,$H270,収穫記録!$B:$B,"&gt;="&amp;$I$3,収穫記録!$B:$B,"&lt;="&amp;$I$4)
/_xlfn.UNIQUE(_xlfn._xlws.FILTER($G:$G,$F:$F=$I$7))
/IF($I$8="総計",1,$J270/10)
),0)</f>
        <v/>
      </c>
      <c r="P270" s="58" t="str" cm="1">
        <f t="array" ref="P270">IFERROR(
IF(OR(P$11="",$H270=""),"",
SUMIFS(収穫記録!$P:$P,収穫記録!$D:$D,P$11,収穫記録!$I:$I,$I$5,収穫記録!$J:$J,$I$6,収穫記録!$F:$F,$H270,収穫記録!$B:$B,"&gt;="&amp;$I$3,収穫記録!$B:$B,"&lt;="&amp;$I$4)
/_xlfn.UNIQUE(_xlfn._xlws.FILTER($G:$G,$F:$F=$I$7))
/IF($I$8="総計",1,$J270/10)
),0)</f>
        <v/>
      </c>
      <c r="Q270" s="58" t="str" cm="1">
        <f t="array" ref="Q270">IFERROR(
IF(OR(Q$11="",$H270=""),"",
SUMIFS(収穫記録!$P:$P,収穫記録!$D:$D,Q$11,収穫記録!$I:$I,$I$5,収穫記録!$J:$J,$I$6,収穫記録!$F:$F,$H270,収穫記録!$B:$B,"&gt;="&amp;$I$3,収穫記録!$B:$B,"&lt;="&amp;$I$4)
/_xlfn.UNIQUE(_xlfn._xlws.FILTER($G:$G,$F:$F=$I$7))
/IF($I$8="総計",1,$J270/10)
),0)</f>
        <v/>
      </c>
      <c r="R270" s="58" t="str" cm="1">
        <f t="array" ref="R270">IFERROR(
IF(OR(R$11="",$H270=""),"",
SUMIFS(収穫記録!$P:$P,収穫記録!$D:$D,R$11,収穫記録!$I:$I,$I$5,収穫記録!$J:$J,$I$6,収穫記録!$F:$F,$H270,収穫記録!$B:$B,"&gt;="&amp;$I$3,収穫記録!$B:$B,"&lt;="&amp;$I$4)
/_xlfn.UNIQUE(_xlfn._xlws.FILTER($G:$G,$F:$F=$I$7))
/IF($I$8="総計",1,$J270/10)
),0)</f>
        <v/>
      </c>
      <c r="S270" s="58" t="str" cm="1">
        <f t="array" ref="S270">IFERROR(
IF(OR(S$11="",$H270=""),"",
SUMIFS(収穫記録!$P:$P,収穫記録!$D:$D,S$11,収穫記録!$I:$I,$I$5,収穫記録!$J:$J,$I$6,収穫記録!$F:$F,$H270,収穫記録!$B:$B,"&gt;="&amp;$I$3,収穫記録!$B:$B,"&lt;="&amp;$I$4)
/_xlfn.UNIQUE(_xlfn._xlws.FILTER($G:$G,$F:$F=$I$7))
/IF($I$8="総計",1,$J270/10)
),0)</f>
        <v/>
      </c>
      <c r="T270" s="58" t="str" cm="1">
        <f t="array" ref="T270">IFERROR(
IF(OR(T$11="",$H270=""),"",
SUMIFS(収穫記録!$P:$P,収穫記録!$D:$D,T$11,収穫記録!$I:$I,$I$5,収穫記録!$J:$J,$I$6,収穫記録!$F:$F,$H270,収穫記録!$B:$B,"&gt;="&amp;$I$3,収穫記録!$B:$B,"&lt;="&amp;$I$4)
/_xlfn.UNIQUE(_xlfn._xlws.FILTER($G:$G,$F:$F=$I$7))
/IF($I$8="総計",1,$J270/10)
),0)</f>
        <v/>
      </c>
      <c r="U270" s="58" t="str" cm="1">
        <f t="array" ref="U270">IFERROR(
IF(OR(U$11="",$H270=""),"",
SUMIFS(収穫記録!$P:$P,収穫記録!$D:$D,U$11,収穫記録!$I:$I,$I$5,収穫記録!$J:$J,$I$6,収穫記録!$F:$F,$H270,収穫記録!$B:$B,"&gt;="&amp;$I$3,収穫記録!$B:$B,"&lt;="&amp;$I$4)
/_xlfn.UNIQUE(_xlfn._xlws.FILTER($G:$G,$F:$F=$I$7))
/IF($I$8="総計",1,$J270/10)
),0)</f>
        <v/>
      </c>
      <c r="V270" s="58" t="str" cm="1">
        <f t="array" ref="V270">IFERROR(
IF(OR(V$11="",$H270=""),"",
SUMIFS(収穫記録!$P:$P,収穫記録!$D:$D,V$11,収穫記録!$I:$I,$I$5,収穫記録!$J:$J,$I$6,収穫記録!$F:$F,$H270,収穫記録!$B:$B,"&gt;="&amp;$I$3,収穫記録!$B:$B,"&lt;="&amp;$I$4)
/_xlfn.UNIQUE(_xlfn._xlws.FILTER($G:$G,$F:$F=$I$7))
/IF($I$8="総計",1,$J270/10)
),0)</f>
        <v/>
      </c>
      <c r="W270" s="58" t="str" cm="1">
        <f t="array" ref="W270">IFERROR(
IF(OR(W$11="",$H270=""),"",
SUMIFS(収穫記録!$P:$P,収穫記録!$D:$D,W$11,収穫記録!$I:$I,$I$5,収穫記録!$J:$J,$I$6,収穫記録!$F:$F,$H270,収穫記録!$B:$B,"&gt;="&amp;$I$3,収穫記録!$B:$B,"&lt;="&amp;$I$4)
/_xlfn.UNIQUE(_xlfn._xlws.FILTER($G:$G,$F:$F=$I$7))
/IF($I$8="総計",1,$J270/10)
),0)</f>
        <v/>
      </c>
    </row>
    <row r="271" spans="8:23">
      <c r="H271" s="27"/>
      <c r="I271" s="30"/>
      <c r="J271" s="57"/>
      <c r="K271" s="46" t="str">
        <f t="shared" si="4"/>
        <v/>
      </c>
      <c r="L271" s="47" cm="1">
        <f t="array" ref="L271">IFERROR(
IF(OR(L$11="",$H271=""),"",
SUMIFS(収穫記録!$P:$P,収穫記録!$D:$D,L$11,収穫記録!$I:$I,$I$5,収穫記録!$J:$J,$I$6,収穫記録!$F:$F,$H271,収穫記録!$B:$B,"&gt;="&amp;$I$3,収穫記録!$B:$B,"&lt;="&amp;$I$4)
/_xlfn.UNIQUE(_xlfn._xlws.FILTER($G:$G,$F:$F=$I$7))
/IF($I$8="総計",1,$J271/10)
),0)</f>
        <v>0</v>
      </c>
      <c r="M271" s="58" t="str" cm="1">
        <f t="array" ref="M271">IFERROR(
IF(OR(M$11="",$H271=""),"",
SUMIFS(収穫記録!$P:$P,収穫記録!$D:$D,M$11,収穫記録!$I:$I,$I$5,収穫記録!$J:$J,$I$6,収穫記録!$F:$F,$H271,収穫記録!$B:$B,"&gt;="&amp;$I$3,収穫記録!$B:$B,"&lt;="&amp;$I$4)
/_xlfn.UNIQUE(_xlfn._xlws.FILTER($G:$G,$F:$F=$I$7))
/IF($I$8="総計",1,$J271/10)
),0)</f>
        <v/>
      </c>
      <c r="N271" s="58" t="str" cm="1">
        <f t="array" ref="N271">IFERROR(
IF(OR(N$11="",$H271=""),"",
SUMIFS(収穫記録!$P:$P,収穫記録!$D:$D,N$11,収穫記録!$I:$I,$I$5,収穫記録!$J:$J,$I$6,収穫記録!$F:$F,$H271,収穫記録!$B:$B,"&gt;="&amp;$I$3,収穫記録!$B:$B,"&lt;="&amp;$I$4)
/_xlfn.UNIQUE(_xlfn._xlws.FILTER($G:$G,$F:$F=$I$7))
/IF($I$8="総計",1,$J271/10)
),0)</f>
        <v/>
      </c>
      <c r="O271" s="58" t="str" cm="1">
        <f t="array" ref="O271">IFERROR(
IF(OR(O$11="",$H271=""),"",
SUMIFS(収穫記録!$P:$P,収穫記録!$D:$D,O$11,収穫記録!$I:$I,$I$5,収穫記録!$J:$J,$I$6,収穫記録!$F:$F,$H271,収穫記録!$B:$B,"&gt;="&amp;$I$3,収穫記録!$B:$B,"&lt;="&amp;$I$4)
/_xlfn.UNIQUE(_xlfn._xlws.FILTER($G:$G,$F:$F=$I$7))
/IF($I$8="総計",1,$J271/10)
),0)</f>
        <v/>
      </c>
      <c r="P271" s="58" t="str" cm="1">
        <f t="array" ref="P271">IFERROR(
IF(OR(P$11="",$H271=""),"",
SUMIFS(収穫記録!$P:$P,収穫記録!$D:$D,P$11,収穫記録!$I:$I,$I$5,収穫記録!$J:$J,$I$6,収穫記録!$F:$F,$H271,収穫記録!$B:$B,"&gt;="&amp;$I$3,収穫記録!$B:$B,"&lt;="&amp;$I$4)
/_xlfn.UNIQUE(_xlfn._xlws.FILTER($G:$G,$F:$F=$I$7))
/IF($I$8="総計",1,$J271/10)
),0)</f>
        <v/>
      </c>
      <c r="Q271" s="58" t="str" cm="1">
        <f t="array" ref="Q271">IFERROR(
IF(OR(Q$11="",$H271=""),"",
SUMIFS(収穫記録!$P:$P,収穫記録!$D:$D,Q$11,収穫記録!$I:$I,$I$5,収穫記録!$J:$J,$I$6,収穫記録!$F:$F,$H271,収穫記録!$B:$B,"&gt;="&amp;$I$3,収穫記録!$B:$B,"&lt;="&amp;$I$4)
/_xlfn.UNIQUE(_xlfn._xlws.FILTER($G:$G,$F:$F=$I$7))
/IF($I$8="総計",1,$J271/10)
),0)</f>
        <v/>
      </c>
      <c r="R271" s="58" t="str" cm="1">
        <f t="array" ref="R271">IFERROR(
IF(OR(R$11="",$H271=""),"",
SUMIFS(収穫記録!$P:$P,収穫記録!$D:$D,R$11,収穫記録!$I:$I,$I$5,収穫記録!$J:$J,$I$6,収穫記録!$F:$F,$H271,収穫記録!$B:$B,"&gt;="&amp;$I$3,収穫記録!$B:$B,"&lt;="&amp;$I$4)
/_xlfn.UNIQUE(_xlfn._xlws.FILTER($G:$G,$F:$F=$I$7))
/IF($I$8="総計",1,$J271/10)
),0)</f>
        <v/>
      </c>
      <c r="S271" s="58" t="str" cm="1">
        <f t="array" ref="S271">IFERROR(
IF(OR(S$11="",$H271=""),"",
SUMIFS(収穫記録!$P:$P,収穫記録!$D:$D,S$11,収穫記録!$I:$I,$I$5,収穫記録!$J:$J,$I$6,収穫記録!$F:$F,$H271,収穫記録!$B:$B,"&gt;="&amp;$I$3,収穫記録!$B:$B,"&lt;="&amp;$I$4)
/_xlfn.UNIQUE(_xlfn._xlws.FILTER($G:$G,$F:$F=$I$7))
/IF($I$8="総計",1,$J271/10)
),0)</f>
        <v/>
      </c>
      <c r="T271" s="58" t="str" cm="1">
        <f t="array" ref="T271">IFERROR(
IF(OR(T$11="",$H271=""),"",
SUMIFS(収穫記録!$P:$P,収穫記録!$D:$D,T$11,収穫記録!$I:$I,$I$5,収穫記録!$J:$J,$I$6,収穫記録!$F:$F,$H271,収穫記録!$B:$B,"&gt;="&amp;$I$3,収穫記録!$B:$B,"&lt;="&amp;$I$4)
/_xlfn.UNIQUE(_xlfn._xlws.FILTER($G:$G,$F:$F=$I$7))
/IF($I$8="総計",1,$J271/10)
),0)</f>
        <v/>
      </c>
      <c r="U271" s="58" t="str" cm="1">
        <f t="array" ref="U271">IFERROR(
IF(OR(U$11="",$H271=""),"",
SUMIFS(収穫記録!$P:$P,収穫記録!$D:$D,U$11,収穫記録!$I:$I,$I$5,収穫記録!$J:$J,$I$6,収穫記録!$F:$F,$H271,収穫記録!$B:$B,"&gt;="&amp;$I$3,収穫記録!$B:$B,"&lt;="&amp;$I$4)
/_xlfn.UNIQUE(_xlfn._xlws.FILTER($G:$G,$F:$F=$I$7))
/IF($I$8="総計",1,$J271/10)
),0)</f>
        <v/>
      </c>
      <c r="V271" s="58" t="str" cm="1">
        <f t="array" ref="V271">IFERROR(
IF(OR(V$11="",$H271=""),"",
SUMIFS(収穫記録!$P:$P,収穫記録!$D:$D,V$11,収穫記録!$I:$I,$I$5,収穫記録!$J:$J,$I$6,収穫記録!$F:$F,$H271,収穫記録!$B:$B,"&gt;="&amp;$I$3,収穫記録!$B:$B,"&lt;="&amp;$I$4)
/_xlfn.UNIQUE(_xlfn._xlws.FILTER($G:$G,$F:$F=$I$7))
/IF($I$8="総計",1,$J271/10)
),0)</f>
        <v/>
      </c>
      <c r="W271" s="58" t="str" cm="1">
        <f t="array" ref="W271">IFERROR(
IF(OR(W$11="",$H271=""),"",
SUMIFS(収穫記録!$P:$P,収穫記録!$D:$D,W$11,収穫記録!$I:$I,$I$5,収穫記録!$J:$J,$I$6,収穫記録!$F:$F,$H271,収穫記録!$B:$B,"&gt;="&amp;$I$3,収穫記録!$B:$B,"&lt;="&amp;$I$4)
/_xlfn.UNIQUE(_xlfn._xlws.FILTER($G:$G,$F:$F=$I$7))
/IF($I$8="総計",1,$J271/10)
),0)</f>
        <v/>
      </c>
    </row>
    <row r="272" spans="8:23">
      <c r="H272" s="27"/>
      <c r="I272" s="30"/>
      <c r="J272" s="57"/>
      <c r="K272" s="46" t="str">
        <f t="shared" si="4"/>
        <v/>
      </c>
      <c r="L272" s="47" cm="1">
        <f t="array" ref="L272">IFERROR(
IF(OR(L$11="",$H272=""),"",
SUMIFS(収穫記録!$P:$P,収穫記録!$D:$D,L$11,収穫記録!$I:$I,$I$5,収穫記録!$J:$J,$I$6,収穫記録!$F:$F,$H272,収穫記録!$B:$B,"&gt;="&amp;$I$3,収穫記録!$B:$B,"&lt;="&amp;$I$4)
/_xlfn.UNIQUE(_xlfn._xlws.FILTER($G:$G,$F:$F=$I$7))
/IF($I$8="総計",1,$J272/10)
),0)</f>
        <v>0</v>
      </c>
      <c r="M272" s="58" t="str" cm="1">
        <f t="array" ref="M272">IFERROR(
IF(OR(M$11="",$H272=""),"",
SUMIFS(収穫記録!$P:$P,収穫記録!$D:$D,M$11,収穫記録!$I:$I,$I$5,収穫記録!$J:$J,$I$6,収穫記録!$F:$F,$H272,収穫記録!$B:$B,"&gt;="&amp;$I$3,収穫記録!$B:$B,"&lt;="&amp;$I$4)
/_xlfn.UNIQUE(_xlfn._xlws.FILTER($G:$G,$F:$F=$I$7))
/IF($I$8="総計",1,$J272/10)
),0)</f>
        <v/>
      </c>
      <c r="N272" s="58" t="str" cm="1">
        <f t="array" ref="N272">IFERROR(
IF(OR(N$11="",$H272=""),"",
SUMIFS(収穫記録!$P:$P,収穫記録!$D:$D,N$11,収穫記録!$I:$I,$I$5,収穫記録!$J:$J,$I$6,収穫記録!$F:$F,$H272,収穫記録!$B:$B,"&gt;="&amp;$I$3,収穫記録!$B:$B,"&lt;="&amp;$I$4)
/_xlfn.UNIQUE(_xlfn._xlws.FILTER($G:$G,$F:$F=$I$7))
/IF($I$8="総計",1,$J272/10)
),0)</f>
        <v/>
      </c>
      <c r="O272" s="58" t="str" cm="1">
        <f t="array" ref="O272">IFERROR(
IF(OR(O$11="",$H272=""),"",
SUMIFS(収穫記録!$P:$P,収穫記録!$D:$D,O$11,収穫記録!$I:$I,$I$5,収穫記録!$J:$J,$I$6,収穫記録!$F:$F,$H272,収穫記録!$B:$B,"&gt;="&amp;$I$3,収穫記録!$B:$B,"&lt;="&amp;$I$4)
/_xlfn.UNIQUE(_xlfn._xlws.FILTER($G:$G,$F:$F=$I$7))
/IF($I$8="総計",1,$J272/10)
),0)</f>
        <v/>
      </c>
      <c r="P272" s="58" t="str" cm="1">
        <f t="array" ref="P272">IFERROR(
IF(OR(P$11="",$H272=""),"",
SUMIFS(収穫記録!$P:$P,収穫記録!$D:$D,P$11,収穫記録!$I:$I,$I$5,収穫記録!$J:$J,$I$6,収穫記録!$F:$F,$H272,収穫記録!$B:$B,"&gt;="&amp;$I$3,収穫記録!$B:$B,"&lt;="&amp;$I$4)
/_xlfn.UNIQUE(_xlfn._xlws.FILTER($G:$G,$F:$F=$I$7))
/IF($I$8="総計",1,$J272/10)
),0)</f>
        <v/>
      </c>
      <c r="Q272" s="58" t="str" cm="1">
        <f t="array" ref="Q272">IFERROR(
IF(OR(Q$11="",$H272=""),"",
SUMIFS(収穫記録!$P:$P,収穫記録!$D:$D,Q$11,収穫記録!$I:$I,$I$5,収穫記録!$J:$J,$I$6,収穫記録!$F:$F,$H272,収穫記録!$B:$B,"&gt;="&amp;$I$3,収穫記録!$B:$B,"&lt;="&amp;$I$4)
/_xlfn.UNIQUE(_xlfn._xlws.FILTER($G:$G,$F:$F=$I$7))
/IF($I$8="総計",1,$J272/10)
),0)</f>
        <v/>
      </c>
      <c r="R272" s="58" t="str" cm="1">
        <f t="array" ref="R272">IFERROR(
IF(OR(R$11="",$H272=""),"",
SUMIFS(収穫記録!$P:$P,収穫記録!$D:$D,R$11,収穫記録!$I:$I,$I$5,収穫記録!$J:$J,$I$6,収穫記録!$F:$F,$H272,収穫記録!$B:$B,"&gt;="&amp;$I$3,収穫記録!$B:$B,"&lt;="&amp;$I$4)
/_xlfn.UNIQUE(_xlfn._xlws.FILTER($G:$G,$F:$F=$I$7))
/IF($I$8="総計",1,$J272/10)
),0)</f>
        <v/>
      </c>
      <c r="S272" s="58" t="str" cm="1">
        <f t="array" ref="S272">IFERROR(
IF(OR(S$11="",$H272=""),"",
SUMIFS(収穫記録!$P:$P,収穫記録!$D:$D,S$11,収穫記録!$I:$I,$I$5,収穫記録!$J:$J,$I$6,収穫記録!$F:$F,$H272,収穫記録!$B:$B,"&gt;="&amp;$I$3,収穫記録!$B:$B,"&lt;="&amp;$I$4)
/_xlfn.UNIQUE(_xlfn._xlws.FILTER($G:$G,$F:$F=$I$7))
/IF($I$8="総計",1,$J272/10)
),0)</f>
        <v/>
      </c>
      <c r="T272" s="58" t="str" cm="1">
        <f t="array" ref="T272">IFERROR(
IF(OR(T$11="",$H272=""),"",
SUMIFS(収穫記録!$P:$P,収穫記録!$D:$D,T$11,収穫記録!$I:$I,$I$5,収穫記録!$J:$J,$I$6,収穫記録!$F:$F,$H272,収穫記録!$B:$B,"&gt;="&amp;$I$3,収穫記録!$B:$B,"&lt;="&amp;$I$4)
/_xlfn.UNIQUE(_xlfn._xlws.FILTER($G:$G,$F:$F=$I$7))
/IF($I$8="総計",1,$J272/10)
),0)</f>
        <v/>
      </c>
      <c r="U272" s="58" t="str" cm="1">
        <f t="array" ref="U272">IFERROR(
IF(OR(U$11="",$H272=""),"",
SUMIFS(収穫記録!$P:$P,収穫記録!$D:$D,U$11,収穫記録!$I:$I,$I$5,収穫記録!$J:$J,$I$6,収穫記録!$F:$F,$H272,収穫記録!$B:$B,"&gt;="&amp;$I$3,収穫記録!$B:$B,"&lt;="&amp;$I$4)
/_xlfn.UNIQUE(_xlfn._xlws.FILTER($G:$G,$F:$F=$I$7))
/IF($I$8="総計",1,$J272/10)
),0)</f>
        <v/>
      </c>
      <c r="V272" s="58" t="str" cm="1">
        <f t="array" ref="V272">IFERROR(
IF(OR(V$11="",$H272=""),"",
SUMIFS(収穫記録!$P:$P,収穫記録!$D:$D,V$11,収穫記録!$I:$I,$I$5,収穫記録!$J:$J,$I$6,収穫記録!$F:$F,$H272,収穫記録!$B:$B,"&gt;="&amp;$I$3,収穫記録!$B:$B,"&lt;="&amp;$I$4)
/_xlfn.UNIQUE(_xlfn._xlws.FILTER($G:$G,$F:$F=$I$7))
/IF($I$8="総計",1,$J272/10)
),0)</f>
        <v/>
      </c>
      <c r="W272" s="58" t="str" cm="1">
        <f t="array" ref="W272">IFERROR(
IF(OR(W$11="",$H272=""),"",
SUMIFS(収穫記録!$P:$P,収穫記録!$D:$D,W$11,収穫記録!$I:$I,$I$5,収穫記録!$J:$J,$I$6,収穫記録!$F:$F,$H272,収穫記録!$B:$B,"&gt;="&amp;$I$3,収穫記録!$B:$B,"&lt;="&amp;$I$4)
/_xlfn.UNIQUE(_xlfn._xlws.FILTER($G:$G,$F:$F=$I$7))
/IF($I$8="総計",1,$J272/10)
),0)</f>
        <v/>
      </c>
    </row>
    <row r="273" spans="8:23">
      <c r="H273" s="27"/>
      <c r="I273" s="30"/>
      <c r="J273" s="57"/>
      <c r="K273" s="46" t="str">
        <f t="shared" si="4"/>
        <v/>
      </c>
      <c r="L273" s="47" cm="1">
        <f t="array" ref="L273">IFERROR(
IF(OR(L$11="",$H273=""),"",
SUMIFS(収穫記録!$P:$P,収穫記録!$D:$D,L$11,収穫記録!$I:$I,$I$5,収穫記録!$J:$J,$I$6,収穫記録!$F:$F,$H273,収穫記録!$B:$B,"&gt;="&amp;$I$3,収穫記録!$B:$B,"&lt;="&amp;$I$4)
/_xlfn.UNIQUE(_xlfn._xlws.FILTER($G:$G,$F:$F=$I$7))
/IF($I$8="総計",1,$J273/10)
),0)</f>
        <v>0</v>
      </c>
      <c r="M273" s="58" t="str" cm="1">
        <f t="array" ref="M273">IFERROR(
IF(OR(M$11="",$H273=""),"",
SUMIFS(収穫記録!$P:$P,収穫記録!$D:$D,M$11,収穫記録!$I:$I,$I$5,収穫記録!$J:$J,$I$6,収穫記録!$F:$F,$H273,収穫記録!$B:$B,"&gt;="&amp;$I$3,収穫記録!$B:$B,"&lt;="&amp;$I$4)
/_xlfn.UNIQUE(_xlfn._xlws.FILTER($G:$G,$F:$F=$I$7))
/IF($I$8="総計",1,$J273/10)
),0)</f>
        <v/>
      </c>
      <c r="N273" s="58" t="str" cm="1">
        <f t="array" ref="N273">IFERROR(
IF(OR(N$11="",$H273=""),"",
SUMIFS(収穫記録!$P:$P,収穫記録!$D:$D,N$11,収穫記録!$I:$I,$I$5,収穫記録!$J:$J,$I$6,収穫記録!$F:$F,$H273,収穫記録!$B:$B,"&gt;="&amp;$I$3,収穫記録!$B:$B,"&lt;="&amp;$I$4)
/_xlfn.UNIQUE(_xlfn._xlws.FILTER($G:$G,$F:$F=$I$7))
/IF($I$8="総計",1,$J273/10)
),0)</f>
        <v/>
      </c>
      <c r="O273" s="58" t="str" cm="1">
        <f t="array" ref="O273">IFERROR(
IF(OR(O$11="",$H273=""),"",
SUMIFS(収穫記録!$P:$P,収穫記録!$D:$D,O$11,収穫記録!$I:$I,$I$5,収穫記録!$J:$J,$I$6,収穫記録!$F:$F,$H273,収穫記録!$B:$B,"&gt;="&amp;$I$3,収穫記録!$B:$B,"&lt;="&amp;$I$4)
/_xlfn.UNIQUE(_xlfn._xlws.FILTER($G:$G,$F:$F=$I$7))
/IF($I$8="総計",1,$J273/10)
),0)</f>
        <v/>
      </c>
      <c r="P273" s="58" t="str" cm="1">
        <f t="array" ref="P273">IFERROR(
IF(OR(P$11="",$H273=""),"",
SUMIFS(収穫記録!$P:$P,収穫記録!$D:$D,P$11,収穫記録!$I:$I,$I$5,収穫記録!$J:$J,$I$6,収穫記録!$F:$F,$H273,収穫記録!$B:$B,"&gt;="&amp;$I$3,収穫記録!$B:$B,"&lt;="&amp;$I$4)
/_xlfn.UNIQUE(_xlfn._xlws.FILTER($G:$G,$F:$F=$I$7))
/IF($I$8="総計",1,$J273/10)
),0)</f>
        <v/>
      </c>
      <c r="Q273" s="58" t="str" cm="1">
        <f t="array" ref="Q273">IFERROR(
IF(OR(Q$11="",$H273=""),"",
SUMIFS(収穫記録!$P:$P,収穫記録!$D:$D,Q$11,収穫記録!$I:$I,$I$5,収穫記録!$J:$J,$I$6,収穫記録!$F:$F,$H273,収穫記録!$B:$B,"&gt;="&amp;$I$3,収穫記録!$B:$B,"&lt;="&amp;$I$4)
/_xlfn.UNIQUE(_xlfn._xlws.FILTER($G:$G,$F:$F=$I$7))
/IF($I$8="総計",1,$J273/10)
),0)</f>
        <v/>
      </c>
      <c r="R273" s="58" t="str" cm="1">
        <f t="array" ref="R273">IFERROR(
IF(OR(R$11="",$H273=""),"",
SUMIFS(収穫記録!$P:$P,収穫記録!$D:$D,R$11,収穫記録!$I:$I,$I$5,収穫記録!$J:$J,$I$6,収穫記録!$F:$F,$H273,収穫記録!$B:$B,"&gt;="&amp;$I$3,収穫記録!$B:$B,"&lt;="&amp;$I$4)
/_xlfn.UNIQUE(_xlfn._xlws.FILTER($G:$G,$F:$F=$I$7))
/IF($I$8="総計",1,$J273/10)
),0)</f>
        <v/>
      </c>
      <c r="S273" s="58" t="str" cm="1">
        <f t="array" ref="S273">IFERROR(
IF(OR(S$11="",$H273=""),"",
SUMIFS(収穫記録!$P:$P,収穫記録!$D:$D,S$11,収穫記録!$I:$I,$I$5,収穫記録!$J:$J,$I$6,収穫記録!$F:$F,$H273,収穫記録!$B:$B,"&gt;="&amp;$I$3,収穫記録!$B:$B,"&lt;="&amp;$I$4)
/_xlfn.UNIQUE(_xlfn._xlws.FILTER($G:$G,$F:$F=$I$7))
/IF($I$8="総計",1,$J273/10)
),0)</f>
        <v/>
      </c>
      <c r="T273" s="58" t="str" cm="1">
        <f t="array" ref="T273">IFERROR(
IF(OR(T$11="",$H273=""),"",
SUMIFS(収穫記録!$P:$P,収穫記録!$D:$D,T$11,収穫記録!$I:$I,$I$5,収穫記録!$J:$J,$I$6,収穫記録!$F:$F,$H273,収穫記録!$B:$B,"&gt;="&amp;$I$3,収穫記録!$B:$B,"&lt;="&amp;$I$4)
/_xlfn.UNIQUE(_xlfn._xlws.FILTER($G:$G,$F:$F=$I$7))
/IF($I$8="総計",1,$J273/10)
),0)</f>
        <v/>
      </c>
      <c r="U273" s="58" t="str" cm="1">
        <f t="array" ref="U273">IFERROR(
IF(OR(U$11="",$H273=""),"",
SUMIFS(収穫記録!$P:$P,収穫記録!$D:$D,U$11,収穫記録!$I:$I,$I$5,収穫記録!$J:$J,$I$6,収穫記録!$F:$F,$H273,収穫記録!$B:$B,"&gt;="&amp;$I$3,収穫記録!$B:$B,"&lt;="&amp;$I$4)
/_xlfn.UNIQUE(_xlfn._xlws.FILTER($G:$G,$F:$F=$I$7))
/IF($I$8="総計",1,$J273/10)
),0)</f>
        <v/>
      </c>
      <c r="V273" s="58" t="str" cm="1">
        <f t="array" ref="V273">IFERROR(
IF(OR(V$11="",$H273=""),"",
SUMIFS(収穫記録!$P:$P,収穫記録!$D:$D,V$11,収穫記録!$I:$I,$I$5,収穫記録!$J:$J,$I$6,収穫記録!$F:$F,$H273,収穫記録!$B:$B,"&gt;="&amp;$I$3,収穫記録!$B:$B,"&lt;="&amp;$I$4)
/_xlfn.UNIQUE(_xlfn._xlws.FILTER($G:$G,$F:$F=$I$7))
/IF($I$8="総計",1,$J273/10)
),0)</f>
        <v/>
      </c>
      <c r="W273" s="58" t="str" cm="1">
        <f t="array" ref="W273">IFERROR(
IF(OR(W$11="",$H273=""),"",
SUMIFS(収穫記録!$P:$P,収穫記録!$D:$D,W$11,収穫記録!$I:$I,$I$5,収穫記録!$J:$J,$I$6,収穫記録!$F:$F,$H273,収穫記録!$B:$B,"&gt;="&amp;$I$3,収穫記録!$B:$B,"&lt;="&amp;$I$4)
/_xlfn.UNIQUE(_xlfn._xlws.FILTER($G:$G,$F:$F=$I$7))
/IF($I$8="総計",1,$J273/10)
),0)</f>
        <v/>
      </c>
    </row>
    <row r="274" spans="8:23">
      <c r="H274" s="27"/>
      <c r="I274" s="30"/>
      <c r="J274" s="57"/>
      <c r="K274" s="46" t="str">
        <f t="shared" si="4"/>
        <v/>
      </c>
      <c r="L274" s="47" cm="1">
        <f t="array" ref="L274">IFERROR(
IF(OR(L$11="",$H274=""),"",
SUMIFS(収穫記録!$P:$P,収穫記録!$D:$D,L$11,収穫記録!$I:$I,$I$5,収穫記録!$J:$J,$I$6,収穫記録!$F:$F,$H274,収穫記録!$B:$B,"&gt;="&amp;$I$3,収穫記録!$B:$B,"&lt;="&amp;$I$4)
/_xlfn.UNIQUE(_xlfn._xlws.FILTER($G:$G,$F:$F=$I$7))
/IF($I$8="総計",1,$J274/10)
),0)</f>
        <v>0</v>
      </c>
      <c r="M274" s="58" t="str" cm="1">
        <f t="array" ref="M274">IFERROR(
IF(OR(M$11="",$H274=""),"",
SUMIFS(収穫記録!$P:$P,収穫記録!$D:$D,M$11,収穫記録!$I:$I,$I$5,収穫記録!$J:$J,$I$6,収穫記録!$F:$F,$H274,収穫記録!$B:$B,"&gt;="&amp;$I$3,収穫記録!$B:$B,"&lt;="&amp;$I$4)
/_xlfn.UNIQUE(_xlfn._xlws.FILTER($G:$G,$F:$F=$I$7))
/IF($I$8="総計",1,$J274/10)
),0)</f>
        <v/>
      </c>
      <c r="N274" s="58" t="str" cm="1">
        <f t="array" ref="N274">IFERROR(
IF(OR(N$11="",$H274=""),"",
SUMIFS(収穫記録!$P:$P,収穫記録!$D:$D,N$11,収穫記録!$I:$I,$I$5,収穫記録!$J:$J,$I$6,収穫記録!$F:$F,$H274,収穫記録!$B:$B,"&gt;="&amp;$I$3,収穫記録!$B:$B,"&lt;="&amp;$I$4)
/_xlfn.UNIQUE(_xlfn._xlws.FILTER($G:$G,$F:$F=$I$7))
/IF($I$8="総計",1,$J274/10)
),0)</f>
        <v/>
      </c>
      <c r="O274" s="58" t="str" cm="1">
        <f t="array" ref="O274">IFERROR(
IF(OR(O$11="",$H274=""),"",
SUMIFS(収穫記録!$P:$P,収穫記録!$D:$D,O$11,収穫記録!$I:$I,$I$5,収穫記録!$J:$J,$I$6,収穫記録!$F:$F,$H274,収穫記録!$B:$B,"&gt;="&amp;$I$3,収穫記録!$B:$B,"&lt;="&amp;$I$4)
/_xlfn.UNIQUE(_xlfn._xlws.FILTER($G:$G,$F:$F=$I$7))
/IF($I$8="総計",1,$J274/10)
),0)</f>
        <v/>
      </c>
      <c r="P274" s="58" t="str" cm="1">
        <f t="array" ref="P274">IFERROR(
IF(OR(P$11="",$H274=""),"",
SUMIFS(収穫記録!$P:$P,収穫記録!$D:$D,P$11,収穫記録!$I:$I,$I$5,収穫記録!$J:$J,$I$6,収穫記録!$F:$F,$H274,収穫記録!$B:$B,"&gt;="&amp;$I$3,収穫記録!$B:$B,"&lt;="&amp;$I$4)
/_xlfn.UNIQUE(_xlfn._xlws.FILTER($G:$G,$F:$F=$I$7))
/IF($I$8="総計",1,$J274/10)
),0)</f>
        <v/>
      </c>
      <c r="Q274" s="58" t="str" cm="1">
        <f t="array" ref="Q274">IFERROR(
IF(OR(Q$11="",$H274=""),"",
SUMIFS(収穫記録!$P:$P,収穫記録!$D:$D,Q$11,収穫記録!$I:$I,$I$5,収穫記録!$J:$J,$I$6,収穫記録!$F:$F,$H274,収穫記録!$B:$B,"&gt;="&amp;$I$3,収穫記録!$B:$B,"&lt;="&amp;$I$4)
/_xlfn.UNIQUE(_xlfn._xlws.FILTER($G:$G,$F:$F=$I$7))
/IF($I$8="総計",1,$J274/10)
),0)</f>
        <v/>
      </c>
      <c r="R274" s="58" t="str" cm="1">
        <f t="array" ref="R274">IFERROR(
IF(OR(R$11="",$H274=""),"",
SUMIFS(収穫記録!$P:$P,収穫記録!$D:$D,R$11,収穫記録!$I:$I,$I$5,収穫記録!$J:$J,$I$6,収穫記録!$F:$F,$H274,収穫記録!$B:$B,"&gt;="&amp;$I$3,収穫記録!$B:$B,"&lt;="&amp;$I$4)
/_xlfn.UNIQUE(_xlfn._xlws.FILTER($G:$G,$F:$F=$I$7))
/IF($I$8="総計",1,$J274/10)
),0)</f>
        <v/>
      </c>
      <c r="S274" s="58" t="str" cm="1">
        <f t="array" ref="S274">IFERROR(
IF(OR(S$11="",$H274=""),"",
SUMIFS(収穫記録!$P:$P,収穫記録!$D:$D,S$11,収穫記録!$I:$I,$I$5,収穫記録!$J:$J,$I$6,収穫記録!$F:$F,$H274,収穫記録!$B:$B,"&gt;="&amp;$I$3,収穫記録!$B:$B,"&lt;="&amp;$I$4)
/_xlfn.UNIQUE(_xlfn._xlws.FILTER($G:$G,$F:$F=$I$7))
/IF($I$8="総計",1,$J274/10)
),0)</f>
        <v/>
      </c>
      <c r="T274" s="58" t="str" cm="1">
        <f t="array" ref="T274">IFERROR(
IF(OR(T$11="",$H274=""),"",
SUMIFS(収穫記録!$P:$P,収穫記録!$D:$D,T$11,収穫記録!$I:$I,$I$5,収穫記録!$J:$J,$I$6,収穫記録!$F:$F,$H274,収穫記録!$B:$B,"&gt;="&amp;$I$3,収穫記録!$B:$B,"&lt;="&amp;$I$4)
/_xlfn.UNIQUE(_xlfn._xlws.FILTER($G:$G,$F:$F=$I$7))
/IF($I$8="総計",1,$J274/10)
),0)</f>
        <v/>
      </c>
      <c r="U274" s="58" t="str" cm="1">
        <f t="array" ref="U274">IFERROR(
IF(OR(U$11="",$H274=""),"",
SUMIFS(収穫記録!$P:$P,収穫記録!$D:$D,U$11,収穫記録!$I:$I,$I$5,収穫記録!$J:$J,$I$6,収穫記録!$F:$F,$H274,収穫記録!$B:$B,"&gt;="&amp;$I$3,収穫記録!$B:$B,"&lt;="&amp;$I$4)
/_xlfn.UNIQUE(_xlfn._xlws.FILTER($G:$G,$F:$F=$I$7))
/IF($I$8="総計",1,$J274/10)
),0)</f>
        <v/>
      </c>
      <c r="V274" s="58" t="str" cm="1">
        <f t="array" ref="V274">IFERROR(
IF(OR(V$11="",$H274=""),"",
SUMIFS(収穫記録!$P:$P,収穫記録!$D:$D,V$11,収穫記録!$I:$I,$I$5,収穫記録!$J:$J,$I$6,収穫記録!$F:$F,$H274,収穫記録!$B:$B,"&gt;="&amp;$I$3,収穫記録!$B:$B,"&lt;="&amp;$I$4)
/_xlfn.UNIQUE(_xlfn._xlws.FILTER($G:$G,$F:$F=$I$7))
/IF($I$8="総計",1,$J274/10)
),0)</f>
        <v/>
      </c>
      <c r="W274" s="58" t="str" cm="1">
        <f t="array" ref="W274">IFERROR(
IF(OR(W$11="",$H274=""),"",
SUMIFS(収穫記録!$P:$P,収穫記録!$D:$D,W$11,収穫記録!$I:$I,$I$5,収穫記録!$J:$J,$I$6,収穫記録!$F:$F,$H274,収穫記録!$B:$B,"&gt;="&amp;$I$3,収穫記録!$B:$B,"&lt;="&amp;$I$4)
/_xlfn.UNIQUE(_xlfn._xlws.FILTER($G:$G,$F:$F=$I$7))
/IF($I$8="総計",1,$J274/10)
),0)</f>
        <v/>
      </c>
    </row>
    <row r="275" spans="8:23">
      <c r="H275" s="27"/>
      <c r="I275" s="30"/>
      <c r="J275" s="57"/>
      <c r="K275" s="46" t="str">
        <f t="shared" si="4"/>
        <v/>
      </c>
      <c r="L275" s="47" cm="1">
        <f t="array" ref="L275">IFERROR(
IF(OR(L$11="",$H275=""),"",
SUMIFS(収穫記録!$P:$P,収穫記録!$D:$D,L$11,収穫記録!$I:$I,$I$5,収穫記録!$J:$J,$I$6,収穫記録!$F:$F,$H275,収穫記録!$B:$B,"&gt;="&amp;$I$3,収穫記録!$B:$B,"&lt;="&amp;$I$4)
/_xlfn.UNIQUE(_xlfn._xlws.FILTER($G:$G,$F:$F=$I$7))
/IF($I$8="総計",1,$J275/10)
),0)</f>
        <v>0</v>
      </c>
      <c r="M275" s="58" t="str" cm="1">
        <f t="array" ref="M275">IFERROR(
IF(OR(M$11="",$H275=""),"",
SUMIFS(収穫記録!$P:$P,収穫記録!$D:$D,M$11,収穫記録!$I:$I,$I$5,収穫記録!$J:$J,$I$6,収穫記録!$F:$F,$H275,収穫記録!$B:$B,"&gt;="&amp;$I$3,収穫記録!$B:$B,"&lt;="&amp;$I$4)
/_xlfn.UNIQUE(_xlfn._xlws.FILTER($G:$G,$F:$F=$I$7))
/IF($I$8="総計",1,$J275/10)
),0)</f>
        <v/>
      </c>
      <c r="N275" s="58" t="str" cm="1">
        <f t="array" ref="N275">IFERROR(
IF(OR(N$11="",$H275=""),"",
SUMIFS(収穫記録!$P:$P,収穫記録!$D:$D,N$11,収穫記録!$I:$I,$I$5,収穫記録!$J:$J,$I$6,収穫記録!$F:$F,$H275,収穫記録!$B:$B,"&gt;="&amp;$I$3,収穫記録!$B:$B,"&lt;="&amp;$I$4)
/_xlfn.UNIQUE(_xlfn._xlws.FILTER($G:$G,$F:$F=$I$7))
/IF($I$8="総計",1,$J275/10)
),0)</f>
        <v/>
      </c>
      <c r="O275" s="58" t="str" cm="1">
        <f t="array" ref="O275">IFERROR(
IF(OR(O$11="",$H275=""),"",
SUMIFS(収穫記録!$P:$P,収穫記録!$D:$D,O$11,収穫記録!$I:$I,$I$5,収穫記録!$J:$J,$I$6,収穫記録!$F:$F,$H275,収穫記録!$B:$B,"&gt;="&amp;$I$3,収穫記録!$B:$B,"&lt;="&amp;$I$4)
/_xlfn.UNIQUE(_xlfn._xlws.FILTER($G:$G,$F:$F=$I$7))
/IF($I$8="総計",1,$J275/10)
),0)</f>
        <v/>
      </c>
      <c r="P275" s="58" t="str" cm="1">
        <f t="array" ref="P275">IFERROR(
IF(OR(P$11="",$H275=""),"",
SUMIFS(収穫記録!$P:$P,収穫記録!$D:$D,P$11,収穫記録!$I:$I,$I$5,収穫記録!$J:$J,$I$6,収穫記録!$F:$F,$H275,収穫記録!$B:$B,"&gt;="&amp;$I$3,収穫記録!$B:$B,"&lt;="&amp;$I$4)
/_xlfn.UNIQUE(_xlfn._xlws.FILTER($G:$G,$F:$F=$I$7))
/IF($I$8="総計",1,$J275/10)
),0)</f>
        <v/>
      </c>
      <c r="Q275" s="58" t="str" cm="1">
        <f t="array" ref="Q275">IFERROR(
IF(OR(Q$11="",$H275=""),"",
SUMIFS(収穫記録!$P:$P,収穫記録!$D:$D,Q$11,収穫記録!$I:$I,$I$5,収穫記録!$J:$J,$I$6,収穫記録!$F:$F,$H275,収穫記録!$B:$B,"&gt;="&amp;$I$3,収穫記録!$B:$B,"&lt;="&amp;$I$4)
/_xlfn.UNIQUE(_xlfn._xlws.FILTER($G:$G,$F:$F=$I$7))
/IF($I$8="総計",1,$J275/10)
),0)</f>
        <v/>
      </c>
      <c r="R275" s="58" t="str" cm="1">
        <f t="array" ref="R275">IFERROR(
IF(OR(R$11="",$H275=""),"",
SUMIFS(収穫記録!$P:$P,収穫記録!$D:$D,R$11,収穫記録!$I:$I,$I$5,収穫記録!$J:$J,$I$6,収穫記録!$F:$F,$H275,収穫記録!$B:$B,"&gt;="&amp;$I$3,収穫記録!$B:$B,"&lt;="&amp;$I$4)
/_xlfn.UNIQUE(_xlfn._xlws.FILTER($G:$G,$F:$F=$I$7))
/IF($I$8="総計",1,$J275/10)
),0)</f>
        <v/>
      </c>
      <c r="S275" s="58" t="str" cm="1">
        <f t="array" ref="S275">IFERROR(
IF(OR(S$11="",$H275=""),"",
SUMIFS(収穫記録!$P:$P,収穫記録!$D:$D,S$11,収穫記録!$I:$I,$I$5,収穫記録!$J:$J,$I$6,収穫記録!$F:$F,$H275,収穫記録!$B:$B,"&gt;="&amp;$I$3,収穫記録!$B:$B,"&lt;="&amp;$I$4)
/_xlfn.UNIQUE(_xlfn._xlws.FILTER($G:$G,$F:$F=$I$7))
/IF($I$8="総計",1,$J275/10)
),0)</f>
        <v/>
      </c>
      <c r="T275" s="58" t="str" cm="1">
        <f t="array" ref="T275">IFERROR(
IF(OR(T$11="",$H275=""),"",
SUMIFS(収穫記録!$P:$P,収穫記録!$D:$D,T$11,収穫記録!$I:$I,$I$5,収穫記録!$J:$J,$I$6,収穫記録!$F:$F,$H275,収穫記録!$B:$B,"&gt;="&amp;$I$3,収穫記録!$B:$B,"&lt;="&amp;$I$4)
/_xlfn.UNIQUE(_xlfn._xlws.FILTER($G:$G,$F:$F=$I$7))
/IF($I$8="総計",1,$J275/10)
),0)</f>
        <v/>
      </c>
      <c r="U275" s="58" t="str" cm="1">
        <f t="array" ref="U275">IFERROR(
IF(OR(U$11="",$H275=""),"",
SUMIFS(収穫記録!$P:$P,収穫記録!$D:$D,U$11,収穫記録!$I:$I,$I$5,収穫記録!$J:$J,$I$6,収穫記録!$F:$F,$H275,収穫記録!$B:$B,"&gt;="&amp;$I$3,収穫記録!$B:$B,"&lt;="&amp;$I$4)
/_xlfn.UNIQUE(_xlfn._xlws.FILTER($G:$G,$F:$F=$I$7))
/IF($I$8="総計",1,$J275/10)
),0)</f>
        <v/>
      </c>
      <c r="V275" s="58" t="str" cm="1">
        <f t="array" ref="V275">IFERROR(
IF(OR(V$11="",$H275=""),"",
SUMIFS(収穫記録!$P:$P,収穫記録!$D:$D,V$11,収穫記録!$I:$I,$I$5,収穫記録!$J:$J,$I$6,収穫記録!$F:$F,$H275,収穫記録!$B:$B,"&gt;="&amp;$I$3,収穫記録!$B:$B,"&lt;="&amp;$I$4)
/_xlfn.UNIQUE(_xlfn._xlws.FILTER($G:$G,$F:$F=$I$7))
/IF($I$8="総計",1,$J275/10)
),0)</f>
        <v/>
      </c>
      <c r="W275" s="58" t="str" cm="1">
        <f t="array" ref="W275">IFERROR(
IF(OR(W$11="",$H275=""),"",
SUMIFS(収穫記録!$P:$P,収穫記録!$D:$D,W$11,収穫記録!$I:$I,$I$5,収穫記録!$J:$J,$I$6,収穫記録!$F:$F,$H275,収穫記録!$B:$B,"&gt;="&amp;$I$3,収穫記録!$B:$B,"&lt;="&amp;$I$4)
/_xlfn.UNIQUE(_xlfn._xlws.FILTER($G:$G,$F:$F=$I$7))
/IF($I$8="総計",1,$J275/10)
),0)</f>
        <v/>
      </c>
    </row>
    <row r="276" spans="8:23">
      <c r="H276" s="27"/>
      <c r="I276" s="30"/>
      <c r="J276" s="57"/>
      <c r="K276" s="46" t="str">
        <f t="shared" si="4"/>
        <v/>
      </c>
      <c r="L276" s="47" cm="1">
        <f t="array" ref="L276">IFERROR(
IF(OR(L$11="",$H276=""),"",
SUMIFS(収穫記録!$P:$P,収穫記録!$D:$D,L$11,収穫記録!$I:$I,$I$5,収穫記録!$J:$J,$I$6,収穫記録!$F:$F,$H276,収穫記録!$B:$B,"&gt;="&amp;$I$3,収穫記録!$B:$B,"&lt;="&amp;$I$4)
/_xlfn.UNIQUE(_xlfn._xlws.FILTER($G:$G,$F:$F=$I$7))
/IF($I$8="総計",1,$J276/10)
),0)</f>
        <v>0</v>
      </c>
      <c r="M276" s="58" t="str" cm="1">
        <f t="array" ref="M276">IFERROR(
IF(OR(M$11="",$H276=""),"",
SUMIFS(収穫記録!$P:$P,収穫記録!$D:$D,M$11,収穫記録!$I:$I,$I$5,収穫記録!$J:$J,$I$6,収穫記録!$F:$F,$H276,収穫記録!$B:$B,"&gt;="&amp;$I$3,収穫記録!$B:$B,"&lt;="&amp;$I$4)
/_xlfn.UNIQUE(_xlfn._xlws.FILTER($G:$G,$F:$F=$I$7))
/IF($I$8="総計",1,$J276/10)
),0)</f>
        <v/>
      </c>
      <c r="N276" s="58" t="str" cm="1">
        <f t="array" ref="N276">IFERROR(
IF(OR(N$11="",$H276=""),"",
SUMIFS(収穫記録!$P:$P,収穫記録!$D:$D,N$11,収穫記録!$I:$I,$I$5,収穫記録!$J:$J,$I$6,収穫記録!$F:$F,$H276,収穫記録!$B:$B,"&gt;="&amp;$I$3,収穫記録!$B:$B,"&lt;="&amp;$I$4)
/_xlfn.UNIQUE(_xlfn._xlws.FILTER($G:$G,$F:$F=$I$7))
/IF($I$8="総計",1,$J276/10)
),0)</f>
        <v/>
      </c>
      <c r="O276" s="58" t="str" cm="1">
        <f t="array" ref="O276">IFERROR(
IF(OR(O$11="",$H276=""),"",
SUMIFS(収穫記録!$P:$P,収穫記録!$D:$D,O$11,収穫記録!$I:$I,$I$5,収穫記録!$J:$J,$I$6,収穫記録!$F:$F,$H276,収穫記録!$B:$B,"&gt;="&amp;$I$3,収穫記録!$B:$B,"&lt;="&amp;$I$4)
/_xlfn.UNIQUE(_xlfn._xlws.FILTER($G:$G,$F:$F=$I$7))
/IF($I$8="総計",1,$J276/10)
),0)</f>
        <v/>
      </c>
      <c r="P276" s="58" t="str" cm="1">
        <f t="array" ref="P276">IFERROR(
IF(OR(P$11="",$H276=""),"",
SUMIFS(収穫記録!$P:$P,収穫記録!$D:$D,P$11,収穫記録!$I:$I,$I$5,収穫記録!$J:$J,$I$6,収穫記録!$F:$F,$H276,収穫記録!$B:$B,"&gt;="&amp;$I$3,収穫記録!$B:$B,"&lt;="&amp;$I$4)
/_xlfn.UNIQUE(_xlfn._xlws.FILTER($G:$G,$F:$F=$I$7))
/IF($I$8="総計",1,$J276/10)
),0)</f>
        <v/>
      </c>
      <c r="Q276" s="58" t="str" cm="1">
        <f t="array" ref="Q276">IFERROR(
IF(OR(Q$11="",$H276=""),"",
SUMIFS(収穫記録!$P:$P,収穫記録!$D:$D,Q$11,収穫記録!$I:$I,$I$5,収穫記録!$J:$J,$I$6,収穫記録!$F:$F,$H276,収穫記録!$B:$B,"&gt;="&amp;$I$3,収穫記録!$B:$B,"&lt;="&amp;$I$4)
/_xlfn.UNIQUE(_xlfn._xlws.FILTER($G:$G,$F:$F=$I$7))
/IF($I$8="総計",1,$J276/10)
),0)</f>
        <v/>
      </c>
      <c r="R276" s="58" t="str" cm="1">
        <f t="array" ref="R276">IFERROR(
IF(OR(R$11="",$H276=""),"",
SUMIFS(収穫記録!$P:$P,収穫記録!$D:$D,R$11,収穫記録!$I:$I,$I$5,収穫記録!$J:$J,$I$6,収穫記録!$F:$F,$H276,収穫記録!$B:$B,"&gt;="&amp;$I$3,収穫記録!$B:$B,"&lt;="&amp;$I$4)
/_xlfn.UNIQUE(_xlfn._xlws.FILTER($G:$G,$F:$F=$I$7))
/IF($I$8="総計",1,$J276/10)
),0)</f>
        <v/>
      </c>
      <c r="S276" s="58" t="str" cm="1">
        <f t="array" ref="S276">IFERROR(
IF(OR(S$11="",$H276=""),"",
SUMIFS(収穫記録!$P:$P,収穫記録!$D:$D,S$11,収穫記録!$I:$I,$I$5,収穫記録!$J:$J,$I$6,収穫記録!$F:$F,$H276,収穫記録!$B:$B,"&gt;="&amp;$I$3,収穫記録!$B:$B,"&lt;="&amp;$I$4)
/_xlfn.UNIQUE(_xlfn._xlws.FILTER($G:$G,$F:$F=$I$7))
/IF($I$8="総計",1,$J276/10)
),0)</f>
        <v/>
      </c>
      <c r="T276" s="58" t="str" cm="1">
        <f t="array" ref="T276">IFERROR(
IF(OR(T$11="",$H276=""),"",
SUMIFS(収穫記録!$P:$P,収穫記録!$D:$D,T$11,収穫記録!$I:$I,$I$5,収穫記録!$J:$J,$I$6,収穫記録!$F:$F,$H276,収穫記録!$B:$B,"&gt;="&amp;$I$3,収穫記録!$B:$B,"&lt;="&amp;$I$4)
/_xlfn.UNIQUE(_xlfn._xlws.FILTER($G:$G,$F:$F=$I$7))
/IF($I$8="総計",1,$J276/10)
),0)</f>
        <v/>
      </c>
      <c r="U276" s="58" t="str" cm="1">
        <f t="array" ref="U276">IFERROR(
IF(OR(U$11="",$H276=""),"",
SUMIFS(収穫記録!$P:$P,収穫記録!$D:$D,U$11,収穫記録!$I:$I,$I$5,収穫記録!$J:$J,$I$6,収穫記録!$F:$F,$H276,収穫記録!$B:$B,"&gt;="&amp;$I$3,収穫記録!$B:$B,"&lt;="&amp;$I$4)
/_xlfn.UNIQUE(_xlfn._xlws.FILTER($G:$G,$F:$F=$I$7))
/IF($I$8="総計",1,$J276/10)
),0)</f>
        <v/>
      </c>
      <c r="V276" s="58" t="str" cm="1">
        <f t="array" ref="V276">IFERROR(
IF(OR(V$11="",$H276=""),"",
SUMIFS(収穫記録!$P:$P,収穫記録!$D:$D,V$11,収穫記録!$I:$I,$I$5,収穫記録!$J:$J,$I$6,収穫記録!$F:$F,$H276,収穫記録!$B:$B,"&gt;="&amp;$I$3,収穫記録!$B:$B,"&lt;="&amp;$I$4)
/_xlfn.UNIQUE(_xlfn._xlws.FILTER($G:$G,$F:$F=$I$7))
/IF($I$8="総計",1,$J276/10)
),0)</f>
        <v/>
      </c>
      <c r="W276" s="58" t="str" cm="1">
        <f t="array" ref="W276">IFERROR(
IF(OR(W$11="",$H276=""),"",
SUMIFS(収穫記録!$P:$P,収穫記録!$D:$D,W$11,収穫記録!$I:$I,$I$5,収穫記録!$J:$J,$I$6,収穫記録!$F:$F,$H276,収穫記録!$B:$B,"&gt;="&amp;$I$3,収穫記録!$B:$B,"&lt;="&amp;$I$4)
/_xlfn.UNIQUE(_xlfn._xlws.FILTER($G:$G,$F:$F=$I$7))
/IF($I$8="総計",1,$J276/10)
),0)</f>
        <v/>
      </c>
    </row>
    <row r="277" spans="8:23">
      <c r="H277" s="27"/>
      <c r="I277" s="30"/>
      <c r="J277" s="57"/>
      <c r="K277" s="46" t="str">
        <f t="shared" si="4"/>
        <v/>
      </c>
      <c r="L277" s="47" cm="1">
        <f t="array" ref="L277">IFERROR(
IF(OR(L$11="",$H277=""),"",
SUMIFS(収穫記録!$P:$P,収穫記録!$D:$D,L$11,収穫記録!$I:$I,$I$5,収穫記録!$J:$J,$I$6,収穫記録!$F:$F,$H277,収穫記録!$B:$B,"&gt;="&amp;$I$3,収穫記録!$B:$B,"&lt;="&amp;$I$4)
/_xlfn.UNIQUE(_xlfn._xlws.FILTER($G:$G,$F:$F=$I$7))
/IF($I$8="総計",1,$J277/10)
),0)</f>
        <v>0</v>
      </c>
      <c r="M277" s="58" t="str" cm="1">
        <f t="array" ref="M277">IFERROR(
IF(OR(M$11="",$H277=""),"",
SUMIFS(収穫記録!$P:$P,収穫記録!$D:$D,M$11,収穫記録!$I:$I,$I$5,収穫記録!$J:$J,$I$6,収穫記録!$F:$F,$H277,収穫記録!$B:$B,"&gt;="&amp;$I$3,収穫記録!$B:$B,"&lt;="&amp;$I$4)
/_xlfn.UNIQUE(_xlfn._xlws.FILTER($G:$G,$F:$F=$I$7))
/IF($I$8="総計",1,$J277/10)
),0)</f>
        <v/>
      </c>
      <c r="N277" s="58" t="str" cm="1">
        <f t="array" ref="N277">IFERROR(
IF(OR(N$11="",$H277=""),"",
SUMIFS(収穫記録!$P:$P,収穫記録!$D:$D,N$11,収穫記録!$I:$I,$I$5,収穫記録!$J:$J,$I$6,収穫記録!$F:$F,$H277,収穫記録!$B:$B,"&gt;="&amp;$I$3,収穫記録!$B:$B,"&lt;="&amp;$I$4)
/_xlfn.UNIQUE(_xlfn._xlws.FILTER($G:$G,$F:$F=$I$7))
/IF($I$8="総計",1,$J277/10)
),0)</f>
        <v/>
      </c>
      <c r="O277" s="58" t="str" cm="1">
        <f t="array" ref="O277">IFERROR(
IF(OR(O$11="",$H277=""),"",
SUMIFS(収穫記録!$P:$P,収穫記録!$D:$D,O$11,収穫記録!$I:$I,$I$5,収穫記録!$J:$J,$I$6,収穫記録!$F:$F,$H277,収穫記録!$B:$B,"&gt;="&amp;$I$3,収穫記録!$B:$B,"&lt;="&amp;$I$4)
/_xlfn.UNIQUE(_xlfn._xlws.FILTER($G:$G,$F:$F=$I$7))
/IF($I$8="総計",1,$J277/10)
),0)</f>
        <v/>
      </c>
      <c r="P277" s="58" t="str" cm="1">
        <f t="array" ref="P277">IFERROR(
IF(OR(P$11="",$H277=""),"",
SUMIFS(収穫記録!$P:$P,収穫記録!$D:$D,P$11,収穫記録!$I:$I,$I$5,収穫記録!$J:$J,$I$6,収穫記録!$F:$F,$H277,収穫記録!$B:$B,"&gt;="&amp;$I$3,収穫記録!$B:$B,"&lt;="&amp;$I$4)
/_xlfn.UNIQUE(_xlfn._xlws.FILTER($G:$G,$F:$F=$I$7))
/IF($I$8="総計",1,$J277/10)
),0)</f>
        <v/>
      </c>
      <c r="Q277" s="58" t="str" cm="1">
        <f t="array" ref="Q277">IFERROR(
IF(OR(Q$11="",$H277=""),"",
SUMIFS(収穫記録!$P:$P,収穫記録!$D:$D,Q$11,収穫記録!$I:$I,$I$5,収穫記録!$J:$J,$I$6,収穫記録!$F:$F,$H277,収穫記録!$B:$B,"&gt;="&amp;$I$3,収穫記録!$B:$B,"&lt;="&amp;$I$4)
/_xlfn.UNIQUE(_xlfn._xlws.FILTER($G:$G,$F:$F=$I$7))
/IF($I$8="総計",1,$J277/10)
),0)</f>
        <v/>
      </c>
      <c r="R277" s="58" t="str" cm="1">
        <f t="array" ref="R277">IFERROR(
IF(OR(R$11="",$H277=""),"",
SUMIFS(収穫記録!$P:$P,収穫記録!$D:$D,R$11,収穫記録!$I:$I,$I$5,収穫記録!$J:$J,$I$6,収穫記録!$F:$F,$H277,収穫記録!$B:$B,"&gt;="&amp;$I$3,収穫記録!$B:$B,"&lt;="&amp;$I$4)
/_xlfn.UNIQUE(_xlfn._xlws.FILTER($G:$G,$F:$F=$I$7))
/IF($I$8="総計",1,$J277/10)
),0)</f>
        <v/>
      </c>
      <c r="S277" s="58" t="str" cm="1">
        <f t="array" ref="S277">IFERROR(
IF(OR(S$11="",$H277=""),"",
SUMIFS(収穫記録!$P:$P,収穫記録!$D:$D,S$11,収穫記録!$I:$I,$I$5,収穫記録!$J:$J,$I$6,収穫記録!$F:$F,$H277,収穫記録!$B:$B,"&gt;="&amp;$I$3,収穫記録!$B:$B,"&lt;="&amp;$I$4)
/_xlfn.UNIQUE(_xlfn._xlws.FILTER($G:$G,$F:$F=$I$7))
/IF($I$8="総計",1,$J277/10)
),0)</f>
        <v/>
      </c>
      <c r="T277" s="58" t="str" cm="1">
        <f t="array" ref="T277">IFERROR(
IF(OR(T$11="",$H277=""),"",
SUMIFS(収穫記録!$P:$P,収穫記録!$D:$D,T$11,収穫記録!$I:$I,$I$5,収穫記録!$J:$J,$I$6,収穫記録!$F:$F,$H277,収穫記録!$B:$B,"&gt;="&amp;$I$3,収穫記録!$B:$B,"&lt;="&amp;$I$4)
/_xlfn.UNIQUE(_xlfn._xlws.FILTER($G:$G,$F:$F=$I$7))
/IF($I$8="総計",1,$J277/10)
),0)</f>
        <v/>
      </c>
      <c r="U277" s="58" t="str" cm="1">
        <f t="array" ref="U277">IFERROR(
IF(OR(U$11="",$H277=""),"",
SUMIFS(収穫記録!$P:$P,収穫記録!$D:$D,U$11,収穫記録!$I:$I,$I$5,収穫記録!$J:$J,$I$6,収穫記録!$F:$F,$H277,収穫記録!$B:$B,"&gt;="&amp;$I$3,収穫記録!$B:$B,"&lt;="&amp;$I$4)
/_xlfn.UNIQUE(_xlfn._xlws.FILTER($G:$G,$F:$F=$I$7))
/IF($I$8="総計",1,$J277/10)
),0)</f>
        <v/>
      </c>
      <c r="V277" s="58" t="str" cm="1">
        <f t="array" ref="V277">IFERROR(
IF(OR(V$11="",$H277=""),"",
SUMIFS(収穫記録!$P:$P,収穫記録!$D:$D,V$11,収穫記録!$I:$I,$I$5,収穫記録!$J:$J,$I$6,収穫記録!$F:$F,$H277,収穫記録!$B:$B,"&gt;="&amp;$I$3,収穫記録!$B:$B,"&lt;="&amp;$I$4)
/_xlfn.UNIQUE(_xlfn._xlws.FILTER($G:$G,$F:$F=$I$7))
/IF($I$8="総計",1,$J277/10)
),0)</f>
        <v/>
      </c>
      <c r="W277" s="58" t="str" cm="1">
        <f t="array" ref="W277">IFERROR(
IF(OR(W$11="",$H277=""),"",
SUMIFS(収穫記録!$P:$P,収穫記録!$D:$D,W$11,収穫記録!$I:$I,$I$5,収穫記録!$J:$J,$I$6,収穫記録!$F:$F,$H277,収穫記録!$B:$B,"&gt;="&amp;$I$3,収穫記録!$B:$B,"&lt;="&amp;$I$4)
/_xlfn.UNIQUE(_xlfn._xlws.FILTER($G:$G,$F:$F=$I$7))
/IF($I$8="総計",1,$J277/10)
),0)</f>
        <v/>
      </c>
    </row>
    <row r="278" spans="8:23">
      <c r="H278" s="27"/>
      <c r="I278" s="30"/>
      <c r="J278" s="57"/>
      <c r="K278" s="46" t="str">
        <f t="shared" si="4"/>
        <v/>
      </c>
      <c r="L278" s="47" cm="1">
        <f t="array" ref="L278">IFERROR(
IF(OR(L$11="",$H278=""),"",
SUMIFS(収穫記録!$P:$P,収穫記録!$D:$D,L$11,収穫記録!$I:$I,$I$5,収穫記録!$J:$J,$I$6,収穫記録!$F:$F,$H278,収穫記録!$B:$B,"&gt;="&amp;$I$3,収穫記録!$B:$B,"&lt;="&amp;$I$4)
/_xlfn.UNIQUE(_xlfn._xlws.FILTER($G:$G,$F:$F=$I$7))
/IF($I$8="総計",1,$J278/10)
),0)</f>
        <v>0</v>
      </c>
      <c r="M278" s="58" t="str" cm="1">
        <f t="array" ref="M278">IFERROR(
IF(OR(M$11="",$H278=""),"",
SUMIFS(収穫記録!$P:$P,収穫記録!$D:$D,M$11,収穫記録!$I:$I,$I$5,収穫記録!$J:$J,$I$6,収穫記録!$F:$F,$H278,収穫記録!$B:$B,"&gt;="&amp;$I$3,収穫記録!$B:$B,"&lt;="&amp;$I$4)
/_xlfn.UNIQUE(_xlfn._xlws.FILTER($G:$G,$F:$F=$I$7))
/IF($I$8="総計",1,$J278/10)
),0)</f>
        <v/>
      </c>
      <c r="N278" s="58" t="str" cm="1">
        <f t="array" ref="N278">IFERROR(
IF(OR(N$11="",$H278=""),"",
SUMIFS(収穫記録!$P:$P,収穫記録!$D:$D,N$11,収穫記録!$I:$I,$I$5,収穫記録!$J:$J,$I$6,収穫記録!$F:$F,$H278,収穫記録!$B:$B,"&gt;="&amp;$I$3,収穫記録!$B:$B,"&lt;="&amp;$I$4)
/_xlfn.UNIQUE(_xlfn._xlws.FILTER($G:$G,$F:$F=$I$7))
/IF($I$8="総計",1,$J278/10)
),0)</f>
        <v/>
      </c>
      <c r="O278" s="58" t="str" cm="1">
        <f t="array" ref="O278">IFERROR(
IF(OR(O$11="",$H278=""),"",
SUMIFS(収穫記録!$P:$P,収穫記録!$D:$D,O$11,収穫記録!$I:$I,$I$5,収穫記録!$J:$J,$I$6,収穫記録!$F:$F,$H278,収穫記録!$B:$B,"&gt;="&amp;$I$3,収穫記録!$B:$B,"&lt;="&amp;$I$4)
/_xlfn.UNIQUE(_xlfn._xlws.FILTER($G:$G,$F:$F=$I$7))
/IF($I$8="総計",1,$J278/10)
),0)</f>
        <v/>
      </c>
      <c r="P278" s="58" t="str" cm="1">
        <f t="array" ref="P278">IFERROR(
IF(OR(P$11="",$H278=""),"",
SUMIFS(収穫記録!$P:$P,収穫記録!$D:$D,P$11,収穫記録!$I:$I,$I$5,収穫記録!$J:$J,$I$6,収穫記録!$F:$F,$H278,収穫記録!$B:$B,"&gt;="&amp;$I$3,収穫記録!$B:$B,"&lt;="&amp;$I$4)
/_xlfn.UNIQUE(_xlfn._xlws.FILTER($G:$G,$F:$F=$I$7))
/IF($I$8="総計",1,$J278/10)
),0)</f>
        <v/>
      </c>
      <c r="Q278" s="58" t="str" cm="1">
        <f t="array" ref="Q278">IFERROR(
IF(OR(Q$11="",$H278=""),"",
SUMIFS(収穫記録!$P:$P,収穫記録!$D:$D,Q$11,収穫記録!$I:$I,$I$5,収穫記録!$J:$J,$I$6,収穫記録!$F:$F,$H278,収穫記録!$B:$B,"&gt;="&amp;$I$3,収穫記録!$B:$B,"&lt;="&amp;$I$4)
/_xlfn.UNIQUE(_xlfn._xlws.FILTER($G:$G,$F:$F=$I$7))
/IF($I$8="総計",1,$J278/10)
),0)</f>
        <v/>
      </c>
      <c r="R278" s="58" t="str" cm="1">
        <f t="array" ref="R278">IFERROR(
IF(OR(R$11="",$H278=""),"",
SUMIFS(収穫記録!$P:$P,収穫記録!$D:$D,R$11,収穫記録!$I:$I,$I$5,収穫記録!$J:$J,$I$6,収穫記録!$F:$F,$H278,収穫記録!$B:$B,"&gt;="&amp;$I$3,収穫記録!$B:$B,"&lt;="&amp;$I$4)
/_xlfn.UNIQUE(_xlfn._xlws.FILTER($G:$G,$F:$F=$I$7))
/IF($I$8="総計",1,$J278/10)
),0)</f>
        <v/>
      </c>
      <c r="S278" s="58" t="str" cm="1">
        <f t="array" ref="S278">IFERROR(
IF(OR(S$11="",$H278=""),"",
SUMIFS(収穫記録!$P:$P,収穫記録!$D:$D,S$11,収穫記録!$I:$I,$I$5,収穫記録!$J:$J,$I$6,収穫記録!$F:$F,$H278,収穫記録!$B:$B,"&gt;="&amp;$I$3,収穫記録!$B:$B,"&lt;="&amp;$I$4)
/_xlfn.UNIQUE(_xlfn._xlws.FILTER($G:$G,$F:$F=$I$7))
/IF($I$8="総計",1,$J278/10)
),0)</f>
        <v/>
      </c>
      <c r="T278" s="58" t="str" cm="1">
        <f t="array" ref="T278">IFERROR(
IF(OR(T$11="",$H278=""),"",
SUMIFS(収穫記録!$P:$P,収穫記録!$D:$D,T$11,収穫記録!$I:$I,$I$5,収穫記録!$J:$J,$I$6,収穫記録!$F:$F,$H278,収穫記録!$B:$B,"&gt;="&amp;$I$3,収穫記録!$B:$B,"&lt;="&amp;$I$4)
/_xlfn.UNIQUE(_xlfn._xlws.FILTER($G:$G,$F:$F=$I$7))
/IF($I$8="総計",1,$J278/10)
),0)</f>
        <v/>
      </c>
      <c r="U278" s="58" t="str" cm="1">
        <f t="array" ref="U278">IFERROR(
IF(OR(U$11="",$H278=""),"",
SUMIFS(収穫記録!$P:$P,収穫記録!$D:$D,U$11,収穫記録!$I:$I,$I$5,収穫記録!$J:$J,$I$6,収穫記録!$F:$F,$H278,収穫記録!$B:$B,"&gt;="&amp;$I$3,収穫記録!$B:$B,"&lt;="&amp;$I$4)
/_xlfn.UNIQUE(_xlfn._xlws.FILTER($G:$G,$F:$F=$I$7))
/IF($I$8="総計",1,$J278/10)
),0)</f>
        <v/>
      </c>
      <c r="V278" s="58" t="str" cm="1">
        <f t="array" ref="V278">IFERROR(
IF(OR(V$11="",$H278=""),"",
SUMIFS(収穫記録!$P:$P,収穫記録!$D:$D,V$11,収穫記録!$I:$I,$I$5,収穫記録!$J:$J,$I$6,収穫記録!$F:$F,$H278,収穫記録!$B:$B,"&gt;="&amp;$I$3,収穫記録!$B:$B,"&lt;="&amp;$I$4)
/_xlfn.UNIQUE(_xlfn._xlws.FILTER($G:$G,$F:$F=$I$7))
/IF($I$8="総計",1,$J278/10)
),0)</f>
        <v/>
      </c>
      <c r="W278" s="58" t="str" cm="1">
        <f t="array" ref="W278">IFERROR(
IF(OR(W$11="",$H278=""),"",
SUMIFS(収穫記録!$P:$P,収穫記録!$D:$D,W$11,収穫記録!$I:$I,$I$5,収穫記録!$J:$J,$I$6,収穫記録!$F:$F,$H278,収穫記録!$B:$B,"&gt;="&amp;$I$3,収穫記録!$B:$B,"&lt;="&amp;$I$4)
/_xlfn.UNIQUE(_xlfn._xlws.FILTER($G:$G,$F:$F=$I$7))
/IF($I$8="総計",1,$J278/10)
),0)</f>
        <v/>
      </c>
    </row>
    <row r="279" spans="8:23">
      <c r="H279" s="27"/>
      <c r="I279" s="30"/>
      <c r="J279" s="57"/>
      <c r="K279" s="46" t="str">
        <f t="shared" si="4"/>
        <v/>
      </c>
      <c r="L279" s="47" cm="1">
        <f t="array" ref="L279">IFERROR(
IF(OR(L$11="",$H279=""),"",
SUMIFS(収穫記録!$P:$P,収穫記録!$D:$D,L$11,収穫記録!$I:$I,$I$5,収穫記録!$J:$J,$I$6,収穫記録!$F:$F,$H279,収穫記録!$B:$B,"&gt;="&amp;$I$3,収穫記録!$B:$B,"&lt;="&amp;$I$4)
/_xlfn.UNIQUE(_xlfn._xlws.FILTER($G:$G,$F:$F=$I$7))
/IF($I$8="総計",1,$J279/10)
),0)</f>
        <v>0</v>
      </c>
      <c r="M279" s="58" t="str" cm="1">
        <f t="array" ref="M279">IFERROR(
IF(OR(M$11="",$H279=""),"",
SUMIFS(収穫記録!$P:$P,収穫記録!$D:$D,M$11,収穫記録!$I:$I,$I$5,収穫記録!$J:$J,$I$6,収穫記録!$F:$F,$H279,収穫記録!$B:$B,"&gt;="&amp;$I$3,収穫記録!$B:$B,"&lt;="&amp;$I$4)
/_xlfn.UNIQUE(_xlfn._xlws.FILTER($G:$G,$F:$F=$I$7))
/IF($I$8="総計",1,$J279/10)
),0)</f>
        <v/>
      </c>
      <c r="N279" s="58" t="str" cm="1">
        <f t="array" ref="N279">IFERROR(
IF(OR(N$11="",$H279=""),"",
SUMIFS(収穫記録!$P:$P,収穫記録!$D:$D,N$11,収穫記録!$I:$I,$I$5,収穫記録!$J:$J,$I$6,収穫記録!$F:$F,$H279,収穫記録!$B:$B,"&gt;="&amp;$I$3,収穫記録!$B:$B,"&lt;="&amp;$I$4)
/_xlfn.UNIQUE(_xlfn._xlws.FILTER($G:$G,$F:$F=$I$7))
/IF($I$8="総計",1,$J279/10)
),0)</f>
        <v/>
      </c>
      <c r="O279" s="58" t="str" cm="1">
        <f t="array" ref="O279">IFERROR(
IF(OR(O$11="",$H279=""),"",
SUMIFS(収穫記録!$P:$P,収穫記録!$D:$D,O$11,収穫記録!$I:$I,$I$5,収穫記録!$J:$J,$I$6,収穫記録!$F:$F,$H279,収穫記録!$B:$B,"&gt;="&amp;$I$3,収穫記録!$B:$B,"&lt;="&amp;$I$4)
/_xlfn.UNIQUE(_xlfn._xlws.FILTER($G:$G,$F:$F=$I$7))
/IF($I$8="総計",1,$J279/10)
),0)</f>
        <v/>
      </c>
      <c r="P279" s="58" t="str" cm="1">
        <f t="array" ref="P279">IFERROR(
IF(OR(P$11="",$H279=""),"",
SUMIFS(収穫記録!$P:$P,収穫記録!$D:$D,P$11,収穫記録!$I:$I,$I$5,収穫記録!$J:$J,$I$6,収穫記録!$F:$F,$H279,収穫記録!$B:$B,"&gt;="&amp;$I$3,収穫記録!$B:$B,"&lt;="&amp;$I$4)
/_xlfn.UNIQUE(_xlfn._xlws.FILTER($G:$G,$F:$F=$I$7))
/IF($I$8="総計",1,$J279/10)
),0)</f>
        <v/>
      </c>
      <c r="Q279" s="58" t="str" cm="1">
        <f t="array" ref="Q279">IFERROR(
IF(OR(Q$11="",$H279=""),"",
SUMIFS(収穫記録!$P:$P,収穫記録!$D:$D,Q$11,収穫記録!$I:$I,$I$5,収穫記録!$J:$J,$I$6,収穫記録!$F:$F,$H279,収穫記録!$B:$B,"&gt;="&amp;$I$3,収穫記録!$B:$B,"&lt;="&amp;$I$4)
/_xlfn.UNIQUE(_xlfn._xlws.FILTER($G:$G,$F:$F=$I$7))
/IF($I$8="総計",1,$J279/10)
),0)</f>
        <v/>
      </c>
      <c r="R279" s="58" t="str" cm="1">
        <f t="array" ref="R279">IFERROR(
IF(OR(R$11="",$H279=""),"",
SUMIFS(収穫記録!$P:$P,収穫記録!$D:$D,R$11,収穫記録!$I:$I,$I$5,収穫記録!$J:$J,$I$6,収穫記録!$F:$F,$H279,収穫記録!$B:$B,"&gt;="&amp;$I$3,収穫記録!$B:$B,"&lt;="&amp;$I$4)
/_xlfn.UNIQUE(_xlfn._xlws.FILTER($G:$G,$F:$F=$I$7))
/IF($I$8="総計",1,$J279/10)
),0)</f>
        <v/>
      </c>
      <c r="S279" s="58" t="str" cm="1">
        <f t="array" ref="S279">IFERROR(
IF(OR(S$11="",$H279=""),"",
SUMIFS(収穫記録!$P:$P,収穫記録!$D:$D,S$11,収穫記録!$I:$I,$I$5,収穫記録!$J:$J,$I$6,収穫記録!$F:$F,$H279,収穫記録!$B:$B,"&gt;="&amp;$I$3,収穫記録!$B:$B,"&lt;="&amp;$I$4)
/_xlfn.UNIQUE(_xlfn._xlws.FILTER($G:$G,$F:$F=$I$7))
/IF($I$8="総計",1,$J279/10)
),0)</f>
        <v/>
      </c>
      <c r="T279" s="58" t="str" cm="1">
        <f t="array" ref="T279">IFERROR(
IF(OR(T$11="",$H279=""),"",
SUMIFS(収穫記録!$P:$P,収穫記録!$D:$D,T$11,収穫記録!$I:$I,$I$5,収穫記録!$J:$J,$I$6,収穫記録!$F:$F,$H279,収穫記録!$B:$B,"&gt;="&amp;$I$3,収穫記録!$B:$B,"&lt;="&amp;$I$4)
/_xlfn.UNIQUE(_xlfn._xlws.FILTER($G:$G,$F:$F=$I$7))
/IF($I$8="総計",1,$J279/10)
),0)</f>
        <v/>
      </c>
      <c r="U279" s="58" t="str" cm="1">
        <f t="array" ref="U279">IFERROR(
IF(OR(U$11="",$H279=""),"",
SUMIFS(収穫記録!$P:$P,収穫記録!$D:$D,U$11,収穫記録!$I:$I,$I$5,収穫記録!$J:$J,$I$6,収穫記録!$F:$F,$H279,収穫記録!$B:$B,"&gt;="&amp;$I$3,収穫記録!$B:$B,"&lt;="&amp;$I$4)
/_xlfn.UNIQUE(_xlfn._xlws.FILTER($G:$G,$F:$F=$I$7))
/IF($I$8="総計",1,$J279/10)
),0)</f>
        <v/>
      </c>
      <c r="V279" s="58" t="str" cm="1">
        <f t="array" ref="V279">IFERROR(
IF(OR(V$11="",$H279=""),"",
SUMIFS(収穫記録!$P:$P,収穫記録!$D:$D,V$11,収穫記録!$I:$I,$I$5,収穫記録!$J:$J,$I$6,収穫記録!$F:$F,$H279,収穫記録!$B:$B,"&gt;="&amp;$I$3,収穫記録!$B:$B,"&lt;="&amp;$I$4)
/_xlfn.UNIQUE(_xlfn._xlws.FILTER($G:$G,$F:$F=$I$7))
/IF($I$8="総計",1,$J279/10)
),0)</f>
        <v/>
      </c>
      <c r="W279" s="58" t="str" cm="1">
        <f t="array" ref="W279">IFERROR(
IF(OR(W$11="",$H279=""),"",
SUMIFS(収穫記録!$P:$P,収穫記録!$D:$D,W$11,収穫記録!$I:$I,$I$5,収穫記録!$J:$J,$I$6,収穫記録!$F:$F,$H279,収穫記録!$B:$B,"&gt;="&amp;$I$3,収穫記録!$B:$B,"&lt;="&amp;$I$4)
/_xlfn.UNIQUE(_xlfn._xlws.FILTER($G:$G,$F:$F=$I$7))
/IF($I$8="総計",1,$J279/10)
),0)</f>
        <v/>
      </c>
    </row>
    <row r="280" spans="8:23">
      <c r="H280" s="27"/>
      <c r="I280" s="30"/>
      <c r="J280" s="57"/>
      <c r="K280" s="46" t="str">
        <f t="shared" si="4"/>
        <v/>
      </c>
      <c r="L280" s="47" cm="1">
        <f t="array" ref="L280">IFERROR(
IF(OR(L$11="",$H280=""),"",
SUMIFS(収穫記録!$P:$P,収穫記録!$D:$D,L$11,収穫記録!$I:$I,$I$5,収穫記録!$J:$J,$I$6,収穫記録!$F:$F,$H280,収穫記録!$B:$B,"&gt;="&amp;$I$3,収穫記録!$B:$B,"&lt;="&amp;$I$4)
/_xlfn.UNIQUE(_xlfn._xlws.FILTER($G:$G,$F:$F=$I$7))
/IF($I$8="総計",1,$J280/10)
),0)</f>
        <v>0</v>
      </c>
      <c r="M280" s="58" t="str" cm="1">
        <f t="array" ref="M280">IFERROR(
IF(OR(M$11="",$H280=""),"",
SUMIFS(収穫記録!$P:$P,収穫記録!$D:$D,M$11,収穫記録!$I:$I,$I$5,収穫記録!$J:$J,$I$6,収穫記録!$F:$F,$H280,収穫記録!$B:$B,"&gt;="&amp;$I$3,収穫記録!$B:$B,"&lt;="&amp;$I$4)
/_xlfn.UNIQUE(_xlfn._xlws.FILTER($G:$G,$F:$F=$I$7))
/IF($I$8="総計",1,$J280/10)
),0)</f>
        <v/>
      </c>
      <c r="N280" s="58" t="str" cm="1">
        <f t="array" ref="N280">IFERROR(
IF(OR(N$11="",$H280=""),"",
SUMIFS(収穫記録!$P:$P,収穫記録!$D:$D,N$11,収穫記録!$I:$I,$I$5,収穫記録!$J:$J,$I$6,収穫記録!$F:$F,$H280,収穫記録!$B:$B,"&gt;="&amp;$I$3,収穫記録!$B:$B,"&lt;="&amp;$I$4)
/_xlfn.UNIQUE(_xlfn._xlws.FILTER($G:$G,$F:$F=$I$7))
/IF($I$8="総計",1,$J280/10)
),0)</f>
        <v/>
      </c>
      <c r="O280" s="58" t="str" cm="1">
        <f t="array" ref="O280">IFERROR(
IF(OR(O$11="",$H280=""),"",
SUMIFS(収穫記録!$P:$P,収穫記録!$D:$D,O$11,収穫記録!$I:$I,$I$5,収穫記録!$J:$J,$I$6,収穫記録!$F:$F,$H280,収穫記録!$B:$B,"&gt;="&amp;$I$3,収穫記録!$B:$B,"&lt;="&amp;$I$4)
/_xlfn.UNIQUE(_xlfn._xlws.FILTER($G:$G,$F:$F=$I$7))
/IF($I$8="総計",1,$J280/10)
),0)</f>
        <v/>
      </c>
      <c r="P280" s="58" t="str" cm="1">
        <f t="array" ref="P280">IFERROR(
IF(OR(P$11="",$H280=""),"",
SUMIFS(収穫記録!$P:$P,収穫記録!$D:$D,P$11,収穫記録!$I:$I,$I$5,収穫記録!$J:$J,$I$6,収穫記録!$F:$F,$H280,収穫記録!$B:$B,"&gt;="&amp;$I$3,収穫記録!$B:$B,"&lt;="&amp;$I$4)
/_xlfn.UNIQUE(_xlfn._xlws.FILTER($G:$G,$F:$F=$I$7))
/IF($I$8="総計",1,$J280/10)
),0)</f>
        <v/>
      </c>
      <c r="Q280" s="58" t="str" cm="1">
        <f t="array" ref="Q280">IFERROR(
IF(OR(Q$11="",$H280=""),"",
SUMIFS(収穫記録!$P:$P,収穫記録!$D:$D,Q$11,収穫記録!$I:$I,$I$5,収穫記録!$J:$J,$I$6,収穫記録!$F:$F,$H280,収穫記録!$B:$B,"&gt;="&amp;$I$3,収穫記録!$B:$B,"&lt;="&amp;$I$4)
/_xlfn.UNIQUE(_xlfn._xlws.FILTER($G:$G,$F:$F=$I$7))
/IF($I$8="総計",1,$J280/10)
),0)</f>
        <v/>
      </c>
      <c r="R280" s="58" t="str" cm="1">
        <f t="array" ref="R280">IFERROR(
IF(OR(R$11="",$H280=""),"",
SUMIFS(収穫記録!$P:$P,収穫記録!$D:$D,R$11,収穫記録!$I:$I,$I$5,収穫記録!$J:$J,$I$6,収穫記録!$F:$F,$H280,収穫記録!$B:$B,"&gt;="&amp;$I$3,収穫記録!$B:$B,"&lt;="&amp;$I$4)
/_xlfn.UNIQUE(_xlfn._xlws.FILTER($G:$G,$F:$F=$I$7))
/IF($I$8="総計",1,$J280/10)
),0)</f>
        <v/>
      </c>
      <c r="S280" s="58" t="str" cm="1">
        <f t="array" ref="S280">IFERROR(
IF(OR(S$11="",$H280=""),"",
SUMIFS(収穫記録!$P:$P,収穫記録!$D:$D,S$11,収穫記録!$I:$I,$I$5,収穫記録!$J:$J,$I$6,収穫記録!$F:$F,$H280,収穫記録!$B:$B,"&gt;="&amp;$I$3,収穫記録!$B:$B,"&lt;="&amp;$I$4)
/_xlfn.UNIQUE(_xlfn._xlws.FILTER($G:$G,$F:$F=$I$7))
/IF($I$8="総計",1,$J280/10)
),0)</f>
        <v/>
      </c>
      <c r="T280" s="58" t="str" cm="1">
        <f t="array" ref="T280">IFERROR(
IF(OR(T$11="",$H280=""),"",
SUMIFS(収穫記録!$P:$P,収穫記録!$D:$D,T$11,収穫記録!$I:$I,$I$5,収穫記録!$J:$J,$I$6,収穫記録!$F:$F,$H280,収穫記録!$B:$B,"&gt;="&amp;$I$3,収穫記録!$B:$B,"&lt;="&amp;$I$4)
/_xlfn.UNIQUE(_xlfn._xlws.FILTER($G:$G,$F:$F=$I$7))
/IF($I$8="総計",1,$J280/10)
),0)</f>
        <v/>
      </c>
      <c r="U280" s="58" t="str" cm="1">
        <f t="array" ref="U280">IFERROR(
IF(OR(U$11="",$H280=""),"",
SUMIFS(収穫記録!$P:$P,収穫記録!$D:$D,U$11,収穫記録!$I:$I,$I$5,収穫記録!$J:$J,$I$6,収穫記録!$F:$F,$H280,収穫記録!$B:$B,"&gt;="&amp;$I$3,収穫記録!$B:$B,"&lt;="&amp;$I$4)
/_xlfn.UNIQUE(_xlfn._xlws.FILTER($G:$G,$F:$F=$I$7))
/IF($I$8="総計",1,$J280/10)
),0)</f>
        <v/>
      </c>
      <c r="V280" s="58" t="str" cm="1">
        <f t="array" ref="V280">IFERROR(
IF(OR(V$11="",$H280=""),"",
SUMIFS(収穫記録!$P:$P,収穫記録!$D:$D,V$11,収穫記録!$I:$I,$I$5,収穫記録!$J:$J,$I$6,収穫記録!$F:$F,$H280,収穫記録!$B:$B,"&gt;="&amp;$I$3,収穫記録!$B:$B,"&lt;="&amp;$I$4)
/_xlfn.UNIQUE(_xlfn._xlws.FILTER($G:$G,$F:$F=$I$7))
/IF($I$8="総計",1,$J280/10)
),0)</f>
        <v/>
      </c>
      <c r="W280" s="58" t="str" cm="1">
        <f t="array" ref="W280">IFERROR(
IF(OR(W$11="",$H280=""),"",
SUMIFS(収穫記録!$P:$P,収穫記録!$D:$D,W$11,収穫記録!$I:$I,$I$5,収穫記録!$J:$J,$I$6,収穫記録!$F:$F,$H280,収穫記録!$B:$B,"&gt;="&amp;$I$3,収穫記録!$B:$B,"&lt;="&amp;$I$4)
/_xlfn.UNIQUE(_xlfn._xlws.FILTER($G:$G,$F:$F=$I$7))
/IF($I$8="総計",1,$J280/10)
),0)</f>
        <v/>
      </c>
    </row>
    <row r="281" spans="8:23">
      <c r="H281" s="27"/>
      <c r="I281" s="30"/>
      <c r="J281" s="57"/>
      <c r="K281" s="46" t="str">
        <f t="shared" si="4"/>
        <v/>
      </c>
      <c r="L281" s="47" cm="1">
        <f t="array" ref="L281">IFERROR(
IF(OR(L$11="",$H281=""),"",
SUMIFS(収穫記録!$P:$P,収穫記録!$D:$D,L$11,収穫記録!$I:$I,$I$5,収穫記録!$J:$J,$I$6,収穫記録!$F:$F,$H281,収穫記録!$B:$B,"&gt;="&amp;$I$3,収穫記録!$B:$B,"&lt;="&amp;$I$4)
/_xlfn.UNIQUE(_xlfn._xlws.FILTER($G:$G,$F:$F=$I$7))
/IF($I$8="総計",1,$J281/10)
),0)</f>
        <v>0</v>
      </c>
      <c r="M281" s="58" t="str" cm="1">
        <f t="array" ref="M281">IFERROR(
IF(OR(M$11="",$H281=""),"",
SUMIFS(収穫記録!$P:$P,収穫記録!$D:$D,M$11,収穫記録!$I:$I,$I$5,収穫記録!$J:$J,$I$6,収穫記録!$F:$F,$H281,収穫記録!$B:$B,"&gt;="&amp;$I$3,収穫記録!$B:$B,"&lt;="&amp;$I$4)
/_xlfn.UNIQUE(_xlfn._xlws.FILTER($G:$G,$F:$F=$I$7))
/IF($I$8="総計",1,$J281/10)
),0)</f>
        <v/>
      </c>
      <c r="N281" s="58" t="str" cm="1">
        <f t="array" ref="N281">IFERROR(
IF(OR(N$11="",$H281=""),"",
SUMIFS(収穫記録!$P:$P,収穫記録!$D:$D,N$11,収穫記録!$I:$I,$I$5,収穫記録!$J:$J,$I$6,収穫記録!$F:$F,$H281,収穫記録!$B:$B,"&gt;="&amp;$I$3,収穫記録!$B:$B,"&lt;="&amp;$I$4)
/_xlfn.UNIQUE(_xlfn._xlws.FILTER($G:$G,$F:$F=$I$7))
/IF($I$8="総計",1,$J281/10)
),0)</f>
        <v/>
      </c>
      <c r="O281" s="58" t="str" cm="1">
        <f t="array" ref="O281">IFERROR(
IF(OR(O$11="",$H281=""),"",
SUMIFS(収穫記録!$P:$P,収穫記録!$D:$D,O$11,収穫記録!$I:$I,$I$5,収穫記録!$J:$J,$I$6,収穫記録!$F:$F,$H281,収穫記録!$B:$B,"&gt;="&amp;$I$3,収穫記録!$B:$B,"&lt;="&amp;$I$4)
/_xlfn.UNIQUE(_xlfn._xlws.FILTER($G:$G,$F:$F=$I$7))
/IF($I$8="総計",1,$J281/10)
),0)</f>
        <v/>
      </c>
      <c r="P281" s="58" t="str" cm="1">
        <f t="array" ref="P281">IFERROR(
IF(OR(P$11="",$H281=""),"",
SUMIFS(収穫記録!$P:$P,収穫記録!$D:$D,P$11,収穫記録!$I:$I,$I$5,収穫記録!$J:$J,$I$6,収穫記録!$F:$F,$H281,収穫記録!$B:$B,"&gt;="&amp;$I$3,収穫記録!$B:$B,"&lt;="&amp;$I$4)
/_xlfn.UNIQUE(_xlfn._xlws.FILTER($G:$G,$F:$F=$I$7))
/IF($I$8="総計",1,$J281/10)
),0)</f>
        <v/>
      </c>
      <c r="Q281" s="58" t="str" cm="1">
        <f t="array" ref="Q281">IFERROR(
IF(OR(Q$11="",$H281=""),"",
SUMIFS(収穫記録!$P:$P,収穫記録!$D:$D,Q$11,収穫記録!$I:$I,$I$5,収穫記録!$J:$J,$I$6,収穫記録!$F:$F,$H281,収穫記録!$B:$B,"&gt;="&amp;$I$3,収穫記録!$B:$B,"&lt;="&amp;$I$4)
/_xlfn.UNIQUE(_xlfn._xlws.FILTER($G:$G,$F:$F=$I$7))
/IF($I$8="総計",1,$J281/10)
),0)</f>
        <v/>
      </c>
      <c r="R281" s="58" t="str" cm="1">
        <f t="array" ref="R281">IFERROR(
IF(OR(R$11="",$H281=""),"",
SUMIFS(収穫記録!$P:$P,収穫記録!$D:$D,R$11,収穫記録!$I:$I,$I$5,収穫記録!$J:$J,$I$6,収穫記録!$F:$F,$H281,収穫記録!$B:$B,"&gt;="&amp;$I$3,収穫記録!$B:$B,"&lt;="&amp;$I$4)
/_xlfn.UNIQUE(_xlfn._xlws.FILTER($G:$G,$F:$F=$I$7))
/IF($I$8="総計",1,$J281/10)
),0)</f>
        <v/>
      </c>
      <c r="S281" s="58" t="str" cm="1">
        <f t="array" ref="S281">IFERROR(
IF(OR(S$11="",$H281=""),"",
SUMIFS(収穫記録!$P:$P,収穫記録!$D:$D,S$11,収穫記録!$I:$I,$I$5,収穫記録!$J:$J,$I$6,収穫記録!$F:$F,$H281,収穫記録!$B:$B,"&gt;="&amp;$I$3,収穫記録!$B:$B,"&lt;="&amp;$I$4)
/_xlfn.UNIQUE(_xlfn._xlws.FILTER($G:$G,$F:$F=$I$7))
/IF($I$8="総計",1,$J281/10)
),0)</f>
        <v/>
      </c>
      <c r="T281" s="58" t="str" cm="1">
        <f t="array" ref="T281">IFERROR(
IF(OR(T$11="",$H281=""),"",
SUMIFS(収穫記録!$P:$P,収穫記録!$D:$D,T$11,収穫記録!$I:$I,$I$5,収穫記録!$J:$J,$I$6,収穫記録!$F:$F,$H281,収穫記録!$B:$B,"&gt;="&amp;$I$3,収穫記録!$B:$B,"&lt;="&amp;$I$4)
/_xlfn.UNIQUE(_xlfn._xlws.FILTER($G:$G,$F:$F=$I$7))
/IF($I$8="総計",1,$J281/10)
),0)</f>
        <v/>
      </c>
      <c r="U281" s="58" t="str" cm="1">
        <f t="array" ref="U281">IFERROR(
IF(OR(U$11="",$H281=""),"",
SUMIFS(収穫記録!$P:$P,収穫記録!$D:$D,U$11,収穫記録!$I:$I,$I$5,収穫記録!$J:$J,$I$6,収穫記録!$F:$F,$H281,収穫記録!$B:$B,"&gt;="&amp;$I$3,収穫記録!$B:$B,"&lt;="&amp;$I$4)
/_xlfn.UNIQUE(_xlfn._xlws.FILTER($G:$G,$F:$F=$I$7))
/IF($I$8="総計",1,$J281/10)
),0)</f>
        <v/>
      </c>
      <c r="V281" s="58" t="str" cm="1">
        <f t="array" ref="V281">IFERROR(
IF(OR(V$11="",$H281=""),"",
SUMIFS(収穫記録!$P:$P,収穫記録!$D:$D,V$11,収穫記録!$I:$I,$I$5,収穫記録!$J:$J,$I$6,収穫記録!$F:$F,$H281,収穫記録!$B:$B,"&gt;="&amp;$I$3,収穫記録!$B:$B,"&lt;="&amp;$I$4)
/_xlfn.UNIQUE(_xlfn._xlws.FILTER($G:$G,$F:$F=$I$7))
/IF($I$8="総計",1,$J281/10)
),0)</f>
        <v/>
      </c>
      <c r="W281" s="58" t="str" cm="1">
        <f t="array" ref="W281">IFERROR(
IF(OR(W$11="",$H281=""),"",
SUMIFS(収穫記録!$P:$P,収穫記録!$D:$D,W$11,収穫記録!$I:$I,$I$5,収穫記録!$J:$J,$I$6,収穫記録!$F:$F,$H281,収穫記録!$B:$B,"&gt;="&amp;$I$3,収穫記録!$B:$B,"&lt;="&amp;$I$4)
/_xlfn.UNIQUE(_xlfn._xlws.FILTER($G:$G,$F:$F=$I$7))
/IF($I$8="総計",1,$J281/10)
),0)</f>
        <v/>
      </c>
    </row>
    <row r="282" spans="8:23">
      <c r="H282" s="27"/>
      <c r="I282" s="30"/>
      <c r="J282" s="57"/>
      <c r="K282" s="46" t="str">
        <f t="shared" si="4"/>
        <v/>
      </c>
      <c r="L282" s="47" cm="1">
        <f t="array" ref="L282">IFERROR(
IF(OR(L$11="",$H282=""),"",
SUMIFS(収穫記録!$P:$P,収穫記録!$D:$D,L$11,収穫記録!$I:$I,$I$5,収穫記録!$J:$J,$I$6,収穫記録!$F:$F,$H282,収穫記録!$B:$B,"&gt;="&amp;$I$3,収穫記録!$B:$B,"&lt;="&amp;$I$4)
/_xlfn.UNIQUE(_xlfn._xlws.FILTER($G:$G,$F:$F=$I$7))
/IF($I$8="総計",1,$J282/10)
),0)</f>
        <v>0</v>
      </c>
      <c r="M282" s="58" t="str" cm="1">
        <f t="array" ref="M282">IFERROR(
IF(OR(M$11="",$H282=""),"",
SUMIFS(収穫記録!$P:$P,収穫記録!$D:$D,M$11,収穫記録!$I:$I,$I$5,収穫記録!$J:$J,$I$6,収穫記録!$F:$F,$H282,収穫記録!$B:$B,"&gt;="&amp;$I$3,収穫記録!$B:$B,"&lt;="&amp;$I$4)
/_xlfn.UNIQUE(_xlfn._xlws.FILTER($G:$G,$F:$F=$I$7))
/IF($I$8="総計",1,$J282/10)
),0)</f>
        <v/>
      </c>
      <c r="N282" s="58" t="str" cm="1">
        <f t="array" ref="N282">IFERROR(
IF(OR(N$11="",$H282=""),"",
SUMIFS(収穫記録!$P:$P,収穫記録!$D:$D,N$11,収穫記録!$I:$I,$I$5,収穫記録!$J:$J,$I$6,収穫記録!$F:$F,$H282,収穫記録!$B:$B,"&gt;="&amp;$I$3,収穫記録!$B:$B,"&lt;="&amp;$I$4)
/_xlfn.UNIQUE(_xlfn._xlws.FILTER($G:$G,$F:$F=$I$7))
/IF($I$8="総計",1,$J282/10)
),0)</f>
        <v/>
      </c>
      <c r="O282" s="58" t="str" cm="1">
        <f t="array" ref="O282">IFERROR(
IF(OR(O$11="",$H282=""),"",
SUMIFS(収穫記録!$P:$P,収穫記録!$D:$D,O$11,収穫記録!$I:$I,$I$5,収穫記録!$J:$J,$I$6,収穫記録!$F:$F,$H282,収穫記録!$B:$B,"&gt;="&amp;$I$3,収穫記録!$B:$B,"&lt;="&amp;$I$4)
/_xlfn.UNIQUE(_xlfn._xlws.FILTER($G:$G,$F:$F=$I$7))
/IF($I$8="総計",1,$J282/10)
),0)</f>
        <v/>
      </c>
      <c r="P282" s="58" t="str" cm="1">
        <f t="array" ref="P282">IFERROR(
IF(OR(P$11="",$H282=""),"",
SUMIFS(収穫記録!$P:$P,収穫記録!$D:$D,P$11,収穫記録!$I:$I,$I$5,収穫記録!$J:$J,$I$6,収穫記録!$F:$F,$H282,収穫記録!$B:$B,"&gt;="&amp;$I$3,収穫記録!$B:$B,"&lt;="&amp;$I$4)
/_xlfn.UNIQUE(_xlfn._xlws.FILTER($G:$G,$F:$F=$I$7))
/IF($I$8="総計",1,$J282/10)
),0)</f>
        <v/>
      </c>
      <c r="Q282" s="58" t="str" cm="1">
        <f t="array" ref="Q282">IFERROR(
IF(OR(Q$11="",$H282=""),"",
SUMIFS(収穫記録!$P:$P,収穫記録!$D:$D,Q$11,収穫記録!$I:$I,$I$5,収穫記録!$J:$J,$I$6,収穫記録!$F:$F,$H282,収穫記録!$B:$B,"&gt;="&amp;$I$3,収穫記録!$B:$B,"&lt;="&amp;$I$4)
/_xlfn.UNIQUE(_xlfn._xlws.FILTER($G:$G,$F:$F=$I$7))
/IF($I$8="総計",1,$J282/10)
),0)</f>
        <v/>
      </c>
      <c r="R282" s="58" t="str" cm="1">
        <f t="array" ref="R282">IFERROR(
IF(OR(R$11="",$H282=""),"",
SUMIFS(収穫記録!$P:$P,収穫記録!$D:$D,R$11,収穫記録!$I:$I,$I$5,収穫記録!$J:$J,$I$6,収穫記録!$F:$F,$H282,収穫記録!$B:$B,"&gt;="&amp;$I$3,収穫記録!$B:$B,"&lt;="&amp;$I$4)
/_xlfn.UNIQUE(_xlfn._xlws.FILTER($G:$G,$F:$F=$I$7))
/IF($I$8="総計",1,$J282/10)
),0)</f>
        <v/>
      </c>
      <c r="S282" s="58" t="str" cm="1">
        <f t="array" ref="S282">IFERROR(
IF(OR(S$11="",$H282=""),"",
SUMIFS(収穫記録!$P:$P,収穫記録!$D:$D,S$11,収穫記録!$I:$I,$I$5,収穫記録!$J:$J,$I$6,収穫記録!$F:$F,$H282,収穫記録!$B:$B,"&gt;="&amp;$I$3,収穫記録!$B:$B,"&lt;="&amp;$I$4)
/_xlfn.UNIQUE(_xlfn._xlws.FILTER($G:$G,$F:$F=$I$7))
/IF($I$8="総計",1,$J282/10)
),0)</f>
        <v/>
      </c>
      <c r="T282" s="58" t="str" cm="1">
        <f t="array" ref="T282">IFERROR(
IF(OR(T$11="",$H282=""),"",
SUMIFS(収穫記録!$P:$P,収穫記録!$D:$D,T$11,収穫記録!$I:$I,$I$5,収穫記録!$J:$J,$I$6,収穫記録!$F:$F,$H282,収穫記録!$B:$B,"&gt;="&amp;$I$3,収穫記録!$B:$B,"&lt;="&amp;$I$4)
/_xlfn.UNIQUE(_xlfn._xlws.FILTER($G:$G,$F:$F=$I$7))
/IF($I$8="総計",1,$J282/10)
),0)</f>
        <v/>
      </c>
      <c r="U282" s="58" t="str" cm="1">
        <f t="array" ref="U282">IFERROR(
IF(OR(U$11="",$H282=""),"",
SUMIFS(収穫記録!$P:$P,収穫記録!$D:$D,U$11,収穫記録!$I:$I,$I$5,収穫記録!$J:$J,$I$6,収穫記録!$F:$F,$H282,収穫記録!$B:$B,"&gt;="&amp;$I$3,収穫記録!$B:$B,"&lt;="&amp;$I$4)
/_xlfn.UNIQUE(_xlfn._xlws.FILTER($G:$G,$F:$F=$I$7))
/IF($I$8="総計",1,$J282/10)
),0)</f>
        <v/>
      </c>
      <c r="V282" s="58" t="str" cm="1">
        <f t="array" ref="V282">IFERROR(
IF(OR(V$11="",$H282=""),"",
SUMIFS(収穫記録!$P:$P,収穫記録!$D:$D,V$11,収穫記録!$I:$I,$I$5,収穫記録!$J:$J,$I$6,収穫記録!$F:$F,$H282,収穫記録!$B:$B,"&gt;="&amp;$I$3,収穫記録!$B:$B,"&lt;="&amp;$I$4)
/_xlfn.UNIQUE(_xlfn._xlws.FILTER($G:$G,$F:$F=$I$7))
/IF($I$8="総計",1,$J282/10)
),0)</f>
        <v/>
      </c>
      <c r="W282" s="58" t="str" cm="1">
        <f t="array" ref="W282">IFERROR(
IF(OR(W$11="",$H282=""),"",
SUMIFS(収穫記録!$P:$P,収穫記録!$D:$D,W$11,収穫記録!$I:$I,$I$5,収穫記録!$J:$J,$I$6,収穫記録!$F:$F,$H282,収穫記録!$B:$B,"&gt;="&amp;$I$3,収穫記録!$B:$B,"&lt;="&amp;$I$4)
/_xlfn.UNIQUE(_xlfn._xlws.FILTER($G:$G,$F:$F=$I$7))
/IF($I$8="総計",1,$J282/10)
),0)</f>
        <v/>
      </c>
    </row>
    <row r="283" spans="8:23">
      <c r="H283" s="27"/>
      <c r="I283" s="30"/>
      <c r="J283" s="57"/>
      <c r="K283" s="46" t="str">
        <f t="shared" si="4"/>
        <v/>
      </c>
      <c r="L283" s="47" cm="1">
        <f t="array" ref="L283">IFERROR(
IF(OR(L$11="",$H283=""),"",
SUMIFS(収穫記録!$P:$P,収穫記録!$D:$D,L$11,収穫記録!$I:$I,$I$5,収穫記録!$J:$J,$I$6,収穫記録!$F:$F,$H283,収穫記録!$B:$B,"&gt;="&amp;$I$3,収穫記録!$B:$B,"&lt;="&amp;$I$4)
/_xlfn.UNIQUE(_xlfn._xlws.FILTER($G:$G,$F:$F=$I$7))
/IF($I$8="総計",1,$J283/10)
),0)</f>
        <v>0</v>
      </c>
      <c r="M283" s="58" t="str" cm="1">
        <f t="array" ref="M283">IFERROR(
IF(OR(M$11="",$H283=""),"",
SUMIFS(収穫記録!$P:$P,収穫記録!$D:$D,M$11,収穫記録!$I:$I,$I$5,収穫記録!$J:$J,$I$6,収穫記録!$F:$F,$H283,収穫記録!$B:$B,"&gt;="&amp;$I$3,収穫記録!$B:$B,"&lt;="&amp;$I$4)
/_xlfn.UNIQUE(_xlfn._xlws.FILTER($G:$G,$F:$F=$I$7))
/IF($I$8="総計",1,$J283/10)
),0)</f>
        <v/>
      </c>
      <c r="N283" s="58" t="str" cm="1">
        <f t="array" ref="N283">IFERROR(
IF(OR(N$11="",$H283=""),"",
SUMIFS(収穫記録!$P:$P,収穫記録!$D:$D,N$11,収穫記録!$I:$I,$I$5,収穫記録!$J:$J,$I$6,収穫記録!$F:$F,$H283,収穫記録!$B:$B,"&gt;="&amp;$I$3,収穫記録!$B:$B,"&lt;="&amp;$I$4)
/_xlfn.UNIQUE(_xlfn._xlws.FILTER($G:$G,$F:$F=$I$7))
/IF($I$8="総計",1,$J283/10)
),0)</f>
        <v/>
      </c>
      <c r="O283" s="58" t="str" cm="1">
        <f t="array" ref="O283">IFERROR(
IF(OR(O$11="",$H283=""),"",
SUMIFS(収穫記録!$P:$P,収穫記録!$D:$D,O$11,収穫記録!$I:$I,$I$5,収穫記録!$J:$J,$I$6,収穫記録!$F:$F,$H283,収穫記録!$B:$B,"&gt;="&amp;$I$3,収穫記録!$B:$B,"&lt;="&amp;$I$4)
/_xlfn.UNIQUE(_xlfn._xlws.FILTER($G:$G,$F:$F=$I$7))
/IF($I$8="総計",1,$J283/10)
),0)</f>
        <v/>
      </c>
      <c r="P283" s="58" t="str" cm="1">
        <f t="array" ref="P283">IFERROR(
IF(OR(P$11="",$H283=""),"",
SUMIFS(収穫記録!$P:$P,収穫記録!$D:$D,P$11,収穫記録!$I:$I,$I$5,収穫記録!$J:$J,$I$6,収穫記録!$F:$F,$H283,収穫記録!$B:$B,"&gt;="&amp;$I$3,収穫記録!$B:$B,"&lt;="&amp;$I$4)
/_xlfn.UNIQUE(_xlfn._xlws.FILTER($G:$G,$F:$F=$I$7))
/IF($I$8="総計",1,$J283/10)
),0)</f>
        <v/>
      </c>
      <c r="Q283" s="58" t="str" cm="1">
        <f t="array" ref="Q283">IFERROR(
IF(OR(Q$11="",$H283=""),"",
SUMIFS(収穫記録!$P:$P,収穫記録!$D:$D,Q$11,収穫記録!$I:$I,$I$5,収穫記録!$J:$J,$I$6,収穫記録!$F:$F,$H283,収穫記録!$B:$B,"&gt;="&amp;$I$3,収穫記録!$B:$B,"&lt;="&amp;$I$4)
/_xlfn.UNIQUE(_xlfn._xlws.FILTER($G:$G,$F:$F=$I$7))
/IF($I$8="総計",1,$J283/10)
),0)</f>
        <v/>
      </c>
      <c r="R283" s="58" t="str" cm="1">
        <f t="array" ref="R283">IFERROR(
IF(OR(R$11="",$H283=""),"",
SUMIFS(収穫記録!$P:$P,収穫記録!$D:$D,R$11,収穫記録!$I:$I,$I$5,収穫記録!$J:$J,$I$6,収穫記録!$F:$F,$H283,収穫記録!$B:$B,"&gt;="&amp;$I$3,収穫記録!$B:$B,"&lt;="&amp;$I$4)
/_xlfn.UNIQUE(_xlfn._xlws.FILTER($G:$G,$F:$F=$I$7))
/IF($I$8="総計",1,$J283/10)
),0)</f>
        <v/>
      </c>
      <c r="S283" s="58" t="str" cm="1">
        <f t="array" ref="S283">IFERROR(
IF(OR(S$11="",$H283=""),"",
SUMIFS(収穫記録!$P:$P,収穫記録!$D:$D,S$11,収穫記録!$I:$I,$I$5,収穫記録!$J:$J,$I$6,収穫記録!$F:$F,$H283,収穫記録!$B:$B,"&gt;="&amp;$I$3,収穫記録!$B:$B,"&lt;="&amp;$I$4)
/_xlfn.UNIQUE(_xlfn._xlws.FILTER($G:$G,$F:$F=$I$7))
/IF($I$8="総計",1,$J283/10)
),0)</f>
        <v/>
      </c>
      <c r="T283" s="58" t="str" cm="1">
        <f t="array" ref="T283">IFERROR(
IF(OR(T$11="",$H283=""),"",
SUMIFS(収穫記録!$P:$P,収穫記録!$D:$D,T$11,収穫記録!$I:$I,$I$5,収穫記録!$J:$J,$I$6,収穫記録!$F:$F,$H283,収穫記録!$B:$B,"&gt;="&amp;$I$3,収穫記録!$B:$B,"&lt;="&amp;$I$4)
/_xlfn.UNIQUE(_xlfn._xlws.FILTER($G:$G,$F:$F=$I$7))
/IF($I$8="総計",1,$J283/10)
),0)</f>
        <v/>
      </c>
      <c r="U283" s="58" t="str" cm="1">
        <f t="array" ref="U283">IFERROR(
IF(OR(U$11="",$H283=""),"",
SUMIFS(収穫記録!$P:$P,収穫記録!$D:$D,U$11,収穫記録!$I:$I,$I$5,収穫記録!$J:$J,$I$6,収穫記録!$F:$F,$H283,収穫記録!$B:$B,"&gt;="&amp;$I$3,収穫記録!$B:$B,"&lt;="&amp;$I$4)
/_xlfn.UNIQUE(_xlfn._xlws.FILTER($G:$G,$F:$F=$I$7))
/IF($I$8="総計",1,$J283/10)
),0)</f>
        <v/>
      </c>
      <c r="V283" s="58" t="str" cm="1">
        <f t="array" ref="V283">IFERROR(
IF(OR(V$11="",$H283=""),"",
SUMIFS(収穫記録!$P:$P,収穫記録!$D:$D,V$11,収穫記録!$I:$I,$I$5,収穫記録!$J:$J,$I$6,収穫記録!$F:$F,$H283,収穫記録!$B:$B,"&gt;="&amp;$I$3,収穫記録!$B:$B,"&lt;="&amp;$I$4)
/_xlfn.UNIQUE(_xlfn._xlws.FILTER($G:$G,$F:$F=$I$7))
/IF($I$8="総計",1,$J283/10)
),0)</f>
        <v/>
      </c>
      <c r="W283" s="58" t="str" cm="1">
        <f t="array" ref="W283">IFERROR(
IF(OR(W$11="",$H283=""),"",
SUMIFS(収穫記録!$P:$P,収穫記録!$D:$D,W$11,収穫記録!$I:$I,$I$5,収穫記録!$J:$J,$I$6,収穫記録!$F:$F,$H283,収穫記録!$B:$B,"&gt;="&amp;$I$3,収穫記録!$B:$B,"&lt;="&amp;$I$4)
/_xlfn.UNIQUE(_xlfn._xlws.FILTER($G:$G,$F:$F=$I$7))
/IF($I$8="総計",1,$J283/10)
),0)</f>
        <v/>
      </c>
    </row>
    <row r="284" spans="8:23">
      <c r="H284" s="27"/>
      <c r="I284" s="30"/>
      <c r="J284" s="57"/>
      <c r="K284" s="46" t="str">
        <f t="shared" si="4"/>
        <v/>
      </c>
      <c r="L284" s="47" cm="1">
        <f t="array" ref="L284">IFERROR(
IF(OR(L$11="",$H284=""),"",
SUMIFS(収穫記録!$P:$P,収穫記録!$D:$D,L$11,収穫記録!$I:$I,$I$5,収穫記録!$J:$J,$I$6,収穫記録!$F:$F,$H284,収穫記録!$B:$B,"&gt;="&amp;$I$3,収穫記録!$B:$B,"&lt;="&amp;$I$4)
/_xlfn.UNIQUE(_xlfn._xlws.FILTER($G:$G,$F:$F=$I$7))
/IF($I$8="総計",1,$J284/10)
),0)</f>
        <v>0</v>
      </c>
      <c r="M284" s="58" t="str" cm="1">
        <f t="array" ref="M284">IFERROR(
IF(OR(M$11="",$H284=""),"",
SUMIFS(収穫記録!$P:$P,収穫記録!$D:$D,M$11,収穫記録!$I:$I,$I$5,収穫記録!$J:$J,$I$6,収穫記録!$F:$F,$H284,収穫記録!$B:$B,"&gt;="&amp;$I$3,収穫記録!$B:$B,"&lt;="&amp;$I$4)
/_xlfn.UNIQUE(_xlfn._xlws.FILTER($G:$G,$F:$F=$I$7))
/IF($I$8="総計",1,$J284/10)
),0)</f>
        <v/>
      </c>
      <c r="N284" s="58" t="str" cm="1">
        <f t="array" ref="N284">IFERROR(
IF(OR(N$11="",$H284=""),"",
SUMIFS(収穫記録!$P:$P,収穫記録!$D:$D,N$11,収穫記録!$I:$I,$I$5,収穫記録!$J:$J,$I$6,収穫記録!$F:$F,$H284,収穫記録!$B:$B,"&gt;="&amp;$I$3,収穫記録!$B:$B,"&lt;="&amp;$I$4)
/_xlfn.UNIQUE(_xlfn._xlws.FILTER($G:$G,$F:$F=$I$7))
/IF($I$8="総計",1,$J284/10)
),0)</f>
        <v/>
      </c>
      <c r="O284" s="58" t="str" cm="1">
        <f t="array" ref="O284">IFERROR(
IF(OR(O$11="",$H284=""),"",
SUMIFS(収穫記録!$P:$P,収穫記録!$D:$D,O$11,収穫記録!$I:$I,$I$5,収穫記録!$J:$J,$I$6,収穫記録!$F:$F,$H284,収穫記録!$B:$B,"&gt;="&amp;$I$3,収穫記録!$B:$B,"&lt;="&amp;$I$4)
/_xlfn.UNIQUE(_xlfn._xlws.FILTER($G:$G,$F:$F=$I$7))
/IF($I$8="総計",1,$J284/10)
),0)</f>
        <v/>
      </c>
      <c r="P284" s="58" t="str" cm="1">
        <f t="array" ref="P284">IFERROR(
IF(OR(P$11="",$H284=""),"",
SUMIFS(収穫記録!$P:$P,収穫記録!$D:$D,P$11,収穫記録!$I:$I,$I$5,収穫記録!$J:$J,$I$6,収穫記録!$F:$F,$H284,収穫記録!$B:$B,"&gt;="&amp;$I$3,収穫記録!$B:$B,"&lt;="&amp;$I$4)
/_xlfn.UNIQUE(_xlfn._xlws.FILTER($G:$G,$F:$F=$I$7))
/IF($I$8="総計",1,$J284/10)
),0)</f>
        <v/>
      </c>
      <c r="Q284" s="58" t="str" cm="1">
        <f t="array" ref="Q284">IFERROR(
IF(OR(Q$11="",$H284=""),"",
SUMIFS(収穫記録!$P:$P,収穫記録!$D:$D,Q$11,収穫記録!$I:$I,$I$5,収穫記録!$J:$J,$I$6,収穫記録!$F:$F,$H284,収穫記録!$B:$B,"&gt;="&amp;$I$3,収穫記録!$B:$B,"&lt;="&amp;$I$4)
/_xlfn.UNIQUE(_xlfn._xlws.FILTER($G:$G,$F:$F=$I$7))
/IF($I$8="総計",1,$J284/10)
),0)</f>
        <v/>
      </c>
      <c r="R284" s="58" t="str" cm="1">
        <f t="array" ref="R284">IFERROR(
IF(OR(R$11="",$H284=""),"",
SUMIFS(収穫記録!$P:$P,収穫記録!$D:$D,R$11,収穫記録!$I:$I,$I$5,収穫記録!$J:$J,$I$6,収穫記録!$F:$F,$H284,収穫記録!$B:$B,"&gt;="&amp;$I$3,収穫記録!$B:$B,"&lt;="&amp;$I$4)
/_xlfn.UNIQUE(_xlfn._xlws.FILTER($G:$G,$F:$F=$I$7))
/IF($I$8="総計",1,$J284/10)
),0)</f>
        <v/>
      </c>
      <c r="S284" s="58" t="str" cm="1">
        <f t="array" ref="S284">IFERROR(
IF(OR(S$11="",$H284=""),"",
SUMIFS(収穫記録!$P:$P,収穫記録!$D:$D,S$11,収穫記録!$I:$I,$I$5,収穫記録!$J:$J,$I$6,収穫記録!$F:$F,$H284,収穫記録!$B:$B,"&gt;="&amp;$I$3,収穫記録!$B:$B,"&lt;="&amp;$I$4)
/_xlfn.UNIQUE(_xlfn._xlws.FILTER($G:$G,$F:$F=$I$7))
/IF($I$8="総計",1,$J284/10)
),0)</f>
        <v/>
      </c>
      <c r="T284" s="58" t="str" cm="1">
        <f t="array" ref="T284">IFERROR(
IF(OR(T$11="",$H284=""),"",
SUMIFS(収穫記録!$P:$P,収穫記録!$D:$D,T$11,収穫記録!$I:$I,$I$5,収穫記録!$J:$J,$I$6,収穫記録!$F:$F,$H284,収穫記録!$B:$B,"&gt;="&amp;$I$3,収穫記録!$B:$B,"&lt;="&amp;$I$4)
/_xlfn.UNIQUE(_xlfn._xlws.FILTER($G:$G,$F:$F=$I$7))
/IF($I$8="総計",1,$J284/10)
),0)</f>
        <v/>
      </c>
      <c r="U284" s="58" t="str" cm="1">
        <f t="array" ref="U284">IFERROR(
IF(OR(U$11="",$H284=""),"",
SUMIFS(収穫記録!$P:$P,収穫記録!$D:$D,U$11,収穫記録!$I:$I,$I$5,収穫記録!$J:$J,$I$6,収穫記録!$F:$F,$H284,収穫記録!$B:$B,"&gt;="&amp;$I$3,収穫記録!$B:$B,"&lt;="&amp;$I$4)
/_xlfn.UNIQUE(_xlfn._xlws.FILTER($G:$G,$F:$F=$I$7))
/IF($I$8="総計",1,$J284/10)
),0)</f>
        <v/>
      </c>
      <c r="V284" s="58" t="str" cm="1">
        <f t="array" ref="V284">IFERROR(
IF(OR(V$11="",$H284=""),"",
SUMIFS(収穫記録!$P:$P,収穫記録!$D:$D,V$11,収穫記録!$I:$I,$I$5,収穫記録!$J:$J,$I$6,収穫記録!$F:$F,$H284,収穫記録!$B:$B,"&gt;="&amp;$I$3,収穫記録!$B:$B,"&lt;="&amp;$I$4)
/_xlfn.UNIQUE(_xlfn._xlws.FILTER($G:$G,$F:$F=$I$7))
/IF($I$8="総計",1,$J284/10)
),0)</f>
        <v/>
      </c>
      <c r="W284" s="58" t="str" cm="1">
        <f t="array" ref="W284">IFERROR(
IF(OR(W$11="",$H284=""),"",
SUMIFS(収穫記録!$P:$P,収穫記録!$D:$D,W$11,収穫記録!$I:$I,$I$5,収穫記録!$J:$J,$I$6,収穫記録!$F:$F,$H284,収穫記録!$B:$B,"&gt;="&amp;$I$3,収穫記録!$B:$B,"&lt;="&amp;$I$4)
/_xlfn.UNIQUE(_xlfn._xlws.FILTER($G:$G,$F:$F=$I$7))
/IF($I$8="総計",1,$J284/10)
),0)</f>
        <v/>
      </c>
    </row>
    <row r="285" spans="8:23">
      <c r="H285" s="27"/>
      <c r="I285" s="30"/>
      <c r="J285" s="57"/>
      <c r="K285" s="46" t="str">
        <f t="shared" si="4"/>
        <v/>
      </c>
      <c r="L285" s="47" cm="1">
        <f t="array" ref="L285">IFERROR(
IF(OR(L$11="",$H285=""),"",
SUMIFS(収穫記録!$P:$P,収穫記録!$D:$D,L$11,収穫記録!$I:$I,$I$5,収穫記録!$J:$J,$I$6,収穫記録!$F:$F,$H285,収穫記録!$B:$B,"&gt;="&amp;$I$3,収穫記録!$B:$B,"&lt;="&amp;$I$4)
/_xlfn.UNIQUE(_xlfn._xlws.FILTER($G:$G,$F:$F=$I$7))
/IF($I$8="総計",1,$J285/10)
),0)</f>
        <v>0</v>
      </c>
      <c r="M285" s="58" t="str" cm="1">
        <f t="array" ref="M285">IFERROR(
IF(OR(M$11="",$H285=""),"",
SUMIFS(収穫記録!$P:$P,収穫記録!$D:$D,M$11,収穫記録!$I:$I,$I$5,収穫記録!$J:$J,$I$6,収穫記録!$F:$F,$H285,収穫記録!$B:$B,"&gt;="&amp;$I$3,収穫記録!$B:$B,"&lt;="&amp;$I$4)
/_xlfn.UNIQUE(_xlfn._xlws.FILTER($G:$G,$F:$F=$I$7))
/IF($I$8="総計",1,$J285/10)
),0)</f>
        <v/>
      </c>
      <c r="N285" s="58" t="str" cm="1">
        <f t="array" ref="N285">IFERROR(
IF(OR(N$11="",$H285=""),"",
SUMIFS(収穫記録!$P:$P,収穫記録!$D:$D,N$11,収穫記録!$I:$I,$I$5,収穫記録!$J:$J,$I$6,収穫記録!$F:$F,$H285,収穫記録!$B:$B,"&gt;="&amp;$I$3,収穫記録!$B:$B,"&lt;="&amp;$I$4)
/_xlfn.UNIQUE(_xlfn._xlws.FILTER($G:$G,$F:$F=$I$7))
/IF($I$8="総計",1,$J285/10)
),0)</f>
        <v/>
      </c>
      <c r="O285" s="58" t="str" cm="1">
        <f t="array" ref="O285">IFERROR(
IF(OR(O$11="",$H285=""),"",
SUMIFS(収穫記録!$P:$P,収穫記録!$D:$D,O$11,収穫記録!$I:$I,$I$5,収穫記録!$J:$J,$I$6,収穫記録!$F:$F,$H285,収穫記録!$B:$B,"&gt;="&amp;$I$3,収穫記録!$B:$B,"&lt;="&amp;$I$4)
/_xlfn.UNIQUE(_xlfn._xlws.FILTER($G:$G,$F:$F=$I$7))
/IF($I$8="総計",1,$J285/10)
),0)</f>
        <v/>
      </c>
      <c r="P285" s="58" t="str" cm="1">
        <f t="array" ref="P285">IFERROR(
IF(OR(P$11="",$H285=""),"",
SUMIFS(収穫記録!$P:$P,収穫記録!$D:$D,P$11,収穫記録!$I:$I,$I$5,収穫記録!$J:$J,$I$6,収穫記録!$F:$F,$H285,収穫記録!$B:$B,"&gt;="&amp;$I$3,収穫記録!$B:$B,"&lt;="&amp;$I$4)
/_xlfn.UNIQUE(_xlfn._xlws.FILTER($G:$G,$F:$F=$I$7))
/IF($I$8="総計",1,$J285/10)
),0)</f>
        <v/>
      </c>
      <c r="Q285" s="58" t="str" cm="1">
        <f t="array" ref="Q285">IFERROR(
IF(OR(Q$11="",$H285=""),"",
SUMIFS(収穫記録!$P:$P,収穫記録!$D:$D,Q$11,収穫記録!$I:$I,$I$5,収穫記録!$J:$J,$I$6,収穫記録!$F:$F,$H285,収穫記録!$B:$B,"&gt;="&amp;$I$3,収穫記録!$B:$B,"&lt;="&amp;$I$4)
/_xlfn.UNIQUE(_xlfn._xlws.FILTER($G:$G,$F:$F=$I$7))
/IF($I$8="総計",1,$J285/10)
),0)</f>
        <v/>
      </c>
      <c r="R285" s="58" t="str" cm="1">
        <f t="array" ref="R285">IFERROR(
IF(OR(R$11="",$H285=""),"",
SUMIFS(収穫記録!$P:$P,収穫記録!$D:$D,R$11,収穫記録!$I:$I,$I$5,収穫記録!$J:$J,$I$6,収穫記録!$F:$F,$H285,収穫記録!$B:$B,"&gt;="&amp;$I$3,収穫記録!$B:$B,"&lt;="&amp;$I$4)
/_xlfn.UNIQUE(_xlfn._xlws.FILTER($G:$G,$F:$F=$I$7))
/IF($I$8="総計",1,$J285/10)
),0)</f>
        <v/>
      </c>
      <c r="S285" s="58" t="str" cm="1">
        <f t="array" ref="S285">IFERROR(
IF(OR(S$11="",$H285=""),"",
SUMIFS(収穫記録!$P:$P,収穫記録!$D:$D,S$11,収穫記録!$I:$I,$I$5,収穫記録!$J:$J,$I$6,収穫記録!$F:$F,$H285,収穫記録!$B:$B,"&gt;="&amp;$I$3,収穫記録!$B:$B,"&lt;="&amp;$I$4)
/_xlfn.UNIQUE(_xlfn._xlws.FILTER($G:$G,$F:$F=$I$7))
/IF($I$8="総計",1,$J285/10)
),0)</f>
        <v/>
      </c>
      <c r="T285" s="58" t="str" cm="1">
        <f t="array" ref="T285">IFERROR(
IF(OR(T$11="",$H285=""),"",
SUMIFS(収穫記録!$P:$P,収穫記録!$D:$D,T$11,収穫記録!$I:$I,$I$5,収穫記録!$J:$J,$I$6,収穫記録!$F:$F,$H285,収穫記録!$B:$B,"&gt;="&amp;$I$3,収穫記録!$B:$B,"&lt;="&amp;$I$4)
/_xlfn.UNIQUE(_xlfn._xlws.FILTER($G:$G,$F:$F=$I$7))
/IF($I$8="総計",1,$J285/10)
),0)</f>
        <v/>
      </c>
      <c r="U285" s="58" t="str" cm="1">
        <f t="array" ref="U285">IFERROR(
IF(OR(U$11="",$H285=""),"",
SUMIFS(収穫記録!$P:$P,収穫記録!$D:$D,U$11,収穫記録!$I:$I,$I$5,収穫記録!$J:$J,$I$6,収穫記録!$F:$F,$H285,収穫記録!$B:$B,"&gt;="&amp;$I$3,収穫記録!$B:$B,"&lt;="&amp;$I$4)
/_xlfn.UNIQUE(_xlfn._xlws.FILTER($G:$G,$F:$F=$I$7))
/IF($I$8="総計",1,$J285/10)
),0)</f>
        <v/>
      </c>
      <c r="V285" s="58" t="str" cm="1">
        <f t="array" ref="V285">IFERROR(
IF(OR(V$11="",$H285=""),"",
SUMIFS(収穫記録!$P:$P,収穫記録!$D:$D,V$11,収穫記録!$I:$I,$I$5,収穫記録!$J:$J,$I$6,収穫記録!$F:$F,$H285,収穫記録!$B:$B,"&gt;="&amp;$I$3,収穫記録!$B:$B,"&lt;="&amp;$I$4)
/_xlfn.UNIQUE(_xlfn._xlws.FILTER($G:$G,$F:$F=$I$7))
/IF($I$8="総計",1,$J285/10)
),0)</f>
        <v/>
      </c>
      <c r="W285" s="58" t="str" cm="1">
        <f t="array" ref="W285">IFERROR(
IF(OR(W$11="",$H285=""),"",
SUMIFS(収穫記録!$P:$P,収穫記録!$D:$D,W$11,収穫記録!$I:$I,$I$5,収穫記録!$J:$J,$I$6,収穫記録!$F:$F,$H285,収穫記録!$B:$B,"&gt;="&amp;$I$3,収穫記録!$B:$B,"&lt;="&amp;$I$4)
/_xlfn.UNIQUE(_xlfn._xlws.FILTER($G:$G,$F:$F=$I$7))
/IF($I$8="総計",1,$J285/10)
),0)</f>
        <v/>
      </c>
    </row>
    <row r="286" spans="8:23">
      <c r="H286" s="27"/>
      <c r="I286" s="30"/>
      <c r="J286" s="57"/>
      <c r="K286" s="46" t="str">
        <f t="shared" si="4"/>
        <v/>
      </c>
      <c r="L286" s="47" cm="1">
        <f t="array" ref="L286">IFERROR(
IF(OR(L$11="",$H286=""),"",
SUMIFS(収穫記録!$P:$P,収穫記録!$D:$D,L$11,収穫記録!$I:$I,$I$5,収穫記録!$J:$J,$I$6,収穫記録!$F:$F,$H286,収穫記録!$B:$B,"&gt;="&amp;$I$3,収穫記録!$B:$B,"&lt;="&amp;$I$4)
/_xlfn.UNIQUE(_xlfn._xlws.FILTER($G:$G,$F:$F=$I$7))
/IF($I$8="総計",1,$J286/10)
),0)</f>
        <v>0</v>
      </c>
      <c r="M286" s="58" t="str" cm="1">
        <f t="array" ref="M286">IFERROR(
IF(OR(M$11="",$H286=""),"",
SUMIFS(収穫記録!$P:$P,収穫記録!$D:$D,M$11,収穫記録!$I:$I,$I$5,収穫記録!$J:$J,$I$6,収穫記録!$F:$F,$H286,収穫記録!$B:$B,"&gt;="&amp;$I$3,収穫記録!$B:$B,"&lt;="&amp;$I$4)
/_xlfn.UNIQUE(_xlfn._xlws.FILTER($G:$G,$F:$F=$I$7))
/IF($I$8="総計",1,$J286/10)
),0)</f>
        <v/>
      </c>
      <c r="N286" s="58" t="str" cm="1">
        <f t="array" ref="N286">IFERROR(
IF(OR(N$11="",$H286=""),"",
SUMIFS(収穫記録!$P:$P,収穫記録!$D:$D,N$11,収穫記録!$I:$I,$I$5,収穫記録!$J:$J,$I$6,収穫記録!$F:$F,$H286,収穫記録!$B:$B,"&gt;="&amp;$I$3,収穫記録!$B:$B,"&lt;="&amp;$I$4)
/_xlfn.UNIQUE(_xlfn._xlws.FILTER($G:$G,$F:$F=$I$7))
/IF($I$8="総計",1,$J286/10)
),0)</f>
        <v/>
      </c>
      <c r="O286" s="58" t="str" cm="1">
        <f t="array" ref="O286">IFERROR(
IF(OR(O$11="",$H286=""),"",
SUMIFS(収穫記録!$P:$P,収穫記録!$D:$D,O$11,収穫記録!$I:$I,$I$5,収穫記録!$J:$J,$I$6,収穫記録!$F:$F,$H286,収穫記録!$B:$B,"&gt;="&amp;$I$3,収穫記録!$B:$B,"&lt;="&amp;$I$4)
/_xlfn.UNIQUE(_xlfn._xlws.FILTER($G:$G,$F:$F=$I$7))
/IF($I$8="総計",1,$J286/10)
),0)</f>
        <v/>
      </c>
      <c r="P286" s="58" t="str" cm="1">
        <f t="array" ref="P286">IFERROR(
IF(OR(P$11="",$H286=""),"",
SUMIFS(収穫記録!$P:$P,収穫記録!$D:$D,P$11,収穫記録!$I:$I,$I$5,収穫記録!$J:$J,$I$6,収穫記録!$F:$F,$H286,収穫記録!$B:$B,"&gt;="&amp;$I$3,収穫記録!$B:$B,"&lt;="&amp;$I$4)
/_xlfn.UNIQUE(_xlfn._xlws.FILTER($G:$G,$F:$F=$I$7))
/IF($I$8="総計",1,$J286/10)
),0)</f>
        <v/>
      </c>
      <c r="Q286" s="58" t="str" cm="1">
        <f t="array" ref="Q286">IFERROR(
IF(OR(Q$11="",$H286=""),"",
SUMIFS(収穫記録!$P:$P,収穫記録!$D:$D,Q$11,収穫記録!$I:$I,$I$5,収穫記録!$J:$J,$I$6,収穫記録!$F:$F,$H286,収穫記録!$B:$B,"&gt;="&amp;$I$3,収穫記録!$B:$B,"&lt;="&amp;$I$4)
/_xlfn.UNIQUE(_xlfn._xlws.FILTER($G:$G,$F:$F=$I$7))
/IF($I$8="総計",1,$J286/10)
),0)</f>
        <v/>
      </c>
      <c r="R286" s="58" t="str" cm="1">
        <f t="array" ref="R286">IFERROR(
IF(OR(R$11="",$H286=""),"",
SUMIFS(収穫記録!$P:$P,収穫記録!$D:$D,R$11,収穫記録!$I:$I,$I$5,収穫記録!$J:$J,$I$6,収穫記録!$F:$F,$H286,収穫記録!$B:$B,"&gt;="&amp;$I$3,収穫記録!$B:$B,"&lt;="&amp;$I$4)
/_xlfn.UNIQUE(_xlfn._xlws.FILTER($G:$G,$F:$F=$I$7))
/IF($I$8="総計",1,$J286/10)
),0)</f>
        <v/>
      </c>
      <c r="S286" s="58" t="str" cm="1">
        <f t="array" ref="S286">IFERROR(
IF(OR(S$11="",$H286=""),"",
SUMIFS(収穫記録!$P:$P,収穫記録!$D:$D,S$11,収穫記録!$I:$I,$I$5,収穫記録!$J:$J,$I$6,収穫記録!$F:$F,$H286,収穫記録!$B:$B,"&gt;="&amp;$I$3,収穫記録!$B:$B,"&lt;="&amp;$I$4)
/_xlfn.UNIQUE(_xlfn._xlws.FILTER($G:$G,$F:$F=$I$7))
/IF($I$8="総計",1,$J286/10)
),0)</f>
        <v/>
      </c>
      <c r="T286" s="58" t="str" cm="1">
        <f t="array" ref="T286">IFERROR(
IF(OR(T$11="",$H286=""),"",
SUMIFS(収穫記録!$P:$P,収穫記録!$D:$D,T$11,収穫記録!$I:$I,$I$5,収穫記録!$J:$J,$I$6,収穫記録!$F:$F,$H286,収穫記録!$B:$B,"&gt;="&amp;$I$3,収穫記録!$B:$B,"&lt;="&amp;$I$4)
/_xlfn.UNIQUE(_xlfn._xlws.FILTER($G:$G,$F:$F=$I$7))
/IF($I$8="総計",1,$J286/10)
),0)</f>
        <v/>
      </c>
      <c r="U286" s="58" t="str" cm="1">
        <f t="array" ref="U286">IFERROR(
IF(OR(U$11="",$H286=""),"",
SUMIFS(収穫記録!$P:$P,収穫記録!$D:$D,U$11,収穫記録!$I:$I,$I$5,収穫記録!$J:$J,$I$6,収穫記録!$F:$F,$H286,収穫記録!$B:$B,"&gt;="&amp;$I$3,収穫記録!$B:$B,"&lt;="&amp;$I$4)
/_xlfn.UNIQUE(_xlfn._xlws.FILTER($G:$G,$F:$F=$I$7))
/IF($I$8="総計",1,$J286/10)
),0)</f>
        <v/>
      </c>
      <c r="V286" s="58" t="str" cm="1">
        <f t="array" ref="V286">IFERROR(
IF(OR(V$11="",$H286=""),"",
SUMIFS(収穫記録!$P:$P,収穫記録!$D:$D,V$11,収穫記録!$I:$I,$I$5,収穫記録!$J:$J,$I$6,収穫記録!$F:$F,$H286,収穫記録!$B:$B,"&gt;="&amp;$I$3,収穫記録!$B:$B,"&lt;="&amp;$I$4)
/_xlfn.UNIQUE(_xlfn._xlws.FILTER($G:$G,$F:$F=$I$7))
/IF($I$8="総計",1,$J286/10)
),0)</f>
        <v/>
      </c>
      <c r="W286" s="58" t="str" cm="1">
        <f t="array" ref="W286">IFERROR(
IF(OR(W$11="",$H286=""),"",
SUMIFS(収穫記録!$P:$P,収穫記録!$D:$D,W$11,収穫記録!$I:$I,$I$5,収穫記録!$J:$J,$I$6,収穫記録!$F:$F,$H286,収穫記録!$B:$B,"&gt;="&amp;$I$3,収穫記録!$B:$B,"&lt;="&amp;$I$4)
/_xlfn.UNIQUE(_xlfn._xlws.FILTER($G:$G,$F:$F=$I$7))
/IF($I$8="総計",1,$J286/10)
),0)</f>
        <v/>
      </c>
    </row>
    <row r="287" spans="8:23">
      <c r="H287" s="27"/>
      <c r="I287" s="30"/>
      <c r="J287" s="57"/>
      <c r="K287" s="46" t="str">
        <f t="shared" si="4"/>
        <v/>
      </c>
      <c r="L287" s="47" cm="1">
        <f t="array" ref="L287">IFERROR(
IF(OR(L$11="",$H287=""),"",
SUMIFS(収穫記録!$P:$P,収穫記録!$D:$D,L$11,収穫記録!$I:$I,$I$5,収穫記録!$J:$J,$I$6,収穫記録!$F:$F,$H287,収穫記録!$B:$B,"&gt;="&amp;$I$3,収穫記録!$B:$B,"&lt;="&amp;$I$4)
/_xlfn.UNIQUE(_xlfn._xlws.FILTER($G:$G,$F:$F=$I$7))
/IF($I$8="総計",1,$J287/10)
),0)</f>
        <v>0</v>
      </c>
      <c r="M287" s="58" t="str" cm="1">
        <f t="array" ref="M287">IFERROR(
IF(OR(M$11="",$H287=""),"",
SUMIFS(収穫記録!$P:$P,収穫記録!$D:$D,M$11,収穫記録!$I:$I,$I$5,収穫記録!$J:$J,$I$6,収穫記録!$F:$F,$H287,収穫記録!$B:$B,"&gt;="&amp;$I$3,収穫記録!$B:$B,"&lt;="&amp;$I$4)
/_xlfn.UNIQUE(_xlfn._xlws.FILTER($G:$G,$F:$F=$I$7))
/IF($I$8="総計",1,$J287/10)
),0)</f>
        <v/>
      </c>
      <c r="N287" s="58" t="str" cm="1">
        <f t="array" ref="N287">IFERROR(
IF(OR(N$11="",$H287=""),"",
SUMIFS(収穫記録!$P:$P,収穫記録!$D:$D,N$11,収穫記録!$I:$I,$I$5,収穫記録!$J:$J,$I$6,収穫記録!$F:$F,$H287,収穫記録!$B:$B,"&gt;="&amp;$I$3,収穫記録!$B:$B,"&lt;="&amp;$I$4)
/_xlfn.UNIQUE(_xlfn._xlws.FILTER($G:$G,$F:$F=$I$7))
/IF($I$8="総計",1,$J287/10)
),0)</f>
        <v/>
      </c>
      <c r="O287" s="58" t="str" cm="1">
        <f t="array" ref="O287">IFERROR(
IF(OR(O$11="",$H287=""),"",
SUMIFS(収穫記録!$P:$P,収穫記録!$D:$D,O$11,収穫記録!$I:$I,$I$5,収穫記録!$J:$J,$I$6,収穫記録!$F:$F,$H287,収穫記録!$B:$B,"&gt;="&amp;$I$3,収穫記録!$B:$B,"&lt;="&amp;$I$4)
/_xlfn.UNIQUE(_xlfn._xlws.FILTER($G:$G,$F:$F=$I$7))
/IF($I$8="総計",1,$J287/10)
),0)</f>
        <v/>
      </c>
      <c r="P287" s="58" t="str" cm="1">
        <f t="array" ref="P287">IFERROR(
IF(OR(P$11="",$H287=""),"",
SUMIFS(収穫記録!$P:$P,収穫記録!$D:$D,P$11,収穫記録!$I:$I,$I$5,収穫記録!$J:$J,$I$6,収穫記録!$F:$F,$H287,収穫記録!$B:$B,"&gt;="&amp;$I$3,収穫記録!$B:$B,"&lt;="&amp;$I$4)
/_xlfn.UNIQUE(_xlfn._xlws.FILTER($G:$G,$F:$F=$I$7))
/IF($I$8="総計",1,$J287/10)
),0)</f>
        <v/>
      </c>
      <c r="Q287" s="58" t="str" cm="1">
        <f t="array" ref="Q287">IFERROR(
IF(OR(Q$11="",$H287=""),"",
SUMIFS(収穫記録!$P:$P,収穫記録!$D:$D,Q$11,収穫記録!$I:$I,$I$5,収穫記録!$J:$J,$I$6,収穫記録!$F:$F,$H287,収穫記録!$B:$B,"&gt;="&amp;$I$3,収穫記録!$B:$B,"&lt;="&amp;$I$4)
/_xlfn.UNIQUE(_xlfn._xlws.FILTER($G:$G,$F:$F=$I$7))
/IF($I$8="総計",1,$J287/10)
),0)</f>
        <v/>
      </c>
      <c r="R287" s="58" t="str" cm="1">
        <f t="array" ref="R287">IFERROR(
IF(OR(R$11="",$H287=""),"",
SUMIFS(収穫記録!$P:$P,収穫記録!$D:$D,R$11,収穫記録!$I:$I,$I$5,収穫記録!$J:$J,$I$6,収穫記録!$F:$F,$H287,収穫記録!$B:$B,"&gt;="&amp;$I$3,収穫記録!$B:$B,"&lt;="&amp;$I$4)
/_xlfn.UNIQUE(_xlfn._xlws.FILTER($G:$G,$F:$F=$I$7))
/IF($I$8="総計",1,$J287/10)
),0)</f>
        <v/>
      </c>
      <c r="S287" s="58" t="str" cm="1">
        <f t="array" ref="S287">IFERROR(
IF(OR(S$11="",$H287=""),"",
SUMIFS(収穫記録!$P:$P,収穫記録!$D:$D,S$11,収穫記録!$I:$I,$I$5,収穫記録!$J:$J,$I$6,収穫記録!$F:$F,$H287,収穫記録!$B:$B,"&gt;="&amp;$I$3,収穫記録!$B:$B,"&lt;="&amp;$I$4)
/_xlfn.UNIQUE(_xlfn._xlws.FILTER($G:$G,$F:$F=$I$7))
/IF($I$8="総計",1,$J287/10)
),0)</f>
        <v/>
      </c>
      <c r="T287" s="58" t="str" cm="1">
        <f t="array" ref="T287">IFERROR(
IF(OR(T$11="",$H287=""),"",
SUMIFS(収穫記録!$P:$P,収穫記録!$D:$D,T$11,収穫記録!$I:$I,$I$5,収穫記録!$J:$J,$I$6,収穫記録!$F:$F,$H287,収穫記録!$B:$B,"&gt;="&amp;$I$3,収穫記録!$B:$B,"&lt;="&amp;$I$4)
/_xlfn.UNIQUE(_xlfn._xlws.FILTER($G:$G,$F:$F=$I$7))
/IF($I$8="総計",1,$J287/10)
),0)</f>
        <v/>
      </c>
      <c r="U287" s="58" t="str" cm="1">
        <f t="array" ref="U287">IFERROR(
IF(OR(U$11="",$H287=""),"",
SUMIFS(収穫記録!$P:$P,収穫記録!$D:$D,U$11,収穫記録!$I:$I,$I$5,収穫記録!$J:$J,$I$6,収穫記録!$F:$F,$H287,収穫記録!$B:$B,"&gt;="&amp;$I$3,収穫記録!$B:$B,"&lt;="&amp;$I$4)
/_xlfn.UNIQUE(_xlfn._xlws.FILTER($G:$G,$F:$F=$I$7))
/IF($I$8="総計",1,$J287/10)
),0)</f>
        <v/>
      </c>
      <c r="V287" s="58" t="str" cm="1">
        <f t="array" ref="V287">IFERROR(
IF(OR(V$11="",$H287=""),"",
SUMIFS(収穫記録!$P:$P,収穫記録!$D:$D,V$11,収穫記録!$I:$I,$I$5,収穫記録!$J:$J,$I$6,収穫記録!$F:$F,$H287,収穫記録!$B:$B,"&gt;="&amp;$I$3,収穫記録!$B:$B,"&lt;="&amp;$I$4)
/_xlfn.UNIQUE(_xlfn._xlws.FILTER($G:$G,$F:$F=$I$7))
/IF($I$8="総計",1,$J287/10)
),0)</f>
        <v/>
      </c>
      <c r="W287" s="58" t="str" cm="1">
        <f t="array" ref="W287">IFERROR(
IF(OR(W$11="",$H287=""),"",
SUMIFS(収穫記録!$P:$P,収穫記録!$D:$D,W$11,収穫記録!$I:$I,$I$5,収穫記録!$J:$J,$I$6,収穫記録!$F:$F,$H287,収穫記録!$B:$B,"&gt;="&amp;$I$3,収穫記録!$B:$B,"&lt;="&amp;$I$4)
/_xlfn.UNIQUE(_xlfn._xlws.FILTER($G:$G,$F:$F=$I$7))
/IF($I$8="総計",1,$J287/10)
),0)</f>
        <v/>
      </c>
    </row>
    <row r="288" spans="8:23">
      <c r="H288" s="27"/>
      <c r="I288" s="30"/>
      <c r="J288" s="57"/>
      <c r="K288" s="46" t="str">
        <f t="shared" si="4"/>
        <v/>
      </c>
      <c r="L288" s="47" cm="1">
        <f t="array" ref="L288">IFERROR(
IF(OR(L$11="",$H288=""),"",
SUMIFS(収穫記録!$P:$P,収穫記録!$D:$D,L$11,収穫記録!$I:$I,$I$5,収穫記録!$J:$J,$I$6,収穫記録!$F:$F,$H288,収穫記録!$B:$B,"&gt;="&amp;$I$3,収穫記録!$B:$B,"&lt;="&amp;$I$4)
/_xlfn.UNIQUE(_xlfn._xlws.FILTER($G:$G,$F:$F=$I$7))
/IF($I$8="総計",1,$J288/10)
),0)</f>
        <v>0</v>
      </c>
      <c r="M288" s="58" t="str" cm="1">
        <f t="array" ref="M288">IFERROR(
IF(OR(M$11="",$H288=""),"",
SUMIFS(収穫記録!$P:$P,収穫記録!$D:$D,M$11,収穫記録!$I:$I,$I$5,収穫記録!$J:$J,$I$6,収穫記録!$F:$F,$H288,収穫記録!$B:$B,"&gt;="&amp;$I$3,収穫記録!$B:$B,"&lt;="&amp;$I$4)
/_xlfn.UNIQUE(_xlfn._xlws.FILTER($G:$G,$F:$F=$I$7))
/IF($I$8="総計",1,$J288/10)
),0)</f>
        <v/>
      </c>
      <c r="N288" s="58" t="str" cm="1">
        <f t="array" ref="N288">IFERROR(
IF(OR(N$11="",$H288=""),"",
SUMIFS(収穫記録!$P:$P,収穫記録!$D:$D,N$11,収穫記録!$I:$I,$I$5,収穫記録!$J:$J,$I$6,収穫記録!$F:$F,$H288,収穫記録!$B:$B,"&gt;="&amp;$I$3,収穫記録!$B:$B,"&lt;="&amp;$I$4)
/_xlfn.UNIQUE(_xlfn._xlws.FILTER($G:$G,$F:$F=$I$7))
/IF($I$8="総計",1,$J288/10)
),0)</f>
        <v/>
      </c>
      <c r="O288" s="58" t="str" cm="1">
        <f t="array" ref="O288">IFERROR(
IF(OR(O$11="",$H288=""),"",
SUMIFS(収穫記録!$P:$P,収穫記録!$D:$D,O$11,収穫記録!$I:$I,$I$5,収穫記録!$J:$J,$I$6,収穫記録!$F:$F,$H288,収穫記録!$B:$B,"&gt;="&amp;$I$3,収穫記録!$B:$B,"&lt;="&amp;$I$4)
/_xlfn.UNIQUE(_xlfn._xlws.FILTER($G:$G,$F:$F=$I$7))
/IF($I$8="総計",1,$J288/10)
),0)</f>
        <v/>
      </c>
      <c r="P288" s="58" t="str" cm="1">
        <f t="array" ref="P288">IFERROR(
IF(OR(P$11="",$H288=""),"",
SUMIFS(収穫記録!$P:$P,収穫記録!$D:$D,P$11,収穫記録!$I:$I,$I$5,収穫記録!$J:$J,$I$6,収穫記録!$F:$F,$H288,収穫記録!$B:$B,"&gt;="&amp;$I$3,収穫記録!$B:$B,"&lt;="&amp;$I$4)
/_xlfn.UNIQUE(_xlfn._xlws.FILTER($G:$G,$F:$F=$I$7))
/IF($I$8="総計",1,$J288/10)
),0)</f>
        <v/>
      </c>
      <c r="Q288" s="58" t="str" cm="1">
        <f t="array" ref="Q288">IFERROR(
IF(OR(Q$11="",$H288=""),"",
SUMIFS(収穫記録!$P:$P,収穫記録!$D:$D,Q$11,収穫記録!$I:$I,$I$5,収穫記録!$J:$J,$I$6,収穫記録!$F:$F,$H288,収穫記録!$B:$B,"&gt;="&amp;$I$3,収穫記録!$B:$B,"&lt;="&amp;$I$4)
/_xlfn.UNIQUE(_xlfn._xlws.FILTER($G:$G,$F:$F=$I$7))
/IF($I$8="総計",1,$J288/10)
),0)</f>
        <v/>
      </c>
      <c r="R288" s="58" t="str" cm="1">
        <f t="array" ref="R288">IFERROR(
IF(OR(R$11="",$H288=""),"",
SUMIFS(収穫記録!$P:$P,収穫記録!$D:$D,R$11,収穫記録!$I:$I,$I$5,収穫記録!$J:$J,$I$6,収穫記録!$F:$F,$H288,収穫記録!$B:$B,"&gt;="&amp;$I$3,収穫記録!$B:$B,"&lt;="&amp;$I$4)
/_xlfn.UNIQUE(_xlfn._xlws.FILTER($G:$G,$F:$F=$I$7))
/IF($I$8="総計",1,$J288/10)
),0)</f>
        <v/>
      </c>
      <c r="S288" s="58" t="str" cm="1">
        <f t="array" ref="S288">IFERROR(
IF(OR(S$11="",$H288=""),"",
SUMIFS(収穫記録!$P:$P,収穫記録!$D:$D,S$11,収穫記録!$I:$I,$I$5,収穫記録!$J:$J,$I$6,収穫記録!$F:$F,$H288,収穫記録!$B:$B,"&gt;="&amp;$I$3,収穫記録!$B:$B,"&lt;="&amp;$I$4)
/_xlfn.UNIQUE(_xlfn._xlws.FILTER($G:$G,$F:$F=$I$7))
/IF($I$8="総計",1,$J288/10)
),0)</f>
        <v/>
      </c>
      <c r="T288" s="58" t="str" cm="1">
        <f t="array" ref="T288">IFERROR(
IF(OR(T$11="",$H288=""),"",
SUMIFS(収穫記録!$P:$P,収穫記録!$D:$D,T$11,収穫記録!$I:$I,$I$5,収穫記録!$J:$J,$I$6,収穫記録!$F:$F,$H288,収穫記録!$B:$B,"&gt;="&amp;$I$3,収穫記録!$B:$B,"&lt;="&amp;$I$4)
/_xlfn.UNIQUE(_xlfn._xlws.FILTER($G:$G,$F:$F=$I$7))
/IF($I$8="総計",1,$J288/10)
),0)</f>
        <v/>
      </c>
      <c r="U288" s="58" t="str" cm="1">
        <f t="array" ref="U288">IFERROR(
IF(OR(U$11="",$H288=""),"",
SUMIFS(収穫記録!$P:$P,収穫記録!$D:$D,U$11,収穫記録!$I:$I,$I$5,収穫記録!$J:$J,$I$6,収穫記録!$F:$F,$H288,収穫記録!$B:$B,"&gt;="&amp;$I$3,収穫記録!$B:$B,"&lt;="&amp;$I$4)
/_xlfn.UNIQUE(_xlfn._xlws.FILTER($G:$G,$F:$F=$I$7))
/IF($I$8="総計",1,$J288/10)
),0)</f>
        <v/>
      </c>
      <c r="V288" s="58" t="str" cm="1">
        <f t="array" ref="V288">IFERROR(
IF(OR(V$11="",$H288=""),"",
SUMIFS(収穫記録!$P:$P,収穫記録!$D:$D,V$11,収穫記録!$I:$I,$I$5,収穫記録!$J:$J,$I$6,収穫記録!$F:$F,$H288,収穫記録!$B:$B,"&gt;="&amp;$I$3,収穫記録!$B:$B,"&lt;="&amp;$I$4)
/_xlfn.UNIQUE(_xlfn._xlws.FILTER($G:$G,$F:$F=$I$7))
/IF($I$8="総計",1,$J288/10)
),0)</f>
        <v/>
      </c>
      <c r="W288" s="58" t="str" cm="1">
        <f t="array" ref="W288">IFERROR(
IF(OR(W$11="",$H288=""),"",
SUMIFS(収穫記録!$P:$P,収穫記録!$D:$D,W$11,収穫記録!$I:$I,$I$5,収穫記録!$J:$J,$I$6,収穫記録!$F:$F,$H288,収穫記録!$B:$B,"&gt;="&amp;$I$3,収穫記録!$B:$B,"&lt;="&amp;$I$4)
/_xlfn.UNIQUE(_xlfn._xlws.FILTER($G:$G,$F:$F=$I$7))
/IF($I$8="総計",1,$J288/10)
),0)</f>
        <v/>
      </c>
    </row>
    <row r="289" spans="8:23">
      <c r="H289" s="27"/>
      <c r="I289" s="30"/>
      <c r="J289" s="57"/>
      <c r="K289" s="46" t="str">
        <f t="shared" si="4"/>
        <v/>
      </c>
      <c r="L289" s="47" cm="1">
        <f t="array" ref="L289">IFERROR(
IF(OR(L$11="",$H289=""),"",
SUMIFS(収穫記録!$P:$P,収穫記録!$D:$D,L$11,収穫記録!$I:$I,$I$5,収穫記録!$J:$J,$I$6,収穫記録!$F:$F,$H289,収穫記録!$B:$B,"&gt;="&amp;$I$3,収穫記録!$B:$B,"&lt;="&amp;$I$4)
/_xlfn.UNIQUE(_xlfn._xlws.FILTER($G:$G,$F:$F=$I$7))
/IF($I$8="総計",1,$J289/10)
),0)</f>
        <v>0</v>
      </c>
      <c r="M289" s="58" t="str" cm="1">
        <f t="array" ref="M289">IFERROR(
IF(OR(M$11="",$H289=""),"",
SUMIFS(収穫記録!$P:$P,収穫記録!$D:$D,M$11,収穫記録!$I:$I,$I$5,収穫記録!$J:$J,$I$6,収穫記録!$F:$F,$H289,収穫記録!$B:$B,"&gt;="&amp;$I$3,収穫記録!$B:$B,"&lt;="&amp;$I$4)
/_xlfn.UNIQUE(_xlfn._xlws.FILTER($G:$G,$F:$F=$I$7))
/IF($I$8="総計",1,$J289/10)
),0)</f>
        <v/>
      </c>
      <c r="N289" s="58" t="str" cm="1">
        <f t="array" ref="N289">IFERROR(
IF(OR(N$11="",$H289=""),"",
SUMIFS(収穫記録!$P:$P,収穫記録!$D:$D,N$11,収穫記録!$I:$I,$I$5,収穫記録!$J:$J,$I$6,収穫記録!$F:$F,$H289,収穫記録!$B:$B,"&gt;="&amp;$I$3,収穫記録!$B:$B,"&lt;="&amp;$I$4)
/_xlfn.UNIQUE(_xlfn._xlws.FILTER($G:$G,$F:$F=$I$7))
/IF($I$8="総計",1,$J289/10)
),0)</f>
        <v/>
      </c>
      <c r="O289" s="58" t="str" cm="1">
        <f t="array" ref="O289">IFERROR(
IF(OR(O$11="",$H289=""),"",
SUMIFS(収穫記録!$P:$P,収穫記録!$D:$D,O$11,収穫記録!$I:$I,$I$5,収穫記録!$J:$J,$I$6,収穫記録!$F:$F,$H289,収穫記録!$B:$B,"&gt;="&amp;$I$3,収穫記録!$B:$B,"&lt;="&amp;$I$4)
/_xlfn.UNIQUE(_xlfn._xlws.FILTER($G:$G,$F:$F=$I$7))
/IF($I$8="総計",1,$J289/10)
),0)</f>
        <v/>
      </c>
      <c r="P289" s="58" t="str" cm="1">
        <f t="array" ref="P289">IFERROR(
IF(OR(P$11="",$H289=""),"",
SUMIFS(収穫記録!$P:$P,収穫記録!$D:$D,P$11,収穫記録!$I:$I,$I$5,収穫記録!$J:$J,$I$6,収穫記録!$F:$F,$H289,収穫記録!$B:$B,"&gt;="&amp;$I$3,収穫記録!$B:$B,"&lt;="&amp;$I$4)
/_xlfn.UNIQUE(_xlfn._xlws.FILTER($G:$G,$F:$F=$I$7))
/IF($I$8="総計",1,$J289/10)
),0)</f>
        <v/>
      </c>
      <c r="Q289" s="58" t="str" cm="1">
        <f t="array" ref="Q289">IFERROR(
IF(OR(Q$11="",$H289=""),"",
SUMIFS(収穫記録!$P:$P,収穫記録!$D:$D,Q$11,収穫記録!$I:$I,$I$5,収穫記録!$J:$J,$I$6,収穫記録!$F:$F,$H289,収穫記録!$B:$B,"&gt;="&amp;$I$3,収穫記録!$B:$B,"&lt;="&amp;$I$4)
/_xlfn.UNIQUE(_xlfn._xlws.FILTER($G:$G,$F:$F=$I$7))
/IF($I$8="総計",1,$J289/10)
),0)</f>
        <v/>
      </c>
      <c r="R289" s="58" t="str" cm="1">
        <f t="array" ref="R289">IFERROR(
IF(OR(R$11="",$H289=""),"",
SUMIFS(収穫記録!$P:$P,収穫記録!$D:$D,R$11,収穫記録!$I:$I,$I$5,収穫記録!$J:$J,$I$6,収穫記録!$F:$F,$H289,収穫記録!$B:$B,"&gt;="&amp;$I$3,収穫記録!$B:$B,"&lt;="&amp;$I$4)
/_xlfn.UNIQUE(_xlfn._xlws.FILTER($G:$G,$F:$F=$I$7))
/IF($I$8="総計",1,$J289/10)
),0)</f>
        <v/>
      </c>
      <c r="S289" s="58" t="str" cm="1">
        <f t="array" ref="S289">IFERROR(
IF(OR(S$11="",$H289=""),"",
SUMIFS(収穫記録!$P:$P,収穫記録!$D:$D,S$11,収穫記録!$I:$I,$I$5,収穫記録!$J:$J,$I$6,収穫記録!$F:$F,$H289,収穫記録!$B:$B,"&gt;="&amp;$I$3,収穫記録!$B:$B,"&lt;="&amp;$I$4)
/_xlfn.UNIQUE(_xlfn._xlws.FILTER($G:$G,$F:$F=$I$7))
/IF($I$8="総計",1,$J289/10)
),0)</f>
        <v/>
      </c>
      <c r="T289" s="58" t="str" cm="1">
        <f t="array" ref="T289">IFERROR(
IF(OR(T$11="",$H289=""),"",
SUMIFS(収穫記録!$P:$P,収穫記録!$D:$D,T$11,収穫記録!$I:$I,$I$5,収穫記録!$J:$J,$I$6,収穫記録!$F:$F,$H289,収穫記録!$B:$B,"&gt;="&amp;$I$3,収穫記録!$B:$B,"&lt;="&amp;$I$4)
/_xlfn.UNIQUE(_xlfn._xlws.FILTER($G:$G,$F:$F=$I$7))
/IF($I$8="総計",1,$J289/10)
),0)</f>
        <v/>
      </c>
      <c r="U289" s="58" t="str" cm="1">
        <f t="array" ref="U289">IFERROR(
IF(OR(U$11="",$H289=""),"",
SUMIFS(収穫記録!$P:$P,収穫記録!$D:$D,U$11,収穫記録!$I:$I,$I$5,収穫記録!$J:$J,$I$6,収穫記録!$F:$F,$H289,収穫記録!$B:$B,"&gt;="&amp;$I$3,収穫記録!$B:$B,"&lt;="&amp;$I$4)
/_xlfn.UNIQUE(_xlfn._xlws.FILTER($G:$G,$F:$F=$I$7))
/IF($I$8="総計",1,$J289/10)
),0)</f>
        <v/>
      </c>
      <c r="V289" s="58" t="str" cm="1">
        <f t="array" ref="V289">IFERROR(
IF(OR(V$11="",$H289=""),"",
SUMIFS(収穫記録!$P:$P,収穫記録!$D:$D,V$11,収穫記録!$I:$I,$I$5,収穫記録!$J:$J,$I$6,収穫記録!$F:$F,$H289,収穫記録!$B:$B,"&gt;="&amp;$I$3,収穫記録!$B:$B,"&lt;="&amp;$I$4)
/_xlfn.UNIQUE(_xlfn._xlws.FILTER($G:$G,$F:$F=$I$7))
/IF($I$8="総計",1,$J289/10)
),0)</f>
        <v/>
      </c>
      <c r="W289" s="58" t="str" cm="1">
        <f t="array" ref="W289">IFERROR(
IF(OR(W$11="",$H289=""),"",
SUMIFS(収穫記録!$P:$P,収穫記録!$D:$D,W$11,収穫記録!$I:$I,$I$5,収穫記録!$J:$J,$I$6,収穫記録!$F:$F,$H289,収穫記録!$B:$B,"&gt;="&amp;$I$3,収穫記録!$B:$B,"&lt;="&amp;$I$4)
/_xlfn.UNIQUE(_xlfn._xlws.FILTER($G:$G,$F:$F=$I$7))
/IF($I$8="総計",1,$J289/10)
),0)</f>
        <v/>
      </c>
    </row>
    <row r="290" spans="8:23">
      <c r="H290" s="27"/>
      <c r="I290" s="30"/>
      <c r="J290" s="57"/>
      <c r="K290" s="46" t="str">
        <f t="shared" si="4"/>
        <v/>
      </c>
      <c r="L290" s="47" cm="1">
        <f t="array" ref="L290">IFERROR(
IF(OR(L$11="",$H290=""),"",
SUMIFS(収穫記録!$P:$P,収穫記録!$D:$D,L$11,収穫記録!$I:$I,$I$5,収穫記録!$J:$J,$I$6,収穫記録!$F:$F,$H290,収穫記録!$B:$B,"&gt;="&amp;$I$3,収穫記録!$B:$B,"&lt;="&amp;$I$4)
/_xlfn.UNIQUE(_xlfn._xlws.FILTER($G:$G,$F:$F=$I$7))
/IF($I$8="総計",1,$J290/10)
),0)</f>
        <v>0</v>
      </c>
      <c r="M290" s="58" t="str" cm="1">
        <f t="array" ref="M290">IFERROR(
IF(OR(M$11="",$H290=""),"",
SUMIFS(収穫記録!$P:$P,収穫記録!$D:$D,M$11,収穫記録!$I:$I,$I$5,収穫記録!$J:$J,$I$6,収穫記録!$F:$F,$H290,収穫記録!$B:$B,"&gt;="&amp;$I$3,収穫記録!$B:$B,"&lt;="&amp;$I$4)
/_xlfn.UNIQUE(_xlfn._xlws.FILTER($G:$G,$F:$F=$I$7))
/IF($I$8="総計",1,$J290/10)
),0)</f>
        <v/>
      </c>
      <c r="N290" s="58" t="str" cm="1">
        <f t="array" ref="N290">IFERROR(
IF(OR(N$11="",$H290=""),"",
SUMIFS(収穫記録!$P:$P,収穫記録!$D:$D,N$11,収穫記録!$I:$I,$I$5,収穫記録!$J:$J,$I$6,収穫記録!$F:$F,$H290,収穫記録!$B:$B,"&gt;="&amp;$I$3,収穫記録!$B:$B,"&lt;="&amp;$I$4)
/_xlfn.UNIQUE(_xlfn._xlws.FILTER($G:$G,$F:$F=$I$7))
/IF($I$8="総計",1,$J290/10)
),0)</f>
        <v/>
      </c>
      <c r="O290" s="58" t="str" cm="1">
        <f t="array" ref="O290">IFERROR(
IF(OR(O$11="",$H290=""),"",
SUMIFS(収穫記録!$P:$P,収穫記録!$D:$D,O$11,収穫記録!$I:$I,$I$5,収穫記録!$J:$J,$I$6,収穫記録!$F:$F,$H290,収穫記録!$B:$B,"&gt;="&amp;$I$3,収穫記録!$B:$B,"&lt;="&amp;$I$4)
/_xlfn.UNIQUE(_xlfn._xlws.FILTER($G:$G,$F:$F=$I$7))
/IF($I$8="総計",1,$J290/10)
),0)</f>
        <v/>
      </c>
      <c r="P290" s="58" t="str" cm="1">
        <f t="array" ref="P290">IFERROR(
IF(OR(P$11="",$H290=""),"",
SUMIFS(収穫記録!$P:$P,収穫記録!$D:$D,P$11,収穫記録!$I:$I,$I$5,収穫記録!$J:$J,$I$6,収穫記録!$F:$F,$H290,収穫記録!$B:$B,"&gt;="&amp;$I$3,収穫記録!$B:$B,"&lt;="&amp;$I$4)
/_xlfn.UNIQUE(_xlfn._xlws.FILTER($G:$G,$F:$F=$I$7))
/IF($I$8="総計",1,$J290/10)
),0)</f>
        <v/>
      </c>
      <c r="Q290" s="58" t="str" cm="1">
        <f t="array" ref="Q290">IFERROR(
IF(OR(Q$11="",$H290=""),"",
SUMIFS(収穫記録!$P:$P,収穫記録!$D:$D,Q$11,収穫記録!$I:$I,$I$5,収穫記録!$J:$J,$I$6,収穫記録!$F:$F,$H290,収穫記録!$B:$B,"&gt;="&amp;$I$3,収穫記録!$B:$B,"&lt;="&amp;$I$4)
/_xlfn.UNIQUE(_xlfn._xlws.FILTER($G:$G,$F:$F=$I$7))
/IF($I$8="総計",1,$J290/10)
),0)</f>
        <v/>
      </c>
      <c r="R290" s="58" t="str" cm="1">
        <f t="array" ref="R290">IFERROR(
IF(OR(R$11="",$H290=""),"",
SUMIFS(収穫記録!$P:$P,収穫記録!$D:$D,R$11,収穫記録!$I:$I,$I$5,収穫記録!$J:$J,$I$6,収穫記録!$F:$F,$H290,収穫記録!$B:$B,"&gt;="&amp;$I$3,収穫記録!$B:$B,"&lt;="&amp;$I$4)
/_xlfn.UNIQUE(_xlfn._xlws.FILTER($G:$G,$F:$F=$I$7))
/IF($I$8="総計",1,$J290/10)
),0)</f>
        <v/>
      </c>
      <c r="S290" s="58" t="str" cm="1">
        <f t="array" ref="S290">IFERROR(
IF(OR(S$11="",$H290=""),"",
SUMIFS(収穫記録!$P:$P,収穫記録!$D:$D,S$11,収穫記録!$I:$I,$I$5,収穫記録!$J:$J,$I$6,収穫記録!$F:$F,$H290,収穫記録!$B:$B,"&gt;="&amp;$I$3,収穫記録!$B:$B,"&lt;="&amp;$I$4)
/_xlfn.UNIQUE(_xlfn._xlws.FILTER($G:$G,$F:$F=$I$7))
/IF($I$8="総計",1,$J290/10)
),0)</f>
        <v/>
      </c>
      <c r="T290" s="58" t="str" cm="1">
        <f t="array" ref="T290">IFERROR(
IF(OR(T$11="",$H290=""),"",
SUMIFS(収穫記録!$P:$P,収穫記録!$D:$D,T$11,収穫記録!$I:$I,$I$5,収穫記録!$J:$J,$I$6,収穫記録!$F:$F,$H290,収穫記録!$B:$B,"&gt;="&amp;$I$3,収穫記録!$B:$B,"&lt;="&amp;$I$4)
/_xlfn.UNIQUE(_xlfn._xlws.FILTER($G:$G,$F:$F=$I$7))
/IF($I$8="総計",1,$J290/10)
),0)</f>
        <v/>
      </c>
      <c r="U290" s="58" t="str" cm="1">
        <f t="array" ref="U290">IFERROR(
IF(OR(U$11="",$H290=""),"",
SUMIFS(収穫記録!$P:$P,収穫記録!$D:$D,U$11,収穫記録!$I:$I,$I$5,収穫記録!$J:$J,$I$6,収穫記録!$F:$F,$H290,収穫記録!$B:$B,"&gt;="&amp;$I$3,収穫記録!$B:$B,"&lt;="&amp;$I$4)
/_xlfn.UNIQUE(_xlfn._xlws.FILTER($G:$G,$F:$F=$I$7))
/IF($I$8="総計",1,$J290/10)
),0)</f>
        <v/>
      </c>
      <c r="V290" s="58" t="str" cm="1">
        <f t="array" ref="V290">IFERROR(
IF(OR(V$11="",$H290=""),"",
SUMIFS(収穫記録!$P:$P,収穫記録!$D:$D,V$11,収穫記録!$I:$I,$I$5,収穫記録!$J:$J,$I$6,収穫記録!$F:$F,$H290,収穫記録!$B:$B,"&gt;="&amp;$I$3,収穫記録!$B:$B,"&lt;="&amp;$I$4)
/_xlfn.UNIQUE(_xlfn._xlws.FILTER($G:$G,$F:$F=$I$7))
/IF($I$8="総計",1,$J290/10)
),0)</f>
        <v/>
      </c>
      <c r="W290" s="58" t="str" cm="1">
        <f t="array" ref="W290">IFERROR(
IF(OR(W$11="",$H290=""),"",
SUMIFS(収穫記録!$P:$P,収穫記録!$D:$D,W$11,収穫記録!$I:$I,$I$5,収穫記録!$J:$J,$I$6,収穫記録!$F:$F,$H290,収穫記録!$B:$B,"&gt;="&amp;$I$3,収穫記録!$B:$B,"&lt;="&amp;$I$4)
/_xlfn.UNIQUE(_xlfn._xlws.FILTER($G:$G,$F:$F=$I$7))
/IF($I$8="総計",1,$J290/10)
),0)</f>
        <v/>
      </c>
    </row>
    <row r="291" spans="8:23">
      <c r="H291" s="27"/>
      <c r="I291" s="30"/>
      <c r="J291" s="57"/>
      <c r="K291" s="46" t="str">
        <f t="shared" si="4"/>
        <v/>
      </c>
      <c r="L291" s="47" cm="1">
        <f t="array" ref="L291">IFERROR(
IF(OR(L$11="",$H291=""),"",
SUMIFS(収穫記録!$P:$P,収穫記録!$D:$D,L$11,収穫記録!$I:$I,$I$5,収穫記録!$J:$J,$I$6,収穫記録!$F:$F,$H291,収穫記録!$B:$B,"&gt;="&amp;$I$3,収穫記録!$B:$B,"&lt;="&amp;$I$4)
/_xlfn.UNIQUE(_xlfn._xlws.FILTER($G:$G,$F:$F=$I$7))
/IF($I$8="総計",1,$J291/10)
),0)</f>
        <v>0</v>
      </c>
      <c r="M291" s="58" t="str" cm="1">
        <f t="array" ref="M291">IFERROR(
IF(OR(M$11="",$H291=""),"",
SUMIFS(収穫記録!$P:$P,収穫記録!$D:$D,M$11,収穫記録!$I:$I,$I$5,収穫記録!$J:$J,$I$6,収穫記録!$F:$F,$H291,収穫記録!$B:$B,"&gt;="&amp;$I$3,収穫記録!$B:$B,"&lt;="&amp;$I$4)
/_xlfn.UNIQUE(_xlfn._xlws.FILTER($G:$G,$F:$F=$I$7))
/IF($I$8="総計",1,$J291/10)
),0)</f>
        <v/>
      </c>
      <c r="N291" s="58" t="str" cm="1">
        <f t="array" ref="N291">IFERROR(
IF(OR(N$11="",$H291=""),"",
SUMIFS(収穫記録!$P:$P,収穫記録!$D:$D,N$11,収穫記録!$I:$I,$I$5,収穫記録!$J:$J,$I$6,収穫記録!$F:$F,$H291,収穫記録!$B:$B,"&gt;="&amp;$I$3,収穫記録!$B:$B,"&lt;="&amp;$I$4)
/_xlfn.UNIQUE(_xlfn._xlws.FILTER($G:$G,$F:$F=$I$7))
/IF($I$8="総計",1,$J291/10)
),0)</f>
        <v/>
      </c>
      <c r="O291" s="58" t="str" cm="1">
        <f t="array" ref="O291">IFERROR(
IF(OR(O$11="",$H291=""),"",
SUMIFS(収穫記録!$P:$P,収穫記録!$D:$D,O$11,収穫記録!$I:$I,$I$5,収穫記録!$J:$J,$I$6,収穫記録!$F:$F,$H291,収穫記録!$B:$B,"&gt;="&amp;$I$3,収穫記録!$B:$B,"&lt;="&amp;$I$4)
/_xlfn.UNIQUE(_xlfn._xlws.FILTER($G:$G,$F:$F=$I$7))
/IF($I$8="総計",1,$J291/10)
),0)</f>
        <v/>
      </c>
      <c r="P291" s="58" t="str" cm="1">
        <f t="array" ref="P291">IFERROR(
IF(OR(P$11="",$H291=""),"",
SUMIFS(収穫記録!$P:$P,収穫記録!$D:$D,P$11,収穫記録!$I:$I,$I$5,収穫記録!$J:$J,$I$6,収穫記録!$F:$F,$H291,収穫記録!$B:$B,"&gt;="&amp;$I$3,収穫記録!$B:$B,"&lt;="&amp;$I$4)
/_xlfn.UNIQUE(_xlfn._xlws.FILTER($G:$G,$F:$F=$I$7))
/IF($I$8="総計",1,$J291/10)
),0)</f>
        <v/>
      </c>
      <c r="Q291" s="58" t="str" cm="1">
        <f t="array" ref="Q291">IFERROR(
IF(OR(Q$11="",$H291=""),"",
SUMIFS(収穫記録!$P:$P,収穫記録!$D:$D,Q$11,収穫記録!$I:$I,$I$5,収穫記録!$J:$J,$I$6,収穫記録!$F:$F,$H291,収穫記録!$B:$B,"&gt;="&amp;$I$3,収穫記録!$B:$B,"&lt;="&amp;$I$4)
/_xlfn.UNIQUE(_xlfn._xlws.FILTER($G:$G,$F:$F=$I$7))
/IF($I$8="総計",1,$J291/10)
),0)</f>
        <v/>
      </c>
      <c r="R291" s="58" t="str" cm="1">
        <f t="array" ref="R291">IFERROR(
IF(OR(R$11="",$H291=""),"",
SUMIFS(収穫記録!$P:$P,収穫記録!$D:$D,R$11,収穫記録!$I:$I,$I$5,収穫記録!$J:$J,$I$6,収穫記録!$F:$F,$H291,収穫記録!$B:$B,"&gt;="&amp;$I$3,収穫記録!$B:$B,"&lt;="&amp;$I$4)
/_xlfn.UNIQUE(_xlfn._xlws.FILTER($G:$G,$F:$F=$I$7))
/IF($I$8="総計",1,$J291/10)
),0)</f>
        <v/>
      </c>
      <c r="S291" s="58" t="str" cm="1">
        <f t="array" ref="S291">IFERROR(
IF(OR(S$11="",$H291=""),"",
SUMIFS(収穫記録!$P:$P,収穫記録!$D:$D,S$11,収穫記録!$I:$I,$I$5,収穫記録!$J:$J,$I$6,収穫記録!$F:$F,$H291,収穫記録!$B:$B,"&gt;="&amp;$I$3,収穫記録!$B:$B,"&lt;="&amp;$I$4)
/_xlfn.UNIQUE(_xlfn._xlws.FILTER($G:$G,$F:$F=$I$7))
/IF($I$8="総計",1,$J291/10)
),0)</f>
        <v/>
      </c>
      <c r="T291" s="58" t="str" cm="1">
        <f t="array" ref="T291">IFERROR(
IF(OR(T$11="",$H291=""),"",
SUMIFS(収穫記録!$P:$P,収穫記録!$D:$D,T$11,収穫記録!$I:$I,$I$5,収穫記録!$J:$J,$I$6,収穫記録!$F:$F,$H291,収穫記録!$B:$B,"&gt;="&amp;$I$3,収穫記録!$B:$B,"&lt;="&amp;$I$4)
/_xlfn.UNIQUE(_xlfn._xlws.FILTER($G:$G,$F:$F=$I$7))
/IF($I$8="総計",1,$J291/10)
),0)</f>
        <v/>
      </c>
      <c r="U291" s="58" t="str" cm="1">
        <f t="array" ref="U291">IFERROR(
IF(OR(U$11="",$H291=""),"",
SUMIFS(収穫記録!$P:$P,収穫記録!$D:$D,U$11,収穫記録!$I:$I,$I$5,収穫記録!$J:$J,$I$6,収穫記録!$F:$F,$H291,収穫記録!$B:$B,"&gt;="&amp;$I$3,収穫記録!$B:$B,"&lt;="&amp;$I$4)
/_xlfn.UNIQUE(_xlfn._xlws.FILTER($G:$G,$F:$F=$I$7))
/IF($I$8="総計",1,$J291/10)
),0)</f>
        <v/>
      </c>
      <c r="V291" s="58" t="str" cm="1">
        <f t="array" ref="V291">IFERROR(
IF(OR(V$11="",$H291=""),"",
SUMIFS(収穫記録!$P:$P,収穫記録!$D:$D,V$11,収穫記録!$I:$I,$I$5,収穫記録!$J:$J,$I$6,収穫記録!$F:$F,$H291,収穫記録!$B:$B,"&gt;="&amp;$I$3,収穫記録!$B:$B,"&lt;="&amp;$I$4)
/_xlfn.UNIQUE(_xlfn._xlws.FILTER($G:$G,$F:$F=$I$7))
/IF($I$8="総計",1,$J291/10)
),0)</f>
        <v/>
      </c>
      <c r="W291" s="58" t="str" cm="1">
        <f t="array" ref="W291">IFERROR(
IF(OR(W$11="",$H291=""),"",
SUMIFS(収穫記録!$P:$P,収穫記録!$D:$D,W$11,収穫記録!$I:$I,$I$5,収穫記録!$J:$J,$I$6,収穫記録!$F:$F,$H291,収穫記録!$B:$B,"&gt;="&amp;$I$3,収穫記録!$B:$B,"&lt;="&amp;$I$4)
/_xlfn.UNIQUE(_xlfn._xlws.FILTER($G:$G,$F:$F=$I$7))
/IF($I$8="総計",1,$J291/10)
),0)</f>
        <v/>
      </c>
    </row>
    <row r="292" spans="8:23">
      <c r="H292" s="27"/>
      <c r="I292" s="30"/>
      <c r="J292" s="57"/>
      <c r="K292" s="46" t="str">
        <f t="shared" si="4"/>
        <v/>
      </c>
      <c r="L292" s="47" cm="1">
        <f t="array" ref="L292">IFERROR(
IF(OR(L$11="",$H292=""),"",
SUMIFS(収穫記録!$P:$P,収穫記録!$D:$D,L$11,収穫記録!$I:$I,$I$5,収穫記録!$J:$J,$I$6,収穫記録!$F:$F,$H292,収穫記録!$B:$B,"&gt;="&amp;$I$3,収穫記録!$B:$B,"&lt;="&amp;$I$4)
/_xlfn.UNIQUE(_xlfn._xlws.FILTER($G:$G,$F:$F=$I$7))
/IF($I$8="総計",1,$J292/10)
),0)</f>
        <v>0</v>
      </c>
      <c r="M292" s="58" t="str" cm="1">
        <f t="array" ref="M292">IFERROR(
IF(OR(M$11="",$H292=""),"",
SUMIFS(収穫記録!$P:$P,収穫記録!$D:$D,M$11,収穫記録!$I:$I,$I$5,収穫記録!$J:$J,$I$6,収穫記録!$F:$F,$H292,収穫記録!$B:$B,"&gt;="&amp;$I$3,収穫記録!$B:$B,"&lt;="&amp;$I$4)
/_xlfn.UNIQUE(_xlfn._xlws.FILTER($G:$G,$F:$F=$I$7))
/IF($I$8="総計",1,$J292/10)
),0)</f>
        <v/>
      </c>
      <c r="N292" s="58" t="str" cm="1">
        <f t="array" ref="N292">IFERROR(
IF(OR(N$11="",$H292=""),"",
SUMIFS(収穫記録!$P:$P,収穫記録!$D:$D,N$11,収穫記録!$I:$I,$I$5,収穫記録!$J:$J,$I$6,収穫記録!$F:$F,$H292,収穫記録!$B:$B,"&gt;="&amp;$I$3,収穫記録!$B:$B,"&lt;="&amp;$I$4)
/_xlfn.UNIQUE(_xlfn._xlws.FILTER($G:$G,$F:$F=$I$7))
/IF($I$8="総計",1,$J292/10)
),0)</f>
        <v/>
      </c>
      <c r="O292" s="58" t="str" cm="1">
        <f t="array" ref="O292">IFERROR(
IF(OR(O$11="",$H292=""),"",
SUMIFS(収穫記録!$P:$P,収穫記録!$D:$D,O$11,収穫記録!$I:$I,$I$5,収穫記録!$J:$J,$I$6,収穫記録!$F:$F,$H292,収穫記録!$B:$B,"&gt;="&amp;$I$3,収穫記録!$B:$B,"&lt;="&amp;$I$4)
/_xlfn.UNIQUE(_xlfn._xlws.FILTER($G:$G,$F:$F=$I$7))
/IF($I$8="総計",1,$J292/10)
),0)</f>
        <v/>
      </c>
      <c r="P292" s="58" t="str" cm="1">
        <f t="array" ref="P292">IFERROR(
IF(OR(P$11="",$H292=""),"",
SUMIFS(収穫記録!$P:$P,収穫記録!$D:$D,P$11,収穫記録!$I:$I,$I$5,収穫記録!$J:$J,$I$6,収穫記録!$F:$F,$H292,収穫記録!$B:$B,"&gt;="&amp;$I$3,収穫記録!$B:$B,"&lt;="&amp;$I$4)
/_xlfn.UNIQUE(_xlfn._xlws.FILTER($G:$G,$F:$F=$I$7))
/IF($I$8="総計",1,$J292/10)
),0)</f>
        <v/>
      </c>
      <c r="Q292" s="58" t="str" cm="1">
        <f t="array" ref="Q292">IFERROR(
IF(OR(Q$11="",$H292=""),"",
SUMIFS(収穫記録!$P:$P,収穫記録!$D:$D,Q$11,収穫記録!$I:$I,$I$5,収穫記録!$J:$J,$I$6,収穫記録!$F:$F,$H292,収穫記録!$B:$B,"&gt;="&amp;$I$3,収穫記録!$B:$B,"&lt;="&amp;$I$4)
/_xlfn.UNIQUE(_xlfn._xlws.FILTER($G:$G,$F:$F=$I$7))
/IF($I$8="総計",1,$J292/10)
),0)</f>
        <v/>
      </c>
      <c r="R292" s="58" t="str" cm="1">
        <f t="array" ref="R292">IFERROR(
IF(OR(R$11="",$H292=""),"",
SUMIFS(収穫記録!$P:$P,収穫記録!$D:$D,R$11,収穫記録!$I:$I,$I$5,収穫記録!$J:$J,$I$6,収穫記録!$F:$F,$H292,収穫記録!$B:$B,"&gt;="&amp;$I$3,収穫記録!$B:$B,"&lt;="&amp;$I$4)
/_xlfn.UNIQUE(_xlfn._xlws.FILTER($G:$G,$F:$F=$I$7))
/IF($I$8="総計",1,$J292/10)
),0)</f>
        <v/>
      </c>
      <c r="S292" s="58" t="str" cm="1">
        <f t="array" ref="S292">IFERROR(
IF(OR(S$11="",$H292=""),"",
SUMIFS(収穫記録!$P:$P,収穫記録!$D:$D,S$11,収穫記録!$I:$I,$I$5,収穫記録!$J:$J,$I$6,収穫記録!$F:$F,$H292,収穫記録!$B:$B,"&gt;="&amp;$I$3,収穫記録!$B:$B,"&lt;="&amp;$I$4)
/_xlfn.UNIQUE(_xlfn._xlws.FILTER($G:$G,$F:$F=$I$7))
/IF($I$8="総計",1,$J292/10)
),0)</f>
        <v/>
      </c>
      <c r="T292" s="58" t="str" cm="1">
        <f t="array" ref="T292">IFERROR(
IF(OR(T$11="",$H292=""),"",
SUMIFS(収穫記録!$P:$P,収穫記録!$D:$D,T$11,収穫記録!$I:$I,$I$5,収穫記録!$J:$J,$I$6,収穫記録!$F:$F,$H292,収穫記録!$B:$B,"&gt;="&amp;$I$3,収穫記録!$B:$B,"&lt;="&amp;$I$4)
/_xlfn.UNIQUE(_xlfn._xlws.FILTER($G:$G,$F:$F=$I$7))
/IF($I$8="総計",1,$J292/10)
),0)</f>
        <v/>
      </c>
      <c r="U292" s="58" t="str" cm="1">
        <f t="array" ref="U292">IFERROR(
IF(OR(U$11="",$H292=""),"",
SUMIFS(収穫記録!$P:$P,収穫記録!$D:$D,U$11,収穫記録!$I:$I,$I$5,収穫記録!$J:$J,$I$6,収穫記録!$F:$F,$H292,収穫記録!$B:$B,"&gt;="&amp;$I$3,収穫記録!$B:$B,"&lt;="&amp;$I$4)
/_xlfn.UNIQUE(_xlfn._xlws.FILTER($G:$G,$F:$F=$I$7))
/IF($I$8="総計",1,$J292/10)
),0)</f>
        <v/>
      </c>
      <c r="V292" s="58" t="str" cm="1">
        <f t="array" ref="V292">IFERROR(
IF(OR(V$11="",$H292=""),"",
SUMIFS(収穫記録!$P:$P,収穫記録!$D:$D,V$11,収穫記録!$I:$I,$I$5,収穫記録!$J:$J,$I$6,収穫記録!$F:$F,$H292,収穫記録!$B:$B,"&gt;="&amp;$I$3,収穫記録!$B:$B,"&lt;="&amp;$I$4)
/_xlfn.UNIQUE(_xlfn._xlws.FILTER($G:$G,$F:$F=$I$7))
/IF($I$8="総計",1,$J292/10)
),0)</f>
        <v/>
      </c>
      <c r="W292" s="58" t="str" cm="1">
        <f t="array" ref="W292">IFERROR(
IF(OR(W$11="",$H292=""),"",
SUMIFS(収穫記録!$P:$P,収穫記録!$D:$D,W$11,収穫記録!$I:$I,$I$5,収穫記録!$J:$J,$I$6,収穫記録!$F:$F,$H292,収穫記録!$B:$B,"&gt;="&amp;$I$3,収穫記録!$B:$B,"&lt;="&amp;$I$4)
/_xlfn.UNIQUE(_xlfn._xlws.FILTER($G:$G,$F:$F=$I$7))
/IF($I$8="総計",1,$J292/10)
),0)</f>
        <v/>
      </c>
    </row>
    <row r="293" spans="8:23">
      <c r="H293" s="27"/>
      <c r="I293" s="30"/>
      <c r="J293" s="57"/>
      <c r="K293" s="46" t="str">
        <f t="shared" si="4"/>
        <v/>
      </c>
      <c r="L293" s="47" cm="1">
        <f t="array" ref="L293">IFERROR(
IF(OR(L$11="",$H293=""),"",
SUMIFS(収穫記録!$P:$P,収穫記録!$D:$D,L$11,収穫記録!$I:$I,$I$5,収穫記録!$J:$J,$I$6,収穫記録!$F:$F,$H293,収穫記録!$B:$B,"&gt;="&amp;$I$3,収穫記録!$B:$B,"&lt;="&amp;$I$4)
/_xlfn.UNIQUE(_xlfn._xlws.FILTER($G:$G,$F:$F=$I$7))
/IF($I$8="総計",1,$J293/10)
),0)</f>
        <v>0</v>
      </c>
      <c r="M293" s="58" t="str" cm="1">
        <f t="array" ref="M293">IFERROR(
IF(OR(M$11="",$H293=""),"",
SUMIFS(収穫記録!$P:$P,収穫記録!$D:$D,M$11,収穫記録!$I:$I,$I$5,収穫記録!$J:$J,$I$6,収穫記録!$F:$F,$H293,収穫記録!$B:$B,"&gt;="&amp;$I$3,収穫記録!$B:$B,"&lt;="&amp;$I$4)
/_xlfn.UNIQUE(_xlfn._xlws.FILTER($G:$G,$F:$F=$I$7))
/IF($I$8="総計",1,$J293/10)
),0)</f>
        <v/>
      </c>
      <c r="N293" s="58" t="str" cm="1">
        <f t="array" ref="N293">IFERROR(
IF(OR(N$11="",$H293=""),"",
SUMIFS(収穫記録!$P:$P,収穫記録!$D:$D,N$11,収穫記録!$I:$I,$I$5,収穫記録!$J:$J,$I$6,収穫記録!$F:$F,$H293,収穫記録!$B:$B,"&gt;="&amp;$I$3,収穫記録!$B:$B,"&lt;="&amp;$I$4)
/_xlfn.UNIQUE(_xlfn._xlws.FILTER($G:$G,$F:$F=$I$7))
/IF($I$8="総計",1,$J293/10)
),0)</f>
        <v/>
      </c>
      <c r="O293" s="58" t="str" cm="1">
        <f t="array" ref="O293">IFERROR(
IF(OR(O$11="",$H293=""),"",
SUMIFS(収穫記録!$P:$P,収穫記録!$D:$D,O$11,収穫記録!$I:$I,$I$5,収穫記録!$J:$J,$I$6,収穫記録!$F:$F,$H293,収穫記録!$B:$B,"&gt;="&amp;$I$3,収穫記録!$B:$B,"&lt;="&amp;$I$4)
/_xlfn.UNIQUE(_xlfn._xlws.FILTER($G:$G,$F:$F=$I$7))
/IF($I$8="総計",1,$J293/10)
),0)</f>
        <v/>
      </c>
      <c r="P293" s="58" t="str" cm="1">
        <f t="array" ref="P293">IFERROR(
IF(OR(P$11="",$H293=""),"",
SUMIFS(収穫記録!$P:$P,収穫記録!$D:$D,P$11,収穫記録!$I:$I,$I$5,収穫記録!$J:$J,$I$6,収穫記録!$F:$F,$H293,収穫記録!$B:$B,"&gt;="&amp;$I$3,収穫記録!$B:$B,"&lt;="&amp;$I$4)
/_xlfn.UNIQUE(_xlfn._xlws.FILTER($G:$G,$F:$F=$I$7))
/IF($I$8="総計",1,$J293/10)
),0)</f>
        <v/>
      </c>
      <c r="Q293" s="58" t="str" cm="1">
        <f t="array" ref="Q293">IFERROR(
IF(OR(Q$11="",$H293=""),"",
SUMIFS(収穫記録!$P:$P,収穫記録!$D:$D,Q$11,収穫記録!$I:$I,$I$5,収穫記録!$J:$J,$I$6,収穫記録!$F:$F,$H293,収穫記録!$B:$B,"&gt;="&amp;$I$3,収穫記録!$B:$B,"&lt;="&amp;$I$4)
/_xlfn.UNIQUE(_xlfn._xlws.FILTER($G:$G,$F:$F=$I$7))
/IF($I$8="総計",1,$J293/10)
),0)</f>
        <v/>
      </c>
      <c r="R293" s="58" t="str" cm="1">
        <f t="array" ref="R293">IFERROR(
IF(OR(R$11="",$H293=""),"",
SUMIFS(収穫記録!$P:$P,収穫記録!$D:$D,R$11,収穫記録!$I:$I,$I$5,収穫記録!$J:$J,$I$6,収穫記録!$F:$F,$H293,収穫記録!$B:$B,"&gt;="&amp;$I$3,収穫記録!$B:$B,"&lt;="&amp;$I$4)
/_xlfn.UNIQUE(_xlfn._xlws.FILTER($G:$G,$F:$F=$I$7))
/IF($I$8="総計",1,$J293/10)
),0)</f>
        <v/>
      </c>
      <c r="S293" s="58" t="str" cm="1">
        <f t="array" ref="S293">IFERROR(
IF(OR(S$11="",$H293=""),"",
SUMIFS(収穫記録!$P:$P,収穫記録!$D:$D,S$11,収穫記録!$I:$I,$I$5,収穫記録!$J:$J,$I$6,収穫記録!$F:$F,$H293,収穫記録!$B:$B,"&gt;="&amp;$I$3,収穫記録!$B:$B,"&lt;="&amp;$I$4)
/_xlfn.UNIQUE(_xlfn._xlws.FILTER($G:$G,$F:$F=$I$7))
/IF($I$8="総計",1,$J293/10)
),0)</f>
        <v/>
      </c>
      <c r="T293" s="58" t="str" cm="1">
        <f t="array" ref="T293">IFERROR(
IF(OR(T$11="",$H293=""),"",
SUMIFS(収穫記録!$P:$P,収穫記録!$D:$D,T$11,収穫記録!$I:$I,$I$5,収穫記録!$J:$J,$I$6,収穫記録!$F:$F,$H293,収穫記録!$B:$B,"&gt;="&amp;$I$3,収穫記録!$B:$B,"&lt;="&amp;$I$4)
/_xlfn.UNIQUE(_xlfn._xlws.FILTER($G:$G,$F:$F=$I$7))
/IF($I$8="総計",1,$J293/10)
),0)</f>
        <v/>
      </c>
      <c r="U293" s="58" t="str" cm="1">
        <f t="array" ref="U293">IFERROR(
IF(OR(U$11="",$H293=""),"",
SUMIFS(収穫記録!$P:$P,収穫記録!$D:$D,U$11,収穫記録!$I:$I,$I$5,収穫記録!$J:$J,$I$6,収穫記録!$F:$F,$H293,収穫記録!$B:$B,"&gt;="&amp;$I$3,収穫記録!$B:$B,"&lt;="&amp;$I$4)
/_xlfn.UNIQUE(_xlfn._xlws.FILTER($G:$G,$F:$F=$I$7))
/IF($I$8="総計",1,$J293/10)
),0)</f>
        <v/>
      </c>
      <c r="V293" s="58" t="str" cm="1">
        <f t="array" ref="V293">IFERROR(
IF(OR(V$11="",$H293=""),"",
SUMIFS(収穫記録!$P:$P,収穫記録!$D:$D,V$11,収穫記録!$I:$I,$I$5,収穫記録!$J:$J,$I$6,収穫記録!$F:$F,$H293,収穫記録!$B:$B,"&gt;="&amp;$I$3,収穫記録!$B:$B,"&lt;="&amp;$I$4)
/_xlfn.UNIQUE(_xlfn._xlws.FILTER($G:$G,$F:$F=$I$7))
/IF($I$8="総計",1,$J293/10)
),0)</f>
        <v/>
      </c>
      <c r="W293" s="58" t="str" cm="1">
        <f t="array" ref="W293">IFERROR(
IF(OR(W$11="",$H293=""),"",
SUMIFS(収穫記録!$P:$P,収穫記録!$D:$D,W$11,収穫記録!$I:$I,$I$5,収穫記録!$J:$J,$I$6,収穫記録!$F:$F,$H293,収穫記録!$B:$B,"&gt;="&amp;$I$3,収穫記録!$B:$B,"&lt;="&amp;$I$4)
/_xlfn.UNIQUE(_xlfn._xlws.FILTER($G:$G,$F:$F=$I$7))
/IF($I$8="総計",1,$J293/10)
),0)</f>
        <v/>
      </c>
    </row>
    <row r="294" spans="8:23">
      <c r="H294" s="27"/>
      <c r="I294" s="30"/>
      <c r="J294" s="57"/>
      <c r="K294" s="46" t="str">
        <f t="shared" si="4"/>
        <v/>
      </c>
      <c r="L294" s="47" cm="1">
        <f t="array" ref="L294">IFERROR(
IF(OR(L$11="",$H294=""),"",
SUMIFS(収穫記録!$P:$P,収穫記録!$D:$D,L$11,収穫記録!$I:$I,$I$5,収穫記録!$J:$J,$I$6,収穫記録!$F:$F,$H294,収穫記録!$B:$B,"&gt;="&amp;$I$3,収穫記録!$B:$B,"&lt;="&amp;$I$4)
/_xlfn.UNIQUE(_xlfn._xlws.FILTER($G:$G,$F:$F=$I$7))
/IF($I$8="総計",1,$J294/10)
),0)</f>
        <v>0</v>
      </c>
      <c r="M294" s="58" t="str" cm="1">
        <f t="array" ref="M294">IFERROR(
IF(OR(M$11="",$H294=""),"",
SUMIFS(収穫記録!$P:$P,収穫記録!$D:$D,M$11,収穫記録!$I:$I,$I$5,収穫記録!$J:$J,$I$6,収穫記録!$F:$F,$H294,収穫記録!$B:$B,"&gt;="&amp;$I$3,収穫記録!$B:$B,"&lt;="&amp;$I$4)
/_xlfn.UNIQUE(_xlfn._xlws.FILTER($G:$G,$F:$F=$I$7))
/IF($I$8="総計",1,$J294/10)
),0)</f>
        <v/>
      </c>
      <c r="N294" s="58" t="str" cm="1">
        <f t="array" ref="N294">IFERROR(
IF(OR(N$11="",$H294=""),"",
SUMIFS(収穫記録!$P:$P,収穫記録!$D:$D,N$11,収穫記録!$I:$I,$I$5,収穫記録!$J:$J,$I$6,収穫記録!$F:$F,$H294,収穫記録!$B:$B,"&gt;="&amp;$I$3,収穫記録!$B:$B,"&lt;="&amp;$I$4)
/_xlfn.UNIQUE(_xlfn._xlws.FILTER($G:$G,$F:$F=$I$7))
/IF($I$8="総計",1,$J294/10)
),0)</f>
        <v/>
      </c>
      <c r="O294" s="58" t="str" cm="1">
        <f t="array" ref="O294">IFERROR(
IF(OR(O$11="",$H294=""),"",
SUMIFS(収穫記録!$P:$P,収穫記録!$D:$D,O$11,収穫記録!$I:$I,$I$5,収穫記録!$J:$J,$I$6,収穫記録!$F:$F,$H294,収穫記録!$B:$B,"&gt;="&amp;$I$3,収穫記録!$B:$B,"&lt;="&amp;$I$4)
/_xlfn.UNIQUE(_xlfn._xlws.FILTER($G:$G,$F:$F=$I$7))
/IF($I$8="総計",1,$J294/10)
),0)</f>
        <v/>
      </c>
      <c r="P294" s="58" t="str" cm="1">
        <f t="array" ref="P294">IFERROR(
IF(OR(P$11="",$H294=""),"",
SUMIFS(収穫記録!$P:$P,収穫記録!$D:$D,P$11,収穫記録!$I:$I,$I$5,収穫記録!$J:$J,$I$6,収穫記録!$F:$F,$H294,収穫記録!$B:$B,"&gt;="&amp;$I$3,収穫記録!$B:$B,"&lt;="&amp;$I$4)
/_xlfn.UNIQUE(_xlfn._xlws.FILTER($G:$G,$F:$F=$I$7))
/IF($I$8="総計",1,$J294/10)
),0)</f>
        <v/>
      </c>
      <c r="Q294" s="58" t="str" cm="1">
        <f t="array" ref="Q294">IFERROR(
IF(OR(Q$11="",$H294=""),"",
SUMIFS(収穫記録!$P:$P,収穫記録!$D:$D,Q$11,収穫記録!$I:$I,$I$5,収穫記録!$J:$J,$I$6,収穫記録!$F:$F,$H294,収穫記録!$B:$B,"&gt;="&amp;$I$3,収穫記録!$B:$B,"&lt;="&amp;$I$4)
/_xlfn.UNIQUE(_xlfn._xlws.FILTER($G:$G,$F:$F=$I$7))
/IF($I$8="総計",1,$J294/10)
),0)</f>
        <v/>
      </c>
      <c r="R294" s="58" t="str" cm="1">
        <f t="array" ref="R294">IFERROR(
IF(OR(R$11="",$H294=""),"",
SUMIFS(収穫記録!$P:$P,収穫記録!$D:$D,R$11,収穫記録!$I:$I,$I$5,収穫記録!$J:$J,$I$6,収穫記録!$F:$F,$H294,収穫記録!$B:$B,"&gt;="&amp;$I$3,収穫記録!$B:$B,"&lt;="&amp;$I$4)
/_xlfn.UNIQUE(_xlfn._xlws.FILTER($G:$G,$F:$F=$I$7))
/IF($I$8="総計",1,$J294/10)
),0)</f>
        <v/>
      </c>
      <c r="S294" s="58" t="str" cm="1">
        <f t="array" ref="S294">IFERROR(
IF(OR(S$11="",$H294=""),"",
SUMIFS(収穫記録!$P:$P,収穫記録!$D:$D,S$11,収穫記録!$I:$I,$I$5,収穫記録!$J:$J,$I$6,収穫記録!$F:$F,$H294,収穫記録!$B:$B,"&gt;="&amp;$I$3,収穫記録!$B:$B,"&lt;="&amp;$I$4)
/_xlfn.UNIQUE(_xlfn._xlws.FILTER($G:$G,$F:$F=$I$7))
/IF($I$8="総計",1,$J294/10)
),0)</f>
        <v/>
      </c>
      <c r="T294" s="58" t="str" cm="1">
        <f t="array" ref="T294">IFERROR(
IF(OR(T$11="",$H294=""),"",
SUMIFS(収穫記録!$P:$P,収穫記録!$D:$D,T$11,収穫記録!$I:$I,$I$5,収穫記録!$J:$J,$I$6,収穫記録!$F:$F,$H294,収穫記録!$B:$B,"&gt;="&amp;$I$3,収穫記録!$B:$B,"&lt;="&amp;$I$4)
/_xlfn.UNIQUE(_xlfn._xlws.FILTER($G:$G,$F:$F=$I$7))
/IF($I$8="総計",1,$J294/10)
),0)</f>
        <v/>
      </c>
      <c r="U294" s="58" t="str" cm="1">
        <f t="array" ref="U294">IFERROR(
IF(OR(U$11="",$H294=""),"",
SUMIFS(収穫記録!$P:$P,収穫記録!$D:$D,U$11,収穫記録!$I:$I,$I$5,収穫記録!$J:$J,$I$6,収穫記録!$F:$F,$H294,収穫記録!$B:$B,"&gt;="&amp;$I$3,収穫記録!$B:$B,"&lt;="&amp;$I$4)
/_xlfn.UNIQUE(_xlfn._xlws.FILTER($G:$G,$F:$F=$I$7))
/IF($I$8="総計",1,$J294/10)
),0)</f>
        <v/>
      </c>
      <c r="V294" s="58" t="str" cm="1">
        <f t="array" ref="V294">IFERROR(
IF(OR(V$11="",$H294=""),"",
SUMIFS(収穫記録!$P:$P,収穫記録!$D:$D,V$11,収穫記録!$I:$I,$I$5,収穫記録!$J:$J,$I$6,収穫記録!$F:$F,$H294,収穫記録!$B:$B,"&gt;="&amp;$I$3,収穫記録!$B:$B,"&lt;="&amp;$I$4)
/_xlfn.UNIQUE(_xlfn._xlws.FILTER($G:$G,$F:$F=$I$7))
/IF($I$8="総計",1,$J294/10)
),0)</f>
        <v/>
      </c>
      <c r="W294" s="58" t="str" cm="1">
        <f t="array" ref="W294">IFERROR(
IF(OR(W$11="",$H294=""),"",
SUMIFS(収穫記録!$P:$P,収穫記録!$D:$D,W$11,収穫記録!$I:$I,$I$5,収穫記録!$J:$J,$I$6,収穫記録!$F:$F,$H294,収穫記録!$B:$B,"&gt;="&amp;$I$3,収穫記録!$B:$B,"&lt;="&amp;$I$4)
/_xlfn.UNIQUE(_xlfn._xlws.FILTER($G:$G,$F:$F=$I$7))
/IF($I$8="総計",1,$J294/10)
),0)</f>
        <v/>
      </c>
    </row>
    <row r="295" spans="8:23">
      <c r="H295" s="27"/>
      <c r="I295" s="30"/>
      <c r="J295" s="57"/>
      <c r="K295" s="46" t="str">
        <f t="shared" si="4"/>
        <v/>
      </c>
      <c r="L295" s="47" cm="1">
        <f t="array" ref="L295">IFERROR(
IF(OR(L$11="",$H295=""),"",
SUMIFS(収穫記録!$P:$P,収穫記録!$D:$D,L$11,収穫記録!$I:$I,$I$5,収穫記録!$J:$J,$I$6,収穫記録!$F:$F,$H295,収穫記録!$B:$B,"&gt;="&amp;$I$3,収穫記録!$B:$B,"&lt;="&amp;$I$4)
/_xlfn.UNIQUE(_xlfn._xlws.FILTER($G:$G,$F:$F=$I$7))
/IF($I$8="総計",1,$J295/10)
),0)</f>
        <v>0</v>
      </c>
      <c r="M295" s="58" t="str" cm="1">
        <f t="array" ref="M295">IFERROR(
IF(OR(M$11="",$H295=""),"",
SUMIFS(収穫記録!$P:$P,収穫記録!$D:$D,M$11,収穫記録!$I:$I,$I$5,収穫記録!$J:$J,$I$6,収穫記録!$F:$F,$H295,収穫記録!$B:$B,"&gt;="&amp;$I$3,収穫記録!$B:$B,"&lt;="&amp;$I$4)
/_xlfn.UNIQUE(_xlfn._xlws.FILTER($G:$G,$F:$F=$I$7))
/IF($I$8="総計",1,$J295/10)
),0)</f>
        <v/>
      </c>
      <c r="N295" s="58" t="str" cm="1">
        <f t="array" ref="N295">IFERROR(
IF(OR(N$11="",$H295=""),"",
SUMIFS(収穫記録!$P:$P,収穫記録!$D:$D,N$11,収穫記録!$I:$I,$I$5,収穫記録!$J:$J,$I$6,収穫記録!$F:$F,$H295,収穫記録!$B:$B,"&gt;="&amp;$I$3,収穫記録!$B:$B,"&lt;="&amp;$I$4)
/_xlfn.UNIQUE(_xlfn._xlws.FILTER($G:$G,$F:$F=$I$7))
/IF($I$8="総計",1,$J295/10)
),0)</f>
        <v/>
      </c>
      <c r="O295" s="58" t="str" cm="1">
        <f t="array" ref="O295">IFERROR(
IF(OR(O$11="",$H295=""),"",
SUMIFS(収穫記録!$P:$P,収穫記録!$D:$D,O$11,収穫記録!$I:$I,$I$5,収穫記録!$J:$J,$I$6,収穫記録!$F:$F,$H295,収穫記録!$B:$B,"&gt;="&amp;$I$3,収穫記録!$B:$B,"&lt;="&amp;$I$4)
/_xlfn.UNIQUE(_xlfn._xlws.FILTER($G:$G,$F:$F=$I$7))
/IF($I$8="総計",1,$J295/10)
),0)</f>
        <v/>
      </c>
      <c r="P295" s="58" t="str" cm="1">
        <f t="array" ref="P295">IFERROR(
IF(OR(P$11="",$H295=""),"",
SUMIFS(収穫記録!$P:$P,収穫記録!$D:$D,P$11,収穫記録!$I:$I,$I$5,収穫記録!$J:$J,$I$6,収穫記録!$F:$F,$H295,収穫記録!$B:$B,"&gt;="&amp;$I$3,収穫記録!$B:$B,"&lt;="&amp;$I$4)
/_xlfn.UNIQUE(_xlfn._xlws.FILTER($G:$G,$F:$F=$I$7))
/IF($I$8="総計",1,$J295/10)
),0)</f>
        <v/>
      </c>
      <c r="Q295" s="58" t="str" cm="1">
        <f t="array" ref="Q295">IFERROR(
IF(OR(Q$11="",$H295=""),"",
SUMIFS(収穫記録!$P:$P,収穫記録!$D:$D,Q$11,収穫記録!$I:$I,$I$5,収穫記録!$J:$J,$I$6,収穫記録!$F:$F,$H295,収穫記録!$B:$B,"&gt;="&amp;$I$3,収穫記録!$B:$B,"&lt;="&amp;$I$4)
/_xlfn.UNIQUE(_xlfn._xlws.FILTER($G:$G,$F:$F=$I$7))
/IF($I$8="総計",1,$J295/10)
),0)</f>
        <v/>
      </c>
      <c r="R295" s="58" t="str" cm="1">
        <f t="array" ref="R295">IFERROR(
IF(OR(R$11="",$H295=""),"",
SUMIFS(収穫記録!$P:$P,収穫記録!$D:$D,R$11,収穫記録!$I:$I,$I$5,収穫記録!$J:$J,$I$6,収穫記録!$F:$F,$H295,収穫記録!$B:$B,"&gt;="&amp;$I$3,収穫記録!$B:$B,"&lt;="&amp;$I$4)
/_xlfn.UNIQUE(_xlfn._xlws.FILTER($G:$G,$F:$F=$I$7))
/IF($I$8="総計",1,$J295/10)
),0)</f>
        <v/>
      </c>
      <c r="S295" s="58" t="str" cm="1">
        <f t="array" ref="S295">IFERROR(
IF(OR(S$11="",$H295=""),"",
SUMIFS(収穫記録!$P:$P,収穫記録!$D:$D,S$11,収穫記録!$I:$I,$I$5,収穫記録!$J:$J,$I$6,収穫記録!$F:$F,$H295,収穫記録!$B:$B,"&gt;="&amp;$I$3,収穫記録!$B:$B,"&lt;="&amp;$I$4)
/_xlfn.UNIQUE(_xlfn._xlws.FILTER($G:$G,$F:$F=$I$7))
/IF($I$8="総計",1,$J295/10)
),0)</f>
        <v/>
      </c>
      <c r="T295" s="58" t="str" cm="1">
        <f t="array" ref="T295">IFERROR(
IF(OR(T$11="",$H295=""),"",
SUMIFS(収穫記録!$P:$P,収穫記録!$D:$D,T$11,収穫記録!$I:$I,$I$5,収穫記録!$J:$J,$I$6,収穫記録!$F:$F,$H295,収穫記録!$B:$B,"&gt;="&amp;$I$3,収穫記録!$B:$B,"&lt;="&amp;$I$4)
/_xlfn.UNIQUE(_xlfn._xlws.FILTER($G:$G,$F:$F=$I$7))
/IF($I$8="総計",1,$J295/10)
),0)</f>
        <v/>
      </c>
      <c r="U295" s="58" t="str" cm="1">
        <f t="array" ref="U295">IFERROR(
IF(OR(U$11="",$H295=""),"",
SUMIFS(収穫記録!$P:$P,収穫記録!$D:$D,U$11,収穫記録!$I:$I,$I$5,収穫記録!$J:$J,$I$6,収穫記録!$F:$F,$H295,収穫記録!$B:$B,"&gt;="&amp;$I$3,収穫記録!$B:$B,"&lt;="&amp;$I$4)
/_xlfn.UNIQUE(_xlfn._xlws.FILTER($G:$G,$F:$F=$I$7))
/IF($I$8="総計",1,$J295/10)
),0)</f>
        <v/>
      </c>
      <c r="V295" s="58" t="str" cm="1">
        <f t="array" ref="V295">IFERROR(
IF(OR(V$11="",$H295=""),"",
SUMIFS(収穫記録!$P:$P,収穫記録!$D:$D,V$11,収穫記録!$I:$I,$I$5,収穫記録!$J:$J,$I$6,収穫記録!$F:$F,$H295,収穫記録!$B:$B,"&gt;="&amp;$I$3,収穫記録!$B:$B,"&lt;="&amp;$I$4)
/_xlfn.UNIQUE(_xlfn._xlws.FILTER($G:$G,$F:$F=$I$7))
/IF($I$8="総計",1,$J295/10)
),0)</f>
        <v/>
      </c>
      <c r="W295" s="58" t="str" cm="1">
        <f t="array" ref="W295">IFERROR(
IF(OR(W$11="",$H295=""),"",
SUMIFS(収穫記録!$P:$P,収穫記録!$D:$D,W$11,収穫記録!$I:$I,$I$5,収穫記録!$J:$J,$I$6,収穫記録!$F:$F,$H295,収穫記録!$B:$B,"&gt;="&amp;$I$3,収穫記録!$B:$B,"&lt;="&amp;$I$4)
/_xlfn.UNIQUE(_xlfn._xlws.FILTER($G:$G,$F:$F=$I$7))
/IF($I$8="総計",1,$J295/10)
),0)</f>
        <v/>
      </c>
    </row>
    <row r="296" spans="8:23">
      <c r="H296" s="27"/>
      <c r="I296" s="30"/>
      <c r="J296" s="57"/>
      <c r="K296" s="46" t="str">
        <f t="shared" si="4"/>
        <v/>
      </c>
      <c r="L296" s="47" cm="1">
        <f t="array" ref="L296">IFERROR(
IF(OR(L$11="",$H296=""),"",
SUMIFS(収穫記録!$P:$P,収穫記録!$D:$D,L$11,収穫記録!$I:$I,$I$5,収穫記録!$J:$J,$I$6,収穫記録!$F:$F,$H296,収穫記録!$B:$B,"&gt;="&amp;$I$3,収穫記録!$B:$B,"&lt;="&amp;$I$4)
/_xlfn.UNIQUE(_xlfn._xlws.FILTER($G:$G,$F:$F=$I$7))
/IF($I$8="総計",1,$J296/10)
),0)</f>
        <v>0</v>
      </c>
      <c r="M296" s="58" t="str" cm="1">
        <f t="array" ref="M296">IFERROR(
IF(OR(M$11="",$H296=""),"",
SUMIFS(収穫記録!$P:$P,収穫記録!$D:$D,M$11,収穫記録!$I:$I,$I$5,収穫記録!$J:$J,$I$6,収穫記録!$F:$F,$H296,収穫記録!$B:$B,"&gt;="&amp;$I$3,収穫記録!$B:$B,"&lt;="&amp;$I$4)
/_xlfn.UNIQUE(_xlfn._xlws.FILTER($G:$G,$F:$F=$I$7))
/IF($I$8="総計",1,$J296/10)
),0)</f>
        <v/>
      </c>
      <c r="N296" s="58" t="str" cm="1">
        <f t="array" ref="N296">IFERROR(
IF(OR(N$11="",$H296=""),"",
SUMIFS(収穫記録!$P:$P,収穫記録!$D:$D,N$11,収穫記録!$I:$I,$I$5,収穫記録!$J:$J,$I$6,収穫記録!$F:$F,$H296,収穫記録!$B:$B,"&gt;="&amp;$I$3,収穫記録!$B:$B,"&lt;="&amp;$I$4)
/_xlfn.UNIQUE(_xlfn._xlws.FILTER($G:$G,$F:$F=$I$7))
/IF($I$8="総計",1,$J296/10)
),0)</f>
        <v/>
      </c>
      <c r="O296" s="58" t="str" cm="1">
        <f t="array" ref="O296">IFERROR(
IF(OR(O$11="",$H296=""),"",
SUMIFS(収穫記録!$P:$P,収穫記録!$D:$D,O$11,収穫記録!$I:$I,$I$5,収穫記録!$J:$J,$I$6,収穫記録!$F:$F,$H296,収穫記録!$B:$B,"&gt;="&amp;$I$3,収穫記録!$B:$B,"&lt;="&amp;$I$4)
/_xlfn.UNIQUE(_xlfn._xlws.FILTER($G:$G,$F:$F=$I$7))
/IF($I$8="総計",1,$J296/10)
),0)</f>
        <v/>
      </c>
      <c r="P296" s="58" t="str" cm="1">
        <f t="array" ref="P296">IFERROR(
IF(OR(P$11="",$H296=""),"",
SUMIFS(収穫記録!$P:$P,収穫記録!$D:$D,P$11,収穫記録!$I:$I,$I$5,収穫記録!$J:$J,$I$6,収穫記録!$F:$F,$H296,収穫記録!$B:$B,"&gt;="&amp;$I$3,収穫記録!$B:$B,"&lt;="&amp;$I$4)
/_xlfn.UNIQUE(_xlfn._xlws.FILTER($G:$G,$F:$F=$I$7))
/IF($I$8="総計",1,$J296/10)
),0)</f>
        <v/>
      </c>
      <c r="Q296" s="58" t="str" cm="1">
        <f t="array" ref="Q296">IFERROR(
IF(OR(Q$11="",$H296=""),"",
SUMIFS(収穫記録!$P:$P,収穫記録!$D:$D,Q$11,収穫記録!$I:$I,$I$5,収穫記録!$J:$J,$I$6,収穫記録!$F:$F,$H296,収穫記録!$B:$B,"&gt;="&amp;$I$3,収穫記録!$B:$B,"&lt;="&amp;$I$4)
/_xlfn.UNIQUE(_xlfn._xlws.FILTER($G:$G,$F:$F=$I$7))
/IF($I$8="総計",1,$J296/10)
),0)</f>
        <v/>
      </c>
      <c r="R296" s="58" t="str" cm="1">
        <f t="array" ref="R296">IFERROR(
IF(OR(R$11="",$H296=""),"",
SUMIFS(収穫記録!$P:$P,収穫記録!$D:$D,R$11,収穫記録!$I:$I,$I$5,収穫記録!$J:$J,$I$6,収穫記録!$F:$F,$H296,収穫記録!$B:$B,"&gt;="&amp;$I$3,収穫記録!$B:$B,"&lt;="&amp;$I$4)
/_xlfn.UNIQUE(_xlfn._xlws.FILTER($G:$G,$F:$F=$I$7))
/IF($I$8="総計",1,$J296/10)
),0)</f>
        <v/>
      </c>
      <c r="S296" s="58" t="str" cm="1">
        <f t="array" ref="S296">IFERROR(
IF(OR(S$11="",$H296=""),"",
SUMIFS(収穫記録!$P:$P,収穫記録!$D:$D,S$11,収穫記録!$I:$I,$I$5,収穫記録!$J:$J,$I$6,収穫記録!$F:$F,$H296,収穫記録!$B:$B,"&gt;="&amp;$I$3,収穫記録!$B:$B,"&lt;="&amp;$I$4)
/_xlfn.UNIQUE(_xlfn._xlws.FILTER($G:$G,$F:$F=$I$7))
/IF($I$8="総計",1,$J296/10)
),0)</f>
        <v/>
      </c>
      <c r="T296" s="58" t="str" cm="1">
        <f t="array" ref="T296">IFERROR(
IF(OR(T$11="",$H296=""),"",
SUMIFS(収穫記録!$P:$P,収穫記録!$D:$D,T$11,収穫記録!$I:$I,$I$5,収穫記録!$J:$J,$I$6,収穫記録!$F:$F,$H296,収穫記録!$B:$B,"&gt;="&amp;$I$3,収穫記録!$B:$B,"&lt;="&amp;$I$4)
/_xlfn.UNIQUE(_xlfn._xlws.FILTER($G:$G,$F:$F=$I$7))
/IF($I$8="総計",1,$J296/10)
),0)</f>
        <v/>
      </c>
      <c r="U296" s="58" t="str" cm="1">
        <f t="array" ref="U296">IFERROR(
IF(OR(U$11="",$H296=""),"",
SUMIFS(収穫記録!$P:$P,収穫記録!$D:$D,U$11,収穫記録!$I:$I,$I$5,収穫記録!$J:$J,$I$6,収穫記録!$F:$F,$H296,収穫記録!$B:$B,"&gt;="&amp;$I$3,収穫記録!$B:$B,"&lt;="&amp;$I$4)
/_xlfn.UNIQUE(_xlfn._xlws.FILTER($G:$G,$F:$F=$I$7))
/IF($I$8="総計",1,$J296/10)
),0)</f>
        <v/>
      </c>
      <c r="V296" s="58" t="str" cm="1">
        <f t="array" ref="V296">IFERROR(
IF(OR(V$11="",$H296=""),"",
SUMIFS(収穫記録!$P:$P,収穫記録!$D:$D,V$11,収穫記録!$I:$I,$I$5,収穫記録!$J:$J,$I$6,収穫記録!$F:$F,$H296,収穫記録!$B:$B,"&gt;="&amp;$I$3,収穫記録!$B:$B,"&lt;="&amp;$I$4)
/_xlfn.UNIQUE(_xlfn._xlws.FILTER($G:$G,$F:$F=$I$7))
/IF($I$8="総計",1,$J296/10)
),0)</f>
        <v/>
      </c>
      <c r="W296" s="58" t="str" cm="1">
        <f t="array" ref="W296">IFERROR(
IF(OR(W$11="",$H296=""),"",
SUMIFS(収穫記録!$P:$P,収穫記録!$D:$D,W$11,収穫記録!$I:$I,$I$5,収穫記録!$J:$J,$I$6,収穫記録!$F:$F,$H296,収穫記録!$B:$B,"&gt;="&amp;$I$3,収穫記録!$B:$B,"&lt;="&amp;$I$4)
/_xlfn.UNIQUE(_xlfn._xlws.FILTER($G:$G,$F:$F=$I$7))
/IF($I$8="総計",1,$J296/10)
),0)</f>
        <v/>
      </c>
    </row>
    <row r="297" spans="8:23">
      <c r="H297" s="27"/>
      <c r="I297" s="30"/>
      <c r="J297" s="57"/>
      <c r="K297" s="46" t="str">
        <f t="shared" si="4"/>
        <v/>
      </c>
      <c r="L297" s="47" cm="1">
        <f t="array" ref="L297">IFERROR(
IF(OR(L$11="",$H297=""),"",
SUMIFS(収穫記録!$P:$P,収穫記録!$D:$D,L$11,収穫記録!$I:$I,$I$5,収穫記録!$J:$J,$I$6,収穫記録!$F:$F,$H297,収穫記録!$B:$B,"&gt;="&amp;$I$3,収穫記録!$B:$B,"&lt;="&amp;$I$4)
/_xlfn.UNIQUE(_xlfn._xlws.FILTER($G:$G,$F:$F=$I$7))
/IF($I$8="総計",1,$J297/10)
),0)</f>
        <v>0</v>
      </c>
      <c r="M297" s="58" t="str" cm="1">
        <f t="array" ref="M297">IFERROR(
IF(OR(M$11="",$H297=""),"",
SUMIFS(収穫記録!$P:$P,収穫記録!$D:$D,M$11,収穫記録!$I:$I,$I$5,収穫記録!$J:$J,$I$6,収穫記録!$F:$F,$H297,収穫記録!$B:$B,"&gt;="&amp;$I$3,収穫記録!$B:$B,"&lt;="&amp;$I$4)
/_xlfn.UNIQUE(_xlfn._xlws.FILTER($G:$G,$F:$F=$I$7))
/IF($I$8="総計",1,$J297/10)
),0)</f>
        <v/>
      </c>
      <c r="N297" s="58" t="str" cm="1">
        <f t="array" ref="N297">IFERROR(
IF(OR(N$11="",$H297=""),"",
SUMIFS(収穫記録!$P:$P,収穫記録!$D:$D,N$11,収穫記録!$I:$I,$I$5,収穫記録!$J:$J,$I$6,収穫記録!$F:$F,$H297,収穫記録!$B:$B,"&gt;="&amp;$I$3,収穫記録!$B:$B,"&lt;="&amp;$I$4)
/_xlfn.UNIQUE(_xlfn._xlws.FILTER($G:$G,$F:$F=$I$7))
/IF($I$8="総計",1,$J297/10)
),0)</f>
        <v/>
      </c>
      <c r="O297" s="58" t="str" cm="1">
        <f t="array" ref="O297">IFERROR(
IF(OR(O$11="",$H297=""),"",
SUMIFS(収穫記録!$P:$P,収穫記録!$D:$D,O$11,収穫記録!$I:$I,$I$5,収穫記録!$J:$J,$I$6,収穫記録!$F:$F,$H297,収穫記録!$B:$B,"&gt;="&amp;$I$3,収穫記録!$B:$B,"&lt;="&amp;$I$4)
/_xlfn.UNIQUE(_xlfn._xlws.FILTER($G:$G,$F:$F=$I$7))
/IF($I$8="総計",1,$J297/10)
),0)</f>
        <v/>
      </c>
      <c r="P297" s="58" t="str" cm="1">
        <f t="array" ref="P297">IFERROR(
IF(OR(P$11="",$H297=""),"",
SUMIFS(収穫記録!$P:$P,収穫記録!$D:$D,P$11,収穫記録!$I:$I,$I$5,収穫記録!$J:$J,$I$6,収穫記録!$F:$F,$H297,収穫記録!$B:$B,"&gt;="&amp;$I$3,収穫記録!$B:$B,"&lt;="&amp;$I$4)
/_xlfn.UNIQUE(_xlfn._xlws.FILTER($G:$G,$F:$F=$I$7))
/IF($I$8="総計",1,$J297/10)
),0)</f>
        <v/>
      </c>
      <c r="Q297" s="58" t="str" cm="1">
        <f t="array" ref="Q297">IFERROR(
IF(OR(Q$11="",$H297=""),"",
SUMIFS(収穫記録!$P:$P,収穫記録!$D:$D,Q$11,収穫記録!$I:$I,$I$5,収穫記録!$J:$J,$I$6,収穫記録!$F:$F,$H297,収穫記録!$B:$B,"&gt;="&amp;$I$3,収穫記録!$B:$B,"&lt;="&amp;$I$4)
/_xlfn.UNIQUE(_xlfn._xlws.FILTER($G:$G,$F:$F=$I$7))
/IF($I$8="総計",1,$J297/10)
),0)</f>
        <v/>
      </c>
      <c r="R297" s="58" t="str" cm="1">
        <f t="array" ref="R297">IFERROR(
IF(OR(R$11="",$H297=""),"",
SUMIFS(収穫記録!$P:$P,収穫記録!$D:$D,R$11,収穫記録!$I:$I,$I$5,収穫記録!$J:$J,$I$6,収穫記録!$F:$F,$H297,収穫記録!$B:$B,"&gt;="&amp;$I$3,収穫記録!$B:$B,"&lt;="&amp;$I$4)
/_xlfn.UNIQUE(_xlfn._xlws.FILTER($G:$G,$F:$F=$I$7))
/IF($I$8="総計",1,$J297/10)
),0)</f>
        <v/>
      </c>
      <c r="S297" s="58" t="str" cm="1">
        <f t="array" ref="S297">IFERROR(
IF(OR(S$11="",$H297=""),"",
SUMIFS(収穫記録!$P:$P,収穫記録!$D:$D,S$11,収穫記録!$I:$I,$I$5,収穫記録!$J:$J,$I$6,収穫記録!$F:$F,$H297,収穫記録!$B:$B,"&gt;="&amp;$I$3,収穫記録!$B:$B,"&lt;="&amp;$I$4)
/_xlfn.UNIQUE(_xlfn._xlws.FILTER($G:$G,$F:$F=$I$7))
/IF($I$8="総計",1,$J297/10)
),0)</f>
        <v/>
      </c>
      <c r="T297" s="58" t="str" cm="1">
        <f t="array" ref="T297">IFERROR(
IF(OR(T$11="",$H297=""),"",
SUMIFS(収穫記録!$P:$P,収穫記録!$D:$D,T$11,収穫記録!$I:$I,$I$5,収穫記録!$J:$J,$I$6,収穫記録!$F:$F,$H297,収穫記録!$B:$B,"&gt;="&amp;$I$3,収穫記録!$B:$B,"&lt;="&amp;$I$4)
/_xlfn.UNIQUE(_xlfn._xlws.FILTER($G:$G,$F:$F=$I$7))
/IF($I$8="総計",1,$J297/10)
),0)</f>
        <v/>
      </c>
      <c r="U297" s="58" t="str" cm="1">
        <f t="array" ref="U297">IFERROR(
IF(OR(U$11="",$H297=""),"",
SUMIFS(収穫記録!$P:$P,収穫記録!$D:$D,U$11,収穫記録!$I:$I,$I$5,収穫記録!$J:$J,$I$6,収穫記録!$F:$F,$H297,収穫記録!$B:$B,"&gt;="&amp;$I$3,収穫記録!$B:$B,"&lt;="&amp;$I$4)
/_xlfn.UNIQUE(_xlfn._xlws.FILTER($G:$G,$F:$F=$I$7))
/IF($I$8="総計",1,$J297/10)
),0)</f>
        <v/>
      </c>
      <c r="V297" s="58" t="str" cm="1">
        <f t="array" ref="V297">IFERROR(
IF(OR(V$11="",$H297=""),"",
SUMIFS(収穫記録!$P:$P,収穫記録!$D:$D,V$11,収穫記録!$I:$I,$I$5,収穫記録!$J:$J,$I$6,収穫記録!$F:$F,$H297,収穫記録!$B:$B,"&gt;="&amp;$I$3,収穫記録!$B:$B,"&lt;="&amp;$I$4)
/_xlfn.UNIQUE(_xlfn._xlws.FILTER($G:$G,$F:$F=$I$7))
/IF($I$8="総計",1,$J297/10)
),0)</f>
        <v/>
      </c>
      <c r="W297" s="58" t="str" cm="1">
        <f t="array" ref="W297">IFERROR(
IF(OR(W$11="",$H297=""),"",
SUMIFS(収穫記録!$P:$P,収穫記録!$D:$D,W$11,収穫記録!$I:$I,$I$5,収穫記録!$J:$J,$I$6,収穫記録!$F:$F,$H297,収穫記録!$B:$B,"&gt;="&amp;$I$3,収穫記録!$B:$B,"&lt;="&amp;$I$4)
/_xlfn.UNIQUE(_xlfn._xlws.FILTER($G:$G,$F:$F=$I$7))
/IF($I$8="総計",1,$J297/10)
),0)</f>
        <v/>
      </c>
    </row>
    <row r="298" spans="8:23">
      <c r="H298" s="27"/>
      <c r="I298" s="30"/>
      <c r="J298" s="57"/>
      <c r="K298" s="46" t="str">
        <f t="shared" si="4"/>
        <v/>
      </c>
      <c r="L298" s="47" cm="1">
        <f t="array" ref="L298">IFERROR(
IF(OR(L$11="",$H298=""),"",
SUMIFS(収穫記録!$P:$P,収穫記録!$D:$D,L$11,収穫記録!$I:$I,$I$5,収穫記録!$J:$J,$I$6,収穫記録!$F:$F,$H298,収穫記録!$B:$B,"&gt;="&amp;$I$3,収穫記録!$B:$B,"&lt;="&amp;$I$4)
/_xlfn.UNIQUE(_xlfn._xlws.FILTER($G:$G,$F:$F=$I$7))
/IF($I$8="総計",1,$J298/10)
),0)</f>
        <v>0</v>
      </c>
      <c r="M298" s="58" t="str" cm="1">
        <f t="array" ref="M298">IFERROR(
IF(OR(M$11="",$H298=""),"",
SUMIFS(収穫記録!$P:$P,収穫記録!$D:$D,M$11,収穫記録!$I:$I,$I$5,収穫記録!$J:$J,$I$6,収穫記録!$F:$F,$H298,収穫記録!$B:$B,"&gt;="&amp;$I$3,収穫記録!$B:$B,"&lt;="&amp;$I$4)
/_xlfn.UNIQUE(_xlfn._xlws.FILTER($G:$G,$F:$F=$I$7))
/IF($I$8="総計",1,$J298/10)
),0)</f>
        <v/>
      </c>
      <c r="N298" s="58" t="str" cm="1">
        <f t="array" ref="N298">IFERROR(
IF(OR(N$11="",$H298=""),"",
SUMIFS(収穫記録!$P:$P,収穫記録!$D:$D,N$11,収穫記録!$I:$I,$I$5,収穫記録!$J:$J,$I$6,収穫記録!$F:$F,$H298,収穫記録!$B:$B,"&gt;="&amp;$I$3,収穫記録!$B:$B,"&lt;="&amp;$I$4)
/_xlfn.UNIQUE(_xlfn._xlws.FILTER($G:$G,$F:$F=$I$7))
/IF($I$8="総計",1,$J298/10)
),0)</f>
        <v/>
      </c>
      <c r="O298" s="58" t="str" cm="1">
        <f t="array" ref="O298">IFERROR(
IF(OR(O$11="",$H298=""),"",
SUMIFS(収穫記録!$P:$P,収穫記録!$D:$D,O$11,収穫記録!$I:$I,$I$5,収穫記録!$J:$J,$I$6,収穫記録!$F:$F,$H298,収穫記録!$B:$B,"&gt;="&amp;$I$3,収穫記録!$B:$B,"&lt;="&amp;$I$4)
/_xlfn.UNIQUE(_xlfn._xlws.FILTER($G:$G,$F:$F=$I$7))
/IF($I$8="総計",1,$J298/10)
),0)</f>
        <v/>
      </c>
      <c r="P298" s="58" t="str" cm="1">
        <f t="array" ref="P298">IFERROR(
IF(OR(P$11="",$H298=""),"",
SUMIFS(収穫記録!$P:$P,収穫記録!$D:$D,P$11,収穫記録!$I:$I,$I$5,収穫記録!$J:$J,$I$6,収穫記録!$F:$F,$H298,収穫記録!$B:$B,"&gt;="&amp;$I$3,収穫記録!$B:$B,"&lt;="&amp;$I$4)
/_xlfn.UNIQUE(_xlfn._xlws.FILTER($G:$G,$F:$F=$I$7))
/IF($I$8="総計",1,$J298/10)
),0)</f>
        <v/>
      </c>
      <c r="Q298" s="58" t="str" cm="1">
        <f t="array" ref="Q298">IFERROR(
IF(OR(Q$11="",$H298=""),"",
SUMIFS(収穫記録!$P:$P,収穫記録!$D:$D,Q$11,収穫記録!$I:$I,$I$5,収穫記録!$J:$J,$I$6,収穫記録!$F:$F,$H298,収穫記録!$B:$B,"&gt;="&amp;$I$3,収穫記録!$B:$B,"&lt;="&amp;$I$4)
/_xlfn.UNIQUE(_xlfn._xlws.FILTER($G:$G,$F:$F=$I$7))
/IF($I$8="総計",1,$J298/10)
),0)</f>
        <v/>
      </c>
      <c r="R298" s="58" t="str" cm="1">
        <f t="array" ref="R298">IFERROR(
IF(OR(R$11="",$H298=""),"",
SUMIFS(収穫記録!$P:$P,収穫記録!$D:$D,R$11,収穫記録!$I:$I,$I$5,収穫記録!$J:$J,$I$6,収穫記録!$F:$F,$H298,収穫記録!$B:$B,"&gt;="&amp;$I$3,収穫記録!$B:$B,"&lt;="&amp;$I$4)
/_xlfn.UNIQUE(_xlfn._xlws.FILTER($G:$G,$F:$F=$I$7))
/IF($I$8="総計",1,$J298/10)
),0)</f>
        <v/>
      </c>
      <c r="S298" s="58" t="str" cm="1">
        <f t="array" ref="S298">IFERROR(
IF(OR(S$11="",$H298=""),"",
SUMIFS(収穫記録!$P:$P,収穫記録!$D:$D,S$11,収穫記録!$I:$I,$I$5,収穫記録!$J:$J,$I$6,収穫記録!$F:$F,$H298,収穫記録!$B:$B,"&gt;="&amp;$I$3,収穫記録!$B:$B,"&lt;="&amp;$I$4)
/_xlfn.UNIQUE(_xlfn._xlws.FILTER($G:$G,$F:$F=$I$7))
/IF($I$8="総計",1,$J298/10)
),0)</f>
        <v/>
      </c>
      <c r="T298" s="58" t="str" cm="1">
        <f t="array" ref="T298">IFERROR(
IF(OR(T$11="",$H298=""),"",
SUMIFS(収穫記録!$P:$P,収穫記録!$D:$D,T$11,収穫記録!$I:$I,$I$5,収穫記録!$J:$J,$I$6,収穫記録!$F:$F,$H298,収穫記録!$B:$B,"&gt;="&amp;$I$3,収穫記録!$B:$B,"&lt;="&amp;$I$4)
/_xlfn.UNIQUE(_xlfn._xlws.FILTER($G:$G,$F:$F=$I$7))
/IF($I$8="総計",1,$J298/10)
),0)</f>
        <v/>
      </c>
      <c r="U298" s="58" t="str" cm="1">
        <f t="array" ref="U298">IFERROR(
IF(OR(U$11="",$H298=""),"",
SUMIFS(収穫記録!$P:$P,収穫記録!$D:$D,U$11,収穫記録!$I:$I,$I$5,収穫記録!$J:$J,$I$6,収穫記録!$F:$F,$H298,収穫記録!$B:$B,"&gt;="&amp;$I$3,収穫記録!$B:$B,"&lt;="&amp;$I$4)
/_xlfn.UNIQUE(_xlfn._xlws.FILTER($G:$G,$F:$F=$I$7))
/IF($I$8="総計",1,$J298/10)
),0)</f>
        <v/>
      </c>
      <c r="V298" s="58" t="str" cm="1">
        <f t="array" ref="V298">IFERROR(
IF(OR(V$11="",$H298=""),"",
SUMIFS(収穫記録!$P:$P,収穫記録!$D:$D,V$11,収穫記録!$I:$I,$I$5,収穫記録!$J:$J,$I$6,収穫記録!$F:$F,$H298,収穫記録!$B:$B,"&gt;="&amp;$I$3,収穫記録!$B:$B,"&lt;="&amp;$I$4)
/_xlfn.UNIQUE(_xlfn._xlws.FILTER($G:$G,$F:$F=$I$7))
/IF($I$8="総計",1,$J298/10)
),0)</f>
        <v/>
      </c>
      <c r="W298" s="58" t="str" cm="1">
        <f t="array" ref="W298">IFERROR(
IF(OR(W$11="",$H298=""),"",
SUMIFS(収穫記録!$P:$P,収穫記録!$D:$D,W$11,収穫記録!$I:$I,$I$5,収穫記録!$J:$J,$I$6,収穫記録!$F:$F,$H298,収穫記録!$B:$B,"&gt;="&amp;$I$3,収穫記録!$B:$B,"&lt;="&amp;$I$4)
/_xlfn.UNIQUE(_xlfn._xlws.FILTER($G:$G,$F:$F=$I$7))
/IF($I$8="総計",1,$J298/10)
),0)</f>
        <v/>
      </c>
    </row>
    <row r="299" spans="8:23">
      <c r="H299" s="27"/>
      <c r="I299" s="30"/>
      <c r="J299" s="57"/>
      <c r="K299" s="46" t="str">
        <f t="shared" si="4"/>
        <v/>
      </c>
      <c r="L299" s="47" cm="1">
        <f t="array" ref="L299">IFERROR(
IF(OR(L$11="",$H299=""),"",
SUMIFS(収穫記録!$P:$P,収穫記録!$D:$D,L$11,収穫記録!$I:$I,$I$5,収穫記録!$J:$J,$I$6,収穫記録!$F:$F,$H299,収穫記録!$B:$B,"&gt;="&amp;$I$3,収穫記録!$B:$B,"&lt;="&amp;$I$4)
/_xlfn.UNIQUE(_xlfn._xlws.FILTER($G:$G,$F:$F=$I$7))
/IF($I$8="総計",1,$J299/10)
),0)</f>
        <v>0</v>
      </c>
      <c r="M299" s="58" t="str" cm="1">
        <f t="array" ref="M299">IFERROR(
IF(OR(M$11="",$H299=""),"",
SUMIFS(収穫記録!$P:$P,収穫記録!$D:$D,M$11,収穫記録!$I:$I,$I$5,収穫記録!$J:$J,$I$6,収穫記録!$F:$F,$H299,収穫記録!$B:$B,"&gt;="&amp;$I$3,収穫記録!$B:$B,"&lt;="&amp;$I$4)
/_xlfn.UNIQUE(_xlfn._xlws.FILTER($G:$G,$F:$F=$I$7))
/IF($I$8="総計",1,$J299/10)
),0)</f>
        <v/>
      </c>
      <c r="N299" s="58" t="str" cm="1">
        <f t="array" ref="N299">IFERROR(
IF(OR(N$11="",$H299=""),"",
SUMIFS(収穫記録!$P:$P,収穫記録!$D:$D,N$11,収穫記録!$I:$I,$I$5,収穫記録!$J:$J,$I$6,収穫記録!$F:$F,$H299,収穫記録!$B:$B,"&gt;="&amp;$I$3,収穫記録!$B:$B,"&lt;="&amp;$I$4)
/_xlfn.UNIQUE(_xlfn._xlws.FILTER($G:$G,$F:$F=$I$7))
/IF($I$8="総計",1,$J299/10)
),0)</f>
        <v/>
      </c>
      <c r="O299" s="58" t="str" cm="1">
        <f t="array" ref="O299">IFERROR(
IF(OR(O$11="",$H299=""),"",
SUMIFS(収穫記録!$P:$P,収穫記録!$D:$D,O$11,収穫記録!$I:$I,$I$5,収穫記録!$J:$J,$I$6,収穫記録!$F:$F,$H299,収穫記録!$B:$B,"&gt;="&amp;$I$3,収穫記録!$B:$B,"&lt;="&amp;$I$4)
/_xlfn.UNIQUE(_xlfn._xlws.FILTER($G:$G,$F:$F=$I$7))
/IF($I$8="総計",1,$J299/10)
),0)</f>
        <v/>
      </c>
      <c r="P299" s="58" t="str" cm="1">
        <f t="array" ref="P299">IFERROR(
IF(OR(P$11="",$H299=""),"",
SUMIFS(収穫記録!$P:$P,収穫記録!$D:$D,P$11,収穫記録!$I:$I,$I$5,収穫記録!$J:$J,$I$6,収穫記録!$F:$F,$H299,収穫記録!$B:$B,"&gt;="&amp;$I$3,収穫記録!$B:$B,"&lt;="&amp;$I$4)
/_xlfn.UNIQUE(_xlfn._xlws.FILTER($G:$G,$F:$F=$I$7))
/IF($I$8="総計",1,$J299/10)
),0)</f>
        <v/>
      </c>
      <c r="Q299" s="58" t="str" cm="1">
        <f t="array" ref="Q299">IFERROR(
IF(OR(Q$11="",$H299=""),"",
SUMIFS(収穫記録!$P:$P,収穫記録!$D:$D,Q$11,収穫記録!$I:$I,$I$5,収穫記録!$J:$J,$I$6,収穫記録!$F:$F,$H299,収穫記録!$B:$B,"&gt;="&amp;$I$3,収穫記録!$B:$B,"&lt;="&amp;$I$4)
/_xlfn.UNIQUE(_xlfn._xlws.FILTER($G:$G,$F:$F=$I$7))
/IF($I$8="総計",1,$J299/10)
),0)</f>
        <v/>
      </c>
      <c r="R299" s="58" t="str" cm="1">
        <f t="array" ref="R299">IFERROR(
IF(OR(R$11="",$H299=""),"",
SUMIFS(収穫記録!$P:$P,収穫記録!$D:$D,R$11,収穫記録!$I:$I,$I$5,収穫記録!$J:$J,$I$6,収穫記録!$F:$F,$H299,収穫記録!$B:$B,"&gt;="&amp;$I$3,収穫記録!$B:$B,"&lt;="&amp;$I$4)
/_xlfn.UNIQUE(_xlfn._xlws.FILTER($G:$G,$F:$F=$I$7))
/IF($I$8="総計",1,$J299/10)
),0)</f>
        <v/>
      </c>
      <c r="S299" s="58" t="str" cm="1">
        <f t="array" ref="S299">IFERROR(
IF(OR(S$11="",$H299=""),"",
SUMIFS(収穫記録!$P:$P,収穫記録!$D:$D,S$11,収穫記録!$I:$I,$I$5,収穫記録!$J:$J,$I$6,収穫記録!$F:$F,$H299,収穫記録!$B:$B,"&gt;="&amp;$I$3,収穫記録!$B:$B,"&lt;="&amp;$I$4)
/_xlfn.UNIQUE(_xlfn._xlws.FILTER($G:$G,$F:$F=$I$7))
/IF($I$8="総計",1,$J299/10)
),0)</f>
        <v/>
      </c>
      <c r="T299" s="58" t="str" cm="1">
        <f t="array" ref="T299">IFERROR(
IF(OR(T$11="",$H299=""),"",
SUMIFS(収穫記録!$P:$P,収穫記録!$D:$D,T$11,収穫記録!$I:$I,$I$5,収穫記録!$J:$J,$I$6,収穫記録!$F:$F,$H299,収穫記録!$B:$B,"&gt;="&amp;$I$3,収穫記録!$B:$B,"&lt;="&amp;$I$4)
/_xlfn.UNIQUE(_xlfn._xlws.FILTER($G:$G,$F:$F=$I$7))
/IF($I$8="総計",1,$J299/10)
),0)</f>
        <v/>
      </c>
      <c r="U299" s="58" t="str" cm="1">
        <f t="array" ref="U299">IFERROR(
IF(OR(U$11="",$H299=""),"",
SUMIFS(収穫記録!$P:$P,収穫記録!$D:$D,U$11,収穫記録!$I:$I,$I$5,収穫記録!$J:$J,$I$6,収穫記録!$F:$F,$H299,収穫記録!$B:$B,"&gt;="&amp;$I$3,収穫記録!$B:$B,"&lt;="&amp;$I$4)
/_xlfn.UNIQUE(_xlfn._xlws.FILTER($G:$G,$F:$F=$I$7))
/IF($I$8="総計",1,$J299/10)
),0)</f>
        <v/>
      </c>
      <c r="V299" s="58" t="str" cm="1">
        <f t="array" ref="V299">IFERROR(
IF(OR(V$11="",$H299=""),"",
SUMIFS(収穫記録!$P:$P,収穫記録!$D:$D,V$11,収穫記録!$I:$I,$I$5,収穫記録!$J:$J,$I$6,収穫記録!$F:$F,$H299,収穫記録!$B:$B,"&gt;="&amp;$I$3,収穫記録!$B:$B,"&lt;="&amp;$I$4)
/_xlfn.UNIQUE(_xlfn._xlws.FILTER($G:$G,$F:$F=$I$7))
/IF($I$8="総計",1,$J299/10)
),0)</f>
        <v/>
      </c>
      <c r="W299" s="58" t="str" cm="1">
        <f t="array" ref="W299">IFERROR(
IF(OR(W$11="",$H299=""),"",
SUMIFS(収穫記録!$P:$P,収穫記録!$D:$D,W$11,収穫記録!$I:$I,$I$5,収穫記録!$J:$J,$I$6,収穫記録!$F:$F,$H299,収穫記録!$B:$B,"&gt;="&amp;$I$3,収穫記録!$B:$B,"&lt;="&amp;$I$4)
/_xlfn.UNIQUE(_xlfn._xlws.FILTER($G:$G,$F:$F=$I$7))
/IF($I$8="総計",1,$J299/10)
),0)</f>
        <v/>
      </c>
    </row>
    <row r="300" spans="8:23">
      <c r="H300" s="27"/>
      <c r="I300" s="30"/>
      <c r="J300" s="57"/>
      <c r="K300" s="46" t="str">
        <f t="shared" si="4"/>
        <v/>
      </c>
      <c r="L300" s="47" cm="1">
        <f t="array" ref="L300">IFERROR(
IF(OR(L$11="",$H300=""),"",
SUMIFS(収穫記録!$P:$P,収穫記録!$D:$D,L$11,収穫記録!$I:$I,$I$5,収穫記録!$J:$J,$I$6,収穫記録!$F:$F,$H300,収穫記録!$B:$B,"&gt;="&amp;$I$3,収穫記録!$B:$B,"&lt;="&amp;$I$4)
/_xlfn.UNIQUE(_xlfn._xlws.FILTER($G:$G,$F:$F=$I$7))
/IF($I$8="総計",1,$J300/10)
),0)</f>
        <v>0</v>
      </c>
      <c r="M300" s="58" t="str" cm="1">
        <f t="array" ref="M300">IFERROR(
IF(OR(M$11="",$H300=""),"",
SUMIFS(収穫記録!$P:$P,収穫記録!$D:$D,M$11,収穫記録!$I:$I,$I$5,収穫記録!$J:$J,$I$6,収穫記録!$F:$F,$H300,収穫記録!$B:$B,"&gt;="&amp;$I$3,収穫記録!$B:$B,"&lt;="&amp;$I$4)
/_xlfn.UNIQUE(_xlfn._xlws.FILTER($G:$G,$F:$F=$I$7))
/IF($I$8="総計",1,$J300/10)
),0)</f>
        <v/>
      </c>
      <c r="N300" s="58" t="str" cm="1">
        <f t="array" ref="N300">IFERROR(
IF(OR(N$11="",$H300=""),"",
SUMIFS(収穫記録!$P:$P,収穫記録!$D:$D,N$11,収穫記録!$I:$I,$I$5,収穫記録!$J:$J,$I$6,収穫記録!$F:$F,$H300,収穫記録!$B:$B,"&gt;="&amp;$I$3,収穫記録!$B:$B,"&lt;="&amp;$I$4)
/_xlfn.UNIQUE(_xlfn._xlws.FILTER($G:$G,$F:$F=$I$7))
/IF($I$8="総計",1,$J300/10)
),0)</f>
        <v/>
      </c>
      <c r="O300" s="58" t="str" cm="1">
        <f t="array" ref="O300">IFERROR(
IF(OR(O$11="",$H300=""),"",
SUMIFS(収穫記録!$P:$P,収穫記録!$D:$D,O$11,収穫記録!$I:$I,$I$5,収穫記録!$J:$J,$I$6,収穫記録!$F:$F,$H300,収穫記録!$B:$B,"&gt;="&amp;$I$3,収穫記録!$B:$B,"&lt;="&amp;$I$4)
/_xlfn.UNIQUE(_xlfn._xlws.FILTER($G:$G,$F:$F=$I$7))
/IF($I$8="総計",1,$J300/10)
),0)</f>
        <v/>
      </c>
      <c r="P300" s="58" t="str" cm="1">
        <f t="array" ref="P300">IFERROR(
IF(OR(P$11="",$H300=""),"",
SUMIFS(収穫記録!$P:$P,収穫記録!$D:$D,P$11,収穫記録!$I:$I,$I$5,収穫記録!$J:$J,$I$6,収穫記録!$F:$F,$H300,収穫記録!$B:$B,"&gt;="&amp;$I$3,収穫記録!$B:$B,"&lt;="&amp;$I$4)
/_xlfn.UNIQUE(_xlfn._xlws.FILTER($G:$G,$F:$F=$I$7))
/IF($I$8="総計",1,$J300/10)
),0)</f>
        <v/>
      </c>
      <c r="Q300" s="58" t="str" cm="1">
        <f t="array" ref="Q300">IFERROR(
IF(OR(Q$11="",$H300=""),"",
SUMIFS(収穫記録!$P:$P,収穫記録!$D:$D,Q$11,収穫記録!$I:$I,$I$5,収穫記録!$J:$J,$I$6,収穫記録!$F:$F,$H300,収穫記録!$B:$B,"&gt;="&amp;$I$3,収穫記録!$B:$B,"&lt;="&amp;$I$4)
/_xlfn.UNIQUE(_xlfn._xlws.FILTER($G:$G,$F:$F=$I$7))
/IF($I$8="総計",1,$J300/10)
),0)</f>
        <v/>
      </c>
      <c r="R300" s="58" t="str" cm="1">
        <f t="array" ref="R300">IFERROR(
IF(OR(R$11="",$H300=""),"",
SUMIFS(収穫記録!$P:$P,収穫記録!$D:$D,R$11,収穫記録!$I:$I,$I$5,収穫記録!$J:$J,$I$6,収穫記録!$F:$F,$H300,収穫記録!$B:$B,"&gt;="&amp;$I$3,収穫記録!$B:$B,"&lt;="&amp;$I$4)
/_xlfn.UNIQUE(_xlfn._xlws.FILTER($G:$G,$F:$F=$I$7))
/IF($I$8="総計",1,$J300/10)
),0)</f>
        <v/>
      </c>
      <c r="S300" s="58" t="str" cm="1">
        <f t="array" ref="S300">IFERROR(
IF(OR(S$11="",$H300=""),"",
SUMIFS(収穫記録!$P:$P,収穫記録!$D:$D,S$11,収穫記録!$I:$I,$I$5,収穫記録!$J:$J,$I$6,収穫記録!$F:$F,$H300,収穫記録!$B:$B,"&gt;="&amp;$I$3,収穫記録!$B:$B,"&lt;="&amp;$I$4)
/_xlfn.UNIQUE(_xlfn._xlws.FILTER($G:$G,$F:$F=$I$7))
/IF($I$8="総計",1,$J300/10)
),0)</f>
        <v/>
      </c>
      <c r="T300" s="58" t="str" cm="1">
        <f t="array" ref="T300">IFERROR(
IF(OR(T$11="",$H300=""),"",
SUMIFS(収穫記録!$P:$P,収穫記録!$D:$D,T$11,収穫記録!$I:$I,$I$5,収穫記録!$J:$J,$I$6,収穫記録!$F:$F,$H300,収穫記録!$B:$B,"&gt;="&amp;$I$3,収穫記録!$B:$B,"&lt;="&amp;$I$4)
/_xlfn.UNIQUE(_xlfn._xlws.FILTER($G:$G,$F:$F=$I$7))
/IF($I$8="総計",1,$J300/10)
),0)</f>
        <v/>
      </c>
      <c r="U300" s="58" t="str" cm="1">
        <f t="array" ref="U300">IFERROR(
IF(OR(U$11="",$H300=""),"",
SUMIFS(収穫記録!$P:$P,収穫記録!$D:$D,U$11,収穫記録!$I:$I,$I$5,収穫記録!$J:$J,$I$6,収穫記録!$F:$F,$H300,収穫記録!$B:$B,"&gt;="&amp;$I$3,収穫記録!$B:$B,"&lt;="&amp;$I$4)
/_xlfn.UNIQUE(_xlfn._xlws.FILTER($G:$G,$F:$F=$I$7))
/IF($I$8="総計",1,$J300/10)
),0)</f>
        <v/>
      </c>
      <c r="V300" s="58" t="str" cm="1">
        <f t="array" ref="V300">IFERROR(
IF(OR(V$11="",$H300=""),"",
SUMIFS(収穫記録!$P:$P,収穫記録!$D:$D,V$11,収穫記録!$I:$I,$I$5,収穫記録!$J:$J,$I$6,収穫記録!$F:$F,$H300,収穫記録!$B:$B,"&gt;="&amp;$I$3,収穫記録!$B:$B,"&lt;="&amp;$I$4)
/_xlfn.UNIQUE(_xlfn._xlws.FILTER($G:$G,$F:$F=$I$7))
/IF($I$8="総計",1,$J300/10)
),0)</f>
        <v/>
      </c>
      <c r="W300" s="58" t="str" cm="1">
        <f t="array" ref="W300">IFERROR(
IF(OR(W$11="",$H300=""),"",
SUMIFS(収穫記録!$P:$P,収穫記録!$D:$D,W$11,収穫記録!$I:$I,$I$5,収穫記録!$J:$J,$I$6,収穫記録!$F:$F,$H300,収穫記録!$B:$B,"&gt;="&amp;$I$3,収穫記録!$B:$B,"&lt;="&amp;$I$4)
/_xlfn.UNIQUE(_xlfn._xlws.FILTER($G:$G,$F:$F=$I$7))
/IF($I$8="総計",1,$J300/10)
),0)</f>
        <v/>
      </c>
    </row>
    <row r="301" spans="8:23">
      <c r="H301" s="27"/>
      <c r="I301" s="30"/>
      <c r="J301" s="57"/>
      <c r="K301" s="46" t="str">
        <f t="shared" si="4"/>
        <v/>
      </c>
      <c r="L301" s="47" cm="1">
        <f t="array" ref="L301">IFERROR(
IF(OR(L$11="",$H301=""),"",
SUMIFS(収穫記録!$P:$P,収穫記録!$D:$D,L$11,収穫記録!$I:$I,$I$5,収穫記録!$J:$J,$I$6,収穫記録!$F:$F,$H301,収穫記録!$B:$B,"&gt;="&amp;$I$3,収穫記録!$B:$B,"&lt;="&amp;$I$4)
/_xlfn.UNIQUE(_xlfn._xlws.FILTER($G:$G,$F:$F=$I$7))
/IF($I$8="総計",1,$J301/10)
),0)</f>
        <v>0</v>
      </c>
      <c r="M301" s="58" t="str" cm="1">
        <f t="array" ref="M301">IFERROR(
IF(OR(M$11="",$H301=""),"",
SUMIFS(収穫記録!$P:$P,収穫記録!$D:$D,M$11,収穫記録!$I:$I,$I$5,収穫記録!$J:$J,$I$6,収穫記録!$F:$F,$H301,収穫記録!$B:$B,"&gt;="&amp;$I$3,収穫記録!$B:$B,"&lt;="&amp;$I$4)
/_xlfn.UNIQUE(_xlfn._xlws.FILTER($G:$G,$F:$F=$I$7))
/IF($I$8="総計",1,$J301/10)
),0)</f>
        <v/>
      </c>
      <c r="N301" s="58" t="str" cm="1">
        <f t="array" ref="N301">IFERROR(
IF(OR(N$11="",$H301=""),"",
SUMIFS(収穫記録!$P:$P,収穫記録!$D:$D,N$11,収穫記録!$I:$I,$I$5,収穫記録!$J:$J,$I$6,収穫記録!$F:$F,$H301,収穫記録!$B:$B,"&gt;="&amp;$I$3,収穫記録!$B:$B,"&lt;="&amp;$I$4)
/_xlfn.UNIQUE(_xlfn._xlws.FILTER($G:$G,$F:$F=$I$7))
/IF($I$8="総計",1,$J301/10)
),0)</f>
        <v/>
      </c>
      <c r="O301" s="58" t="str" cm="1">
        <f t="array" ref="O301">IFERROR(
IF(OR(O$11="",$H301=""),"",
SUMIFS(収穫記録!$P:$P,収穫記録!$D:$D,O$11,収穫記録!$I:$I,$I$5,収穫記録!$J:$J,$I$6,収穫記録!$F:$F,$H301,収穫記録!$B:$B,"&gt;="&amp;$I$3,収穫記録!$B:$B,"&lt;="&amp;$I$4)
/_xlfn.UNIQUE(_xlfn._xlws.FILTER($G:$G,$F:$F=$I$7))
/IF($I$8="総計",1,$J301/10)
),0)</f>
        <v/>
      </c>
      <c r="P301" s="58" t="str" cm="1">
        <f t="array" ref="P301">IFERROR(
IF(OR(P$11="",$H301=""),"",
SUMIFS(収穫記録!$P:$P,収穫記録!$D:$D,P$11,収穫記録!$I:$I,$I$5,収穫記録!$J:$J,$I$6,収穫記録!$F:$F,$H301,収穫記録!$B:$B,"&gt;="&amp;$I$3,収穫記録!$B:$B,"&lt;="&amp;$I$4)
/_xlfn.UNIQUE(_xlfn._xlws.FILTER($G:$G,$F:$F=$I$7))
/IF($I$8="総計",1,$J301/10)
),0)</f>
        <v/>
      </c>
      <c r="Q301" s="58" t="str" cm="1">
        <f t="array" ref="Q301">IFERROR(
IF(OR(Q$11="",$H301=""),"",
SUMIFS(収穫記録!$P:$P,収穫記録!$D:$D,Q$11,収穫記録!$I:$I,$I$5,収穫記録!$J:$J,$I$6,収穫記録!$F:$F,$H301,収穫記録!$B:$B,"&gt;="&amp;$I$3,収穫記録!$B:$B,"&lt;="&amp;$I$4)
/_xlfn.UNIQUE(_xlfn._xlws.FILTER($G:$G,$F:$F=$I$7))
/IF($I$8="総計",1,$J301/10)
),0)</f>
        <v/>
      </c>
      <c r="R301" s="58" t="str" cm="1">
        <f t="array" ref="R301">IFERROR(
IF(OR(R$11="",$H301=""),"",
SUMIFS(収穫記録!$P:$P,収穫記録!$D:$D,R$11,収穫記録!$I:$I,$I$5,収穫記録!$J:$J,$I$6,収穫記録!$F:$F,$H301,収穫記録!$B:$B,"&gt;="&amp;$I$3,収穫記録!$B:$B,"&lt;="&amp;$I$4)
/_xlfn.UNIQUE(_xlfn._xlws.FILTER($G:$G,$F:$F=$I$7))
/IF($I$8="総計",1,$J301/10)
),0)</f>
        <v/>
      </c>
      <c r="S301" s="58" t="str" cm="1">
        <f t="array" ref="S301">IFERROR(
IF(OR(S$11="",$H301=""),"",
SUMIFS(収穫記録!$P:$P,収穫記録!$D:$D,S$11,収穫記録!$I:$I,$I$5,収穫記録!$J:$J,$I$6,収穫記録!$F:$F,$H301,収穫記録!$B:$B,"&gt;="&amp;$I$3,収穫記録!$B:$B,"&lt;="&amp;$I$4)
/_xlfn.UNIQUE(_xlfn._xlws.FILTER($G:$G,$F:$F=$I$7))
/IF($I$8="総計",1,$J301/10)
),0)</f>
        <v/>
      </c>
      <c r="T301" s="58" t="str" cm="1">
        <f t="array" ref="T301">IFERROR(
IF(OR(T$11="",$H301=""),"",
SUMIFS(収穫記録!$P:$P,収穫記録!$D:$D,T$11,収穫記録!$I:$I,$I$5,収穫記録!$J:$J,$I$6,収穫記録!$F:$F,$H301,収穫記録!$B:$B,"&gt;="&amp;$I$3,収穫記録!$B:$B,"&lt;="&amp;$I$4)
/_xlfn.UNIQUE(_xlfn._xlws.FILTER($G:$G,$F:$F=$I$7))
/IF($I$8="総計",1,$J301/10)
),0)</f>
        <v/>
      </c>
      <c r="U301" s="58" t="str" cm="1">
        <f t="array" ref="U301">IFERROR(
IF(OR(U$11="",$H301=""),"",
SUMIFS(収穫記録!$P:$P,収穫記録!$D:$D,U$11,収穫記録!$I:$I,$I$5,収穫記録!$J:$J,$I$6,収穫記録!$F:$F,$H301,収穫記録!$B:$B,"&gt;="&amp;$I$3,収穫記録!$B:$B,"&lt;="&amp;$I$4)
/_xlfn.UNIQUE(_xlfn._xlws.FILTER($G:$G,$F:$F=$I$7))
/IF($I$8="総計",1,$J301/10)
),0)</f>
        <v/>
      </c>
      <c r="V301" s="58" t="str" cm="1">
        <f t="array" ref="V301">IFERROR(
IF(OR(V$11="",$H301=""),"",
SUMIFS(収穫記録!$P:$P,収穫記録!$D:$D,V$11,収穫記録!$I:$I,$I$5,収穫記録!$J:$J,$I$6,収穫記録!$F:$F,$H301,収穫記録!$B:$B,"&gt;="&amp;$I$3,収穫記録!$B:$B,"&lt;="&amp;$I$4)
/_xlfn.UNIQUE(_xlfn._xlws.FILTER($G:$G,$F:$F=$I$7))
/IF($I$8="総計",1,$J301/10)
),0)</f>
        <v/>
      </c>
      <c r="W301" s="58" t="str" cm="1">
        <f t="array" ref="W301">IFERROR(
IF(OR(W$11="",$H301=""),"",
SUMIFS(収穫記録!$P:$P,収穫記録!$D:$D,W$11,収穫記録!$I:$I,$I$5,収穫記録!$J:$J,$I$6,収穫記録!$F:$F,$H301,収穫記録!$B:$B,"&gt;="&amp;$I$3,収穫記録!$B:$B,"&lt;="&amp;$I$4)
/_xlfn.UNIQUE(_xlfn._xlws.FILTER($G:$G,$F:$F=$I$7))
/IF($I$8="総計",1,$J301/10)
),0)</f>
        <v/>
      </c>
    </row>
    <row r="302" spans="8:23">
      <c r="H302" s="27"/>
      <c r="I302" s="30"/>
      <c r="J302" s="57"/>
      <c r="K302" s="46" t="str">
        <f t="shared" si="4"/>
        <v/>
      </c>
      <c r="L302" s="47" cm="1">
        <f t="array" ref="L302">IFERROR(
IF(OR(L$11="",$H302=""),"",
SUMIFS(収穫記録!$P:$P,収穫記録!$D:$D,L$11,収穫記録!$I:$I,$I$5,収穫記録!$J:$J,$I$6,収穫記録!$F:$F,$H302,収穫記録!$B:$B,"&gt;="&amp;$I$3,収穫記録!$B:$B,"&lt;="&amp;$I$4)
/_xlfn.UNIQUE(_xlfn._xlws.FILTER($G:$G,$F:$F=$I$7))
/IF($I$8="総計",1,$J302/10)
),0)</f>
        <v>0</v>
      </c>
      <c r="M302" s="58" t="str" cm="1">
        <f t="array" ref="M302">IFERROR(
IF(OR(M$11="",$H302=""),"",
SUMIFS(収穫記録!$P:$P,収穫記録!$D:$D,M$11,収穫記録!$I:$I,$I$5,収穫記録!$J:$J,$I$6,収穫記録!$F:$F,$H302,収穫記録!$B:$B,"&gt;="&amp;$I$3,収穫記録!$B:$B,"&lt;="&amp;$I$4)
/_xlfn.UNIQUE(_xlfn._xlws.FILTER($G:$G,$F:$F=$I$7))
/IF($I$8="総計",1,$J302/10)
),0)</f>
        <v/>
      </c>
      <c r="N302" s="58" t="str" cm="1">
        <f t="array" ref="N302">IFERROR(
IF(OR(N$11="",$H302=""),"",
SUMIFS(収穫記録!$P:$P,収穫記録!$D:$D,N$11,収穫記録!$I:$I,$I$5,収穫記録!$J:$J,$I$6,収穫記録!$F:$F,$H302,収穫記録!$B:$B,"&gt;="&amp;$I$3,収穫記録!$B:$B,"&lt;="&amp;$I$4)
/_xlfn.UNIQUE(_xlfn._xlws.FILTER($G:$G,$F:$F=$I$7))
/IF($I$8="総計",1,$J302/10)
),0)</f>
        <v/>
      </c>
      <c r="O302" s="58" t="str" cm="1">
        <f t="array" ref="O302">IFERROR(
IF(OR(O$11="",$H302=""),"",
SUMIFS(収穫記録!$P:$P,収穫記録!$D:$D,O$11,収穫記録!$I:$I,$I$5,収穫記録!$J:$J,$I$6,収穫記録!$F:$F,$H302,収穫記録!$B:$B,"&gt;="&amp;$I$3,収穫記録!$B:$B,"&lt;="&amp;$I$4)
/_xlfn.UNIQUE(_xlfn._xlws.FILTER($G:$G,$F:$F=$I$7))
/IF($I$8="総計",1,$J302/10)
),0)</f>
        <v/>
      </c>
      <c r="P302" s="58" t="str" cm="1">
        <f t="array" ref="P302">IFERROR(
IF(OR(P$11="",$H302=""),"",
SUMIFS(収穫記録!$P:$P,収穫記録!$D:$D,P$11,収穫記録!$I:$I,$I$5,収穫記録!$J:$J,$I$6,収穫記録!$F:$F,$H302,収穫記録!$B:$B,"&gt;="&amp;$I$3,収穫記録!$B:$B,"&lt;="&amp;$I$4)
/_xlfn.UNIQUE(_xlfn._xlws.FILTER($G:$G,$F:$F=$I$7))
/IF($I$8="総計",1,$J302/10)
),0)</f>
        <v/>
      </c>
      <c r="Q302" s="58" t="str" cm="1">
        <f t="array" ref="Q302">IFERROR(
IF(OR(Q$11="",$H302=""),"",
SUMIFS(収穫記録!$P:$P,収穫記録!$D:$D,Q$11,収穫記録!$I:$I,$I$5,収穫記録!$J:$J,$I$6,収穫記録!$F:$F,$H302,収穫記録!$B:$B,"&gt;="&amp;$I$3,収穫記録!$B:$B,"&lt;="&amp;$I$4)
/_xlfn.UNIQUE(_xlfn._xlws.FILTER($G:$G,$F:$F=$I$7))
/IF($I$8="総計",1,$J302/10)
),0)</f>
        <v/>
      </c>
      <c r="R302" s="58" t="str" cm="1">
        <f t="array" ref="R302">IFERROR(
IF(OR(R$11="",$H302=""),"",
SUMIFS(収穫記録!$P:$P,収穫記録!$D:$D,R$11,収穫記録!$I:$I,$I$5,収穫記録!$J:$J,$I$6,収穫記録!$F:$F,$H302,収穫記録!$B:$B,"&gt;="&amp;$I$3,収穫記録!$B:$B,"&lt;="&amp;$I$4)
/_xlfn.UNIQUE(_xlfn._xlws.FILTER($G:$G,$F:$F=$I$7))
/IF($I$8="総計",1,$J302/10)
),0)</f>
        <v/>
      </c>
      <c r="S302" s="58" t="str" cm="1">
        <f t="array" ref="S302">IFERROR(
IF(OR(S$11="",$H302=""),"",
SUMIFS(収穫記録!$P:$P,収穫記録!$D:$D,S$11,収穫記録!$I:$I,$I$5,収穫記録!$J:$J,$I$6,収穫記録!$F:$F,$H302,収穫記録!$B:$B,"&gt;="&amp;$I$3,収穫記録!$B:$B,"&lt;="&amp;$I$4)
/_xlfn.UNIQUE(_xlfn._xlws.FILTER($G:$G,$F:$F=$I$7))
/IF($I$8="総計",1,$J302/10)
),0)</f>
        <v/>
      </c>
      <c r="T302" s="58" t="str" cm="1">
        <f t="array" ref="T302">IFERROR(
IF(OR(T$11="",$H302=""),"",
SUMIFS(収穫記録!$P:$P,収穫記録!$D:$D,T$11,収穫記録!$I:$I,$I$5,収穫記録!$J:$J,$I$6,収穫記録!$F:$F,$H302,収穫記録!$B:$B,"&gt;="&amp;$I$3,収穫記録!$B:$B,"&lt;="&amp;$I$4)
/_xlfn.UNIQUE(_xlfn._xlws.FILTER($G:$G,$F:$F=$I$7))
/IF($I$8="総計",1,$J302/10)
),0)</f>
        <v/>
      </c>
      <c r="U302" s="58" t="str" cm="1">
        <f t="array" ref="U302">IFERROR(
IF(OR(U$11="",$H302=""),"",
SUMIFS(収穫記録!$P:$P,収穫記録!$D:$D,U$11,収穫記録!$I:$I,$I$5,収穫記録!$J:$J,$I$6,収穫記録!$F:$F,$H302,収穫記録!$B:$B,"&gt;="&amp;$I$3,収穫記録!$B:$B,"&lt;="&amp;$I$4)
/_xlfn.UNIQUE(_xlfn._xlws.FILTER($G:$G,$F:$F=$I$7))
/IF($I$8="総計",1,$J302/10)
),0)</f>
        <v/>
      </c>
      <c r="V302" s="58" t="str" cm="1">
        <f t="array" ref="V302">IFERROR(
IF(OR(V$11="",$H302=""),"",
SUMIFS(収穫記録!$P:$P,収穫記録!$D:$D,V$11,収穫記録!$I:$I,$I$5,収穫記録!$J:$J,$I$6,収穫記録!$F:$F,$H302,収穫記録!$B:$B,"&gt;="&amp;$I$3,収穫記録!$B:$B,"&lt;="&amp;$I$4)
/_xlfn.UNIQUE(_xlfn._xlws.FILTER($G:$G,$F:$F=$I$7))
/IF($I$8="総計",1,$J302/10)
),0)</f>
        <v/>
      </c>
      <c r="W302" s="58" t="str" cm="1">
        <f t="array" ref="W302">IFERROR(
IF(OR(W$11="",$H302=""),"",
SUMIFS(収穫記録!$P:$P,収穫記録!$D:$D,W$11,収穫記録!$I:$I,$I$5,収穫記録!$J:$J,$I$6,収穫記録!$F:$F,$H302,収穫記録!$B:$B,"&gt;="&amp;$I$3,収穫記録!$B:$B,"&lt;="&amp;$I$4)
/_xlfn.UNIQUE(_xlfn._xlws.FILTER($G:$G,$F:$F=$I$7))
/IF($I$8="総計",1,$J302/10)
),0)</f>
        <v/>
      </c>
    </row>
    <row r="303" spans="8:23">
      <c r="H303" s="27"/>
      <c r="I303" s="30"/>
      <c r="J303" s="57"/>
      <c r="K303" s="46" t="str">
        <f t="shared" si="4"/>
        <v/>
      </c>
      <c r="L303" s="47" cm="1">
        <f t="array" ref="L303">IFERROR(
IF(OR(L$11="",$H303=""),"",
SUMIFS(収穫記録!$P:$P,収穫記録!$D:$D,L$11,収穫記録!$I:$I,$I$5,収穫記録!$J:$J,$I$6,収穫記録!$F:$F,$H303,収穫記録!$B:$B,"&gt;="&amp;$I$3,収穫記録!$B:$B,"&lt;="&amp;$I$4)
/_xlfn.UNIQUE(_xlfn._xlws.FILTER($G:$G,$F:$F=$I$7))
/IF($I$8="総計",1,$J303/10)
),0)</f>
        <v>0</v>
      </c>
      <c r="M303" s="58" t="str" cm="1">
        <f t="array" ref="M303">IFERROR(
IF(OR(M$11="",$H303=""),"",
SUMIFS(収穫記録!$P:$P,収穫記録!$D:$D,M$11,収穫記録!$I:$I,$I$5,収穫記録!$J:$J,$I$6,収穫記録!$F:$F,$H303,収穫記録!$B:$B,"&gt;="&amp;$I$3,収穫記録!$B:$B,"&lt;="&amp;$I$4)
/_xlfn.UNIQUE(_xlfn._xlws.FILTER($G:$G,$F:$F=$I$7))
/IF($I$8="総計",1,$J303/10)
),0)</f>
        <v/>
      </c>
      <c r="N303" s="58" t="str" cm="1">
        <f t="array" ref="N303">IFERROR(
IF(OR(N$11="",$H303=""),"",
SUMIFS(収穫記録!$P:$P,収穫記録!$D:$D,N$11,収穫記録!$I:$I,$I$5,収穫記録!$J:$J,$I$6,収穫記録!$F:$F,$H303,収穫記録!$B:$B,"&gt;="&amp;$I$3,収穫記録!$B:$B,"&lt;="&amp;$I$4)
/_xlfn.UNIQUE(_xlfn._xlws.FILTER($G:$G,$F:$F=$I$7))
/IF($I$8="総計",1,$J303/10)
),0)</f>
        <v/>
      </c>
      <c r="O303" s="58" t="str" cm="1">
        <f t="array" ref="O303">IFERROR(
IF(OR(O$11="",$H303=""),"",
SUMIFS(収穫記録!$P:$P,収穫記録!$D:$D,O$11,収穫記録!$I:$I,$I$5,収穫記録!$J:$J,$I$6,収穫記録!$F:$F,$H303,収穫記録!$B:$B,"&gt;="&amp;$I$3,収穫記録!$B:$B,"&lt;="&amp;$I$4)
/_xlfn.UNIQUE(_xlfn._xlws.FILTER($G:$G,$F:$F=$I$7))
/IF($I$8="総計",1,$J303/10)
),0)</f>
        <v/>
      </c>
      <c r="P303" s="58" t="str" cm="1">
        <f t="array" ref="P303">IFERROR(
IF(OR(P$11="",$H303=""),"",
SUMIFS(収穫記録!$P:$P,収穫記録!$D:$D,P$11,収穫記録!$I:$I,$I$5,収穫記録!$J:$J,$I$6,収穫記録!$F:$F,$H303,収穫記録!$B:$B,"&gt;="&amp;$I$3,収穫記録!$B:$B,"&lt;="&amp;$I$4)
/_xlfn.UNIQUE(_xlfn._xlws.FILTER($G:$G,$F:$F=$I$7))
/IF($I$8="総計",1,$J303/10)
),0)</f>
        <v/>
      </c>
      <c r="Q303" s="58" t="str" cm="1">
        <f t="array" ref="Q303">IFERROR(
IF(OR(Q$11="",$H303=""),"",
SUMIFS(収穫記録!$P:$P,収穫記録!$D:$D,Q$11,収穫記録!$I:$I,$I$5,収穫記録!$J:$J,$I$6,収穫記録!$F:$F,$H303,収穫記録!$B:$B,"&gt;="&amp;$I$3,収穫記録!$B:$B,"&lt;="&amp;$I$4)
/_xlfn.UNIQUE(_xlfn._xlws.FILTER($G:$G,$F:$F=$I$7))
/IF($I$8="総計",1,$J303/10)
),0)</f>
        <v/>
      </c>
      <c r="R303" s="58" t="str" cm="1">
        <f t="array" ref="R303">IFERROR(
IF(OR(R$11="",$H303=""),"",
SUMIFS(収穫記録!$P:$P,収穫記録!$D:$D,R$11,収穫記録!$I:$I,$I$5,収穫記録!$J:$J,$I$6,収穫記録!$F:$F,$H303,収穫記録!$B:$B,"&gt;="&amp;$I$3,収穫記録!$B:$B,"&lt;="&amp;$I$4)
/_xlfn.UNIQUE(_xlfn._xlws.FILTER($G:$G,$F:$F=$I$7))
/IF($I$8="総計",1,$J303/10)
),0)</f>
        <v/>
      </c>
      <c r="S303" s="58" t="str" cm="1">
        <f t="array" ref="S303">IFERROR(
IF(OR(S$11="",$H303=""),"",
SUMIFS(収穫記録!$P:$P,収穫記録!$D:$D,S$11,収穫記録!$I:$I,$I$5,収穫記録!$J:$J,$I$6,収穫記録!$F:$F,$H303,収穫記録!$B:$B,"&gt;="&amp;$I$3,収穫記録!$B:$B,"&lt;="&amp;$I$4)
/_xlfn.UNIQUE(_xlfn._xlws.FILTER($G:$G,$F:$F=$I$7))
/IF($I$8="総計",1,$J303/10)
),0)</f>
        <v/>
      </c>
      <c r="T303" s="58" t="str" cm="1">
        <f t="array" ref="T303">IFERROR(
IF(OR(T$11="",$H303=""),"",
SUMIFS(収穫記録!$P:$P,収穫記録!$D:$D,T$11,収穫記録!$I:$I,$I$5,収穫記録!$J:$J,$I$6,収穫記録!$F:$F,$H303,収穫記録!$B:$B,"&gt;="&amp;$I$3,収穫記録!$B:$B,"&lt;="&amp;$I$4)
/_xlfn.UNIQUE(_xlfn._xlws.FILTER($G:$G,$F:$F=$I$7))
/IF($I$8="総計",1,$J303/10)
),0)</f>
        <v/>
      </c>
      <c r="U303" s="58" t="str" cm="1">
        <f t="array" ref="U303">IFERROR(
IF(OR(U$11="",$H303=""),"",
SUMIFS(収穫記録!$P:$P,収穫記録!$D:$D,U$11,収穫記録!$I:$I,$I$5,収穫記録!$J:$J,$I$6,収穫記録!$F:$F,$H303,収穫記録!$B:$B,"&gt;="&amp;$I$3,収穫記録!$B:$B,"&lt;="&amp;$I$4)
/_xlfn.UNIQUE(_xlfn._xlws.FILTER($G:$G,$F:$F=$I$7))
/IF($I$8="総計",1,$J303/10)
),0)</f>
        <v/>
      </c>
      <c r="V303" s="58" t="str" cm="1">
        <f t="array" ref="V303">IFERROR(
IF(OR(V$11="",$H303=""),"",
SUMIFS(収穫記録!$P:$P,収穫記録!$D:$D,V$11,収穫記録!$I:$I,$I$5,収穫記録!$J:$J,$I$6,収穫記録!$F:$F,$H303,収穫記録!$B:$B,"&gt;="&amp;$I$3,収穫記録!$B:$B,"&lt;="&amp;$I$4)
/_xlfn.UNIQUE(_xlfn._xlws.FILTER($G:$G,$F:$F=$I$7))
/IF($I$8="総計",1,$J303/10)
),0)</f>
        <v/>
      </c>
      <c r="W303" s="58" t="str" cm="1">
        <f t="array" ref="W303">IFERROR(
IF(OR(W$11="",$H303=""),"",
SUMIFS(収穫記録!$P:$P,収穫記録!$D:$D,W$11,収穫記録!$I:$I,$I$5,収穫記録!$J:$J,$I$6,収穫記録!$F:$F,$H303,収穫記録!$B:$B,"&gt;="&amp;$I$3,収穫記録!$B:$B,"&lt;="&amp;$I$4)
/_xlfn.UNIQUE(_xlfn._xlws.FILTER($G:$G,$F:$F=$I$7))
/IF($I$8="総計",1,$J303/10)
),0)</f>
        <v/>
      </c>
    </row>
    <row r="304" spans="8:23">
      <c r="H304" s="27"/>
      <c r="I304" s="30"/>
      <c r="J304" s="57"/>
      <c r="K304" s="46" t="str">
        <f t="shared" si="4"/>
        <v/>
      </c>
      <c r="L304" s="47" cm="1">
        <f t="array" ref="L304">IFERROR(
IF(OR(L$11="",$H304=""),"",
SUMIFS(収穫記録!$P:$P,収穫記録!$D:$D,L$11,収穫記録!$I:$I,$I$5,収穫記録!$J:$J,$I$6,収穫記録!$F:$F,$H304,収穫記録!$B:$B,"&gt;="&amp;$I$3,収穫記録!$B:$B,"&lt;="&amp;$I$4)
/_xlfn.UNIQUE(_xlfn._xlws.FILTER($G:$G,$F:$F=$I$7))
/IF($I$8="総計",1,$J304/10)
),0)</f>
        <v>0</v>
      </c>
      <c r="M304" s="58" t="str" cm="1">
        <f t="array" ref="M304">IFERROR(
IF(OR(M$11="",$H304=""),"",
SUMIFS(収穫記録!$P:$P,収穫記録!$D:$D,M$11,収穫記録!$I:$I,$I$5,収穫記録!$J:$J,$I$6,収穫記録!$F:$F,$H304,収穫記録!$B:$B,"&gt;="&amp;$I$3,収穫記録!$B:$B,"&lt;="&amp;$I$4)
/_xlfn.UNIQUE(_xlfn._xlws.FILTER($G:$G,$F:$F=$I$7))
/IF($I$8="総計",1,$J304/10)
),0)</f>
        <v/>
      </c>
      <c r="N304" s="58" t="str" cm="1">
        <f t="array" ref="N304">IFERROR(
IF(OR(N$11="",$H304=""),"",
SUMIFS(収穫記録!$P:$P,収穫記録!$D:$D,N$11,収穫記録!$I:$I,$I$5,収穫記録!$J:$J,$I$6,収穫記録!$F:$F,$H304,収穫記録!$B:$B,"&gt;="&amp;$I$3,収穫記録!$B:$B,"&lt;="&amp;$I$4)
/_xlfn.UNIQUE(_xlfn._xlws.FILTER($G:$G,$F:$F=$I$7))
/IF($I$8="総計",1,$J304/10)
),0)</f>
        <v/>
      </c>
      <c r="O304" s="58" t="str" cm="1">
        <f t="array" ref="O304">IFERROR(
IF(OR(O$11="",$H304=""),"",
SUMIFS(収穫記録!$P:$P,収穫記録!$D:$D,O$11,収穫記録!$I:$I,$I$5,収穫記録!$J:$J,$I$6,収穫記録!$F:$F,$H304,収穫記録!$B:$B,"&gt;="&amp;$I$3,収穫記録!$B:$B,"&lt;="&amp;$I$4)
/_xlfn.UNIQUE(_xlfn._xlws.FILTER($G:$G,$F:$F=$I$7))
/IF($I$8="総計",1,$J304/10)
),0)</f>
        <v/>
      </c>
      <c r="P304" s="58" t="str" cm="1">
        <f t="array" ref="P304">IFERROR(
IF(OR(P$11="",$H304=""),"",
SUMIFS(収穫記録!$P:$P,収穫記録!$D:$D,P$11,収穫記録!$I:$I,$I$5,収穫記録!$J:$J,$I$6,収穫記録!$F:$F,$H304,収穫記録!$B:$B,"&gt;="&amp;$I$3,収穫記録!$B:$B,"&lt;="&amp;$I$4)
/_xlfn.UNIQUE(_xlfn._xlws.FILTER($G:$G,$F:$F=$I$7))
/IF($I$8="総計",1,$J304/10)
),0)</f>
        <v/>
      </c>
      <c r="Q304" s="58" t="str" cm="1">
        <f t="array" ref="Q304">IFERROR(
IF(OR(Q$11="",$H304=""),"",
SUMIFS(収穫記録!$P:$P,収穫記録!$D:$D,Q$11,収穫記録!$I:$I,$I$5,収穫記録!$J:$J,$I$6,収穫記録!$F:$F,$H304,収穫記録!$B:$B,"&gt;="&amp;$I$3,収穫記録!$B:$B,"&lt;="&amp;$I$4)
/_xlfn.UNIQUE(_xlfn._xlws.FILTER($G:$G,$F:$F=$I$7))
/IF($I$8="総計",1,$J304/10)
),0)</f>
        <v/>
      </c>
      <c r="R304" s="58" t="str" cm="1">
        <f t="array" ref="R304">IFERROR(
IF(OR(R$11="",$H304=""),"",
SUMIFS(収穫記録!$P:$P,収穫記録!$D:$D,R$11,収穫記録!$I:$I,$I$5,収穫記録!$J:$J,$I$6,収穫記録!$F:$F,$H304,収穫記録!$B:$B,"&gt;="&amp;$I$3,収穫記録!$B:$B,"&lt;="&amp;$I$4)
/_xlfn.UNIQUE(_xlfn._xlws.FILTER($G:$G,$F:$F=$I$7))
/IF($I$8="総計",1,$J304/10)
),0)</f>
        <v/>
      </c>
      <c r="S304" s="58" t="str" cm="1">
        <f t="array" ref="S304">IFERROR(
IF(OR(S$11="",$H304=""),"",
SUMIFS(収穫記録!$P:$P,収穫記録!$D:$D,S$11,収穫記録!$I:$I,$I$5,収穫記録!$J:$J,$I$6,収穫記録!$F:$F,$H304,収穫記録!$B:$B,"&gt;="&amp;$I$3,収穫記録!$B:$B,"&lt;="&amp;$I$4)
/_xlfn.UNIQUE(_xlfn._xlws.FILTER($G:$G,$F:$F=$I$7))
/IF($I$8="総計",1,$J304/10)
),0)</f>
        <v/>
      </c>
      <c r="T304" s="58" t="str" cm="1">
        <f t="array" ref="T304">IFERROR(
IF(OR(T$11="",$H304=""),"",
SUMIFS(収穫記録!$P:$P,収穫記録!$D:$D,T$11,収穫記録!$I:$I,$I$5,収穫記録!$J:$J,$I$6,収穫記録!$F:$F,$H304,収穫記録!$B:$B,"&gt;="&amp;$I$3,収穫記録!$B:$B,"&lt;="&amp;$I$4)
/_xlfn.UNIQUE(_xlfn._xlws.FILTER($G:$G,$F:$F=$I$7))
/IF($I$8="総計",1,$J304/10)
),0)</f>
        <v/>
      </c>
      <c r="U304" s="58" t="str" cm="1">
        <f t="array" ref="U304">IFERROR(
IF(OR(U$11="",$H304=""),"",
SUMIFS(収穫記録!$P:$P,収穫記録!$D:$D,U$11,収穫記録!$I:$I,$I$5,収穫記録!$J:$J,$I$6,収穫記録!$F:$F,$H304,収穫記録!$B:$B,"&gt;="&amp;$I$3,収穫記録!$B:$B,"&lt;="&amp;$I$4)
/_xlfn.UNIQUE(_xlfn._xlws.FILTER($G:$G,$F:$F=$I$7))
/IF($I$8="総計",1,$J304/10)
),0)</f>
        <v/>
      </c>
      <c r="V304" s="58" t="str" cm="1">
        <f t="array" ref="V304">IFERROR(
IF(OR(V$11="",$H304=""),"",
SUMIFS(収穫記録!$P:$P,収穫記録!$D:$D,V$11,収穫記録!$I:$I,$I$5,収穫記録!$J:$J,$I$6,収穫記録!$F:$F,$H304,収穫記録!$B:$B,"&gt;="&amp;$I$3,収穫記録!$B:$B,"&lt;="&amp;$I$4)
/_xlfn.UNIQUE(_xlfn._xlws.FILTER($G:$G,$F:$F=$I$7))
/IF($I$8="総計",1,$J304/10)
),0)</f>
        <v/>
      </c>
      <c r="W304" s="58" t="str" cm="1">
        <f t="array" ref="W304">IFERROR(
IF(OR(W$11="",$H304=""),"",
SUMIFS(収穫記録!$P:$P,収穫記録!$D:$D,W$11,収穫記録!$I:$I,$I$5,収穫記録!$J:$J,$I$6,収穫記録!$F:$F,$H304,収穫記録!$B:$B,"&gt;="&amp;$I$3,収穫記録!$B:$B,"&lt;="&amp;$I$4)
/_xlfn.UNIQUE(_xlfn._xlws.FILTER($G:$G,$F:$F=$I$7))
/IF($I$8="総計",1,$J304/10)
),0)</f>
        <v/>
      </c>
    </row>
    <row r="305" spans="8:23">
      <c r="H305" s="27"/>
      <c r="I305" s="30"/>
      <c r="J305" s="57"/>
      <c r="K305" s="46" t="str">
        <f t="shared" si="4"/>
        <v/>
      </c>
      <c r="L305" s="47" cm="1">
        <f t="array" ref="L305">IFERROR(
IF(OR(L$11="",$H305=""),"",
SUMIFS(収穫記録!$P:$P,収穫記録!$D:$D,L$11,収穫記録!$I:$I,$I$5,収穫記録!$J:$J,$I$6,収穫記録!$F:$F,$H305,収穫記録!$B:$B,"&gt;="&amp;$I$3,収穫記録!$B:$B,"&lt;="&amp;$I$4)
/_xlfn.UNIQUE(_xlfn._xlws.FILTER($G:$G,$F:$F=$I$7))
/IF($I$8="総計",1,$J305/10)
),0)</f>
        <v>0</v>
      </c>
      <c r="M305" s="58" t="str" cm="1">
        <f t="array" ref="M305">IFERROR(
IF(OR(M$11="",$H305=""),"",
SUMIFS(収穫記録!$P:$P,収穫記録!$D:$D,M$11,収穫記録!$I:$I,$I$5,収穫記録!$J:$J,$I$6,収穫記録!$F:$F,$H305,収穫記録!$B:$B,"&gt;="&amp;$I$3,収穫記録!$B:$B,"&lt;="&amp;$I$4)
/_xlfn.UNIQUE(_xlfn._xlws.FILTER($G:$G,$F:$F=$I$7))
/IF($I$8="総計",1,$J305/10)
),0)</f>
        <v/>
      </c>
      <c r="N305" s="58" t="str" cm="1">
        <f t="array" ref="N305">IFERROR(
IF(OR(N$11="",$H305=""),"",
SUMIFS(収穫記録!$P:$P,収穫記録!$D:$D,N$11,収穫記録!$I:$I,$I$5,収穫記録!$J:$J,$I$6,収穫記録!$F:$F,$H305,収穫記録!$B:$B,"&gt;="&amp;$I$3,収穫記録!$B:$B,"&lt;="&amp;$I$4)
/_xlfn.UNIQUE(_xlfn._xlws.FILTER($G:$G,$F:$F=$I$7))
/IF($I$8="総計",1,$J305/10)
),0)</f>
        <v/>
      </c>
      <c r="O305" s="58" t="str" cm="1">
        <f t="array" ref="O305">IFERROR(
IF(OR(O$11="",$H305=""),"",
SUMIFS(収穫記録!$P:$P,収穫記録!$D:$D,O$11,収穫記録!$I:$I,$I$5,収穫記録!$J:$J,$I$6,収穫記録!$F:$F,$H305,収穫記録!$B:$B,"&gt;="&amp;$I$3,収穫記録!$B:$B,"&lt;="&amp;$I$4)
/_xlfn.UNIQUE(_xlfn._xlws.FILTER($G:$G,$F:$F=$I$7))
/IF($I$8="総計",1,$J305/10)
),0)</f>
        <v/>
      </c>
      <c r="P305" s="58" t="str" cm="1">
        <f t="array" ref="P305">IFERROR(
IF(OR(P$11="",$H305=""),"",
SUMIFS(収穫記録!$P:$P,収穫記録!$D:$D,P$11,収穫記録!$I:$I,$I$5,収穫記録!$J:$J,$I$6,収穫記録!$F:$F,$H305,収穫記録!$B:$B,"&gt;="&amp;$I$3,収穫記録!$B:$B,"&lt;="&amp;$I$4)
/_xlfn.UNIQUE(_xlfn._xlws.FILTER($G:$G,$F:$F=$I$7))
/IF($I$8="総計",1,$J305/10)
),0)</f>
        <v/>
      </c>
      <c r="Q305" s="58" t="str" cm="1">
        <f t="array" ref="Q305">IFERROR(
IF(OR(Q$11="",$H305=""),"",
SUMIFS(収穫記録!$P:$P,収穫記録!$D:$D,Q$11,収穫記録!$I:$I,$I$5,収穫記録!$J:$J,$I$6,収穫記録!$F:$F,$H305,収穫記録!$B:$B,"&gt;="&amp;$I$3,収穫記録!$B:$B,"&lt;="&amp;$I$4)
/_xlfn.UNIQUE(_xlfn._xlws.FILTER($G:$G,$F:$F=$I$7))
/IF($I$8="総計",1,$J305/10)
),0)</f>
        <v/>
      </c>
      <c r="R305" s="58" t="str" cm="1">
        <f t="array" ref="R305">IFERROR(
IF(OR(R$11="",$H305=""),"",
SUMIFS(収穫記録!$P:$P,収穫記録!$D:$D,R$11,収穫記録!$I:$I,$I$5,収穫記録!$J:$J,$I$6,収穫記録!$F:$F,$H305,収穫記録!$B:$B,"&gt;="&amp;$I$3,収穫記録!$B:$B,"&lt;="&amp;$I$4)
/_xlfn.UNIQUE(_xlfn._xlws.FILTER($G:$G,$F:$F=$I$7))
/IF($I$8="総計",1,$J305/10)
),0)</f>
        <v/>
      </c>
      <c r="S305" s="58" t="str" cm="1">
        <f t="array" ref="S305">IFERROR(
IF(OR(S$11="",$H305=""),"",
SUMIFS(収穫記録!$P:$P,収穫記録!$D:$D,S$11,収穫記録!$I:$I,$I$5,収穫記録!$J:$J,$I$6,収穫記録!$F:$F,$H305,収穫記録!$B:$B,"&gt;="&amp;$I$3,収穫記録!$B:$B,"&lt;="&amp;$I$4)
/_xlfn.UNIQUE(_xlfn._xlws.FILTER($G:$G,$F:$F=$I$7))
/IF($I$8="総計",1,$J305/10)
),0)</f>
        <v/>
      </c>
      <c r="T305" s="58" t="str" cm="1">
        <f t="array" ref="T305">IFERROR(
IF(OR(T$11="",$H305=""),"",
SUMIFS(収穫記録!$P:$P,収穫記録!$D:$D,T$11,収穫記録!$I:$I,$I$5,収穫記録!$J:$J,$I$6,収穫記録!$F:$F,$H305,収穫記録!$B:$B,"&gt;="&amp;$I$3,収穫記録!$B:$B,"&lt;="&amp;$I$4)
/_xlfn.UNIQUE(_xlfn._xlws.FILTER($G:$G,$F:$F=$I$7))
/IF($I$8="総計",1,$J305/10)
),0)</f>
        <v/>
      </c>
      <c r="U305" s="58" t="str" cm="1">
        <f t="array" ref="U305">IFERROR(
IF(OR(U$11="",$H305=""),"",
SUMIFS(収穫記録!$P:$P,収穫記録!$D:$D,U$11,収穫記録!$I:$I,$I$5,収穫記録!$J:$J,$I$6,収穫記録!$F:$F,$H305,収穫記録!$B:$B,"&gt;="&amp;$I$3,収穫記録!$B:$B,"&lt;="&amp;$I$4)
/_xlfn.UNIQUE(_xlfn._xlws.FILTER($G:$G,$F:$F=$I$7))
/IF($I$8="総計",1,$J305/10)
),0)</f>
        <v/>
      </c>
      <c r="V305" s="58" t="str" cm="1">
        <f t="array" ref="V305">IFERROR(
IF(OR(V$11="",$H305=""),"",
SUMIFS(収穫記録!$P:$P,収穫記録!$D:$D,V$11,収穫記録!$I:$I,$I$5,収穫記録!$J:$J,$I$6,収穫記録!$F:$F,$H305,収穫記録!$B:$B,"&gt;="&amp;$I$3,収穫記録!$B:$B,"&lt;="&amp;$I$4)
/_xlfn.UNIQUE(_xlfn._xlws.FILTER($G:$G,$F:$F=$I$7))
/IF($I$8="総計",1,$J305/10)
),0)</f>
        <v/>
      </c>
      <c r="W305" s="58" t="str" cm="1">
        <f t="array" ref="W305">IFERROR(
IF(OR(W$11="",$H305=""),"",
SUMIFS(収穫記録!$P:$P,収穫記録!$D:$D,W$11,収穫記録!$I:$I,$I$5,収穫記録!$J:$J,$I$6,収穫記録!$F:$F,$H305,収穫記録!$B:$B,"&gt;="&amp;$I$3,収穫記録!$B:$B,"&lt;="&amp;$I$4)
/_xlfn.UNIQUE(_xlfn._xlws.FILTER($G:$G,$F:$F=$I$7))
/IF($I$8="総計",1,$J305/10)
),0)</f>
        <v/>
      </c>
    </row>
    <row r="306" spans="8:23">
      <c r="H306" s="27"/>
      <c r="I306" s="30"/>
      <c r="J306" s="57"/>
      <c r="K306" s="46" t="str">
        <f t="shared" si="4"/>
        <v/>
      </c>
      <c r="L306" s="47" cm="1">
        <f t="array" ref="L306">IFERROR(
IF(OR(L$11="",$H306=""),"",
SUMIFS(収穫記録!$P:$P,収穫記録!$D:$D,L$11,収穫記録!$I:$I,$I$5,収穫記録!$J:$J,$I$6,収穫記録!$F:$F,$H306,収穫記録!$B:$B,"&gt;="&amp;$I$3,収穫記録!$B:$B,"&lt;="&amp;$I$4)
/_xlfn.UNIQUE(_xlfn._xlws.FILTER($G:$G,$F:$F=$I$7))
/IF($I$8="総計",1,$J306/10)
),0)</f>
        <v>0</v>
      </c>
      <c r="M306" s="58" t="str" cm="1">
        <f t="array" ref="M306">IFERROR(
IF(OR(M$11="",$H306=""),"",
SUMIFS(収穫記録!$P:$P,収穫記録!$D:$D,M$11,収穫記録!$I:$I,$I$5,収穫記録!$J:$J,$I$6,収穫記録!$F:$F,$H306,収穫記録!$B:$B,"&gt;="&amp;$I$3,収穫記録!$B:$B,"&lt;="&amp;$I$4)
/_xlfn.UNIQUE(_xlfn._xlws.FILTER($G:$G,$F:$F=$I$7))
/IF($I$8="総計",1,$J306/10)
),0)</f>
        <v/>
      </c>
      <c r="N306" s="58" t="str" cm="1">
        <f t="array" ref="N306">IFERROR(
IF(OR(N$11="",$H306=""),"",
SUMIFS(収穫記録!$P:$P,収穫記録!$D:$D,N$11,収穫記録!$I:$I,$I$5,収穫記録!$J:$J,$I$6,収穫記録!$F:$F,$H306,収穫記録!$B:$B,"&gt;="&amp;$I$3,収穫記録!$B:$B,"&lt;="&amp;$I$4)
/_xlfn.UNIQUE(_xlfn._xlws.FILTER($G:$G,$F:$F=$I$7))
/IF($I$8="総計",1,$J306/10)
),0)</f>
        <v/>
      </c>
      <c r="O306" s="58" t="str" cm="1">
        <f t="array" ref="O306">IFERROR(
IF(OR(O$11="",$H306=""),"",
SUMIFS(収穫記録!$P:$P,収穫記録!$D:$D,O$11,収穫記録!$I:$I,$I$5,収穫記録!$J:$J,$I$6,収穫記録!$F:$F,$H306,収穫記録!$B:$B,"&gt;="&amp;$I$3,収穫記録!$B:$B,"&lt;="&amp;$I$4)
/_xlfn.UNIQUE(_xlfn._xlws.FILTER($G:$G,$F:$F=$I$7))
/IF($I$8="総計",1,$J306/10)
),0)</f>
        <v/>
      </c>
      <c r="P306" s="58" t="str" cm="1">
        <f t="array" ref="P306">IFERROR(
IF(OR(P$11="",$H306=""),"",
SUMIFS(収穫記録!$P:$P,収穫記録!$D:$D,P$11,収穫記録!$I:$I,$I$5,収穫記録!$J:$J,$I$6,収穫記録!$F:$F,$H306,収穫記録!$B:$B,"&gt;="&amp;$I$3,収穫記録!$B:$B,"&lt;="&amp;$I$4)
/_xlfn.UNIQUE(_xlfn._xlws.FILTER($G:$G,$F:$F=$I$7))
/IF($I$8="総計",1,$J306/10)
),0)</f>
        <v/>
      </c>
      <c r="Q306" s="58" t="str" cm="1">
        <f t="array" ref="Q306">IFERROR(
IF(OR(Q$11="",$H306=""),"",
SUMIFS(収穫記録!$P:$P,収穫記録!$D:$D,Q$11,収穫記録!$I:$I,$I$5,収穫記録!$J:$J,$I$6,収穫記録!$F:$F,$H306,収穫記録!$B:$B,"&gt;="&amp;$I$3,収穫記録!$B:$B,"&lt;="&amp;$I$4)
/_xlfn.UNIQUE(_xlfn._xlws.FILTER($G:$G,$F:$F=$I$7))
/IF($I$8="総計",1,$J306/10)
),0)</f>
        <v/>
      </c>
      <c r="R306" s="58" t="str" cm="1">
        <f t="array" ref="R306">IFERROR(
IF(OR(R$11="",$H306=""),"",
SUMIFS(収穫記録!$P:$P,収穫記録!$D:$D,R$11,収穫記録!$I:$I,$I$5,収穫記録!$J:$J,$I$6,収穫記録!$F:$F,$H306,収穫記録!$B:$B,"&gt;="&amp;$I$3,収穫記録!$B:$B,"&lt;="&amp;$I$4)
/_xlfn.UNIQUE(_xlfn._xlws.FILTER($G:$G,$F:$F=$I$7))
/IF($I$8="総計",1,$J306/10)
),0)</f>
        <v/>
      </c>
      <c r="S306" s="58" t="str" cm="1">
        <f t="array" ref="S306">IFERROR(
IF(OR(S$11="",$H306=""),"",
SUMIFS(収穫記録!$P:$P,収穫記録!$D:$D,S$11,収穫記録!$I:$I,$I$5,収穫記録!$J:$J,$I$6,収穫記録!$F:$F,$H306,収穫記録!$B:$B,"&gt;="&amp;$I$3,収穫記録!$B:$B,"&lt;="&amp;$I$4)
/_xlfn.UNIQUE(_xlfn._xlws.FILTER($G:$G,$F:$F=$I$7))
/IF($I$8="総計",1,$J306/10)
),0)</f>
        <v/>
      </c>
      <c r="T306" s="58" t="str" cm="1">
        <f t="array" ref="T306">IFERROR(
IF(OR(T$11="",$H306=""),"",
SUMIFS(収穫記録!$P:$P,収穫記録!$D:$D,T$11,収穫記録!$I:$I,$I$5,収穫記録!$J:$J,$I$6,収穫記録!$F:$F,$H306,収穫記録!$B:$B,"&gt;="&amp;$I$3,収穫記録!$B:$B,"&lt;="&amp;$I$4)
/_xlfn.UNIQUE(_xlfn._xlws.FILTER($G:$G,$F:$F=$I$7))
/IF($I$8="総計",1,$J306/10)
),0)</f>
        <v/>
      </c>
      <c r="U306" s="58" t="str" cm="1">
        <f t="array" ref="U306">IFERROR(
IF(OR(U$11="",$H306=""),"",
SUMIFS(収穫記録!$P:$P,収穫記録!$D:$D,U$11,収穫記録!$I:$I,$I$5,収穫記録!$J:$J,$I$6,収穫記録!$F:$F,$H306,収穫記録!$B:$B,"&gt;="&amp;$I$3,収穫記録!$B:$B,"&lt;="&amp;$I$4)
/_xlfn.UNIQUE(_xlfn._xlws.FILTER($G:$G,$F:$F=$I$7))
/IF($I$8="総計",1,$J306/10)
),0)</f>
        <v/>
      </c>
      <c r="V306" s="58" t="str" cm="1">
        <f t="array" ref="V306">IFERROR(
IF(OR(V$11="",$H306=""),"",
SUMIFS(収穫記録!$P:$P,収穫記録!$D:$D,V$11,収穫記録!$I:$I,$I$5,収穫記録!$J:$J,$I$6,収穫記録!$F:$F,$H306,収穫記録!$B:$B,"&gt;="&amp;$I$3,収穫記録!$B:$B,"&lt;="&amp;$I$4)
/_xlfn.UNIQUE(_xlfn._xlws.FILTER($G:$G,$F:$F=$I$7))
/IF($I$8="総計",1,$J306/10)
),0)</f>
        <v/>
      </c>
      <c r="W306" s="58" t="str" cm="1">
        <f t="array" ref="W306">IFERROR(
IF(OR(W$11="",$H306=""),"",
SUMIFS(収穫記録!$P:$P,収穫記録!$D:$D,W$11,収穫記録!$I:$I,$I$5,収穫記録!$J:$J,$I$6,収穫記録!$F:$F,$H306,収穫記録!$B:$B,"&gt;="&amp;$I$3,収穫記録!$B:$B,"&lt;="&amp;$I$4)
/_xlfn.UNIQUE(_xlfn._xlws.FILTER($G:$G,$F:$F=$I$7))
/IF($I$8="総計",1,$J306/10)
),0)</f>
        <v/>
      </c>
    </row>
    <row r="307" spans="8:23">
      <c r="H307" s="27"/>
      <c r="I307" s="30"/>
      <c r="J307" s="57"/>
      <c r="K307" s="46" t="str">
        <f t="shared" si="4"/>
        <v/>
      </c>
      <c r="L307" s="47" cm="1">
        <f t="array" ref="L307">IFERROR(
IF(OR(L$11="",$H307=""),"",
SUMIFS(収穫記録!$P:$P,収穫記録!$D:$D,L$11,収穫記録!$I:$I,$I$5,収穫記録!$J:$J,$I$6,収穫記録!$F:$F,$H307,収穫記録!$B:$B,"&gt;="&amp;$I$3,収穫記録!$B:$B,"&lt;="&amp;$I$4)
/_xlfn.UNIQUE(_xlfn._xlws.FILTER($G:$G,$F:$F=$I$7))
/IF($I$8="総計",1,$J307/10)
),0)</f>
        <v>0</v>
      </c>
      <c r="M307" s="58" t="str" cm="1">
        <f t="array" ref="M307">IFERROR(
IF(OR(M$11="",$H307=""),"",
SUMIFS(収穫記録!$P:$P,収穫記録!$D:$D,M$11,収穫記録!$I:$I,$I$5,収穫記録!$J:$J,$I$6,収穫記録!$F:$F,$H307,収穫記録!$B:$B,"&gt;="&amp;$I$3,収穫記録!$B:$B,"&lt;="&amp;$I$4)
/_xlfn.UNIQUE(_xlfn._xlws.FILTER($G:$G,$F:$F=$I$7))
/IF($I$8="総計",1,$J307/10)
),0)</f>
        <v/>
      </c>
      <c r="N307" s="58" t="str" cm="1">
        <f t="array" ref="N307">IFERROR(
IF(OR(N$11="",$H307=""),"",
SUMIFS(収穫記録!$P:$P,収穫記録!$D:$D,N$11,収穫記録!$I:$I,$I$5,収穫記録!$J:$J,$I$6,収穫記録!$F:$F,$H307,収穫記録!$B:$B,"&gt;="&amp;$I$3,収穫記録!$B:$B,"&lt;="&amp;$I$4)
/_xlfn.UNIQUE(_xlfn._xlws.FILTER($G:$G,$F:$F=$I$7))
/IF($I$8="総計",1,$J307/10)
),0)</f>
        <v/>
      </c>
      <c r="O307" s="58" t="str" cm="1">
        <f t="array" ref="O307">IFERROR(
IF(OR(O$11="",$H307=""),"",
SUMIFS(収穫記録!$P:$P,収穫記録!$D:$D,O$11,収穫記録!$I:$I,$I$5,収穫記録!$J:$J,$I$6,収穫記録!$F:$F,$H307,収穫記録!$B:$B,"&gt;="&amp;$I$3,収穫記録!$B:$B,"&lt;="&amp;$I$4)
/_xlfn.UNIQUE(_xlfn._xlws.FILTER($G:$G,$F:$F=$I$7))
/IF($I$8="総計",1,$J307/10)
),0)</f>
        <v/>
      </c>
      <c r="P307" s="58" t="str" cm="1">
        <f t="array" ref="P307">IFERROR(
IF(OR(P$11="",$H307=""),"",
SUMIFS(収穫記録!$P:$P,収穫記録!$D:$D,P$11,収穫記録!$I:$I,$I$5,収穫記録!$J:$J,$I$6,収穫記録!$F:$F,$H307,収穫記録!$B:$B,"&gt;="&amp;$I$3,収穫記録!$B:$B,"&lt;="&amp;$I$4)
/_xlfn.UNIQUE(_xlfn._xlws.FILTER($G:$G,$F:$F=$I$7))
/IF($I$8="総計",1,$J307/10)
),0)</f>
        <v/>
      </c>
      <c r="Q307" s="58" t="str" cm="1">
        <f t="array" ref="Q307">IFERROR(
IF(OR(Q$11="",$H307=""),"",
SUMIFS(収穫記録!$P:$P,収穫記録!$D:$D,Q$11,収穫記録!$I:$I,$I$5,収穫記録!$J:$J,$I$6,収穫記録!$F:$F,$H307,収穫記録!$B:$B,"&gt;="&amp;$I$3,収穫記録!$B:$B,"&lt;="&amp;$I$4)
/_xlfn.UNIQUE(_xlfn._xlws.FILTER($G:$G,$F:$F=$I$7))
/IF($I$8="総計",1,$J307/10)
),0)</f>
        <v/>
      </c>
      <c r="R307" s="58" t="str" cm="1">
        <f t="array" ref="R307">IFERROR(
IF(OR(R$11="",$H307=""),"",
SUMIFS(収穫記録!$P:$P,収穫記録!$D:$D,R$11,収穫記録!$I:$I,$I$5,収穫記録!$J:$J,$I$6,収穫記録!$F:$F,$H307,収穫記録!$B:$B,"&gt;="&amp;$I$3,収穫記録!$B:$B,"&lt;="&amp;$I$4)
/_xlfn.UNIQUE(_xlfn._xlws.FILTER($G:$G,$F:$F=$I$7))
/IF($I$8="総計",1,$J307/10)
),0)</f>
        <v/>
      </c>
      <c r="S307" s="58" t="str" cm="1">
        <f t="array" ref="S307">IFERROR(
IF(OR(S$11="",$H307=""),"",
SUMIFS(収穫記録!$P:$P,収穫記録!$D:$D,S$11,収穫記録!$I:$I,$I$5,収穫記録!$J:$J,$I$6,収穫記録!$F:$F,$H307,収穫記録!$B:$B,"&gt;="&amp;$I$3,収穫記録!$B:$B,"&lt;="&amp;$I$4)
/_xlfn.UNIQUE(_xlfn._xlws.FILTER($G:$G,$F:$F=$I$7))
/IF($I$8="総計",1,$J307/10)
),0)</f>
        <v/>
      </c>
      <c r="T307" s="58" t="str" cm="1">
        <f t="array" ref="T307">IFERROR(
IF(OR(T$11="",$H307=""),"",
SUMIFS(収穫記録!$P:$P,収穫記録!$D:$D,T$11,収穫記録!$I:$I,$I$5,収穫記録!$J:$J,$I$6,収穫記録!$F:$F,$H307,収穫記録!$B:$B,"&gt;="&amp;$I$3,収穫記録!$B:$B,"&lt;="&amp;$I$4)
/_xlfn.UNIQUE(_xlfn._xlws.FILTER($G:$G,$F:$F=$I$7))
/IF($I$8="総計",1,$J307/10)
),0)</f>
        <v/>
      </c>
      <c r="U307" s="58" t="str" cm="1">
        <f t="array" ref="U307">IFERROR(
IF(OR(U$11="",$H307=""),"",
SUMIFS(収穫記録!$P:$P,収穫記録!$D:$D,U$11,収穫記録!$I:$I,$I$5,収穫記録!$J:$J,$I$6,収穫記録!$F:$F,$H307,収穫記録!$B:$B,"&gt;="&amp;$I$3,収穫記録!$B:$B,"&lt;="&amp;$I$4)
/_xlfn.UNIQUE(_xlfn._xlws.FILTER($G:$G,$F:$F=$I$7))
/IF($I$8="総計",1,$J307/10)
),0)</f>
        <v/>
      </c>
      <c r="V307" s="58" t="str" cm="1">
        <f t="array" ref="V307">IFERROR(
IF(OR(V$11="",$H307=""),"",
SUMIFS(収穫記録!$P:$P,収穫記録!$D:$D,V$11,収穫記録!$I:$I,$I$5,収穫記録!$J:$J,$I$6,収穫記録!$F:$F,$H307,収穫記録!$B:$B,"&gt;="&amp;$I$3,収穫記録!$B:$B,"&lt;="&amp;$I$4)
/_xlfn.UNIQUE(_xlfn._xlws.FILTER($G:$G,$F:$F=$I$7))
/IF($I$8="総計",1,$J307/10)
),0)</f>
        <v/>
      </c>
      <c r="W307" s="58" t="str" cm="1">
        <f t="array" ref="W307">IFERROR(
IF(OR(W$11="",$H307=""),"",
SUMIFS(収穫記録!$P:$P,収穫記録!$D:$D,W$11,収穫記録!$I:$I,$I$5,収穫記録!$J:$J,$I$6,収穫記録!$F:$F,$H307,収穫記録!$B:$B,"&gt;="&amp;$I$3,収穫記録!$B:$B,"&lt;="&amp;$I$4)
/_xlfn.UNIQUE(_xlfn._xlws.FILTER($G:$G,$F:$F=$I$7))
/IF($I$8="総計",1,$J307/10)
),0)</f>
        <v/>
      </c>
    </row>
    <row r="308" spans="8:23">
      <c r="H308" s="27"/>
      <c r="I308" s="30"/>
      <c r="J308" s="57"/>
      <c r="K308" s="46" t="str">
        <f t="shared" si="4"/>
        <v/>
      </c>
      <c r="L308" s="47" cm="1">
        <f t="array" ref="L308">IFERROR(
IF(OR(L$11="",$H308=""),"",
SUMIFS(収穫記録!$P:$P,収穫記録!$D:$D,L$11,収穫記録!$I:$I,$I$5,収穫記録!$J:$J,$I$6,収穫記録!$F:$F,$H308,収穫記録!$B:$B,"&gt;="&amp;$I$3,収穫記録!$B:$B,"&lt;="&amp;$I$4)
/_xlfn.UNIQUE(_xlfn._xlws.FILTER($G:$G,$F:$F=$I$7))
/IF($I$8="総計",1,$J308/10)
),0)</f>
        <v>0</v>
      </c>
      <c r="M308" s="58" t="str" cm="1">
        <f t="array" ref="M308">IFERROR(
IF(OR(M$11="",$H308=""),"",
SUMIFS(収穫記録!$P:$P,収穫記録!$D:$D,M$11,収穫記録!$I:$I,$I$5,収穫記録!$J:$J,$I$6,収穫記録!$F:$F,$H308,収穫記録!$B:$B,"&gt;="&amp;$I$3,収穫記録!$B:$B,"&lt;="&amp;$I$4)
/_xlfn.UNIQUE(_xlfn._xlws.FILTER($G:$G,$F:$F=$I$7))
/IF($I$8="総計",1,$J308/10)
),0)</f>
        <v/>
      </c>
      <c r="N308" s="58" t="str" cm="1">
        <f t="array" ref="N308">IFERROR(
IF(OR(N$11="",$H308=""),"",
SUMIFS(収穫記録!$P:$P,収穫記録!$D:$D,N$11,収穫記録!$I:$I,$I$5,収穫記録!$J:$J,$I$6,収穫記録!$F:$F,$H308,収穫記録!$B:$B,"&gt;="&amp;$I$3,収穫記録!$B:$B,"&lt;="&amp;$I$4)
/_xlfn.UNIQUE(_xlfn._xlws.FILTER($G:$G,$F:$F=$I$7))
/IF($I$8="総計",1,$J308/10)
),0)</f>
        <v/>
      </c>
      <c r="O308" s="58" t="str" cm="1">
        <f t="array" ref="O308">IFERROR(
IF(OR(O$11="",$H308=""),"",
SUMIFS(収穫記録!$P:$P,収穫記録!$D:$D,O$11,収穫記録!$I:$I,$I$5,収穫記録!$J:$J,$I$6,収穫記録!$F:$F,$H308,収穫記録!$B:$B,"&gt;="&amp;$I$3,収穫記録!$B:$B,"&lt;="&amp;$I$4)
/_xlfn.UNIQUE(_xlfn._xlws.FILTER($G:$G,$F:$F=$I$7))
/IF($I$8="総計",1,$J308/10)
),0)</f>
        <v/>
      </c>
      <c r="P308" s="58" t="str" cm="1">
        <f t="array" ref="P308">IFERROR(
IF(OR(P$11="",$H308=""),"",
SUMIFS(収穫記録!$P:$P,収穫記録!$D:$D,P$11,収穫記録!$I:$I,$I$5,収穫記録!$J:$J,$I$6,収穫記録!$F:$F,$H308,収穫記録!$B:$B,"&gt;="&amp;$I$3,収穫記録!$B:$B,"&lt;="&amp;$I$4)
/_xlfn.UNIQUE(_xlfn._xlws.FILTER($G:$G,$F:$F=$I$7))
/IF($I$8="総計",1,$J308/10)
),0)</f>
        <v/>
      </c>
      <c r="Q308" s="58" t="str" cm="1">
        <f t="array" ref="Q308">IFERROR(
IF(OR(Q$11="",$H308=""),"",
SUMIFS(収穫記録!$P:$P,収穫記録!$D:$D,Q$11,収穫記録!$I:$I,$I$5,収穫記録!$J:$J,$I$6,収穫記録!$F:$F,$H308,収穫記録!$B:$B,"&gt;="&amp;$I$3,収穫記録!$B:$B,"&lt;="&amp;$I$4)
/_xlfn.UNIQUE(_xlfn._xlws.FILTER($G:$G,$F:$F=$I$7))
/IF($I$8="総計",1,$J308/10)
),0)</f>
        <v/>
      </c>
      <c r="R308" s="58" t="str" cm="1">
        <f t="array" ref="R308">IFERROR(
IF(OR(R$11="",$H308=""),"",
SUMIFS(収穫記録!$P:$P,収穫記録!$D:$D,R$11,収穫記録!$I:$I,$I$5,収穫記録!$J:$J,$I$6,収穫記録!$F:$F,$H308,収穫記録!$B:$B,"&gt;="&amp;$I$3,収穫記録!$B:$B,"&lt;="&amp;$I$4)
/_xlfn.UNIQUE(_xlfn._xlws.FILTER($G:$G,$F:$F=$I$7))
/IF($I$8="総計",1,$J308/10)
),0)</f>
        <v/>
      </c>
      <c r="S308" s="58" t="str" cm="1">
        <f t="array" ref="S308">IFERROR(
IF(OR(S$11="",$H308=""),"",
SUMIFS(収穫記録!$P:$P,収穫記録!$D:$D,S$11,収穫記録!$I:$I,$I$5,収穫記録!$J:$J,$I$6,収穫記録!$F:$F,$H308,収穫記録!$B:$B,"&gt;="&amp;$I$3,収穫記録!$B:$B,"&lt;="&amp;$I$4)
/_xlfn.UNIQUE(_xlfn._xlws.FILTER($G:$G,$F:$F=$I$7))
/IF($I$8="総計",1,$J308/10)
),0)</f>
        <v/>
      </c>
      <c r="T308" s="58" t="str" cm="1">
        <f t="array" ref="T308">IFERROR(
IF(OR(T$11="",$H308=""),"",
SUMIFS(収穫記録!$P:$P,収穫記録!$D:$D,T$11,収穫記録!$I:$I,$I$5,収穫記録!$J:$J,$I$6,収穫記録!$F:$F,$H308,収穫記録!$B:$B,"&gt;="&amp;$I$3,収穫記録!$B:$B,"&lt;="&amp;$I$4)
/_xlfn.UNIQUE(_xlfn._xlws.FILTER($G:$G,$F:$F=$I$7))
/IF($I$8="総計",1,$J308/10)
),0)</f>
        <v/>
      </c>
      <c r="U308" s="58" t="str" cm="1">
        <f t="array" ref="U308">IFERROR(
IF(OR(U$11="",$H308=""),"",
SUMIFS(収穫記録!$P:$P,収穫記録!$D:$D,U$11,収穫記録!$I:$I,$I$5,収穫記録!$J:$J,$I$6,収穫記録!$F:$F,$H308,収穫記録!$B:$B,"&gt;="&amp;$I$3,収穫記録!$B:$B,"&lt;="&amp;$I$4)
/_xlfn.UNIQUE(_xlfn._xlws.FILTER($G:$G,$F:$F=$I$7))
/IF($I$8="総計",1,$J308/10)
),0)</f>
        <v/>
      </c>
      <c r="V308" s="58" t="str" cm="1">
        <f t="array" ref="V308">IFERROR(
IF(OR(V$11="",$H308=""),"",
SUMIFS(収穫記録!$P:$P,収穫記録!$D:$D,V$11,収穫記録!$I:$I,$I$5,収穫記録!$J:$J,$I$6,収穫記録!$F:$F,$H308,収穫記録!$B:$B,"&gt;="&amp;$I$3,収穫記録!$B:$B,"&lt;="&amp;$I$4)
/_xlfn.UNIQUE(_xlfn._xlws.FILTER($G:$G,$F:$F=$I$7))
/IF($I$8="総計",1,$J308/10)
),0)</f>
        <v/>
      </c>
      <c r="W308" s="58" t="str" cm="1">
        <f t="array" ref="W308">IFERROR(
IF(OR(W$11="",$H308=""),"",
SUMIFS(収穫記録!$P:$P,収穫記録!$D:$D,W$11,収穫記録!$I:$I,$I$5,収穫記録!$J:$J,$I$6,収穫記録!$F:$F,$H308,収穫記録!$B:$B,"&gt;="&amp;$I$3,収穫記録!$B:$B,"&lt;="&amp;$I$4)
/_xlfn.UNIQUE(_xlfn._xlws.FILTER($G:$G,$F:$F=$I$7))
/IF($I$8="総計",1,$J308/10)
),0)</f>
        <v/>
      </c>
    </row>
    <row r="309" spans="8:23">
      <c r="H309" s="27"/>
      <c r="I309" s="30"/>
      <c r="J309" s="57"/>
      <c r="K309" s="46" t="str">
        <f t="shared" si="4"/>
        <v/>
      </c>
      <c r="L309" s="47" cm="1">
        <f t="array" ref="L309">IFERROR(
IF(OR(L$11="",$H309=""),"",
SUMIFS(収穫記録!$P:$P,収穫記録!$D:$D,L$11,収穫記録!$I:$I,$I$5,収穫記録!$J:$J,$I$6,収穫記録!$F:$F,$H309,収穫記録!$B:$B,"&gt;="&amp;$I$3,収穫記録!$B:$B,"&lt;="&amp;$I$4)
/_xlfn.UNIQUE(_xlfn._xlws.FILTER($G:$G,$F:$F=$I$7))
/IF($I$8="総計",1,$J309/10)
),0)</f>
        <v>0</v>
      </c>
      <c r="M309" s="58" t="str" cm="1">
        <f t="array" ref="M309">IFERROR(
IF(OR(M$11="",$H309=""),"",
SUMIFS(収穫記録!$P:$P,収穫記録!$D:$D,M$11,収穫記録!$I:$I,$I$5,収穫記録!$J:$J,$I$6,収穫記録!$F:$F,$H309,収穫記録!$B:$B,"&gt;="&amp;$I$3,収穫記録!$B:$B,"&lt;="&amp;$I$4)
/_xlfn.UNIQUE(_xlfn._xlws.FILTER($G:$G,$F:$F=$I$7))
/IF($I$8="総計",1,$J309/10)
),0)</f>
        <v/>
      </c>
      <c r="N309" s="58" t="str" cm="1">
        <f t="array" ref="N309">IFERROR(
IF(OR(N$11="",$H309=""),"",
SUMIFS(収穫記録!$P:$P,収穫記録!$D:$D,N$11,収穫記録!$I:$I,$I$5,収穫記録!$J:$J,$I$6,収穫記録!$F:$F,$H309,収穫記録!$B:$B,"&gt;="&amp;$I$3,収穫記録!$B:$B,"&lt;="&amp;$I$4)
/_xlfn.UNIQUE(_xlfn._xlws.FILTER($G:$G,$F:$F=$I$7))
/IF($I$8="総計",1,$J309/10)
),0)</f>
        <v/>
      </c>
      <c r="O309" s="58" t="str" cm="1">
        <f t="array" ref="O309">IFERROR(
IF(OR(O$11="",$H309=""),"",
SUMIFS(収穫記録!$P:$P,収穫記録!$D:$D,O$11,収穫記録!$I:$I,$I$5,収穫記録!$J:$J,$I$6,収穫記録!$F:$F,$H309,収穫記録!$B:$B,"&gt;="&amp;$I$3,収穫記録!$B:$B,"&lt;="&amp;$I$4)
/_xlfn.UNIQUE(_xlfn._xlws.FILTER($G:$G,$F:$F=$I$7))
/IF($I$8="総計",1,$J309/10)
),0)</f>
        <v/>
      </c>
      <c r="P309" s="58" t="str" cm="1">
        <f t="array" ref="P309">IFERROR(
IF(OR(P$11="",$H309=""),"",
SUMIFS(収穫記録!$P:$P,収穫記録!$D:$D,P$11,収穫記録!$I:$I,$I$5,収穫記録!$J:$J,$I$6,収穫記録!$F:$F,$H309,収穫記録!$B:$B,"&gt;="&amp;$I$3,収穫記録!$B:$B,"&lt;="&amp;$I$4)
/_xlfn.UNIQUE(_xlfn._xlws.FILTER($G:$G,$F:$F=$I$7))
/IF($I$8="総計",1,$J309/10)
),0)</f>
        <v/>
      </c>
      <c r="Q309" s="58" t="str" cm="1">
        <f t="array" ref="Q309">IFERROR(
IF(OR(Q$11="",$H309=""),"",
SUMIFS(収穫記録!$P:$P,収穫記録!$D:$D,Q$11,収穫記録!$I:$I,$I$5,収穫記録!$J:$J,$I$6,収穫記録!$F:$F,$H309,収穫記録!$B:$B,"&gt;="&amp;$I$3,収穫記録!$B:$B,"&lt;="&amp;$I$4)
/_xlfn.UNIQUE(_xlfn._xlws.FILTER($G:$G,$F:$F=$I$7))
/IF($I$8="総計",1,$J309/10)
),0)</f>
        <v/>
      </c>
      <c r="R309" s="58" t="str" cm="1">
        <f t="array" ref="R309">IFERROR(
IF(OR(R$11="",$H309=""),"",
SUMIFS(収穫記録!$P:$P,収穫記録!$D:$D,R$11,収穫記録!$I:$I,$I$5,収穫記録!$J:$J,$I$6,収穫記録!$F:$F,$H309,収穫記録!$B:$B,"&gt;="&amp;$I$3,収穫記録!$B:$B,"&lt;="&amp;$I$4)
/_xlfn.UNIQUE(_xlfn._xlws.FILTER($G:$G,$F:$F=$I$7))
/IF($I$8="総計",1,$J309/10)
),0)</f>
        <v/>
      </c>
      <c r="S309" s="58" t="str" cm="1">
        <f t="array" ref="S309">IFERROR(
IF(OR(S$11="",$H309=""),"",
SUMIFS(収穫記録!$P:$P,収穫記録!$D:$D,S$11,収穫記録!$I:$I,$I$5,収穫記録!$J:$J,$I$6,収穫記録!$F:$F,$H309,収穫記録!$B:$B,"&gt;="&amp;$I$3,収穫記録!$B:$B,"&lt;="&amp;$I$4)
/_xlfn.UNIQUE(_xlfn._xlws.FILTER($G:$G,$F:$F=$I$7))
/IF($I$8="総計",1,$J309/10)
),0)</f>
        <v/>
      </c>
      <c r="T309" s="58" t="str" cm="1">
        <f t="array" ref="T309">IFERROR(
IF(OR(T$11="",$H309=""),"",
SUMIFS(収穫記録!$P:$P,収穫記録!$D:$D,T$11,収穫記録!$I:$I,$I$5,収穫記録!$J:$J,$I$6,収穫記録!$F:$F,$H309,収穫記録!$B:$B,"&gt;="&amp;$I$3,収穫記録!$B:$B,"&lt;="&amp;$I$4)
/_xlfn.UNIQUE(_xlfn._xlws.FILTER($G:$G,$F:$F=$I$7))
/IF($I$8="総計",1,$J309/10)
),0)</f>
        <v/>
      </c>
      <c r="U309" s="58" t="str" cm="1">
        <f t="array" ref="U309">IFERROR(
IF(OR(U$11="",$H309=""),"",
SUMIFS(収穫記録!$P:$P,収穫記録!$D:$D,U$11,収穫記録!$I:$I,$I$5,収穫記録!$J:$J,$I$6,収穫記録!$F:$F,$H309,収穫記録!$B:$B,"&gt;="&amp;$I$3,収穫記録!$B:$B,"&lt;="&amp;$I$4)
/_xlfn.UNIQUE(_xlfn._xlws.FILTER($G:$G,$F:$F=$I$7))
/IF($I$8="総計",1,$J309/10)
),0)</f>
        <v/>
      </c>
      <c r="V309" s="58" t="str" cm="1">
        <f t="array" ref="V309">IFERROR(
IF(OR(V$11="",$H309=""),"",
SUMIFS(収穫記録!$P:$P,収穫記録!$D:$D,V$11,収穫記録!$I:$I,$I$5,収穫記録!$J:$J,$I$6,収穫記録!$F:$F,$H309,収穫記録!$B:$B,"&gt;="&amp;$I$3,収穫記録!$B:$B,"&lt;="&amp;$I$4)
/_xlfn.UNIQUE(_xlfn._xlws.FILTER($G:$G,$F:$F=$I$7))
/IF($I$8="総計",1,$J309/10)
),0)</f>
        <v/>
      </c>
      <c r="W309" s="58" t="str" cm="1">
        <f t="array" ref="W309">IFERROR(
IF(OR(W$11="",$H309=""),"",
SUMIFS(収穫記録!$P:$P,収穫記録!$D:$D,W$11,収穫記録!$I:$I,$I$5,収穫記録!$J:$J,$I$6,収穫記録!$F:$F,$H309,収穫記録!$B:$B,"&gt;="&amp;$I$3,収穫記録!$B:$B,"&lt;="&amp;$I$4)
/_xlfn.UNIQUE(_xlfn._xlws.FILTER($G:$G,$F:$F=$I$7))
/IF($I$8="総計",1,$J309/10)
),0)</f>
        <v/>
      </c>
    </row>
    <row r="310" spans="8:23">
      <c r="H310" s="27"/>
      <c r="I310" s="30"/>
      <c r="J310" s="57"/>
      <c r="K310" s="46" t="str">
        <f t="shared" si="4"/>
        <v/>
      </c>
      <c r="L310" s="47" cm="1">
        <f t="array" ref="L310">IFERROR(
IF(OR(L$11="",$H310=""),"",
SUMIFS(収穫記録!$P:$P,収穫記録!$D:$D,L$11,収穫記録!$I:$I,$I$5,収穫記録!$J:$J,$I$6,収穫記録!$F:$F,$H310,収穫記録!$B:$B,"&gt;="&amp;$I$3,収穫記録!$B:$B,"&lt;="&amp;$I$4)
/_xlfn.UNIQUE(_xlfn._xlws.FILTER($G:$G,$F:$F=$I$7))
/IF($I$8="総計",1,$J310/10)
),0)</f>
        <v>0</v>
      </c>
      <c r="M310" s="58" t="str" cm="1">
        <f t="array" ref="M310">IFERROR(
IF(OR(M$11="",$H310=""),"",
SUMIFS(収穫記録!$P:$P,収穫記録!$D:$D,M$11,収穫記録!$I:$I,$I$5,収穫記録!$J:$J,$I$6,収穫記録!$F:$F,$H310,収穫記録!$B:$B,"&gt;="&amp;$I$3,収穫記録!$B:$B,"&lt;="&amp;$I$4)
/_xlfn.UNIQUE(_xlfn._xlws.FILTER($G:$G,$F:$F=$I$7))
/IF($I$8="総計",1,$J310/10)
),0)</f>
        <v/>
      </c>
      <c r="N310" s="58" t="str" cm="1">
        <f t="array" ref="N310">IFERROR(
IF(OR(N$11="",$H310=""),"",
SUMIFS(収穫記録!$P:$P,収穫記録!$D:$D,N$11,収穫記録!$I:$I,$I$5,収穫記録!$J:$J,$I$6,収穫記録!$F:$F,$H310,収穫記録!$B:$B,"&gt;="&amp;$I$3,収穫記録!$B:$B,"&lt;="&amp;$I$4)
/_xlfn.UNIQUE(_xlfn._xlws.FILTER($G:$G,$F:$F=$I$7))
/IF($I$8="総計",1,$J310/10)
),0)</f>
        <v/>
      </c>
      <c r="O310" s="58" t="str" cm="1">
        <f t="array" ref="O310">IFERROR(
IF(OR(O$11="",$H310=""),"",
SUMIFS(収穫記録!$P:$P,収穫記録!$D:$D,O$11,収穫記録!$I:$I,$I$5,収穫記録!$J:$J,$I$6,収穫記録!$F:$F,$H310,収穫記録!$B:$B,"&gt;="&amp;$I$3,収穫記録!$B:$B,"&lt;="&amp;$I$4)
/_xlfn.UNIQUE(_xlfn._xlws.FILTER($G:$G,$F:$F=$I$7))
/IF($I$8="総計",1,$J310/10)
),0)</f>
        <v/>
      </c>
      <c r="P310" s="58" t="str" cm="1">
        <f t="array" ref="P310">IFERROR(
IF(OR(P$11="",$H310=""),"",
SUMIFS(収穫記録!$P:$P,収穫記録!$D:$D,P$11,収穫記録!$I:$I,$I$5,収穫記録!$J:$J,$I$6,収穫記録!$F:$F,$H310,収穫記録!$B:$B,"&gt;="&amp;$I$3,収穫記録!$B:$B,"&lt;="&amp;$I$4)
/_xlfn.UNIQUE(_xlfn._xlws.FILTER($G:$G,$F:$F=$I$7))
/IF($I$8="総計",1,$J310/10)
),0)</f>
        <v/>
      </c>
      <c r="Q310" s="58" t="str" cm="1">
        <f t="array" ref="Q310">IFERROR(
IF(OR(Q$11="",$H310=""),"",
SUMIFS(収穫記録!$P:$P,収穫記録!$D:$D,Q$11,収穫記録!$I:$I,$I$5,収穫記録!$J:$J,$I$6,収穫記録!$F:$F,$H310,収穫記録!$B:$B,"&gt;="&amp;$I$3,収穫記録!$B:$B,"&lt;="&amp;$I$4)
/_xlfn.UNIQUE(_xlfn._xlws.FILTER($G:$G,$F:$F=$I$7))
/IF($I$8="総計",1,$J310/10)
),0)</f>
        <v/>
      </c>
      <c r="R310" s="58" t="str" cm="1">
        <f t="array" ref="R310">IFERROR(
IF(OR(R$11="",$H310=""),"",
SUMIFS(収穫記録!$P:$P,収穫記録!$D:$D,R$11,収穫記録!$I:$I,$I$5,収穫記録!$J:$J,$I$6,収穫記録!$F:$F,$H310,収穫記録!$B:$B,"&gt;="&amp;$I$3,収穫記録!$B:$B,"&lt;="&amp;$I$4)
/_xlfn.UNIQUE(_xlfn._xlws.FILTER($G:$G,$F:$F=$I$7))
/IF($I$8="総計",1,$J310/10)
),0)</f>
        <v/>
      </c>
      <c r="S310" s="58" t="str" cm="1">
        <f t="array" ref="S310">IFERROR(
IF(OR(S$11="",$H310=""),"",
SUMIFS(収穫記録!$P:$P,収穫記録!$D:$D,S$11,収穫記録!$I:$I,$I$5,収穫記録!$J:$J,$I$6,収穫記録!$F:$F,$H310,収穫記録!$B:$B,"&gt;="&amp;$I$3,収穫記録!$B:$B,"&lt;="&amp;$I$4)
/_xlfn.UNIQUE(_xlfn._xlws.FILTER($G:$G,$F:$F=$I$7))
/IF($I$8="総計",1,$J310/10)
),0)</f>
        <v/>
      </c>
      <c r="T310" s="58" t="str" cm="1">
        <f t="array" ref="T310">IFERROR(
IF(OR(T$11="",$H310=""),"",
SUMIFS(収穫記録!$P:$P,収穫記録!$D:$D,T$11,収穫記録!$I:$I,$I$5,収穫記録!$J:$J,$I$6,収穫記録!$F:$F,$H310,収穫記録!$B:$B,"&gt;="&amp;$I$3,収穫記録!$B:$B,"&lt;="&amp;$I$4)
/_xlfn.UNIQUE(_xlfn._xlws.FILTER($G:$G,$F:$F=$I$7))
/IF($I$8="総計",1,$J310/10)
),0)</f>
        <v/>
      </c>
      <c r="U310" s="58" t="str" cm="1">
        <f t="array" ref="U310">IFERROR(
IF(OR(U$11="",$H310=""),"",
SUMIFS(収穫記録!$P:$P,収穫記録!$D:$D,U$11,収穫記録!$I:$I,$I$5,収穫記録!$J:$J,$I$6,収穫記録!$F:$F,$H310,収穫記録!$B:$B,"&gt;="&amp;$I$3,収穫記録!$B:$B,"&lt;="&amp;$I$4)
/_xlfn.UNIQUE(_xlfn._xlws.FILTER($G:$G,$F:$F=$I$7))
/IF($I$8="総計",1,$J310/10)
),0)</f>
        <v/>
      </c>
      <c r="V310" s="58" t="str" cm="1">
        <f t="array" ref="V310">IFERROR(
IF(OR(V$11="",$H310=""),"",
SUMIFS(収穫記録!$P:$P,収穫記録!$D:$D,V$11,収穫記録!$I:$I,$I$5,収穫記録!$J:$J,$I$6,収穫記録!$F:$F,$H310,収穫記録!$B:$B,"&gt;="&amp;$I$3,収穫記録!$B:$B,"&lt;="&amp;$I$4)
/_xlfn.UNIQUE(_xlfn._xlws.FILTER($G:$G,$F:$F=$I$7))
/IF($I$8="総計",1,$J310/10)
),0)</f>
        <v/>
      </c>
      <c r="W310" s="58" t="str" cm="1">
        <f t="array" ref="W310">IFERROR(
IF(OR(W$11="",$H310=""),"",
SUMIFS(収穫記録!$P:$P,収穫記録!$D:$D,W$11,収穫記録!$I:$I,$I$5,収穫記録!$J:$J,$I$6,収穫記録!$F:$F,$H310,収穫記録!$B:$B,"&gt;="&amp;$I$3,収穫記録!$B:$B,"&lt;="&amp;$I$4)
/_xlfn.UNIQUE(_xlfn._xlws.FILTER($G:$G,$F:$F=$I$7))
/IF($I$8="総計",1,$J310/10)
),0)</f>
        <v/>
      </c>
    </row>
    <row r="311" spans="8:23">
      <c r="H311" s="27"/>
      <c r="I311" s="30"/>
      <c r="J311" s="57"/>
      <c r="K311" s="46" t="str">
        <f t="shared" si="4"/>
        <v/>
      </c>
      <c r="L311" s="47" cm="1">
        <f t="array" ref="L311">IFERROR(
IF(OR(L$11="",$H311=""),"",
SUMIFS(収穫記録!$P:$P,収穫記録!$D:$D,L$11,収穫記録!$I:$I,$I$5,収穫記録!$J:$J,$I$6,収穫記録!$F:$F,$H311,収穫記録!$B:$B,"&gt;="&amp;$I$3,収穫記録!$B:$B,"&lt;="&amp;$I$4)
/_xlfn.UNIQUE(_xlfn._xlws.FILTER($G:$G,$F:$F=$I$7))
/IF($I$8="総計",1,$J311/10)
),0)</f>
        <v>0</v>
      </c>
      <c r="M311" s="58" t="str" cm="1">
        <f t="array" ref="M311">IFERROR(
IF(OR(M$11="",$H311=""),"",
SUMIFS(収穫記録!$P:$P,収穫記録!$D:$D,M$11,収穫記録!$I:$I,$I$5,収穫記録!$J:$J,$I$6,収穫記録!$F:$F,$H311,収穫記録!$B:$B,"&gt;="&amp;$I$3,収穫記録!$B:$B,"&lt;="&amp;$I$4)
/_xlfn.UNIQUE(_xlfn._xlws.FILTER($G:$G,$F:$F=$I$7))
/IF($I$8="総計",1,$J311/10)
),0)</f>
        <v/>
      </c>
      <c r="N311" s="58" t="str" cm="1">
        <f t="array" ref="N311">IFERROR(
IF(OR(N$11="",$H311=""),"",
SUMIFS(収穫記録!$P:$P,収穫記録!$D:$D,N$11,収穫記録!$I:$I,$I$5,収穫記録!$J:$J,$I$6,収穫記録!$F:$F,$H311,収穫記録!$B:$B,"&gt;="&amp;$I$3,収穫記録!$B:$B,"&lt;="&amp;$I$4)
/_xlfn.UNIQUE(_xlfn._xlws.FILTER($G:$G,$F:$F=$I$7))
/IF($I$8="総計",1,$J311/10)
),0)</f>
        <v/>
      </c>
      <c r="O311" s="58" t="str" cm="1">
        <f t="array" ref="O311">IFERROR(
IF(OR(O$11="",$H311=""),"",
SUMIFS(収穫記録!$P:$P,収穫記録!$D:$D,O$11,収穫記録!$I:$I,$I$5,収穫記録!$J:$J,$I$6,収穫記録!$F:$F,$H311,収穫記録!$B:$B,"&gt;="&amp;$I$3,収穫記録!$B:$B,"&lt;="&amp;$I$4)
/_xlfn.UNIQUE(_xlfn._xlws.FILTER($G:$G,$F:$F=$I$7))
/IF($I$8="総計",1,$J311/10)
),0)</f>
        <v/>
      </c>
      <c r="P311" s="58" t="str" cm="1">
        <f t="array" ref="P311">IFERROR(
IF(OR(P$11="",$H311=""),"",
SUMIFS(収穫記録!$P:$P,収穫記録!$D:$D,P$11,収穫記録!$I:$I,$I$5,収穫記録!$J:$J,$I$6,収穫記録!$F:$F,$H311,収穫記録!$B:$B,"&gt;="&amp;$I$3,収穫記録!$B:$B,"&lt;="&amp;$I$4)
/_xlfn.UNIQUE(_xlfn._xlws.FILTER($G:$G,$F:$F=$I$7))
/IF($I$8="総計",1,$J311/10)
),0)</f>
        <v/>
      </c>
      <c r="Q311" s="58" t="str" cm="1">
        <f t="array" ref="Q311">IFERROR(
IF(OR(Q$11="",$H311=""),"",
SUMIFS(収穫記録!$P:$P,収穫記録!$D:$D,Q$11,収穫記録!$I:$I,$I$5,収穫記録!$J:$J,$I$6,収穫記録!$F:$F,$H311,収穫記録!$B:$B,"&gt;="&amp;$I$3,収穫記録!$B:$B,"&lt;="&amp;$I$4)
/_xlfn.UNIQUE(_xlfn._xlws.FILTER($G:$G,$F:$F=$I$7))
/IF($I$8="総計",1,$J311/10)
),0)</f>
        <v/>
      </c>
      <c r="R311" s="58" t="str" cm="1">
        <f t="array" ref="R311">IFERROR(
IF(OR(R$11="",$H311=""),"",
SUMIFS(収穫記録!$P:$P,収穫記録!$D:$D,R$11,収穫記録!$I:$I,$I$5,収穫記録!$J:$J,$I$6,収穫記録!$F:$F,$H311,収穫記録!$B:$B,"&gt;="&amp;$I$3,収穫記録!$B:$B,"&lt;="&amp;$I$4)
/_xlfn.UNIQUE(_xlfn._xlws.FILTER($G:$G,$F:$F=$I$7))
/IF($I$8="総計",1,$J311/10)
),0)</f>
        <v/>
      </c>
      <c r="S311" s="58" t="str" cm="1">
        <f t="array" ref="S311">IFERROR(
IF(OR(S$11="",$H311=""),"",
SUMIFS(収穫記録!$P:$P,収穫記録!$D:$D,S$11,収穫記録!$I:$I,$I$5,収穫記録!$J:$J,$I$6,収穫記録!$F:$F,$H311,収穫記録!$B:$B,"&gt;="&amp;$I$3,収穫記録!$B:$B,"&lt;="&amp;$I$4)
/_xlfn.UNIQUE(_xlfn._xlws.FILTER($G:$G,$F:$F=$I$7))
/IF($I$8="総計",1,$J311/10)
),0)</f>
        <v/>
      </c>
      <c r="T311" s="58" t="str" cm="1">
        <f t="array" ref="T311">IFERROR(
IF(OR(T$11="",$H311=""),"",
SUMIFS(収穫記録!$P:$P,収穫記録!$D:$D,T$11,収穫記録!$I:$I,$I$5,収穫記録!$J:$J,$I$6,収穫記録!$F:$F,$H311,収穫記録!$B:$B,"&gt;="&amp;$I$3,収穫記録!$B:$B,"&lt;="&amp;$I$4)
/_xlfn.UNIQUE(_xlfn._xlws.FILTER($G:$G,$F:$F=$I$7))
/IF($I$8="総計",1,$J311/10)
),0)</f>
        <v/>
      </c>
      <c r="U311" s="58" t="str" cm="1">
        <f t="array" ref="U311">IFERROR(
IF(OR(U$11="",$H311=""),"",
SUMIFS(収穫記録!$P:$P,収穫記録!$D:$D,U$11,収穫記録!$I:$I,$I$5,収穫記録!$J:$J,$I$6,収穫記録!$F:$F,$H311,収穫記録!$B:$B,"&gt;="&amp;$I$3,収穫記録!$B:$B,"&lt;="&amp;$I$4)
/_xlfn.UNIQUE(_xlfn._xlws.FILTER($G:$G,$F:$F=$I$7))
/IF($I$8="総計",1,$J311/10)
),0)</f>
        <v/>
      </c>
      <c r="V311" s="58" t="str" cm="1">
        <f t="array" ref="V311">IFERROR(
IF(OR(V$11="",$H311=""),"",
SUMIFS(収穫記録!$P:$P,収穫記録!$D:$D,V$11,収穫記録!$I:$I,$I$5,収穫記録!$J:$J,$I$6,収穫記録!$F:$F,$H311,収穫記録!$B:$B,"&gt;="&amp;$I$3,収穫記録!$B:$B,"&lt;="&amp;$I$4)
/_xlfn.UNIQUE(_xlfn._xlws.FILTER($G:$G,$F:$F=$I$7))
/IF($I$8="総計",1,$J311/10)
),0)</f>
        <v/>
      </c>
      <c r="W311" s="58" t="str" cm="1">
        <f t="array" ref="W311">IFERROR(
IF(OR(W$11="",$H311=""),"",
SUMIFS(収穫記録!$P:$P,収穫記録!$D:$D,W$11,収穫記録!$I:$I,$I$5,収穫記録!$J:$J,$I$6,収穫記録!$F:$F,$H311,収穫記録!$B:$B,"&gt;="&amp;$I$3,収穫記録!$B:$B,"&lt;="&amp;$I$4)
/_xlfn.UNIQUE(_xlfn._xlws.FILTER($G:$G,$F:$F=$I$7))
/IF($I$8="総計",1,$J311/10)
),0)</f>
        <v/>
      </c>
    </row>
    <row r="312" spans="8:23">
      <c r="H312" s="27"/>
      <c r="I312" s="30"/>
      <c r="J312" s="57"/>
      <c r="K312" s="46" t="str">
        <f t="shared" si="4"/>
        <v/>
      </c>
      <c r="L312" s="47" cm="1">
        <f t="array" ref="L312">IFERROR(
IF(OR(L$11="",$H312=""),"",
SUMIFS(収穫記録!$P:$P,収穫記録!$D:$D,L$11,収穫記録!$I:$I,$I$5,収穫記録!$J:$J,$I$6,収穫記録!$F:$F,$H312,収穫記録!$B:$B,"&gt;="&amp;$I$3,収穫記録!$B:$B,"&lt;="&amp;$I$4)
/_xlfn.UNIQUE(_xlfn._xlws.FILTER($G:$G,$F:$F=$I$7))
/IF($I$8="総計",1,$J312/10)
),0)</f>
        <v>0</v>
      </c>
      <c r="M312" s="58" t="str" cm="1">
        <f t="array" ref="M312">IFERROR(
IF(OR(M$11="",$H312=""),"",
SUMIFS(収穫記録!$P:$P,収穫記録!$D:$D,M$11,収穫記録!$I:$I,$I$5,収穫記録!$J:$J,$I$6,収穫記録!$F:$F,$H312,収穫記録!$B:$B,"&gt;="&amp;$I$3,収穫記録!$B:$B,"&lt;="&amp;$I$4)
/_xlfn.UNIQUE(_xlfn._xlws.FILTER($G:$G,$F:$F=$I$7))
/IF($I$8="総計",1,$J312/10)
),0)</f>
        <v/>
      </c>
      <c r="N312" s="58" t="str" cm="1">
        <f t="array" ref="N312">IFERROR(
IF(OR(N$11="",$H312=""),"",
SUMIFS(収穫記録!$P:$P,収穫記録!$D:$D,N$11,収穫記録!$I:$I,$I$5,収穫記録!$J:$J,$I$6,収穫記録!$F:$F,$H312,収穫記録!$B:$B,"&gt;="&amp;$I$3,収穫記録!$B:$B,"&lt;="&amp;$I$4)
/_xlfn.UNIQUE(_xlfn._xlws.FILTER($G:$G,$F:$F=$I$7))
/IF($I$8="総計",1,$J312/10)
),0)</f>
        <v/>
      </c>
      <c r="O312" s="58" t="str" cm="1">
        <f t="array" ref="O312">IFERROR(
IF(OR(O$11="",$H312=""),"",
SUMIFS(収穫記録!$P:$P,収穫記録!$D:$D,O$11,収穫記録!$I:$I,$I$5,収穫記録!$J:$J,$I$6,収穫記録!$F:$F,$H312,収穫記録!$B:$B,"&gt;="&amp;$I$3,収穫記録!$B:$B,"&lt;="&amp;$I$4)
/_xlfn.UNIQUE(_xlfn._xlws.FILTER($G:$G,$F:$F=$I$7))
/IF($I$8="総計",1,$J312/10)
),0)</f>
        <v/>
      </c>
      <c r="P312" s="58" t="str" cm="1">
        <f t="array" ref="P312">IFERROR(
IF(OR(P$11="",$H312=""),"",
SUMIFS(収穫記録!$P:$P,収穫記録!$D:$D,P$11,収穫記録!$I:$I,$I$5,収穫記録!$J:$J,$I$6,収穫記録!$F:$F,$H312,収穫記録!$B:$B,"&gt;="&amp;$I$3,収穫記録!$B:$B,"&lt;="&amp;$I$4)
/_xlfn.UNIQUE(_xlfn._xlws.FILTER($G:$G,$F:$F=$I$7))
/IF($I$8="総計",1,$J312/10)
),0)</f>
        <v/>
      </c>
      <c r="Q312" s="58" t="str" cm="1">
        <f t="array" ref="Q312">IFERROR(
IF(OR(Q$11="",$H312=""),"",
SUMIFS(収穫記録!$P:$P,収穫記録!$D:$D,Q$11,収穫記録!$I:$I,$I$5,収穫記録!$J:$J,$I$6,収穫記録!$F:$F,$H312,収穫記録!$B:$B,"&gt;="&amp;$I$3,収穫記録!$B:$B,"&lt;="&amp;$I$4)
/_xlfn.UNIQUE(_xlfn._xlws.FILTER($G:$G,$F:$F=$I$7))
/IF($I$8="総計",1,$J312/10)
),0)</f>
        <v/>
      </c>
      <c r="R312" s="58" t="str" cm="1">
        <f t="array" ref="R312">IFERROR(
IF(OR(R$11="",$H312=""),"",
SUMIFS(収穫記録!$P:$P,収穫記録!$D:$D,R$11,収穫記録!$I:$I,$I$5,収穫記録!$J:$J,$I$6,収穫記録!$F:$F,$H312,収穫記録!$B:$B,"&gt;="&amp;$I$3,収穫記録!$B:$B,"&lt;="&amp;$I$4)
/_xlfn.UNIQUE(_xlfn._xlws.FILTER($G:$G,$F:$F=$I$7))
/IF($I$8="総計",1,$J312/10)
),0)</f>
        <v/>
      </c>
      <c r="S312" s="58" t="str" cm="1">
        <f t="array" ref="S312">IFERROR(
IF(OR(S$11="",$H312=""),"",
SUMIFS(収穫記録!$P:$P,収穫記録!$D:$D,S$11,収穫記録!$I:$I,$I$5,収穫記録!$J:$J,$I$6,収穫記録!$F:$F,$H312,収穫記録!$B:$B,"&gt;="&amp;$I$3,収穫記録!$B:$B,"&lt;="&amp;$I$4)
/_xlfn.UNIQUE(_xlfn._xlws.FILTER($G:$G,$F:$F=$I$7))
/IF($I$8="総計",1,$J312/10)
),0)</f>
        <v/>
      </c>
      <c r="T312" s="58" t="str" cm="1">
        <f t="array" ref="T312">IFERROR(
IF(OR(T$11="",$H312=""),"",
SUMIFS(収穫記録!$P:$P,収穫記録!$D:$D,T$11,収穫記録!$I:$I,$I$5,収穫記録!$J:$J,$I$6,収穫記録!$F:$F,$H312,収穫記録!$B:$B,"&gt;="&amp;$I$3,収穫記録!$B:$B,"&lt;="&amp;$I$4)
/_xlfn.UNIQUE(_xlfn._xlws.FILTER($G:$G,$F:$F=$I$7))
/IF($I$8="総計",1,$J312/10)
),0)</f>
        <v/>
      </c>
      <c r="U312" s="58" t="str" cm="1">
        <f t="array" ref="U312">IFERROR(
IF(OR(U$11="",$H312=""),"",
SUMIFS(収穫記録!$P:$P,収穫記録!$D:$D,U$11,収穫記録!$I:$I,$I$5,収穫記録!$J:$J,$I$6,収穫記録!$F:$F,$H312,収穫記録!$B:$B,"&gt;="&amp;$I$3,収穫記録!$B:$B,"&lt;="&amp;$I$4)
/_xlfn.UNIQUE(_xlfn._xlws.FILTER($G:$G,$F:$F=$I$7))
/IF($I$8="総計",1,$J312/10)
),0)</f>
        <v/>
      </c>
      <c r="V312" s="58" t="str" cm="1">
        <f t="array" ref="V312">IFERROR(
IF(OR(V$11="",$H312=""),"",
SUMIFS(収穫記録!$P:$P,収穫記録!$D:$D,V$11,収穫記録!$I:$I,$I$5,収穫記録!$J:$J,$I$6,収穫記録!$F:$F,$H312,収穫記録!$B:$B,"&gt;="&amp;$I$3,収穫記録!$B:$B,"&lt;="&amp;$I$4)
/_xlfn.UNIQUE(_xlfn._xlws.FILTER($G:$G,$F:$F=$I$7))
/IF($I$8="総計",1,$J312/10)
),0)</f>
        <v/>
      </c>
      <c r="W312" s="58" t="str" cm="1">
        <f t="array" ref="W312">IFERROR(
IF(OR(W$11="",$H312=""),"",
SUMIFS(収穫記録!$P:$P,収穫記録!$D:$D,W$11,収穫記録!$I:$I,$I$5,収穫記録!$J:$J,$I$6,収穫記録!$F:$F,$H312,収穫記録!$B:$B,"&gt;="&amp;$I$3,収穫記録!$B:$B,"&lt;="&amp;$I$4)
/_xlfn.UNIQUE(_xlfn._xlws.FILTER($G:$G,$F:$F=$I$7))
/IF($I$8="総計",1,$J312/10)
),0)</f>
        <v/>
      </c>
    </row>
    <row r="313" spans="8:23">
      <c r="H313" s="27"/>
      <c r="I313" s="30"/>
      <c r="J313" s="57"/>
      <c r="K313" s="46" t="str">
        <f t="shared" si="4"/>
        <v/>
      </c>
      <c r="L313" s="47" cm="1">
        <f t="array" ref="L313">IFERROR(
IF(OR(L$11="",$H313=""),"",
SUMIFS(収穫記録!$P:$P,収穫記録!$D:$D,L$11,収穫記録!$I:$I,$I$5,収穫記録!$J:$J,$I$6,収穫記録!$F:$F,$H313,収穫記録!$B:$B,"&gt;="&amp;$I$3,収穫記録!$B:$B,"&lt;="&amp;$I$4)
/_xlfn.UNIQUE(_xlfn._xlws.FILTER($G:$G,$F:$F=$I$7))
/IF($I$8="総計",1,$J313/10)
),0)</f>
        <v>0</v>
      </c>
      <c r="M313" s="58" t="str" cm="1">
        <f t="array" ref="M313">IFERROR(
IF(OR(M$11="",$H313=""),"",
SUMIFS(収穫記録!$P:$P,収穫記録!$D:$D,M$11,収穫記録!$I:$I,$I$5,収穫記録!$J:$J,$I$6,収穫記録!$F:$F,$H313,収穫記録!$B:$B,"&gt;="&amp;$I$3,収穫記録!$B:$B,"&lt;="&amp;$I$4)
/_xlfn.UNIQUE(_xlfn._xlws.FILTER($G:$G,$F:$F=$I$7))
/IF($I$8="総計",1,$J313/10)
),0)</f>
        <v/>
      </c>
      <c r="N313" s="58" t="str" cm="1">
        <f t="array" ref="N313">IFERROR(
IF(OR(N$11="",$H313=""),"",
SUMIFS(収穫記録!$P:$P,収穫記録!$D:$D,N$11,収穫記録!$I:$I,$I$5,収穫記録!$J:$J,$I$6,収穫記録!$F:$F,$H313,収穫記録!$B:$B,"&gt;="&amp;$I$3,収穫記録!$B:$B,"&lt;="&amp;$I$4)
/_xlfn.UNIQUE(_xlfn._xlws.FILTER($G:$G,$F:$F=$I$7))
/IF($I$8="総計",1,$J313/10)
),0)</f>
        <v/>
      </c>
      <c r="O313" s="58" t="str" cm="1">
        <f t="array" ref="O313">IFERROR(
IF(OR(O$11="",$H313=""),"",
SUMIFS(収穫記録!$P:$P,収穫記録!$D:$D,O$11,収穫記録!$I:$I,$I$5,収穫記録!$J:$J,$I$6,収穫記録!$F:$F,$H313,収穫記録!$B:$B,"&gt;="&amp;$I$3,収穫記録!$B:$B,"&lt;="&amp;$I$4)
/_xlfn.UNIQUE(_xlfn._xlws.FILTER($G:$G,$F:$F=$I$7))
/IF($I$8="総計",1,$J313/10)
),0)</f>
        <v/>
      </c>
      <c r="P313" s="58" t="str" cm="1">
        <f t="array" ref="P313">IFERROR(
IF(OR(P$11="",$H313=""),"",
SUMIFS(収穫記録!$P:$P,収穫記録!$D:$D,P$11,収穫記録!$I:$I,$I$5,収穫記録!$J:$J,$I$6,収穫記録!$F:$F,$H313,収穫記録!$B:$B,"&gt;="&amp;$I$3,収穫記録!$B:$B,"&lt;="&amp;$I$4)
/_xlfn.UNIQUE(_xlfn._xlws.FILTER($G:$G,$F:$F=$I$7))
/IF($I$8="総計",1,$J313/10)
),0)</f>
        <v/>
      </c>
      <c r="Q313" s="58" t="str" cm="1">
        <f t="array" ref="Q313">IFERROR(
IF(OR(Q$11="",$H313=""),"",
SUMIFS(収穫記録!$P:$P,収穫記録!$D:$D,Q$11,収穫記録!$I:$I,$I$5,収穫記録!$J:$J,$I$6,収穫記録!$F:$F,$H313,収穫記録!$B:$B,"&gt;="&amp;$I$3,収穫記録!$B:$B,"&lt;="&amp;$I$4)
/_xlfn.UNIQUE(_xlfn._xlws.FILTER($G:$G,$F:$F=$I$7))
/IF($I$8="総計",1,$J313/10)
),0)</f>
        <v/>
      </c>
      <c r="R313" s="58" t="str" cm="1">
        <f t="array" ref="R313">IFERROR(
IF(OR(R$11="",$H313=""),"",
SUMIFS(収穫記録!$P:$P,収穫記録!$D:$D,R$11,収穫記録!$I:$I,$I$5,収穫記録!$J:$J,$I$6,収穫記録!$F:$F,$H313,収穫記録!$B:$B,"&gt;="&amp;$I$3,収穫記録!$B:$B,"&lt;="&amp;$I$4)
/_xlfn.UNIQUE(_xlfn._xlws.FILTER($G:$G,$F:$F=$I$7))
/IF($I$8="総計",1,$J313/10)
),0)</f>
        <v/>
      </c>
      <c r="S313" s="58" t="str" cm="1">
        <f t="array" ref="S313">IFERROR(
IF(OR(S$11="",$H313=""),"",
SUMIFS(収穫記録!$P:$P,収穫記録!$D:$D,S$11,収穫記録!$I:$I,$I$5,収穫記録!$J:$J,$I$6,収穫記録!$F:$F,$H313,収穫記録!$B:$B,"&gt;="&amp;$I$3,収穫記録!$B:$B,"&lt;="&amp;$I$4)
/_xlfn.UNIQUE(_xlfn._xlws.FILTER($G:$G,$F:$F=$I$7))
/IF($I$8="総計",1,$J313/10)
),0)</f>
        <v/>
      </c>
      <c r="T313" s="58" t="str" cm="1">
        <f t="array" ref="T313">IFERROR(
IF(OR(T$11="",$H313=""),"",
SUMIFS(収穫記録!$P:$P,収穫記録!$D:$D,T$11,収穫記録!$I:$I,$I$5,収穫記録!$J:$J,$I$6,収穫記録!$F:$F,$H313,収穫記録!$B:$B,"&gt;="&amp;$I$3,収穫記録!$B:$B,"&lt;="&amp;$I$4)
/_xlfn.UNIQUE(_xlfn._xlws.FILTER($G:$G,$F:$F=$I$7))
/IF($I$8="総計",1,$J313/10)
),0)</f>
        <v/>
      </c>
      <c r="U313" s="58" t="str" cm="1">
        <f t="array" ref="U313">IFERROR(
IF(OR(U$11="",$H313=""),"",
SUMIFS(収穫記録!$P:$P,収穫記録!$D:$D,U$11,収穫記録!$I:$I,$I$5,収穫記録!$J:$J,$I$6,収穫記録!$F:$F,$H313,収穫記録!$B:$B,"&gt;="&amp;$I$3,収穫記録!$B:$B,"&lt;="&amp;$I$4)
/_xlfn.UNIQUE(_xlfn._xlws.FILTER($G:$G,$F:$F=$I$7))
/IF($I$8="総計",1,$J313/10)
),0)</f>
        <v/>
      </c>
      <c r="V313" s="58" t="str" cm="1">
        <f t="array" ref="V313">IFERROR(
IF(OR(V$11="",$H313=""),"",
SUMIFS(収穫記録!$P:$P,収穫記録!$D:$D,V$11,収穫記録!$I:$I,$I$5,収穫記録!$J:$J,$I$6,収穫記録!$F:$F,$H313,収穫記録!$B:$B,"&gt;="&amp;$I$3,収穫記録!$B:$B,"&lt;="&amp;$I$4)
/_xlfn.UNIQUE(_xlfn._xlws.FILTER($G:$G,$F:$F=$I$7))
/IF($I$8="総計",1,$J313/10)
),0)</f>
        <v/>
      </c>
      <c r="W313" s="58" t="str" cm="1">
        <f t="array" ref="W313">IFERROR(
IF(OR(W$11="",$H313=""),"",
SUMIFS(収穫記録!$P:$P,収穫記録!$D:$D,W$11,収穫記録!$I:$I,$I$5,収穫記録!$J:$J,$I$6,収穫記録!$F:$F,$H313,収穫記録!$B:$B,"&gt;="&amp;$I$3,収穫記録!$B:$B,"&lt;="&amp;$I$4)
/_xlfn.UNIQUE(_xlfn._xlws.FILTER($G:$G,$F:$F=$I$7))
/IF($I$8="総計",1,$J313/10)
),0)</f>
        <v/>
      </c>
    </row>
    <row r="314" spans="8:23">
      <c r="H314" s="27"/>
      <c r="I314" s="30"/>
      <c r="J314" s="57"/>
      <c r="K314" s="46" t="str">
        <f t="shared" si="4"/>
        <v/>
      </c>
      <c r="L314" s="47" cm="1">
        <f t="array" ref="L314">IFERROR(
IF(OR(L$11="",$H314=""),"",
SUMIFS(収穫記録!$P:$P,収穫記録!$D:$D,L$11,収穫記録!$I:$I,$I$5,収穫記録!$J:$J,$I$6,収穫記録!$F:$F,$H314,収穫記録!$B:$B,"&gt;="&amp;$I$3,収穫記録!$B:$B,"&lt;="&amp;$I$4)
/_xlfn.UNIQUE(_xlfn._xlws.FILTER($G:$G,$F:$F=$I$7))
/IF($I$8="総計",1,$J314/10)
),0)</f>
        <v>0</v>
      </c>
      <c r="M314" s="58" t="str" cm="1">
        <f t="array" ref="M314">IFERROR(
IF(OR(M$11="",$H314=""),"",
SUMIFS(収穫記録!$P:$P,収穫記録!$D:$D,M$11,収穫記録!$I:$I,$I$5,収穫記録!$J:$J,$I$6,収穫記録!$F:$F,$H314,収穫記録!$B:$B,"&gt;="&amp;$I$3,収穫記録!$B:$B,"&lt;="&amp;$I$4)
/_xlfn.UNIQUE(_xlfn._xlws.FILTER($G:$G,$F:$F=$I$7))
/IF($I$8="総計",1,$J314/10)
),0)</f>
        <v/>
      </c>
      <c r="N314" s="58" t="str" cm="1">
        <f t="array" ref="N314">IFERROR(
IF(OR(N$11="",$H314=""),"",
SUMIFS(収穫記録!$P:$P,収穫記録!$D:$D,N$11,収穫記録!$I:$I,$I$5,収穫記録!$J:$J,$I$6,収穫記録!$F:$F,$H314,収穫記録!$B:$B,"&gt;="&amp;$I$3,収穫記録!$B:$B,"&lt;="&amp;$I$4)
/_xlfn.UNIQUE(_xlfn._xlws.FILTER($G:$G,$F:$F=$I$7))
/IF($I$8="総計",1,$J314/10)
),0)</f>
        <v/>
      </c>
      <c r="O314" s="58" t="str" cm="1">
        <f t="array" ref="O314">IFERROR(
IF(OR(O$11="",$H314=""),"",
SUMIFS(収穫記録!$P:$P,収穫記録!$D:$D,O$11,収穫記録!$I:$I,$I$5,収穫記録!$J:$J,$I$6,収穫記録!$F:$F,$H314,収穫記録!$B:$B,"&gt;="&amp;$I$3,収穫記録!$B:$B,"&lt;="&amp;$I$4)
/_xlfn.UNIQUE(_xlfn._xlws.FILTER($G:$G,$F:$F=$I$7))
/IF($I$8="総計",1,$J314/10)
),0)</f>
        <v/>
      </c>
      <c r="P314" s="58" t="str" cm="1">
        <f t="array" ref="P314">IFERROR(
IF(OR(P$11="",$H314=""),"",
SUMIFS(収穫記録!$P:$P,収穫記録!$D:$D,P$11,収穫記録!$I:$I,$I$5,収穫記録!$J:$J,$I$6,収穫記録!$F:$F,$H314,収穫記録!$B:$B,"&gt;="&amp;$I$3,収穫記録!$B:$B,"&lt;="&amp;$I$4)
/_xlfn.UNIQUE(_xlfn._xlws.FILTER($G:$G,$F:$F=$I$7))
/IF($I$8="総計",1,$J314/10)
),0)</f>
        <v/>
      </c>
      <c r="Q314" s="58" t="str" cm="1">
        <f t="array" ref="Q314">IFERROR(
IF(OR(Q$11="",$H314=""),"",
SUMIFS(収穫記録!$P:$P,収穫記録!$D:$D,Q$11,収穫記録!$I:$I,$I$5,収穫記録!$J:$J,$I$6,収穫記録!$F:$F,$H314,収穫記録!$B:$B,"&gt;="&amp;$I$3,収穫記録!$B:$B,"&lt;="&amp;$I$4)
/_xlfn.UNIQUE(_xlfn._xlws.FILTER($G:$G,$F:$F=$I$7))
/IF($I$8="総計",1,$J314/10)
),0)</f>
        <v/>
      </c>
      <c r="R314" s="58" t="str" cm="1">
        <f t="array" ref="R314">IFERROR(
IF(OR(R$11="",$H314=""),"",
SUMIFS(収穫記録!$P:$P,収穫記録!$D:$D,R$11,収穫記録!$I:$I,$I$5,収穫記録!$J:$J,$I$6,収穫記録!$F:$F,$H314,収穫記録!$B:$B,"&gt;="&amp;$I$3,収穫記録!$B:$B,"&lt;="&amp;$I$4)
/_xlfn.UNIQUE(_xlfn._xlws.FILTER($G:$G,$F:$F=$I$7))
/IF($I$8="総計",1,$J314/10)
),0)</f>
        <v/>
      </c>
      <c r="S314" s="58" t="str" cm="1">
        <f t="array" ref="S314">IFERROR(
IF(OR(S$11="",$H314=""),"",
SUMIFS(収穫記録!$P:$P,収穫記録!$D:$D,S$11,収穫記録!$I:$I,$I$5,収穫記録!$J:$J,$I$6,収穫記録!$F:$F,$H314,収穫記録!$B:$B,"&gt;="&amp;$I$3,収穫記録!$B:$B,"&lt;="&amp;$I$4)
/_xlfn.UNIQUE(_xlfn._xlws.FILTER($G:$G,$F:$F=$I$7))
/IF($I$8="総計",1,$J314/10)
),0)</f>
        <v/>
      </c>
      <c r="T314" s="58" t="str" cm="1">
        <f t="array" ref="T314">IFERROR(
IF(OR(T$11="",$H314=""),"",
SUMIFS(収穫記録!$P:$P,収穫記録!$D:$D,T$11,収穫記録!$I:$I,$I$5,収穫記録!$J:$J,$I$6,収穫記録!$F:$F,$H314,収穫記録!$B:$B,"&gt;="&amp;$I$3,収穫記録!$B:$B,"&lt;="&amp;$I$4)
/_xlfn.UNIQUE(_xlfn._xlws.FILTER($G:$G,$F:$F=$I$7))
/IF($I$8="総計",1,$J314/10)
),0)</f>
        <v/>
      </c>
      <c r="U314" s="58" t="str" cm="1">
        <f t="array" ref="U314">IFERROR(
IF(OR(U$11="",$H314=""),"",
SUMIFS(収穫記録!$P:$P,収穫記録!$D:$D,U$11,収穫記録!$I:$I,$I$5,収穫記録!$J:$J,$I$6,収穫記録!$F:$F,$H314,収穫記録!$B:$B,"&gt;="&amp;$I$3,収穫記録!$B:$B,"&lt;="&amp;$I$4)
/_xlfn.UNIQUE(_xlfn._xlws.FILTER($G:$G,$F:$F=$I$7))
/IF($I$8="総計",1,$J314/10)
),0)</f>
        <v/>
      </c>
      <c r="V314" s="58" t="str" cm="1">
        <f t="array" ref="V314">IFERROR(
IF(OR(V$11="",$H314=""),"",
SUMIFS(収穫記録!$P:$P,収穫記録!$D:$D,V$11,収穫記録!$I:$I,$I$5,収穫記録!$J:$J,$I$6,収穫記録!$F:$F,$H314,収穫記録!$B:$B,"&gt;="&amp;$I$3,収穫記録!$B:$B,"&lt;="&amp;$I$4)
/_xlfn.UNIQUE(_xlfn._xlws.FILTER($G:$G,$F:$F=$I$7))
/IF($I$8="総計",1,$J314/10)
),0)</f>
        <v/>
      </c>
      <c r="W314" s="58" t="str" cm="1">
        <f t="array" ref="W314">IFERROR(
IF(OR(W$11="",$H314=""),"",
SUMIFS(収穫記録!$P:$P,収穫記録!$D:$D,W$11,収穫記録!$I:$I,$I$5,収穫記録!$J:$J,$I$6,収穫記録!$F:$F,$H314,収穫記録!$B:$B,"&gt;="&amp;$I$3,収穫記録!$B:$B,"&lt;="&amp;$I$4)
/_xlfn.UNIQUE(_xlfn._xlws.FILTER($G:$G,$F:$F=$I$7))
/IF($I$8="総計",1,$J314/10)
),0)</f>
        <v/>
      </c>
    </row>
    <row r="315" spans="8:23">
      <c r="H315" s="27"/>
      <c r="I315" s="30"/>
      <c r="J315" s="57"/>
      <c r="K315" s="46" t="str">
        <f t="shared" si="4"/>
        <v/>
      </c>
      <c r="L315" s="47" cm="1">
        <f t="array" ref="L315">IFERROR(
IF(OR(L$11="",$H315=""),"",
SUMIFS(収穫記録!$P:$P,収穫記録!$D:$D,L$11,収穫記録!$I:$I,$I$5,収穫記録!$J:$J,$I$6,収穫記録!$F:$F,$H315,収穫記録!$B:$B,"&gt;="&amp;$I$3,収穫記録!$B:$B,"&lt;="&amp;$I$4)
/_xlfn.UNIQUE(_xlfn._xlws.FILTER($G:$G,$F:$F=$I$7))
/IF($I$8="総計",1,$J315/10)
),0)</f>
        <v>0</v>
      </c>
      <c r="M315" s="58" t="str" cm="1">
        <f t="array" ref="M315">IFERROR(
IF(OR(M$11="",$H315=""),"",
SUMIFS(収穫記録!$P:$P,収穫記録!$D:$D,M$11,収穫記録!$I:$I,$I$5,収穫記録!$J:$J,$I$6,収穫記録!$F:$F,$H315,収穫記録!$B:$B,"&gt;="&amp;$I$3,収穫記録!$B:$B,"&lt;="&amp;$I$4)
/_xlfn.UNIQUE(_xlfn._xlws.FILTER($G:$G,$F:$F=$I$7))
/IF($I$8="総計",1,$J315/10)
),0)</f>
        <v/>
      </c>
      <c r="N315" s="58" t="str" cm="1">
        <f t="array" ref="N315">IFERROR(
IF(OR(N$11="",$H315=""),"",
SUMIFS(収穫記録!$P:$P,収穫記録!$D:$D,N$11,収穫記録!$I:$I,$I$5,収穫記録!$J:$J,$I$6,収穫記録!$F:$F,$H315,収穫記録!$B:$B,"&gt;="&amp;$I$3,収穫記録!$B:$B,"&lt;="&amp;$I$4)
/_xlfn.UNIQUE(_xlfn._xlws.FILTER($G:$G,$F:$F=$I$7))
/IF($I$8="総計",1,$J315/10)
),0)</f>
        <v/>
      </c>
      <c r="O315" s="58" t="str" cm="1">
        <f t="array" ref="O315">IFERROR(
IF(OR(O$11="",$H315=""),"",
SUMIFS(収穫記録!$P:$P,収穫記録!$D:$D,O$11,収穫記録!$I:$I,$I$5,収穫記録!$J:$J,$I$6,収穫記録!$F:$F,$H315,収穫記録!$B:$B,"&gt;="&amp;$I$3,収穫記録!$B:$B,"&lt;="&amp;$I$4)
/_xlfn.UNIQUE(_xlfn._xlws.FILTER($G:$G,$F:$F=$I$7))
/IF($I$8="総計",1,$J315/10)
),0)</f>
        <v/>
      </c>
      <c r="P315" s="58" t="str" cm="1">
        <f t="array" ref="P315">IFERROR(
IF(OR(P$11="",$H315=""),"",
SUMIFS(収穫記録!$P:$P,収穫記録!$D:$D,P$11,収穫記録!$I:$I,$I$5,収穫記録!$J:$J,$I$6,収穫記録!$F:$F,$H315,収穫記録!$B:$B,"&gt;="&amp;$I$3,収穫記録!$B:$B,"&lt;="&amp;$I$4)
/_xlfn.UNIQUE(_xlfn._xlws.FILTER($G:$G,$F:$F=$I$7))
/IF($I$8="総計",1,$J315/10)
),0)</f>
        <v/>
      </c>
      <c r="Q315" s="58" t="str" cm="1">
        <f t="array" ref="Q315">IFERROR(
IF(OR(Q$11="",$H315=""),"",
SUMIFS(収穫記録!$P:$P,収穫記録!$D:$D,Q$11,収穫記録!$I:$I,$I$5,収穫記録!$J:$J,$I$6,収穫記録!$F:$F,$H315,収穫記録!$B:$B,"&gt;="&amp;$I$3,収穫記録!$B:$B,"&lt;="&amp;$I$4)
/_xlfn.UNIQUE(_xlfn._xlws.FILTER($G:$G,$F:$F=$I$7))
/IF($I$8="総計",1,$J315/10)
),0)</f>
        <v/>
      </c>
      <c r="R315" s="58" t="str" cm="1">
        <f t="array" ref="R315">IFERROR(
IF(OR(R$11="",$H315=""),"",
SUMIFS(収穫記録!$P:$P,収穫記録!$D:$D,R$11,収穫記録!$I:$I,$I$5,収穫記録!$J:$J,$I$6,収穫記録!$F:$F,$H315,収穫記録!$B:$B,"&gt;="&amp;$I$3,収穫記録!$B:$B,"&lt;="&amp;$I$4)
/_xlfn.UNIQUE(_xlfn._xlws.FILTER($G:$G,$F:$F=$I$7))
/IF($I$8="総計",1,$J315/10)
),0)</f>
        <v/>
      </c>
      <c r="S315" s="58" t="str" cm="1">
        <f t="array" ref="S315">IFERROR(
IF(OR(S$11="",$H315=""),"",
SUMIFS(収穫記録!$P:$P,収穫記録!$D:$D,S$11,収穫記録!$I:$I,$I$5,収穫記録!$J:$J,$I$6,収穫記録!$F:$F,$H315,収穫記録!$B:$B,"&gt;="&amp;$I$3,収穫記録!$B:$B,"&lt;="&amp;$I$4)
/_xlfn.UNIQUE(_xlfn._xlws.FILTER($G:$G,$F:$F=$I$7))
/IF($I$8="総計",1,$J315/10)
),0)</f>
        <v/>
      </c>
      <c r="T315" s="58" t="str" cm="1">
        <f t="array" ref="T315">IFERROR(
IF(OR(T$11="",$H315=""),"",
SUMIFS(収穫記録!$P:$P,収穫記録!$D:$D,T$11,収穫記録!$I:$I,$I$5,収穫記録!$J:$J,$I$6,収穫記録!$F:$F,$H315,収穫記録!$B:$B,"&gt;="&amp;$I$3,収穫記録!$B:$B,"&lt;="&amp;$I$4)
/_xlfn.UNIQUE(_xlfn._xlws.FILTER($G:$G,$F:$F=$I$7))
/IF($I$8="総計",1,$J315/10)
),0)</f>
        <v/>
      </c>
      <c r="U315" s="58" t="str" cm="1">
        <f t="array" ref="U315">IFERROR(
IF(OR(U$11="",$H315=""),"",
SUMIFS(収穫記録!$P:$P,収穫記録!$D:$D,U$11,収穫記録!$I:$I,$I$5,収穫記録!$J:$J,$I$6,収穫記録!$F:$F,$H315,収穫記録!$B:$B,"&gt;="&amp;$I$3,収穫記録!$B:$B,"&lt;="&amp;$I$4)
/_xlfn.UNIQUE(_xlfn._xlws.FILTER($G:$G,$F:$F=$I$7))
/IF($I$8="総計",1,$J315/10)
),0)</f>
        <v/>
      </c>
      <c r="V315" s="58" t="str" cm="1">
        <f t="array" ref="V315">IFERROR(
IF(OR(V$11="",$H315=""),"",
SUMIFS(収穫記録!$P:$P,収穫記録!$D:$D,V$11,収穫記録!$I:$I,$I$5,収穫記録!$J:$J,$I$6,収穫記録!$F:$F,$H315,収穫記録!$B:$B,"&gt;="&amp;$I$3,収穫記録!$B:$B,"&lt;="&amp;$I$4)
/_xlfn.UNIQUE(_xlfn._xlws.FILTER($G:$G,$F:$F=$I$7))
/IF($I$8="総計",1,$J315/10)
),0)</f>
        <v/>
      </c>
      <c r="W315" s="58" t="str" cm="1">
        <f t="array" ref="W315">IFERROR(
IF(OR(W$11="",$H315=""),"",
SUMIFS(収穫記録!$P:$P,収穫記録!$D:$D,W$11,収穫記録!$I:$I,$I$5,収穫記録!$J:$J,$I$6,収穫記録!$F:$F,$H315,収穫記録!$B:$B,"&gt;="&amp;$I$3,収穫記録!$B:$B,"&lt;="&amp;$I$4)
/_xlfn.UNIQUE(_xlfn._xlws.FILTER($G:$G,$F:$F=$I$7))
/IF($I$8="総計",1,$J315/10)
),0)</f>
        <v/>
      </c>
    </row>
    <row r="316" spans="8:23">
      <c r="H316" s="27"/>
      <c r="I316" s="30"/>
      <c r="J316" s="57"/>
      <c r="K316" s="46" t="str">
        <f t="shared" si="4"/>
        <v/>
      </c>
      <c r="L316" s="47" cm="1">
        <f t="array" ref="L316">IFERROR(
IF(OR(L$11="",$H316=""),"",
SUMIFS(収穫記録!$P:$P,収穫記録!$D:$D,L$11,収穫記録!$I:$I,$I$5,収穫記録!$J:$J,$I$6,収穫記録!$F:$F,$H316,収穫記録!$B:$B,"&gt;="&amp;$I$3,収穫記録!$B:$B,"&lt;="&amp;$I$4)
/_xlfn.UNIQUE(_xlfn._xlws.FILTER($G:$G,$F:$F=$I$7))
/IF($I$8="総計",1,$J316/10)
),0)</f>
        <v>0</v>
      </c>
      <c r="M316" s="58" t="str" cm="1">
        <f t="array" ref="M316">IFERROR(
IF(OR(M$11="",$H316=""),"",
SUMIFS(収穫記録!$P:$P,収穫記録!$D:$D,M$11,収穫記録!$I:$I,$I$5,収穫記録!$J:$J,$I$6,収穫記録!$F:$F,$H316,収穫記録!$B:$B,"&gt;="&amp;$I$3,収穫記録!$B:$B,"&lt;="&amp;$I$4)
/_xlfn.UNIQUE(_xlfn._xlws.FILTER($G:$G,$F:$F=$I$7))
/IF($I$8="総計",1,$J316/10)
),0)</f>
        <v/>
      </c>
      <c r="N316" s="58" t="str" cm="1">
        <f t="array" ref="N316">IFERROR(
IF(OR(N$11="",$H316=""),"",
SUMIFS(収穫記録!$P:$P,収穫記録!$D:$D,N$11,収穫記録!$I:$I,$I$5,収穫記録!$J:$J,$I$6,収穫記録!$F:$F,$H316,収穫記録!$B:$B,"&gt;="&amp;$I$3,収穫記録!$B:$B,"&lt;="&amp;$I$4)
/_xlfn.UNIQUE(_xlfn._xlws.FILTER($G:$G,$F:$F=$I$7))
/IF($I$8="総計",1,$J316/10)
),0)</f>
        <v/>
      </c>
      <c r="O316" s="58" t="str" cm="1">
        <f t="array" ref="O316">IFERROR(
IF(OR(O$11="",$H316=""),"",
SUMIFS(収穫記録!$P:$P,収穫記録!$D:$D,O$11,収穫記録!$I:$I,$I$5,収穫記録!$J:$J,$I$6,収穫記録!$F:$F,$H316,収穫記録!$B:$B,"&gt;="&amp;$I$3,収穫記録!$B:$B,"&lt;="&amp;$I$4)
/_xlfn.UNIQUE(_xlfn._xlws.FILTER($G:$G,$F:$F=$I$7))
/IF($I$8="総計",1,$J316/10)
),0)</f>
        <v/>
      </c>
      <c r="P316" s="58" t="str" cm="1">
        <f t="array" ref="P316">IFERROR(
IF(OR(P$11="",$H316=""),"",
SUMIFS(収穫記録!$P:$P,収穫記録!$D:$D,P$11,収穫記録!$I:$I,$I$5,収穫記録!$J:$J,$I$6,収穫記録!$F:$F,$H316,収穫記録!$B:$B,"&gt;="&amp;$I$3,収穫記録!$B:$B,"&lt;="&amp;$I$4)
/_xlfn.UNIQUE(_xlfn._xlws.FILTER($G:$G,$F:$F=$I$7))
/IF($I$8="総計",1,$J316/10)
),0)</f>
        <v/>
      </c>
      <c r="Q316" s="58" t="str" cm="1">
        <f t="array" ref="Q316">IFERROR(
IF(OR(Q$11="",$H316=""),"",
SUMIFS(収穫記録!$P:$P,収穫記録!$D:$D,Q$11,収穫記録!$I:$I,$I$5,収穫記録!$J:$J,$I$6,収穫記録!$F:$F,$H316,収穫記録!$B:$B,"&gt;="&amp;$I$3,収穫記録!$B:$B,"&lt;="&amp;$I$4)
/_xlfn.UNIQUE(_xlfn._xlws.FILTER($G:$G,$F:$F=$I$7))
/IF($I$8="総計",1,$J316/10)
),0)</f>
        <v/>
      </c>
      <c r="R316" s="58" t="str" cm="1">
        <f t="array" ref="R316">IFERROR(
IF(OR(R$11="",$H316=""),"",
SUMIFS(収穫記録!$P:$P,収穫記録!$D:$D,R$11,収穫記録!$I:$I,$I$5,収穫記録!$J:$J,$I$6,収穫記録!$F:$F,$H316,収穫記録!$B:$B,"&gt;="&amp;$I$3,収穫記録!$B:$B,"&lt;="&amp;$I$4)
/_xlfn.UNIQUE(_xlfn._xlws.FILTER($G:$G,$F:$F=$I$7))
/IF($I$8="総計",1,$J316/10)
),0)</f>
        <v/>
      </c>
      <c r="S316" s="58" t="str" cm="1">
        <f t="array" ref="S316">IFERROR(
IF(OR(S$11="",$H316=""),"",
SUMIFS(収穫記録!$P:$P,収穫記録!$D:$D,S$11,収穫記録!$I:$I,$I$5,収穫記録!$J:$J,$I$6,収穫記録!$F:$F,$H316,収穫記録!$B:$B,"&gt;="&amp;$I$3,収穫記録!$B:$B,"&lt;="&amp;$I$4)
/_xlfn.UNIQUE(_xlfn._xlws.FILTER($G:$G,$F:$F=$I$7))
/IF($I$8="総計",1,$J316/10)
),0)</f>
        <v/>
      </c>
      <c r="T316" s="58" t="str" cm="1">
        <f t="array" ref="T316">IFERROR(
IF(OR(T$11="",$H316=""),"",
SUMIFS(収穫記録!$P:$P,収穫記録!$D:$D,T$11,収穫記録!$I:$I,$I$5,収穫記録!$J:$J,$I$6,収穫記録!$F:$F,$H316,収穫記録!$B:$B,"&gt;="&amp;$I$3,収穫記録!$B:$B,"&lt;="&amp;$I$4)
/_xlfn.UNIQUE(_xlfn._xlws.FILTER($G:$G,$F:$F=$I$7))
/IF($I$8="総計",1,$J316/10)
),0)</f>
        <v/>
      </c>
      <c r="U316" s="58" t="str" cm="1">
        <f t="array" ref="U316">IFERROR(
IF(OR(U$11="",$H316=""),"",
SUMIFS(収穫記録!$P:$P,収穫記録!$D:$D,U$11,収穫記録!$I:$I,$I$5,収穫記録!$J:$J,$I$6,収穫記録!$F:$F,$H316,収穫記録!$B:$B,"&gt;="&amp;$I$3,収穫記録!$B:$B,"&lt;="&amp;$I$4)
/_xlfn.UNIQUE(_xlfn._xlws.FILTER($G:$G,$F:$F=$I$7))
/IF($I$8="総計",1,$J316/10)
),0)</f>
        <v/>
      </c>
      <c r="V316" s="58" t="str" cm="1">
        <f t="array" ref="V316">IFERROR(
IF(OR(V$11="",$H316=""),"",
SUMIFS(収穫記録!$P:$P,収穫記録!$D:$D,V$11,収穫記録!$I:$I,$I$5,収穫記録!$J:$J,$I$6,収穫記録!$F:$F,$H316,収穫記録!$B:$B,"&gt;="&amp;$I$3,収穫記録!$B:$B,"&lt;="&amp;$I$4)
/_xlfn.UNIQUE(_xlfn._xlws.FILTER($G:$G,$F:$F=$I$7))
/IF($I$8="総計",1,$J316/10)
),0)</f>
        <v/>
      </c>
      <c r="W316" s="58" t="str" cm="1">
        <f t="array" ref="W316">IFERROR(
IF(OR(W$11="",$H316=""),"",
SUMIFS(収穫記録!$P:$P,収穫記録!$D:$D,W$11,収穫記録!$I:$I,$I$5,収穫記録!$J:$J,$I$6,収穫記録!$F:$F,$H316,収穫記録!$B:$B,"&gt;="&amp;$I$3,収穫記録!$B:$B,"&lt;="&amp;$I$4)
/_xlfn.UNIQUE(_xlfn._xlws.FILTER($G:$G,$F:$F=$I$7))
/IF($I$8="総計",1,$J316/10)
),0)</f>
        <v/>
      </c>
    </row>
    <row r="317" spans="8:23">
      <c r="H317" s="27"/>
      <c r="I317" s="30"/>
      <c r="J317" s="57"/>
      <c r="K317" s="46" t="str">
        <f t="shared" si="4"/>
        <v/>
      </c>
      <c r="L317" s="47" cm="1">
        <f t="array" ref="L317">IFERROR(
IF(OR(L$11="",$H317=""),"",
SUMIFS(収穫記録!$P:$P,収穫記録!$D:$D,L$11,収穫記録!$I:$I,$I$5,収穫記録!$J:$J,$I$6,収穫記録!$F:$F,$H317,収穫記録!$B:$B,"&gt;="&amp;$I$3,収穫記録!$B:$B,"&lt;="&amp;$I$4)
/_xlfn.UNIQUE(_xlfn._xlws.FILTER($G:$G,$F:$F=$I$7))
/IF($I$8="総計",1,$J317/10)
),0)</f>
        <v>0</v>
      </c>
      <c r="M317" s="58" t="str" cm="1">
        <f t="array" ref="M317">IFERROR(
IF(OR(M$11="",$H317=""),"",
SUMIFS(収穫記録!$P:$P,収穫記録!$D:$D,M$11,収穫記録!$I:$I,$I$5,収穫記録!$J:$J,$I$6,収穫記録!$F:$F,$H317,収穫記録!$B:$B,"&gt;="&amp;$I$3,収穫記録!$B:$B,"&lt;="&amp;$I$4)
/_xlfn.UNIQUE(_xlfn._xlws.FILTER($G:$G,$F:$F=$I$7))
/IF($I$8="総計",1,$J317/10)
),0)</f>
        <v/>
      </c>
      <c r="N317" s="58" t="str" cm="1">
        <f t="array" ref="N317">IFERROR(
IF(OR(N$11="",$H317=""),"",
SUMIFS(収穫記録!$P:$P,収穫記録!$D:$D,N$11,収穫記録!$I:$I,$I$5,収穫記録!$J:$J,$I$6,収穫記録!$F:$F,$H317,収穫記録!$B:$B,"&gt;="&amp;$I$3,収穫記録!$B:$B,"&lt;="&amp;$I$4)
/_xlfn.UNIQUE(_xlfn._xlws.FILTER($G:$G,$F:$F=$I$7))
/IF($I$8="総計",1,$J317/10)
),0)</f>
        <v/>
      </c>
      <c r="O317" s="58" t="str" cm="1">
        <f t="array" ref="O317">IFERROR(
IF(OR(O$11="",$H317=""),"",
SUMIFS(収穫記録!$P:$P,収穫記録!$D:$D,O$11,収穫記録!$I:$I,$I$5,収穫記録!$J:$J,$I$6,収穫記録!$F:$F,$H317,収穫記録!$B:$B,"&gt;="&amp;$I$3,収穫記録!$B:$B,"&lt;="&amp;$I$4)
/_xlfn.UNIQUE(_xlfn._xlws.FILTER($G:$G,$F:$F=$I$7))
/IF($I$8="総計",1,$J317/10)
),0)</f>
        <v/>
      </c>
      <c r="P317" s="58" t="str" cm="1">
        <f t="array" ref="P317">IFERROR(
IF(OR(P$11="",$H317=""),"",
SUMIFS(収穫記録!$P:$P,収穫記録!$D:$D,P$11,収穫記録!$I:$I,$I$5,収穫記録!$J:$J,$I$6,収穫記録!$F:$F,$H317,収穫記録!$B:$B,"&gt;="&amp;$I$3,収穫記録!$B:$B,"&lt;="&amp;$I$4)
/_xlfn.UNIQUE(_xlfn._xlws.FILTER($G:$G,$F:$F=$I$7))
/IF($I$8="総計",1,$J317/10)
),0)</f>
        <v/>
      </c>
      <c r="Q317" s="58" t="str" cm="1">
        <f t="array" ref="Q317">IFERROR(
IF(OR(Q$11="",$H317=""),"",
SUMIFS(収穫記録!$P:$P,収穫記録!$D:$D,Q$11,収穫記録!$I:$I,$I$5,収穫記録!$J:$J,$I$6,収穫記録!$F:$F,$H317,収穫記録!$B:$B,"&gt;="&amp;$I$3,収穫記録!$B:$B,"&lt;="&amp;$I$4)
/_xlfn.UNIQUE(_xlfn._xlws.FILTER($G:$G,$F:$F=$I$7))
/IF($I$8="総計",1,$J317/10)
),0)</f>
        <v/>
      </c>
      <c r="R317" s="58" t="str" cm="1">
        <f t="array" ref="R317">IFERROR(
IF(OR(R$11="",$H317=""),"",
SUMIFS(収穫記録!$P:$P,収穫記録!$D:$D,R$11,収穫記録!$I:$I,$I$5,収穫記録!$J:$J,$I$6,収穫記録!$F:$F,$H317,収穫記録!$B:$B,"&gt;="&amp;$I$3,収穫記録!$B:$B,"&lt;="&amp;$I$4)
/_xlfn.UNIQUE(_xlfn._xlws.FILTER($G:$G,$F:$F=$I$7))
/IF($I$8="総計",1,$J317/10)
),0)</f>
        <v/>
      </c>
      <c r="S317" s="58" t="str" cm="1">
        <f t="array" ref="S317">IFERROR(
IF(OR(S$11="",$H317=""),"",
SUMIFS(収穫記録!$P:$P,収穫記録!$D:$D,S$11,収穫記録!$I:$I,$I$5,収穫記録!$J:$J,$I$6,収穫記録!$F:$F,$H317,収穫記録!$B:$B,"&gt;="&amp;$I$3,収穫記録!$B:$B,"&lt;="&amp;$I$4)
/_xlfn.UNIQUE(_xlfn._xlws.FILTER($G:$G,$F:$F=$I$7))
/IF($I$8="総計",1,$J317/10)
),0)</f>
        <v/>
      </c>
      <c r="T317" s="58" t="str" cm="1">
        <f t="array" ref="T317">IFERROR(
IF(OR(T$11="",$H317=""),"",
SUMIFS(収穫記録!$P:$P,収穫記録!$D:$D,T$11,収穫記録!$I:$I,$I$5,収穫記録!$J:$J,$I$6,収穫記録!$F:$F,$H317,収穫記録!$B:$B,"&gt;="&amp;$I$3,収穫記録!$B:$B,"&lt;="&amp;$I$4)
/_xlfn.UNIQUE(_xlfn._xlws.FILTER($G:$G,$F:$F=$I$7))
/IF($I$8="総計",1,$J317/10)
),0)</f>
        <v/>
      </c>
      <c r="U317" s="58" t="str" cm="1">
        <f t="array" ref="U317">IFERROR(
IF(OR(U$11="",$H317=""),"",
SUMIFS(収穫記録!$P:$P,収穫記録!$D:$D,U$11,収穫記録!$I:$I,$I$5,収穫記録!$J:$J,$I$6,収穫記録!$F:$F,$H317,収穫記録!$B:$B,"&gt;="&amp;$I$3,収穫記録!$B:$B,"&lt;="&amp;$I$4)
/_xlfn.UNIQUE(_xlfn._xlws.FILTER($G:$G,$F:$F=$I$7))
/IF($I$8="総計",1,$J317/10)
),0)</f>
        <v/>
      </c>
      <c r="V317" s="58" t="str" cm="1">
        <f t="array" ref="V317">IFERROR(
IF(OR(V$11="",$H317=""),"",
SUMIFS(収穫記録!$P:$P,収穫記録!$D:$D,V$11,収穫記録!$I:$I,$I$5,収穫記録!$J:$J,$I$6,収穫記録!$F:$F,$H317,収穫記録!$B:$B,"&gt;="&amp;$I$3,収穫記録!$B:$B,"&lt;="&amp;$I$4)
/_xlfn.UNIQUE(_xlfn._xlws.FILTER($G:$G,$F:$F=$I$7))
/IF($I$8="総計",1,$J317/10)
),0)</f>
        <v/>
      </c>
      <c r="W317" s="58" t="str" cm="1">
        <f t="array" ref="W317">IFERROR(
IF(OR(W$11="",$H317=""),"",
SUMIFS(収穫記録!$P:$P,収穫記録!$D:$D,W$11,収穫記録!$I:$I,$I$5,収穫記録!$J:$J,$I$6,収穫記録!$F:$F,$H317,収穫記録!$B:$B,"&gt;="&amp;$I$3,収穫記録!$B:$B,"&lt;="&amp;$I$4)
/_xlfn.UNIQUE(_xlfn._xlws.FILTER($G:$G,$F:$F=$I$7))
/IF($I$8="総計",1,$J317/10)
),0)</f>
        <v/>
      </c>
    </row>
    <row r="318" spans="8:23">
      <c r="H318" s="27"/>
      <c r="I318" s="30"/>
      <c r="J318" s="57"/>
      <c r="K318" s="46" t="str">
        <f t="shared" si="4"/>
        <v/>
      </c>
      <c r="L318" s="47" cm="1">
        <f t="array" ref="L318">IFERROR(
IF(OR(L$11="",$H318=""),"",
SUMIFS(収穫記録!$P:$P,収穫記録!$D:$D,L$11,収穫記録!$I:$I,$I$5,収穫記録!$J:$J,$I$6,収穫記録!$F:$F,$H318,収穫記録!$B:$B,"&gt;="&amp;$I$3,収穫記録!$B:$B,"&lt;="&amp;$I$4)
/_xlfn.UNIQUE(_xlfn._xlws.FILTER($G:$G,$F:$F=$I$7))
/IF($I$8="総計",1,$J318/10)
),0)</f>
        <v>0</v>
      </c>
      <c r="M318" s="58" t="str" cm="1">
        <f t="array" ref="M318">IFERROR(
IF(OR(M$11="",$H318=""),"",
SUMIFS(収穫記録!$P:$P,収穫記録!$D:$D,M$11,収穫記録!$I:$I,$I$5,収穫記録!$J:$J,$I$6,収穫記録!$F:$F,$H318,収穫記録!$B:$B,"&gt;="&amp;$I$3,収穫記録!$B:$B,"&lt;="&amp;$I$4)
/_xlfn.UNIQUE(_xlfn._xlws.FILTER($G:$G,$F:$F=$I$7))
/IF($I$8="総計",1,$J318/10)
),0)</f>
        <v/>
      </c>
      <c r="N318" s="58" t="str" cm="1">
        <f t="array" ref="N318">IFERROR(
IF(OR(N$11="",$H318=""),"",
SUMIFS(収穫記録!$P:$P,収穫記録!$D:$D,N$11,収穫記録!$I:$I,$I$5,収穫記録!$J:$J,$I$6,収穫記録!$F:$F,$H318,収穫記録!$B:$B,"&gt;="&amp;$I$3,収穫記録!$B:$B,"&lt;="&amp;$I$4)
/_xlfn.UNIQUE(_xlfn._xlws.FILTER($G:$G,$F:$F=$I$7))
/IF($I$8="総計",1,$J318/10)
),0)</f>
        <v/>
      </c>
      <c r="O318" s="58" t="str" cm="1">
        <f t="array" ref="O318">IFERROR(
IF(OR(O$11="",$H318=""),"",
SUMIFS(収穫記録!$P:$P,収穫記録!$D:$D,O$11,収穫記録!$I:$I,$I$5,収穫記録!$J:$J,$I$6,収穫記録!$F:$F,$H318,収穫記録!$B:$B,"&gt;="&amp;$I$3,収穫記録!$B:$B,"&lt;="&amp;$I$4)
/_xlfn.UNIQUE(_xlfn._xlws.FILTER($G:$G,$F:$F=$I$7))
/IF($I$8="総計",1,$J318/10)
),0)</f>
        <v/>
      </c>
      <c r="P318" s="58" t="str" cm="1">
        <f t="array" ref="P318">IFERROR(
IF(OR(P$11="",$H318=""),"",
SUMIFS(収穫記録!$P:$P,収穫記録!$D:$D,P$11,収穫記録!$I:$I,$I$5,収穫記録!$J:$J,$I$6,収穫記録!$F:$F,$H318,収穫記録!$B:$B,"&gt;="&amp;$I$3,収穫記録!$B:$B,"&lt;="&amp;$I$4)
/_xlfn.UNIQUE(_xlfn._xlws.FILTER($G:$G,$F:$F=$I$7))
/IF($I$8="総計",1,$J318/10)
),0)</f>
        <v/>
      </c>
      <c r="Q318" s="58" t="str" cm="1">
        <f t="array" ref="Q318">IFERROR(
IF(OR(Q$11="",$H318=""),"",
SUMIFS(収穫記録!$P:$P,収穫記録!$D:$D,Q$11,収穫記録!$I:$I,$I$5,収穫記録!$J:$J,$I$6,収穫記録!$F:$F,$H318,収穫記録!$B:$B,"&gt;="&amp;$I$3,収穫記録!$B:$B,"&lt;="&amp;$I$4)
/_xlfn.UNIQUE(_xlfn._xlws.FILTER($G:$G,$F:$F=$I$7))
/IF($I$8="総計",1,$J318/10)
),0)</f>
        <v/>
      </c>
      <c r="R318" s="58" t="str" cm="1">
        <f t="array" ref="R318">IFERROR(
IF(OR(R$11="",$H318=""),"",
SUMIFS(収穫記録!$P:$P,収穫記録!$D:$D,R$11,収穫記録!$I:$I,$I$5,収穫記録!$J:$J,$I$6,収穫記録!$F:$F,$H318,収穫記録!$B:$B,"&gt;="&amp;$I$3,収穫記録!$B:$B,"&lt;="&amp;$I$4)
/_xlfn.UNIQUE(_xlfn._xlws.FILTER($G:$G,$F:$F=$I$7))
/IF($I$8="総計",1,$J318/10)
),0)</f>
        <v/>
      </c>
      <c r="S318" s="58" t="str" cm="1">
        <f t="array" ref="S318">IFERROR(
IF(OR(S$11="",$H318=""),"",
SUMIFS(収穫記録!$P:$P,収穫記録!$D:$D,S$11,収穫記録!$I:$I,$I$5,収穫記録!$J:$J,$I$6,収穫記録!$F:$F,$H318,収穫記録!$B:$B,"&gt;="&amp;$I$3,収穫記録!$B:$B,"&lt;="&amp;$I$4)
/_xlfn.UNIQUE(_xlfn._xlws.FILTER($G:$G,$F:$F=$I$7))
/IF($I$8="総計",1,$J318/10)
),0)</f>
        <v/>
      </c>
      <c r="T318" s="58" t="str" cm="1">
        <f t="array" ref="T318">IFERROR(
IF(OR(T$11="",$H318=""),"",
SUMIFS(収穫記録!$P:$P,収穫記録!$D:$D,T$11,収穫記録!$I:$I,$I$5,収穫記録!$J:$J,$I$6,収穫記録!$F:$F,$H318,収穫記録!$B:$B,"&gt;="&amp;$I$3,収穫記録!$B:$B,"&lt;="&amp;$I$4)
/_xlfn.UNIQUE(_xlfn._xlws.FILTER($G:$G,$F:$F=$I$7))
/IF($I$8="総計",1,$J318/10)
),0)</f>
        <v/>
      </c>
      <c r="U318" s="58" t="str" cm="1">
        <f t="array" ref="U318">IFERROR(
IF(OR(U$11="",$H318=""),"",
SUMIFS(収穫記録!$P:$P,収穫記録!$D:$D,U$11,収穫記録!$I:$I,$I$5,収穫記録!$J:$J,$I$6,収穫記録!$F:$F,$H318,収穫記録!$B:$B,"&gt;="&amp;$I$3,収穫記録!$B:$B,"&lt;="&amp;$I$4)
/_xlfn.UNIQUE(_xlfn._xlws.FILTER($G:$G,$F:$F=$I$7))
/IF($I$8="総計",1,$J318/10)
),0)</f>
        <v/>
      </c>
      <c r="V318" s="58" t="str" cm="1">
        <f t="array" ref="V318">IFERROR(
IF(OR(V$11="",$H318=""),"",
SUMIFS(収穫記録!$P:$P,収穫記録!$D:$D,V$11,収穫記録!$I:$I,$I$5,収穫記録!$J:$J,$I$6,収穫記録!$F:$F,$H318,収穫記録!$B:$B,"&gt;="&amp;$I$3,収穫記録!$B:$B,"&lt;="&amp;$I$4)
/_xlfn.UNIQUE(_xlfn._xlws.FILTER($G:$G,$F:$F=$I$7))
/IF($I$8="総計",1,$J318/10)
),0)</f>
        <v/>
      </c>
      <c r="W318" s="58" t="str" cm="1">
        <f t="array" ref="W318">IFERROR(
IF(OR(W$11="",$H318=""),"",
SUMIFS(収穫記録!$P:$P,収穫記録!$D:$D,W$11,収穫記録!$I:$I,$I$5,収穫記録!$J:$J,$I$6,収穫記録!$F:$F,$H318,収穫記録!$B:$B,"&gt;="&amp;$I$3,収穫記録!$B:$B,"&lt;="&amp;$I$4)
/_xlfn.UNIQUE(_xlfn._xlws.FILTER($G:$G,$F:$F=$I$7))
/IF($I$8="総計",1,$J318/10)
),0)</f>
        <v/>
      </c>
    </row>
    <row r="319" spans="8:23">
      <c r="H319" s="27"/>
      <c r="I319" s="30"/>
      <c r="J319" s="57"/>
      <c r="K319" s="46" t="str">
        <f t="shared" si="4"/>
        <v/>
      </c>
      <c r="L319" s="47" cm="1">
        <f t="array" ref="L319">IFERROR(
IF(OR(L$11="",$H319=""),"",
SUMIFS(収穫記録!$P:$P,収穫記録!$D:$D,L$11,収穫記録!$I:$I,$I$5,収穫記録!$J:$J,$I$6,収穫記録!$F:$F,$H319,収穫記録!$B:$B,"&gt;="&amp;$I$3,収穫記録!$B:$B,"&lt;="&amp;$I$4)
/_xlfn.UNIQUE(_xlfn._xlws.FILTER($G:$G,$F:$F=$I$7))
/IF($I$8="総計",1,$J319/10)
),0)</f>
        <v>0</v>
      </c>
      <c r="M319" s="58" t="str" cm="1">
        <f t="array" ref="M319">IFERROR(
IF(OR(M$11="",$H319=""),"",
SUMIFS(収穫記録!$P:$P,収穫記録!$D:$D,M$11,収穫記録!$I:$I,$I$5,収穫記録!$J:$J,$I$6,収穫記録!$F:$F,$H319,収穫記録!$B:$B,"&gt;="&amp;$I$3,収穫記録!$B:$B,"&lt;="&amp;$I$4)
/_xlfn.UNIQUE(_xlfn._xlws.FILTER($G:$G,$F:$F=$I$7))
/IF($I$8="総計",1,$J319/10)
),0)</f>
        <v/>
      </c>
      <c r="N319" s="58" t="str" cm="1">
        <f t="array" ref="N319">IFERROR(
IF(OR(N$11="",$H319=""),"",
SUMIFS(収穫記録!$P:$P,収穫記録!$D:$D,N$11,収穫記録!$I:$I,$I$5,収穫記録!$J:$J,$I$6,収穫記録!$F:$F,$H319,収穫記録!$B:$B,"&gt;="&amp;$I$3,収穫記録!$B:$B,"&lt;="&amp;$I$4)
/_xlfn.UNIQUE(_xlfn._xlws.FILTER($G:$G,$F:$F=$I$7))
/IF($I$8="総計",1,$J319/10)
),0)</f>
        <v/>
      </c>
      <c r="O319" s="58" t="str" cm="1">
        <f t="array" ref="O319">IFERROR(
IF(OR(O$11="",$H319=""),"",
SUMIFS(収穫記録!$P:$P,収穫記録!$D:$D,O$11,収穫記録!$I:$I,$I$5,収穫記録!$J:$J,$I$6,収穫記録!$F:$F,$H319,収穫記録!$B:$B,"&gt;="&amp;$I$3,収穫記録!$B:$B,"&lt;="&amp;$I$4)
/_xlfn.UNIQUE(_xlfn._xlws.FILTER($G:$G,$F:$F=$I$7))
/IF($I$8="総計",1,$J319/10)
),0)</f>
        <v/>
      </c>
      <c r="P319" s="58" t="str" cm="1">
        <f t="array" ref="P319">IFERROR(
IF(OR(P$11="",$H319=""),"",
SUMIFS(収穫記録!$P:$P,収穫記録!$D:$D,P$11,収穫記録!$I:$I,$I$5,収穫記録!$J:$J,$I$6,収穫記録!$F:$F,$H319,収穫記録!$B:$B,"&gt;="&amp;$I$3,収穫記録!$B:$B,"&lt;="&amp;$I$4)
/_xlfn.UNIQUE(_xlfn._xlws.FILTER($G:$G,$F:$F=$I$7))
/IF($I$8="総計",1,$J319/10)
),0)</f>
        <v/>
      </c>
      <c r="Q319" s="58" t="str" cm="1">
        <f t="array" ref="Q319">IFERROR(
IF(OR(Q$11="",$H319=""),"",
SUMIFS(収穫記録!$P:$P,収穫記録!$D:$D,Q$11,収穫記録!$I:$I,$I$5,収穫記録!$J:$J,$I$6,収穫記録!$F:$F,$H319,収穫記録!$B:$B,"&gt;="&amp;$I$3,収穫記録!$B:$B,"&lt;="&amp;$I$4)
/_xlfn.UNIQUE(_xlfn._xlws.FILTER($G:$G,$F:$F=$I$7))
/IF($I$8="総計",1,$J319/10)
),0)</f>
        <v/>
      </c>
      <c r="R319" s="58" t="str" cm="1">
        <f t="array" ref="R319">IFERROR(
IF(OR(R$11="",$H319=""),"",
SUMIFS(収穫記録!$P:$P,収穫記録!$D:$D,R$11,収穫記録!$I:$I,$I$5,収穫記録!$J:$J,$I$6,収穫記録!$F:$F,$H319,収穫記録!$B:$B,"&gt;="&amp;$I$3,収穫記録!$B:$B,"&lt;="&amp;$I$4)
/_xlfn.UNIQUE(_xlfn._xlws.FILTER($G:$G,$F:$F=$I$7))
/IF($I$8="総計",1,$J319/10)
),0)</f>
        <v/>
      </c>
      <c r="S319" s="58" t="str" cm="1">
        <f t="array" ref="S319">IFERROR(
IF(OR(S$11="",$H319=""),"",
SUMIFS(収穫記録!$P:$P,収穫記録!$D:$D,S$11,収穫記録!$I:$I,$I$5,収穫記録!$J:$J,$I$6,収穫記録!$F:$F,$H319,収穫記録!$B:$B,"&gt;="&amp;$I$3,収穫記録!$B:$B,"&lt;="&amp;$I$4)
/_xlfn.UNIQUE(_xlfn._xlws.FILTER($G:$G,$F:$F=$I$7))
/IF($I$8="総計",1,$J319/10)
),0)</f>
        <v/>
      </c>
      <c r="T319" s="58" t="str" cm="1">
        <f t="array" ref="T319">IFERROR(
IF(OR(T$11="",$H319=""),"",
SUMIFS(収穫記録!$P:$P,収穫記録!$D:$D,T$11,収穫記録!$I:$I,$I$5,収穫記録!$J:$J,$I$6,収穫記録!$F:$F,$H319,収穫記録!$B:$B,"&gt;="&amp;$I$3,収穫記録!$B:$B,"&lt;="&amp;$I$4)
/_xlfn.UNIQUE(_xlfn._xlws.FILTER($G:$G,$F:$F=$I$7))
/IF($I$8="総計",1,$J319/10)
),0)</f>
        <v/>
      </c>
      <c r="U319" s="58" t="str" cm="1">
        <f t="array" ref="U319">IFERROR(
IF(OR(U$11="",$H319=""),"",
SUMIFS(収穫記録!$P:$P,収穫記録!$D:$D,U$11,収穫記録!$I:$I,$I$5,収穫記録!$J:$J,$I$6,収穫記録!$F:$F,$H319,収穫記録!$B:$B,"&gt;="&amp;$I$3,収穫記録!$B:$B,"&lt;="&amp;$I$4)
/_xlfn.UNIQUE(_xlfn._xlws.FILTER($G:$G,$F:$F=$I$7))
/IF($I$8="総計",1,$J319/10)
),0)</f>
        <v/>
      </c>
      <c r="V319" s="58" t="str" cm="1">
        <f t="array" ref="V319">IFERROR(
IF(OR(V$11="",$H319=""),"",
SUMIFS(収穫記録!$P:$P,収穫記録!$D:$D,V$11,収穫記録!$I:$I,$I$5,収穫記録!$J:$J,$I$6,収穫記録!$F:$F,$H319,収穫記録!$B:$B,"&gt;="&amp;$I$3,収穫記録!$B:$B,"&lt;="&amp;$I$4)
/_xlfn.UNIQUE(_xlfn._xlws.FILTER($G:$G,$F:$F=$I$7))
/IF($I$8="総計",1,$J319/10)
),0)</f>
        <v/>
      </c>
      <c r="W319" s="58" t="str" cm="1">
        <f t="array" ref="W319">IFERROR(
IF(OR(W$11="",$H319=""),"",
SUMIFS(収穫記録!$P:$P,収穫記録!$D:$D,W$11,収穫記録!$I:$I,$I$5,収穫記録!$J:$J,$I$6,収穫記録!$F:$F,$H319,収穫記録!$B:$B,"&gt;="&amp;$I$3,収穫記録!$B:$B,"&lt;="&amp;$I$4)
/_xlfn.UNIQUE(_xlfn._xlws.FILTER($G:$G,$F:$F=$I$7))
/IF($I$8="総計",1,$J319/10)
),0)</f>
        <v/>
      </c>
    </row>
    <row r="320" spans="8:23">
      <c r="H320" s="27"/>
      <c r="I320" s="30"/>
      <c r="J320" s="57"/>
      <c r="K320" s="46" t="str">
        <f t="shared" si="4"/>
        <v/>
      </c>
      <c r="L320" s="47" cm="1">
        <f t="array" ref="L320">IFERROR(
IF(OR(L$11="",$H320=""),"",
SUMIFS(収穫記録!$P:$P,収穫記録!$D:$D,L$11,収穫記録!$I:$I,$I$5,収穫記録!$J:$J,$I$6,収穫記録!$F:$F,$H320,収穫記録!$B:$B,"&gt;="&amp;$I$3,収穫記録!$B:$B,"&lt;="&amp;$I$4)
/_xlfn.UNIQUE(_xlfn._xlws.FILTER($G:$G,$F:$F=$I$7))
/IF($I$8="総計",1,$J320/10)
),0)</f>
        <v>0</v>
      </c>
      <c r="M320" s="58" t="str" cm="1">
        <f t="array" ref="M320">IFERROR(
IF(OR(M$11="",$H320=""),"",
SUMIFS(収穫記録!$P:$P,収穫記録!$D:$D,M$11,収穫記録!$I:$I,$I$5,収穫記録!$J:$J,$I$6,収穫記録!$F:$F,$H320,収穫記録!$B:$B,"&gt;="&amp;$I$3,収穫記録!$B:$B,"&lt;="&amp;$I$4)
/_xlfn.UNIQUE(_xlfn._xlws.FILTER($G:$G,$F:$F=$I$7))
/IF($I$8="総計",1,$J320/10)
),0)</f>
        <v/>
      </c>
      <c r="N320" s="58" t="str" cm="1">
        <f t="array" ref="N320">IFERROR(
IF(OR(N$11="",$H320=""),"",
SUMIFS(収穫記録!$P:$P,収穫記録!$D:$D,N$11,収穫記録!$I:$I,$I$5,収穫記録!$J:$J,$I$6,収穫記録!$F:$F,$H320,収穫記録!$B:$B,"&gt;="&amp;$I$3,収穫記録!$B:$B,"&lt;="&amp;$I$4)
/_xlfn.UNIQUE(_xlfn._xlws.FILTER($G:$G,$F:$F=$I$7))
/IF($I$8="総計",1,$J320/10)
),0)</f>
        <v/>
      </c>
      <c r="O320" s="58" t="str" cm="1">
        <f t="array" ref="O320">IFERROR(
IF(OR(O$11="",$H320=""),"",
SUMIFS(収穫記録!$P:$P,収穫記録!$D:$D,O$11,収穫記録!$I:$I,$I$5,収穫記録!$J:$J,$I$6,収穫記録!$F:$F,$H320,収穫記録!$B:$B,"&gt;="&amp;$I$3,収穫記録!$B:$B,"&lt;="&amp;$I$4)
/_xlfn.UNIQUE(_xlfn._xlws.FILTER($G:$G,$F:$F=$I$7))
/IF($I$8="総計",1,$J320/10)
),0)</f>
        <v/>
      </c>
      <c r="P320" s="58" t="str" cm="1">
        <f t="array" ref="P320">IFERROR(
IF(OR(P$11="",$H320=""),"",
SUMIFS(収穫記録!$P:$P,収穫記録!$D:$D,P$11,収穫記録!$I:$I,$I$5,収穫記録!$J:$J,$I$6,収穫記録!$F:$F,$H320,収穫記録!$B:$B,"&gt;="&amp;$I$3,収穫記録!$B:$B,"&lt;="&amp;$I$4)
/_xlfn.UNIQUE(_xlfn._xlws.FILTER($G:$G,$F:$F=$I$7))
/IF($I$8="総計",1,$J320/10)
),0)</f>
        <v/>
      </c>
      <c r="Q320" s="58" t="str" cm="1">
        <f t="array" ref="Q320">IFERROR(
IF(OR(Q$11="",$H320=""),"",
SUMIFS(収穫記録!$P:$P,収穫記録!$D:$D,Q$11,収穫記録!$I:$I,$I$5,収穫記録!$J:$J,$I$6,収穫記録!$F:$F,$H320,収穫記録!$B:$B,"&gt;="&amp;$I$3,収穫記録!$B:$B,"&lt;="&amp;$I$4)
/_xlfn.UNIQUE(_xlfn._xlws.FILTER($G:$G,$F:$F=$I$7))
/IF($I$8="総計",1,$J320/10)
),0)</f>
        <v/>
      </c>
      <c r="R320" s="58" t="str" cm="1">
        <f t="array" ref="R320">IFERROR(
IF(OR(R$11="",$H320=""),"",
SUMIFS(収穫記録!$P:$P,収穫記録!$D:$D,R$11,収穫記録!$I:$I,$I$5,収穫記録!$J:$J,$I$6,収穫記録!$F:$F,$H320,収穫記録!$B:$B,"&gt;="&amp;$I$3,収穫記録!$B:$B,"&lt;="&amp;$I$4)
/_xlfn.UNIQUE(_xlfn._xlws.FILTER($G:$G,$F:$F=$I$7))
/IF($I$8="総計",1,$J320/10)
),0)</f>
        <v/>
      </c>
      <c r="S320" s="58" t="str" cm="1">
        <f t="array" ref="S320">IFERROR(
IF(OR(S$11="",$H320=""),"",
SUMIFS(収穫記録!$P:$P,収穫記録!$D:$D,S$11,収穫記録!$I:$I,$I$5,収穫記録!$J:$J,$I$6,収穫記録!$F:$F,$H320,収穫記録!$B:$B,"&gt;="&amp;$I$3,収穫記録!$B:$B,"&lt;="&amp;$I$4)
/_xlfn.UNIQUE(_xlfn._xlws.FILTER($G:$G,$F:$F=$I$7))
/IF($I$8="総計",1,$J320/10)
),0)</f>
        <v/>
      </c>
      <c r="T320" s="58" t="str" cm="1">
        <f t="array" ref="T320">IFERROR(
IF(OR(T$11="",$H320=""),"",
SUMIFS(収穫記録!$P:$P,収穫記録!$D:$D,T$11,収穫記録!$I:$I,$I$5,収穫記録!$J:$J,$I$6,収穫記録!$F:$F,$H320,収穫記録!$B:$B,"&gt;="&amp;$I$3,収穫記録!$B:$B,"&lt;="&amp;$I$4)
/_xlfn.UNIQUE(_xlfn._xlws.FILTER($G:$G,$F:$F=$I$7))
/IF($I$8="総計",1,$J320/10)
),0)</f>
        <v/>
      </c>
      <c r="U320" s="58" t="str" cm="1">
        <f t="array" ref="U320">IFERROR(
IF(OR(U$11="",$H320=""),"",
SUMIFS(収穫記録!$P:$P,収穫記録!$D:$D,U$11,収穫記録!$I:$I,$I$5,収穫記録!$J:$J,$I$6,収穫記録!$F:$F,$H320,収穫記録!$B:$B,"&gt;="&amp;$I$3,収穫記録!$B:$B,"&lt;="&amp;$I$4)
/_xlfn.UNIQUE(_xlfn._xlws.FILTER($G:$G,$F:$F=$I$7))
/IF($I$8="総計",1,$J320/10)
),0)</f>
        <v/>
      </c>
      <c r="V320" s="58" t="str" cm="1">
        <f t="array" ref="V320">IFERROR(
IF(OR(V$11="",$H320=""),"",
SUMIFS(収穫記録!$P:$P,収穫記録!$D:$D,V$11,収穫記録!$I:$I,$I$5,収穫記録!$J:$J,$I$6,収穫記録!$F:$F,$H320,収穫記録!$B:$B,"&gt;="&amp;$I$3,収穫記録!$B:$B,"&lt;="&amp;$I$4)
/_xlfn.UNIQUE(_xlfn._xlws.FILTER($G:$G,$F:$F=$I$7))
/IF($I$8="総計",1,$J320/10)
),0)</f>
        <v/>
      </c>
      <c r="W320" s="58" t="str" cm="1">
        <f t="array" ref="W320">IFERROR(
IF(OR(W$11="",$H320=""),"",
SUMIFS(収穫記録!$P:$P,収穫記録!$D:$D,W$11,収穫記録!$I:$I,$I$5,収穫記録!$J:$J,$I$6,収穫記録!$F:$F,$H320,収穫記録!$B:$B,"&gt;="&amp;$I$3,収穫記録!$B:$B,"&lt;="&amp;$I$4)
/_xlfn.UNIQUE(_xlfn._xlws.FILTER($G:$G,$F:$F=$I$7))
/IF($I$8="総計",1,$J320/10)
),0)</f>
        <v/>
      </c>
    </row>
    <row r="321" spans="8:23">
      <c r="H321" s="27"/>
      <c r="I321" s="30"/>
      <c r="J321" s="57"/>
      <c r="K321" s="46" t="str">
        <f t="shared" si="4"/>
        <v/>
      </c>
      <c r="L321" s="47" cm="1">
        <f t="array" ref="L321">IFERROR(
IF(OR(L$11="",$H321=""),"",
SUMIFS(収穫記録!$P:$P,収穫記録!$D:$D,L$11,収穫記録!$I:$I,$I$5,収穫記録!$J:$J,$I$6,収穫記録!$F:$F,$H321,収穫記録!$B:$B,"&gt;="&amp;$I$3,収穫記録!$B:$B,"&lt;="&amp;$I$4)
/_xlfn.UNIQUE(_xlfn._xlws.FILTER($G:$G,$F:$F=$I$7))
/IF($I$8="総計",1,$J321/10)
),0)</f>
        <v>0</v>
      </c>
      <c r="M321" s="58" t="str" cm="1">
        <f t="array" ref="M321">IFERROR(
IF(OR(M$11="",$H321=""),"",
SUMIFS(収穫記録!$P:$P,収穫記録!$D:$D,M$11,収穫記録!$I:$I,$I$5,収穫記録!$J:$J,$I$6,収穫記録!$F:$F,$H321,収穫記録!$B:$B,"&gt;="&amp;$I$3,収穫記録!$B:$B,"&lt;="&amp;$I$4)
/_xlfn.UNIQUE(_xlfn._xlws.FILTER($G:$G,$F:$F=$I$7))
/IF($I$8="総計",1,$J321/10)
),0)</f>
        <v/>
      </c>
      <c r="N321" s="58" t="str" cm="1">
        <f t="array" ref="N321">IFERROR(
IF(OR(N$11="",$H321=""),"",
SUMIFS(収穫記録!$P:$P,収穫記録!$D:$D,N$11,収穫記録!$I:$I,$I$5,収穫記録!$J:$J,$I$6,収穫記録!$F:$F,$H321,収穫記録!$B:$B,"&gt;="&amp;$I$3,収穫記録!$B:$B,"&lt;="&amp;$I$4)
/_xlfn.UNIQUE(_xlfn._xlws.FILTER($G:$G,$F:$F=$I$7))
/IF($I$8="総計",1,$J321/10)
),0)</f>
        <v/>
      </c>
      <c r="O321" s="58" t="str" cm="1">
        <f t="array" ref="O321">IFERROR(
IF(OR(O$11="",$H321=""),"",
SUMIFS(収穫記録!$P:$P,収穫記録!$D:$D,O$11,収穫記録!$I:$I,$I$5,収穫記録!$J:$J,$I$6,収穫記録!$F:$F,$H321,収穫記録!$B:$B,"&gt;="&amp;$I$3,収穫記録!$B:$B,"&lt;="&amp;$I$4)
/_xlfn.UNIQUE(_xlfn._xlws.FILTER($G:$G,$F:$F=$I$7))
/IF($I$8="総計",1,$J321/10)
),0)</f>
        <v/>
      </c>
      <c r="P321" s="58" t="str" cm="1">
        <f t="array" ref="P321">IFERROR(
IF(OR(P$11="",$H321=""),"",
SUMIFS(収穫記録!$P:$P,収穫記録!$D:$D,P$11,収穫記録!$I:$I,$I$5,収穫記録!$J:$J,$I$6,収穫記録!$F:$F,$H321,収穫記録!$B:$B,"&gt;="&amp;$I$3,収穫記録!$B:$B,"&lt;="&amp;$I$4)
/_xlfn.UNIQUE(_xlfn._xlws.FILTER($G:$G,$F:$F=$I$7))
/IF($I$8="総計",1,$J321/10)
),0)</f>
        <v/>
      </c>
      <c r="Q321" s="58" t="str" cm="1">
        <f t="array" ref="Q321">IFERROR(
IF(OR(Q$11="",$H321=""),"",
SUMIFS(収穫記録!$P:$P,収穫記録!$D:$D,Q$11,収穫記録!$I:$I,$I$5,収穫記録!$J:$J,$I$6,収穫記録!$F:$F,$H321,収穫記録!$B:$B,"&gt;="&amp;$I$3,収穫記録!$B:$B,"&lt;="&amp;$I$4)
/_xlfn.UNIQUE(_xlfn._xlws.FILTER($G:$G,$F:$F=$I$7))
/IF($I$8="総計",1,$J321/10)
),0)</f>
        <v/>
      </c>
      <c r="R321" s="58" t="str" cm="1">
        <f t="array" ref="R321">IFERROR(
IF(OR(R$11="",$H321=""),"",
SUMIFS(収穫記録!$P:$P,収穫記録!$D:$D,R$11,収穫記録!$I:$I,$I$5,収穫記録!$J:$J,$I$6,収穫記録!$F:$F,$H321,収穫記録!$B:$B,"&gt;="&amp;$I$3,収穫記録!$B:$B,"&lt;="&amp;$I$4)
/_xlfn.UNIQUE(_xlfn._xlws.FILTER($G:$G,$F:$F=$I$7))
/IF($I$8="総計",1,$J321/10)
),0)</f>
        <v/>
      </c>
      <c r="S321" s="58" t="str" cm="1">
        <f t="array" ref="S321">IFERROR(
IF(OR(S$11="",$H321=""),"",
SUMIFS(収穫記録!$P:$P,収穫記録!$D:$D,S$11,収穫記録!$I:$I,$I$5,収穫記録!$J:$J,$I$6,収穫記録!$F:$F,$H321,収穫記録!$B:$B,"&gt;="&amp;$I$3,収穫記録!$B:$B,"&lt;="&amp;$I$4)
/_xlfn.UNIQUE(_xlfn._xlws.FILTER($G:$G,$F:$F=$I$7))
/IF($I$8="総計",1,$J321/10)
),0)</f>
        <v/>
      </c>
      <c r="T321" s="58" t="str" cm="1">
        <f t="array" ref="T321">IFERROR(
IF(OR(T$11="",$H321=""),"",
SUMIFS(収穫記録!$P:$P,収穫記録!$D:$D,T$11,収穫記録!$I:$I,$I$5,収穫記録!$J:$J,$I$6,収穫記録!$F:$F,$H321,収穫記録!$B:$B,"&gt;="&amp;$I$3,収穫記録!$B:$B,"&lt;="&amp;$I$4)
/_xlfn.UNIQUE(_xlfn._xlws.FILTER($G:$G,$F:$F=$I$7))
/IF($I$8="総計",1,$J321/10)
),0)</f>
        <v/>
      </c>
      <c r="U321" s="58" t="str" cm="1">
        <f t="array" ref="U321">IFERROR(
IF(OR(U$11="",$H321=""),"",
SUMIFS(収穫記録!$P:$P,収穫記録!$D:$D,U$11,収穫記録!$I:$I,$I$5,収穫記録!$J:$J,$I$6,収穫記録!$F:$F,$H321,収穫記録!$B:$B,"&gt;="&amp;$I$3,収穫記録!$B:$B,"&lt;="&amp;$I$4)
/_xlfn.UNIQUE(_xlfn._xlws.FILTER($G:$G,$F:$F=$I$7))
/IF($I$8="総計",1,$J321/10)
),0)</f>
        <v/>
      </c>
      <c r="V321" s="58" t="str" cm="1">
        <f t="array" ref="V321">IFERROR(
IF(OR(V$11="",$H321=""),"",
SUMIFS(収穫記録!$P:$P,収穫記録!$D:$D,V$11,収穫記録!$I:$I,$I$5,収穫記録!$J:$J,$I$6,収穫記録!$F:$F,$H321,収穫記録!$B:$B,"&gt;="&amp;$I$3,収穫記録!$B:$B,"&lt;="&amp;$I$4)
/_xlfn.UNIQUE(_xlfn._xlws.FILTER($G:$G,$F:$F=$I$7))
/IF($I$8="総計",1,$J321/10)
),0)</f>
        <v/>
      </c>
      <c r="W321" s="58" t="str" cm="1">
        <f t="array" ref="W321">IFERROR(
IF(OR(W$11="",$H321=""),"",
SUMIFS(収穫記録!$P:$P,収穫記録!$D:$D,W$11,収穫記録!$I:$I,$I$5,収穫記録!$J:$J,$I$6,収穫記録!$F:$F,$H321,収穫記録!$B:$B,"&gt;="&amp;$I$3,収穫記録!$B:$B,"&lt;="&amp;$I$4)
/_xlfn.UNIQUE(_xlfn._xlws.FILTER($G:$G,$F:$F=$I$7))
/IF($I$8="総計",1,$J321/10)
),0)</f>
        <v/>
      </c>
    </row>
    <row r="322" spans="8:23">
      <c r="H322" s="27"/>
      <c r="I322" s="30"/>
      <c r="J322" s="57"/>
      <c r="K322" s="46" t="str">
        <f t="shared" si="4"/>
        <v/>
      </c>
      <c r="L322" s="47" cm="1">
        <f t="array" ref="L322">IFERROR(
IF(OR(L$11="",$H322=""),"",
SUMIFS(収穫記録!$P:$P,収穫記録!$D:$D,L$11,収穫記録!$I:$I,$I$5,収穫記録!$J:$J,$I$6,収穫記録!$F:$F,$H322,収穫記録!$B:$B,"&gt;="&amp;$I$3,収穫記録!$B:$B,"&lt;="&amp;$I$4)
/_xlfn.UNIQUE(_xlfn._xlws.FILTER($G:$G,$F:$F=$I$7))
/IF($I$8="総計",1,$J322/10)
),0)</f>
        <v>0</v>
      </c>
      <c r="M322" s="58" t="str" cm="1">
        <f t="array" ref="M322">IFERROR(
IF(OR(M$11="",$H322=""),"",
SUMIFS(収穫記録!$P:$P,収穫記録!$D:$D,M$11,収穫記録!$I:$I,$I$5,収穫記録!$J:$J,$I$6,収穫記録!$F:$F,$H322,収穫記録!$B:$B,"&gt;="&amp;$I$3,収穫記録!$B:$B,"&lt;="&amp;$I$4)
/_xlfn.UNIQUE(_xlfn._xlws.FILTER($G:$G,$F:$F=$I$7))
/IF($I$8="総計",1,$J322/10)
),0)</f>
        <v/>
      </c>
      <c r="N322" s="58" t="str" cm="1">
        <f t="array" ref="N322">IFERROR(
IF(OR(N$11="",$H322=""),"",
SUMIFS(収穫記録!$P:$P,収穫記録!$D:$D,N$11,収穫記録!$I:$I,$I$5,収穫記録!$J:$J,$I$6,収穫記録!$F:$F,$H322,収穫記録!$B:$B,"&gt;="&amp;$I$3,収穫記録!$B:$B,"&lt;="&amp;$I$4)
/_xlfn.UNIQUE(_xlfn._xlws.FILTER($G:$G,$F:$F=$I$7))
/IF($I$8="総計",1,$J322/10)
),0)</f>
        <v/>
      </c>
      <c r="O322" s="58" t="str" cm="1">
        <f t="array" ref="O322">IFERROR(
IF(OR(O$11="",$H322=""),"",
SUMIFS(収穫記録!$P:$P,収穫記録!$D:$D,O$11,収穫記録!$I:$I,$I$5,収穫記録!$J:$J,$I$6,収穫記録!$F:$F,$H322,収穫記録!$B:$B,"&gt;="&amp;$I$3,収穫記録!$B:$B,"&lt;="&amp;$I$4)
/_xlfn.UNIQUE(_xlfn._xlws.FILTER($G:$G,$F:$F=$I$7))
/IF($I$8="総計",1,$J322/10)
),0)</f>
        <v/>
      </c>
      <c r="P322" s="58" t="str" cm="1">
        <f t="array" ref="P322">IFERROR(
IF(OR(P$11="",$H322=""),"",
SUMIFS(収穫記録!$P:$P,収穫記録!$D:$D,P$11,収穫記録!$I:$I,$I$5,収穫記録!$J:$J,$I$6,収穫記録!$F:$F,$H322,収穫記録!$B:$B,"&gt;="&amp;$I$3,収穫記録!$B:$B,"&lt;="&amp;$I$4)
/_xlfn.UNIQUE(_xlfn._xlws.FILTER($G:$G,$F:$F=$I$7))
/IF($I$8="総計",1,$J322/10)
),0)</f>
        <v/>
      </c>
      <c r="Q322" s="58" t="str" cm="1">
        <f t="array" ref="Q322">IFERROR(
IF(OR(Q$11="",$H322=""),"",
SUMIFS(収穫記録!$P:$P,収穫記録!$D:$D,Q$11,収穫記録!$I:$I,$I$5,収穫記録!$J:$J,$I$6,収穫記録!$F:$F,$H322,収穫記録!$B:$B,"&gt;="&amp;$I$3,収穫記録!$B:$B,"&lt;="&amp;$I$4)
/_xlfn.UNIQUE(_xlfn._xlws.FILTER($G:$G,$F:$F=$I$7))
/IF($I$8="総計",1,$J322/10)
),0)</f>
        <v/>
      </c>
      <c r="R322" s="58" t="str" cm="1">
        <f t="array" ref="R322">IFERROR(
IF(OR(R$11="",$H322=""),"",
SUMIFS(収穫記録!$P:$P,収穫記録!$D:$D,R$11,収穫記録!$I:$I,$I$5,収穫記録!$J:$J,$I$6,収穫記録!$F:$F,$H322,収穫記録!$B:$B,"&gt;="&amp;$I$3,収穫記録!$B:$B,"&lt;="&amp;$I$4)
/_xlfn.UNIQUE(_xlfn._xlws.FILTER($G:$G,$F:$F=$I$7))
/IF($I$8="総計",1,$J322/10)
),0)</f>
        <v/>
      </c>
      <c r="S322" s="58" t="str" cm="1">
        <f t="array" ref="S322">IFERROR(
IF(OR(S$11="",$H322=""),"",
SUMIFS(収穫記録!$P:$P,収穫記録!$D:$D,S$11,収穫記録!$I:$I,$I$5,収穫記録!$J:$J,$I$6,収穫記録!$F:$F,$H322,収穫記録!$B:$B,"&gt;="&amp;$I$3,収穫記録!$B:$B,"&lt;="&amp;$I$4)
/_xlfn.UNIQUE(_xlfn._xlws.FILTER($G:$G,$F:$F=$I$7))
/IF($I$8="総計",1,$J322/10)
),0)</f>
        <v/>
      </c>
      <c r="T322" s="58" t="str" cm="1">
        <f t="array" ref="T322">IFERROR(
IF(OR(T$11="",$H322=""),"",
SUMIFS(収穫記録!$P:$P,収穫記録!$D:$D,T$11,収穫記録!$I:$I,$I$5,収穫記録!$J:$J,$I$6,収穫記録!$F:$F,$H322,収穫記録!$B:$B,"&gt;="&amp;$I$3,収穫記録!$B:$B,"&lt;="&amp;$I$4)
/_xlfn.UNIQUE(_xlfn._xlws.FILTER($G:$G,$F:$F=$I$7))
/IF($I$8="総計",1,$J322/10)
),0)</f>
        <v/>
      </c>
      <c r="U322" s="58" t="str" cm="1">
        <f t="array" ref="U322">IFERROR(
IF(OR(U$11="",$H322=""),"",
SUMIFS(収穫記録!$P:$P,収穫記録!$D:$D,U$11,収穫記録!$I:$I,$I$5,収穫記録!$J:$J,$I$6,収穫記録!$F:$F,$H322,収穫記録!$B:$B,"&gt;="&amp;$I$3,収穫記録!$B:$B,"&lt;="&amp;$I$4)
/_xlfn.UNIQUE(_xlfn._xlws.FILTER($G:$G,$F:$F=$I$7))
/IF($I$8="総計",1,$J322/10)
),0)</f>
        <v/>
      </c>
      <c r="V322" s="58" t="str" cm="1">
        <f t="array" ref="V322">IFERROR(
IF(OR(V$11="",$H322=""),"",
SUMIFS(収穫記録!$P:$P,収穫記録!$D:$D,V$11,収穫記録!$I:$I,$I$5,収穫記録!$J:$J,$I$6,収穫記録!$F:$F,$H322,収穫記録!$B:$B,"&gt;="&amp;$I$3,収穫記録!$B:$B,"&lt;="&amp;$I$4)
/_xlfn.UNIQUE(_xlfn._xlws.FILTER($G:$G,$F:$F=$I$7))
/IF($I$8="総計",1,$J322/10)
),0)</f>
        <v/>
      </c>
      <c r="W322" s="58" t="str" cm="1">
        <f t="array" ref="W322">IFERROR(
IF(OR(W$11="",$H322=""),"",
SUMIFS(収穫記録!$P:$P,収穫記録!$D:$D,W$11,収穫記録!$I:$I,$I$5,収穫記録!$J:$J,$I$6,収穫記録!$F:$F,$H322,収穫記録!$B:$B,"&gt;="&amp;$I$3,収穫記録!$B:$B,"&lt;="&amp;$I$4)
/_xlfn.UNIQUE(_xlfn._xlws.FILTER($G:$G,$F:$F=$I$7))
/IF($I$8="総計",1,$J322/10)
),0)</f>
        <v/>
      </c>
    </row>
    <row r="323" spans="8:23">
      <c r="H323" s="27"/>
      <c r="I323" s="30"/>
      <c r="J323" s="57"/>
      <c r="K323" s="46" t="str">
        <f t="shared" si="4"/>
        <v/>
      </c>
      <c r="L323" s="47" cm="1">
        <f t="array" ref="L323">IFERROR(
IF(OR(L$11="",$H323=""),"",
SUMIFS(収穫記録!$P:$P,収穫記録!$D:$D,L$11,収穫記録!$I:$I,$I$5,収穫記録!$J:$J,$I$6,収穫記録!$F:$F,$H323,収穫記録!$B:$B,"&gt;="&amp;$I$3,収穫記録!$B:$B,"&lt;="&amp;$I$4)
/_xlfn.UNIQUE(_xlfn._xlws.FILTER($G:$G,$F:$F=$I$7))
/IF($I$8="総計",1,$J323/10)
),0)</f>
        <v>0</v>
      </c>
      <c r="M323" s="58" t="str" cm="1">
        <f t="array" ref="M323">IFERROR(
IF(OR(M$11="",$H323=""),"",
SUMIFS(収穫記録!$P:$P,収穫記録!$D:$D,M$11,収穫記録!$I:$I,$I$5,収穫記録!$J:$J,$I$6,収穫記録!$F:$F,$H323,収穫記録!$B:$B,"&gt;="&amp;$I$3,収穫記録!$B:$B,"&lt;="&amp;$I$4)
/_xlfn.UNIQUE(_xlfn._xlws.FILTER($G:$G,$F:$F=$I$7))
/IF($I$8="総計",1,$J323/10)
),0)</f>
        <v/>
      </c>
      <c r="N323" s="58" t="str" cm="1">
        <f t="array" ref="N323">IFERROR(
IF(OR(N$11="",$H323=""),"",
SUMIFS(収穫記録!$P:$P,収穫記録!$D:$D,N$11,収穫記録!$I:$I,$I$5,収穫記録!$J:$J,$I$6,収穫記録!$F:$F,$H323,収穫記録!$B:$B,"&gt;="&amp;$I$3,収穫記録!$B:$B,"&lt;="&amp;$I$4)
/_xlfn.UNIQUE(_xlfn._xlws.FILTER($G:$G,$F:$F=$I$7))
/IF($I$8="総計",1,$J323/10)
),0)</f>
        <v/>
      </c>
      <c r="O323" s="58" t="str" cm="1">
        <f t="array" ref="O323">IFERROR(
IF(OR(O$11="",$H323=""),"",
SUMIFS(収穫記録!$P:$P,収穫記録!$D:$D,O$11,収穫記録!$I:$I,$I$5,収穫記録!$J:$J,$I$6,収穫記録!$F:$F,$H323,収穫記録!$B:$B,"&gt;="&amp;$I$3,収穫記録!$B:$B,"&lt;="&amp;$I$4)
/_xlfn.UNIQUE(_xlfn._xlws.FILTER($G:$G,$F:$F=$I$7))
/IF($I$8="総計",1,$J323/10)
),0)</f>
        <v/>
      </c>
      <c r="P323" s="58" t="str" cm="1">
        <f t="array" ref="P323">IFERROR(
IF(OR(P$11="",$H323=""),"",
SUMIFS(収穫記録!$P:$P,収穫記録!$D:$D,P$11,収穫記録!$I:$I,$I$5,収穫記録!$J:$J,$I$6,収穫記録!$F:$F,$H323,収穫記録!$B:$B,"&gt;="&amp;$I$3,収穫記録!$B:$B,"&lt;="&amp;$I$4)
/_xlfn.UNIQUE(_xlfn._xlws.FILTER($G:$G,$F:$F=$I$7))
/IF($I$8="総計",1,$J323/10)
),0)</f>
        <v/>
      </c>
      <c r="Q323" s="58" t="str" cm="1">
        <f t="array" ref="Q323">IFERROR(
IF(OR(Q$11="",$H323=""),"",
SUMIFS(収穫記録!$P:$P,収穫記録!$D:$D,Q$11,収穫記録!$I:$I,$I$5,収穫記録!$J:$J,$I$6,収穫記録!$F:$F,$H323,収穫記録!$B:$B,"&gt;="&amp;$I$3,収穫記録!$B:$B,"&lt;="&amp;$I$4)
/_xlfn.UNIQUE(_xlfn._xlws.FILTER($G:$G,$F:$F=$I$7))
/IF($I$8="総計",1,$J323/10)
),0)</f>
        <v/>
      </c>
      <c r="R323" s="58" t="str" cm="1">
        <f t="array" ref="R323">IFERROR(
IF(OR(R$11="",$H323=""),"",
SUMIFS(収穫記録!$P:$P,収穫記録!$D:$D,R$11,収穫記録!$I:$I,$I$5,収穫記録!$J:$J,$I$6,収穫記録!$F:$F,$H323,収穫記録!$B:$B,"&gt;="&amp;$I$3,収穫記録!$B:$B,"&lt;="&amp;$I$4)
/_xlfn.UNIQUE(_xlfn._xlws.FILTER($G:$G,$F:$F=$I$7))
/IF($I$8="総計",1,$J323/10)
),0)</f>
        <v/>
      </c>
      <c r="S323" s="58" t="str" cm="1">
        <f t="array" ref="S323">IFERROR(
IF(OR(S$11="",$H323=""),"",
SUMIFS(収穫記録!$P:$P,収穫記録!$D:$D,S$11,収穫記録!$I:$I,$I$5,収穫記録!$J:$J,$I$6,収穫記録!$F:$F,$H323,収穫記録!$B:$B,"&gt;="&amp;$I$3,収穫記録!$B:$B,"&lt;="&amp;$I$4)
/_xlfn.UNIQUE(_xlfn._xlws.FILTER($G:$G,$F:$F=$I$7))
/IF($I$8="総計",1,$J323/10)
),0)</f>
        <v/>
      </c>
      <c r="T323" s="58" t="str" cm="1">
        <f t="array" ref="T323">IFERROR(
IF(OR(T$11="",$H323=""),"",
SUMIFS(収穫記録!$P:$P,収穫記録!$D:$D,T$11,収穫記録!$I:$I,$I$5,収穫記録!$J:$J,$I$6,収穫記録!$F:$F,$H323,収穫記録!$B:$B,"&gt;="&amp;$I$3,収穫記録!$B:$B,"&lt;="&amp;$I$4)
/_xlfn.UNIQUE(_xlfn._xlws.FILTER($G:$G,$F:$F=$I$7))
/IF($I$8="総計",1,$J323/10)
),0)</f>
        <v/>
      </c>
      <c r="U323" s="58" t="str" cm="1">
        <f t="array" ref="U323">IFERROR(
IF(OR(U$11="",$H323=""),"",
SUMIFS(収穫記録!$P:$P,収穫記録!$D:$D,U$11,収穫記録!$I:$I,$I$5,収穫記録!$J:$J,$I$6,収穫記録!$F:$F,$H323,収穫記録!$B:$B,"&gt;="&amp;$I$3,収穫記録!$B:$B,"&lt;="&amp;$I$4)
/_xlfn.UNIQUE(_xlfn._xlws.FILTER($G:$G,$F:$F=$I$7))
/IF($I$8="総計",1,$J323/10)
),0)</f>
        <v/>
      </c>
      <c r="V323" s="58" t="str" cm="1">
        <f t="array" ref="V323">IFERROR(
IF(OR(V$11="",$H323=""),"",
SUMIFS(収穫記録!$P:$P,収穫記録!$D:$D,V$11,収穫記録!$I:$I,$I$5,収穫記録!$J:$J,$I$6,収穫記録!$F:$F,$H323,収穫記録!$B:$B,"&gt;="&amp;$I$3,収穫記録!$B:$B,"&lt;="&amp;$I$4)
/_xlfn.UNIQUE(_xlfn._xlws.FILTER($G:$G,$F:$F=$I$7))
/IF($I$8="総計",1,$J323/10)
),0)</f>
        <v/>
      </c>
      <c r="W323" s="58" t="str" cm="1">
        <f t="array" ref="W323">IFERROR(
IF(OR(W$11="",$H323=""),"",
SUMIFS(収穫記録!$P:$P,収穫記録!$D:$D,W$11,収穫記録!$I:$I,$I$5,収穫記録!$J:$J,$I$6,収穫記録!$F:$F,$H323,収穫記録!$B:$B,"&gt;="&amp;$I$3,収穫記録!$B:$B,"&lt;="&amp;$I$4)
/_xlfn.UNIQUE(_xlfn._xlws.FILTER($G:$G,$F:$F=$I$7))
/IF($I$8="総計",1,$J323/10)
),0)</f>
        <v/>
      </c>
    </row>
    <row r="324" spans="8:23">
      <c r="H324" s="27"/>
      <c r="I324" s="30"/>
      <c r="J324" s="57"/>
      <c r="K324" s="46" t="str">
        <f t="shared" si="4"/>
        <v/>
      </c>
      <c r="L324" s="47" cm="1">
        <f t="array" ref="L324">IFERROR(
IF(OR(L$11="",$H324=""),"",
SUMIFS(収穫記録!$P:$P,収穫記録!$D:$D,L$11,収穫記録!$I:$I,$I$5,収穫記録!$J:$J,$I$6,収穫記録!$F:$F,$H324,収穫記録!$B:$B,"&gt;="&amp;$I$3,収穫記録!$B:$B,"&lt;="&amp;$I$4)
/_xlfn.UNIQUE(_xlfn._xlws.FILTER($G:$G,$F:$F=$I$7))
/IF($I$8="総計",1,$J324/10)
),0)</f>
        <v>0</v>
      </c>
      <c r="M324" s="58" t="str" cm="1">
        <f t="array" ref="M324">IFERROR(
IF(OR(M$11="",$H324=""),"",
SUMIFS(収穫記録!$P:$P,収穫記録!$D:$D,M$11,収穫記録!$I:$I,$I$5,収穫記録!$J:$J,$I$6,収穫記録!$F:$F,$H324,収穫記録!$B:$B,"&gt;="&amp;$I$3,収穫記録!$B:$B,"&lt;="&amp;$I$4)
/_xlfn.UNIQUE(_xlfn._xlws.FILTER($G:$G,$F:$F=$I$7))
/IF($I$8="総計",1,$J324/10)
),0)</f>
        <v/>
      </c>
      <c r="N324" s="58" t="str" cm="1">
        <f t="array" ref="N324">IFERROR(
IF(OR(N$11="",$H324=""),"",
SUMIFS(収穫記録!$P:$P,収穫記録!$D:$D,N$11,収穫記録!$I:$I,$I$5,収穫記録!$J:$J,$I$6,収穫記録!$F:$F,$H324,収穫記録!$B:$B,"&gt;="&amp;$I$3,収穫記録!$B:$B,"&lt;="&amp;$I$4)
/_xlfn.UNIQUE(_xlfn._xlws.FILTER($G:$G,$F:$F=$I$7))
/IF($I$8="総計",1,$J324/10)
),0)</f>
        <v/>
      </c>
      <c r="O324" s="58" t="str" cm="1">
        <f t="array" ref="O324">IFERROR(
IF(OR(O$11="",$H324=""),"",
SUMIFS(収穫記録!$P:$P,収穫記録!$D:$D,O$11,収穫記録!$I:$I,$I$5,収穫記録!$J:$J,$I$6,収穫記録!$F:$F,$H324,収穫記録!$B:$B,"&gt;="&amp;$I$3,収穫記録!$B:$B,"&lt;="&amp;$I$4)
/_xlfn.UNIQUE(_xlfn._xlws.FILTER($G:$G,$F:$F=$I$7))
/IF($I$8="総計",1,$J324/10)
),0)</f>
        <v/>
      </c>
      <c r="P324" s="58" t="str" cm="1">
        <f t="array" ref="P324">IFERROR(
IF(OR(P$11="",$H324=""),"",
SUMIFS(収穫記録!$P:$P,収穫記録!$D:$D,P$11,収穫記録!$I:$I,$I$5,収穫記録!$J:$J,$I$6,収穫記録!$F:$F,$H324,収穫記録!$B:$B,"&gt;="&amp;$I$3,収穫記録!$B:$B,"&lt;="&amp;$I$4)
/_xlfn.UNIQUE(_xlfn._xlws.FILTER($G:$G,$F:$F=$I$7))
/IF($I$8="総計",1,$J324/10)
),0)</f>
        <v/>
      </c>
      <c r="Q324" s="58" t="str" cm="1">
        <f t="array" ref="Q324">IFERROR(
IF(OR(Q$11="",$H324=""),"",
SUMIFS(収穫記録!$P:$P,収穫記録!$D:$D,Q$11,収穫記録!$I:$I,$I$5,収穫記録!$J:$J,$I$6,収穫記録!$F:$F,$H324,収穫記録!$B:$B,"&gt;="&amp;$I$3,収穫記録!$B:$B,"&lt;="&amp;$I$4)
/_xlfn.UNIQUE(_xlfn._xlws.FILTER($G:$G,$F:$F=$I$7))
/IF($I$8="総計",1,$J324/10)
),0)</f>
        <v/>
      </c>
      <c r="R324" s="58" t="str" cm="1">
        <f t="array" ref="R324">IFERROR(
IF(OR(R$11="",$H324=""),"",
SUMIFS(収穫記録!$P:$P,収穫記録!$D:$D,R$11,収穫記録!$I:$I,$I$5,収穫記録!$J:$J,$I$6,収穫記録!$F:$F,$H324,収穫記録!$B:$B,"&gt;="&amp;$I$3,収穫記録!$B:$B,"&lt;="&amp;$I$4)
/_xlfn.UNIQUE(_xlfn._xlws.FILTER($G:$G,$F:$F=$I$7))
/IF($I$8="総計",1,$J324/10)
),0)</f>
        <v/>
      </c>
      <c r="S324" s="58" t="str" cm="1">
        <f t="array" ref="S324">IFERROR(
IF(OR(S$11="",$H324=""),"",
SUMIFS(収穫記録!$P:$P,収穫記録!$D:$D,S$11,収穫記録!$I:$I,$I$5,収穫記録!$J:$J,$I$6,収穫記録!$F:$F,$H324,収穫記録!$B:$B,"&gt;="&amp;$I$3,収穫記録!$B:$B,"&lt;="&amp;$I$4)
/_xlfn.UNIQUE(_xlfn._xlws.FILTER($G:$G,$F:$F=$I$7))
/IF($I$8="総計",1,$J324/10)
),0)</f>
        <v/>
      </c>
      <c r="T324" s="58" t="str" cm="1">
        <f t="array" ref="T324">IFERROR(
IF(OR(T$11="",$H324=""),"",
SUMIFS(収穫記録!$P:$P,収穫記録!$D:$D,T$11,収穫記録!$I:$I,$I$5,収穫記録!$J:$J,$I$6,収穫記録!$F:$F,$H324,収穫記録!$B:$B,"&gt;="&amp;$I$3,収穫記録!$B:$B,"&lt;="&amp;$I$4)
/_xlfn.UNIQUE(_xlfn._xlws.FILTER($G:$G,$F:$F=$I$7))
/IF($I$8="総計",1,$J324/10)
),0)</f>
        <v/>
      </c>
      <c r="U324" s="58" t="str" cm="1">
        <f t="array" ref="U324">IFERROR(
IF(OR(U$11="",$H324=""),"",
SUMIFS(収穫記録!$P:$P,収穫記録!$D:$D,U$11,収穫記録!$I:$I,$I$5,収穫記録!$J:$J,$I$6,収穫記録!$F:$F,$H324,収穫記録!$B:$B,"&gt;="&amp;$I$3,収穫記録!$B:$B,"&lt;="&amp;$I$4)
/_xlfn.UNIQUE(_xlfn._xlws.FILTER($G:$G,$F:$F=$I$7))
/IF($I$8="総計",1,$J324/10)
),0)</f>
        <v/>
      </c>
      <c r="V324" s="58" t="str" cm="1">
        <f t="array" ref="V324">IFERROR(
IF(OR(V$11="",$H324=""),"",
SUMIFS(収穫記録!$P:$P,収穫記録!$D:$D,V$11,収穫記録!$I:$I,$I$5,収穫記録!$J:$J,$I$6,収穫記録!$F:$F,$H324,収穫記録!$B:$B,"&gt;="&amp;$I$3,収穫記録!$B:$B,"&lt;="&amp;$I$4)
/_xlfn.UNIQUE(_xlfn._xlws.FILTER($G:$G,$F:$F=$I$7))
/IF($I$8="総計",1,$J324/10)
),0)</f>
        <v/>
      </c>
      <c r="W324" s="58" t="str" cm="1">
        <f t="array" ref="W324">IFERROR(
IF(OR(W$11="",$H324=""),"",
SUMIFS(収穫記録!$P:$P,収穫記録!$D:$D,W$11,収穫記録!$I:$I,$I$5,収穫記録!$J:$J,$I$6,収穫記録!$F:$F,$H324,収穫記録!$B:$B,"&gt;="&amp;$I$3,収穫記録!$B:$B,"&lt;="&amp;$I$4)
/_xlfn.UNIQUE(_xlfn._xlws.FILTER($G:$G,$F:$F=$I$7))
/IF($I$8="総計",1,$J324/10)
),0)</f>
        <v/>
      </c>
    </row>
    <row r="325" spans="8:23">
      <c r="H325" s="27"/>
      <c r="I325" s="30"/>
      <c r="J325" s="57"/>
      <c r="K325" s="46" t="str">
        <f t="shared" si="4"/>
        <v/>
      </c>
      <c r="L325" s="47" cm="1">
        <f t="array" ref="L325">IFERROR(
IF(OR(L$11="",$H325=""),"",
SUMIFS(収穫記録!$P:$P,収穫記録!$D:$D,L$11,収穫記録!$I:$I,$I$5,収穫記録!$J:$J,$I$6,収穫記録!$F:$F,$H325,収穫記録!$B:$B,"&gt;="&amp;$I$3,収穫記録!$B:$B,"&lt;="&amp;$I$4)
/_xlfn.UNIQUE(_xlfn._xlws.FILTER($G:$G,$F:$F=$I$7))
/IF($I$8="総計",1,$J325/10)
),0)</f>
        <v>0</v>
      </c>
      <c r="M325" s="58" t="str" cm="1">
        <f t="array" ref="M325">IFERROR(
IF(OR(M$11="",$H325=""),"",
SUMIFS(収穫記録!$P:$P,収穫記録!$D:$D,M$11,収穫記録!$I:$I,$I$5,収穫記録!$J:$J,$I$6,収穫記録!$F:$F,$H325,収穫記録!$B:$B,"&gt;="&amp;$I$3,収穫記録!$B:$B,"&lt;="&amp;$I$4)
/_xlfn.UNIQUE(_xlfn._xlws.FILTER($G:$G,$F:$F=$I$7))
/IF($I$8="総計",1,$J325/10)
),0)</f>
        <v/>
      </c>
      <c r="N325" s="58" t="str" cm="1">
        <f t="array" ref="N325">IFERROR(
IF(OR(N$11="",$H325=""),"",
SUMIFS(収穫記録!$P:$P,収穫記録!$D:$D,N$11,収穫記録!$I:$I,$I$5,収穫記録!$J:$J,$I$6,収穫記録!$F:$F,$H325,収穫記録!$B:$B,"&gt;="&amp;$I$3,収穫記録!$B:$B,"&lt;="&amp;$I$4)
/_xlfn.UNIQUE(_xlfn._xlws.FILTER($G:$G,$F:$F=$I$7))
/IF($I$8="総計",1,$J325/10)
),0)</f>
        <v/>
      </c>
      <c r="O325" s="58" t="str" cm="1">
        <f t="array" ref="O325">IFERROR(
IF(OR(O$11="",$H325=""),"",
SUMIFS(収穫記録!$P:$P,収穫記録!$D:$D,O$11,収穫記録!$I:$I,$I$5,収穫記録!$J:$J,$I$6,収穫記録!$F:$F,$H325,収穫記録!$B:$B,"&gt;="&amp;$I$3,収穫記録!$B:$B,"&lt;="&amp;$I$4)
/_xlfn.UNIQUE(_xlfn._xlws.FILTER($G:$G,$F:$F=$I$7))
/IF($I$8="総計",1,$J325/10)
),0)</f>
        <v/>
      </c>
      <c r="P325" s="58" t="str" cm="1">
        <f t="array" ref="P325">IFERROR(
IF(OR(P$11="",$H325=""),"",
SUMIFS(収穫記録!$P:$P,収穫記録!$D:$D,P$11,収穫記録!$I:$I,$I$5,収穫記録!$J:$J,$I$6,収穫記録!$F:$F,$H325,収穫記録!$B:$B,"&gt;="&amp;$I$3,収穫記録!$B:$B,"&lt;="&amp;$I$4)
/_xlfn.UNIQUE(_xlfn._xlws.FILTER($G:$G,$F:$F=$I$7))
/IF($I$8="総計",1,$J325/10)
),0)</f>
        <v/>
      </c>
      <c r="Q325" s="58" t="str" cm="1">
        <f t="array" ref="Q325">IFERROR(
IF(OR(Q$11="",$H325=""),"",
SUMIFS(収穫記録!$P:$P,収穫記録!$D:$D,Q$11,収穫記録!$I:$I,$I$5,収穫記録!$J:$J,$I$6,収穫記録!$F:$F,$H325,収穫記録!$B:$B,"&gt;="&amp;$I$3,収穫記録!$B:$B,"&lt;="&amp;$I$4)
/_xlfn.UNIQUE(_xlfn._xlws.FILTER($G:$G,$F:$F=$I$7))
/IF($I$8="総計",1,$J325/10)
),0)</f>
        <v/>
      </c>
      <c r="R325" s="58" t="str" cm="1">
        <f t="array" ref="R325">IFERROR(
IF(OR(R$11="",$H325=""),"",
SUMIFS(収穫記録!$P:$P,収穫記録!$D:$D,R$11,収穫記録!$I:$I,$I$5,収穫記録!$J:$J,$I$6,収穫記録!$F:$F,$H325,収穫記録!$B:$B,"&gt;="&amp;$I$3,収穫記録!$B:$B,"&lt;="&amp;$I$4)
/_xlfn.UNIQUE(_xlfn._xlws.FILTER($G:$G,$F:$F=$I$7))
/IF($I$8="総計",1,$J325/10)
),0)</f>
        <v/>
      </c>
      <c r="S325" s="58" t="str" cm="1">
        <f t="array" ref="S325">IFERROR(
IF(OR(S$11="",$H325=""),"",
SUMIFS(収穫記録!$P:$P,収穫記録!$D:$D,S$11,収穫記録!$I:$I,$I$5,収穫記録!$J:$J,$I$6,収穫記録!$F:$F,$H325,収穫記録!$B:$B,"&gt;="&amp;$I$3,収穫記録!$B:$B,"&lt;="&amp;$I$4)
/_xlfn.UNIQUE(_xlfn._xlws.FILTER($G:$G,$F:$F=$I$7))
/IF($I$8="総計",1,$J325/10)
),0)</f>
        <v/>
      </c>
      <c r="T325" s="58" t="str" cm="1">
        <f t="array" ref="T325">IFERROR(
IF(OR(T$11="",$H325=""),"",
SUMIFS(収穫記録!$P:$P,収穫記録!$D:$D,T$11,収穫記録!$I:$I,$I$5,収穫記録!$J:$J,$I$6,収穫記録!$F:$F,$H325,収穫記録!$B:$B,"&gt;="&amp;$I$3,収穫記録!$B:$B,"&lt;="&amp;$I$4)
/_xlfn.UNIQUE(_xlfn._xlws.FILTER($G:$G,$F:$F=$I$7))
/IF($I$8="総計",1,$J325/10)
),0)</f>
        <v/>
      </c>
      <c r="U325" s="58" t="str" cm="1">
        <f t="array" ref="U325">IFERROR(
IF(OR(U$11="",$H325=""),"",
SUMIFS(収穫記録!$P:$P,収穫記録!$D:$D,U$11,収穫記録!$I:$I,$I$5,収穫記録!$J:$J,$I$6,収穫記録!$F:$F,$H325,収穫記録!$B:$B,"&gt;="&amp;$I$3,収穫記録!$B:$B,"&lt;="&amp;$I$4)
/_xlfn.UNIQUE(_xlfn._xlws.FILTER($G:$G,$F:$F=$I$7))
/IF($I$8="総計",1,$J325/10)
),0)</f>
        <v/>
      </c>
      <c r="V325" s="58" t="str" cm="1">
        <f t="array" ref="V325">IFERROR(
IF(OR(V$11="",$H325=""),"",
SUMIFS(収穫記録!$P:$P,収穫記録!$D:$D,V$11,収穫記録!$I:$I,$I$5,収穫記録!$J:$J,$I$6,収穫記録!$F:$F,$H325,収穫記録!$B:$B,"&gt;="&amp;$I$3,収穫記録!$B:$B,"&lt;="&amp;$I$4)
/_xlfn.UNIQUE(_xlfn._xlws.FILTER($G:$G,$F:$F=$I$7))
/IF($I$8="総計",1,$J325/10)
),0)</f>
        <v/>
      </c>
      <c r="W325" s="58" t="str" cm="1">
        <f t="array" ref="W325">IFERROR(
IF(OR(W$11="",$H325=""),"",
SUMIFS(収穫記録!$P:$P,収穫記録!$D:$D,W$11,収穫記録!$I:$I,$I$5,収穫記録!$J:$J,$I$6,収穫記録!$F:$F,$H325,収穫記録!$B:$B,"&gt;="&amp;$I$3,収穫記録!$B:$B,"&lt;="&amp;$I$4)
/_xlfn.UNIQUE(_xlfn._xlws.FILTER($G:$G,$F:$F=$I$7))
/IF($I$8="総計",1,$J325/10)
),0)</f>
        <v/>
      </c>
    </row>
    <row r="326" spans="8:23">
      <c r="H326" s="27"/>
      <c r="I326" s="30"/>
      <c r="J326" s="57"/>
      <c r="K326" s="46" t="str">
        <f t="shared" si="4"/>
        <v/>
      </c>
      <c r="L326" s="47" cm="1">
        <f t="array" ref="L326">IFERROR(
IF(OR(L$11="",$H326=""),"",
SUMIFS(収穫記録!$P:$P,収穫記録!$D:$D,L$11,収穫記録!$I:$I,$I$5,収穫記録!$J:$J,$I$6,収穫記録!$F:$F,$H326,収穫記録!$B:$B,"&gt;="&amp;$I$3,収穫記録!$B:$B,"&lt;="&amp;$I$4)
/_xlfn.UNIQUE(_xlfn._xlws.FILTER($G:$G,$F:$F=$I$7))
/IF($I$8="総計",1,$J326/10)
),0)</f>
        <v>0</v>
      </c>
      <c r="M326" s="58" t="str" cm="1">
        <f t="array" ref="M326">IFERROR(
IF(OR(M$11="",$H326=""),"",
SUMIFS(収穫記録!$P:$P,収穫記録!$D:$D,M$11,収穫記録!$I:$I,$I$5,収穫記録!$J:$J,$I$6,収穫記録!$F:$F,$H326,収穫記録!$B:$B,"&gt;="&amp;$I$3,収穫記録!$B:$B,"&lt;="&amp;$I$4)
/_xlfn.UNIQUE(_xlfn._xlws.FILTER($G:$G,$F:$F=$I$7))
/IF($I$8="総計",1,$J326/10)
),0)</f>
        <v/>
      </c>
      <c r="N326" s="58" t="str" cm="1">
        <f t="array" ref="N326">IFERROR(
IF(OR(N$11="",$H326=""),"",
SUMIFS(収穫記録!$P:$P,収穫記録!$D:$D,N$11,収穫記録!$I:$I,$I$5,収穫記録!$J:$J,$I$6,収穫記録!$F:$F,$H326,収穫記録!$B:$B,"&gt;="&amp;$I$3,収穫記録!$B:$B,"&lt;="&amp;$I$4)
/_xlfn.UNIQUE(_xlfn._xlws.FILTER($G:$G,$F:$F=$I$7))
/IF($I$8="総計",1,$J326/10)
),0)</f>
        <v/>
      </c>
      <c r="O326" s="58" t="str" cm="1">
        <f t="array" ref="O326">IFERROR(
IF(OR(O$11="",$H326=""),"",
SUMIFS(収穫記録!$P:$P,収穫記録!$D:$D,O$11,収穫記録!$I:$I,$I$5,収穫記録!$J:$J,$I$6,収穫記録!$F:$F,$H326,収穫記録!$B:$B,"&gt;="&amp;$I$3,収穫記録!$B:$B,"&lt;="&amp;$I$4)
/_xlfn.UNIQUE(_xlfn._xlws.FILTER($G:$G,$F:$F=$I$7))
/IF($I$8="総計",1,$J326/10)
),0)</f>
        <v/>
      </c>
      <c r="P326" s="58" t="str" cm="1">
        <f t="array" ref="P326">IFERROR(
IF(OR(P$11="",$H326=""),"",
SUMIFS(収穫記録!$P:$P,収穫記録!$D:$D,P$11,収穫記録!$I:$I,$I$5,収穫記録!$J:$J,$I$6,収穫記録!$F:$F,$H326,収穫記録!$B:$B,"&gt;="&amp;$I$3,収穫記録!$B:$B,"&lt;="&amp;$I$4)
/_xlfn.UNIQUE(_xlfn._xlws.FILTER($G:$G,$F:$F=$I$7))
/IF($I$8="総計",1,$J326/10)
),0)</f>
        <v/>
      </c>
      <c r="Q326" s="58" t="str" cm="1">
        <f t="array" ref="Q326">IFERROR(
IF(OR(Q$11="",$H326=""),"",
SUMIFS(収穫記録!$P:$P,収穫記録!$D:$D,Q$11,収穫記録!$I:$I,$I$5,収穫記録!$J:$J,$I$6,収穫記録!$F:$F,$H326,収穫記録!$B:$B,"&gt;="&amp;$I$3,収穫記録!$B:$B,"&lt;="&amp;$I$4)
/_xlfn.UNIQUE(_xlfn._xlws.FILTER($G:$G,$F:$F=$I$7))
/IF($I$8="総計",1,$J326/10)
),0)</f>
        <v/>
      </c>
      <c r="R326" s="58" t="str" cm="1">
        <f t="array" ref="R326">IFERROR(
IF(OR(R$11="",$H326=""),"",
SUMIFS(収穫記録!$P:$P,収穫記録!$D:$D,R$11,収穫記録!$I:$I,$I$5,収穫記録!$J:$J,$I$6,収穫記録!$F:$F,$H326,収穫記録!$B:$B,"&gt;="&amp;$I$3,収穫記録!$B:$B,"&lt;="&amp;$I$4)
/_xlfn.UNIQUE(_xlfn._xlws.FILTER($G:$G,$F:$F=$I$7))
/IF($I$8="総計",1,$J326/10)
),0)</f>
        <v/>
      </c>
      <c r="S326" s="58" t="str" cm="1">
        <f t="array" ref="S326">IFERROR(
IF(OR(S$11="",$H326=""),"",
SUMIFS(収穫記録!$P:$P,収穫記録!$D:$D,S$11,収穫記録!$I:$I,$I$5,収穫記録!$J:$J,$I$6,収穫記録!$F:$F,$H326,収穫記録!$B:$B,"&gt;="&amp;$I$3,収穫記録!$B:$B,"&lt;="&amp;$I$4)
/_xlfn.UNIQUE(_xlfn._xlws.FILTER($G:$G,$F:$F=$I$7))
/IF($I$8="総計",1,$J326/10)
),0)</f>
        <v/>
      </c>
      <c r="T326" s="58" t="str" cm="1">
        <f t="array" ref="T326">IFERROR(
IF(OR(T$11="",$H326=""),"",
SUMIFS(収穫記録!$P:$P,収穫記録!$D:$D,T$11,収穫記録!$I:$I,$I$5,収穫記録!$J:$J,$I$6,収穫記録!$F:$F,$H326,収穫記録!$B:$B,"&gt;="&amp;$I$3,収穫記録!$B:$B,"&lt;="&amp;$I$4)
/_xlfn.UNIQUE(_xlfn._xlws.FILTER($G:$G,$F:$F=$I$7))
/IF($I$8="総計",1,$J326/10)
),0)</f>
        <v/>
      </c>
      <c r="U326" s="58" t="str" cm="1">
        <f t="array" ref="U326">IFERROR(
IF(OR(U$11="",$H326=""),"",
SUMIFS(収穫記録!$P:$P,収穫記録!$D:$D,U$11,収穫記録!$I:$I,$I$5,収穫記録!$J:$J,$I$6,収穫記録!$F:$F,$H326,収穫記録!$B:$B,"&gt;="&amp;$I$3,収穫記録!$B:$B,"&lt;="&amp;$I$4)
/_xlfn.UNIQUE(_xlfn._xlws.FILTER($G:$G,$F:$F=$I$7))
/IF($I$8="総計",1,$J326/10)
),0)</f>
        <v/>
      </c>
      <c r="V326" s="58" t="str" cm="1">
        <f t="array" ref="V326">IFERROR(
IF(OR(V$11="",$H326=""),"",
SUMIFS(収穫記録!$P:$P,収穫記録!$D:$D,V$11,収穫記録!$I:$I,$I$5,収穫記録!$J:$J,$I$6,収穫記録!$F:$F,$H326,収穫記録!$B:$B,"&gt;="&amp;$I$3,収穫記録!$B:$B,"&lt;="&amp;$I$4)
/_xlfn.UNIQUE(_xlfn._xlws.FILTER($G:$G,$F:$F=$I$7))
/IF($I$8="総計",1,$J326/10)
),0)</f>
        <v/>
      </c>
      <c r="W326" s="58" t="str" cm="1">
        <f t="array" ref="W326">IFERROR(
IF(OR(W$11="",$H326=""),"",
SUMIFS(収穫記録!$P:$P,収穫記録!$D:$D,W$11,収穫記録!$I:$I,$I$5,収穫記録!$J:$J,$I$6,収穫記録!$F:$F,$H326,収穫記録!$B:$B,"&gt;="&amp;$I$3,収穫記録!$B:$B,"&lt;="&amp;$I$4)
/_xlfn.UNIQUE(_xlfn._xlws.FILTER($G:$G,$F:$F=$I$7))
/IF($I$8="総計",1,$J326/10)
),0)</f>
        <v/>
      </c>
    </row>
    <row r="327" spans="8:23">
      <c r="H327" s="27"/>
      <c r="I327" s="30"/>
      <c r="J327" s="57"/>
      <c r="K327" s="46" t="str">
        <f t="shared" si="4"/>
        <v/>
      </c>
      <c r="L327" s="47" cm="1">
        <f t="array" ref="L327">IFERROR(
IF(OR(L$11="",$H327=""),"",
SUMIFS(収穫記録!$P:$P,収穫記録!$D:$D,L$11,収穫記録!$I:$I,$I$5,収穫記録!$J:$J,$I$6,収穫記録!$F:$F,$H327,収穫記録!$B:$B,"&gt;="&amp;$I$3,収穫記録!$B:$B,"&lt;="&amp;$I$4)
/_xlfn.UNIQUE(_xlfn._xlws.FILTER($G:$G,$F:$F=$I$7))
/IF($I$8="総計",1,$J327/10)
),0)</f>
        <v>0</v>
      </c>
      <c r="M327" s="58" t="str" cm="1">
        <f t="array" ref="M327">IFERROR(
IF(OR(M$11="",$H327=""),"",
SUMIFS(収穫記録!$P:$P,収穫記録!$D:$D,M$11,収穫記録!$I:$I,$I$5,収穫記録!$J:$J,$I$6,収穫記録!$F:$F,$H327,収穫記録!$B:$B,"&gt;="&amp;$I$3,収穫記録!$B:$B,"&lt;="&amp;$I$4)
/_xlfn.UNIQUE(_xlfn._xlws.FILTER($G:$G,$F:$F=$I$7))
/IF($I$8="総計",1,$J327/10)
),0)</f>
        <v/>
      </c>
      <c r="N327" s="58" t="str" cm="1">
        <f t="array" ref="N327">IFERROR(
IF(OR(N$11="",$H327=""),"",
SUMIFS(収穫記録!$P:$P,収穫記録!$D:$D,N$11,収穫記録!$I:$I,$I$5,収穫記録!$J:$J,$I$6,収穫記録!$F:$F,$H327,収穫記録!$B:$B,"&gt;="&amp;$I$3,収穫記録!$B:$B,"&lt;="&amp;$I$4)
/_xlfn.UNIQUE(_xlfn._xlws.FILTER($G:$G,$F:$F=$I$7))
/IF($I$8="総計",1,$J327/10)
),0)</f>
        <v/>
      </c>
      <c r="O327" s="58" t="str" cm="1">
        <f t="array" ref="O327">IFERROR(
IF(OR(O$11="",$H327=""),"",
SUMIFS(収穫記録!$P:$P,収穫記録!$D:$D,O$11,収穫記録!$I:$I,$I$5,収穫記録!$J:$J,$I$6,収穫記録!$F:$F,$H327,収穫記録!$B:$B,"&gt;="&amp;$I$3,収穫記録!$B:$B,"&lt;="&amp;$I$4)
/_xlfn.UNIQUE(_xlfn._xlws.FILTER($G:$G,$F:$F=$I$7))
/IF($I$8="総計",1,$J327/10)
),0)</f>
        <v/>
      </c>
      <c r="P327" s="58" t="str" cm="1">
        <f t="array" ref="P327">IFERROR(
IF(OR(P$11="",$H327=""),"",
SUMIFS(収穫記録!$P:$P,収穫記録!$D:$D,P$11,収穫記録!$I:$I,$I$5,収穫記録!$J:$J,$I$6,収穫記録!$F:$F,$H327,収穫記録!$B:$B,"&gt;="&amp;$I$3,収穫記録!$B:$B,"&lt;="&amp;$I$4)
/_xlfn.UNIQUE(_xlfn._xlws.FILTER($G:$G,$F:$F=$I$7))
/IF($I$8="総計",1,$J327/10)
),0)</f>
        <v/>
      </c>
      <c r="Q327" s="58" t="str" cm="1">
        <f t="array" ref="Q327">IFERROR(
IF(OR(Q$11="",$H327=""),"",
SUMIFS(収穫記録!$P:$P,収穫記録!$D:$D,Q$11,収穫記録!$I:$I,$I$5,収穫記録!$J:$J,$I$6,収穫記録!$F:$F,$H327,収穫記録!$B:$B,"&gt;="&amp;$I$3,収穫記録!$B:$B,"&lt;="&amp;$I$4)
/_xlfn.UNIQUE(_xlfn._xlws.FILTER($G:$G,$F:$F=$I$7))
/IF($I$8="総計",1,$J327/10)
),0)</f>
        <v/>
      </c>
      <c r="R327" s="58" t="str" cm="1">
        <f t="array" ref="R327">IFERROR(
IF(OR(R$11="",$H327=""),"",
SUMIFS(収穫記録!$P:$P,収穫記録!$D:$D,R$11,収穫記録!$I:$I,$I$5,収穫記録!$J:$J,$I$6,収穫記録!$F:$F,$H327,収穫記録!$B:$B,"&gt;="&amp;$I$3,収穫記録!$B:$B,"&lt;="&amp;$I$4)
/_xlfn.UNIQUE(_xlfn._xlws.FILTER($G:$G,$F:$F=$I$7))
/IF($I$8="総計",1,$J327/10)
),0)</f>
        <v/>
      </c>
      <c r="S327" s="58" t="str" cm="1">
        <f t="array" ref="S327">IFERROR(
IF(OR(S$11="",$H327=""),"",
SUMIFS(収穫記録!$P:$P,収穫記録!$D:$D,S$11,収穫記録!$I:$I,$I$5,収穫記録!$J:$J,$I$6,収穫記録!$F:$F,$H327,収穫記録!$B:$B,"&gt;="&amp;$I$3,収穫記録!$B:$B,"&lt;="&amp;$I$4)
/_xlfn.UNIQUE(_xlfn._xlws.FILTER($G:$G,$F:$F=$I$7))
/IF($I$8="総計",1,$J327/10)
),0)</f>
        <v/>
      </c>
      <c r="T327" s="58" t="str" cm="1">
        <f t="array" ref="T327">IFERROR(
IF(OR(T$11="",$H327=""),"",
SUMIFS(収穫記録!$P:$P,収穫記録!$D:$D,T$11,収穫記録!$I:$I,$I$5,収穫記録!$J:$J,$I$6,収穫記録!$F:$F,$H327,収穫記録!$B:$B,"&gt;="&amp;$I$3,収穫記録!$B:$B,"&lt;="&amp;$I$4)
/_xlfn.UNIQUE(_xlfn._xlws.FILTER($G:$G,$F:$F=$I$7))
/IF($I$8="総計",1,$J327/10)
),0)</f>
        <v/>
      </c>
      <c r="U327" s="58" t="str" cm="1">
        <f t="array" ref="U327">IFERROR(
IF(OR(U$11="",$H327=""),"",
SUMIFS(収穫記録!$P:$P,収穫記録!$D:$D,U$11,収穫記録!$I:$I,$I$5,収穫記録!$J:$J,$I$6,収穫記録!$F:$F,$H327,収穫記録!$B:$B,"&gt;="&amp;$I$3,収穫記録!$B:$B,"&lt;="&amp;$I$4)
/_xlfn.UNIQUE(_xlfn._xlws.FILTER($G:$G,$F:$F=$I$7))
/IF($I$8="総計",1,$J327/10)
),0)</f>
        <v/>
      </c>
      <c r="V327" s="58" t="str" cm="1">
        <f t="array" ref="V327">IFERROR(
IF(OR(V$11="",$H327=""),"",
SUMIFS(収穫記録!$P:$P,収穫記録!$D:$D,V$11,収穫記録!$I:$I,$I$5,収穫記録!$J:$J,$I$6,収穫記録!$F:$F,$H327,収穫記録!$B:$B,"&gt;="&amp;$I$3,収穫記録!$B:$B,"&lt;="&amp;$I$4)
/_xlfn.UNIQUE(_xlfn._xlws.FILTER($G:$G,$F:$F=$I$7))
/IF($I$8="総計",1,$J327/10)
),0)</f>
        <v/>
      </c>
      <c r="W327" s="58" t="str" cm="1">
        <f t="array" ref="W327">IFERROR(
IF(OR(W$11="",$H327=""),"",
SUMIFS(収穫記録!$P:$P,収穫記録!$D:$D,W$11,収穫記録!$I:$I,$I$5,収穫記録!$J:$J,$I$6,収穫記録!$F:$F,$H327,収穫記録!$B:$B,"&gt;="&amp;$I$3,収穫記録!$B:$B,"&lt;="&amp;$I$4)
/_xlfn.UNIQUE(_xlfn._xlws.FILTER($G:$G,$F:$F=$I$7))
/IF($I$8="総計",1,$J327/10)
),0)</f>
        <v/>
      </c>
    </row>
    <row r="328" spans="8:23">
      <c r="H328" s="27"/>
      <c r="I328" s="30"/>
      <c r="J328" s="57"/>
      <c r="K328" s="46" t="str">
        <f t="shared" si="4"/>
        <v/>
      </c>
      <c r="L328" s="47" cm="1">
        <f t="array" ref="L328">IFERROR(
IF(OR(L$11="",$H328=""),"",
SUMIFS(収穫記録!$P:$P,収穫記録!$D:$D,L$11,収穫記録!$I:$I,$I$5,収穫記録!$J:$J,$I$6,収穫記録!$F:$F,$H328,収穫記録!$B:$B,"&gt;="&amp;$I$3,収穫記録!$B:$B,"&lt;="&amp;$I$4)
/_xlfn.UNIQUE(_xlfn._xlws.FILTER($G:$G,$F:$F=$I$7))
/IF($I$8="総計",1,$J328/10)
),0)</f>
        <v>0</v>
      </c>
      <c r="M328" s="58" t="str" cm="1">
        <f t="array" ref="M328">IFERROR(
IF(OR(M$11="",$H328=""),"",
SUMIFS(収穫記録!$P:$P,収穫記録!$D:$D,M$11,収穫記録!$I:$I,$I$5,収穫記録!$J:$J,$I$6,収穫記録!$F:$F,$H328,収穫記録!$B:$B,"&gt;="&amp;$I$3,収穫記録!$B:$B,"&lt;="&amp;$I$4)
/_xlfn.UNIQUE(_xlfn._xlws.FILTER($G:$G,$F:$F=$I$7))
/IF($I$8="総計",1,$J328/10)
),0)</f>
        <v/>
      </c>
      <c r="N328" s="58" t="str" cm="1">
        <f t="array" ref="N328">IFERROR(
IF(OR(N$11="",$H328=""),"",
SUMIFS(収穫記録!$P:$P,収穫記録!$D:$D,N$11,収穫記録!$I:$I,$I$5,収穫記録!$J:$J,$I$6,収穫記録!$F:$F,$H328,収穫記録!$B:$B,"&gt;="&amp;$I$3,収穫記録!$B:$B,"&lt;="&amp;$I$4)
/_xlfn.UNIQUE(_xlfn._xlws.FILTER($G:$G,$F:$F=$I$7))
/IF($I$8="総計",1,$J328/10)
),0)</f>
        <v/>
      </c>
      <c r="O328" s="58" t="str" cm="1">
        <f t="array" ref="O328">IFERROR(
IF(OR(O$11="",$H328=""),"",
SUMIFS(収穫記録!$P:$P,収穫記録!$D:$D,O$11,収穫記録!$I:$I,$I$5,収穫記録!$J:$J,$I$6,収穫記録!$F:$F,$H328,収穫記録!$B:$B,"&gt;="&amp;$I$3,収穫記録!$B:$B,"&lt;="&amp;$I$4)
/_xlfn.UNIQUE(_xlfn._xlws.FILTER($G:$G,$F:$F=$I$7))
/IF($I$8="総計",1,$J328/10)
),0)</f>
        <v/>
      </c>
      <c r="P328" s="58" t="str" cm="1">
        <f t="array" ref="P328">IFERROR(
IF(OR(P$11="",$H328=""),"",
SUMIFS(収穫記録!$P:$P,収穫記録!$D:$D,P$11,収穫記録!$I:$I,$I$5,収穫記録!$J:$J,$I$6,収穫記録!$F:$F,$H328,収穫記録!$B:$B,"&gt;="&amp;$I$3,収穫記録!$B:$B,"&lt;="&amp;$I$4)
/_xlfn.UNIQUE(_xlfn._xlws.FILTER($G:$G,$F:$F=$I$7))
/IF($I$8="総計",1,$J328/10)
),0)</f>
        <v/>
      </c>
      <c r="Q328" s="58" t="str" cm="1">
        <f t="array" ref="Q328">IFERROR(
IF(OR(Q$11="",$H328=""),"",
SUMIFS(収穫記録!$P:$P,収穫記録!$D:$D,Q$11,収穫記録!$I:$I,$I$5,収穫記録!$J:$J,$I$6,収穫記録!$F:$F,$H328,収穫記録!$B:$B,"&gt;="&amp;$I$3,収穫記録!$B:$B,"&lt;="&amp;$I$4)
/_xlfn.UNIQUE(_xlfn._xlws.FILTER($G:$G,$F:$F=$I$7))
/IF($I$8="総計",1,$J328/10)
),0)</f>
        <v/>
      </c>
      <c r="R328" s="58" t="str" cm="1">
        <f t="array" ref="R328">IFERROR(
IF(OR(R$11="",$H328=""),"",
SUMIFS(収穫記録!$P:$P,収穫記録!$D:$D,R$11,収穫記録!$I:$I,$I$5,収穫記録!$J:$J,$I$6,収穫記録!$F:$F,$H328,収穫記録!$B:$B,"&gt;="&amp;$I$3,収穫記録!$B:$B,"&lt;="&amp;$I$4)
/_xlfn.UNIQUE(_xlfn._xlws.FILTER($G:$G,$F:$F=$I$7))
/IF($I$8="総計",1,$J328/10)
),0)</f>
        <v/>
      </c>
      <c r="S328" s="58" t="str" cm="1">
        <f t="array" ref="S328">IFERROR(
IF(OR(S$11="",$H328=""),"",
SUMIFS(収穫記録!$P:$P,収穫記録!$D:$D,S$11,収穫記録!$I:$I,$I$5,収穫記録!$J:$J,$I$6,収穫記録!$F:$F,$H328,収穫記録!$B:$B,"&gt;="&amp;$I$3,収穫記録!$B:$B,"&lt;="&amp;$I$4)
/_xlfn.UNIQUE(_xlfn._xlws.FILTER($G:$G,$F:$F=$I$7))
/IF($I$8="総計",1,$J328/10)
),0)</f>
        <v/>
      </c>
      <c r="T328" s="58" t="str" cm="1">
        <f t="array" ref="T328">IFERROR(
IF(OR(T$11="",$H328=""),"",
SUMIFS(収穫記録!$P:$P,収穫記録!$D:$D,T$11,収穫記録!$I:$I,$I$5,収穫記録!$J:$J,$I$6,収穫記録!$F:$F,$H328,収穫記録!$B:$B,"&gt;="&amp;$I$3,収穫記録!$B:$B,"&lt;="&amp;$I$4)
/_xlfn.UNIQUE(_xlfn._xlws.FILTER($G:$G,$F:$F=$I$7))
/IF($I$8="総計",1,$J328/10)
),0)</f>
        <v/>
      </c>
      <c r="U328" s="58" t="str" cm="1">
        <f t="array" ref="U328">IFERROR(
IF(OR(U$11="",$H328=""),"",
SUMIFS(収穫記録!$P:$P,収穫記録!$D:$D,U$11,収穫記録!$I:$I,$I$5,収穫記録!$J:$J,$I$6,収穫記録!$F:$F,$H328,収穫記録!$B:$B,"&gt;="&amp;$I$3,収穫記録!$B:$B,"&lt;="&amp;$I$4)
/_xlfn.UNIQUE(_xlfn._xlws.FILTER($G:$G,$F:$F=$I$7))
/IF($I$8="総計",1,$J328/10)
),0)</f>
        <v/>
      </c>
      <c r="V328" s="58" t="str" cm="1">
        <f t="array" ref="V328">IFERROR(
IF(OR(V$11="",$H328=""),"",
SUMIFS(収穫記録!$P:$P,収穫記録!$D:$D,V$11,収穫記録!$I:$I,$I$5,収穫記録!$J:$J,$I$6,収穫記録!$F:$F,$H328,収穫記録!$B:$B,"&gt;="&amp;$I$3,収穫記録!$B:$B,"&lt;="&amp;$I$4)
/_xlfn.UNIQUE(_xlfn._xlws.FILTER($G:$G,$F:$F=$I$7))
/IF($I$8="総計",1,$J328/10)
),0)</f>
        <v/>
      </c>
      <c r="W328" s="58" t="str" cm="1">
        <f t="array" ref="W328">IFERROR(
IF(OR(W$11="",$H328=""),"",
SUMIFS(収穫記録!$P:$P,収穫記録!$D:$D,W$11,収穫記録!$I:$I,$I$5,収穫記録!$J:$J,$I$6,収穫記録!$F:$F,$H328,収穫記録!$B:$B,"&gt;="&amp;$I$3,収穫記録!$B:$B,"&lt;="&amp;$I$4)
/_xlfn.UNIQUE(_xlfn._xlws.FILTER($G:$G,$F:$F=$I$7))
/IF($I$8="総計",1,$J328/10)
),0)</f>
        <v/>
      </c>
    </row>
    <row r="329" spans="8:23">
      <c r="H329" s="27"/>
      <c r="I329" s="30"/>
      <c r="J329" s="57"/>
      <c r="K329" s="46" t="str">
        <f t="shared" si="4"/>
        <v/>
      </c>
      <c r="L329" s="47" cm="1">
        <f t="array" ref="L329">IFERROR(
IF(OR(L$11="",$H329=""),"",
SUMIFS(収穫記録!$P:$P,収穫記録!$D:$D,L$11,収穫記録!$I:$I,$I$5,収穫記録!$J:$J,$I$6,収穫記録!$F:$F,$H329,収穫記録!$B:$B,"&gt;="&amp;$I$3,収穫記録!$B:$B,"&lt;="&amp;$I$4)
/_xlfn.UNIQUE(_xlfn._xlws.FILTER($G:$G,$F:$F=$I$7))
/IF($I$8="総計",1,$J329/10)
),0)</f>
        <v>0</v>
      </c>
      <c r="M329" s="58" t="str" cm="1">
        <f t="array" ref="M329">IFERROR(
IF(OR(M$11="",$H329=""),"",
SUMIFS(収穫記録!$P:$P,収穫記録!$D:$D,M$11,収穫記録!$I:$I,$I$5,収穫記録!$J:$J,$I$6,収穫記録!$F:$F,$H329,収穫記録!$B:$B,"&gt;="&amp;$I$3,収穫記録!$B:$B,"&lt;="&amp;$I$4)
/_xlfn.UNIQUE(_xlfn._xlws.FILTER($G:$G,$F:$F=$I$7))
/IF($I$8="総計",1,$J329/10)
),0)</f>
        <v/>
      </c>
      <c r="N329" s="58" t="str" cm="1">
        <f t="array" ref="N329">IFERROR(
IF(OR(N$11="",$H329=""),"",
SUMIFS(収穫記録!$P:$P,収穫記録!$D:$D,N$11,収穫記録!$I:$I,$I$5,収穫記録!$J:$J,$I$6,収穫記録!$F:$F,$H329,収穫記録!$B:$B,"&gt;="&amp;$I$3,収穫記録!$B:$B,"&lt;="&amp;$I$4)
/_xlfn.UNIQUE(_xlfn._xlws.FILTER($G:$G,$F:$F=$I$7))
/IF($I$8="総計",1,$J329/10)
),0)</f>
        <v/>
      </c>
      <c r="O329" s="58" t="str" cm="1">
        <f t="array" ref="O329">IFERROR(
IF(OR(O$11="",$H329=""),"",
SUMIFS(収穫記録!$P:$P,収穫記録!$D:$D,O$11,収穫記録!$I:$I,$I$5,収穫記録!$J:$J,$I$6,収穫記録!$F:$F,$H329,収穫記録!$B:$B,"&gt;="&amp;$I$3,収穫記録!$B:$B,"&lt;="&amp;$I$4)
/_xlfn.UNIQUE(_xlfn._xlws.FILTER($G:$G,$F:$F=$I$7))
/IF($I$8="総計",1,$J329/10)
),0)</f>
        <v/>
      </c>
      <c r="P329" s="58" t="str" cm="1">
        <f t="array" ref="P329">IFERROR(
IF(OR(P$11="",$H329=""),"",
SUMIFS(収穫記録!$P:$P,収穫記録!$D:$D,P$11,収穫記録!$I:$I,$I$5,収穫記録!$J:$J,$I$6,収穫記録!$F:$F,$H329,収穫記録!$B:$B,"&gt;="&amp;$I$3,収穫記録!$B:$B,"&lt;="&amp;$I$4)
/_xlfn.UNIQUE(_xlfn._xlws.FILTER($G:$G,$F:$F=$I$7))
/IF($I$8="総計",1,$J329/10)
),0)</f>
        <v/>
      </c>
      <c r="Q329" s="58" t="str" cm="1">
        <f t="array" ref="Q329">IFERROR(
IF(OR(Q$11="",$H329=""),"",
SUMIFS(収穫記録!$P:$P,収穫記録!$D:$D,Q$11,収穫記録!$I:$I,$I$5,収穫記録!$J:$J,$I$6,収穫記録!$F:$F,$H329,収穫記録!$B:$B,"&gt;="&amp;$I$3,収穫記録!$B:$B,"&lt;="&amp;$I$4)
/_xlfn.UNIQUE(_xlfn._xlws.FILTER($G:$G,$F:$F=$I$7))
/IF($I$8="総計",1,$J329/10)
),0)</f>
        <v/>
      </c>
      <c r="R329" s="58" t="str" cm="1">
        <f t="array" ref="R329">IFERROR(
IF(OR(R$11="",$H329=""),"",
SUMIFS(収穫記録!$P:$P,収穫記録!$D:$D,R$11,収穫記録!$I:$I,$I$5,収穫記録!$J:$J,$I$6,収穫記録!$F:$F,$H329,収穫記録!$B:$B,"&gt;="&amp;$I$3,収穫記録!$B:$B,"&lt;="&amp;$I$4)
/_xlfn.UNIQUE(_xlfn._xlws.FILTER($G:$G,$F:$F=$I$7))
/IF($I$8="総計",1,$J329/10)
),0)</f>
        <v/>
      </c>
      <c r="S329" s="58" t="str" cm="1">
        <f t="array" ref="S329">IFERROR(
IF(OR(S$11="",$H329=""),"",
SUMIFS(収穫記録!$P:$P,収穫記録!$D:$D,S$11,収穫記録!$I:$I,$I$5,収穫記録!$J:$J,$I$6,収穫記録!$F:$F,$H329,収穫記録!$B:$B,"&gt;="&amp;$I$3,収穫記録!$B:$B,"&lt;="&amp;$I$4)
/_xlfn.UNIQUE(_xlfn._xlws.FILTER($G:$G,$F:$F=$I$7))
/IF($I$8="総計",1,$J329/10)
),0)</f>
        <v/>
      </c>
      <c r="T329" s="58" t="str" cm="1">
        <f t="array" ref="T329">IFERROR(
IF(OR(T$11="",$H329=""),"",
SUMIFS(収穫記録!$P:$P,収穫記録!$D:$D,T$11,収穫記録!$I:$I,$I$5,収穫記録!$J:$J,$I$6,収穫記録!$F:$F,$H329,収穫記録!$B:$B,"&gt;="&amp;$I$3,収穫記録!$B:$B,"&lt;="&amp;$I$4)
/_xlfn.UNIQUE(_xlfn._xlws.FILTER($G:$G,$F:$F=$I$7))
/IF($I$8="総計",1,$J329/10)
),0)</f>
        <v/>
      </c>
      <c r="U329" s="58" t="str" cm="1">
        <f t="array" ref="U329">IFERROR(
IF(OR(U$11="",$H329=""),"",
SUMIFS(収穫記録!$P:$P,収穫記録!$D:$D,U$11,収穫記録!$I:$I,$I$5,収穫記録!$J:$J,$I$6,収穫記録!$F:$F,$H329,収穫記録!$B:$B,"&gt;="&amp;$I$3,収穫記録!$B:$B,"&lt;="&amp;$I$4)
/_xlfn.UNIQUE(_xlfn._xlws.FILTER($G:$G,$F:$F=$I$7))
/IF($I$8="総計",1,$J329/10)
),0)</f>
        <v/>
      </c>
      <c r="V329" s="58" t="str" cm="1">
        <f t="array" ref="V329">IFERROR(
IF(OR(V$11="",$H329=""),"",
SUMIFS(収穫記録!$P:$P,収穫記録!$D:$D,V$11,収穫記録!$I:$I,$I$5,収穫記録!$J:$J,$I$6,収穫記録!$F:$F,$H329,収穫記録!$B:$B,"&gt;="&amp;$I$3,収穫記録!$B:$B,"&lt;="&amp;$I$4)
/_xlfn.UNIQUE(_xlfn._xlws.FILTER($G:$G,$F:$F=$I$7))
/IF($I$8="総計",1,$J329/10)
),0)</f>
        <v/>
      </c>
      <c r="W329" s="58" t="str" cm="1">
        <f t="array" ref="W329">IFERROR(
IF(OR(W$11="",$H329=""),"",
SUMIFS(収穫記録!$P:$P,収穫記録!$D:$D,W$11,収穫記録!$I:$I,$I$5,収穫記録!$J:$J,$I$6,収穫記録!$F:$F,$H329,収穫記録!$B:$B,"&gt;="&amp;$I$3,収穫記録!$B:$B,"&lt;="&amp;$I$4)
/_xlfn.UNIQUE(_xlfn._xlws.FILTER($G:$G,$F:$F=$I$7))
/IF($I$8="総計",1,$J329/10)
),0)</f>
        <v/>
      </c>
    </row>
    <row r="330" spans="8:23">
      <c r="H330" s="27"/>
      <c r="I330" s="30"/>
      <c r="J330" s="57"/>
      <c r="K330" s="46" t="str">
        <f t="shared" si="4"/>
        <v/>
      </c>
      <c r="L330" s="47" cm="1">
        <f t="array" ref="L330">IFERROR(
IF(OR(L$11="",$H330=""),"",
SUMIFS(収穫記録!$P:$P,収穫記録!$D:$D,L$11,収穫記録!$I:$I,$I$5,収穫記録!$J:$J,$I$6,収穫記録!$F:$F,$H330,収穫記録!$B:$B,"&gt;="&amp;$I$3,収穫記録!$B:$B,"&lt;="&amp;$I$4)
/_xlfn.UNIQUE(_xlfn._xlws.FILTER($G:$G,$F:$F=$I$7))
/IF($I$8="総計",1,$J330/10)
),0)</f>
        <v>0</v>
      </c>
      <c r="M330" s="58" t="str" cm="1">
        <f t="array" ref="M330">IFERROR(
IF(OR(M$11="",$H330=""),"",
SUMIFS(収穫記録!$P:$P,収穫記録!$D:$D,M$11,収穫記録!$I:$I,$I$5,収穫記録!$J:$J,$I$6,収穫記録!$F:$F,$H330,収穫記録!$B:$B,"&gt;="&amp;$I$3,収穫記録!$B:$B,"&lt;="&amp;$I$4)
/_xlfn.UNIQUE(_xlfn._xlws.FILTER($G:$G,$F:$F=$I$7))
/IF($I$8="総計",1,$J330/10)
),0)</f>
        <v/>
      </c>
      <c r="N330" s="58" t="str" cm="1">
        <f t="array" ref="N330">IFERROR(
IF(OR(N$11="",$H330=""),"",
SUMIFS(収穫記録!$P:$P,収穫記録!$D:$D,N$11,収穫記録!$I:$I,$I$5,収穫記録!$J:$J,$I$6,収穫記録!$F:$F,$H330,収穫記録!$B:$B,"&gt;="&amp;$I$3,収穫記録!$B:$B,"&lt;="&amp;$I$4)
/_xlfn.UNIQUE(_xlfn._xlws.FILTER($G:$G,$F:$F=$I$7))
/IF($I$8="総計",1,$J330/10)
),0)</f>
        <v/>
      </c>
      <c r="O330" s="58" t="str" cm="1">
        <f t="array" ref="O330">IFERROR(
IF(OR(O$11="",$H330=""),"",
SUMIFS(収穫記録!$P:$P,収穫記録!$D:$D,O$11,収穫記録!$I:$I,$I$5,収穫記録!$J:$J,$I$6,収穫記録!$F:$F,$H330,収穫記録!$B:$B,"&gt;="&amp;$I$3,収穫記録!$B:$B,"&lt;="&amp;$I$4)
/_xlfn.UNIQUE(_xlfn._xlws.FILTER($G:$G,$F:$F=$I$7))
/IF($I$8="総計",1,$J330/10)
),0)</f>
        <v/>
      </c>
      <c r="P330" s="58" t="str" cm="1">
        <f t="array" ref="P330">IFERROR(
IF(OR(P$11="",$H330=""),"",
SUMIFS(収穫記録!$P:$P,収穫記録!$D:$D,P$11,収穫記録!$I:$I,$I$5,収穫記録!$J:$J,$I$6,収穫記録!$F:$F,$H330,収穫記録!$B:$B,"&gt;="&amp;$I$3,収穫記録!$B:$B,"&lt;="&amp;$I$4)
/_xlfn.UNIQUE(_xlfn._xlws.FILTER($G:$G,$F:$F=$I$7))
/IF($I$8="総計",1,$J330/10)
),0)</f>
        <v/>
      </c>
      <c r="Q330" s="58" t="str" cm="1">
        <f t="array" ref="Q330">IFERROR(
IF(OR(Q$11="",$H330=""),"",
SUMIFS(収穫記録!$P:$P,収穫記録!$D:$D,Q$11,収穫記録!$I:$I,$I$5,収穫記録!$J:$J,$I$6,収穫記録!$F:$F,$H330,収穫記録!$B:$B,"&gt;="&amp;$I$3,収穫記録!$B:$B,"&lt;="&amp;$I$4)
/_xlfn.UNIQUE(_xlfn._xlws.FILTER($G:$G,$F:$F=$I$7))
/IF($I$8="総計",1,$J330/10)
),0)</f>
        <v/>
      </c>
      <c r="R330" s="58" t="str" cm="1">
        <f t="array" ref="R330">IFERROR(
IF(OR(R$11="",$H330=""),"",
SUMIFS(収穫記録!$P:$P,収穫記録!$D:$D,R$11,収穫記録!$I:$I,$I$5,収穫記録!$J:$J,$I$6,収穫記録!$F:$F,$H330,収穫記録!$B:$B,"&gt;="&amp;$I$3,収穫記録!$B:$B,"&lt;="&amp;$I$4)
/_xlfn.UNIQUE(_xlfn._xlws.FILTER($G:$G,$F:$F=$I$7))
/IF($I$8="総計",1,$J330/10)
),0)</f>
        <v/>
      </c>
      <c r="S330" s="58" t="str" cm="1">
        <f t="array" ref="S330">IFERROR(
IF(OR(S$11="",$H330=""),"",
SUMIFS(収穫記録!$P:$P,収穫記録!$D:$D,S$11,収穫記録!$I:$I,$I$5,収穫記録!$J:$J,$I$6,収穫記録!$F:$F,$H330,収穫記録!$B:$B,"&gt;="&amp;$I$3,収穫記録!$B:$B,"&lt;="&amp;$I$4)
/_xlfn.UNIQUE(_xlfn._xlws.FILTER($G:$G,$F:$F=$I$7))
/IF($I$8="総計",1,$J330/10)
),0)</f>
        <v/>
      </c>
      <c r="T330" s="58" t="str" cm="1">
        <f t="array" ref="T330">IFERROR(
IF(OR(T$11="",$H330=""),"",
SUMIFS(収穫記録!$P:$P,収穫記録!$D:$D,T$11,収穫記録!$I:$I,$I$5,収穫記録!$J:$J,$I$6,収穫記録!$F:$F,$H330,収穫記録!$B:$B,"&gt;="&amp;$I$3,収穫記録!$B:$B,"&lt;="&amp;$I$4)
/_xlfn.UNIQUE(_xlfn._xlws.FILTER($G:$G,$F:$F=$I$7))
/IF($I$8="総計",1,$J330/10)
),0)</f>
        <v/>
      </c>
      <c r="U330" s="58" t="str" cm="1">
        <f t="array" ref="U330">IFERROR(
IF(OR(U$11="",$H330=""),"",
SUMIFS(収穫記録!$P:$P,収穫記録!$D:$D,U$11,収穫記録!$I:$I,$I$5,収穫記録!$J:$J,$I$6,収穫記録!$F:$F,$H330,収穫記録!$B:$B,"&gt;="&amp;$I$3,収穫記録!$B:$B,"&lt;="&amp;$I$4)
/_xlfn.UNIQUE(_xlfn._xlws.FILTER($G:$G,$F:$F=$I$7))
/IF($I$8="総計",1,$J330/10)
),0)</f>
        <v/>
      </c>
      <c r="V330" s="58" t="str" cm="1">
        <f t="array" ref="V330">IFERROR(
IF(OR(V$11="",$H330=""),"",
SUMIFS(収穫記録!$P:$P,収穫記録!$D:$D,V$11,収穫記録!$I:$I,$I$5,収穫記録!$J:$J,$I$6,収穫記録!$F:$F,$H330,収穫記録!$B:$B,"&gt;="&amp;$I$3,収穫記録!$B:$B,"&lt;="&amp;$I$4)
/_xlfn.UNIQUE(_xlfn._xlws.FILTER($G:$G,$F:$F=$I$7))
/IF($I$8="総計",1,$J330/10)
),0)</f>
        <v/>
      </c>
      <c r="W330" s="58" t="str" cm="1">
        <f t="array" ref="W330">IFERROR(
IF(OR(W$11="",$H330=""),"",
SUMIFS(収穫記録!$P:$P,収穫記録!$D:$D,W$11,収穫記録!$I:$I,$I$5,収穫記録!$J:$J,$I$6,収穫記録!$F:$F,$H330,収穫記録!$B:$B,"&gt;="&amp;$I$3,収穫記録!$B:$B,"&lt;="&amp;$I$4)
/_xlfn.UNIQUE(_xlfn._xlws.FILTER($G:$G,$F:$F=$I$7))
/IF($I$8="総計",1,$J330/10)
),0)</f>
        <v/>
      </c>
    </row>
    <row r="331" spans="8:23">
      <c r="H331" s="27"/>
      <c r="I331" s="30"/>
      <c r="J331" s="57"/>
      <c r="K331" s="46" t="str">
        <f t="shared" si="4"/>
        <v/>
      </c>
      <c r="L331" s="47" cm="1">
        <f t="array" ref="L331">IFERROR(
IF(OR(L$11="",$H331=""),"",
SUMIFS(収穫記録!$P:$P,収穫記録!$D:$D,L$11,収穫記録!$I:$I,$I$5,収穫記録!$J:$J,$I$6,収穫記録!$F:$F,$H331,収穫記録!$B:$B,"&gt;="&amp;$I$3,収穫記録!$B:$B,"&lt;="&amp;$I$4)
/_xlfn.UNIQUE(_xlfn._xlws.FILTER($G:$G,$F:$F=$I$7))
/IF($I$8="総計",1,$J331/10)
),0)</f>
        <v>0</v>
      </c>
      <c r="M331" s="58" t="str" cm="1">
        <f t="array" ref="M331">IFERROR(
IF(OR(M$11="",$H331=""),"",
SUMIFS(収穫記録!$P:$P,収穫記録!$D:$D,M$11,収穫記録!$I:$I,$I$5,収穫記録!$J:$J,$I$6,収穫記録!$F:$F,$H331,収穫記録!$B:$B,"&gt;="&amp;$I$3,収穫記録!$B:$B,"&lt;="&amp;$I$4)
/_xlfn.UNIQUE(_xlfn._xlws.FILTER($G:$G,$F:$F=$I$7))
/IF($I$8="総計",1,$J331/10)
),0)</f>
        <v/>
      </c>
      <c r="N331" s="58" t="str" cm="1">
        <f t="array" ref="N331">IFERROR(
IF(OR(N$11="",$H331=""),"",
SUMIFS(収穫記録!$P:$P,収穫記録!$D:$D,N$11,収穫記録!$I:$I,$I$5,収穫記録!$J:$J,$I$6,収穫記録!$F:$F,$H331,収穫記録!$B:$B,"&gt;="&amp;$I$3,収穫記録!$B:$B,"&lt;="&amp;$I$4)
/_xlfn.UNIQUE(_xlfn._xlws.FILTER($G:$G,$F:$F=$I$7))
/IF($I$8="総計",1,$J331/10)
),0)</f>
        <v/>
      </c>
      <c r="O331" s="58" t="str" cm="1">
        <f t="array" ref="O331">IFERROR(
IF(OR(O$11="",$H331=""),"",
SUMIFS(収穫記録!$P:$P,収穫記録!$D:$D,O$11,収穫記録!$I:$I,$I$5,収穫記録!$J:$J,$I$6,収穫記録!$F:$F,$H331,収穫記録!$B:$B,"&gt;="&amp;$I$3,収穫記録!$B:$B,"&lt;="&amp;$I$4)
/_xlfn.UNIQUE(_xlfn._xlws.FILTER($G:$G,$F:$F=$I$7))
/IF($I$8="総計",1,$J331/10)
),0)</f>
        <v/>
      </c>
      <c r="P331" s="58" t="str" cm="1">
        <f t="array" ref="P331">IFERROR(
IF(OR(P$11="",$H331=""),"",
SUMIFS(収穫記録!$P:$P,収穫記録!$D:$D,P$11,収穫記録!$I:$I,$I$5,収穫記録!$J:$J,$I$6,収穫記録!$F:$F,$H331,収穫記録!$B:$B,"&gt;="&amp;$I$3,収穫記録!$B:$B,"&lt;="&amp;$I$4)
/_xlfn.UNIQUE(_xlfn._xlws.FILTER($G:$G,$F:$F=$I$7))
/IF($I$8="総計",1,$J331/10)
),0)</f>
        <v/>
      </c>
      <c r="Q331" s="58" t="str" cm="1">
        <f t="array" ref="Q331">IFERROR(
IF(OR(Q$11="",$H331=""),"",
SUMIFS(収穫記録!$P:$P,収穫記録!$D:$D,Q$11,収穫記録!$I:$I,$I$5,収穫記録!$J:$J,$I$6,収穫記録!$F:$F,$H331,収穫記録!$B:$B,"&gt;="&amp;$I$3,収穫記録!$B:$B,"&lt;="&amp;$I$4)
/_xlfn.UNIQUE(_xlfn._xlws.FILTER($G:$G,$F:$F=$I$7))
/IF($I$8="総計",1,$J331/10)
),0)</f>
        <v/>
      </c>
      <c r="R331" s="58" t="str" cm="1">
        <f t="array" ref="R331">IFERROR(
IF(OR(R$11="",$H331=""),"",
SUMIFS(収穫記録!$P:$P,収穫記録!$D:$D,R$11,収穫記録!$I:$I,$I$5,収穫記録!$J:$J,$I$6,収穫記録!$F:$F,$H331,収穫記録!$B:$B,"&gt;="&amp;$I$3,収穫記録!$B:$B,"&lt;="&amp;$I$4)
/_xlfn.UNIQUE(_xlfn._xlws.FILTER($G:$G,$F:$F=$I$7))
/IF($I$8="総計",1,$J331/10)
),0)</f>
        <v/>
      </c>
      <c r="S331" s="58" t="str" cm="1">
        <f t="array" ref="S331">IFERROR(
IF(OR(S$11="",$H331=""),"",
SUMIFS(収穫記録!$P:$P,収穫記録!$D:$D,S$11,収穫記録!$I:$I,$I$5,収穫記録!$J:$J,$I$6,収穫記録!$F:$F,$H331,収穫記録!$B:$B,"&gt;="&amp;$I$3,収穫記録!$B:$B,"&lt;="&amp;$I$4)
/_xlfn.UNIQUE(_xlfn._xlws.FILTER($G:$G,$F:$F=$I$7))
/IF($I$8="総計",1,$J331/10)
),0)</f>
        <v/>
      </c>
      <c r="T331" s="58" t="str" cm="1">
        <f t="array" ref="T331">IFERROR(
IF(OR(T$11="",$H331=""),"",
SUMIFS(収穫記録!$P:$P,収穫記録!$D:$D,T$11,収穫記録!$I:$I,$I$5,収穫記録!$J:$J,$I$6,収穫記録!$F:$F,$H331,収穫記録!$B:$B,"&gt;="&amp;$I$3,収穫記録!$B:$B,"&lt;="&amp;$I$4)
/_xlfn.UNIQUE(_xlfn._xlws.FILTER($G:$G,$F:$F=$I$7))
/IF($I$8="総計",1,$J331/10)
),0)</f>
        <v/>
      </c>
      <c r="U331" s="58" t="str" cm="1">
        <f t="array" ref="U331">IFERROR(
IF(OR(U$11="",$H331=""),"",
SUMIFS(収穫記録!$P:$P,収穫記録!$D:$D,U$11,収穫記録!$I:$I,$I$5,収穫記録!$J:$J,$I$6,収穫記録!$F:$F,$H331,収穫記録!$B:$B,"&gt;="&amp;$I$3,収穫記録!$B:$B,"&lt;="&amp;$I$4)
/_xlfn.UNIQUE(_xlfn._xlws.FILTER($G:$G,$F:$F=$I$7))
/IF($I$8="総計",1,$J331/10)
),0)</f>
        <v/>
      </c>
      <c r="V331" s="58" t="str" cm="1">
        <f t="array" ref="V331">IFERROR(
IF(OR(V$11="",$H331=""),"",
SUMIFS(収穫記録!$P:$P,収穫記録!$D:$D,V$11,収穫記録!$I:$I,$I$5,収穫記録!$J:$J,$I$6,収穫記録!$F:$F,$H331,収穫記録!$B:$B,"&gt;="&amp;$I$3,収穫記録!$B:$B,"&lt;="&amp;$I$4)
/_xlfn.UNIQUE(_xlfn._xlws.FILTER($G:$G,$F:$F=$I$7))
/IF($I$8="総計",1,$J331/10)
),0)</f>
        <v/>
      </c>
      <c r="W331" s="58" t="str" cm="1">
        <f t="array" ref="W331">IFERROR(
IF(OR(W$11="",$H331=""),"",
SUMIFS(収穫記録!$P:$P,収穫記録!$D:$D,W$11,収穫記録!$I:$I,$I$5,収穫記録!$J:$J,$I$6,収穫記録!$F:$F,$H331,収穫記録!$B:$B,"&gt;="&amp;$I$3,収穫記録!$B:$B,"&lt;="&amp;$I$4)
/_xlfn.UNIQUE(_xlfn._xlws.FILTER($G:$G,$F:$F=$I$7))
/IF($I$8="総計",1,$J331/10)
),0)</f>
        <v/>
      </c>
    </row>
    <row r="332" spans="8:23">
      <c r="H332" s="27"/>
      <c r="I332" s="30"/>
      <c r="J332" s="57"/>
      <c r="K332" s="46" t="str">
        <f t="shared" si="4"/>
        <v/>
      </c>
      <c r="L332" s="47" cm="1">
        <f t="array" ref="L332">IFERROR(
IF(OR(L$11="",$H332=""),"",
SUMIFS(収穫記録!$P:$P,収穫記録!$D:$D,L$11,収穫記録!$I:$I,$I$5,収穫記録!$J:$J,$I$6,収穫記録!$F:$F,$H332,収穫記録!$B:$B,"&gt;="&amp;$I$3,収穫記録!$B:$B,"&lt;="&amp;$I$4)
/_xlfn.UNIQUE(_xlfn._xlws.FILTER($G:$G,$F:$F=$I$7))
/IF($I$8="総計",1,$J332/10)
),0)</f>
        <v>0</v>
      </c>
      <c r="M332" s="58" t="str" cm="1">
        <f t="array" ref="M332">IFERROR(
IF(OR(M$11="",$H332=""),"",
SUMIFS(収穫記録!$P:$P,収穫記録!$D:$D,M$11,収穫記録!$I:$I,$I$5,収穫記録!$J:$J,$I$6,収穫記録!$F:$F,$H332,収穫記録!$B:$B,"&gt;="&amp;$I$3,収穫記録!$B:$B,"&lt;="&amp;$I$4)
/_xlfn.UNIQUE(_xlfn._xlws.FILTER($G:$G,$F:$F=$I$7))
/IF($I$8="総計",1,$J332/10)
),0)</f>
        <v/>
      </c>
      <c r="N332" s="58" t="str" cm="1">
        <f t="array" ref="N332">IFERROR(
IF(OR(N$11="",$H332=""),"",
SUMIFS(収穫記録!$P:$P,収穫記録!$D:$D,N$11,収穫記録!$I:$I,$I$5,収穫記録!$J:$J,$I$6,収穫記録!$F:$F,$H332,収穫記録!$B:$B,"&gt;="&amp;$I$3,収穫記録!$B:$B,"&lt;="&amp;$I$4)
/_xlfn.UNIQUE(_xlfn._xlws.FILTER($G:$G,$F:$F=$I$7))
/IF($I$8="総計",1,$J332/10)
),0)</f>
        <v/>
      </c>
      <c r="O332" s="58" t="str" cm="1">
        <f t="array" ref="O332">IFERROR(
IF(OR(O$11="",$H332=""),"",
SUMIFS(収穫記録!$P:$P,収穫記録!$D:$D,O$11,収穫記録!$I:$I,$I$5,収穫記録!$J:$J,$I$6,収穫記録!$F:$F,$H332,収穫記録!$B:$B,"&gt;="&amp;$I$3,収穫記録!$B:$B,"&lt;="&amp;$I$4)
/_xlfn.UNIQUE(_xlfn._xlws.FILTER($G:$G,$F:$F=$I$7))
/IF($I$8="総計",1,$J332/10)
),0)</f>
        <v/>
      </c>
      <c r="P332" s="58" t="str" cm="1">
        <f t="array" ref="P332">IFERROR(
IF(OR(P$11="",$H332=""),"",
SUMIFS(収穫記録!$P:$P,収穫記録!$D:$D,P$11,収穫記録!$I:$I,$I$5,収穫記録!$J:$J,$I$6,収穫記録!$F:$F,$H332,収穫記録!$B:$B,"&gt;="&amp;$I$3,収穫記録!$B:$B,"&lt;="&amp;$I$4)
/_xlfn.UNIQUE(_xlfn._xlws.FILTER($G:$G,$F:$F=$I$7))
/IF($I$8="総計",1,$J332/10)
),0)</f>
        <v/>
      </c>
      <c r="Q332" s="58" t="str" cm="1">
        <f t="array" ref="Q332">IFERROR(
IF(OR(Q$11="",$H332=""),"",
SUMIFS(収穫記録!$P:$P,収穫記録!$D:$D,Q$11,収穫記録!$I:$I,$I$5,収穫記録!$J:$J,$I$6,収穫記録!$F:$F,$H332,収穫記録!$B:$B,"&gt;="&amp;$I$3,収穫記録!$B:$B,"&lt;="&amp;$I$4)
/_xlfn.UNIQUE(_xlfn._xlws.FILTER($G:$G,$F:$F=$I$7))
/IF($I$8="総計",1,$J332/10)
),0)</f>
        <v/>
      </c>
      <c r="R332" s="58" t="str" cm="1">
        <f t="array" ref="R332">IFERROR(
IF(OR(R$11="",$H332=""),"",
SUMIFS(収穫記録!$P:$P,収穫記録!$D:$D,R$11,収穫記録!$I:$I,$I$5,収穫記録!$J:$J,$I$6,収穫記録!$F:$F,$H332,収穫記録!$B:$B,"&gt;="&amp;$I$3,収穫記録!$B:$B,"&lt;="&amp;$I$4)
/_xlfn.UNIQUE(_xlfn._xlws.FILTER($G:$G,$F:$F=$I$7))
/IF($I$8="総計",1,$J332/10)
),0)</f>
        <v/>
      </c>
      <c r="S332" s="58" t="str" cm="1">
        <f t="array" ref="S332">IFERROR(
IF(OR(S$11="",$H332=""),"",
SUMIFS(収穫記録!$P:$P,収穫記録!$D:$D,S$11,収穫記録!$I:$I,$I$5,収穫記録!$J:$J,$I$6,収穫記録!$F:$F,$H332,収穫記録!$B:$B,"&gt;="&amp;$I$3,収穫記録!$B:$B,"&lt;="&amp;$I$4)
/_xlfn.UNIQUE(_xlfn._xlws.FILTER($G:$G,$F:$F=$I$7))
/IF($I$8="総計",1,$J332/10)
),0)</f>
        <v/>
      </c>
      <c r="T332" s="58" t="str" cm="1">
        <f t="array" ref="T332">IFERROR(
IF(OR(T$11="",$H332=""),"",
SUMIFS(収穫記録!$P:$P,収穫記録!$D:$D,T$11,収穫記録!$I:$I,$I$5,収穫記録!$J:$J,$I$6,収穫記録!$F:$F,$H332,収穫記録!$B:$B,"&gt;="&amp;$I$3,収穫記録!$B:$B,"&lt;="&amp;$I$4)
/_xlfn.UNIQUE(_xlfn._xlws.FILTER($G:$G,$F:$F=$I$7))
/IF($I$8="総計",1,$J332/10)
),0)</f>
        <v/>
      </c>
      <c r="U332" s="58" t="str" cm="1">
        <f t="array" ref="U332">IFERROR(
IF(OR(U$11="",$H332=""),"",
SUMIFS(収穫記録!$P:$P,収穫記録!$D:$D,U$11,収穫記録!$I:$I,$I$5,収穫記録!$J:$J,$I$6,収穫記録!$F:$F,$H332,収穫記録!$B:$B,"&gt;="&amp;$I$3,収穫記録!$B:$B,"&lt;="&amp;$I$4)
/_xlfn.UNIQUE(_xlfn._xlws.FILTER($G:$G,$F:$F=$I$7))
/IF($I$8="総計",1,$J332/10)
),0)</f>
        <v/>
      </c>
      <c r="V332" s="58" t="str" cm="1">
        <f t="array" ref="V332">IFERROR(
IF(OR(V$11="",$H332=""),"",
SUMIFS(収穫記録!$P:$P,収穫記録!$D:$D,V$11,収穫記録!$I:$I,$I$5,収穫記録!$J:$J,$I$6,収穫記録!$F:$F,$H332,収穫記録!$B:$B,"&gt;="&amp;$I$3,収穫記録!$B:$B,"&lt;="&amp;$I$4)
/_xlfn.UNIQUE(_xlfn._xlws.FILTER($G:$G,$F:$F=$I$7))
/IF($I$8="総計",1,$J332/10)
),0)</f>
        <v/>
      </c>
      <c r="W332" s="58" t="str" cm="1">
        <f t="array" ref="W332">IFERROR(
IF(OR(W$11="",$H332=""),"",
SUMIFS(収穫記録!$P:$P,収穫記録!$D:$D,W$11,収穫記録!$I:$I,$I$5,収穫記録!$J:$J,$I$6,収穫記録!$F:$F,$H332,収穫記録!$B:$B,"&gt;="&amp;$I$3,収穫記録!$B:$B,"&lt;="&amp;$I$4)
/_xlfn.UNIQUE(_xlfn._xlws.FILTER($G:$G,$F:$F=$I$7))
/IF($I$8="総計",1,$J332/10)
),0)</f>
        <v/>
      </c>
    </row>
    <row r="333" spans="8:23">
      <c r="H333" s="27"/>
      <c r="I333" s="30"/>
      <c r="J333" s="57"/>
      <c r="K333" s="46" t="str">
        <f t="shared" ref="K333:K396" si="5">IF(H333="","",SUM(L333:W333))</f>
        <v/>
      </c>
      <c r="L333" s="47" cm="1">
        <f t="array" ref="L333">IFERROR(
IF(OR(L$11="",$H333=""),"",
SUMIFS(収穫記録!$P:$P,収穫記録!$D:$D,L$11,収穫記録!$I:$I,$I$5,収穫記録!$J:$J,$I$6,収穫記録!$F:$F,$H333,収穫記録!$B:$B,"&gt;="&amp;$I$3,収穫記録!$B:$B,"&lt;="&amp;$I$4)
/_xlfn.UNIQUE(_xlfn._xlws.FILTER($G:$G,$F:$F=$I$7))
/IF($I$8="総計",1,$J333/10)
),0)</f>
        <v>0</v>
      </c>
      <c r="M333" s="58" t="str" cm="1">
        <f t="array" ref="M333">IFERROR(
IF(OR(M$11="",$H333=""),"",
SUMIFS(収穫記録!$P:$P,収穫記録!$D:$D,M$11,収穫記録!$I:$I,$I$5,収穫記録!$J:$J,$I$6,収穫記録!$F:$F,$H333,収穫記録!$B:$B,"&gt;="&amp;$I$3,収穫記録!$B:$B,"&lt;="&amp;$I$4)
/_xlfn.UNIQUE(_xlfn._xlws.FILTER($G:$G,$F:$F=$I$7))
/IF($I$8="総計",1,$J333/10)
),0)</f>
        <v/>
      </c>
      <c r="N333" s="58" t="str" cm="1">
        <f t="array" ref="N333">IFERROR(
IF(OR(N$11="",$H333=""),"",
SUMIFS(収穫記録!$P:$P,収穫記録!$D:$D,N$11,収穫記録!$I:$I,$I$5,収穫記録!$J:$J,$I$6,収穫記録!$F:$F,$H333,収穫記録!$B:$B,"&gt;="&amp;$I$3,収穫記録!$B:$B,"&lt;="&amp;$I$4)
/_xlfn.UNIQUE(_xlfn._xlws.FILTER($G:$G,$F:$F=$I$7))
/IF($I$8="総計",1,$J333/10)
),0)</f>
        <v/>
      </c>
      <c r="O333" s="58" t="str" cm="1">
        <f t="array" ref="O333">IFERROR(
IF(OR(O$11="",$H333=""),"",
SUMIFS(収穫記録!$P:$P,収穫記録!$D:$D,O$11,収穫記録!$I:$I,$I$5,収穫記録!$J:$J,$I$6,収穫記録!$F:$F,$H333,収穫記録!$B:$B,"&gt;="&amp;$I$3,収穫記録!$B:$B,"&lt;="&amp;$I$4)
/_xlfn.UNIQUE(_xlfn._xlws.FILTER($G:$G,$F:$F=$I$7))
/IF($I$8="総計",1,$J333/10)
),0)</f>
        <v/>
      </c>
      <c r="P333" s="58" t="str" cm="1">
        <f t="array" ref="P333">IFERROR(
IF(OR(P$11="",$H333=""),"",
SUMIFS(収穫記録!$P:$P,収穫記録!$D:$D,P$11,収穫記録!$I:$I,$I$5,収穫記録!$J:$J,$I$6,収穫記録!$F:$F,$H333,収穫記録!$B:$B,"&gt;="&amp;$I$3,収穫記録!$B:$B,"&lt;="&amp;$I$4)
/_xlfn.UNIQUE(_xlfn._xlws.FILTER($G:$G,$F:$F=$I$7))
/IF($I$8="総計",1,$J333/10)
),0)</f>
        <v/>
      </c>
      <c r="Q333" s="58" t="str" cm="1">
        <f t="array" ref="Q333">IFERROR(
IF(OR(Q$11="",$H333=""),"",
SUMIFS(収穫記録!$P:$P,収穫記録!$D:$D,Q$11,収穫記録!$I:$I,$I$5,収穫記録!$J:$J,$I$6,収穫記録!$F:$F,$H333,収穫記録!$B:$B,"&gt;="&amp;$I$3,収穫記録!$B:$B,"&lt;="&amp;$I$4)
/_xlfn.UNIQUE(_xlfn._xlws.FILTER($G:$G,$F:$F=$I$7))
/IF($I$8="総計",1,$J333/10)
),0)</f>
        <v/>
      </c>
      <c r="R333" s="58" t="str" cm="1">
        <f t="array" ref="R333">IFERROR(
IF(OR(R$11="",$H333=""),"",
SUMIFS(収穫記録!$P:$P,収穫記録!$D:$D,R$11,収穫記録!$I:$I,$I$5,収穫記録!$J:$J,$I$6,収穫記録!$F:$F,$H333,収穫記録!$B:$B,"&gt;="&amp;$I$3,収穫記録!$B:$B,"&lt;="&amp;$I$4)
/_xlfn.UNIQUE(_xlfn._xlws.FILTER($G:$G,$F:$F=$I$7))
/IF($I$8="総計",1,$J333/10)
),0)</f>
        <v/>
      </c>
      <c r="S333" s="58" t="str" cm="1">
        <f t="array" ref="S333">IFERROR(
IF(OR(S$11="",$H333=""),"",
SUMIFS(収穫記録!$P:$P,収穫記録!$D:$D,S$11,収穫記録!$I:$I,$I$5,収穫記録!$J:$J,$I$6,収穫記録!$F:$F,$H333,収穫記録!$B:$B,"&gt;="&amp;$I$3,収穫記録!$B:$B,"&lt;="&amp;$I$4)
/_xlfn.UNIQUE(_xlfn._xlws.FILTER($G:$G,$F:$F=$I$7))
/IF($I$8="総計",1,$J333/10)
),0)</f>
        <v/>
      </c>
      <c r="T333" s="58" t="str" cm="1">
        <f t="array" ref="T333">IFERROR(
IF(OR(T$11="",$H333=""),"",
SUMIFS(収穫記録!$P:$P,収穫記録!$D:$D,T$11,収穫記録!$I:$I,$I$5,収穫記録!$J:$J,$I$6,収穫記録!$F:$F,$H333,収穫記録!$B:$B,"&gt;="&amp;$I$3,収穫記録!$B:$B,"&lt;="&amp;$I$4)
/_xlfn.UNIQUE(_xlfn._xlws.FILTER($G:$G,$F:$F=$I$7))
/IF($I$8="総計",1,$J333/10)
),0)</f>
        <v/>
      </c>
      <c r="U333" s="58" t="str" cm="1">
        <f t="array" ref="U333">IFERROR(
IF(OR(U$11="",$H333=""),"",
SUMIFS(収穫記録!$P:$P,収穫記録!$D:$D,U$11,収穫記録!$I:$I,$I$5,収穫記録!$J:$J,$I$6,収穫記録!$F:$F,$H333,収穫記録!$B:$B,"&gt;="&amp;$I$3,収穫記録!$B:$B,"&lt;="&amp;$I$4)
/_xlfn.UNIQUE(_xlfn._xlws.FILTER($G:$G,$F:$F=$I$7))
/IF($I$8="総計",1,$J333/10)
),0)</f>
        <v/>
      </c>
      <c r="V333" s="58" t="str" cm="1">
        <f t="array" ref="V333">IFERROR(
IF(OR(V$11="",$H333=""),"",
SUMIFS(収穫記録!$P:$P,収穫記録!$D:$D,V$11,収穫記録!$I:$I,$I$5,収穫記録!$J:$J,$I$6,収穫記録!$F:$F,$H333,収穫記録!$B:$B,"&gt;="&amp;$I$3,収穫記録!$B:$B,"&lt;="&amp;$I$4)
/_xlfn.UNIQUE(_xlfn._xlws.FILTER($G:$G,$F:$F=$I$7))
/IF($I$8="総計",1,$J333/10)
),0)</f>
        <v/>
      </c>
      <c r="W333" s="58" t="str" cm="1">
        <f t="array" ref="W333">IFERROR(
IF(OR(W$11="",$H333=""),"",
SUMIFS(収穫記録!$P:$P,収穫記録!$D:$D,W$11,収穫記録!$I:$I,$I$5,収穫記録!$J:$J,$I$6,収穫記録!$F:$F,$H333,収穫記録!$B:$B,"&gt;="&amp;$I$3,収穫記録!$B:$B,"&lt;="&amp;$I$4)
/_xlfn.UNIQUE(_xlfn._xlws.FILTER($G:$G,$F:$F=$I$7))
/IF($I$8="総計",1,$J333/10)
),0)</f>
        <v/>
      </c>
    </row>
    <row r="334" spans="8:23">
      <c r="H334" s="27"/>
      <c r="I334" s="30"/>
      <c r="J334" s="57"/>
      <c r="K334" s="46" t="str">
        <f t="shared" si="5"/>
        <v/>
      </c>
      <c r="L334" s="47" cm="1">
        <f t="array" ref="L334">IFERROR(
IF(OR(L$11="",$H334=""),"",
SUMIFS(収穫記録!$P:$P,収穫記録!$D:$D,L$11,収穫記録!$I:$I,$I$5,収穫記録!$J:$J,$I$6,収穫記録!$F:$F,$H334,収穫記録!$B:$B,"&gt;="&amp;$I$3,収穫記録!$B:$B,"&lt;="&amp;$I$4)
/_xlfn.UNIQUE(_xlfn._xlws.FILTER($G:$G,$F:$F=$I$7))
/IF($I$8="総計",1,$J334/10)
),0)</f>
        <v>0</v>
      </c>
      <c r="M334" s="58" t="str" cm="1">
        <f t="array" ref="M334">IFERROR(
IF(OR(M$11="",$H334=""),"",
SUMIFS(収穫記録!$P:$P,収穫記録!$D:$D,M$11,収穫記録!$I:$I,$I$5,収穫記録!$J:$J,$I$6,収穫記録!$F:$F,$H334,収穫記録!$B:$B,"&gt;="&amp;$I$3,収穫記録!$B:$B,"&lt;="&amp;$I$4)
/_xlfn.UNIQUE(_xlfn._xlws.FILTER($G:$G,$F:$F=$I$7))
/IF($I$8="総計",1,$J334/10)
),0)</f>
        <v/>
      </c>
      <c r="N334" s="58" t="str" cm="1">
        <f t="array" ref="N334">IFERROR(
IF(OR(N$11="",$H334=""),"",
SUMIFS(収穫記録!$P:$P,収穫記録!$D:$D,N$11,収穫記録!$I:$I,$I$5,収穫記録!$J:$J,$I$6,収穫記録!$F:$F,$H334,収穫記録!$B:$B,"&gt;="&amp;$I$3,収穫記録!$B:$B,"&lt;="&amp;$I$4)
/_xlfn.UNIQUE(_xlfn._xlws.FILTER($G:$G,$F:$F=$I$7))
/IF($I$8="総計",1,$J334/10)
),0)</f>
        <v/>
      </c>
      <c r="O334" s="58" t="str" cm="1">
        <f t="array" ref="O334">IFERROR(
IF(OR(O$11="",$H334=""),"",
SUMIFS(収穫記録!$P:$P,収穫記録!$D:$D,O$11,収穫記録!$I:$I,$I$5,収穫記録!$J:$J,$I$6,収穫記録!$F:$F,$H334,収穫記録!$B:$B,"&gt;="&amp;$I$3,収穫記録!$B:$B,"&lt;="&amp;$I$4)
/_xlfn.UNIQUE(_xlfn._xlws.FILTER($G:$G,$F:$F=$I$7))
/IF($I$8="総計",1,$J334/10)
),0)</f>
        <v/>
      </c>
      <c r="P334" s="58" t="str" cm="1">
        <f t="array" ref="P334">IFERROR(
IF(OR(P$11="",$H334=""),"",
SUMIFS(収穫記録!$P:$P,収穫記録!$D:$D,P$11,収穫記録!$I:$I,$I$5,収穫記録!$J:$J,$I$6,収穫記録!$F:$F,$H334,収穫記録!$B:$B,"&gt;="&amp;$I$3,収穫記録!$B:$B,"&lt;="&amp;$I$4)
/_xlfn.UNIQUE(_xlfn._xlws.FILTER($G:$G,$F:$F=$I$7))
/IF($I$8="総計",1,$J334/10)
),0)</f>
        <v/>
      </c>
      <c r="Q334" s="58" t="str" cm="1">
        <f t="array" ref="Q334">IFERROR(
IF(OR(Q$11="",$H334=""),"",
SUMIFS(収穫記録!$P:$P,収穫記録!$D:$D,Q$11,収穫記録!$I:$I,$I$5,収穫記録!$J:$J,$I$6,収穫記録!$F:$F,$H334,収穫記録!$B:$B,"&gt;="&amp;$I$3,収穫記録!$B:$B,"&lt;="&amp;$I$4)
/_xlfn.UNIQUE(_xlfn._xlws.FILTER($G:$G,$F:$F=$I$7))
/IF($I$8="総計",1,$J334/10)
),0)</f>
        <v/>
      </c>
      <c r="R334" s="58" t="str" cm="1">
        <f t="array" ref="R334">IFERROR(
IF(OR(R$11="",$H334=""),"",
SUMIFS(収穫記録!$P:$P,収穫記録!$D:$D,R$11,収穫記録!$I:$I,$I$5,収穫記録!$J:$J,$I$6,収穫記録!$F:$F,$H334,収穫記録!$B:$B,"&gt;="&amp;$I$3,収穫記録!$B:$B,"&lt;="&amp;$I$4)
/_xlfn.UNIQUE(_xlfn._xlws.FILTER($G:$G,$F:$F=$I$7))
/IF($I$8="総計",1,$J334/10)
),0)</f>
        <v/>
      </c>
      <c r="S334" s="58" t="str" cm="1">
        <f t="array" ref="S334">IFERROR(
IF(OR(S$11="",$H334=""),"",
SUMIFS(収穫記録!$P:$P,収穫記録!$D:$D,S$11,収穫記録!$I:$I,$I$5,収穫記録!$J:$J,$I$6,収穫記録!$F:$F,$H334,収穫記録!$B:$B,"&gt;="&amp;$I$3,収穫記録!$B:$B,"&lt;="&amp;$I$4)
/_xlfn.UNIQUE(_xlfn._xlws.FILTER($G:$G,$F:$F=$I$7))
/IF($I$8="総計",1,$J334/10)
),0)</f>
        <v/>
      </c>
      <c r="T334" s="58" t="str" cm="1">
        <f t="array" ref="T334">IFERROR(
IF(OR(T$11="",$H334=""),"",
SUMIFS(収穫記録!$P:$P,収穫記録!$D:$D,T$11,収穫記録!$I:$I,$I$5,収穫記録!$J:$J,$I$6,収穫記録!$F:$F,$H334,収穫記録!$B:$B,"&gt;="&amp;$I$3,収穫記録!$B:$B,"&lt;="&amp;$I$4)
/_xlfn.UNIQUE(_xlfn._xlws.FILTER($G:$G,$F:$F=$I$7))
/IF($I$8="総計",1,$J334/10)
),0)</f>
        <v/>
      </c>
      <c r="U334" s="58" t="str" cm="1">
        <f t="array" ref="U334">IFERROR(
IF(OR(U$11="",$H334=""),"",
SUMIFS(収穫記録!$P:$P,収穫記録!$D:$D,U$11,収穫記録!$I:$I,$I$5,収穫記録!$J:$J,$I$6,収穫記録!$F:$F,$H334,収穫記録!$B:$B,"&gt;="&amp;$I$3,収穫記録!$B:$B,"&lt;="&amp;$I$4)
/_xlfn.UNIQUE(_xlfn._xlws.FILTER($G:$G,$F:$F=$I$7))
/IF($I$8="総計",1,$J334/10)
),0)</f>
        <v/>
      </c>
      <c r="V334" s="58" t="str" cm="1">
        <f t="array" ref="V334">IFERROR(
IF(OR(V$11="",$H334=""),"",
SUMIFS(収穫記録!$P:$P,収穫記録!$D:$D,V$11,収穫記録!$I:$I,$I$5,収穫記録!$J:$J,$I$6,収穫記録!$F:$F,$H334,収穫記録!$B:$B,"&gt;="&amp;$I$3,収穫記録!$B:$B,"&lt;="&amp;$I$4)
/_xlfn.UNIQUE(_xlfn._xlws.FILTER($G:$G,$F:$F=$I$7))
/IF($I$8="総計",1,$J334/10)
),0)</f>
        <v/>
      </c>
      <c r="W334" s="58" t="str" cm="1">
        <f t="array" ref="W334">IFERROR(
IF(OR(W$11="",$H334=""),"",
SUMIFS(収穫記録!$P:$P,収穫記録!$D:$D,W$11,収穫記録!$I:$I,$I$5,収穫記録!$J:$J,$I$6,収穫記録!$F:$F,$H334,収穫記録!$B:$B,"&gt;="&amp;$I$3,収穫記録!$B:$B,"&lt;="&amp;$I$4)
/_xlfn.UNIQUE(_xlfn._xlws.FILTER($G:$G,$F:$F=$I$7))
/IF($I$8="総計",1,$J334/10)
),0)</f>
        <v/>
      </c>
    </row>
    <row r="335" spans="8:23">
      <c r="H335" s="27"/>
      <c r="I335" s="30"/>
      <c r="J335" s="57"/>
      <c r="K335" s="46" t="str">
        <f t="shared" si="5"/>
        <v/>
      </c>
      <c r="L335" s="47" cm="1">
        <f t="array" ref="L335">IFERROR(
IF(OR(L$11="",$H335=""),"",
SUMIFS(収穫記録!$P:$P,収穫記録!$D:$D,L$11,収穫記録!$I:$I,$I$5,収穫記録!$J:$J,$I$6,収穫記録!$F:$F,$H335,収穫記録!$B:$B,"&gt;="&amp;$I$3,収穫記録!$B:$B,"&lt;="&amp;$I$4)
/_xlfn.UNIQUE(_xlfn._xlws.FILTER($G:$G,$F:$F=$I$7))
/IF($I$8="総計",1,$J335/10)
),0)</f>
        <v>0</v>
      </c>
      <c r="M335" s="58" t="str" cm="1">
        <f t="array" ref="M335">IFERROR(
IF(OR(M$11="",$H335=""),"",
SUMIFS(収穫記録!$P:$P,収穫記録!$D:$D,M$11,収穫記録!$I:$I,$I$5,収穫記録!$J:$J,$I$6,収穫記録!$F:$F,$H335,収穫記録!$B:$B,"&gt;="&amp;$I$3,収穫記録!$B:$B,"&lt;="&amp;$I$4)
/_xlfn.UNIQUE(_xlfn._xlws.FILTER($G:$G,$F:$F=$I$7))
/IF($I$8="総計",1,$J335/10)
),0)</f>
        <v/>
      </c>
      <c r="N335" s="58" t="str" cm="1">
        <f t="array" ref="N335">IFERROR(
IF(OR(N$11="",$H335=""),"",
SUMIFS(収穫記録!$P:$P,収穫記録!$D:$D,N$11,収穫記録!$I:$I,$I$5,収穫記録!$J:$J,$I$6,収穫記録!$F:$F,$H335,収穫記録!$B:$B,"&gt;="&amp;$I$3,収穫記録!$B:$B,"&lt;="&amp;$I$4)
/_xlfn.UNIQUE(_xlfn._xlws.FILTER($G:$G,$F:$F=$I$7))
/IF($I$8="総計",1,$J335/10)
),0)</f>
        <v/>
      </c>
      <c r="O335" s="58" t="str" cm="1">
        <f t="array" ref="O335">IFERROR(
IF(OR(O$11="",$H335=""),"",
SUMIFS(収穫記録!$P:$P,収穫記録!$D:$D,O$11,収穫記録!$I:$I,$I$5,収穫記録!$J:$J,$I$6,収穫記録!$F:$F,$H335,収穫記録!$B:$B,"&gt;="&amp;$I$3,収穫記録!$B:$B,"&lt;="&amp;$I$4)
/_xlfn.UNIQUE(_xlfn._xlws.FILTER($G:$G,$F:$F=$I$7))
/IF($I$8="総計",1,$J335/10)
),0)</f>
        <v/>
      </c>
      <c r="P335" s="58" t="str" cm="1">
        <f t="array" ref="P335">IFERROR(
IF(OR(P$11="",$H335=""),"",
SUMIFS(収穫記録!$P:$P,収穫記録!$D:$D,P$11,収穫記録!$I:$I,$I$5,収穫記録!$J:$J,$I$6,収穫記録!$F:$F,$H335,収穫記録!$B:$B,"&gt;="&amp;$I$3,収穫記録!$B:$B,"&lt;="&amp;$I$4)
/_xlfn.UNIQUE(_xlfn._xlws.FILTER($G:$G,$F:$F=$I$7))
/IF($I$8="総計",1,$J335/10)
),0)</f>
        <v/>
      </c>
      <c r="Q335" s="58" t="str" cm="1">
        <f t="array" ref="Q335">IFERROR(
IF(OR(Q$11="",$H335=""),"",
SUMIFS(収穫記録!$P:$P,収穫記録!$D:$D,Q$11,収穫記録!$I:$I,$I$5,収穫記録!$J:$J,$I$6,収穫記録!$F:$F,$H335,収穫記録!$B:$B,"&gt;="&amp;$I$3,収穫記録!$B:$B,"&lt;="&amp;$I$4)
/_xlfn.UNIQUE(_xlfn._xlws.FILTER($G:$G,$F:$F=$I$7))
/IF($I$8="総計",1,$J335/10)
),0)</f>
        <v/>
      </c>
      <c r="R335" s="58" t="str" cm="1">
        <f t="array" ref="R335">IFERROR(
IF(OR(R$11="",$H335=""),"",
SUMIFS(収穫記録!$P:$P,収穫記録!$D:$D,R$11,収穫記録!$I:$I,$I$5,収穫記録!$J:$J,$I$6,収穫記録!$F:$F,$H335,収穫記録!$B:$B,"&gt;="&amp;$I$3,収穫記録!$B:$B,"&lt;="&amp;$I$4)
/_xlfn.UNIQUE(_xlfn._xlws.FILTER($G:$G,$F:$F=$I$7))
/IF($I$8="総計",1,$J335/10)
),0)</f>
        <v/>
      </c>
      <c r="S335" s="58" t="str" cm="1">
        <f t="array" ref="S335">IFERROR(
IF(OR(S$11="",$H335=""),"",
SUMIFS(収穫記録!$P:$P,収穫記録!$D:$D,S$11,収穫記録!$I:$I,$I$5,収穫記録!$J:$J,$I$6,収穫記録!$F:$F,$H335,収穫記録!$B:$B,"&gt;="&amp;$I$3,収穫記録!$B:$B,"&lt;="&amp;$I$4)
/_xlfn.UNIQUE(_xlfn._xlws.FILTER($G:$G,$F:$F=$I$7))
/IF($I$8="総計",1,$J335/10)
),0)</f>
        <v/>
      </c>
      <c r="T335" s="58" t="str" cm="1">
        <f t="array" ref="T335">IFERROR(
IF(OR(T$11="",$H335=""),"",
SUMIFS(収穫記録!$P:$P,収穫記録!$D:$D,T$11,収穫記録!$I:$I,$I$5,収穫記録!$J:$J,$I$6,収穫記録!$F:$F,$H335,収穫記録!$B:$B,"&gt;="&amp;$I$3,収穫記録!$B:$B,"&lt;="&amp;$I$4)
/_xlfn.UNIQUE(_xlfn._xlws.FILTER($G:$G,$F:$F=$I$7))
/IF($I$8="総計",1,$J335/10)
),0)</f>
        <v/>
      </c>
      <c r="U335" s="58" t="str" cm="1">
        <f t="array" ref="U335">IFERROR(
IF(OR(U$11="",$H335=""),"",
SUMIFS(収穫記録!$P:$P,収穫記録!$D:$D,U$11,収穫記録!$I:$I,$I$5,収穫記録!$J:$J,$I$6,収穫記録!$F:$F,$H335,収穫記録!$B:$B,"&gt;="&amp;$I$3,収穫記録!$B:$B,"&lt;="&amp;$I$4)
/_xlfn.UNIQUE(_xlfn._xlws.FILTER($G:$G,$F:$F=$I$7))
/IF($I$8="総計",1,$J335/10)
),0)</f>
        <v/>
      </c>
      <c r="V335" s="58" t="str" cm="1">
        <f t="array" ref="V335">IFERROR(
IF(OR(V$11="",$H335=""),"",
SUMIFS(収穫記録!$P:$P,収穫記録!$D:$D,V$11,収穫記録!$I:$I,$I$5,収穫記録!$J:$J,$I$6,収穫記録!$F:$F,$H335,収穫記録!$B:$B,"&gt;="&amp;$I$3,収穫記録!$B:$B,"&lt;="&amp;$I$4)
/_xlfn.UNIQUE(_xlfn._xlws.FILTER($G:$G,$F:$F=$I$7))
/IF($I$8="総計",1,$J335/10)
),0)</f>
        <v/>
      </c>
      <c r="W335" s="58" t="str" cm="1">
        <f t="array" ref="W335">IFERROR(
IF(OR(W$11="",$H335=""),"",
SUMIFS(収穫記録!$P:$P,収穫記録!$D:$D,W$11,収穫記録!$I:$I,$I$5,収穫記録!$J:$J,$I$6,収穫記録!$F:$F,$H335,収穫記録!$B:$B,"&gt;="&amp;$I$3,収穫記録!$B:$B,"&lt;="&amp;$I$4)
/_xlfn.UNIQUE(_xlfn._xlws.FILTER($G:$G,$F:$F=$I$7))
/IF($I$8="総計",1,$J335/10)
),0)</f>
        <v/>
      </c>
    </row>
    <row r="336" spans="8:23">
      <c r="H336" s="27"/>
      <c r="I336" s="30"/>
      <c r="J336" s="57"/>
      <c r="K336" s="46" t="str">
        <f t="shared" si="5"/>
        <v/>
      </c>
      <c r="L336" s="47" cm="1">
        <f t="array" ref="L336">IFERROR(
IF(OR(L$11="",$H336=""),"",
SUMIFS(収穫記録!$P:$P,収穫記録!$D:$D,L$11,収穫記録!$I:$I,$I$5,収穫記録!$J:$J,$I$6,収穫記録!$F:$F,$H336,収穫記録!$B:$B,"&gt;="&amp;$I$3,収穫記録!$B:$B,"&lt;="&amp;$I$4)
/_xlfn.UNIQUE(_xlfn._xlws.FILTER($G:$G,$F:$F=$I$7))
/IF($I$8="総計",1,$J336/10)
),0)</f>
        <v>0</v>
      </c>
      <c r="M336" s="58" t="str" cm="1">
        <f t="array" ref="M336">IFERROR(
IF(OR(M$11="",$H336=""),"",
SUMIFS(収穫記録!$P:$P,収穫記録!$D:$D,M$11,収穫記録!$I:$I,$I$5,収穫記録!$J:$J,$I$6,収穫記録!$F:$F,$H336,収穫記録!$B:$B,"&gt;="&amp;$I$3,収穫記録!$B:$B,"&lt;="&amp;$I$4)
/_xlfn.UNIQUE(_xlfn._xlws.FILTER($G:$G,$F:$F=$I$7))
/IF($I$8="総計",1,$J336/10)
),0)</f>
        <v/>
      </c>
      <c r="N336" s="58" t="str" cm="1">
        <f t="array" ref="N336">IFERROR(
IF(OR(N$11="",$H336=""),"",
SUMIFS(収穫記録!$P:$P,収穫記録!$D:$D,N$11,収穫記録!$I:$I,$I$5,収穫記録!$J:$J,$I$6,収穫記録!$F:$F,$H336,収穫記録!$B:$B,"&gt;="&amp;$I$3,収穫記録!$B:$B,"&lt;="&amp;$I$4)
/_xlfn.UNIQUE(_xlfn._xlws.FILTER($G:$G,$F:$F=$I$7))
/IF($I$8="総計",1,$J336/10)
),0)</f>
        <v/>
      </c>
      <c r="O336" s="58" t="str" cm="1">
        <f t="array" ref="O336">IFERROR(
IF(OR(O$11="",$H336=""),"",
SUMIFS(収穫記録!$P:$P,収穫記録!$D:$D,O$11,収穫記録!$I:$I,$I$5,収穫記録!$J:$J,$I$6,収穫記録!$F:$F,$H336,収穫記録!$B:$B,"&gt;="&amp;$I$3,収穫記録!$B:$B,"&lt;="&amp;$I$4)
/_xlfn.UNIQUE(_xlfn._xlws.FILTER($G:$G,$F:$F=$I$7))
/IF($I$8="総計",1,$J336/10)
),0)</f>
        <v/>
      </c>
      <c r="P336" s="58" t="str" cm="1">
        <f t="array" ref="P336">IFERROR(
IF(OR(P$11="",$H336=""),"",
SUMIFS(収穫記録!$P:$P,収穫記録!$D:$D,P$11,収穫記録!$I:$I,$I$5,収穫記録!$J:$J,$I$6,収穫記録!$F:$F,$H336,収穫記録!$B:$B,"&gt;="&amp;$I$3,収穫記録!$B:$B,"&lt;="&amp;$I$4)
/_xlfn.UNIQUE(_xlfn._xlws.FILTER($G:$G,$F:$F=$I$7))
/IF($I$8="総計",1,$J336/10)
),0)</f>
        <v/>
      </c>
      <c r="Q336" s="58" t="str" cm="1">
        <f t="array" ref="Q336">IFERROR(
IF(OR(Q$11="",$H336=""),"",
SUMIFS(収穫記録!$P:$P,収穫記録!$D:$D,Q$11,収穫記録!$I:$I,$I$5,収穫記録!$J:$J,$I$6,収穫記録!$F:$F,$H336,収穫記録!$B:$B,"&gt;="&amp;$I$3,収穫記録!$B:$B,"&lt;="&amp;$I$4)
/_xlfn.UNIQUE(_xlfn._xlws.FILTER($G:$G,$F:$F=$I$7))
/IF($I$8="総計",1,$J336/10)
),0)</f>
        <v/>
      </c>
      <c r="R336" s="58" t="str" cm="1">
        <f t="array" ref="R336">IFERROR(
IF(OR(R$11="",$H336=""),"",
SUMIFS(収穫記録!$P:$P,収穫記録!$D:$D,R$11,収穫記録!$I:$I,$I$5,収穫記録!$J:$J,$I$6,収穫記録!$F:$F,$H336,収穫記録!$B:$B,"&gt;="&amp;$I$3,収穫記録!$B:$B,"&lt;="&amp;$I$4)
/_xlfn.UNIQUE(_xlfn._xlws.FILTER($G:$G,$F:$F=$I$7))
/IF($I$8="総計",1,$J336/10)
),0)</f>
        <v/>
      </c>
      <c r="S336" s="58" t="str" cm="1">
        <f t="array" ref="S336">IFERROR(
IF(OR(S$11="",$H336=""),"",
SUMIFS(収穫記録!$P:$P,収穫記録!$D:$D,S$11,収穫記録!$I:$I,$I$5,収穫記録!$J:$J,$I$6,収穫記録!$F:$F,$H336,収穫記録!$B:$B,"&gt;="&amp;$I$3,収穫記録!$B:$B,"&lt;="&amp;$I$4)
/_xlfn.UNIQUE(_xlfn._xlws.FILTER($G:$G,$F:$F=$I$7))
/IF($I$8="総計",1,$J336/10)
),0)</f>
        <v/>
      </c>
      <c r="T336" s="58" t="str" cm="1">
        <f t="array" ref="T336">IFERROR(
IF(OR(T$11="",$H336=""),"",
SUMIFS(収穫記録!$P:$P,収穫記録!$D:$D,T$11,収穫記録!$I:$I,$I$5,収穫記録!$J:$J,$I$6,収穫記録!$F:$F,$H336,収穫記録!$B:$B,"&gt;="&amp;$I$3,収穫記録!$B:$B,"&lt;="&amp;$I$4)
/_xlfn.UNIQUE(_xlfn._xlws.FILTER($G:$G,$F:$F=$I$7))
/IF($I$8="総計",1,$J336/10)
),0)</f>
        <v/>
      </c>
      <c r="U336" s="58" t="str" cm="1">
        <f t="array" ref="U336">IFERROR(
IF(OR(U$11="",$H336=""),"",
SUMIFS(収穫記録!$P:$P,収穫記録!$D:$D,U$11,収穫記録!$I:$I,$I$5,収穫記録!$J:$J,$I$6,収穫記録!$F:$F,$H336,収穫記録!$B:$B,"&gt;="&amp;$I$3,収穫記録!$B:$B,"&lt;="&amp;$I$4)
/_xlfn.UNIQUE(_xlfn._xlws.FILTER($G:$G,$F:$F=$I$7))
/IF($I$8="総計",1,$J336/10)
),0)</f>
        <v/>
      </c>
      <c r="V336" s="58" t="str" cm="1">
        <f t="array" ref="V336">IFERROR(
IF(OR(V$11="",$H336=""),"",
SUMIFS(収穫記録!$P:$P,収穫記録!$D:$D,V$11,収穫記録!$I:$I,$I$5,収穫記録!$J:$J,$I$6,収穫記録!$F:$F,$H336,収穫記録!$B:$B,"&gt;="&amp;$I$3,収穫記録!$B:$B,"&lt;="&amp;$I$4)
/_xlfn.UNIQUE(_xlfn._xlws.FILTER($G:$G,$F:$F=$I$7))
/IF($I$8="総計",1,$J336/10)
),0)</f>
        <v/>
      </c>
      <c r="W336" s="58" t="str" cm="1">
        <f t="array" ref="W336">IFERROR(
IF(OR(W$11="",$H336=""),"",
SUMIFS(収穫記録!$P:$P,収穫記録!$D:$D,W$11,収穫記録!$I:$I,$I$5,収穫記録!$J:$J,$I$6,収穫記録!$F:$F,$H336,収穫記録!$B:$B,"&gt;="&amp;$I$3,収穫記録!$B:$B,"&lt;="&amp;$I$4)
/_xlfn.UNIQUE(_xlfn._xlws.FILTER($G:$G,$F:$F=$I$7))
/IF($I$8="総計",1,$J336/10)
),0)</f>
        <v/>
      </c>
    </row>
    <row r="337" spans="8:23">
      <c r="H337" s="27"/>
      <c r="I337" s="30"/>
      <c r="J337" s="57"/>
      <c r="K337" s="46" t="str">
        <f t="shared" si="5"/>
        <v/>
      </c>
      <c r="L337" s="47" cm="1">
        <f t="array" ref="L337">IFERROR(
IF(OR(L$11="",$H337=""),"",
SUMIFS(収穫記録!$P:$P,収穫記録!$D:$D,L$11,収穫記録!$I:$I,$I$5,収穫記録!$J:$J,$I$6,収穫記録!$F:$F,$H337,収穫記録!$B:$B,"&gt;="&amp;$I$3,収穫記録!$B:$B,"&lt;="&amp;$I$4)
/_xlfn.UNIQUE(_xlfn._xlws.FILTER($G:$G,$F:$F=$I$7))
/IF($I$8="総計",1,$J337/10)
),0)</f>
        <v>0</v>
      </c>
      <c r="M337" s="58" t="str" cm="1">
        <f t="array" ref="M337">IFERROR(
IF(OR(M$11="",$H337=""),"",
SUMIFS(収穫記録!$P:$P,収穫記録!$D:$D,M$11,収穫記録!$I:$I,$I$5,収穫記録!$J:$J,$I$6,収穫記録!$F:$F,$H337,収穫記録!$B:$B,"&gt;="&amp;$I$3,収穫記録!$B:$B,"&lt;="&amp;$I$4)
/_xlfn.UNIQUE(_xlfn._xlws.FILTER($G:$G,$F:$F=$I$7))
/IF($I$8="総計",1,$J337/10)
),0)</f>
        <v/>
      </c>
      <c r="N337" s="58" t="str" cm="1">
        <f t="array" ref="N337">IFERROR(
IF(OR(N$11="",$H337=""),"",
SUMIFS(収穫記録!$P:$P,収穫記録!$D:$D,N$11,収穫記録!$I:$I,$I$5,収穫記録!$J:$J,$I$6,収穫記録!$F:$F,$H337,収穫記録!$B:$B,"&gt;="&amp;$I$3,収穫記録!$B:$B,"&lt;="&amp;$I$4)
/_xlfn.UNIQUE(_xlfn._xlws.FILTER($G:$G,$F:$F=$I$7))
/IF($I$8="総計",1,$J337/10)
),0)</f>
        <v/>
      </c>
      <c r="O337" s="58" t="str" cm="1">
        <f t="array" ref="O337">IFERROR(
IF(OR(O$11="",$H337=""),"",
SUMIFS(収穫記録!$P:$P,収穫記録!$D:$D,O$11,収穫記録!$I:$I,$I$5,収穫記録!$J:$J,$I$6,収穫記録!$F:$F,$H337,収穫記録!$B:$B,"&gt;="&amp;$I$3,収穫記録!$B:$B,"&lt;="&amp;$I$4)
/_xlfn.UNIQUE(_xlfn._xlws.FILTER($G:$G,$F:$F=$I$7))
/IF($I$8="総計",1,$J337/10)
),0)</f>
        <v/>
      </c>
      <c r="P337" s="58" t="str" cm="1">
        <f t="array" ref="P337">IFERROR(
IF(OR(P$11="",$H337=""),"",
SUMIFS(収穫記録!$P:$P,収穫記録!$D:$D,P$11,収穫記録!$I:$I,$I$5,収穫記録!$J:$J,$I$6,収穫記録!$F:$F,$H337,収穫記録!$B:$B,"&gt;="&amp;$I$3,収穫記録!$B:$B,"&lt;="&amp;$I$4)
/_xlfn.UNIQUE(_xlfn._xlws.FILTER($G:$G,$F:$F=$I$7))
/IF($I$8="総計",1,$J337/10)
),0)</f>
        <v/>
      </c>
      <c r="Q337" s="58" t="str" cm="1">
        <f t="array" ref="Q337">IFERROR(
IF(OR(Q$11="",$H337=""),"",
SUMIFS(収穫記録!$P:$P,収穫記録!$D:$D,Q$11,収穫記録!$I:$I,$I$5,収穫記録!$J:$J,$I$6,収穫記録!$F:$F,$H337,収穫記録!$B:$B,"&gt;="&amp;$I$3,収穫記録!$B:$B,"&lt;="&amp;$I$4)
/_xlfn.UNIQUE(_xlfn._xlws.FILTER($G:$G,$F:$F=$I$7))
/IF($I$8="総計",1,$J337/10)
),0)</f>
        <v/>
      </c>
      <c r="R337" s="58" t="str" cm="1">
        <f t="array" ref="R337">IFERROR(
IF(OR(R$11="",$H337=""),"",
SUMIFS(収穫記録!$P:$P,収穫記録!$D:$D,R$11,収穫記録!$I:$I,$I$5,収穫記録!$J:$J,$I$6,収穫記録!$F:$F,$H337,収穫記録!$B:$B,"&gt;="&amp;$I$3,収穫記録!$B:$B,"&lt;="&amp;$I$4)
/_xlfn.UNIQUE(_xlfn._xlws.FILTER($G:$G,$F:$F=$I$7))
/IF($I$8="総計",1,$J337/10)
),0)</f>
        <v/>
      </c>
      <c r="S337" s="58" t="str" cm="1">
        <f t="array" ref="S337">IFERROR(
IF(OR(S$11="",$H337=""),"",
SUMIFS(収穫記録!$P:$P,収穫記録!$D:$D,S$11,収穫記録!$I:$I,$I$5,収穫記録!$J:$J,$I$6,収穫記録!$F:$F,$H337,収穫記録!$B:$B,"&gt;="&amp;$I$3,収穫記録!$B:$B,"&lt;="&amp;$I$4)
/_xlfn.UNIQUE(_xlfn._xlws.FILTER($G:$G,$F:$F=$I$7))
/IF($I$8="総計",1,$J337/10)
),0)</f>
        <v/>
      </c>
      <c r="T337" s="58" t="str" cm="1">
        <f t="array" ref="T337">IFERROR(
IF(OR(T$11="",$H337=""),"",
SUMIFS(収穫記録!$P:$P,収穫記録!$D:$D,T$11,収穫記録!$I:$I,$I$5,収穫記録!$J:$J,$I$6,収穫記録!$F:$F,$H337,収穫記録!$B:$B,"&gt;="&amp;$I$3,収穫記録!$B:$B,"&lt;="&amp;$I$4)
/_xlfn.UNIQUE(_xlfn._xlws.FILTER($G:$G,$F:$F=$I$7))
/IF($I$8="総計",1,$J337/10)
),0)</f>
        <v/>
      </c>
      <c r="U337" s="58" t="str" cm="1">
        <f t="array" ref="U337">IFERROR(
IF(OR(U$11="",$H337=""),"",
SUMIFS(収穫記録!$P:$P,収穫記録!$D:$D,U$11,収穫記録!$I:$I,$I$5,収穫記録!$J:$J,$I$6,収穫記録!$F:$F,$H337,収穫記録!$B:$B,"&gt;="&amp;$I$3,収穫記録!$B:$B,"&lt;="&amp;$I$4)
/_xlfn.UNIQUE(_xlfn._xlws.FILTER($G:$G,$F:$F=$I$7))
/IF($I$8="総計",1,$J337/10)
),0)</f>
        <v/>
      </c>
      <c r="V337" s="58" t="str" cm="1">
        <f t="array" ref="V337">IFERROR(
IF(OR(V$11="",$H337=""),"",
SUMIFS(収穫記録!$P:$P,収穫記録!$D:$D,V$11,収穫記録!$I:$I,$I$5,収穫記録!$J:$J,$I$6,収穫記録!$F:$F,$H337,収穫記録!$B:$B,"&gt;="&amp;$I$3,収穫記録!$B:$B,"&lt;="&amp;$I$4)
/_xlfn.UNIQUE(_xlfn._xlws.FILTER($G:$G,$F:$F=$I$7))
/IF($I$8="総計",1,$J337/10)
),0)</f>
        <v/>
      </c>
      <c r="W337" s="58" t="str" cm="1">
        <f t="array" ref="W337">IFERROR(
IF(OR(W$11="",$H337=""),"",
SUMIFS(収穫記録!$P:$P,収穫記録!$D:$D,W$11,収穫記録!$I:$I,$I$5,収穫記録!$J:$J,$I$6,収穫記録!$F:$F,$H337,収穫記録!$B:$B,"&gt;="&amp;$I$3,収穫記録!$B:$B,"&lt;="&amp;$I$4)
/_xlfn.UNIQUE(_xlfn._xlws.FILTER($G:$G,$F:$F=$I$7))
/IF($I$8="総計",1,$J337/10)
),0)</f>
        <v/>
      </c>
    </row>
    <row r="338" spans="8:23">
      <c r="H338" s="27"/>
      <c r="I338" s="30"/>
      <c r="J338" s="57"/>
      <c r="K338" s="46" t="str">
        <f t="shared" si="5"/>
        <v/>
      </c>
      <c r="L338" s="47" cm="1">
        <f t="array" ref="L338">IFERROR(
IF(OR(L$11="",$H338=""),"",
SUMIFS(収穫記録!$P:$P,収穫記録!$D:$D,L$11,収穫記録!$I:$I,$I$5,収穫記録!$J:$J,$I$6,収穫記録!$F:$F,$H338,収穫記録!$B:$B,"&gt;="&amp;$I$3,収穫記録!$B:$B,"&lt;="&amp;$I$4)
/_xlfn.UNIQUE(_xlfn._xlws.FILTER($G:$G,$F:$F=$I$7))
/IF($I$8="総計",1,$J338/10)
),0)</f>
        <v>0</v>
      </c>
      <c r="M338" s="58" t="str" cm="1">
        <f t="array" ref="M338">IFERROR(
IF(OR(M$11="",$H338=""),"",
SUMIFS(収穫記録!$P:$P,収穫記録!$D:$D,M$11,収穫記録!$I:$I,$I$5,収穫記録!$J:$J,$I$6,収穫記録!$F:$F,$H338,収穫記録!$B:$B,"&gt;="&amp;$I$3,収穫記録!$B:$B,"&lt;="&amp;$I$4)
/_xlfn.UNIQUE(_xlfn._xlws.FILTER($G:$G,$F:$F=$I$7))
/IF($I$8="総計",1,$J338/10)
),0)</f>
        <v/>
      </c>
      <c r="N338" s="58" t="str" cm="1">
        <f t="array" ref="N338">IFERROR(
IF(OR(N$11="",$H338=""),"",
SUMIFS(収穫記録!$P:$P,収穫記録!$D:$D,N$11,収穫記録!$I:$I,$I$5,収穫記録!$J:$J,$I$6,収穫記録!$F:$F,$H338,収穫記録!$B:$B,"&gt;="&amp;$I$3,収穫記録!$B:$B,"&lt;="&amp;$I$4)
/_xlfn.UNIQUE(_xlfn._xlws.FILTER($G:$G,$F:$F=$I$7))
/IF($I$8="総計",1,$J338/10)
),0)</f>
        <v/>
      </c>
      <c r="O338" s="58" t="str" cm="1">
        <f t="array" ref="O338">IFERROR(
IF(OR(O$11="",$H338=""),"",
SUMIFS(収穫記録!$P:$P,収穫記録!$D:$D,O$11,収穫記録!$I:$I,$I$5,収穫記録!$J:$J,$I$6,収穫記録!$F:$F,$H338,収穫記録!$B:$B,"&gt;="&amp;$I$3,収穫記録!$B:$B,"&lt;="&amp;$I$4)
/_xlfn.UNIQUE(_xlfn._xlws.FILTER($G:$G,$F:$F=$I$7))
/IF($I$8="総計",1,$J338/10)
),0)</f>
        <v/>
      </c>
      <c r="P338" s="58" t="str" cm="1">
        <f t="array" ref="P338">IFERROR(
IF(OR(P$11="",$H338=""),"",
SUMIFS(収穫記録!$P:$P,収穫記録!$D:$D,P$11,収穫記録!$I:$I,$I$5,収穫記録!$J:$J,$I$6,収穫記録!$F:$F,$H338,収穫記録!$B:$B,"&gt;="&amp;$I$3,収穫記録!$B:$B,"&lt;="&amp;$I$4)
/_xlfn.UNIQUE(_xlfn._xlws.FILTER($G:$G,$F:$F=$I$7))
/IF($I$8="総計",1,$J338/10)
),0)</f>
        <v/>
      </c>
      <c r="Q338" s="58" t="str" cm="1">
        <f t="array" ref="Q338">IFERROR(
IF(OR(Q$11="",$H338=""),"",
SUMIFS(収穫記録!$P:$P,収穫記録!$D:$D,Q$11,収穫記録!$I:$I,$I$5,収穫記録!$J:$J,$I$6,収穫記録!$F:$F,$H338,収穫記録!$B:$B,"&gt;="&amp;$I$3,収穫記録!$B:$B,"&lt;="&amp;$I$4)
/_xlfn.UNIQUE(_xlfn._xlws.FILTER($G:$G,$F:$F=$I$7))
/IF($I$8="総計",1,$J338/10)
),0)</f>
        <v/>
      </c>
      <c r="R338" s="58" t="str" cm="1">
        <f t="array" ref="R338">IFERROR(
IF(OR(R$11="",$H338=""),"",
SUMIFS(収穫記録!$P:$P,収穫記録!$D:$D,R$11,収穫記録!$I:$I,$I$5,収穫記録!$J:$J,$I$6,収穫記録!$F:$F,$H338,収穫記録!$B:$B,"&gt;="&amp;$I$3,収穫記録!$B:$B,"&lt;="&amp;$I$4)
/_xlfn.UNIQUE(_xlfn._xlws.FILTER($G:$G,$F:$F=$I$7))
/IF($I$8="総計",1,$J338/10)
),0)</f>
        <v/>
      </c>
      <c r="S338" s="58" t="str" cm="1">
        <f t="array" ref="S338">IFERROR(
IF(OR(S$11="",$H338=""),"",
SUMIFS(収穫記録!$P:$P,収穫記録!$D:$D,S$11,収穫記録!$I:$I,$I$5,収穫記録!$J:$J,$I$6,収穫記録!$F:$F,$H338,収穫記録!$B:$B,"&gt;="&amp;$I$3,収穫記録!$B:$B,"&lt;="&amp;$I$4)
/_xlfn.UNIQUE(_xlfn._xlws.FILTER($G:$G,$F:$F=$I$7))
/IF($I$8="総計",1,$J338/10)
),0)</f>
        <v/>
      </c>
      <c r="T338" s="58" t="str" cm="1">
        <f t="array" ref="T338">IFERROR(
IF(OR(T$11="",$H338=""),"",
SUMIFS(収穫記録!$P:$P,収穫記録!$D:$D,T$11,収穫記録!$I:$I,$I$5,収穫記録!$J:$J,$I$6,収穫記録!$F:$F,$H338,収穫記録!$B:$B,"&gt;="&amp;$I$3,収穫記録!$B:$B,"&lt;="&amp;$I$4)
/_xlfn.UNIQUE(_xlfn._xlws.FILTER($G:$G,$F:$F=$I$7))
/IF($I$8="総計",1,$J338/10)
),0)</f>
        <v/>
      </c>
      <c r="U338" s="58" t="str" cm="1">
        <f t="array" ref="U338">IFERROR(
IF(OR(U$11="",$H338=""),"",
SUMIFS(収穫記録!$P:$P,収穫記録!$D:$D,U$11,収穫記録!$I:$I,$I$5,収穫記録!$J:$J,$I$6,収穫記録!$F:$F,$H338,収穫記録!$B:$B,"&gt;="&amp;$I$3,収穫記録!$B:$B,"&lt;="&amp;$I$4)
/_xlfn.UNIQUE(_xlfn._xlws.FILTER($G:$G,$F:$F=$I$7))
/IF($I$8="総計",1,$J338/10)
),0)</f>
        <v/>
      </c>
      <c r="V338" s="58" t="str" cm="1">
        <f t="array" ref="V338">IFERROR(
IF(OR(V$11="",$H338=""),"",
SUMIFS(収穫記録!$P:$P,収穫記録!$D:$D,V$11,収穫記録!$I:$I,$I$5,収穫記録!$J:$J,$I$6,収穫記録!$F:$F,$H338,収穫記録!$B:$B,"&gt;="&amp;$I$3,収穫記録!$B:$B,"&lt;="&amp;$I$4)
/_xlfn.UNIQUE(_xlfn._xlws.FILTER($G:$G,$F:$F=$I$7))
/IF($I$8="総計",1,$J338/10)
),0)</f>
        <v/>
      </c>
      <c r="W338" s="58" t="str" cm="1">
        <f t="array" ref="W338">IFERROR(
IF(OR(W$11="",$H338=""),"",
SUMIFS(収穫記録!$P:$P,収穫記録!$D:$D,W$11,収穫記録!$I:$I,$I$5,収穫記録!$J:$J,$I$6,収穫記録!$F:$F,$H338,収穫記録!$B:$B,"&gt;="&amp;$I$3,収穫記録!$B:$B,"&lt;="&amp;$I$4)
/_xlfn.UNIQUE(_xlfn._xlws.FILTER($G:$G,$F:$F=$I$7))
/IF($I$8="総計",1,$J338/10)
),0)</f>
        <v/>
      </c>
    </row>
    <row r="339" spans="8:23">
      <c r="H339" s="27"/>
      <c r="I339" s="30"/>
      <c r="J339" s="57"/>
      <c r="K339" s="46" t="str">
        <f t="shared" si="5"/>
        <v/>
      </c>
      <c r="L339" s="47" cm="1">
        <f t="array" ref="L339">IFERROR(
IF(OR(L$11="",$H339=""),"",
SUMIFS(収穫記録!$P:$P,収穫記録!$D:$D,L$11,収穫記録!$I:$I,$I$5,収穫記録!$J:$J,$I$6,収穫記録!$F:$F,$H339,収穫記録!$B:$B,"&gt;="&amp;$I$3,収穫記録!$B:$B,"&lt;="&amp;$I$4)
/_xlfn.UNIQUE(_xlfn._xlws.FILTER($G:$G,$F:$F=$I$7))
/IF($I$8="総計",1,$J339/10)
),0)</f>
        <v>0</v>
      </c>
      <c r="M339" s="58" t="str" cm="1">
        <f t="array" ref="M339">IFERROR(
IF(OR(M$11="",$H339=""),"",
SUMIFS(収穫記録!$P:$P,収穫記録!$D:$D,M$11,収穫記録!$I:$I,$I$5,収穫記録!$J:$J,$I$6,収穫記録!$F:$F,$H339,収穫記録!$B:$B,"&gt;="&amp;$I$3,収穫記録!$B:$B,"&lt;="&amp;$I$4)
/_xlfn.UNIQUE(_xlfn._xlws.FILTER($G:$G,$F:$F=$I$7))
/IF($I$8="総計",1,$J339/10)
),0)</f>
        <v/>
      </c>
      <c r="N339" s="58" t="str" cm="1">
        <f t="array" ref="N339">IFERROR(
IF(OR(N$11="",$H339=""),"",
SUMIFS(収穫記録!$P:$P,収穫記録!$D:$D,N$11,収穫記録!$I:$I,$I$5,収穫記録!$J:$J,$I$6,収穫記録!$F:$F,$H339,収穫記録!$B:$B,"&gt;="&amp;$I$3,収穫記録!$B:$B,"&lt;="&amp;$I$4)
/_xlfn.UNIQUE(_xlfn._xlws.FILTER($G:$G,$F:$F=$I$7))
/IF($I$8="総計",1,$J339/10)
),0)</f>
        <v/>
      </c>
      <c r="O339" s="58" t="str" cm="1">
        <f t="array" ref="O339">IFERROR(
IF(OR(O$11="",$H339=""),"",
SUMIFS(収穫記録!$P:$P,収穫記録!$D:$D,O$11,収穫記録!$I:$I,$I$5,収穫記録!$J:$J,$I$6,収穫記録!$F:$F,$H339,収穫記録!$B:$B,"&gt;="&amp;$I$3,収穫記録!$B:$B,"&lt;="&amp;$I$4)
/_xlfn.UNIQUE(_xlfn._xlws.FILTER($G:$G,$F:$F=$I$7))
/IF($I$8="総計",1,$J339/10)
),0)</f>
        <v/>
      </c>
      <c r="P339" s="58" t="str" cm="1">
        <f t="array" ref="P339">IFERROR(
IF(OR(P$11="",$H339=""),"",
SUMIFS(収穫記録!$P:$P,収穫記録!$D:$D,P$11,収穫記録!$I:$I,$I$5,収穫記録!$J:$J,$I$6,収穫記録!$F:$F,$H339,収穫記録!$B:$B,"&gt;="&amp;$I$3,収穫記録!$B:$B,"&lt;="&amp;$I$4)
/_xlfn.UNIQUE(_xlfn._xlws.FILTER($G:$G,$F:$F=$I$7))
/IF($I$8="総計",1,$J339/10)
),0)</f>
        <v/>
      </c>
      <c r="Q339" s="58" t="str" cm="1">
        <f t="array" ref="Q339">IFERROR(
IF(OR(Q$11="",$H339=""),"",
SUMIFS(収穫記録!$P:$P,収穫記録!$D:$D,Q$11,収穫記録!$I:$I,$I$5,収穫記録!$J:$J,$I$6,収穫記録!$F:$F,$H339,収穫記録!$B:$B,"&gt;="&amp;$I$3,収穫記録!$B:$B,"&lt;="&amp;$I$4)
/_xlfn.UNIQUE(_xlfn._xlws.FILTER($G:$G,$F:$F=$I$7))
/IF($I$8="総計",1,$J339/10)
),0)</f>
        <v/>
      </c>
      <c r="R339" s="58" t="str" cm="1">
        <f t="array" ref="R339">IFERROR(
IF(OR(R$11="",$H339=""),"",
SUMIFS(収穫記録!$P:$P,収穫記録!$D:$D,R$11,収穫記録!$I:$I,$I$5,収穫記録!$J:$J,$I$6,収穫記録!$F:$F,$H339,収穫記録!$B:$B,"&gt;="&amp;$I$3,収穫記録!$B:$B,"&lt;="&amp;$I$4)
/_xlfn.UNIQUE(_xlfn._xlws.FILTER($G:$G,$F:$F=$I$7))
/IF($I$8="総計",1,$J339/10)
),0)</f>
        <v/>
      </c>
      <c r="S339" s="58" t="str" cm="1">
        <f t="array" ref="S339">IFERROR(
IF(OR(S$11="",$H339=""),"",
SUMIFS(収穫記録!$P:$P,収穫記録!$D:$D,S$11,収穫記録!$I:$I,$I$5,収穫記録!$J:$J,$I$6,収穫記録!$F:$F,$H339,収穫記録!$B:$B,"&gt;="&amp;$I$3,収穫記録!$B:$B,"&lt;="&amp;$I$4)
/_xlfn.UNIQUE(_xlfn._xlws.FILTER($G:$G,$F:$F=$I$7))
/IF($I$8="総計",1,$J339/10)
),0)</f>
        <v/>
      </c>
      <c r="T339" s="58" t="str" cm="1">
        <f t="array" ref="T339">IFERROR(
IF(OR(T$11="",$H339=""),"",
SUMIFS(収穫記録!$P:$P,収穫記録!$D:$D,T$11,収穫記録!$I:$I,$I$5,収穫記録!$J:$J,$I$6,収穫記録!$F:$F,$H339,収穫記録!$B:$B,"&gt;="&amp;$I$3,収穫記録!$B:$B,"&lt;="&amp;$I$4)
/_xlfn.UNIQUE(_xlfn._xlws.FILTER($G:$G,$F:$F=$I$7))
/IF($I$8="総計",1,$J339/10)
),0)</f>
        <v/>
      </c>
      <c r="U339" s="58" t="str" cm="1">
        <f t="array" ref="U339">IFERROR(
IF(OR(U$11="",$H339=""),"",
SUMIFS(収穫記録!$P:$P,収穫記録!$D:$D,U$11,収穫記録!$I:$I,$I$5,収穫記録!$J:$J,$I$6,収穫記録!$F:$F,$H339,収穫記録!$B:$B,"&gt;="&amp;$I$3,収穫記録!$B:$B,"&lt;="&amp;$I$4)
/_xlfn.UNIQUE(_xlfn._xlws.FILTER($G:$G,$F:$F=$I$7))
/IF($I$8="総計",1,$J339/10)
),0)</f>
        <v/>
      </c>
      <c r="V339" s="58" t="str" cm="1">
        <f t="array" ref="V339">IFERROR(
IF(OR(V$11="",$H339=""),"",
SUMIFS(収穫記録!$P:$P,収穫記録!$D:$D,V$11,収穫記録!$I:$I,$I$5,収穫記録!$J:$J,$I$6,収穫記録!$F:$F,$H339,収穫記録!$B:$B,"&gt;="&amp;$I$3,収穫記録!$B:$B,"&lt;="&amp;$I$4)
/_xlfn.UNIQUE(_xlfn._xlws.FILTER($G:$G,$F:$F=$I$7))
/IF($I$8="総計",1,$J339/10)
),0)</f>
        <v/>
      </c>
      <c r="W339" s="58" t="str" cm="1">
        <f t="array" ref="W339">IFERROR(
IF(OR(W$11="",$H339=""),"",
SUMIFS(収穫記録!$P:$P,収穫記録!$D:$D,W$11,収穫記録!$I:$I,$I$5,収穫記録!$J:$J,$I$6,収穫記録!$F:$F,$H339,収穫記録!$B:$B,"&gt;="&amp;$I$3,収穫記録!$B:$B,"&lt;="&amp;$I$4)
/_xlfn.UNIQUE(_xlfn._xlws.FILTER($G:$G,$F:$F=$I$7))
/IF($I$8="総計",1,$J339/10)
),0)</f>
        <v/>
      </c>
    </row>
    <row r="340" spans="8:23">
      <c r="H340" s="27"/>
      <c r="I340" s="30"/>
      <c r="J340" s="57"/>
      <c r="K340" s="46" t="str">
        <f t="shared" si="5"/>
        <v/>
      </c>
      <c r="L340" s="47" cm="1">
        <f t="array" ref="L340">IFERROR(
IF(OR(L$11="",$H340=""),"",
SUMIFS(収穫記録!$P:$P,収穫記録!$D:$D,L$11,収穫記録!$I:$I,$I$5,収穫記録!$J:$J,$I$6,収穫記録!$F:$F,$H340,収穫記録!$B:$B,"&gt;="&amp;$I$3,収穫記録!$B:$B,"&lt;="&amp;$I$4)
/_xlfn.UNIQUE(_xlfn._xlws.FILTER($G:$G,$F:$F=$I$7))
/IF($I$8="総計",1,$J340/10)
),0)</f>
        <v>0</v>
      </c>
      <c r="M340" s="58" t="str" cm="1">
        <f t="array" ref="M340">IFERROR(
IF(OR(M$11="",$H340=""),"",
SUMIFS(収穫記録!$P:$P,収穫記録!$D:$D,M$11,収穫記録!$I:$I,$I$5,収穫記録!$J:$J,$I$6,収穫記録!$F:$F,$H340,収穫記録!$B:$B,"&gt;="&amp;$I$3,収穫記録!$B:$B,"&lt;="&amp;$I$4)
/_xlfn.UNIQUE(_xlfn._xlws.FILTER($G:$G,$F:$F=$I$7))
/IF($I$8="総計",1,$J340/10)
),0)</f>
        <v/>
      </c>
      <c r="N340" s="58" t="str" cm="1">
        <f t="array" ref="N340">IFERROR(
IF(OR(N$11="",$H340=""),"",
SUMIFS(収穫記録!$P:$P,収穫記録!$D:$D,N$11,収穫記録!$I:$I,$I$5,収穫記録!$J:$J,$I$6,収穫記録!$F:$F,$H340,収穫記録!$B:$B,"&gt;="&amp;$I$3,収穫記録!$B:$B,"&lt;="&amp;$I$4)
/_xlfn.UNIQUE(_xlfn._xlws.FILTER($G:$G,$F:$F=$I$7))
/IF($I$8="総計",1,$J340/10)
),0)</f>
        <v/>
      </c>
      <c r="O340" s="58" t="str" cm="1">
        <f t="array" ref="O340">IFERROR(
IF(OR(O$11="",$H340=""),"",
SUMIFS(収穫記録!$P:$P,収穫記録!$D:$D,O$11,収穫記録!$I:$I,$I$5,収穫記録!$J:$J,$I$6,収穫記録!$F:$F,$H340,収穫記録!$B:$B,"&gt;="&amp;$I$3,収穫記録!$B:$B,"&lt;="&amp;$I$4)
/_xlfn.UNIQUE(_xlfn._xlws.FILTER($G:$G,$F:$F=$I$7))
/IF($I$8="総計",1,$J340/10)
),0)</f>
        <v/>
      </c>
      <c r="P340" s="58" t="str" cm="1">
        <f t="array" ref="P340">IFERROR(
IF(OR(P$11="",$H340=""),"",
SUMIFS(収穫記録!$P:$P,収穫記録!$D:$D,P$11,収穫記録!$I:$I,$I$5,収穫記録!$J:$J,$I$6,収穫記録!$F:$F,$H340,収穫記録!$B:$B,"&gt;="&amp;$I$3,収穫記録!$B:$B,"&lt;="&amp;$I$4)
/_xlfn.UNIQUE(_xlfn._xlws.FILTER($G:$G,$F:$F=$I$7))
/IF($I$8="総計",1,$J340/10)
),0)</f>
        <v/>
      </c>
      <c r="Q340" s="58" t="str" cm="1">
        <f t="array" ref="Q340">IFERROR(
IF(OR(Q$11="",$H340=""),"",
SUMIFS(収穫記録!$P:$P,収穫記録!$D:$D,Q$11,収穫記録!$I:$I,$I$5,収穫記録!$J:$J,$I$6,収穫記録!$F:$F,$H340,収穫記録!$B:$B,"&gt;="&amp;$I$3,収穫記録!$B:$B,"&lt;="&amp;$I$4)
/_xlfn.UNIQUE(_xlfn._xlws.FILTER($G:$G,$F:$F=$I$7))
/IF($I$8="総計",1,$J340/10)
),0)</f>
        <v/>
      </c>
      <c r="R340" s="58" t="str" cm="1">
        <f t="array" ref="R340">IFERROR(
IF(OR(R$11="",$H340=""),"",
SUMIFS(収穫記録!$P:$P,収穫記録!$D:$D,R$11,収穫記録!$I:$I,$I$5,収穫記録!$J:$J,$I$6,収穫記録!$F:$F,$H340,収穫記録!$B:$B,"&gt;="&amp;$I$3,収穫記録!$B:$B,"&lt;="&amp;$I$4)
/_xlfn.UNIQUE(_xlfn._xlws.FILTER($G:$G,$F:$F=$I$7))
/IF($I$8="総計",1,$J340/10)
),0)</f>
        <v/>
      </c>
      <c r="S340" s="58" t="str" cm="1">
        <f t="array" ref="S340">IFERROR(
IF(OR(S$11="",$H340=""),"",
SUMIFS(収穫記録!$P:$P,収穫記録!$D:$D,S$11,収穫記録!$I:$I,$I$5,収穫記録!$J:$J,$I$6,収穫記録!$F:$F,$H340,収穫記録!$B:$B,"&gt;="&amp;$I$3,収穫記録!$B:$B,"&lt;="&amp;$I$4)
/_xlfn.UNIQUE(_xlfn._xlws.FILTER($G:$G,$F:$F=$I$7))
/IF($I$8="総計",1,$J340/10)
),0)</f>
        <v/>
      </c>
      <c r="T340" s="58" t="str" cm="1">
        <f t="array" ref="T340">IFERROR(
IF(OR(T$11="",$H340=""),"",
SUMIFS(収穫記録!$P:$P,収穫記録!$D:$D,T$11,収穫記録!$I:$I,$I$5,収穫記録!$J:$J,$I$6,収穫記録!$F:$F,$H340,収穫記録!$B:$B,"&gt;="&amp;$I$3,収穫記録!$B:$B,"&lt;="&amp;$I$4)
/_xlfn.UNIQUE(_xlfn._xlws.FILTER($G:$G,$F:$F=$I$7))
/IF($I$8="総計",1,$J340/10)
),0)</f>
        <v/>
      </c>
      <c r="U340" s="58" t="str" cm="1">
        <f t="array" ref="U340">IFERROR(
IF(OR(U$11="",$H340=""),"",
SUMIFS(収穫記録!$P:$P,収穫記録!$D:$D,U$11,収穫記録!$I:$I,$I$5,収穫記録!$J:$J,$I$6,収穫記録!$F:$F,$H340,収穫記録!$B:$B,"&gt;="&amp;$I$3,収穫記録!$B:$B,"&lt;="&amp;$I$4)
/_xlfn.UNIQUE(_xlfn._xlws.FILTER($G:$G,$F:$F=$I$7))
/IF($I$8="総計",1,$J340/10)
),0)</f>
        <v/>
      </c>
      <c r="V340" s="58" t="str" cm="1">
        <f t="array" ref="V340">IFERROR(
IF(OR(V$11="",$H340=""),"",
SUMIFS(収穫記録!$P:$P,収穫記録!$D:$D,V$11,収穫記録!$I:$I,$I$5,収穫記録!$J:$J,$I$6,収穫記録!$F:$F,$H340,収穫記録!$B:$B,"&gt;="&amp;$I$3,収穫記録!$B:$B,"&lt;="&amp;$I$4)
/_xlfn.UNIQUE(_xlfn._xlws.FILTER($G:$G,$F:$F=$I$7))
/IF($I$8="総計",1,$J340/10)
),0)</f>
        <v/>
      </c>
      <c r="W340" s="58" t="str" cm="1">
        <f t="array" ref="W340">IFERROR(
IF(OR(W$11="",$H340=""),"",
SUMIFS(収穫記録!$P:$P,収穫記録!$D:$D,W$11,収穫記録!$I:$I,$I$5,収穫記録!$J:$J,$I$6,収穫記録!$F:$F,$H340,収穫記録!$B:$B,"&gt;="&amp;$I$3,収穫記録!$B:$B,"&lt;="&amp;$I$4)
/_xlfn.UNIQUE(_xlfn._xlws.FILTER($G:$G,$F:$F=$I$7))
/IF($I$8="総計",1,$J340/10)
),0)</f>
        <v/>
      </c>
    </row>
    <row r="341" spans="8:23">
      <c r="H341" s="27"/>
      <c r="I341" s="30"/>
      <c r="J341" s="57"/>
      <c r="K341" s="46" t="str">
        <f t="shared" si="5"/>
        <v/>
      </c>
      <c r="L341" s="47" cm="1">
        <f t="array" ref="L341">IFERROR(
IF(OR(L$11="",$H341=""),"",
SUMIFS(収穫記録!$P:$P,収穫記録!$D:$D,L$11,収穫記録!$I:$I,$I$5,収穫記録!$J:$J,$I$6,収穫記録!$F:$F,$H341,収穫記録!$B:$B,"&gt;="&amp;$I$3,収穫記録!$B:$B,"&lt;="&amp;$I$4)
/_xlfn.UNIQUE(_xlfn._xlws.FILTER($G:$G,$F:$F=$I$7))
/IF($I$8="総計",1,$J341/10)
),0)</f>
        <v>0</v>
      </c>
      <c r="M341" s="58" t="str" cm="1">
        <f t="array" ref="M341">IFERROR(
IF(OR(M$11="",$H341=""),"",
SUMIFS(収穫記録!$P:$P,収穫記録!$D:$D,M$11,収穫記録!$I:$I,$I$5,収穫記録!$J:$J,$I$6,収穫記録!$F:$F,$H341,収穫記録!$B:$B,"&gt;="&amp;$I$3,収穫記録!$B:$B,"&lt;="&amp;$I$4)
/_xlfn.UNIQUE(_xlfn._xlws.FILTER($G:$G,$F:$F=$I$7))
/IF($I$8="総計",1,$J341/10)
),0)</f>
        <v/>
      </c>
      <c r="N341" s="58" t="str" cm="1">
        <f t="array" ref="N341">IFERROR(
IF(OR(N$11="",$H341=""),"",
SUMIFS(収穫記録!$P:$P,収穫記録!$D:$D,N$11,収穫記録!$I:$I,$I$5,収穫記録!$J:$J,$I$6,収穫記録!$F:$F,$H341,収穫記録!$B:$B,"&gt;="&amp;$I$3,収穫記録!$B:$B,"&lt;="&amp;$I$4)
/_xlfn.UNIQUE(_xlfn._xlws.FILTER($G:$G,$F:$F=$I$7))
/IF($I$8="総計",1,$J341/10)
),0)</f>
        <v/>
      </c>
      <c r="O341" s="58" t="str" cm="1">
        <f t="array" ref="O341">IFERROR(
IF(OR(O$11="",$H341=""),"",
SUMIFS(収穫記録!$P:$P,収穫記録!$D:$D,O$11,収穫記録!$I:$I,$I$5,収穫記録!$J:$J,$I$6,収穫記録!$F:$F,$H341,収穫記録!$B:$B,"&gt;="&amp;$I$3,収穫記録!$B:$B,"&lt;="&amp;$I$4)
/_xlfn.UNIQUE(_xlfn._xlws.FILTER($G:$G,$F:$F=$I$7))
/IF($I$8="総計",1,$J341/10)
),0)</f>
        <v/>
      </c>
      <c r="P341" s="58" t="str" cm="1">
        <f t="array" ref="P341">IFERROR(
IF(OR(P$11="",$H341=""),"",
SUMIFS(収穫記録!$P:$P,収穫記録!$D:$D,P$11,収穫記録!$I:$I,$I$5,収穫記録!$J:$J,$I$6,収穫記録!$F:$F,$H341,収穫記録!$B:$B,"&gt;="&amp;$I$3,収穫記録!$B:$B,"&lt;="&amp;$I$4)
/_xlfn.UNIQUE(_xlfn._xlws.FILTER($G:$G,$F:$F=$I$7))
/IF($I$8="総計",1,$J341/10)
),0)</f>
        <v/>
      </c>
      <c r="Q341" s="58" t="str" cm="1">
        <f t="array" ref="Q341">IFERROR(
IF(OR(Q$11="",$H341=""),"",
SUMIFS(収穫記録!$P:$P,収穫記録!$D:$D,Q$11,収穫記録!$I:$I,$I$5,収穫記録!$J:$J,$I$6,収穫記録!$F:$F,$H341,収穫記録!$B:$B,"&gt;="&amp;$I$3,収穫記録!$B:$B,"&lt;="&amp;$I$4)
/_xlfn.UNIQUE(_xlfn._xlws.FILTER($G:$G,$F:$F=$I$7))
/IF($I$8="総計",1,$J341/10)
),0)</f>
        <v/>
      </c>
      <c r="R341" s="58" t="str" cm="1">
        <f t="array" ref="R341">IFERROR(
IF(OR(R$11="",$H341=""),"",
SUMIFS(収穫記録!$P:$P,収穫記録!$D:$D,R$11,収穫記録!$I:$I,$I$5,収穫記録!$J:$J,$I$6,収穫記録!$F:$F,$H341,収穫記録!$B:$B,"&gt;="&amp;$I$3,収穫記録!$B:$B,"&lt;="&amp;$I$4)
/_xlfn.UNIQUE(_xlfn._xlws.FILTER($G:$G,$F:$F=$I$7))
/IF($I$8="総計",1,$J341/10)
),0)</f>
        <v/>
      </c>
      <c r="S341" s="58" t="str" cm="1">
        <f t="array" ref="S341">IFERROR(
IF(OR(S$11="",$H341=""),"",
SUMIFS(収穫記録!$P:$P,収穫記録!$D:$D,S$11,収穫記録!$I:$I,$I$5,収穫記録!$J:$J,$I$6,収穫記録!$F:$F,$H341,収穫記録!$B:$B,"&gt;="&amp;$I$3,収穫記録!$B:$B,"&lt;="&amp;$I$4)
/_xlfn.UNIQUE(_xlfn._xlws.FILTER($G:$G,$F:$F=$I$7))
/IF($I$8="総計",1,$J341/10)
),0)</f>
        <v/>
      </c>
      <c r="T341" s="58" t="str" cm="1">
        <f t="array" ref="T341">IFERROR(
IF(OR(T$11="",$H341=""),"",
SUMIFS(収穫記録!$P:$P,収穫記録!$D:$D,T$11,収穫記録!$I:$I,$I$5,収穫記録!$J:$J,$I$6,収穫記録!$F:$F,$H341,収穫記録!$B:$B,"&gt;="&amp;$I$3,収穫記録!$B:$B,"&lt;="&amp;$I$4)
/_xlfn.UNIQUE(_xlfn._xlws.FILTER($G:$G,$F:$F=$I$7))
/IF($I$8="総計",1,$J341/10)
),0)</f>
        <v/>
      </c>
      <c r="U341" s="58" t="str" cm="1">
        <f t="array" ref="U341">IFERROR(
IF(OR(U$11="",$H341=""),"",
SUMIFS(収穫記録!$P:$P,収穫記録!$D:$D,U$11,収穫記録!$I:$I,$I$5,収穫記録!$J:$J,$I$6,収穫記録!$F:$F,$H341,収穫記録!$B:$B,"&gt;="&amp;$I$3,収穫記録!$B:$B,"&lt;="&amp;$I$4)
/_xlfn.UNIQUE(_xlfn._xlws.FILTER($G:$G,$F:$F=$I$7))
/IF($I$8="総計",1,$J341/10)
),0)</f>
        <v/>
      </c>
      <c r="V341" s="58" t="str" cm="1">
        <f t="array" ref="V341">IFERROR(
IF(OR(V$11="",$H341=""),"",
SUMIFS(収穫記録!$P:$P,収穫記録!$D:$D,V$11,収穫記録!$I:$I,$I$5,収穫記録!$J:$J,$I$6,収穫記録!$F:$F,$H341,収穫記録!$B:$B,"&gt;="&amp;$I$3,収穫記録!$B:$B,"&lt;="&amp;$I$4)
/_xlfn.UNIQUE(_xlfn._xlws.FILTER($G:$G,$F:$F=$I$7))
/IF($I$8="総計",1,$J341/10)
),0)</f>
        <v/>
      </c>
      <c r="W341" s="58" t="str" cm="1">
        <f t="array" ref="W341">IFERROR(
IF(OR(W$11="",$H341=""),"",
SUMIFS(収穫記録!$P:$P,収穫記録!$D:$D,W$11,収穫記録!$I:$I,$I$5,収穫記録!$J:$J,$I$6,収穫記録!$F:$F,$H341,収穫記録!$B:$B,"&gt;="&amp;$I$3,収穫記録!$B:$B,"&lt;="&amp;$I$4)
/_xlfn.UNIQUE(_xlfn._xlws.FILTER($G:$G,$F:$F=$I$7))
/IF($I$8="総計",1,$J341/10)
),0)</f>
        <v/>
      </c>
    </row>
    <row r="342" spans="8:23">
      <c r="H342" s="27"/>
      <c r="I342" s="30"/>
      <c r="J342" s="57"/>
      <c r="K342" s="46" t="str">
        <f t="shared" si="5"/>
        <v/>
      </c>
      <c r="L342" s="47" cm="1">
        <f t="array" ref="L342">IFERROR(
IF(OR(L$11="",$H342=""),"",
SUMIFS(収穫記録!$P:$P,収穫記録!$D:$D,L$11,収穫記録!$I:$I,$I$5,収穫記録!$J:$J,$I$6,収穫記録!$F:$F,$H342,収穫記録!$B:$B,"&gt;="&amp;$I$3,収穫記録!$B:$B,"&lt;="&amp;$I$4)
/_xlfn.UNIQUE(_xlfn._xlws.FILTER($G:$G,$F:$F=$I$7))
/IF($I$8="総計",1,$J342/10)
),0)</f>
        <v>0</v>
      </c>
      <c r="M342" s="58" t="str" cm="1">
        <f t="array" ref="M342">IFERROR(
IF(OR(M$11="",$H342=""),"",
SUMIFS(収穫記録!$P:$P,収穫記録!$D:$D,M$11,収穫記録!$I:$I,$I$5,収穫記録!$J:$J,$I$6,収穫記録!$F:$F,$H342,収穫記録!$B:$B,"&gt;="&amp;$I$3,収穫記録!$B:$B,"&lt;="&amp;$I$4)
/_xlfn.UNIQUE(_xlfn._xlws.FILTER($G:$G,$F:$F=$I$7))
/IF($I$8="総計",1,$J342/10)
),0)</f>
        <v/>
      </c>
      <c r="N342" s="58" t="str" cm="1">
        <f t="array" ref="N342">IFERROR(
IF(OR(N$11="",$H342=""),"",
SUMIFS(収穫記録!$P:$P,収穫記録!$D:$D,N$11,収穫記録!$I:$I,$I$5,収穫記録!$J:$J,$I$6,収穫記録!$F:$F,$H342,収穫記録!$B:$B,"&gt;="&amp;$I$3,収穫記録!$B:$B,"&lt;="&amp;$I$4)
/_xlfn.UNIQUE(_xlfn._xlws.FILTER($G:$G,$F:$F=$I$7))
/IF($I$8="総計",1,$J342/10)
),0)</f>
        <v/>
      </c>
      <c r="O342" s="58" t="str" cm="1">
        <f t="array" ref="O342">IFERROR(
IF(OR(O$11="",$H342=""),"",
SUMIFS(収穫記録!$P:$P,収穫記録!$D:$D,O$11,収穫記録!$I:$I,$I$5,収穫記録!$J:$J,$I$6,収穫記録!$F:$F,$H342,収穫記録!$B:$B,"&gt;="&amp;$I$3,収穫記録!$B:$B,"&lt;="&amp;$I$4)
/_xlfn.UNIQUE(_xlfn._xlws.FILTER($G:$G,$F:$F=$I$7))
/IF($I$8="総計",1,$J342/10)
),0)</f>
        <v/>
      </c>
      <c r="P342" s="58" t="str" cm="1">
        <f t="array" ref="P342">IFERROR(
IF(OR(P$11="",$H342=""),"",
SUMIFS(収穫記録!$P:$P,収穫記録!$D:$D,P$11,収穫記録!$I:$I,$I$5,収穫記録!$J:$J,$I$6,収穫記録!$F:$F,$H342,収穫記録!$B:$B,"&gt;="&amp;$I$3,収穫記録!$B:$B,"&lt;="&amp;$I$4)
/_xlfn.UNIQUE(_xlfn._xlws.FILTER($G:$G,$F:$F=$I$7))
/IF($I$8="総計",1,$J342/10)
),0)</f>
        <v/>
      </c>
      <c r="Q342" s="58" t="str" cm="1">
        <f t="array" ref="Q342">IFERROR(
IF(OR(Q$11="",$H342=""),"",
SUMIFS(収穫記録!$P:$P,収穫記録!$D:$D,Q$11,収穫記録!$I:$I,$I$5,収穫記録!$J:$J,$I$6,収穫記録!$F:$F,$H342,収穫記録!$B:$B,"&gt;="&amp;$I$3,収穫記録!$B:$B,"&lt;="&amp;$I$4)
/_xlfn.UNIQUE(_xlfn._xlws.FILTER($G:$G,$F:$F=$I$7))
/IF($I$8="総計",1,$J342/10)
),0)</f>
        <v/>
      </c>
      <c r="R342" s="58" t="str" cm="1">
        <f t="array" ref="R342">IFERROR(
IF(OR(R$11="",$H342=""),"",
SUMIFS(収穫記録!$P:$P,収穫記録!$D:$D,R$11,収穫記録!$I:$I,$I$5,収穫記録!$J:$J,$I$6,収穫記録!$F:$F,$H342,収穫記録!$B:$B,"&gt;="&amp;$I$3,収穫記録!$B:$B,"&lt;="&amp;$I$4)
/_xlfn.UNIQUE(_xlfn._xlws.FILTER($G:$G,$F:$F=$I$7))
/IF($I$8="総計",1,$J342/10)
),0)</f>
        <v/>
      </c>
      <c r="S342" s="58" t="str" cm="1">
        <f t="array" ref="S342">IFERROR(
IF(OR(S$11="",$H342=""),"",
SUMIFS(収穫記録!$P:$P,収穫記録!$D:$D,S$11,収穫記録!$I:$I,$I$5,収穫記録!$J:$J,$I$6,収穫記録!$F:$F,$H342,収穫記録!$B:$B,"&gt;="&amp;$I$3,収穫記録!$B:$B,"&lt;="&amp;$I$4)
/_xlfn.UNIQUE(_xlfn._xlws.FILTER($G:$G,$F:$F=$I$7))
/IF($I$8="総計",1,$J342/10)
),0)</f>
        <v/>
      </c>
      <c r="T342" s="58" t="str" cm="1">
        <f t="array" ref="T342">IFERROR(
IF(OR(T$11="",$H342=""),"",
SUMIFS(収穫記録!$P:$P,収穫記録!$D:$D,T$11,収穫記録!$I:$I,$I$5,収穫記録!$J:$J,$I$6,収穫記録!$F:$F,$H342,収穫記録!$B:$B,"&gt;="&amp;$I$3,収穫記録!$B:$B,"&lt;="&amp;$I$4)
/_xlfn.UNIQUE(_xlfn._xlws.FILTER($G:$G,$F:$F=$I$7))
/IF($I$8="総計",1,$J342/10)
),0)</f>
        <v/>
      </c>
      <c r="U342" s="58" t="str" cm="1">
        <f t="array" ref="U342">IFERROR(
IF(OR(U$11="",$H342=""),"",
SUMIFS(収穫記録!$P:$P,収穫記録!$D:$D,U$11,収穫記録!$I:$I,$I$5,収穫記録!$J:$J,$I$6,収穫記録!$F:$F,$H342,収穫記録!$B:$B,"&gt;="&amp;$I$3,収穫記録!$B:$B,"&lt;="&amp;$I$4)
/_xlfn.UNIQUE(_xlfn._xlws.FILTER($G:$G,$F:$F=$I$7))
/IF($I$8="総計",1,$J342/10)
),0)</f>
        <v/>
      </c>
      <c r="V342" s="58" t="str" cm="1">
        <f t="array" ref="V342">IFERROR(
IF(OR(V$11="",$H342=""),"",
SUMIFS(収穫記録!$P:$P,収穫記録!$D:$D,V$11,収穫記録!$I:$I,$I$5,収穫記録!$J:$J,$I$6,収穫記録!$F:$F,$H342,収穫記録!$B:$B,"&gt;="&amp;$I$3,収穫記録!$B:$B,"&lt;="&amp;$I$4)
/_xlfn.UNIQUE(_xlfn._xlws.FILTER($G:$G,$F:$F=$I$7))
/IF($I$8="総計",1,$J342/10)
),0)</f>
        <v/>
      </c>
      <c r="W342" s="58" t="str" cm="1">
        <f t="array" ref="W342">IFERROR(
IF(OR(W$11="",$H342=""),"",
SUMIFS(収穫記録!$P:$P,収穫記録!$D:$D,W$11,収穫記録!$I:$I,$I$5,収穫記録!$J:$J,$I$6,収穫記録!$F:$F,$H342,収穫記録!$B:$B,"&gt;="&amp;$I$3,収穫記録!$B:$B,"&lt;="&amp;$I$4)
/_xlfn.UNIQUE(_xlfn._xlws.FILTER($G:$G,$F:$F=$I$7))
/IF($I$8="総計",1,$J342/10)
),0)</f>
        <v/>
      </c>
    </row>
    <row r="343" spans="8:23">
      <c r="H343" s="27"/>
      <c r="I343" s="30"/>
      <c r="J343" s="57"/>
      <c r="K343" s="46" t="str">
        <f t="shared" si="5"/>
        <v/>
      </c>
      <c r="L343" s="47" cm="1">
        <f t="array" ref="L343">IFERROR(
IF(OR(L$11="",$H343=""),"",
SUMIFS(収穫記録!$P:$P,収穫記録!$D:$D,L$11,収穫記録!$I:$I,$I$5,収穫記録!$J:$J,$I$6,収穫記録!$F:$F,$H343,収穫記録!$B:$B,"&gt;="&amp;$I$3,収穫記録!$B:$B,"&lt;="&amp;$I$4)
/_xlfn.UNIQUE(_xlfn._xlws.FILTER($G:$G,$F:$F=$I$7))
/IF($I$8="総計",1,$J343/10)
),0)</f>
        <v>0</v>
      </c>
      <c r="M343" s="58" t="str" cm="1">
        <f t="array" ref="M343">IFERROR(
IF(OR(M$11="",$H343=""),"",
SUMIFS(収穫記録!$P:$P,収穫記録!$D:$D,M$11,収穫記録!$I:$I,$I$5,収穫記録!$J:$J,$I$6,収穫記録!$F:$F,$H343,収穫記録!$B:$B,"&gt;="&amp;$I$3,収穫記録!$B:$B,"&lt;="&amp;$I$4)
/_xlfn.UNIQUE(_xlfn._xlws.FILTER($G:$G,$F:$F=$I$7))
/IF($I$8="総計",1,$J343/10)
),0)</f>
        <v/>
      </c>
      <c r="N343" s="58" t="str" cm="1">
        <f t="array" ref="N343">IFERROR(
IF(OR(N$11="",$H343=""),"",
SUMIFS(収穫記録!$P:$P,収穫記録!$D:$D,N$11,収穫記録!$I:$I,$I$5,収穫記録!$J:$J,$I$6,収穫記録!$F:$F,$H343,収穫記録!$B:$B,"&gt;="&amp;$I$3,収穫記録!$B:$B,"&lt;="&amp;$I$4)
/_xlfn.UNIQUE(_xlfn._xlws.FILTER($G:$G,$F:$F=$I$7))
/IF($I$8="総計",1,$J343/10)
),0)</f>
        <v/>
      </c>
      <c r="O343" s="58" t="str" cm="1">
        <f t="array" ref="O343">IFERROR(
IF(OR(O$11="",$H343=""),"",
SUMIFS(収穫記録!$P:$P,収穫記録!$D:$D,O$11,収穫記録!$I:$I,$I$5,収穫記録!$J:$J,$I$6,収穫記録!$F:$F,$H343,収穫記録!$B:$B,"&gt;="&amp;$I$3,収穫記録!$B:$B,"&lt;="&amp;$I$4)
/_xlfn.UNIQUE(_xlfn._xlws.FILTER($G:$G,$F:$F=$I$7))
/IF($I$8="総計",1,$J343/10)
),0)</f>
        <v/>
      </c>
      <c r="P343" s="58" t="str" cm="1">
        <f t="array" ref="P343">IFERROR(
IF(OR(P$11="",$H343=""),"",
SUMIFS(収穫記録!$P:$P,収穫記録!$D:$D,P$11,収穫記録!$I:$I,$I$5,収穫記録!$J:$J,$I$6,収穫記録!$F:$F,$H343,収穫記録!$B:$B,"&gt;="&amp;$I$3,収穫記録!$B:$B,"&lt;="&amp;$I$4)
/_xlfn.UNIQUE(_xlfn._xlws.FILTER($G:$G,$F:$F=$I$7))
/IF($I$8="総計",1,$J343/10)
),0)</f>
        <v/>
      </c>
      <c r="Q343" s="58" t="str" cm="1">
        <f t="array" ref="Q343">IFERROR(
IF(OR(Q$11="",$H343=""),"",
SUMIFS(収穫記録!$P:$P,収穫記録!$D:$D,Q$11,収穫記録!$I:$I,$I$5,収穫記録!$J:$J,$I$6,収穫記録!$F:$F,$H343,収穫記録!$B:$B,"&gt;="&amp;$I$3,収穫記録!$B:$B,"&lt;="&amp;$I$4)
/_xlfn.UNIQUE(_xlfn._xlws.FILTER($G:$G,$F:$F=$I$7))
/IF($I$8="総計",1,$J343/10)
),0)</f>
        <v/>
      </c>
      <c r="R343" s="58" t="str" cm="1">
        <f t="array" ref="R343">IFERROR(
IF(OR(R$11="",$H343=""),"",
SUMIFS(収穫記録!$P:$P,収穫記録!$D:$D,R$11,収穫記録!$I:$I,$I$5,収穫記録!$J:$J,$I$6,収穫記録!$F:$F,$H343,収穫記録!$B:$B,"&gt;="&amp;$I$3,収穫記録!$B:$B,"&lt;="&amp;$I$4)
/_xlfn.UNIQUE(_xlfn._xlws.FILTER($G:$G,$F:$F=$I$7))
/IF($I$8="総計",1,$J343/10)
),0)</f>
        <v/>
      </c>
      <c r="S343" s="58" t="str" cm="1">
        <f t="array" ref="S343">IFERROR(
IF(OR(S$11="",$H343=""),"",
SUMIFS(収穫記録!$P:$P,収穫記録!$D:$D,S$11,収穫記録!$I:$I,$I$5,収穫記録!$J:$J,$I$6,収穫記録!$F:$F,$H343,収穫記録!$B:$B,"&gt;="&amp;$I$3,収穫記録!$B:$B,"&lt;="&amp;$I$4)
/_xlfn.UNIQUE(_xlfn._xlws.FILTER($G:$G,$F:$F=$I$7))
/IF($I$8="総計",1,$J343/10)
),0)</f>
        <v/>
      </c>
      <c r="T343" s="58" t="str" cm="1">
        <f t="array" ref="T343">IFERROR(
IF(OR(T$11="",$H343=""),"",
SUMIFS(収穫記録!$P:$P,収穫記録!$D:$D,T$11,収穫記録!$I:$I,$I$5,収穫記録!$J:$J,$I$6,収穫記録!$F:$F,$H343,収穫記録!$B:$B,"&gt;="&amp;$I$3,収穫記録!$B:$B,"&lt;="&amp;$I$4)
/_xlfn.UNIQUE(_xlfn._xlws.FILTER($G:$G,$F:$F=$I$7))
/IF($I$8="総計",1,$J343/10)
),0)</f>
        <v/>
      </c>
      <c r="U343" s="58" t="str" cm="1">
        <f t="array" ref="U343">IFERROR(
IF(OR(U$11="",$H343=""),"",
SUMIFS(収穫記録!$P:$P,収穫記録!$D:$D,U$11,収穫記録!$I:$I,$I$5,収穫記録!$J:$J,$I$6,収穫記録!$F:$F,$H343,収穫記録!$B:$B,"&gt;="&amp;$I$3,収穫記録!$B:$B,"&lt;="&amp;$I$4)
/_xlfn.UNIQUE(_xlfn._xlws.FILTER($G:$G,$F:$F=$I$7))
/IF($I$8="総計",1,$J343/10)
),0)</f>
        <v/>
      </c>
      <c r="V343" s="58" t="str" cm="1">
        <f t="array" ref="V343">IFERROR(
IF(OR(V$11="",$H343=""),"",
SUMIFS(収穫記録!$P:$P,収穫記録!$D:$D,V$11,収穫記録!$I:$I,$I$5,収穫記録!$J:$J,$I$6,収穫記録!$F:$F,$H343,収穫記録!$B:$B,"&gt;="&amp;$I$3,収穫記録!$B:$B,"&lt;="&amp;$I$4)
/_xlfn.UNIQUE(_xlfn._xlws.FILTER($G:$G,$F:$F=$I$7))
/IF($I$8="総計",1,$J343/10)
),0)</f>
        <v/>
      </c>
      <c r="W343" s="58" t="str" cm="1">
        <f t="array" ref="W343">IFERROR(
IF(OR(W$11="",$H343=""),"",
SUMIFS(収穫記録!$P:$P,収穫記録!$D:$D,W$11,収穫記録!$I:$I,$I$5,収穫記録!$J:$J,$I$6,収穫記録!$F:$F,$H343,収穫記録!$B:$B,"&gt;="&amp;$I$3,収穫記録!$B:$B,"&lt;="&amp;$I$4)
/_xlfn.UNIQUE(_xlfn._xlws.FILTER($G:$G,$F:$F=$I$7))
/IF($I$8="総計",1,$J343/10)
),0)</f>
        <v/>
      </c>
    </row>
    <row r="344" spans="8:23">
      <c r="H344" s="27"/>
      <c r="I344" s="30"/>
      <c r="J344" s="57"/>
      <c r="K344" s="46" t="str">
        <f t="shared" si="5"/>
        <v/>
      </c>
      <c r="L344" s="47" cm="1">
        <f t="array" ref="L344">IFERROR(
IF(OR(L$11="",$H344=""),"",
SUMIFS(収穫記録!$P:$P,収穫記録!$D:$D,L$11,収穫記録!$I:$I,$I$5,収穫記録!$J:$J,$I$6,収穫記録!$F:$F,$H344,収穫記録!$B:$B,"&gt;="&amp;$I$3,収穫記録!$B:$B,"&lt;="&amp;$I$4)
/_xlfn.UNIQUE(_xlfn._xlws.FILTER($G:$G,$F:$F=$I$7))
/IF($I$8="総計",1,$J344/10)
),0)</f>
        <v>0</v>
      </c>
      <c r="M344" s="58" t="str" cm="1">
        <f t="array" ref="M344">IFERROR(
IF(OR(M$11="",$H344=""),"",
SUMIFS(収穫記録!$P:$P,収穫記録!$D:$D,M$11,収穫記録!$I:$I,$I$5,収穫記録!$J:$J,$I$6,収穫記録!$F:$F,$H344,収穫記録!$B:$B,"&gt;="&amp;$I$3,収穫記録!$B:$B,"&lt;="&amp;$I$4)
/_xlfn.UNIQUE(_xlfn._xlws.FILTER($G:$G,$F:$F=$I$7))
/IF($I$8="総計",1,$J344/10)
),0)</f>
        <v/>
      </c>
      <c r="N344" s="58" t="str" cm="1">
        <f t="array" ref="N344">IFERROR(
IF(OR(N$11="",$H344=""),"",
SUMIFS(収穫記録!$P:$P,収穫記録!$D:$D,N$11,収穫記録!$I:$I,$I$5,収穫記録!$J:$J,$I$6,収穫記録!$F:$F,$H344,収穫記録!$B:$B,"&gt;="&amp;$I$3,収穫記録!$B:$B,"&lt;="&amp;$I$4)
/_xlfn.UNIQUE(_xlfn._xlws.FILTER($G:$G,$F:$F=$I$7))
/IF($I$8="総計",1,$J344/10)
),0)</f>
        <v/>
      </c>
      <c r="O344" s="58" t="str" cm="1">
        <f t="array" ref="O344">IFERROR(
IF(OR(O$11="",$H344=""),"",
SUMIFS(収穫記録!$P:$P,収穫記録!$D:$D,O$11,収穫記録!$I:$I,$I$5,収穫記録!$J:$J,$I$6,収穫記録!$F:$F,$H344,収穫記録!$B:$B,"&gt;="&amp;$I$3,収穫記録!$B:$B,"&lt;="&amp;$I$4)
/_xlfn.UNIQUE(_xlfn._xlws.FILTER($G:$G,$F:$F=$I$7))
/IF($I$8="総計",1,$J344/10)
),0)</f>
        <v/>
      </c>
      <c r="P344" s="58" t="str" cm="1">
        <f t="array" ref="P344">IFERROR(
IF(OR(P$11="",$H344=""),"",
SUMIFS(収穫記録!$P:$P,収穫記録!$D:$D,P$11,収穫記録!$I:$I,$I$5,収穫記録!$J:$J,$I$6,収穫記録!$F:$F,$H344,収穫記録!$B:$B,"&gt;="&amp;$I$3,収穫記録!$B:$B,"&lt;="&amp;$I$4)
/_xlfn.UNIQUE(_xlfn._xlws.FILTER($G:$G,$F:$F=$I$7))
/IF($I$8="総計",1,$J344/10)
),0)</f>
        <v/>
      </c>
      <c r="Q344" s="58" t="str" cm="1">
        <f t="array" ref="Q344">IFERROR(
IF(OR(Q$11="",$H344=""),"",
SUMIFS(収穫記録!$P:$P,収穫記録!$D:$D,Q$11,収穫記録!$I:$I,$I$5,収穫記録!$J:$J,$I$6,収穫記録!$F:$F,$H344,収穫記録!$B:$B,"&gt;="&amp;$I$3,収穫記録!$B:$B,"&lt;="&amp;$I$4)
/_xlfn.UNIQUE(_xlfn._xlws.FILTER($G:$G,$F:$F=$I$7))
/IF($I$8="総計",1,$J344/10)
),0)</f>
        <v/>
      </c>
      <c r="R344" s="58" t="str" cm="1">
        <f t="array" ref="R344">IFERROR(
IF(OR(R$11="",$H344=""),"",
SUMIFS(収穫記録!$P:$P,収穫記録!$D:$D,R$11,収穫記録!$I:$I,$I$5,収穫記録!$J:$J,$I$6,収穫記録!$F:$F,$H344,収穫記録!$B:$B,"&gt;="&amp;$I$3,収穫記録!$B:$B,"&lt;="&amp;$I$4)
/_xlfn.UNIQUE(_xlfn._xlws.FILTER($G:$G,$F:$F=$I$7))
/IF($I$8="総計",1,$J344/10)
),0)</f>
        <v/>
      </c>
      <c r="S344" s="58" t="str" cm="1">
        <f t="array" ref="S344">IFERROR(
IF(OR(S$11="",$H344=""),"",
SUMIFS(収穫記録!$P:$P,収穫記録!$D:$D,S$11,収穫記録!$I:$I,$I$5,収穫記録!$J:$J,$I$6,収穫記録!$F:$F,$H344,収穫記録!$B:$B,"&gt;="&amp;$I$3,収穫記録!$B:$B,"&lt;="&amp;$I$4)
/_xlfn.UNIQUE(_xlfn._xlws.FILTER($G:$G,$F:$F=$I$7))
/IF($I$8="総計",1,$J344/10)
),0)</f>
        <v/>
      </c>
      <c r="T344" s="58" t="str" cm="1">
        <f t="array" ref="T344">IFERROR(
IF(OR(T$11="",$H344=""),"",
SUMIFS(収穫記録!$P:$P,収穫記録!$D:$D,T$11,収穫記録!$I:$I,$I$5,収穫記録!$J:$J,$I$6,収穫記録!$F:$F,$H344,収穫記録!$B:$B,"&gt;="&amp;$I$3,収穫記録!$B:$B,"&lt;="&amp;$I$4)
/_xlfn.UNIQUE(_xlfn._xlws.FILTER($G:$G,$F:$F=$I$7))
/IF($I$8="総計",1,$J344/10)
),0)</f>
        <v/>
      </c>
      <c r="U344" s="58" t="str" cm="1">
        <f t="array" ref="U344">IFERROR(
IF(OR(U$11="",$H344=""),"",
SUMIFS(収穫記録!$P:$P,収穫記録!$D:$D,U$11,収穫記録!$I:$I,$I$5,収穫記録!$J:$J,$I$6,収穫記録!$F:$F,$H344,収穫記録!$B:$B,"&gt;="&amp;$I$3,収穫記録!$B:$B,"&lt;="&amp;$I$4)
/_xlfn.UNIQUE(_xlfn._xlws.FILTER($G:$G,$F:$F=$I$7))
/IF($I$8="総計",1,$J344/10)
),0)</f>
        <v/>
      </c>
      <c r="V344" s="58" t="str" cm="1">
        <f t="array" ref="V344">IFERROR(
IF(OR(V$11="",$H344=""),"",
SUMIFS(収穫記録!$P:$P,収穫記録!$D:$D,V$11,収穫記録!$I:$I,$I$5,収穫記録!$J:$J,$I$6,収穫記録!$F:$F,$H344,収穫記録!$B:$B,"&gt;="&amp;$I$3,収穫記録!$B:$B,"&lt;="&amp;$I$4)
/_xlfn.UNIQUE(_xlfn._xlws.FILTER($G:$G,$F:$F=$I$7))
/IF($I$8="総計",1,$J344/10)
),0)</f>
        <v/>
      </c>
      <c r="W344" s="58" t="str" cm="1">
        <f t="array" ref="W344">IFERROR(
IF(OR(W$11="",$H344=""),"",
SUMIFS(収穫記録!$P:$P,収穫記録!$D:$D,W$11,収穫記録!$I:$I,$I$5,収穫記録!$J:$J,$I$6,収穫記録!$F:$F,$H344,収穫記録!$B:$B,"&gt;="&amp;$I$3,収穫記録!$B:$B,"&lt;="&amp;$I$4)
/_xlfn.UNIQUE(_xlfn._xlws.FILTER($G:$G,$F:$F=$I$7))
/IF($I$8="総計",1,$J344/10)
),0)</f>
        <v/>
      </c>
    </row>
    <row r="345" spans="8:23">
      <c r="H345" s="27"/>
      <c r="I345" s="30"/>
      <c r="J345" s="57"/>
      <c r="K345" s="46" t="str">
        <f t="shared" si="5"/>
        <v/>
      </c>
      <c r="L345" s="47" cm="1">
        <f t="array" ref="L345">IFERROR(
IF(OR(L$11="",$H345=""),"",
SUMIFS(収穫記録!$P:$P,収穫記録!$D:$D,L$11,収穫記録!$I:$I,$I$5,収穫記録!$J:$J,$I$6,収穫記録!$F:$F,$H345,収穫記録!$B:$B,"&gt;="&amp;$I$3,収穫記録!$B:$B,"&lt;="&amp;$I$4)
/_xlfn.UNIQUE(_xlfn._xlws.FILTER($G:$G,$F:$F=$I$7))
/IF($I$8="総計",1,$J345/10)
),0)</f>
        <v>0</v>
      </c>
      <c r="M345" s="58" t="str" cm="1">
        <f t="array" ref="M345">IFERROR(
IF(OR(M$11="",$H345=""),"",
SUMIFS(収穫記録!$P:$P,収穫記録!$D:$D,M$11,収穫記録!$I:$I,$I$5,収穫記録!$J:$J,$I$6,収穫記録!$F:$F,$H345,収穫記録!$B:$B,"&gt;="&amp;$I$3,収穫記録!$B:$B,"&lt;="&amp;$I$4)
/_xlfn.UNIQUE(_xlfn._xlws.FILTER($G:$G,$F:$F=$I$7))
/IF($I$8="総計",1,$J345/10)
),0)</f>
        <v/>
      </c>
      <c r="N345" s="58" t="str" cm="1">
        <f t="array" ref="N345">IFERROR(
IF(OR(N$11="",$H345=""),"",
SUMIFS(収穫記録!$P:$P,収穫記録!$D:$D,N$11,収穫記録!$I:$I,$I$5,収穫記録!$J:$J,$I$6,収穫記録!$F:$F,$H345,収穫記録!$B:$B,"&gt;="&amp;$I$3,収穫記録!$B:$B,"&lt;="&amp;$I$4)
/_xlfn.UNIQUE(_xlfn._xlws.FILTER($G:$G,$F:$F=$I$7))
/IF($I$8="総計",1,$J345/10)
),0)</f>
        <v/>
      </c>
      <c r="O345" s="58" t="str" cm="1">
        <f t="array" ref="O345">IFERROR(
IF(OR(O$11="",$H345=""),"",
SUMIFS(収穫記録!$P:$P,収穫記録!$D:$D,O$11,収穫記録!$I:$I,$I$5,収穫記録!$J:$J,$I$6,収穫記録!$F:$F,$H345,収穫記録!$B:$B,"&gt;="&amp;$I$3,収穫記録!$B:$B,"&lt;="&amp;$I$4)
/_xlfn.UNIQUE(_xlfn._xlws.FILTER($G:$G,$F:$F=$I$7))
/IF($I$8="総計",1,$J345/10)
),0)</f>
        <v/>
      </c>
      <c r="P345" s="58" t="str" cm="1">
        <f t="array" ref="P345">IFERROR(
IF(OR(P$11="",$H345=""),"",
SUMIFS(収穫記録!$P:$P,収穫記録!$D:$D,P$11,収穫記録!$I:$I,$I$5,収穫記録!$J:$J,$I$6,収穫記録!$F:$F,$H345,収穫記録!$B:$B,"&gt;="&amp;$I$3,収穫記録!$B:$B,"&lt;="&amp;$I$4)
/_xlfn.UNIQUE(_xlfn._xlws.FILTER($G:$G,$F:$F=$I$7))
/IF($I$8="総計",1,$J345/10)
),0)</f>
        <v/>
      </c>
      <c r="Q345" s="58" t="str" cm="1">
        <f t="array" ref="Q345">IFERROR(
IF(OR(Q$11="",$H345=""),"",
SUMIFS(収穫記録!$P:$P,収穫記録!$D:$D,Q$11,収穫記録!$I:$I,$I$5,収穫記録!$J:$J,$I$6,収穫記録!$F:$F,$H345,収穫記録!$B:$B,"&gt;="&amp;$I$3,収穫記録!$B:$B,"&lt;="&amp;$I$4)
/_xlfn.UNIQUE(_xlfn._xlws.FILTER($G:$G,$F:$F=$I$7))
/IF($I$8="総計",1,$J345/10)
),0)</f>
        <v/>
      </c>
      <c r="R345" s="58" t="str" cm="1">
        <f t="array" ref="R345">IFERROR(
IF(OR(R$11="",$H345=""),"",
SUMIFS(収穫記録!$P:$P,収穫記録!$D:$D,R$11,収穫記録!$I:$I,$I$5,収穫記録!$J:$J,$I$6,収穫記録!$F:$F,$H345,収穫記録!$B:$B,"&gt;="&amp;$I$3,収穫記録!$B:$B,"&lt;="&amp;$I$4)
/_xlfn.UNIQUE(_xlfn._xlws.FILTER($G:$G,$F:$F=$I$7))
/IF($I$8="総計",1,$J345/10)
),0)</f>
        <v/>
      </c>
      <c r="S345" s="58" t="str" cm="1">
        <f t="array" ref="S345">IFERROR(
IF(OR(S$11="",$H345=""),"",
SUMIFS(収穫記録!$P:$P,収穫記録!$D:$D,S$11,収穫記録!$I:$I,$I$5,収穫記録!$J:$J,$I$6,収穫記録!$F:$F,$H345,収穫記録!$B:$B,"&gt;="&amp;$I$3,収穫記録!$B:$B,"&lt;="&amp;$I$4)
/_xlfn.UNIQUE(_xlfn._xlws.FILTER($G:$G,$F:$F=$I$7))
/IF($I$8="総計",1,$J345/10)
),0)</f>
        <v/>
      </c>
      <c r="T345" s="58" t="str" cm="1">
        <f t="array" ref="T345">IFERROR(
IF(OR(T$11="",$H345=""),"",
SUMIFS(収穫記録!$P:$P,収穫記録!$D:$D,T$11,収穫記録!$I:$I,$I$5,収穫記録!$J:$J,$I$6,収穫記録!$F:$F,$H345,収穫記録!$B:$B,"&gt;="&amp;$I$3,収穫記録!$B:$B,"&lt;="&amp;$I$4)
/_xlfn.UNIQUE(_xlfn._xlws.FILTER($G:$G,$F:$F=$I$7))
/IF($I$8="総計",1,$J345/10)
),0)</f>
        <v/>
      </c>
      <c r="U345" s="58" t="str" cm="1">
        <f t="array" ref="U345">IFERROR(
IF(OR(U$11="",$H345=""),"",
SUMIFS(収穫記録!$P:$P,収穫記録!$D:$D,U$11,収穫記録!$I:$I,$I$5,収穫記録!$J:$J,$I$6,収穫記録!$F:$F,$H345,収穫記録!$B:$B,"&gt;="&amp;$I$3,収穫記録!$B:$B,"&lt;="&amp;$I$4)
/_xlfn.UNIQUE(_xlfn._xlws.FILTER($G:$G,$F:$F=$I$7))
/IF($I$8="総計",1,$J345/10)
),0)</f>
        <v/>
      </c>
      <c r="V345" s="58" t="str" cm="1">
        <f t="array" ref="V345">IFERROR(
IF(OR(V$11="",$H345=""),"",
SUMIFS(収穫記録!$P:$P,収穫記録!$D:$D,V$11,収穫記録!$I:$I,$I$5,収穫記録!$J:$J,$I$6,収穫記録!$F:$F,$H345,収穫記録!$B:$B,"&gt;="&amp;$I$3,収穫記録!$B:$B,"&lt;="&amp;$I$4)
/_xlfn.UNIQUE(_xlfn._xlws.FILTER($G:$G,$F:$F=$I$7))
/IF($I$8="総計",1,$J345/10)
),0)</f>
        <v/>
      </c>
      <c r="W345" s="58" t="str" cm="1">
        <f t="array" ref="W345">IFERROR(
IF(OR(W$11="",$H345=""),"",
SUMIFS(収穫記録!$P:$P,収穫記録!$D:$D,W$11,収穫記録!$I:$I,$I$5,収穫記録!$J:$J,$I$6,収穫記録!$F:$F,$H345,収穫記録!$B:$B,"&gt;="&amp;$I$3,収穫記録!$B:$B,"&lt;="&amp;$I$4)
/_xlfn.UNIQUE(_xlfn._xlws.FILTER($G:$G,$F:$F=$I$7))
/IF($I$8="総計",1,$J345/10)
),0)</f>
        <v/>
      </c>
    </row>
    <row r="346" spans="8:23">
      <c r="H346" s="27"/>
      <c r="I346" s="30"/>
      <c r="J346" s="57"/>
      <c r="K346" s="46" t="str">
        <f t="shared" si="5"/>
        <v/>
      </c>
      <c r="L346" s="47" cm="1">
        <f t="array" ref="L346">IFERROR(
IF(OR(L$11="",$H346=""),"",
SUMIFS(収穫記録!$P:$P,収穫記録!$D:$D,L$11,収穫記録!$I:$I,$I$5,収穫記録!$J:$J,$I$6,収穫記録!$F:$F,$H346,収穫記録!$B:$B,"&gt;="&amp;$I$3,収穫記録!$B:$B,"&lt;="&amp;$I$4)
/_xlfn.UNIQUE(_xlfn._xlws.FILTER($G:$G,$F:$F=$I$7))
/IF($I$8="総計",1,$J346/10)
),0)</f>
        <v>0</v>
      </c>
      <c r="M346" s="58" t="str" cm="1">
        <f t="array" ref="M346">IFERROR(
IF(OR(M$11="",$H346=""),"",
SUMIFS(収穫記録!$P:$P,収穫記録!$D:$D,M$11,収穫記録!$I:$I,$I$5,収穫記録!$J:$J,$I$6,収穫記録!$F:$F,$H346,収穫記録!$B:$B,"&gt;="&amp;$I$3,収穫記録!$B:$B,"&lt;="&amp;$I$4)
/_xlfn.UNIQUE(_xlfn._xlws.FILTER($G:$G,$F:$F=$I$7))
/IF($I$8="総計",1,$J346/10)
),0)</f>
        <v/>
      </c>
      <c r="N346" s="58" t="str" cm="1">
        <f t="array" ref="N346">IFERROR(
IF(OR(N$11="",$H346=""),"",
SUMIFS(収穫記録!$P:$P,収穫記録!$D:$D,N$11,収穫記録!$I:$I,$I$5,収穫記録!$J:$J,$I$6,収穫記録!$F:$F,$H346,収穫記録!$B:$B,"&gt;="&amp;$I$3,収穫記録!$B:$B,"&lt;="&amp;$I$4)
/_xlfn.UNIQUE(_xlfn._xlws.FILTER($G:$G,$F:$F=$I$7))
/IF($I$8="総計",1,$J346/10)
),0)</f>
        <v/>
      </c>
      <c r="O346" s="58" t="str" cm="1">
        <f t="array" ref="O346">IFERROR(
IF(OR(O$11="",$H346=""),"",
SUMIFS(収穫記録!$P:$P,収穫記録!$D:$D,O$11,収穫記録!$I:$I,$I$5,収穫記録!$J:$J,$I$6,収穫記録!$F:$F,$H346,収穫記録!$B:$B,"&gt;="&amp;$I$3,収穫記録!$B:$B,"&lt;="&amp;$I$4)
/_xlfn.UNIQUE(_xlfn._xlws.FILTER($G:$G,$F:$F=$I$7))
/IF($I$8="総計",1,$J346/10)
),0)</f>
        <v/>
      </c>
      <c r="P346" s="58" t="str" cm="1">
        <f t="array" ref="P346">IFERROR(
IF(OR(P$11="",$H346=""),"",
SUMIFS(収穫記録!$P:$P,収穫記録!$D:$D,P$11,収穫記録!$I:$I,$I$5,収穫記録!$J:$J,$I$6,収穫記録!$F:$F,$H346,収穫記録!$B:$B,"&gt;="&amp;$I$3,収穫記録!$B:$B,"&lt;="&amp;$I$4)
/_xlfn.UNIQUE(_xlfn._xlws.FILTER($G:$G,$F:$F=$I$7))
/IF($I$8="総計",1,$J346/10)
),0)</f>
        <v/>
      </c>
      <c r="Q346" s="58" t="str" cm="1">
        <f t="array" ref="Q346">IFERROR(
IF(OR(Q$11="",$H346=""),"",
SUMIFS(収穫記録!$P:$P,収穫記録!$D:$D,Q$11,収穫記録!$I:$I,$I$5,収穫記録!$J:$J,$I$6,収穫記録!$F:$F,$H346,収穫記録!$B:$B,"&gt;="&amp;$I$3,収穫記録!$B:$B,"&lt;="&amp;$I$4)
/_xlfn.UNIQUE(_xlfn._xlws.FILTER($G:$G,$F:$F=$I$7))
/IF($I$8="総計",1,$J346/10)
),0)</f>
        <v/>
      </c>
      <c r="R346" s="58" t="str" cm="1">
        <f t="array" ref="R346">IFERROR(
IF(OR(R$11="",$H346=""),"",
SUMIFS(収穫記録!$P:$P,収穫記録!$D:$D,R$11,収穫記録!$I:$I,$I$5,収穫記録!$J:$J,$I$6,収穫記録!$F:$F,$H346,収穫記録!$B:$B,"&gt;="&amp;$I$3,収穫記録!$B:$B,"&lt;="&amp;$I$4)
/_xlfn.UNIQUE(_xlfn._xlws.FILTER($G:$G,$F:$F=$I$7))
/IF($I$8="総計",1,$J346/10)
),0)</f>
        <v/>
      </c>
      <c r="S346" s="58" t="str" cm="1">
        <f t="array" ref="S346">IFERROR(
IF(OR(S$11="",$H346=""),"",
SUMIFS(収穫記録!$P:$P,収穫記録!$D:$D,S$11,収穫記録!$I:$I,$I$5,収穫記録!$J:$J,$I$6,収穫記録!$F:$F,$H346,収穫記録!$B:$B,"&gt;="&amp;$I$3,収穫記録!$B:$B,"&lt;="&amp;$I$4)
/_xlfn.UNIQUE(_xlfn._xlws.FILTER($G:$G,$F:$F=$I$7))
/IF($I$8="総計",1,$J346/10)
),0)</f>
        <v/>
      </c>
      <c r="T346" s="58" t="str" cm="1">
        <f t="array" ref="T346">IFERROR(
IF(OR(T$11="",$H346=""),"",
SUMIFS(収穫記録!$P:$P,収穫記録!$D:$D,T$11,収穫記録!$I:$I,$I$5,収穫記録!$J:$J,$I$6,収穫記録!$F:$F,$H346,収穫記録!$B:$B,"&gt;="&amp;$I$3,収穫記録!$B:$B,"&lt;="&amp;$I$4)
/_xlfn.UNIQUE(_xlfn._xlws.FILTER($G:$G,$F:$F=$I$7))
/IF($I$8="総計",1,$J346/10)
),0)</f>
        <v/>
      </c>
      <c r="U346" s="58" t="str" cm="1">
        <f t="array" ref="U346">IFERROR(
IF(OR(U$11="",$H346=""),"",
SUMIFS(収穫記録!$P:$P,収穫記録!$D:$D,U$11,収穫記録!$I:$I,$I$5,収穫記録!$J:$J,$I$6,収穫記録!$F:$F,$H346,収穫記録!$B:$B,"&gt;="&amp;$I$3,収穫記録!$B:$B,"&lt;="&amp;$I$4)
/_xlfn.UNIQUE(_xlfn._xlws.FILTER($G:$G,$F:$F=$I$7))
/IF($I$8="総計",1,$J346/10)
),0)</f>
        <v/>
      </c>
      <c r="V346" s="58" t="str" cm="1">
        <f t="array" ref="V346">IFERROR(
IF(OR(V$11="",$H346=""),"",
SUMIFS(収穫記録!$P:$P,収穫記録!$D:$D,V$11,収穫記録!$I:$I,$I$5,収穫記録!$J:$J,$I$6,収穫記録!$F:$F,$H346,収穫記録!$B:$B,"&gt;="&amp;$I$3,収穫記録!$B:$B,"&lt;="&amp;$I$4)
/_xlfn.UNIQUE(_xlfn._xlws.FILTER($G:$G,$F:$F=$I$7))
/IF($I$8="総計",1,$J346/10)
),0)</f>
        <v/>
      </c>
      <c r="W346" s="58" t="str" cm="1">
        <f t="array" ref="W346">IFERROR(
IF(OR(W$11="",$H346=""),"",
SUMIFS(収穫記録!$P:$P,収穫記録!$D:$D,W$11,収穫記録!$I:$I,$I$5,収穫記録!$J:$J,$I$6,収穫記録!$F:$F,$H346,収穫記録!$B:$B,"&gt;="&amp;$I$3,収穫記録!$B:$B,"&lt;="&amp;$I$4)
/_xlfn.UNIQUE(_xlfn._xlws.FILTER($G:$G,$F:$F=$I$7))
/IF($I$8="総計",1,$J346/10)
),0)</f>
        <v/>
      </c>
    </row>
    <row r="347" spans="8:23">
      <c r="H347" s="27"/>
      <c r="I347" s="30"/>
      <c r="J347" s="57"/>
      <c r="K347" s="46" t="str">
        <f t="shared" si="5"/>
        <v/>
      </c>
      <c r="L347" s="47" cm="1">
        <f t="array" ref="L347">IFERROR(
IF(OR(L$11="",$H347=""),"",
SUMIFS(収穫記録!$P:$P,収穫記録!$D:$D,L$11,収穫記録!$I:$I,$I$5,収穫記録!$J:$J,$I$6,収穫記録!$F:$F,$H347,収穫記録!$B:$B,"&gt;="&amp;$I$3,収穫記録!$B:$B,"&lt;="&amp;$I$4)
/_xlfn.UNIQUE(_xlfn._xlws.FILTER($G:$G,$F:$F=$I$7))
/IF($I$8="総計",1,$J347/10)
),0)</f>
        <v>0</v>
      </c>
      <c r="M347" s="58" t="str" cm="1">
        <f t="array" ref="M347">IFERROR(
IF(OR(M$11="",$H347=""),"",
SUMIFS(収穫記録!$P:$P,収穫記録!$D:$D,M$11,収穫記録!$I:$I,$I$5,収穫記録!$J:$J,$I$6,収穫記録!$F:$F,$H347,収穫記録!$B:$B,"&gt;="&amp;$I$3,収穫記録!$B:$B,"&lt;="&amp;$I$4)
/_xlfn.UNIQUE(_xlfn._xlws.FILTER($G:$G,$F:$F=$I$7))
/IF($I$8="総計",1,$J347/10)
),0)</f>
        <v/>
      </c>
      <c r="N347" s="58" t="str" cm="1">
        <f t="array" ref="N347">IFERROR(
IF(OR(N$11="",$H347=""),"",
SUMIFS(収穫記録!$P:$P,収穫記録!$D:$D,N$11,収穫記録!$I:$I,$I$5,収穫記録!$J:$J,$I$6,収穫記録!$F:$F,$H347,収穫記録!$B:$B,"&gt;="&amp;$I$3,収穫記録!$B:$B,"&lt;="&amp;$I$4)
/_xlfn.UNIQUE(_xlfn._xlws.FILTER($G:$G,$F:$F=$I$7))
/IF($I$8="総計",1,$J347/10)
),0)</f>
        <v/>
      </c>
      <c r="O347" s="58" t="str" cm="1">
        <f t="array" ref="O347">IFERROR(
IF(OR(O$11="",$H347=""),"",
SUMIFS(収穫記録!$P:$P,収穫記録!$D:$D,O$11,収穫記録!$I:$I,$I$5,収穫記録!$J:$J,$I$6,収穫記録!$F:$F,$H347,収穫記録!$B:$B,"&gt;="&amp;$I$3,収穫記録!$B:$B,"&lt;="&amp;$I$4)
/_xlfn.UNIQUE(_xlfn._xlws.FILTER($G:$G,$F:$F=$I$7))
/IF($I$8="総計",1,$J347/10)
),0)</f>
        <v/>
      </c>
      <c r="P347" s="58" t="str" cm="1">
        <f t="array" ref="P347">IFERROR(
IF(OR(P$11="",$H347=""),"",
SUMIFS(収穫記録!$P:$P,収穫記録!$D:$D,P$11,収穫記録!$I:$I,$I$5,収穫記録!$J:$J,$I$6,収穫記録!$F:$F,$H347,収穫記録!$B:$B,"&gt;="&amp;$I$3,収穫記録!$B:$B,"&lt;="&amp;$I$4)
/_xlfn.UNIQUE(_xlfn._xlws.FILTER($G:$G,$F:$F=$I$7))
/IF($I$8="総計",1,$J347/10)
),0)</f>
        <v/>
      </c>
      <c r="Q347" s="58" t="str" cm="1">
        <f t="array" ref="Q347">IFERROR(
IF(OR(Q$11="",$H347=""),"",
SUMIFS(収穫記録!$P:$P,収穫記録!$D:$D,Q$11,収穫記録!$I:$I,$I$5,収穫記録!$J:$J,$I$6,収穫記録!$F:$F,$H347,収穫記録!$B:$B,"&gt;="&amp;$I$3,収穫記録!$B:$B,"&lt;="&amp;$I$4)
/_xlfn.UNIQUE(_xlfn._xlws.FILTER($G:$G,$F:$F=$I$7))
/IF($I$8="総計",1,$J347/10)
),0)</f>
        <v/>
      </c>
      <c r="R347" s="58" t="str" cm="1">
        <f t="array" ref="R347">IFERROR(
IF(OR(R$11="",$H347=""),"",
SUMIFS(収穫記録!$P:$P,収穫記録!$D:$D,R$11,収穫記録!$I:$I,$I$5,収穫記録!$J:$J,$I$6,収穫記録!$F:$F,$H347,収穫記録!$B:$B,"&gt;="&amp;$I$3,収穫記録!$B:$B,"&lt;="&amp;$I$4)
/_xlfn.UNIQUE(_xlfn._xlws.FILTER($G:$G,$F:$F=$I$7))
/IF($I$8="総計",1,$J347/10)
),0)</f>
        <v/>
      </c>
      <c r="S347" s="58" t="str" cm="1">
        <f t="array" ref="S347">IFERROR(
IF(OR(S$11="",$H347=""),"",
SUMIFS(収穫記録!$P:$P,収穫記録!$D:$D,S$11,収穫記録!$I:$I,$I$5,収穫記録!$J:$J,$I$6,収穫記録!$F:$F,$H347,収穫記録!$B:$B,"&gt;="&amp;$I$3,収穫記録!$B:$B,"&lt;="&amp;$I$4)
/_xlfn.UNIQUE(_xlfn._xlws.FILTER($G:$G,$F:$F=$I$7))
/IF($I$8="総計",1,$J347/10)
),0)</f>
        <v/>
      </c>
      <c r="T347" s="58" t="str" cm="1">
        <f t="array" ref="T347">IFERROR(
IF(OR(T$11="",$H347=""),"",
SUMIFS(収穫記録!$P:$P,収穫記録!$D:$D,T$11,収穫記録!$I:$I,$I$5,収穫記録!$J:$J,$I$6,収穫記録!$F:$F,$H347,収穫記録!$B:$B,"&gt;="&amp;$I$3,収穫記録!$B:$B,"&lt;="&amp;$I$4)
/_xlfn.UNIQUE(_xlfn._xlws.FILTER($G:$G,$F:$F=$I$7))
/IF($I$8="総計",1,$J347/10)
),0)</f>
        <v/>
      </c>
      <c r="U347" s="58" t="str" cm="1">
        <f t="array" ref="U347">IFERROR(
IF(OR(U$11="",$H347=""),"",
SUMIFS(収穫記録!$P:$P,収穫記録!$D:$D,U$11,収穫記録!$I:$I,$I$5,収穫記録!$J:$J,$I$6,収穫記録!$F:$F,$H347,収穫記録!$B:$B,"&gt;="&amp;$I$3,収穫記録!$B:$B,"&lt;="&amp;$I$4)
/_xlfn.UNIQUE(_xlfn._xlws.FILTER($G:$G,$F:$F=$I$7))
/IF($I$8="総計",1,$J347/10)
),0)</f>
        <v/>
      </c>
      <c r="V347" s="58" t="str" cm="1">
        <f t="array" ref="V347">IFERROR(
IF(OR(V$11="",$H347=""),"",
SUMIFS(収穫記録!$P:$P,収穫記録!$D:$D,V$11,収穫記録!$I:$I,$I$5,収穫記録!$J:$J,$I$6,収穫記録!$F:$F,$H347,収穫記録!$B:$B,"&gt;="&amp;$I$3,収穫記録!$B:$B,"&lt;="&amp;$I$4)
/_xlfn.UNIQUE(_xlfn._xlws.FILTER($G:$G,$F:$F=$I$7))
/IF($I$8="総計",1,$J347/10)
),0)</f>
        <v/>
      </c>
      <c r="W347" s="58" t="str" cm="1">
        <f t="array" ref="W347">IFERROR(
IF(OR(W$11="",$H347=""),"",
SUMIFS(収穫記録!$P:$P,収穫記録!$D:$D,W$11,収穫記録!$I:$I,$I$5,収穫記録!$J:$J,$I$6,収穫記録!$F:$F,$H347,収穫記録!$B:$B,"&gt;="&amp;$I$3,収穫記録!$B:$B,"&lt;="&amp;$I$4)
/_xlfn.UNIQUE(_xlfn._xlws.FILTER($G:$G,$F:$F=$I$7))
/IF($I$8="総計",1,$J347/10)
),0)</f>
        <v/>
      </c>
    </row>
    <row r="348" spans="8:23">
      <c r="H348" s="27"/>
      <c r="I348" s="30"/>
      <c r="J348" s="57"/>
      <c r="K348" s="46" t="str">
        <f t="shared" si="5"/>
        <v/>
      </c>
      <c r="L348" s="47" cm="1">
        <f t="array" ref="L348">IFERROR(
IF(OR(L$11="",$H348=""),"",
SUMIFS(収穫記録!$P:$P,収穫記録!$D:$D,L$11,収穫記録!$I:$I,$I$5,収穫記録!$J:$J,$I$6,収穫記録!$F:$F,$H348,収穫記録!$B:$B,"&gt;="&amp;$I$3,収穫記録!$B:$B,"&lt;="&amp;$I$4)
/_xlfn.UNIQUE(_xlfn._xlws.FILTER($G:$G,$F:$F=$I$7))
/IF($I$8="総計",1,$J348/10)
),0)</f>
        <v>0</v>
      </c>
      <c r="M348" s="58" t="str" cm="1">
        <f t="array" ref="M348">IFERROR(
IF(OR(M$11="",$H348=""),"",
SUMIFS(収穫記録!$P:$P,収穫記録!$D:$D,M$11,収穫記録!$I:$I,$I$5,収穫記録!$J:$J,$I$6,収穫記録!$F:$F,$H348,収穫記録!$B:$B,"&gt;="&amp;$I$3,収穫記録!$B:$B,"&lt;="&amp;$I$4)
/_xlfn.UNIQUE(_xlfn._xlws.FILTER($G:$G,$F:$F=$I$7))
/IF($I$8="総計",1,$J348/10)
),0)</f>
        <v/>
      </c>
      <c r="N348" s="58" t="str" cm="1">
        <f t="array" ref="N348">IFERROR(
IF(OR(N$11="",$H348=""),"",
SUMIFS(収穫記録!$P:$P,収穫記録!$D:$D,N$11,収穫記録!$I:$I,$I$5,収穫記録!$J:$J,$I$6,収穫記録!$F:$F,$H348,収穫記録!$B:$B,"&gt;="&amp;$I$3,収穫記録!$B:$B,"&lt;="&amp;$I$4)
/_xlfn.UNIQUE(_xlfn._xlws.FILTER($G:$G,$F:$F=$I$7))
/IF($I$8="総計",1,$J348/10)
),0)</f>
        <v/>
      </c>
      <c r="O348" s="58" t="str" cm="1">
        <f t="array" ref="O348">IFERROR(
IF(OR(O$11="",$H348=""),"",
SUMIFS(収穫記録!$P:$P,収穫記録!$D:$D,O$11,収穫記録!$I:$I,$I$5,収穫記録!$J:$J,$I$6,収穫記録!$F:$F,$H348,収穫記録!$B:$B,"&gt;="&amp;$I$3,収穫記録!$B:$B,"&lt;="&amp;$I$4)
/_xlfn.UNIQUE(_xlfn._xlws.FILTER($G:$G,$F:$F=$I$7))
/IF($I$8="総計",1,$J348/10)
),0)</f>
        <v/>
      </c>
      <c r="P348" s="58" t="str" cm="1">
        <f t="array" ref="P348">IFERROR(
IF(OR(P$11="",$H348=""),"",
SUMIFS(収穫記録!$P:$P,収穫記録!$D:$D,P$11,収穫記録!$I:$I,$I$5,収穫記録!$J:$J,$I$6,収穫記録!$F:$F,$H348,収穫記録!$B:$B,"&gt;="&amp;$I$3,収穫記録!$B:$B,"&lt;="&amp;$I$4)
/_xlfn.UNIQUE(_xlfn._xlws.FILTER($G:$G,$F:$F=$I$7))
/IF($I$8="総計",1,$J348/10)
),0)</f>
        <v/>
      </c>
      <c r="Q348" s="58" t="str" cm="1">
        <f t="array" ref="Q348">IFERROR(
IF(OR(Q$11="",$H348=""),"",
SUMIFS(収穫記録!$P:$P,収穫記録!$D:$D,Q$11,収穫記録!$I:$I,$I$5,収穫記録!$J:$J,$I$6,収穫記録!$F:$F,$H348,収穫記録!$B:$B,"&gt;="&amp;$I$3,収穫記録!$B:$B,"&lt;="&amp;$I$4)
/_xlfn.UNIQUE(_xlfn._xlws.FILTER($G:$G,$F:$F=$I$7))
/IF($I$8="総計",1,$J348/10)
),0)</f>
        <v/>
      </c>
      <c r="R348" s="58" t="str" cm="1">
        <f t="array" ref="R348">IFERROR(
IF(OR(R$11="",$H348=""),"",
SUMIFS(収穫記録!$P:$P,収穫記録!$D:$D,R$11,収穫記録!$I:$I,$I$5,収穫記録!$J:$J,$I$6,収穫記録!$F:$F,$H348,収穫記録!$B:$B,"&gt;="&amp;$I$3,収穫記録!$B:$B,"&lt;="&amp;$I$4)
/_xlfn.UNIQUE(_xlfn._xlws.FILTER($G:$G,$F:$F=$I$7))
/IF($I$8="総計",1,$J348/10)
),0)</f>
        <v/>
      </c>
      <c r="S348" s="58" t="str" cm="1">
        <f t="array" ref="S348">IFERROR(
IF(OR(S$11="",$H348=""),"",
SUMIFS(収穫記録!$P:$P,収穫記録!$D:$D,S$11,収穫記録!$I:$I,$I$5,収穫記録!$J:$J,$I$6,収穫記録!$F:$F,$H348,収穫記録!$B:$B,"&gt;="&amp;$I$3,収穫記録!$B:$B,"&lt;="&amp;$I$4)
/_xlfn.UNIQUE(_xlfn._xlws.FILTER($G:$G,$F:$F=$I$7))
/IF($I$8="総計",1,$J348/10)
),0)</f>
        <v/>
      </c>
      <c r="T348" s="58" t="str" cm="1">
        <f t="array" ref="T348">IFERROR(
IF(OR(T$11="",$H348=""),"",
SUMIFS(収穫記録!$P:$P,収穫記録!$D:$D,T$11,収穫記録!$I:$I,$I$5,収穫記録!$J:$J,$I$6,収穫記録!$F:$F,$H348,収穫記録!$B:$B,"&gt;="&amp;$I$3,収穫記録!$B:$B,"&lt;="&amp;$I$4)
/_xlfn.UNIQUE(_xlfn._xlws.FILTER($G:$G,$F:$F=$I$7))
/IF($I$8="総計",1,$J348/10)
),0)</f>
        <v/>
      </c>
      <c r="U348" s="58" t="str" cm="1">
        <f t="array" ref="U348">IFERROR(
IF(OR(U$11="",$H348=""),"",
SUMIFS(収穫記録!$P:$P,収穫記録!$D:$D,U$11,収穫記録!$I:$I,$I$5,収穫記録!$J:$J,$I$6,収穫記録!$F:$F,$H348,収穫記録!$B:$B,"&gt;="&amp;$I$3,収穫記録!$B:$B,"&lt;="&amp;$I$4)
/_xlfn.UNIQUE(_xlfn._xlws.FILTER($G:$G,$F:$F=$I$7))
/IF($I$8="総計",1,$J348/10)
),0)</f>
        <v/>
      </c>
      <c r="V348" s="58" t="str" cm="1">
        <f t="array" ref="V348">IFERROR(
IF(OR(V$11="",$H348=""),"",
SUMIFS(収穫記録!$P:$P,収穫記録!$D:$D,V$11,収穫記録!$I:$I,$I$5,収穫記録!$J:$J,$I$6,収穫記録!$F:$F,$H348,収穫記録!$B:$B,"&gt;="&amp;$I$3,収穫記録!$B:$B,"&lt;="&amp;$I$4)
/_xlfn.UNIQUE(_xlfn._xlws.FILTER($G:$G,$F:$F=$I$7))
/IF($I$8="総計",1,$J348/10)
),0)</f>
        <v/>
      </c>
      <c r="W348" s="58" t="str" cm="1">
        <f t="array" ref="W348">IFERROR(
IF(OR(W$11="",$H348=""),"",
SUMIFS(収穫記録!$P:$P,収穫記録!$D:$D,W$11,収穫記録!$I:$I,$I$5,収穫記録!$J:$J,$I$6,収穫記録!$F:$F,$H348,収穫記録!$B:$B,"&gt;="&amp;$I$3,収穫記録!$B:$B,"&lt;="&amp;$I$4)
/_xlfn.UNIQUE(_xlfn._xlws.FILTER($G:$G,$F:$F=$I$7))
/IF($I$8="総計",1,$J348/10)
),0)</f>
        <v/>
      </c>
    </row>
    <row r="349" spans="8:23">
      <c r="H349" s="27"/>
      <c r="I349" s="30"/>
      <c r="J349" s="57"/>
      <c r="K349" s="46" t="str">
        <f t="shared" si="5"/>
        <v/>
      </c>
      <c r="L349" s="47" cm="1">
        <f t="array" ref="L349">IFERROR(
IF(OR(L$11="",$H349=""),"",
SUMIFS(収穫記録!$P:$P,収穫記録!$D:$D,L$11,収穫記録!$I:$I,$I$5,収穫記録!$J:$J,$I$6,収穫記録!$F:$F,$H349,収穫記録!$B:$B,"&gt;="&amp;$I$3,収穫記録!$B:$B,"&lt;="&amp;$I$4)
/_xlfn.UNIQUE(_xlfn._xlws.FILTER($G:$G,$F:$F=$I$7))
/IF($I$8="総計",1,$J349/10)
),0)</f>
        <v>0</v>
      </c>
      <c r="M349" s="58" t="str" cm="1">
        <f t="array" ref="M349">IFERROR(
IF(OR(M$11="",$H349=""),"",
SUMIFS(収穫記録!$P:$P,収穫記録!$D:$D,M$11,収穫記録!$I:$I,$I$5,収穫記録!$J:$J,$I$6,収穫記録!$F:$F,$H349,収穫記録!$B:$B,"&gt;="&amp;$I$3,収穫記録!$B:$B,"&lt;="&amp;$I$4)
/_xlfn.UNIQUE(_xlfn._xlws.FILTER($G:$G,$F:$F=$I$7))
/IF($I$8="総計",1,$J349/10)
),0)</f>
        <v/>
      </c>
      <c r="N349" s="58" t="str" cm="1">
        <f t="array" ref="N349">IFERROR(
IF(OR(N$11="",$H349=""),"",
SUMIFS(収穫記録!$P:$P,収穫記録!$D:$D,N$11,収穫記録!$I:$I,$I$5,収穫記録!$J:$J,$I$6,収穫記録!$F:$F,$H349,収穫記録!$B:$B,"&gt;="&amp;$I$3,収穫記録!$B:$B,"&lt;="&amp;$I$4)
/_xlfn.UNIQUE(_xlfn._xlws.FILTER($G:$G,$F:$F=$I$7))
/IF($I$8="総計",1,$J349/10)
),0)</f>
        <v/>
      </c>
      <c r="O349" s="58" t="str" cm="1">
        <f t="array" ref="O349">IFERROR(
IF(OR(O$11="",$H349=""),"",
SUMIFS(収穫記録!$P:$P,収穫記録!$D:$D,O$11,収穫記録!$I:$I,$I$5,収穫記録!$J:$J,$I$6,収穫記録!$F:$F,$H349,収穫記録!$B:$B,"&gt;="&amp;$I$3,収穫記録!$B:$B,"&lt;="&amp;$I$4)
/_xlfn.UNIQUE(_xlfn._xlws.FILTER($G:$G,$F:$F=$I$7))
/IF($I$8="総計",1,$J349/10)
),0)</f>
        <v/>
      </c>
      <c r="P349" s="58" t="str" cm="1">
        <f t="array" ref="P349">IFERROR(
IF(OR(P$11="",$H349=""),"",
SUMIFS(収穫記録!$P:$P,収穫記録!$D:$D,P$11,収穫記録!$I:$I,$I$5,収穫記録!$J:$J,$I$6,収穫記録!$F:$F,$H349,収穫記録!$B:$B,"&gt;="&amp;$I$3,収穫記録!$B:$B,"&lt;="&amp;$I$4)
/_xlfn.UNIQUE(_xlfn._xlws.FILTER($G:$G,$F:$F=$I$7))
/IF($I$8="総計",1,$J349/10)
),0)</f>
        <v/>
      </c>
      <c r="Q349" s="58" t="str" cm="1">
        <f t="array" ref="Q349">IFERROR(
IF(OR(Q$11="",$H349=""),"",
SUMIFS(収穫記録!$P:$P,収穫記録!$D:$D,Q$11,収穫記録!$I:$I,$I$5,収穫記録!$J:$J,$I$6,収穫記録!$F:$F,$H349,収穫記録!$B:$B,"&gt;="&amp;$I$3,収穫記録!$B:$B,"&lt;="&amp;$I$4)
/_xlfn.UNIQUE(_xlfn._xlws.FILTER($G:$G,$F:$F=$I$7))
/IF($I$8="総計",1,$J349/10)
),0)</f>
        <v/>
      </c>
      <c r="R349" s="58" t="str" cm="1">
        <f t="array" ref="R349">IFERROR(
IF(OR(R$11="",$H349=""),"",
SUMIFS(収穫記録!$P:$P,収穫記録!$D:$D,R$11,収穫記録!$I:$I,$I$5,収穫記録!$J:$J,$I$6,収穫記録!$F:$F,$H349,収穫記録!$B:$B,"&gt;="&amp;$I$3,収穫記録!$B:$B,"&lt;="&amp;$I$4)
/_xlfn.UNIQUE(_xlfn._xlws.FILTER($G:$G,$F:$F=$I$7))
/IF($I$8="総計",1,$J349/10)
),0)</f>
        <v/>
      </c>
      <c r="S349" s="58" t="str" cm="1">
        <f t="array" ref="S349">IFERROR(
IF(OR(S$11="",$H349=""),"",
SUMIFS(収穫記録!$P:$P,収穫記録!$D:$D,S$11,収穫記録!$I:$I,$I$5,収穫記録!$J:$J,$I$6,収穫記録!$F:$F,$H349,収穫記録!$B:$B,"&gt;="&amp;$I$3,収穫記録!$B:$B,"&lt;="&amp;$I$4)
/_xlfn.UNIQUE(_xlfn._xlws.FILTER($G:$G,$F:$F=$I$7))
/IF($I$8="総計",1,$J349/10)
),0)</f>
        <v/>
      </c>
      <c r="T349" s="58" t="str" cm="1">
        <f t="array" ref="T349">IFERROR(
IF(OR(T$11="",$H349=""),"",
SUMIFS(収穫記録!$P:$P,収穫記録!$D:$D,T$11,収穫記録!$I:$I,$I$5,収穫記録!$J:$J,$I$6,収穫記録!$F:$F,$H349,収穫記録!$B:$B,"&gt;="&amp;$I$3,収穫記録!$B:$B,"&lt;="&amp;$I$4)
/_xlfn.UNIQUE(_xlfn._xlws.FILTER($G:$G,$F:$F=$I$7))
/IF($I$8="総計",1,$J349/10)
),0)</f>
        <v/>
      </c>
      <c r="U349" s="58" t="str" cm="1">
        <f t="array" ref="U349">IFERROR(
IF(OR(U$11="",$H349=""),"",
SUMIFS(収穫記録!$P:$P,収穫記録!$D:$D,U$11,収穫記録!$I:$I,$I$5,収穫記録!$J:$J,$I$6,収穫記録!$F:$F,$H349,収穫記録!$B:$B,"&gt;="&amp;$I$3,収穫記録!$B:$B,"&lt;="&amp;$I$4)
/_xlfn.UNIQUE(_xlfn._xlws.FILTER($G:$G,$F:$F=$I$7))
/IF($I$8="総計",1,$J349/10)
),0)</f>
        <v/>
      </c>
      <c r="V349" s="58" t="str" cm="1">
        <f t="array" ref="V349">IFERROR(
IF(OR(V$11="",$H349=""),"",
SUMIFS(収穫記録!$P:$P,収穫記録!$D:$D,V$11,収穫記録!$I:$I,$I$5,収穫記録!$J:$J,$I$6,収穫記録!$F:$F,$H349,収穫記録!$B:$B,"&gt;="&amp;$I$3,収穫記録!$B:$B,"&lt;="&amp;$I$4)
/_xlfn.UNIQUE(_xlfn._xlws.FILTER($G:$G,$F:$F=$I$7))
/IF($I$8="総計",1,$J349/10)
),0)</f>
        <v/>
      </c>
      <c r="W349" s="58" t="str" cm="1">
        <f t="array" ref="W349">IFERROR(
IF(OR(W$11="",$H349=""),"",
SUMIFS(収穫記録!$P:$P,収穫記録!$D:$D,W$11,収穫記録!$I:$I,$I$5,収穫記録!$J:$J,$I$6,収穫記録!$F:$F,$H349,収穫記録!$B:$B,"&gt;="&amp;$I$3,収穫記録!$B:$B,"&lt;="&amp;$I$4)
/_xlfn.UNIQUE(_xlfn._xlws.FILTER($G:$G,$F:$F=$I$7))
/IF($I$8="総計",1,$J349/10)
),0)</f>
        <v/>
      </c>
    </row>
    <row r="350" spans="8:23">
      <c r="H350" s="27"/>
      <c r="I350" s="30"/>
      <c r="J350" s="57"/>
      <c r="K350" s="46" t="str">
        <f t="shared" si="5"/>
        <v/>
      </c>
      <c r="L350" s="47" cm="1">
        <f t="array" ref="L350">IFERROR(
IF(OR(L$11="",$H350=""),"",
SUMIFS(収穫記録!$P:$P,収穫記録!$D:$D,L$11,収穫記録!$I:$I,$I$5,収穫記録!$J:$J,$I$6,収穫記録!$F:$F,$H350,収穫記録!$B:$B,"&gt;="&amp;$I$3,収穫記録!$B:$B,"&lt;="&amp;$I$4)
/_xlfn.UNIQUE(_xlfn._xlws.FILTER($G:$G,$F:$F=$I$7))
/IF($I$8="総計",1,$J350/10)
),0)</f>
        <v>0</v>
      </c>
      <c r="M350" s="58" t="str" cm="1">
        <f t="array" ref="M350">IFERROR(
IF(OR(M$11="",$H350=""),"",
SUMIFS(収穫記録!$P:$P,収穫記録!$D:$D,M$11,収穫記録!$I:$I,$I$5,収穫記録!$J:$J,$I$6,収穫記録!$F:$F,$H350,収穫記録!$B:$B,"&gt;="&amp;$I$3,収穫記録!$B:$B,"&lt;="&amp;$I$4)
/_xlfn.UNIQUE(_xlfn._xlws.FILTER($G:$G,$F:$F=$I$7))
/IF($I$8="総計",1,$J350/10)
),0)</f>
        <v/>
      </c>
      <c r="N350" s="58" t="str" cm="1">
        <f t="array" ref="N350">IFERROR(
IF(OR(N$11="",$H350=""),"",
SUMIFS(収穫記録!$P:$P,収穫記録!$D:$D,N$11,収穫記録!$I:$I,$I$5,収穫記録!$J:$J,$I$6,収穫記録!$F:$F,$H350,収穫記録!$B:$B,"&gt;="&amp;$I$3,収穫記録!$B:$B,"&lt;="&amp;$I$4)
/_xlfn.UNIQUE(_xlfn._xlws.FILTER($G:$G,$F:$F=$I$7))
/IF($I$8="総計",1,$J350/10)
),0)</f>
        <v/>
      </c>
      <c r="O350" s="58" t="str" cm="1">
        <f t="array" ref="O350">IFERROR(
IF(OR(O$11="",$H350=""),"",
SUMIFS(収穫記録!$P:$P,収穫記録!$D:$D,O$11,収穫記録!$I:$I,$I$5,収穫記録!$J:$J,$I$6,収穫記録!$F:$F,$H350,収穫記録!$B:$B,"&gt;="&amp;$I$3,収穫記録!$B:$B,"&lt;="&amp;$I$4)
/_xlfn.UNIQUE(_xlfn._xlws.FILTER($G:$G,$F:$F=$I$7))
/IF($I$8="総計",1,$J350/10)
),0)</f>
        <v/>
      </c>
      <c r="P350" s="58" t="str" cm="1">
        <f t="array" ref="P350">IFERROR(
IF(OR(P$11="",$H350=""),"",
SUMIFS(収穫記録!$P:$P,収穫記録!$D:$D,P$11,収穫記録!$I:$I,$I$5,収穫記録!$J:$J,$I$6,収穫記録!$F:$F,$H350,収穫記録!$B:$B,"&gt;="&amp;$I$3,収穫記録!$B:$B,"&lt;="&amp;$I$4)
/_xlfn.UNIQUE(_xlfn._xlws.FILTER($G:$G,$F:$F=$I$7))
/IF($I$8="総計",1,$J350/10)
),0)</f>
        <v/>
      </c>
      <c r="Q350" s="58" t="str" cm="1">
        <f t="array" ref="Q350">IFERROR(
IF(OR(Q$11="",$H350=""),"",
SUMIFS(収穫記録!$P:$P,収穫記録!$D:$D,Q$11,収穫記録!$I:$I,$I$5,収穫記録!$J:$J,$I$6,収穫記録!$F:$F,$H350,収穫記録!$B:$B,"&gt;="&amp;$I$3,収穫記録!$B:$B,"&lt;="&amp;$I$4)
/_xlfn.UNIQUE(_xlfn._xlws.FILTER($G:$G,$F:$F=$I$7))
/IF($I$8="総計",1,$J350/10)
),0)</f>
        <v/>
      </c>
      <c r="R350" s="58" t="str" cm="1">
        <f t="array" ref="R350">IFERROR(
IF(OR(R$11="",$H350=""),"",
SUMIFS(収穫記録!$P:$P,収穫記録!$D:$D,R$11,収穫記録!$I:$I,$I$5,収穫記録!$J:$J,$I$6,収穫記録!$F:$F,$H350,収穫記録!$B:$B,"&gt;="&amp;$I$3,収穫記録!$B:$B,"&lt;="&amp;$I$4)
/_xlfn.UNIQUE(_xlfn._xlws.FILTER($G:$G,$F:$F=$I$7))
/IF($I$8="総計",1,$J350/10)
),0)</f>
        <v/>
      </c>
      <c r="S350" s="58" t="str" cm="1">
        <f t="array" ref="S350">IFERROR(
IF(OR(S$11="",$H350=""),"",
SUMIFS(収穫記録!$P:$P,収穫記録!$D:$D,S$11,収穫記録!$I:$I,$I$5,収穫記録!$J:$J,$I$6,収穫記録!$F:$F,$H350,収穫記録!$B:$B,"&gt;="&amp;$I$3,収穫記録!$B:$B,"&lt;="&amp;$I$4)
/_xlfn.UNIQUE(_xlfn._xlws.FILTER($G:$G,$F:$F=$I$7))
/IF($I$8="総計",1,$J350/10)
),0)</f>
        <v/>
      </c>
      <c r="T350" s="58" t="str" cm="1">
        <f t="array" ref="T350">IFERROR(
IF(OR(T$11="",$H350=""),"",
SUMIFS(収穫記録!$P:$P,収穫記録!$D:$D,T$11,収穫記録!$I:$I,$I$5,収穫記録!$J:$J,$I$6,収穫記録!$F:$F,$H350,収穫記録!$B:$B,"&gt;="&amp;$I$3,収穫記録!$B:$B,"&lt;="&amp;$I$4)
/_xlfn.UNIQUE(_xlfn._xlws.FILTER($G:$G,$F:$F=$I$7))
/IF($I$8="総計",1,$J350/10)
),0)</f>
        <v/>
      </c>
      <c r="U350" s="58" t="str" cm="1">
        <f t="array" ref="U350">IFERROR(
IF(OR(U$11="",$H350=""),"",
SUMIFS(収穫記録!$P:$P,収穫記録!$D:$D,U$11,収穫記録!$I:$I,$I$5,収穫記録!$J:$J,$I$6,収穫記録!$F:$F,$H350,収穫記録!$B:$B,"&gt;="&amp;$I$3,収穫記録!$B:$B,"&lt;="&amp;$I$4)
/_xlfn.UNIQUE(_xlfn._xlws.FILTER($G:$G,$F:$F=$I$7))
/IF($I$8="総計",1,$J350/10)
),0)</f>
        <v/>
      </c>
      <c r="V350" s="58" t="str" cm="1">
        <f t="array" ref="V350">IFERROR(
IF(OR(V$11="",$H350=""),"",
SUMIFS(収穫記録!$P:$P,収穫記録!$D:$D,V$11,収穫記録!$I:$I,$I$5,収穫記録!$J:$J,$I$6,収穫記録!$F:$F,$H350,収穫記録!$B:$B,"&gt;="&amp;$I$3,収穫記録!$B:$B,"&lt;="&amp;$I$4)
/_xlfn.UNIQUE(_xlfn._xlws.FILTER($G:$G,$F:$F=$I$7))
/IF($I$8="総計",1,$J350/10)
),0)</f>
        <v/>
      </c>
      <c r="W350" s="58" t="str" cm="1">
        <f t="array" ref="W350">IFERROR(
IF(OR(W$11="",$H350=""),"",
SUMIFS(収穫記録!$P:$P,収穫記録!$D:$D,W$11,収穫記録!$I:$I,$I$5,収穫記録!$J:$J,$I$6,収穫記録!$F:$F,$H350,収穫記録!$B:$B,"&gt;="&amp;$I$3,収穫記録!$B:$B,"&lt;="&amp;$I$4)
/_xlfn.UNIQUE(_xlfn._xlws.FILTER($G:$G,$F:$F=$I$7))
/IF($I$8="総計",1,$J350/10)
),0)</f>
        <v/>
      </c>
    </row>
    <row r="351" spans="8:23">
      <c r="H351" s="27"/>
      <c r="I351" s="30"/>
      <c r="J351" s="57"/>
      <c r="K351" s="46" t="str">
        <f t="shared" si="5"/>
        <v/>
      </c>
      <c r="L351" s="47" cm="1">
        <f t="array" ref="L351">IFERROR(
IF(OR(L$11="",$H351=""),"",
SUMIFS(収穫記録!$P:$P,収穫記録!$D:$D,L$11,収穫記録!$I:$I,$I$5,収穫記録!$J:$J,$I$6,収穫記録!$F:$F,$H351,収穫記録!$B:$B,"&gt;="&amp;$I$3,収穫記録!$B:$B,"&lt;="&amp;$I$4)
/_xlfn.UNIQUE(_xlfn._xlws.FILTER($G:$G,$F:$F=$I$7))
/IF($I$8="総計",1,$J351/10)
),0)</f>
        <v>0</v>
      </c>
      <c r="M351" s="58" t="str" cm="1">
        <f t="array" ref="M351">IFERROR(
IF(OR(M$11="",$H351=""),"",
SUMIFS(収穫記録!$P:$P,収穫記録!$D:$D,M$11,収穫記録!$I:$I,$I$5,収穫記録!$J:$J,$I$6,収穫記録!$F:$F,$H351,収穫記録!$B:$B,"&gt;="&amp;$I$3,収穫記録!$B:$B,"&lt;="&amp;$I$4)
/_xlfn.UNIQUE(_xlfn._xlws.FILTER($G:$G,$F:$F=$I$7))
/IF($I$8="総計",1,$J351/10)
),0)</f>
        <v/>
      </c>
      <c r="N351" s="58" t="str" cm="1">
        <f t="array" ref="N351">IFERROR(
IF(OR(N$11="",$H351=""),"",
SUMIFS(収穫記録!$P:$P,収穫記録!$D:$D,N$11,収穫記録!$I:$I,$I$5,収穫記録!$J:$J,$I$6,収穫記録!$F:$F,$H351,収穫記録!$B:$B,"&gt;="&amp;$I$3,収穫記録!$B:$B,"&lt;="&amp;$I$4)
/_xlfn.UNIQUE(_xlfn._xlws.FILTER($G:$G,$F:$F=$I$7))
/IF($I$8="総計",1,$J351/10)
),0)</f>
        <v/>
      </c>
      <c r="O351" s="58" t="str" cm="1">
        <f t="array" ref="O351">IFERROR(
IF(OR(O$11="",$H351=""),"",
SUMIFS(収穫記録!$P:$P,収穫記録!$D:$D,O$11,収穫記録!$I:$I,$I$5,収穫記録!$J:$J,$I$6,収穫記録!$F:$F,$H351,収穫記録!$B:$B,"&gt;="&amp;$I$3,収穫記録!$B:$B,"&lt;="&amp;$I$4)
/_xlfn.UNIQUE(_xlfn._xlws.FILTER($G:$G,$F:$F=$I$7))
/IF($I$8="総計",1,$J351/10)
),0)</f>
        <v/>
      </c>
      <c r="P351" s="58" t="str" cm="1">
        <f t="array" ref="P351">IFERROR(
IF(OR(P$11="",$H351=""),"",
SUMIFS(収穫記録!$P:$P,収穫記録!$D:$D,P$11,収穫記録!$I:$I,$I$5,収穫記録!$J:$J,$I$6,収穫記録!$F:$F,$H351,収穫記録!$B:$B,"&gt;="&amp;$I$3,収穫記録!$B:$B,"&lt;="&amp;$I$4)
/_xlfn.UNIQUE(_xlfn._xlws.FILTER($G:$G,$F:$F=$I$7))
/IF($I$8="総計",1,$J351/10)
),0)</f>
        <v/>
      </c>
      <c r="Q351" s="58" t="str" cm="1">
        <f t="array" ref="Q351">IFERROR(
IF(OR(Q$11="",$H351=""),"",
SUMIFS(収穫記録!$P:$P,収穫記録!$D:$D,Q$11,収穫記録!$I:$I,$I$5,収穫記録!$J:$J,$I$6,収穫記録!$F:$F,$H351,収穫記録!$B:$B,"&gt;="&amp;$I$3,収穫記録!$B:$B,"&lt;="&amp;$I$4)
/_xlfn.UNIQUE(_xlfn._xlws.FILTER($G:$G,$F:$F=$I$7))
/IF($I$8="総計",1,$J351/10)
),0)</f>
        <v/>
      </c>
      <c r="R351" s="58" t="str" cm="1">
        <f t="array" ref="R351">IFERROR(
IF(OR(R$11="",$H351=""),"",
SUMIFS(収穫記録!$P:$P,収穫記録!$D:$D,R$11,収穫記録!$I:$I,$I$5,収穫記録!$J:$J,$I$6,収穫記録!$F:$F,$H351,収穫記録!$B:$B,"&gt;="&amp;$I$3,収穫記録!$B:$B,"&lt;="&amp;$I$4)
/_xlfn.UNIQUE(_xlfn._xlws.FILTER($G:$G,$F:$F=$I$7))
/IF($I$8="総計",1,$J351/10)
),0)</f>
        <v/>
      </c>
      <c r="S351" s="58" t="str" cm="1">
        <f t="array" ref="S351">IFERROR(
IF(OR(S$11="",$H351=""),"",
SUMIFS(収穫記録!$P:$P,収穫記録!$D:$D,S$11,収穫記録!$I:$I,$I$5,収穫記録!$J:$J,$I$6,収穫記録!$F:$F,$H351,収穫記録!$B:$B,"&gt;="&amp;$I$3,収穫記録!$B:$B,"&lt;="&amp;$I$4)
/_xlfn.UNIQUE(_xlfn._xlws.FILTER($G:$G,$F:$F=$I$7))
/IF($I$8="総計",1,$J351/10)
),0)</f>
        <v/>
      </c>
      <c r="T351" s="58" t="str" cm="1">
        <f t="array" ref="T351">IFERROR(
IF(OR(T$11="",$H351=""),"",
SUMIFS(収穫記録!$P:$P,収穫記録!$D:$D,T$11,収穫記録!$I:$I,$I$5,収穫記録!$J:$J,$I$6,収穫記録!$F:$F,$H351,収穫記録!$B:$B,"&gt;="&amp;$I$3,収穫記録!$B:$B,"&lt;="&amp;$I$4)
/_xlfn.UNIQUE(_xlfn._xlws.FILTER($G:$G,$F:$F=$I$7))
/IF($I$8="総計",1,$J351/10)
),0)</f>
        <v/>
      </c>
      <c r="U351" s="58" t="str" cm="1">
        <f t="array" ref="U351">IFERROR(
IF(OR(U$11="",$H351=""),"",
SUMIFS(収穫記録!$P:$P,収穫記録!$D:$D,U$11,収穫記録!$I:$I,$I$5,収穫記録!$J:$J,$I$6,収穫記録!$F:$F,$H351,収穫記録!$B:$B,"&gt;="&amp;$I$3,収穫記録!$B:$B,"&lt;="&amp;$I$4)
/_xlfn.UNIQUE(_xlfn._xlws.FILTER($G:$G,$F:$F=$I$7))
/IF($I$8="総計",1,$J351/10)
),0)</f>
        <v/>
      </c>
      <c r="V351" s="58" t="str" cm="1">
        <f t="array" ref="V351">IFERROR(
IF(OR(V$11="",$H351=""),"",
SUMIFS(収穫記録!$P:$P,収穫記録!$D:$D,V$11,収穫記録!$I:$I,$I$5,収穫記録!$J:$J,$I$6,収穫記録!$F:$F,$H351,収穫記録!$B:$B,"&gt;="&amp;$I$3,収穫記録!$B:$B,"&lt;="&amp;$I$4)
/_xlfn.UNIQUE(_xlfn._xlws.FILTER($G:$G,$F:$F=$I$7))
/IF($I$8="総計",1,$J351/10)
),0)</f>
        <v/>
      </c>
      <c r="W351" s="58" t="str" cm="1">
        <f t="array" ref="W351">IFERROR(
IF(OR(W$11="",$H351=""),"",
SUMIFS(収穫記録!$P:$P,収穫記録!$D:$D,W$11,収穫記録!$I:$I,$I$5,収穫記録!$J:$J,$I$6,収穫記録!$F:$F,$H351,収穫記録!$B:$B,"&gt;="&amp;$I$3,収穫記録!$B:$B,"&lt;="&amp;$I$4)
/_xlfn.UNIQUE(_xlfn._xlws.FILTER($G:$G,$F:$F=$I$7))
/IF($I$8="総計",1,$J351/10)
),0)</f>
        <v/>
      </c>
    </row>
    <row r="352" spans="8:23">
      <c r="H352" s="27"/>
      <c r="I352" s="30"/>
      <c r="J352" s="57"/>
      <c r="K352" s="46" t="str">
        <f t="shared" si="5"/>
        <v/>
      </c>
      <c r="L352" s="47" cm="1">
        <f t="array" ref="L352">IFERROR(
IF(OR(L$11="",$H352=""),"",
SUMIFS(収穫記録!$P:$P,収穫記録!$D:$D,L$11,収穫記録!$I:$I,$I$5,収穫記録!$J:$J,$I$6,収穫記録!$F:$F,$H352,収穫記録!$B:$B,"&gt;="&amp;$I$3,収穫記録!$B:$B,"&lt;="&amp;$I$4)
/_xlfn.UNIQUE(_xlfn._xlws.FILTER($G:$G,$F:$F=$I$7))
/IF($I$8="総計",1,$J352/10)
),0)</f>
        <v>0</v>
      </c>
      <c r="M352" s="58" t="str" cm="1">
        <f t="array" ref="M352">IFERROR(
IF(OR(M$11="",$H352=""),"",
SUMIFS(収穫記録!$P:$P,収穫記録!$D:$D,M$11,収穫記録!$I:$I,$I$5,収穫記録!$J:$J,$I$6,収穫記録!$F:$F,$H352,収穫記録!$B:$B,"&gt;="&amp;$I$3,収穫記録!$B:$B,"&lt;="&amp;$I$4)
/_xlfn.UNIQUE(_xlfn._xlws.FILTER($G:$G,$F:$F=$I$7))
/IF($I$8="総計",1,$J352/10)
),0)</f>
        <v/>
      </c>
      <c r="N352" s="58" t="str" cm="1">
        <f t="array" ref="N352">IFERROR(
IF(OR(N$11="",$H352=""),"",
SUMIFS(収穫記録!$P:$P,収穫記録!$D:$D,N$11,収穫記録!$I:$I,$I$5,収穫記録!$J:$J,$I$6,収穫記録!$F:$F,$H352,収穫記録!$B:$B,"&gt;="&amp;$I$3,収穫記録!$B:$B,"&lt;="&amp;$I$4)
/_xlfn.UNIQUE(_xlfn._xlws.FILTER($G:$G,$F:$F=$I$7))
/IF($I$8="総計",1,$J352/10)
),0)</f>
        <v/>
      </c>
      <c r="O352" s="58" t="str" cm="1">
        <f t="array" ref="O352">IFERROR(
IF(OR(O$11="",$H352=""),"",
SUMIFS(収穫記録!$P:$P,収穫記録!$D:$D,O$11,収穫記録!$I:$I,$I$5,収穫記録!$J:$J,$I$6,収穫記録!$F:$F,$H352,収穫記録!$B:$B,"&gt;="&amp;$I$3,収穫記録!$B:$B,"&lt;="&amp;$I$4)
/_xlfn.UNIQUE(_xlfn._xlws.FILTER($G:$G,$F:$F=$I$7))
/IF($I$8="総計",1,$J352/10)
),0)</f>
        <v/>
      </c>
      <c r="P352" s="58" t="str" cm="1">
        <f t="array" ref="P352">IFERROR(
IF(OR(P$11="",$H352=""),"",
SUMIFS(収穫記録!$P:$P,収穫記録!$D:$D,P$11,収穫記録!$I:$I,$I$5,収穫記録!$J:$J,$I$6,収穫記録!$F:$F,$H352,収穫記録!$B:$B,"&gt;="&amp;$I$3,収穫記録!$B:$B,"&lt;="&amp;$I$4)
/_xlfn.UNIQUE(_xlfn._xlws.FILTER($G:$G,$F:$F=$I$7))
/IF($I$8="総計",1,$J352/10)
),0)</f>
        <v/>
      </c>
      <c r="Q352" s="58" t="str" cm="1">
        <f t="array" ref="Q352">IFERROR(
IF(OR(Q$11="",$H352=""),"",
SUMIFS(収穫記録!$P:$P,収穫記録!$D:$D,Q$11,収穫記録!$I:$I,$I$5,収穫記録!$J:$J,$I$6,収穫記録!$F:$F,$H352,収穫記録!$B:$B,"&gt;="&amp;$I$3,収穫記録!$B:$B,"&lt;="&amp;$I$4)
/_xlfn.UNIQUE(_xlfn._xlws.FILTER($G:$G,$F:$F=$I$7))
/IF($I$8="総計",1,$J352/10)
),0)</f>
        <v/>
      </c>
      <c r="R352" s="58" t="str" cm="1">
        <f t="array" ref="R352">IFERROR(
IF(OR(R$11="",$H352=""),"",
SUMIFS(収穫記録!$P:$P,収穫記録!$D:$D,R$11,収穫記録!$I:$I,$I$5,収穫記録!$J:$J,$I$6,収穫記録!$F:$F,$H352,収穫記録!$B:$B,"&gt;="&amp;$I$3,収穫記録!$B:$B,"&lt;="&amp;$I$4)
/_xlfn.UNIQUE(_xlfn._xlws.FILTER($G:$G,$F:$F=$I$7))
/IF($I$8="総計",1,$J352/10)
),0)</f>
        <v/>
      </c>
      <c r="S352" s="58" t="str" cm="1">
        <f t="array" ref="S352">IFERROR(
IF(OR(S$11="",$H352=""),"",
SUMIFS(収穫記録!$P:$P,収穫記録!$D:$D,S$11,収穫記録!$I:$I,$I$5,収穫記録!$J:$J,$I$6,収穫記録!$F:$F,$H352,収穫記録!$B:$B,"&gt;="&amp;$I$3,収穫記録!$B:$B,"&lt;="&amp;$I$4)
/_xlfn.UNIQUE(_xlfn._xlws.FILTER($G:$G,$F:$F=$I$7))
/IF($I$8="総計",1,$J352/10)
),0)</f>
        <v/>
      </c>
      <c r="T352" s="58" t="str" cm="1">
        <f t="array" ref="T352">IFERROR(
IF(OR(T$11="",$H352=""),"",
SUMIFS(収穫記録!$P:$P,収穫記録!$D:$D,T$11,収穫記録!$I:$I,$I$5,収穫記録!$J:$J,$I$6,収穫記録!$F:$F,$H352,収穫記録!$B:$B,"&gt;="&amp;$I$3,収穫記録!$B:$B,"&lt;="&amp;$I$4)
/_xlfn.UNIQUE(_xlfn._xlws.FILTER($G:$G,$F:$F=$I$7))
/IF($I$8="総計",1,$J352/10)
),0)</f>
        <v/>
      </c>
      <c r="U352" s="58" t="str" cm="1">
        <f t="array" ref="U352">IFERROR(
IF(OR(U$11="",$H352=""),"",
SUMIFS(収穫記録!$P:$P,収穫記録!$D:$D,U$11,収穫記録!$I:$I,$I$5,収穫記録!$J:$J,$I$6,収穫記録!$F:$F,$H352,収穫記録!$B:$B,"&gt;="&amp;$I$3,収穫記録!$B:$B,"&lt;="&amp;$I$4)
/_xlfn.UNIQUE(_xlfn._xlws.FILTER($G:$G,$F:$F=$I$7))
/IF($I$8="総計",1,$J352/10)
),0)</f>
        <v/>
      </c>
      <c r="V352" s="58" t="str" cm="1">
        <f t="array" ref="V352">IFERROR(
IF(OR(V$11="",$H352=""),"",
SUMIFS(収穫記録!$P:$P,収穫記録!$D:$D,V$11,収穫記録!$I:$I,$I$5,収穫記録!$J:$J,$I$6,収穫記録!$F:$F,$H352,収穫記録!$B:$B,"&gt;="&amp;$I$3,収穫記録!$B:$B,"&lt;="&amp;$I$4)
/_xlfn.UNIQUE(_xlfn._xlws.FILTER($G:$G,$F:$F=$I$7))
/IF($I$8="総計",1,$J352/10)
),0)</f>
        <v/>
      </c>
      <c r="W352" s="58" t="str" cm="1">
        <f t="array" ref="W352">IFERROR(
IF(OR(W$11="",$H352=""),"",
SUMIFS(収穫記録!$P:$P,収穫記録!$D:$D,W$11,収穫記録!$I:$I,$I$5,収穫記録!$J:$J,$I$6,収穫記録!$F:$F,$H352,収穫記録!$B:$B,"&gt;="&amp;$I$3,収穫記録!$B:$B,"&lt;="&amp;$I$4)
/_xlfn.UNIQUE(_xlfn._xlws.FILTER($G:$G,$F:$F=$I$7))
/IF($I$8="総計",1,$J352/10)
),0)</f>
        <v/>
      </c>
    </row>
    <row r="353" spans="8:23">
      <c r="H353" s="27"/>
      <c r="I353" s="30"/>
      <c r="J353" s="57"/>
      <c r="K353" s="46" t="str">
        <f t="shared" si="5"/>
        <v/>
      </c>
      <c r="L353" s="47" cm="1">
        <f t="array" ref="L353">IFERROR(
IF(OR(L$11="",$H353=""),"",
SUMIFS(収穫記録!$P:$P,収穫記録!$D:$D,L$11,収穫記録!$I:$I,$I$5,収穫記録!$J:$J,$I$6,収穫記録!$F:$F,$H353,収穫記録!$B:$B,"&gt;="&amp;$I$3,収穫記録!$B:$B,"&lt;="&amp;$I$4)
/_xlfn.UNIQUE(_xlfn._xlws.FILTER($G:$G,$F:$F=$I$7))
/IF($I$8="総計",1,$J353/10)
),0)</f>
        <v>0</v>
      </c>
      <c r="M353" s="58" t="str" cm="1">
        <f t="array" ref="M353">IFERROR(
IF(OR(M$11="",$H353=""),"",
SUMIFS(収穫記録!$P:$P,収穫記録!$D:$D,M$11,収穫記録!$I:$I,$I$5,収穫記録!$J:$J,$I$6,収穫記録!$F:$F,$H353,収穫記録!$B:$B,"&gt;="&amp;$I$3,収穫記録!$B:$B,"&lt;="&amp;$I$4)
/_xlfn.UNIQUE(_xlfn._xlws.FILTER($G:$G,$F:$F=$I$7))
/IF($I$8="総計",1,$J353/10)
),0)</f>
        <v/>
      </c>
      <c r="N353" s="58" t="str" cm="1">
        <f t="array" ref="N353">IFERROR(
IF(OR(N$11="",$H353=""),"",
SUMIFS(収穫記録!$P:$P,収穫記録!$D:$D,N$11,収穫記録!$I:$I,$I$5,収穫記録!$J:$J,$I$6,収穫記録!$F:$F,$H353,収穫記録!$B:$B,"&gt;="&amp;$I$3,収穫記録!$B:$B,"&lt;="&amp;$I$4)
/_xlfn.UNIQUE(_xlfn._xlws.FILTER($G:$G,$F:$F=$I$7))
/IF($I$8="総計",1,$J353/10)
),0)</f>
        <v/>
      </c>
      <c r="O353" s="58" t="str" cm="1">
        <f t="array" ref="O353">IFERROR(
IF(OR(O$11="",$H353=""),"",
SUMIFS(収穫記録!$P:$P,収穫記録!$D:$D,O$11,収穫記録!$I:$I,$I$5,収穫記録!$J:$J,$I$6,収穫記録!$F:$F,$H353,収穫記録!$B:$B,"&gt;="&amp;$I$3,収穫記録!$B:$B,"&lt;="&amp;$I$4)
/_xlfn.UNIQUE(_xlfn._xlws.FILTER($G:$G,$F:$F=$I$7))
/IF($I$8="総計",1,$J353/10)
),0)</f>
        <v/>
      </c>
      <c r="P353" s="58" t="str" cm="1">
        <f t="array" ref="P353">IFERROR(
IF(OR(P$11="",$H353=""),"",
SUMIFS(収穫記録!$P:$P,収穫記録!$D:$D,P$11,収穫記録!$I:$I,$I$5,収穫記録!$J:$J,$I$6,収穫記録!$F:$F,$H353,収穫記録!$B:$B,"&gt;="&amp;$I$3,収穫記録!$B:$B,"&lt;="&amp;$I$4)
/_xlfn.UNIQUE(_xlfn._xlws.FILTER($G:$G,$F:$F=$I$7))
/IF($I$8="総計",1,$J353/10)
),0)</f>
        <v/>
      </c>
      <c r="Q353" s="58" t="str" cm="1">
        <f t="array" ref="Q353">IFERROR(
IF(OR(Q$11="",$H353=""),"",
SUMIFS(収穫記録!$P:$P,収穫記録!$D:$D,Q$11,収穫記録!$I:$I,$I$5,収穫記録!$J:$J,$I$6,収穫記録!$F:$F,$H353,収穫記録!$B:$B,"&gt;="&amp;$I$3,収穫記録!$B:$B,"&lt;="&amp;$I$4)
/_xlfn.UNIQUE(_xlfn._xlws.FILTER($G:$G,$F:$F=$I$7))
/IF($I$8="総計",1,$J353/10)
),0)</f>
        <v/>
      </c>
      <c r="R353" s="58" t="str" cm="1">
        <f t="array" ref="R353">IFERROR(
IF(OR(R$11="",$H353=""),"",
SUMIFS(収穫記録!$P:$P,収穫記録!$D:$D,R$11,収穫記録!$I:$I,$I$5,収穫記録!$J:$J,$I$6,収穫記録!$F:$F,$H353,収穫記録!$B:$B,"&gt;="&amp;$I$3,収穫記録!$B:$B,"&lt;="&amp;$I$4)
/_xlfn.UNIQUE(_xlfn._xlws.FILTER($G:$G,$F:$F=$I$7))
/IF($I$8="総計",1,$J353/10)
),0)</f>
        <v/>
      </c>
      <c r="S353" s="58" t="str" cm="1">
        <f t="array" ref="S353">IFERROR(
IF(OR(S$11="",$H353=""),"",
SUMIFS(収穫記録!$P:$P,収穫記録!$D:$D,S$11,収穫記録!$I:$I,$I$5,収穫記録!$J:$J,$I$6,収穫記録!$F:$F,$H353,収穫記録!$B:$B,"&gt;="&amp;$I$3,収穫記録!$B:$B,"&lt;="&amp;$I$4)
/_xlfn.UNIQUE(_xlfn._xlws.FILTER($G:$G,$F:$F=$I$7))
/IF($I$8="総計",1,$J353/10)
),0)</f>
        <v/>
      </c>
      <c r="T353" s="58" t="str" cm="1">
        <f t="array" ref="T353">IFERROR(
IF(OR(T$11="",$H353=""),"",
SUMIFS(収穫記録!$P:$P,収穫記録!$D:$D,T$11,収穫記録!$I:$I,$I$5,収穫記録!$J:$J,$I$6,収穫記録!$F:$F,$H353,収穫記録!$B:$B,"&gt;="&amp;$I$3,収穫記録!$B:$B,"&lt;="&amp;$I$4)
/_xlfn.UNIQUE(_xlfn._xlws.FILTER($G:$G,$F:$F=$I$7))
/IF($I$8="総計",1,$J353/10)
),0)</f>
        <v/>
      </c>
      <c r="U353" s="58" t="str" cm="1">
        <f t="array" ref="U353">IFERROR(
IF(OR(U$11="",$H353=""),"",
SUMIFS(収穫記録!$P:$P,収穫記録!$D:$D,U$11,収穫記録!$I:$I,$I$5,収穫記録!$J:$J,$I$6,収穫記録!$F:$F,$H353,収穫記録!$B:$B,"&gt;="&amp;$I$3,収穫記録!$B:$B,"&lt;="&amp;$I$4)
/_xlfn.UNIQUE(_xlfn._xlws.FILTER($G:$G,$F:$F=$I$7))
/IF($I$8="総計",1,$J353/10)
),0)</f>
        <v/>
      </c>
      <c r="V353" s="58" t="str" cm="1">
        <f t="array" ref="V353">IFERROR(
IF(OR(V$11="",$H353=""),"",
SUMIFS(収穫記録!$P:$P,収穫記録!$D:$D,V$11,収穫記録!$I:$I,$I$5,収穫記録!$J:$J,$I$6,収穫記録!$F:$F,$H353,収穫記録!$B:$B,"&gt;="&amp;$I$3,収穫記録!$B:$B,"&lt;="&amp;$I$4)
/_xlfn.UNIQUE(_xlfn._xlws.FILTER($G:$G,$F:$F=$I$7))
/IF($I$8="総計",1,$J353/10)
),0)</f>
        <v/>
      </c>
      <c r="W353" s="58" t="str" cm="1">
        <f t="array" ref="W353">IFERROR(
IF(OR(W$11="",$H353=""),"",
SUMIFS(収穫記録!$P:$P,収穫記録!$D:$D,W$11,収穫記録!$I:$I,$I$5,収穫記録!$J:$J,$I$6,収穫記録!$F:$F,$H353,収穫記録!$B:$B,"&gt;="&amp;$I$3,収穫記録!$B:$B,"&lt;="&amp;$I$4)
/_xlfn.UNIQUE(_xlfn._xlws.FILTER($G:$G,$F:$F=$I$7))
/IF($I$8="総計",1,$J353/10)
),0)</f>
        <v/>
      </c>
    </row>
    <row r="354" spans="8:23">
      <c r="H354" s="27"/>
      <c r="I354" s="30"/>
      <c r="J354" s="57"/>
      <c r="K354" s="46" t="str">
        <f t="shared" si="5"/>
        <v/>
      </c>
      <c r="L354" s="47" cm="1">
        <f t="array" ref="L354">IFERROR(
IF(OR(L$11="",$H354=""),"",
SUMIFS(収穫記録!$P:$P,収穫記録!$D:$D,L$11,収穫記録!$I:$I,$I$5,収穫記録!$J:$J,$I$6,収穫記録!$F:$F,$H354,収穫記録!$B:$B,"&gt;="&amp;$I$3,収穫記録!$B:$B,"&lt;="&amp;$I$4)
/_xlfn.UNIQUE(_xlfn._xlws.FILTER($G:$G,$F:$F=$I$7))
/IF($I$8="総計",1,$J354/10)
),0)</f>
        <v>0</v>
      </c>
      <c r="M354" s="58" t="str" cm="1">
        <f t="array" ref="M354">IFERROR(
IF(OR(M$11="",$H354=""),"",
SUMIFS(収穫記録!$P:$P,収穫記録!$D:$D,M$11,収穫記録!$I:$I,$I$5,収穫記録!$J:$J,$I$6,収穫記録!$F:$F,$H354,収穫記録!$B:$B,"&gt;="&amp;$I$3,収穫記録!$B:$B,"&lt;="&amp;$I$4)
/_xlfn.UNIQUE(_xlfn._xlws.FILTER($G:$G,$F:$F=$I$7))
/IF($I$8="総計",1,$J354/10)
),0)</f>
        <v/>
      </c>
      <c r="N354" s="58" t="str" cm="1">
        <f t="array" ref="N354">IFERROR(
IF(OR(N$11="",$H354=""),"",
SUMIFS(収穫記録!$P:$P,収穫記録!$D:$D,N$11,収穫記録!$I:$I,$I$5,収穫記録!$J:$J,$I$6,収穫記録!$F:$F,$H354,収穫記録!$B:$B,"&gt;="&amp;$I$3,収穫記録!$B:$B,"&lt;="&amp;$I$4)
/_xlfn.UNIQUE(_xlfn._xlws.FILTER($G:$G,$F:$F=$I$7))
/IF($I$8="総計",1,$J354/10)
),0)</f>
        <v/>
      </c>
      <c r="O354" s="58" t="str" cm="1">
        <f t="array" ref="O354">IFERROR(
IF(OR(O$11="",$H354=""),"",
SUMIFS(収穫記録!$P:$P,収穫記録!$D:$D,O$11,収穫記録!$I:$I,$I$5,収穫記録!$J:$J,$I$6,収穫記録!$F:$F,$H354,収穫記録!$B:$B,"&gt;="&amp;$I$3,収穫記録!$B:$B,"&lt;="&amp;$I$4)
/_xlfn.UNIQUE(_xlfn._xlws.FILTER($G:$G,$F:$F=$I$7))
/IF($I$8="総計",1,$J354/10)
),0)</f>
        <v/>
      </c>
      <c r="P354" s="58" t="str" cm="1">
        <f t="array" ref="P354">IFERROR(
IF(OR(P$11="",$H354=""),"",
SUMIFS(収穫記録!$P:$P,収穫記録!$D:$D,P$11,収穫記録!$I:$I,$I$5,収穫記録!$J:$J,$I$6,収穫記録!$F:$F,$H354,収穫記録!$B:$B,"&gt;="&amp;$I$3,収穫記録!$B:$B,"&lt;="&amp;$I$4)
/_xlfn.UNIQUE(_xlfn._xlws.FILTER($G:$G,$F:$F=$I$7))
/IF($I$8="総計",1,$J354/10)
),0)</f>
        <v/>
      </c>
      <c r="Q354" s="58" t="str" cm="1">
        <f t="array" ref="Q354">IFERROR(
IF(OR(Q$11="",$H354=""),"",
SUMIFS(収穫記録!$P:$P,収穫記録!$D:$D,Q$11,収穫記録!$I:$I,$I$5,収穫記録!$J:$J,$I$6,収穫記録!$F:$F,$H354,収穫記録!$B:$B,"&gt;="&amp;$I$3,収穫記録!$B:$B,"&lt;="&amp;$I$4)
/_xlfn.UNIQUE(_xlfn._xlws.FILTER($G:$G,$F:$F=$I$7))
/IF($I$8="総計",1,$J354/10)
),0)</f>
        <v/>
      </c>
      <c r="R354" s="58" t="str" cm="1">
        <f t="array" ref="R354">IFERROR(
IF(OR(R$11="",$H354=""),"",
SUMIFS(収穫記録!$P:$P,収穫記録!$D:$D,R$11,収穫記録!$I:$I,$I$5,収穫記録!$J:$J,$I$6,収穫記録!$F:$F,$H354,収穫記録!$B:$B,"&gt;="&amp;$I$3,収穫記録!$B:$B,"&lt;="&amp;$I$4)
/_xlfn.UNIQUE(_xlfn._xlws.FILTER($G:$G,$F:$F=$I$7))
/IF($I$8="総計",1,$J354/10)
),0)</f>
        <v/>
      </c>
      <c r="S354" s="58" t="str" cm="1">
        <f t="array" ref="S354">IFERROR(
IF(OR(S$11="",$H354=""),"",
SUMIFS(収穫記録!$P:$P,収穫記録!$D:$D,S$11,収穫記録!$I:$I,$I$5,収穫記録!$J:$J,$I$6,収穫記録!$F:$F,$H354,収穫記録!$B:$B,"&gt;="&amp;$I$3,収穫記録!$B:$B,"&lt;="&amp;$I$4)
/_xlfn.UNIQUE(_xlfn._xlws.FILTER($G:$G,$F:$F=$I$7))
/IF($I$8="総計",1,$J354/10)
),0)</f>
        <v/>
      </c>
      <c r="T354" s="58" t="str" cm="1">
        <f t="array" ref="T354">IFERROR(
IF(OR(T$11="",$H354=""),"",
SUMIFS(収穫記録!$P:$P,収穫記録!$D:$D,T$11,収穫記録!$I:$I,$I$5,収穫記録!$J:$J,$I$6,収穫記録!$F:$F,$H354,収穫記録!$B:$B,"&gt;="&amp;$I$3,収穫記録!$B:$B,"&lt;="&amp;$I$4)
/_xlfn.UNIQUE(_xlfn._xlws.FILTER($G:$G,$F:$F=$I$7))
/IF($I$8="総計",1,$J354/10)
),0)</f>
        <v/>
      </c>
      <c r="U354" s="58" t="str" cm="1">
        <f t="array" ref="U354">IFERROR(
IF(OR(U$11="",$H354=""),"",
SUMIFS(収穫記録!$P:$P,収穫記録!$D:$D,U$11,収穫記録!$I:$I,$I$5,収穫記録!$J:$J,$I$6,収穫記録!$F:$F,$H354,収穫記録!$B:$B,"&gt;="&amp;$I$3,収穫記録!$B:$B,"&lt;="&amp;$I$4)
/_xlfn.UNIQUE(_xlfn._xlws.FILTER($G:$G,$F:$F=$I$7))
/IF($I$8="総計",1,$J354/10)
),0)</f>
        <v/>
      </c>
      <c r="V354" s="58" t="str" cm="1">
        <f t="array" ref="V354">IFERROR(
IF(OR(V$11="",$H354=""),"",
SUMIFS(収穫記録!$P:$P,収穫記録!$D:$D,V$11,収穫記録!$I:$I,$I$5,収穫記録!$J:$J,$I$6,収穫記録!$F:$F,$H354,収穫記録!$B:$B,"&gt;="&amp;$I$3,収穫記録!$B:$B,"&lt;="&amp;$I$4)
/_xlfn.UNIQUE(_xlfn._xlws.FILTER($G:$G,$F:$F=$I$7))
/IF($I$8="総計",1,$J354/10)
),0)</f>
        <v/>
      </c>
      <c r="W354" s="58" t="str" cm="1">
        <f t="array" ref="W354">IFERROR(
IF(OR(W$11="",$H354=""),"",
SUMIFS(収穫記録!$P:$P,収穫記録!$D:$D,W$11,収穫記録!$I:$I,$I$5,収穫記録!$J:$J,$I$6,収穫記録!$F:$F,$H354,収穫記録!$B:$B,"&gt;="&amp;$I$3,収穫記録!$B:$B,"&lt;="&amp;$I$4)
/_xlfn.UNIQUE(_xlfn._xlws.FILTER($G:$G,$F:$F=$I$7))
/IF($I$8="総計",1,$J354/10)
),0)</f>
        <v/>
      </c>
    </row>
    <row r="355" spans="8:23">
      <c r="H355" s="27"/>
      <c r="I355" s="30"/>
      <c r="J355" s="57"/>
      <c r="K355" s="46" t="str">
        <f t="shared" si="5"/>
        <v/>
      </c>
      <c r="L355" s="47" cm="1">
        <f t="array" ref="L355">IFERROR(
IF(OR(L$11="",$H355=""),"",
SUMIFS(収穫記録!$P:$P,収穫記録!$D:$D,L$11,収穫記録!$I:$I,$I$5,収穫記録!$J:$J,$I$6,収穫記録!$F:$F,$H355,収穫記録!$B:$B,"&gt;="&amp;$I$3,収穫記録!$B:$B,"&lt;="&amp;$I$4)
/_xlfn.UNIQUE(_xlfn._xlws.FILTER($G:$G,$F:$F=$I$7))
/IF($I$8="総計",1,$J355/10)
),0)</f>
        <v>0</v>
      </c>
      <c r="M355" s="58" t="str" cm="1">
        <f t="array" ref="M355">IFERROR(
IF(OR(M$11="",$H355=""),"",
SUMIFS(収穫記録!$P:$P,収穫記録!$D:$D,M$11,収穫記録!$I:$I,$I$5,収穫記録!$J:$J,$I$6,収穫記録!$F:$F,$H355,収穫記録!$B:$B,"&gt;="&amp;$I$3,収穫記録!$B:$B,"&lt;="&amp;$I$4)
/_xlfn.UNIQUE(_xlfn._xlws.FILTER($G:$G,$F:$F=$I$7))
/IF($I$8="総計",1,$J355/10)
),0)</f>
        <v/>
      </c>
      <c r="N355" s="58" t="str" cm="1">
        <f t="array" ref="N355">IFERROR(
IF(OR(N$11="",$H355=""),"",
SUMIFS(収穫記録!$P:$P,収穫記録!$D:$D,N$11,収穫記録!$I:$I,$I$5,収穫記録!$J:$J,$I$6,収穫記録!$F:$F,$H355,収穫記録!$B:$B,"&gt;="&amp;$I$3,収穫記録!$B:$B,"&lt;="&amp;$I$4)
/_xlfn.UNIQUE(_xlfn._xlws.FILTER($G:$G,$F:$F=$I$7))
/IF($I$8="総計",1,$J355/10)
),0)</f>
        <v/>
      </c>
      <c r="O355" s="58" t="str" cm="1">
        <f t="array" ref="O355">IFERROR(
IF(OR(O$11="",$H355=""),"",
SUMIFS(収穫記録!$P:$P,収穫記録!$D:$D,O$11,収穫記録!$I:$I,$I$5,収穫記録!$J:$J,$I$6,収穫記録!$F:$F,$H355,収穫記録!$B:$B,"&gt;="&amp;$I$3,収穫記録!$B:$B,"&lt;="&amp;$I$4)
/_xlfn.UNIQUE(_xlfn._xlws.FILTER($G:$G,$F:$F=$I$7))
/IF($I$8="総計",1,$J355/10)
),0)</f>
        <v/>
      </c>
      <c r="P355" s="58" t="str" cm="1">
        <f t="array" ref="P355">IFERROR(
IF(OR(P$11="",$H355=""),"",
SUMIFS(収穫記録!$P:$P,収穫記録!$D:$D,P$11,収穫記録!$I:$I,$I$5,収穫記録!$J:$J,$I$6,収穫記録!$F:$F,$H355,収穫記録!$B:$B,"&gt;="&amp;$I$3,収穫記録!$B:$B,"&lt;="&amp;$I$4)
/_xlfn.UNIQUE(_xlfn._xlws.FILTER($G:$G,$F:$F=$I$7))
/IF($I$8="総計",1,$J355/10)
),0)</f>
        <v/>
      </c>
      <c r="Q355" s="58" t="str" cm="1">
        <f t="array" ref="Q355">IFERROR(
IF(OR(Q$11="",$H355=""),"",
SUMIFS(収穫記録!$P:$P,収穫記録!$D:$D,Q$11,収穫記録!$I:$I,$I$5,収穫記録!$J:$J,$I$6,収穫記録!$F:$F,$H355,収穫記録!$B:$B,"&gt;="&amp;$I$3,収穫記録!$B:$B,"&lt;="&amp;$I$4)
/_xlfn.UNIQUE(_xlfn._xlws.FILTER($G:$G,$F:$F=$I$7))
/IF($I$8="総計",1,$J355/10)
),0)</f>
        <v/>
      </c>
      <c r="R355" s="58" t="str" cm="1">
        <f t="array" ref="R355">IFERROR(
IF(OR(R$11="",$H355=""),"",
SUMIFS(収穫記録!$P:$P,収穫記録!$D:$D,R$11,収穫記録!$I:$I,$I$5,収穫記録!$J:$J,$I$6,収穫記録!$F:$F,$H355,収穫記録!$B:$B,"&gt;="&amp;$I$3,収穫記録!$B:$B,"&lt;="&amp;$I$4)
/_xlfn.UNIQUE(_xlfn._xlws.FILTER($G:$G,$F:$F=$I$7))
/IF($I$8="総計",1,$J355/10)
),0)</f>
        <v/>
      </c>
      <c r="S355" s="58" t="str" cm="1">
        <f t="array" ref="S355">IFERROR(
IF(OR(S$11="",$H355=""),"",
SUMIFS(収穫記録!$P:$P,収穫記録!$D:$D,S$11,収穫記録!$I:$I,$I$5,収穫記録!$J:$J,$I$6,収穫記録!$F:$F,$H355,収穫記録!$B:$B,"&gt;="&amp;$I$3,収穫記録!$B:$B,"&lt;="&amp;$I$4)
/_xlfn.UNIQUE(_xlfn._xlws.FILTER($G:$G,$F:$F=$I$7))
/IF($I$8="総計",1,$J355/10)
),0)</f>
        <v/>
      </c>
      <c r="T355" s="58" t="str" cm="1">
        <f t="array" ref="T355">IFERROR(
IF(OR(T$11="",$H355=""),"",
SUMIFS(収穫記録!$P:$P,収穫記録!$D:$D,T$11,収穫記録!$I:$I,$I$5,収穫記録!$J:$J,$I$6,収穫記録!$F:$F,$H355,収穫記録!$B:$B,"&gt;="&amp;$I$3,収穫記録!$B:$B,"&lt;="&amp;$I$4)
/_xlfn.UNIQUE(_xlfn._xlws.FILTER($G:$G,$F:$F=$I$7))
/IF($I$8="総計",1,$J355/10)
),0)</f>
        <v/>
      </c>
      <c r="U355" s="58" t="str" cm="1">
        <f t="array" ref="U355">IFERROR(
IF(OR(U$11="",$H355=""),"",
SUMIFS(収穫記録!$P:$P,収穫記録!$D:$D,U$11,収穫記録!$I:$I,$I$5,収穫記録!$J:$J,$I$6,収穫記録!$F:$F,$H355,収穫記録!$B:$B,"&gt;="&amp;$I$3,収穫記録!$B:$B,"&lt;="&amp;$I$4)
/_xlfn.UNIQUE(_xlfn._xlws.FILTER($G:$G,$F:$F=$I$7))
/IF($I$8="総計",1,$J355/10)
),0)</f>
        <v/>
      </c>
      <c r="V355" s="58" t="str" cm="1">
        <f t="array" ref="V355">IFERROR(
IF(OR(V$11="",$H355=""),"",
SUMIFS(収穫記録!$P:$P,収穫記録!$D:$D,V$11,収穫記録!$I:$I,$I$5,収穫記録!$J:$J,$I$6,収穫記録!$F:$F,$H355,収穫記録!$B:$B,"&gt;="&amp;$I$3,収穫記録!$B:$B,"&lt;="&amp;$I$4)
/_xlfn.UNIQUE(_xlfn._xlws.FILTER($G:$G,$F:$F=$I$7))
/IF($I$8="総計",1,$J355/10)
),0)</f>
        <v/>
      </c>
      <c r="W355" s="58" t="str" cm="1">
        <f t="array" ref="W355">IFERROR(
IF(OR(W$11="",$H355=""),"",
SUMIFS(収穫記録!$P:$P,収穫記録!$D:$D,W$11,収穫記録!$I:$I,$I$5,収穫記録!$J:$J,$I$6,収穫記録!$F:$F,$H355,収穫記録!$B:$B,"&gt;="&amp;$I$3,収穫記録!$B:$B,"&lt;="&amp;$I$4)
/_xlfn.UNIQUE(_xlfn._xlws.FILTER($G:$G,$F:$F=$I$7))
/IF($I$8="総計",1,$J355/10)
),0)</f>
        <v/>
      </c>
    </row>
    <row r="356" spans="8:23">
      <c r="H356" s="27"/>
      <c r="I356" s="30"/>
      <c r="J356" s="57"/>
      <c r="K356" s="46" t="str">
        <f t="shared" si="5"/>
        <v/>
      </c>
      <c r="L356" s="47" cm="1">
        <f t="array" ref="L356">IFERROR(
IF(OR(L$11="",$H356=""),"",
SUMIFS(収穫記録!$P:$P,収穫記録!$D:$D,L$11,収穫記録!$I:$I,$I$5,収穫記録!$J:$J,$I$6,収穫記録!$F:$F,$H356,収穫記録!$B:$B,"&gt;="&amp;$I$3,収穫記録!$B:$B,"&lt;="&amp;$I$4)
/_xlfn.UNIQUE(_xlfn._xlws.FILTER($G:$G,$F:$F=$I$7))
/IF($I$8="総計",1,$J356/10)
),0)</f>
        <v>0</v>
      </c>
      <c r="M356" s="58" t="str" cm="1">
        <f t="array" ref="M356">IFERROR(
IF(OR(M$11="",$H356=""),"",
SUMIFS(収穫記録!$P:$P,収穫記録!$D:$D,M$11,収穫記録!$I:$I,$I$5,収穫記録!$J:$J,$I$6,収穫記録!$F:$F,$H356,収穫記録!$B:$B,"&gt;="&amp;$I$3,収穫記録!$B:$B,"&lt;="&amp;$I$4)
/_xlfn.UNIQUE(_xlfn._xlws.FILTER($G:$G,$F:$F=$I$7))
/IF($I$8="総計",1,$J356/10)
),0)</f>
        <v/>
      </c>
      <c r="N356" s="58" t="str" cm="1">
        <f t="array" ref="N356">IFERROR(
IF(OR(N$11="",$H356=""),"",
SUMIFS(収穫記録!$P:$P,収穫記録!$D:$D,N$11,収穫記録!$I:$I,$I$5,収穫記録!$J:$J,$I$6,収穫記録!$F:$F,$H356,収穫記録!$B:$B,"&gt;="&amp;$I$3,収穫記録!$B:$B,"&lt;="&amp;$I$4)
/_xlfn.UNIQUE(_xlfn._xlws.FILTER($G:$G,$F:$F=$I$7))
/IF($I$8="総計",1,$J356/10)
),0)</f>
        <v/>
      </c>
      <c r="O356" s="58" t="str" cm="1">
        <f t="array" ref="O356">IFERROR(
IF(OR(O$11="",$H356=""),"",
SUMIFS(収穫記録!$P:$P,収穫記録!$D:$D,O$11,収穫記録!$I:$I,$I$5,収穫記録!$J:$J,$I$6,収穫記録!$F:$F,$H356,収穫記録!$B:$B,"&gt;="&amp;$I$3,収穫記録!$B:$B,"&lt;="&amp;$I$4)
/_xlfn.UNIQUE(_xlfn._xlws.FILTER($G:$G,$F:$F=$I$7))
/IF($I$8="総計",1,$J356/10)
),0)</f>
        <v/>
      </c>
      <c r="P356" s="58" t="str" cm="1">
        <f t="array" ref="P356">IFERROR(
IF(OR(P$11="",$H356=""),"",
SUMIFS(収穫記録!$P:$P,収穫記録!$D:$D,P$11,収穫記録!$I:$I,$I$5,収穫記録!$J:$J,$I$6,収穫記録!$F:$F,$H356,収穫記録!$B:$B,"&gt;="&amp;$I$3,収穫記録!$B:$B,"&lt;="&amp;$I$4)
/_xlfn.UNIQUE(_xlfn._xlws.FILTER($G:$G,$F:$F=$I$7))
/IF($I$8="総計",1,$J356/10)
),0)</f>
        <v/>
      </c>
      <c r="Q356" s="58" t="str" cm="1">
        <f t="array" ref="Q356">IFERROR(
IF(OR(Q$11="",$H356=""),"",
SUMIFS(収穫記録!$P:$P,収穫記録!$D:$D,Q$11,収穫記録!$I:$I,$I$5,収穫記録!$J:$J,$I$6,収穫記録!$F:$F,$H356,収穫記録!$B:$B,"&gt;="&amp;$I$3,収穫記録!$B:$B,"&lt;="&amp;$I$4)
/_xlfn.UNIQUE(_xlfn._xlws.FILTER($G:$G,$F:$F=$I$7))
/IF($I$8="総計",1,$J356/10)
),0)</f>
        <v/>
      </c>
      <c r="R356" s="58" t="str" cm="1">
        <f t="array" ref="R356">IFERROR(
IF(OR(R$11="",$H356=""),"",
SUMIFS(収穫記録!$P:$P,収穫記録!$D:$D,R$11,収穫記録!$I:$I,$I$5,収穫記録!$J:$J,$I$6,収穫記録!$F:$F,$H356,収穫記録!$B:$B,"&gt;="&amp;$I$3,収穫記録!$B:$B,"&lt;="&amp;$I$4)
/_xlfn.UNIQUE(_xlfn._xlws.FILTER($G:$G,$F:$F=$I$7))
/IF($I$8="総計",1,$J356/10)
),0)</f>
        <v/>
      </c>
      <c r="S356" s="58" t="str" cm="1">
        <f t="array" ref="S356">IFERROR(
IF(OR(S$11="",$H356=""),"",
SUMIFS(収穫記録!$P:$P,収穫記録!$D:$D,S$11,収穫記録!$I:$I,$I$5,収穫記録!$J:$J,$I$6,収穫記録!$F:$F,$H356,収穫記録!$B:$B,"&gt;="&amp;$I$3,収穫記録!$B:$B,"&lt;="&amp;$I$4)
/_xlfn.UNIQUE(_xlfn._xlws.FILTER($G:$G,$F:$F=$I$7))
/IF($I$8="総計",1,$J356/10)
),0)</f>
        <v/>
      </c>
      <c r="T356" s="58" t="str" cm="1">
        <f t="array" ref="T356">IFERROR(
IF(OR(T$11="",$H356=""),"",
SUMIFS(収穫記録!$P:$P,収穫記録!$D:$D,T$11,収穫記録!$I:$I,$I$5,収穫記録!$J:$J,$I$6,収穫記録!$F:$F,$H356,収穫記録!$B:$B,"&gt;="&amp;$I$3,収穫記録!$B:$B,"&lt;="&amp;$I$4)
/_xlfn.UNIQUE(_xlfn._xlws.FILTER($G:$G,$F:$F=$I$7))
/IF($I$8="総計",1,$J356/10)
),0)</f>
        <v/>
      </c>
      <c r="U356" s="58" t="str" cm="1">
        <f t="array" ref="U356">IFERROR(
IF(OR(U$11="",$H356=""),"",
SUMIFS(収穫記録!$P:$P,収穫記録!$D:$D,U$11,収穫記録!$I:$I,$I$5,収穫記録!$J:$J,$I$6,収穫記録!$F:$F,$H356,収穫記録!$B:$B,"&gt;="&amp;$I$3,収穫記録!$B:$B,"&lt;="&amp;$I$4)
/_xlfn.UNIQUE(_xlfn._xlws.FILTER($G:$G,$F:$F=$I$7))
/IF($I$8="総計",1,$J356/10)
),0)</f>
        <v/>
      </c>
      <c r="V356" s="58" t="str" cm="1">
        <f t="array" ref="V356">IFERROR(
IF(OR(V$11="",$H356=""),"",
SUMIFS(収穫記録!$P:$P,収穫記録!$D:$D,V$11,収穫記録!$I:$I,$I$5,収穫記録!$J:$J,$I$6,収穫記録!$F:$F,$H356,収穫記録!$B:$B,"&gt;="&amp;$I$3,収穫記録!$B:$B,"&lt;="&amp;$I$4)
/_xlfn.UNIQUE(_xlfn._xlws.FILTER($G:$G,$F:$F=$I$7))
/IF($I$8="総計",1,$J356/10)
),0)</f>
        <v/>
      </c>
      <c r="W356" s="58" t="str" cm="1">
        <f t="array" ref="W356">IFERROR(
IF(OR(W$11="",$H356=""),"",
SUMIFS(収穫記録!$P:$P,収穫記録!$D:$D,W$11,収穫記録!$I:$I,$I$5,収穫記録!$J:$J,$I$6,収穫記録!$F:$F,$H356,収穫記録!$B:$B,"&gt;="&amp;$I$3,収穫記録!$B:$B,"&lt;="&amp;$I$4)
/_xlfn.UNIQUE(_xlfn._xlws.FILTER($G:$G,$F:$F=$I$7))
/IF($I$8="総計",1,$J356/10)
),0)</f>
        <v/>
      </c>
    </row>
    <row r="357" spans="8:23">
      <c r="H357" s="27"/>
      <c r="I357" s="30"/>
      <c r="J357" s="57"/>
      <c r="K357" s="46" t="str">
        <f t="shared" si="5"/>
        <v/>
      </c>
      <c r="L357" s="47" cm="1">
        <f t="array" ref="L357">IFERROR(
IF(OR(L$11="",$H357=""),"",
SUMIFS(収穫記録!$P:$P,収穫記録!$D:$D,L$11,収穫記録!$I:$I,$I$5,収穫記録!$J:$J,$I$6,収穫記録!$F:$F,$H357,収穫記録!$B:$B,"&gt;="&amp;$I$3,収穫記録!$B:$B,"&lt;="&amp;$I$4)
/_xlfn.UNIQUE(_xlfn._xlws.FILTER($G:$G,$F:$F=$I$7))
/IF($I$8="総計",1,$J357/10)
),0)</f>
        <v>0</v>
      </c>
      <c r="M357" s="58" t="str" cm="1">
        <f t="array" ref="M357">IFERROR(
IF(OR(M$11="",$H357=""),"",
SUMIFS(収穫記録!$P:$P,収穫記録!$D:$D,M$11,収穫記録!$I:$I,$I$5,収穫記録!$J:$J,$I$6,収穫記録!$F:$F,$H357,収穫記録!$B:$B,"&gt;="&amp;$I$3,収穫記録!$B:$B,"&lt;="&amp;$I$4)
/_xlfn.UNIQUE(_xlfn._xlws.FILTER($G:$G,$F:$F=$I$7))
/IF($I$8="総計",1,$J357/10)
),0)</f>
        <v/>
      </c>
      <c r="N357" s="58" t="str" cm="1">
        <f t="array" ref="N357">IFERROR(
IF(OR(N$11="",$H357=""),"",
SUMIFS(収穫記録!$P:$P,収穫記録!$D:$D,N$11,収穫記録!$I:$I,$I$5,収穫記録!$J:$J,$I$6,収穫記録!$F:$F,$H357,収穫記録!$B:$B,"&gt;="&amp;$I$3,収穫記録!$B:$B,"&lt;="&amp;$I$4)
/_xlfn.UNIQUE(_xlfn._xlws.FILTER($G:$G,$F:$F=$I$7))
/IF($I$8="総計",1,$J357/10)
),0)</f>
        <v/>
      </c>
      <c r="O357" s="58" t="str" cm="1">
        <f t="array" ref="O357">IFERROR(
IF(OR(O$11="",$H357=""),"",
SUMIFS(収穫記録!$P:$P,収穫記録!$D:$D,O$11,収穫記録!$I:$I,$I$5,収穫記録!$J:$J,$I$6,収穫記録!$F:$F,$H357,収穫記録!$B:$B,"&gt;="&amp;$I$3,収穫記録!$B:$B,"&lt;="&amp;$I$4)
/_xlfn.UNIQUE(_xlfn._xlws.FILTER($G:$G,$F:$F=$I$7))
/IF($I$8="総計",1,$J357/10)
),0)</f>
        <v/>
      </c>
      <c r="P357" s="58" t="str" cm="1">
        <f t="array" ref="P357">IFERROR(
IF(OR(P$11="",$H357=""),"",
SUMIFS(収穫記録!$P:$P,収穫記録!$D:$D,P$11,収穫記録!$I:$I,$I$5,収穫記録!$J:$J,$I$6,収穫記録!$F:$F,$H357,収穫記録!$B:$B,"&gt;="&amp;$I$3,収穫記録!$B:$B,"&lt;="&amp;$I$4)
/_xlfn.UNIQUE(_xlfn._xlws.FILTER($G:$G,$F:$F=$I$7))
/IF($I$8="総計",1,$J357/10)
),0)</f>
        <v/>
      </c>
      <c r="Q357" s="58" t="str" cm="1">
        <f t="array" ref="Q357">IFERROR(
IF(OR(Q$11="",$H357=""),"",
SUMIFS(収穫記録!$P:$P,収穫記録!$D:$D,Q$11,収穫記録!$I:$I,$I$5,収穫記録!$J:$J,$I$6,収穫記録!$F:$F,$H357,収穫記録!$B:$B,"&gt;="&amp;$I$3,収穫記録!$B:$B,"&lt;="&amp;$I$4)
/_xlfn.UNIQUE(_xlfn._xlws.FILTER($G:$G,$F:$F=$I$7))
/IF($I$8="総計",1,$J357/10)
),0)</f>
        <v/>
      </c>
      <c r="R357" s="58" t="str" cm="1">
        <f t="array" ref="R357">IFERROR(
IF(OR(R$11="",$H357=""),"",
SUMIFS(収穫記録!$P:$P,収穫記録!$D:$D,R$11,収穫記録!$I:$I,$I$5,収穫記録!$J:$J,$I$6,収穫記録!$F:$F,$H357,収穫記録!$B:$B,"&gt;="&amp;$I$3,収穫記録!$B:$B,"&lt;="&amp;$I$4)
/_xlfn.UNIQUE(_xlfn._xlws.FILTER($G:$G,$F:$F=$I$7))
/IF($I$8="総計",1,$J357/10)
),0)</f>
        <v/>
      </c>
      <c r="S357" s="58" t="str" cm="1">
        <f t="array" ref="S357">IFERROR(
IF(OR(S$11="",$H357=""),"",
SUMIFS(収穫記録!$P:$P,収穫記録!$D:$D,S$11,収穫記録!$I:$I,$I$5,収穫記録!$J:$J,$I$6,収穫記録!$F:$F,$H357,収穫記録!$B:$B,"&gt;="&amp;$I$3,収穫記録!$B:$B,"&lt;="&amp;$I$4)
/_xlfn.UNIQUE(_xlfn._xlws.FILTER($G:$G,$F:$F=$I$7))
/IF($I$8="総計",1,$J357/10)
),0)</f>
        <v/>
      </c>
      <c r="T357" s="58" t="str" cm="1">
        <f t="array" ref="T357">IFERROR(
IF(OR(T$11="",$H357=""),"",
SUMIFS(収穫記録!$P:$P,収穫記録!$D:$D,T$11,収穫記録!$I:$I,$I$5,収穫記録!$J:$J,$I$6,収穫記録!$F:$F,$H357,収穫記録!$B:$B,"&gt;="&amp;$I$3,収穫記録!$B:$B,"&lt;="&amp;$I$4)
/_xlfn.UNIQUE(_xlfn._xlws.FILTER($G:$G,$F:$F=$I$7))
/IF($I$8="総計",1,$J357/10)
),0)</f>
        <v/>
      </c>
      <c r="U357" s="58" t="str" cm="1">
        <f t="array" ref="U357">IFERROR(
IF(OR(U$11="",$H357=""),"",
SUMIFS(収穫記録!$P:$P,収穫記録!$D:$D,U$11,収穫記録!$I:$I,$I$5,収穫記録!$J:$J,$I$6,収穫記録!$F:$F,$H357,収穫記録!$B:$B,"&gt;="&amp;$I$3,収穫記録!$B:$B,"&lt;="&amp;$I$4)
/_xlfn.UNIQUE(_xlfn._xlws.FILTER($G:$G,$F:$F=$I$7))
/IF($I$8="総計",1,$J357/10)
),0)</f>
        <v/>
      </c>
      <c r="V357" s="58" t="str" cm="1">
        <f t="array" ref="V357">IFERROR(
IF(OR(V$11="",$H357=""),"",
SUMIFS(収穫記録!$P:$P,収穫記録!$D:$D,V$11,収穫記録!$I:$I,$I$5,収穫記録!$J:$J,$I$6,収穫記録!$F:$F,$H357,収穫記録!$B:$B,"&gt;="&amp;$I$3,収穫記録!$B:$B,"&lt;="&amp;$I$4)
/_xlfn.UNIQUE(_xlfn._xlws.FILTER($G:$G,$F:$F=$I$7))
/IF($I$8="総計",1,$J357/10)
),0)</f>
        <v/>
      </c>
      <c r="W357" s="58" t="str" cm="1">
        <f t="array" ref="W357">IFERROR(
IF(OR(W$11="",$H357=""),"",
SUMIFS(収穫記録!$P:$P,収穫記録!$D:$D,W$11,収穫記録!$I:$I,$I$5,収穫記録!$J:$J,$I$6,収穫記録!$F:$F,$H357,収穫記録!$B:$B,"&gt;="&amp;$I$3,収穫記録!$B:$B,"&lt;="&amp;$I$4)
/_xlfn.UNIQUE(_xlfn._xlws.FILTER($G:$G,$F:$F=$I$7))
/IF($I$8="総計",1,$J357/10)
),0)</f>
        <v/>
      </c>
    </row>
    <row r="358" spans="8:23">
      <c r="H358" s="27"/>
      <c r="I358" s="30"/>
      <c r="J358" s="57"/>
      <c r="K358" s="46" t="str">
        <f t="shared" si="5"/>
        <v/>
      </c>
      <c r="L358" s="47" cm="1">
        <f t="array" ref="L358">IFERROR(
IF(OR(L$11="",$H358=""),"",
SUMIFS(収穫記録!$P:$P,収穫記録!$D:$D,L$11,収穫記録!$I:$I,$I$5,収穫記録!$J:$J,$I$6,収穫記録!$F:$F,$H358,収穫記録!$B:$B,"&gt;="&amp;$I$3,収穫記録!$B:$B,"&lt;="&amp;$I$4)
/_xlfn.UNIQUE(_xlfn._xlws.FILTER($G:$G,$F:$F=$I$7))
/IF($I$8="総計",1,$J358/10)
),0)</f>
        <v>0</v>
      </c>
      <c r="M358" s="58" t="str" cm="1">
        <f t="array" ref="M358">IFERROR(
IF(OR(M$11="",$H358=""),"",
SUMIFS(収穫記録!$P:$P,収穫記録!$D:$D,M$11,収穫記録!$I:$I,$I$5,収穫記録!$J:$J,$I$6,収穫記録!$F:$F,$H358,収穫記録!$B:$B,"&gt;="&amp;$I$3,収穫記録!$B:$B,"&lt;="&amp;$I$4)
/_xlfn.UNIQUE(_xlfn._xlws.FILTER($G:$G,$F:$F=$I$7))
/IF($I$8="総計",1,$J358/10)
),0)</f>
        <v/>
      </c>
      <c r="N358" s="58" t="str" cm="1">
        <f t="array" ref="N358">IFERROR(
IF(OR(N$11="",$H358=""),"",
SUMIFS(収穫記録!$P:$P,収穫記録!$D:$D,N$11,収穫記録!$I:$I,$I$5,収穫記録!$J:$J,$I$6,収穫記録!$F:$F,$H358,収穫記録!$B:$B,"&gt;="&amp;$I$3,収穫記録!$B:$B,"&lt;="&amp;$I$4)
/_xlfn.UNIQUE(_xlfn._xlws.FILTER($G:$G,$F:$F=$I$7))
/IF($I$8="総計",1,$J358/10)
),0)</f>
        <v/>
      </c>
      <c r="O358" s="58" t="str" cm="1">
        <f t="array" ref="O358">IFERROR(
IF(OR(O$11="",$H358=""),"",
SUMIFS(収穫記録!$P:$P,収穫記録!$D:$D,O$11,収穫記録!$I:$I,$I$5,収穫記録!$J:$J,$I$6,収穫記録!$F:$F,$H358,収穫記録!$B:$B,"&gt;="&amp;$I$3,収穫記録!$B:$B,"&lt;="&amp;$I$4)
/_xlfn.UNIQUE(_xlfn._xlws.FILTER($G:$G,$F:$F=$I$7))
/IF($I$8="総計",1,$J358/10)
),0)</f>
        <v/>
      </c>
      <c r="P358" s="58" t="str" cm="1">
        <f t="array" ref="P358">IFERROR(
IF(OR(P$11="",$H358=""),"",
SUMIFS(収穫記録!$P:$P,収穫記録!$D:$D,P$11,収穫記録!$I:$I,$I$5,収穫記録!$J:$J,$I$6,収穫記録!$F:$F,$H358,収穫記録!$B:$B,"&gt;="&amp;$I$3,収穫記録!$B:$B,"&lt;="&amp;$I$4)
/_xlfn.UNIQUE(_xlfn._xlws.FILTER($G:$G,$F:$F=$I$7))
/IF($I$8="総計",1,$J358/10)
),0)</f>
        <v/>
      </c>
      <c r="Q358" s="58" t="str" cm="1">
        <f t="array" ref="Q358">IFERROR(
IF(OR(Q$11="",$H358=""),"",
SUMIFS(収穫記録!$P:$P,収穫記録!$D:$D,Q$11,収穫記録!$I:$I,$I$5,収穫記録!$J:$J,$I$6,収穫記録!$F:$F,$H358,収穫記録!$B:$B,"&gt;="&amp;$I$3,収穫記録!$B:$B,"&lt;="&amp;$I$4)
/_xlfn.UNIQUE(_xlfn._xlws.FILTER($G:$G,$F:$F=$I$7))
/IF($I$8="総計",1,$J358/10)
),0)</f>
        <v/>
      </c>
      <c r="R358" s="58" t="str" cm="1">
        <f t="array" ref="R358">IFERROR(
IF(OR(R$11="",$H358=""),"",
SUMIFS(収穫記録!$P:$P,収穫記録!$D:$D,R$11,収穫記録!$I:$I,$I$5,収穫記録!$J:$J,$I$6,収穫記録!$F:$F,$H358,収穫記録!$B:$B,"&gt;="&amp;$I$3,収穫記録!$B:$B,"&lt;="&amp;$I$4)
/_xlfn.UNIQUE(_xlfn._xlws.FILTER($G:$G,$F:$F=$I$7))
/IF($I$8="総計",1,$J358/10)
),0)</f>
        <v/>
      </c>
      <c r="S358" s="58" t="str" cm="1">
        <f t="array" ref="S358">IFERROR(
IF(OR(S$11="",$H358=""),"",
SUMIFS(収穫記録!$P:$P,収穫記録!$D:$D,S$11,収穫記録!$I:$I,$I$5,収穫記録!$J:$J,$I$6,収穫記録!$F:$F,$H358,収穫記録!$B:$B,"&gt;="&amp;$I$3,収穫記録!$B:$B,"&lt;="&amp;$I$4)
/_xlfn.UNIQUE(_xlfn._xlws.FILTER($G:$G,$F:$F=$I$7))
/IF($I$8="総計",1,$J358/10)
),0)</f>
        <v/>
      </c>
      <c r="T358" s="58" t="str" cm="1">
        <f t="array" ref="T358">IFERROR(
IF(OR(T$11="",$H358=""),"",
SUMIFS(収穫記録!$P:$P,収穫記録!$D:$D,T$11,収穫記録!$I:$I,$I$5,収穫記録!$J:$J,$I$6,収穫記録!$F:$F,$H358,収穫記録!$B:$B,"&gt;="&amp;$I$3,収穫記録!$B:$B,"&lt;="&amp;$I$4)
/_xlfn.UNIQUE(_xlfn._xlws.FILTER($G:$G,$F:$F=$I$7))
/IF($I$8="総計",1,$J358/10)
),0)</f>
        <v/>
      </c>
      <c r="U358" s="58" t="str" cm="1">
        <f t="array" ref="U358">IFERROR(
IF(OR(U$11="",$H358=""),"",
SUMIFS(収穫記録!$P:$P,収穫記録!$D:$D,U$11,収穫記録!$I:$I,$I$5,収穫記録!$J:$J,$I$6,収穫記録!$F:$F,$H358,収穫記録!$B:$B,"&gt;="&amp;$I$3,収穫記録!$B:$B,"&lt;="&amp;$I$4)
/_xlfn.UNIQUE(_xlfn._xlws.FILTER($G:$G,$F:$F=$I$7))
/IF($I$8="総計",1,$J358/10)
),0)</f>
        <v/>
      </c>
      <c r="V358" s="58" t="str" cm="1">
        <f t="array" ref="V358">IFERROR(
IF(OR(V$11="",$H358=""),"",
SUMIFS(収穫記録!$P:$P,収穫記録!$D:$D,V$11,収穫記録!$I:$I,$I$5,収穫記録!$J:$J,$I$6,収穫記録!$F:$F,$H358,収穫記録!$B:$B,"&gt;="&amp;$I$3,収穫記録!$B:$B,"&lt;="&amp;$I$4)
/_xlfn.UNIQUE(_xlfn._xlws.FILTER($G:$G,$F:$F=$I$7))
/IF($I$8="総計",1,$J358/10)
),0)</f>
        <v/>
      </c>
      <c r="W358" s="58" t="str" cm="1">
        <f t="array" ref="W358">IFERROR(
IF(OR(W$11="",$H358=""),"",
SUMIFS(収穫記録!$P:$P,収穫記録!$D:$D,W$11,収穫記録!$I:$I,$I$5,収穫記録!$J:$J,$I$6,収穫記録!$F:$F,$H358,収穫記録!$B:$B,"&gt;="&amp;$I$3,収穫記録!$B:$B,"&lt;="&amp;$I$4)
/_xlfn.UNIQUE(_xlfn._xlws.FILTER($G:$G,$F:$F=$I$7))
/IF($I$8="総計",1,$J358/10)
),0)</f>
        <v/>
      </c>
    </row>
    <row r="359" spans="8:23">
      <c r="H359" s="27"/>
      <c r="I359" s="30"/>
      <c r="J359" s="57"/>
      <c r="K359" s="46" t="str">
        <f t="shared" si="5"/>
        <v/>
      </c>
      <c r="L359" s="47" cm="1">
        <f t="array" ref="L359">IFERROR(
IF(OR(L$11="",$H359=""),"",
SUMIFS(収穫記録!$P:$P,収穫記録!$D:$D,L$11,収穫記録!$I:$I,$I$5,収穫記録!$J:$J,$I$6,収穫記録!$F:$F,$H359,収穫記録!$B:$B,"&gt;="&amp;$I$3,収穫記録!$B:$B,"&lt;="&amp;$I$4)
/_xlfn.UNIQUE(_xlfn._xlws.FILTER($G:$G,$F:$F=$I$7))
/IF($I$8="総計",1,$J359/10)
),0)</f>
        <v>0</v>
      </c>
      <c r="M359" s="58" t="str" cm="1">
        <f t="array" ref="M359">IFERROR(
IF(OR(M$11="",$H359=""),"",
SUMIFS(収穫記録!$P:$P,収穫記録!$D:$D,M$11,収穫記録!$I:$I,$I$5,収穫記録!$J:$J,$I$6,収穫記録!$F:$F,$H359,収穫記録!$B:$B,"&gt;="&amp;$I$3,収穫記録!$B:$B,"&lt;="&amp;$I$4)
/_xlfn.UNIQUE(_xlfn._xlws.FILTER($G:$G,$F:$F=$I$7))
/IF($I$8="総計",1,$J359/10)
),0)</f>
        <v/>
      </c>
      <c r="N359" s="58" t="str" cm="1">
        <f t="array" ref="N359">IFERROR(
IF(OR(N$11="",$H359=""),"",
SUMIFS(収穫記録!$P:$P,収穫記録!$D:$D,N$11,収穫記録!$I:$I,$I$5,収穫記録!$J:$J,$I$6,収穫記録!$F:$F,$H359,収穫記録!$B:$B,"&gt;="&amp;$I$3,収穫記録!$B:$B,"&lt;="&amp;$I$4)
/_xlfn.UNIQUE(_xlfn._xlws.FILTER($G:$G,$F:$F=$I$7))
/IF($I$8="総計",1,$J359/10)
),0)</f>
        <v/>
      </c>
      <c r="O359" s="58" t="str" cm="1">
        <f t="array" ref="O359">IFERROR(
IF(OR(O$11="",$H359=""),"",
SUMIFS(収穫記録!$P:$P,収穫記録!$D:$D,O$11,収穫記録!$I:$I,$I$5,収穫記録!$J:$J,$I$6,収穫記録!$F:$F,$H359,収穫記録!$B:$B,"&gt;="&amp;$I$3,収穫記録!$B:$B,"&lt;="&amp;$I$4)
/_xlfn.UNIQUE(_xlfn._xlws.FILTER($G:$G,$F:$F=$I$7))
/IF($I$8="総計",1,$J359/10)
),0)</f>
        <v/>
      </c>
      <c r="P359" s="58" t="str" cm="1">
        <f t="array" ref="P359">IFERROR(
IF(OR(P$11="",$H359=""),"",
SUMIFS(収穫記録!$P:$P,収穫記録!$D:$D,P$11,収穫記録!$I:$I,$I$5,収穫記録!$J:$J,$I$6,収穫記録!$F:$F,$H359,収穫記録!$B:$B,"&gt;="&amp;$I$3,収穫記録!$B:$B,"&lt;="&amp;$I$4)
/_xlfn.UNIQUE(_xlfn._xlws.FILTER($G:$G,$F:$F=$I$7))
/IF($I$8="総計",1,$J359/10)
),0)</f>
        <v/>
      </c>
      <c r="Q359" s="58" t="str" cm="1">
        <f t="array" ref="Q359">IFERROR(
IF(OR(Q$11="",$H359=""),"",
SUMIFS(収穫記録!$P:$P,収穫記録!$D:$D,Q$11,収穫記録!$I:$I,$I$5,収穫記録!$J:$J,$I$6,収穫記録!$F:$F,$H359,収穫記録!$B:$B,"&gt;="&amp;$I$3,収穫記録!$B:$B,"&lt;="&amp;$I$4)
/_xlfn.UNIQUE(_xlfn._xlws.FILTER($G:$G,$F:$F=$I$7))
/IF($I$8="総計",1,$J359/10)
),0)</f>
        <v/>
      </c>
      <c r="R359" s="58" t="str" cm="1">
        <f t="array" ref="R359">IFERROR(
IF(OR(R$11="",$H359=""),"",
SUMIFS(収穫記録!$P:$P,収穫記録!$D:$D,R$11,収穫記録!$I:$I,$I$5,収穫記録!$J:$J,$I$6,収穫記録!$F:$F,$H359,収穫記録!$B:$B,"&gt;="&amp;$I$3,収穫記録!$B:$B,"&lt;="&amp;$I$4)
/_xlfn.UNIQUE(_xlfn._xlws.FILTER($G:$G,$F:$F=$I$7))
/IF($I$8="総計",1,$J359/10)
),0)</f>
        <v/>
      </c>
      <c r="S359" s="58" t="str" cm="1">
        <f t="array" ref="S359">IFERROR(
IF(OR(S$11="",$H359=""),"",
SUMIFS(収穫記録!$P:$P,収穫記録!$D:$D,S$11,収穫記録!$I:$I,$I$5,収穫記録!$J:$J,$I$6,収穫記録!$F:$F,$H359,収穫記録!$B:$B,"&gt;="&amp;$I$3,収穫記録!$B:$B,"&lt;="&amp;$I$4)
/_xlfn.UNIQUE(_xlfn._xlws.FILTER($G:$G,$F:$F=$I$7))
/IF($I$8="総計",1,$J359/10)
),0)</f>
        <v/>
      </c>
      <c r="T359" s="58" t="str" cm="1">
        <f t="array" ref="T359">IFERROR(
IF(OR(T$11="",$H359=""),"",
SUMIFS(収穫記録!$P:$P,収穫記録!$D:$D,T$11,収穫記録!$I:$I,$I$5,収穫記録!$J:$J,$I$6,収穫記録!$F:$F,$H359,収穫記録!$B:$B,"&gt;="&amp;$I$3,収穫記録!$B:$B,"&lt;="&amp;$I$4)
/_xlfn.UNIQUE(_xlfn._xlws.FILTER($G:$G,$F:$F=$I$7))
/IF($I$8="総計",1,$J359/10)
),0)</f>
        <v/>
      </c>
      <c r="U359" s="58" t="str" cm="1">
        <f t="array" ref="U359">IFERROR(
IF(OR(U$11="",$H359=""),"",
SUMIFS(収穫記録!$P:$P,収穫記録!$D:$D,U$11,収穫記録!$I:$I,$I$5,収穫記録!$J:$J,$I$6,収穫記録!$F:$F,$H359,収穫記録!$B:$B,"&gt;="&amp;$I$3,収穫記録!$B:$B,"&lt;="&amp;$I$4)
/_xlfn.UNIQUE(_xlfn._xlws.FILTER($G:$G,$F:$F=$I$7))
/IF($I$8="総計",1,$J359/10)
),0)</f>
        <v/>
      </c>
      <c r="V359" s="58" t="str" cm="1">
        <f t="array" ref="V359">IFERROR(
IF(OR(V$11="",$H359=""),"",
SUMIFS(収穫記録!$P:$P,収穫記録!$D:$D,V$11,収穫記録!$I:$I,$I$5,収穫記録!$J:$J,$I$6,収穫記録!$F:$F,$H359,収穫記録!$B:$B,"&gt;="&amp;$I$3,収穫記録!$B:$B,"&lt;="&amp;$I$4)
/_xlfn.UNIQUE(_xlfn._xlws.FILTER($G:$G,$F:$F=$I$7))
/IF($I$8="総計",1,$J359/10)
),0)</f>
        <v/>
      </c>
      <c r="W359" s="58" t="str" cm="1">
        <f t="array" ref="W359">IFERROR(
IF(OR(W$11="",$H359=""),"",
SUMIFS(収穫記録!$P:$P,収穫記録!$D:$D,W$11,収穫記録!$I:$I,$I$5,収穫記録!$J:$J,$I$6,収穫記録!$F:$F,$H359,収穫記録!$B:$B,"&gt;="&amp;$I$3,収穫記録!$B:$B,"&lt;="&amp;$I$4)
/_xlfn.UNIQUE(_xlfn._xlws.FILTER($G:$G,$F:$F=$I$7))
/IF($I$8="総計",1,$J359/10)
),0)</f>
        <v/>
      </c>
    </row>
    <row r="360" spans="8:23">
      <c r="H360" s="27"/>
      <c r="I360" s="30"/>
      <c r="J360" s="57"/>
      <c r="K360" s="46" t="str">
        <f t="shared" si="5"/>
        <v/>
      </c>
      <c r="L360" s="47" cm="1">
        <f t="array" ref="L360">IFERROR(
IF(OR(L$11="",$H360=""),"",
SUMIFS(収穫記録!$P:$P,収穫記録!$D:$D,L$11,収穫記録!$I:$I,$I$5,収穫記録!$J:$J,$I$6,収穫記録!$F:$F,$H360,収穫記録!$B:$B,"&gt;="&amp;$I$3,収穫記録!$B:$B,"&lt;="&amp;$I$4)
/_xlfn.UNIQUE(_xlfn._xlws.FILTER($G:$G,$F:$F=$I$7))
/IF($I$8="総計",1,$J360/10)
),0)</f>
        <v>0</v>
      </c>
      <c r="M360" s="58" t="str" cm="1">
        <f t="array" ref="M360">IFERROR(
IF(OR(M$11="",$H360=""),"",
SUMIFS(収穫記録!$P:$P,収穫記録!$D:$D,M$11,収穫記録!$I:$I,$I$5,収穫記録!$J:$J,$I$6,収穫記録!$F:$F,$H360,収穫記録!$B:$B,"&gt;="&amp;$I$3,収穫記録!$B:$B,"&lt;="&amp;$I$4)
/_xlfn.UNIQUE(_xlfn._xlws.FILTER($G:$G,$F:$F=$I$7))
/IF($I$8="総計",1,$J360/10)
),0)</f>
        <v/>
      </c>
      <c r="N360" s="58" t="str" cm="1">
        <f t="array" ref="N360">IFERROR(
IF(OR(N$11="",$H360=""),"",
SUMIFS(収穫記録!$P:$P,収穫記録!$D:$D,N$11,収穫記録!$I:$I,$I$5,収穫記録!$J:$J,$I$6,収穫記録!$F:$F,$H360,収穫記録!$B:$B,"&gt;="&amp;$I$3,収穫記録!$B:$B,"&lt;="&amp;$I$4)
/_xlfn.UNIQUE(_xlfn._xlws.FILTER($G:$G,$F:$F=$I$7))
/IF($I$8="総計",1,$J360/10)
),0)</f>
        <v/>
      </c>
      <c r="O360" s="58" t="str" cm="1">
        <f t="array" ref="O360">IFERROR(
IF(OR(O$11="",$H360=""),"",
SUMIFS(収穫記録!$P:$P,収穫記録!$D:$D,O$11,収穫記録!$I:$I,$I$5,収穫記録!$J:$J,$I$6,収穫記録!$F:$F,$H360,収穫記録!$B:$B,"&gt;="&amp;$I$3,収穫記録!$B:$B,"&lt;="&amp;$I$4)
/_xlfn.UNIQUE(_xlfn._xlws.FILTER($G:$G,$F:$F=$I$7))
/IF($I$8="総計",1,$J360/10)
),0)</f>
        <v/>
      </c>
      <c r="P360" s="58" t="str" cm="1">
        <f t="array" ref="P360">IFERROR(
IF(OR(P$11="",$H360=""),"",
SUMIFS(収穫記録!$P:$P,収穫記録!$D:$D,P$11,収穫記録!$I:$I,$I$5,収穫記録!$J:$J,$I$6,収穫記録!$F:$F,$H360,収穫記録!$B:$B,"&gt;="&amp;$I$3,収穫記録!$B:$B,"&lt;="&amp;$I$4)
/_xlfn.UNIQUE(_xlfn._xlws.FILTER($G:$G,$F:$F=$I$7))
/IF($I$8="総計",1,$J360/10)
),0)</f>
        <v/>
      </c>
      <c r="Q360" s="58" t="str" cm="1">
        <f t="array" ref="Q360">IFERROR(
IF(OR(Q$11="",$H360=""),"",
SUMIFS(収穫記録!$P:$P,収穫記録!$D:$D,Q$11,収穫記録!$I:$I,$I$5,収穫記録!$J:$J,$I$6,収穫記録!$F:$F,$H360,収穫記録!$B:$B,"&gt;="&amp;$I$3,収穫記録!$B:$B,"&lt;="&amp;$I$4)
/_xlfn.UNIQUE(_xlfn._xlws.FILTER($G:$G,$F:$F=$I$7))
/IF($I$8="総計",1,$J360/10)
),0)</f>
        <v/>
      </c>
      <c r="R360" s="58" t="str" cm="1">
        <f t="array" ref="R360">IFERROR(
IF(OR(R$11="",$H360=""),"",
SUMIFS(収穫記録!$P:$P,収穫記録!$D:$D,R$11,収穫記録!$I:$I,$I$5,収穫記録!$J:$J,$I$6,収穫記録!$F:$F,$H360,収穫記録!$B:$B,"&gt;="&amp;$I$3,収穫記録!$B:$B,"&lt;="&amp;$I$4)
/_xlfn.UNIQUE(_xlfn._xlws.FILTER($G:$G,$F:$F=$I$7))
/IF($I$8="総計",1,$J360/10)
),0)</f>
        <v/>
      </c>
      <c r="S360" s="58" t="str" cm="1">
        <f t="array" ref="S360">IFERROR(
IF(OR(S$11="",$H360=""),"",
SUMIFS(収穫記録!$P:$P,収穫記録!$D:$D,S$11,収穫記録!$I:$I,$I$5,収穫記録!$J:$J,$I$6,収穫記録!$F:$F,$H360,収穫記録!$B:$B,"&gt;="&amp;$I$3,収穫記録!$B:$B,"&lt;="&amp;$I$4)
/_xlfn.UNIQUE(_xlfn._xlws.FILTER($G:$G,$F:$F=$I$7))
/IF($I$8="総計",1,$J360/10)
),0)</f>
        <v/>
      </c>
      <c r="T360" s="58" t="str" cm="1">
        <f t="array" ref="T360">IFERROR(
IF(OR(T$11="",$H360=""),"",
SUMIFS(収穫記録!$P:$P,収穫記録!$D:$D,T$11,収穫記録!$I:$I,$I$5,収穫記録!$J:$J,$I$6,収穫記録!$F:$F,$H360,収穫記録!$B:$B,"&gt;="&amp;$I$3,収穫記録!$B:$B,"&lt;="&amp;$I$4)
/_xlfn.UNIQUE(_xlfn._xlws.FILTER($G:$G,$F:$F=$I$7))
/IF($I$8="総計",1,$J360/10)
),0)</f>
        <v/>
      </c>
      <c r="U360" s="58" t="str" cm="1">
        <f t="array" ref="U360">IFERROR(
IF(OR(U$11="",$H360=""),"",
SUMIFS(収穫記録!$P:$P,収穫記録!$D:$D,U$11,収穫記録!$I:$I,$I$5,収穫記録!$J:$J,$I$6,収穫記録!$F:$F,$H360,収穫記録!$B:$B,"&gt;="&amp;$I$3,収穫記録!$B:$B,"&lt;="&amp;$I$4)
/_xlfn.UNIQUE(_xlfn._xlws.FILTER($G:$G,$F:$F=$I$7))
/IF($I$8="総計",1,$J360/10)
),0)</f>
        <v/>
      </c>
      <c r="V360" s="58" t="str" cm="1">
        <f t="array" ref="V360">IFERROR(
IF(OR(V$11="",$H360=""),"",
SUMIFS(収穫記録!$P:$P,収穫記録!$D:$D,V$11,収穫記録!$I:$I,$I$5,収穫記録!$J:$J,$I$6,収穫記録!$F:$F,$H360,収穫記録!$B:$B,"&gt;="&amp;$I$3,収穫記録!$B:$B,"&lt;="&amp;$I$4)
/_xlfn.UNIQUE(_xlfn._xlws.FILTER($G:$G,$F:$F=$I$7))
/IF($I$8="総計",1,$J360/10)
),0)</f>
        <v/>
      </c>
      <c r="W360" s="58" t="str" cm="1">
        <f t="array" ref="W360">IFERROR(
IF(OR(W$11="",$H360=""),"",
SUMIFS(収穫記録!$P:$P,収穫記録!$D:$D,W$11,収穫記録!$I:$I,$I$5,収穫記録!$J:$J,$I$6,収穫記録!$F:$F,$H360,収穫記録!$B:$B,"&gt;="&amp;$I$3,収穫記録!$B:$B,"&lt;="&amp;$I$4)
/_xlfn.UNIQUE(_xlfn._xlws.FILTER($G:$G,$F:$F=$I$7))
/IF($I$8="総計",1,$J360/10)
),0)</f>
        <v/>
      </c>
    </row>
    <row r="361" spans="8:23">
      <c r="H361" s="27"/>
      <c r="I361" s="30"/>
      <c r="J361" s="57"/>
      <c r="K361" s="46" t="str">
        <f t="shared" si="5"/>
        <v/>
      </c>
      <c r="L361" s="47" cm="1">
        <f t="array" ref="L361">IFERROR(
IF(OR(L$11="",$H361=""),"",
SUMIFS(収穫記録!$P:$P,収穫記録!$D:$D,L$11,収穫記録!$I:$I,$I$5,収穫記録!$J:$J,$I$6,収穫記録!$F:$F,$H361,収穫記録!$B:$B,"&gt;="&amp;$I$3,収穫記録!$B:$B,"&lt;="&amp;$I$4)
/_xlfn.UNIQUE(_xlfn._xlws.FILTER($G:$G,$F:$F=$I$7))
/IF($I$8="総計",1,$J361/10)
),0)</f>
        <v>0</v>
      </c>
      <c r="M361" s="58" t="str" cm="1">
        <f t="array" ref="M361">IFERROR(
IF(OR(M$11="",$H361=""),"",
SUMIFS(収穫記録!$P:$P,収穫記録!$D:$D,M$11,収穫記録!$I:$I,$I$5,収穫記録!$J:$J,$I$6,収穫記録!$F:$F,$H361,収穫記録!$B:$B,"&gt;="&amp;$I$3,収穫記録!$B:$B,"&lt;="&amp;$I$4)
/_xlfn.UNIQUE(_xlfn._xlws.FILTER($G:$G,$F:$F=$I$7))
/IF($I$8="総計",1,$J361/10)
),0)</f>
        <v/>
      </c>
      <c r="N361" s="58" t="str" cm="1">
        <f t="array" ref="N361">IFERROR(
IF(OR(N$11="",$H361=""),"",
SUMIFS(収穫記録!$P:$P,収穫記録!$D:$D,N$11,収穫記録!$I:$I,$I$5,収穫記録!$J:$J,$I$6,収穫記録!$F:$F,$H361,収穫記録!$B:$B,"&gt;="&amp;$I$3,収穫記録!$B:$B,"&lt;="&amp;$I$4)
/_xlfn.UNIQUE(_xlfn._xlws.FILTER($G:$G,$F:$F=$I$7))
/IF($I$8="総計",1,$J361/10)
),0)</f>
        <v/>
      </c>
      <c r="O361" s="58" t="str" cm="1">
        <f t="array" ref="O361">IFERROR(
IF(OR(O$11="",$H361=""),"",
SUMIFS(収穫記録!$P:$P,収穫記録!$D:$D,O$11,収穫記録!$I:$I,$I$5,収穫記録!$J:$J,$I$6,収穫記録!$F:$F,$H361,収穫記録!$B:$B,"&gt;="&amp;$I$3,収穫記録!$B:$B,"&lt;="&amp;$I$4)
/_xlfn.UNIQUE(_xlfn._xlws.FILTER($G:$G,$F:$F=$I$7))
/IF($I$8="総計",1,$J361/10)
),0)</f>
        <v/>
      </c>
      <c r="P361" s="58" t="str" cm="1">
        <f t="array" ref="P361">IFERROR(
IF(OR(P$11="",$H361=""),"",
SUMIFS(収穫記録!$P:$P,収穫記録!$D:$D,P$11,収穫記録!$I:$I,$I$5,収穫記録!$J:$J,$I$6,収穫記録!$F:$F,$H361,収穫記録!$B:$B,"&gt;="&amp;$I$3,収穫記録!$B:$B,"&lt;="&amp;$I$4)
/_xlfn.UNIQUE(_xlfn._xlws.FILTER($G:$G,$F:$F=$I$7))
/IF($I$8="総計",1,$J361/10)
),0)</f>
        <v/>
      </c>
      <c r="Q361" s="58" t="str" cm="1">
        <f t="array" ref="Q361">IFERROR(
IF(OR(Q$11="",$H361=""),"",
SUMIFS(収穫記録!$P:$P,収穫記録!$D:$D,Q$11,収穫記録!$I:$I,$I$5,収穫記録!$J:$J,$I$6,収穫記録!$F:$F,$H361,収穫記録!$B:$B,"&gt;="&amp;$I$3,収穫記録!$B:$B,"&lt;="&amp;$I$4)
/_xlfn.UNIQUE(_xlfn._xlws.FILTER($G:$G,$F:$F=$I$7))
/IF($I$8="総計",1,$J361/10)
),0)</f>
        <v/>
      </c>
      <c r="R361" s="58" t="str" cm="1">
        <f t="array" ref="R361">IFERROR(
IF(OR(R$11="",$H361=""),"",
SUMIFS(収穫記録!$P:$P,収穫記録!$D:$D,R$11,収穫記録!$I:$I,$I$5,収穫記録!$J:$J,$I$6,収穫記録!$F:$F,$H361,収穫記録!$B:$B,"&gt;="&amp;$I$3,収穫記録!$B:$B,"&lt;="&amp;$I$4)
/_xlfn.UNIQUE(_xlfn._xlws.FILTER($G:$G,$F:$F=$I$7))
/IF($I$8="総計",1,$J361/10)
),0)</f>
        <v/>
      </c>
      <c r="S361" s="58" t="str" cm="1">
        <f t="array" ref="S361">IFERROR(
IF(OR(S$11="",$H361=""),"",
SUMIFS(収穫記録!$P:$P,収穫記録!$D:$D,S$11,収穫記録!$I:$I,$I$5,収穫記録!$J:$J,$I$6,収穫記録!$F:$F,$H361,収穫記録!$B:$B,"&gt;="&amp;$I$3,収穫記録!$B:$B,"&lt;="&amp;$I$4)
/_xlfn.UNIQUE(_xlfn._xlws.FILTER($G:$G,$F:$F=$I$7))
/IF($I$8="総計",1,$J361/10)
),0)</f>
        <v/>
      </c>
      <c r="T361" s="58" t="str" cm="1">
        <f t="array" ref="T361">IFERROR(
IF(OR(T$11="",$H361=""),"",
SUMIFS(収穫記録!$P:$P,収穫記録!$D:$D,T$11,収穫記録!$I:$I,$I$5,収穫記録!$J:$J,$I$6,収穫記録!$F:$F,$H361,収穫記録!$B:$B,"&gt;="&amp;$I$3,収穫記録!$B:$B,"&lt;="&amp;$I$4)
/_xlfn.UNIQUE(_xlfn._xlws.FILTER($G:$G,$F:$F=$I$7))
/IF($I$8="総計",1,$J361/10)
),0)</f>
        <v/>
      </c>
      <c r="U361" s="58" t="str" cm="1">
        <f t="array" ref="U361">IFERROR(
IF(OR(U$11="",$H361=""),"",
SUMIFS(収穫記録!$P:$P,収穫記録!$D:$D,U$11,収穫記録!$I:$I,$I$5,収穫記録!$J:$J,$I$6,収穫記録!$F:$F,$H361,収穫記録!$B:$B,"&gt;="&amp;$I$3,収穫記録!$B:$B,"&lt;="&amp;$I$4)
/_xlfn.UNIQUE(_xlfn._xlws.FILTER($G:$G,$F:$F=$I$7))
/IF($I$8="総計",1,$J361/10)
),0)</f>
        <v/>
      </c>
      <c r="V361" s="58" t="str" cm="1">
        <f t="array" ref="V361">IFERROR(
IF(OR(V$11="",$H361=""),"",
SUMIFS(収穫記録!$P:$P,収穫記録!$D:$D,V$11,収穫記録!$I:$I,$I$5,収穫記録!$J:$J,$I$6,収穫記録!$F:$F,$H361,収穫記録!$B:$B,"&gt;="&amp;$I$3,収穫記録!$B:$B,"&lt;="&amp;$I$4)
/_xlfn.UNIQUE(_xlfn._xlws.FILTER($G:$G,$F:$F=$I$7))
/IF($I$8="総計",1,$J361/10)
),0)</f>
        <v/>
      </c>
      <c r="W361" s="58" t="str" cm="1">
        <f t="array" ref="W361">IFERROR(
IF(OR(W$11="",$H361=""),"",
SUMIFS(収穫記録!$P:$P,収穫記録!$D:$D,W$11,収穫記録!$I:$I,$I$5,収穫記録!$J:$J,$I$6,収穫記録!$F:$F,$H361,収穫記録!$B:$B,"&gt;="&amp;$I$3,収穫記録!$B:$B,"&lt;="&amp;$I$4)
/_xlfn.UNIQUE(_xlfn._xlws.FILTER($G:$G,$F:$F=$I$7))
/IF($I$8="総計",1,$J361/10)
),0)</f>
        <v/>
      </c>
    </row>
    <row r="362" spans="8:23">
      <c r="H362" s="27"/>
      <c r="I362" s="30"/>
      <c r="J362" s="57"/>
      <c r="K362" s="46" t="str">
        <f t="shared" si="5"/>
        <v/>
      </c>
      <c r="L362" s="47" cm="1">
        <f t="array" ref="L362">IFERROR(
IF(OR(L$11="",$H362=""),"",
SUMIFS(収穫記録!$P:$P,収穫記録!$D:$D,L$11,収穫記録!$I:$I,$I$5,収穫記録!$J:$J,$I$6,収穫記録!$F:$F,$H362,収穫記録!$B:$B,"&gt;="&amp;$I$3,収穫記録!$B:$B,"&lt;="&amp;$I$4)
/_xlfn.UNIQUE(_xlfn._xlws.FILTER($G:$G,$F:$F=$I$7))
/IF($I$8="総計",1,$J362/10)
),0)</f>
        <v>0</v>
      </c>
      <c r="M362" s="58" t="str" cm="1">
        <f t="array" ref="M362">IFERROR(
IF(OR(M$11="",$H362=""),"",
SUMIFS(収穫記録!$P:$P,収穫記録!$D:$D,M$11,収穫記録!$I:$I,$I$5,収穫記録!$J:$J,$I$6,収穫記録!$F:$F,$H362,収穫記録!$B:$B,"&gt;="&amp;$I$3,収穫記録!$B:$B,"&lt;="&amp;$I$4)
/_xlfn.UNIQUE(_xlfn._xlws.FILTER($G:$G,$F:$F=$I$7))
/IF($I$8="総計",1,$J362/10)
),0)</f>
        <v/>
      </c>
      <c r="N362" s="58" t="str" cm="1">
        <f t="array" ref="N362">IFERROR(
IF(OR(N$11="",$H362=""),"",
SUMIFS(収穫記録!$P:$P,収穫記録!$D:$D,N$11,収穫記録!$I:$I,$I$5,収穫記録!$J:$J,$I$6,収穫記録!$F:$F,$H362,収穫記録!$B:$B,"&gt;="&amp;$I$3,収穫記録!$B:$B,"&lt;="&amp;$I$4)
/_xlfn.UNIQUE(_xlfn._xlws.FILTER($G:$G,$F:$F=$I$7))
/IF($I$8="総計",1,$J362/10)
),0)</f>
        <v/>
      </c>
      <c r="O362" s="58" t="str" cm="1">
        <f t="array" ref="O362">IFERROR(
IF(OR(O$11="",$H362=""),"",
SUMIFS(収穫記録!$P:$P,収穫記録!$D:$D,O$11,収穫記録!$I:$I,$I$5,収穫記録!$J:$J,$I$6,収穫記録!$F:$F,$H362,収穫記録!$B:$B,"&gt;="&amp;$I$3,収穫記録!$B:$B,"&lt;="&amp;$I$4)
/_xlfn.UNIQUE(_xlfn._xlws.FILTER($G:$G,$F:$F=$I$7))
/IF($I$8="総計",1,$J362/10)
),0)</f>
        <v/>
      </c>
      <c r="P362" s="58" t="str" cm="1">
        <f t="array" ref="P362">IFERROR(
IF(OR(P$11="",$H362=""),"",
SUMIFS(収穫記録!$P:$P,収穫記録!$D:$D,P$11,収穫記録!$I:$I,$I$5,収穫記録!$J:$J,$I$6,収穫記録!$F:$F,$H362,収穫記録!$B:$B,"&gt;="&amp;$I$3,収穫記録!$B:$B,"&lt;="&amp;$I$4)
/_xlfn.UNIQUE(_xlfn._xlws.FILTER($G:$G,$F:$F=$I$7))
/IF($I$8="総計",1,$J362/10)
),0)</f>
        <v/>
      </c>
      <c r="Q362" s="58" t="str" cm="1">
        <f t="array" ref="Q362">IFERROR(
IF(OR(Q$11="",$H362=""),"",
SUMIFS(収穫記録!$P:$P,収穫記録!$D:$D,Q$11,収穫記録!$I:$I,$I$5,収穫記録!$J:$J,$I$6,収穫記録!$F:$F,$H362,収穫記録!$B:$B,"&gt;="&amp;$I$3,収穫記録!$B:$B,"&lt;="&amp;$I$4)
/_xlfn.UNIQUE(_xlfn._xlws.FILTER($G:$G,$F:$F=$I$7))
/IF($I$8="総計",1,$J362/10)
),0)</f>
        <v/>
      </c>
      <c r="R362" s="58" t="str" cm="1">
        <f t="array" ref="R362">IFERROR(
IF(OR(R$11="",$H362=""),"",
SUMIFS(収穫記録!$P:$P,収穫記録!$D:$D,R$11,収穫記録!$I:$I,$I$5,収穫記録!$J:$J,$I$6,収穫記録!$F:$F,$H362,収穫記録!$B:$B,"&gt;="&amp;$I$3,収穫記録!$B:$B,"&lt;="&amp;$I$4)
/_xlfn.UNIQUE(_xlfn._xlws.FILTER($G:$G,$F:$F=$I$7))
/IF($I$8="総計",1,$J362/10)
),0)</f>
        <v/>
      </c>
      <c r="S362" s="58" t="str" cm="1">
        <f t="array" ref="S362">IFERROR(
IF(OR(S$11="",$H362=""),"",
SUMIFS(収穫記録!$P:$P,収穫記録!$D:$D,S$11,収穫記録!$I:$I,$I$5,収穫記録!$J:$J,$I$6,収穫記録!$F:$F,$H362,収穫記録!$B:$B,"&gt;="&amp;$I$3,収穫記録!$B:$B,"&lt;="&amp;$I$4)
/_xlfn.UNIQUE(_xlfn._xlws.FILTER($G:$G,$F:$F=$I$7))
/IF($I$8="総計",1,$J362/10)
),0)</f>
        <v/>
      </c>
      <c r="T362" s="58" t="str" cm="1">
        <f t="array" ref="T362">IFERROR(
IF(OR(T$11="",$H362=""),"",
SUMIFS(収穫記録!$P:$P,収穫記録!$D:$D,T$11,収穫記録!$I:$I,$I$5,収穫記録!$J:$J,$I$6,収穫記録!$F:$F,$H362,収穫記録!$B:$B,"&gt;="&amp;$I$3,収穫記録!$B:$B,"&lt;="&amp;$I$4)
/_xlfn.UNIQUE(_xlfn._xlws.FILTER($G:$G,$F:$F=$I$7))
/IF($I$8="総計",1,$J362/10)
),0)</f>
        <v/>
      </c>
      <c r="U362" s="58" t="str" cm="1">
        <f t="array" ref="U362">IFERROR(
IF(OR(U$11="",$H362=""),"",
SUMIFS(収穫記録!$P:$P,収穫記録!$D:$D,U$11,収穫記録!$I:$I,$I$5,収穫記録!$J:$J,$I$6,収穫記録!$F:$F,$H362,収穫記録!$B:$B,"&gt;="&amp;$I$3,収穫記録!$B:$B,"&lt;="&amp;$I$4)
/_xlfn.UNIQUE(_xlfn._xlws.FILTER($G:$G,$F:$F=$I$7))
/IF($I$8="総計",1,$J362/10)
),0)</f>
        <v/>
      </c>
      <c r="V362" s="58" t="str" cm="1">
        <f t="array" ref="V362">IFERROR(
IF(OR(V$11="",$H362=""),"",
SUMIFS(収穫記録!$P:$P,収穫記録!$D:$D,V$11,収穫記録!$I:$I,$I$5,収穫記録!$J:$J,$I$6,収穫記録!$F:$F,$H362,収穫記録!$B:$B,"&gt;="&amp;$I$3,収穫記録!$B:$B,"&lt;="&amp;$I$4)
/_xlfn.UNIQUE(_xlfn._xlws.FILTER($G:$G,$F:$F=$I$7))
/IF($I$8="総計",1,$J362/10)
),0)</f>
        <v/>
      </c>
      <c r="W362" s="58" t="str" cm="1">
        <f t="array" ref="W362">IFERROR(
IF(OR(W$11="",$H362=""),"",
SUMIFS(収穫記録!$P:$P,収穫記録!$D:$D,W$11,収穫記録!$I:$I,$I$5,収穫記録!$J:$J,$I$6,収穫記録!$F:$F,$H362,収穫記録!$B:$B,"&gt;="&amp;$I$3,収穫記録!$B:$B,"&lt;="&amp;$I$4)
/_xlfn.UNIQUE(_xlfn._xlws.FILTER($G:$G,$F:$F=$I$7))
/IF($I$8="総計",1,$J362/10)
),0)</f>
        <v/>
      </c>
    </row>
    <row r="363" spans="8:23">
      <c r="H363" s="27"/>
      <c r="I363" s="30"/>
      <c r="J363" s="57"/>
      <c r="K363" s="46" t="str">
        <f t="shared" si="5"/>
        <v/>
      </c>
      <c r="L363" s="47" cm="1">
        <f t="array" ref="L363">IFERROR(
IF(OR(L$11="",$H363=""),"",
SUMIFS(収穫記録!$P:$P,収穫記録!$D:$D,L$11,収穫記録!$I:$I,$I$5,収穫記録!$J:$J,$I$6,収穫記録!$F:$F,$H363,収穫記録!$B:$B,"&gt;="&amp;$I$3,収穫記録!$B:$B,"&lt;="&amp;$I$4)
/_xlfn.UNIQUE(_xlfn._xlws.FILTER($G:$G,$F:$F=$I$7))
/IF($I$8="総計",1,$J363/10)
),0)</f>
        <v>0</v>
      </c>
      <c r="M363" s="58" t="str" cm="1">
        <f t="array" ref="M363">IFERROR(
IF(OR(M$11="",$H363=""),"",
SUMIFS(収穫記録!$P:$P,収穫記録!$D:$D,M$11,収穫記録!$I:$I,$I$5,収穫記録!$J:$J,$I$6,収穫記録!$F:$F,$H363,収穫記録!$B:$B,"&gt;="&amp;$I$3,収穫記録!$B:$B,"&lt;="&amp;$I$4)
/_xlfn.UNIQUE(_xlfn._xlws.FILTER($G:$G,$F:$F=$I$7))
/IF($I$8="総計",1,$J363/10)
),0)</f>
        <v/>
      </c>
      <c r="N363" s="58" t="str" cm="1">
        <f t="array" ref="N363">IFERROR(
IF(OR(N$11="",$H363=""),"",
SUMIFS(収穫記録!$P:$P,収穫記録!$D:$D,N$11,収穫記録!$I:$I,$I$5,収穫記録!$J:$J,$I$6,収穫記録!$F:$F,$H363,収穫記録!$B:$B,"&gt;="&amp;$I$3,収穫記録!$B:$B,"&lt;="&amp;$I$4)
/_xlfn.UNIQUE(_xlfn._xlws.FILTER($G:$G,$F:$F=$I$7))
/IF($I$8="総計",1,$J363/10)
),0)</f>
        <v/>
      </c>
      <c r="O363" s="58" t="str" cm="1">
        <f t="array" ref="O363">IFERROR(
IF(OR(O$11="",$H363=""),"",
SUMIFS(収穫記録!$P:$P,収穫記録!$D:$D,O$11,収穫記録!$I:$I,$I$5,収穫記録!$J:$J,$I$6,収穫記録!$F:$F,$H363,収穫記録!$B:$B,"&gt;="&amp;$I$3,収穫記録!$B:$B,"&lt;="&amp;$I$4)
/_xlfn.UNIQUE(_xlfn._xlws.FILTER($G:$G,$F:$F=$I$7))
/IF($I$8="総計",1,$J363/10)
),0)</f>
        <v/>
      </c>
      <c r="P363" s="58" t="str" cm="1">
        <f t="array" ref="P363">IFERROR(
IF(OR(P$11="",$H363=""),"",
SUMIFS(収穫記録!$P:$P,収穫記録!$D:$D,P$11,収穫記録!$I:$I,$I$5,収穫記録!$J:$J,$I$6,収穫記録!$F:$F,$H363,収穫記録!$B:$B,"&gt;="&amp;$I$3,収穫記録!$B:$B,"&lt;="&amp;$I$4)
/_xlfn.UNIQUE(_xlfn._xlws.FILTER($G:$G,$F:$F=$I$7))
/IF($I$8="総計",1,$J363/10)
),0)</f>
        <v/>
      </c>
      <c r="Q363" s="58" t="str" cm="1">
        <f t="array" ref="Q363">IFERROR(
IF(OR(Q$11="",$H363=""),"",
SUMIFS(収穫記録!$P:$P,収穫記録!$D:$D,Q$11,収穫記録!$I:$I,$I$5,収穫記録!$J:$J,$I$6,収穫記録!$F:$F,$H363,収穫記録!$B:$B,"&gt;="&amp;$I$3,収穫記録!$B:$B,"&lt;="&amp;$I$4)
/_xlfn.UNIQUE(_xlfn._xlws.FILTER($G:$G,$F:$F=$I$7))
/IF($I$8="総計",1,$J363/10)
),0)</f>
        <v/>
      </c>
      <c r="R363" s="58" t="str" cm="1">
        <f t="array" ref="R363">IFERROR(
IF(OR(R$11="",$H363=""),"",
SUMIFS(収穫記録!$P:$P,収穫記録!$D:$D,R$11,収穫記録!$I:$I,$I$5,収穫記録!$J:$J,$I$6,収穫記録!$F:$F,$H363,収穫記録!$B:$B,"&gt;="&amp;$I$3,収穫記録!$B:$B,"&lt;="&amp;$I$4)
/_xlfn.UNIQUE(_xlfn._xlws.FILTER($G:$G,$F:$F=$I$7))
/IF($I$8="総計",1,$J363/10)
),0)</f>
        <v/>
      </c>
      <c r="S363" s="58" t="str" cm="1">
        <f t="array" ref="S363">IFERROR(
IF(OR(S$11="",$H363=""),"",
SUMIFS(収穫記録!$P:$P,収穫記録!$D:$D,S$11,収穫記録!$I:$I,$I$5,収穫記録!$J:$J,$I$6,収穫記録!$F:$F,$H363,収穫記録!$B:$B,"&gt;="&amp;$I$3,収穫記録!$B:$B,"&lt;="&amp;$I$4)
/_xlfn.UNIQUE(_xlfn._xlws.FILTER($G:$G,$F:$F=$I$7))
/IF($I$8="総計",1,$J363/10)
),0)</f>
        <v/>
      </c>
      <c r="T363" s="58" t="str" cm="1">
        <f t="array" ref="T363">IFERROR(
IF(OR(T$11="",$H363=""),"",
SUMIFS(収穫記録!$P:$P,収穫記録!$D:$D,T$11,収穫記録!$I:$I,$I$5,収穫記録!$J:$J,$I$6,収穫記録!$F:$F,$H363,収穫記録!$B:$B,"&gt;="&amp;$I$3,収穫記録!$B:$B,"&lt;="&amp;$I$4)
/_xlfn.UNIQUE(_xlfn._xlws.FILTER($G:$G,$F:$F=$I$7))
/IF($I$8="総計",1,$J363/10)
),0)</f>
        <v/>
      </c>
      <c r="U363" s="58" t="str" cm="1">
        <f t="array" ref="U363">IFERROR(
IF(OR(U$11="",$H363=""),"",
SUMIFS(収穫記録!$P:$P,収穫記録!$D:$D,U$11,収穫記録!$I:$I,$I$5,収穫記録!$J:$J,$I$6,収穫記録!$F:$F,$H363,収穫記録!$B:$B,"&gt;="&amp;$I$3,収穫記録!$B:$B,"&lt;="&amp;$I$4)
/_xlfn.UNIQUE(_xlfn._xlws.FILTER($G:$G,$F:$F=$I$7))
/IF($I$8="総計",1,$J363/10)
),0)</f>
        <v/>
      </c>
      <c r="V363" s="58" t="str" cm="1">
        <f t="array" ref="V363">IFERROR(
IF(OR(V$11="",$H363=""),"",
SUMIFS(収穫記録!$P:$P,収穫記録!$D:$D,V$11,収穫記録!$I:$I,$I$5,収穫記録!$J:$J,$I$6,収穫記録!$F:$F,$H363,収穫記録!$B:$B,"&gt;="&amp;$I$3,収穫記録!$B:$B,"&lt;="&amp;$I$4)
/_xlfn.UNIQUE(_xlfn._xlws.FILTER($G:$G,$F:$F=$I$7))
/IF($I$8="総計",1,$J363/10)
),0)</f>
        <v/>
      </c>
      <c r="W363" s="58" t="str" cm="1">
        <f t="array" ref="W363">IFERROR(
IF(OR(W$11="",$H363=""),"",
SUMIFS(収穫記録!$P:$P,収穫記録!$D:$D,W$11,収穫記録!$I:$I,$I$5,収穫記録!$J:$J,$I$6,収穫記録!$F:$F,$H363,収穫記録!$B:$B,"&gt;="&amp;$I$3,収穫記録!$B:$B,"&lt;="&amp;$I$4)
/_xlfn.UNIQUE(_xlfn._xlws.FILTER($G:$G,$F:$F=$I$7))
/IF($I$8="総計",1,$J363/10)
),0)</f>
        <v/>
      </c>
    </row>
    <row r="364" spans="8:23">
      <c r="H364" s="27"/>
      <c r="I364" s="30"/>
      <c r="J364" s="57"/>
      <c r="K364" s="46" t="str">
        <f t="shared" si="5"/>
        <v/>
      </c>
      <c r="L364" s="47" cm="1">
        <f t="array" ref="L364">IFERROR(
IF(OR(L$11="",$H364=""),"",
SUMIFS(収穫記録!$P:$P,収穫記録!$D:$D,L$11,収穫記録!$I:$I,$I$5,収穫記録!$J:$J,$I$6,収穫記録!$F:$F,$H364,収穫記録!$B:$B,"&gt;="&amp;$I$3,収穫記録!$B:$B,"&lt;="&amp;$I$4)
/_xlfn.UNIQUE(_xlfn._xlws.FILTER($G:$G,$F:$F=$I$7))
/IF($I$8="総計",1,$J364/10)
),0)</f>
        <v>0</v>
      </c>
      <c r="M364" s="58" t="str" cm="1">
        <f t="array" ref="M364">IFERROR(
IF(OR(M$11="",$H364=""),"",
SUMIFS(収穫記録!$P:$P,収穫記録!$D:$D,M$11,収穫記録!$I:$I,$I$5,収穫記録!$J:$J,$I$6,収穫記録!$F:$F,$H364,収穫記録!$B:$B,"&gt;="&amp;$I$3,収穫記録!$B:$B,"&lt;="&amp;$I$4)
/_xlfn.UNIQUE(_xlfn._xlws.FILTER($G:$G,$F:$F=$I$7))
/IF($I$8="総計",1,$J364/10)
),0)</f>
        <v/>
      </c>
      <c r="N364" s="58" t="str" cm="1">
        <f t="array" ref="N364">IFERROR(
IF(OR(N$11="",$H364=""),"",
SUMIFS(収穫記録!$P:$P,収穫記録!$D:$D,N$11,収穫記録!$I:$I,$I$5,収穫記録!$J:$J,$I$6,収穫記録!$F:$F,$H364,収穫記録!$B:$B,"&gt;="&amp;$I$3,収穫記録!$B:$B,"&lt;="&amp;$I$4)
/_xlfn.UNIQUE(_xlfn._xlws.FILTER($G:$G,$F:$F=$I$7))
/IF($I$8="総計",1,$J364/10)
),0)</f>
        <v/>
      </c>
      <c r="O364" s="58" t="str" cm="1">
        <f t="array" ref="O364">IFERROR(
IF(OR(O$11="",$H364=""),"",
SUMIFS(収穫記録!$P:$P,収穫記録!$D:$D,O$11,収穫記録!$I:$I,$I$5,収穫記録!$J:$J,$I$6,収穫記録!$F:$F,$H364,収穫記録!$B:$B,"&gt;="&amp;$I$3,収穫記録!$B:$B,"&lt;="&amp;$I$4)
/_xlfn.UNIQUE(_xlfn._xlws.FILTER($G:$G,$F:$F=$I$7))
/IF($I$8="総計",1,$J364/10)
),0)</f>
        <v/>
      </c>
      <c r="P364" s="58" t="str" cm="1">
        <f t="array" ref="P364">IFERROR(
IF(OR(P$11="",$H364=""),"",
SUMIFS(収穫記録!$P:$P,収穫記録!$D:$D,P$11,収穫記録!$I:$I,$I$5,収穫記録!$J:$J,$I$6,収穫記録!$F:$F,$H364,収穫記録!$B:$B,"&gt;="&amp;$I$3,収穫記録!$B:$B,"&lt;="&amp;$I$4)
/_xlfn.UNIQUE(_xlfn._xlws.FILTER($G:$G,$F:$F=$I$7))
/IF($I$8="総計",1,$J364/10)
),0)</f>
        <v/>
      </c>
      <c r="Q364" s="58" t="str" cm="1">
        <f t="array" ref="Q364">IFERROR(
IF(OR(Q$11="",$H364=""),"",
SUMIFS(収穫記録!$P:$P,収穫記録!$D:$D,Q$11,収穫記録!$I:$I,$I$5,収穫記録!$J:$J,$I$6,収穫記録!$F:$F,$H364,収穫記録!$B:$B,"&gt;="&amp;$I$3,収穫記録!$B:$B,"&lt;="&amp;$I$4)
/_xlfn.UNIQUE(_xlfn._xlws.FILTER($G:$G,$F:$F=$I$7))
/IF($I$8="総計",1,$J364/10)
),0)</f>
        <v/>
      </c>
      <c r="R364" s="58" t="str" cm="1">
        <f t="array" ref="R364">IFERROR(
IF(OR(R$11="",$H364=""),"",
SUMIFS(収穫記録!$P:$P,収穫記録!$D:$D,R$11,収穫記録!$I:$I,$I$5,収穫記録!$J:$J,$I$6,収穫記録!$F:$F,$H364,収穫記録!$B:$B,"&gt;="&amp;$I$3,収穫記録!$B:$B,"&lt;="&amp;$I$4)
/_xlfn.UNIQUE(_xlfn._xlws.FILTER($G:$G,$F:$F=$I$7))
/IF($I$8="総計",1,$J364/10)
),0)</f>
        <v/>
      </c>
      <c r="S364" s="58" t="str" cm="1">
        <f t="array" ref="S364">IFERROR(
IF(OR(S$11="",$H364=""),"",
SUMIFS(収穫記録!$P:$P,収穫記録!$D:$D,S$11,収穫記録!$I:$I,$I$5,収穫記録!$J:$J,$I$6,収穫記録!$F:$F,$H364,収穫記録!$B:$B,"&gt;="&amp;$I$3,収穫記録!$B:$B,"&lt;="&amp;$I$4)
/_xlfn.UNIQUE(_xlfn._xlws.FILTER($G:$G,$F:$F=$I$7))
/IF($I$8="総計",1,$J364/10)
),0)</f>
        <v/>
      </c>
      <c r="T364" s="58" t="str" cm="1">
        <f t="array" ref="T364">IFERROR(
IF(OR(T$11="",$H364=""),"",
SUMIFS(収穫記録!$P:$P,収穫記録!$D:$D,T$11,収穫記録!$I:$I,$I$5,収穫記録!$J:$J,$I$6,収穫記録!$F:$F,$H364,収穫記録!$B:$B,"&gt;="&amp;$I$3,収穫記録!$B:$B,"&lt;="&amp;$I$4)
/_xlfn.UNIQUE(_xlfn._xlws.FILTER($G:$G,$F:$F=$I$7))
/IF($I$8="総計",1,$J364/10)
),0)</f>
        <v/>
      </c>
      <c r="U364" s="58" t="str" cm="1">
        <f t="array" ref="U364">IFERROR(
IF(OR(U$11="",$H364=""),"",
SUMIFS(収穫記録!$P:$P,収穫記録!$D:$D,U$11,収穫記録!$I:$I,$I$5,収穫記録!$J:$J,$I$6,収穫記録!$F:$F,$H364,収穫記録!$B:$B,"&gt;="&amp;$I$3,収穫記録!$B:$B,"&lt;="&amp;$I$4)
/_xlfn.UNIQUE(_xlfn._xlws.FILTER($G:$G,$F:$F=$I$7))
/IF($I$8="総計",1,$J364/10)
),0)</f>
        <v/>
      </c>
      <c r="V364" s="58" t="str" cm="1">
        <f t="array" ref="V364">IFERROR(
IF(OR(V$11="",$H364=""),"",
SUMIFS(収穫記録!$P:$P,収穫記録!$D:$D,V$11,収穫記録!$I:$I,$I$5,収穫記録!$J:$J,$I$6,収穫記録!$F:$F,$H364,収穫記録!$B:$B,"&gt;="&amp;$I$3,収穫記録!$B:$B,"&lt;="&amp;$I$4)
/_xlfn.UNIQUE(_xlfn._xlws.FILTER($G:$G,$F:$F=$I$7))
/IF($I$8="総計",1,$J364/10)
),0)</f>
        <v/>
      </c>
      <c r="W364" s="58" t="str" cm="1">
        <f t="array" ref="W364">IFERROR(
IF(OR(W$11="",$H364=""),"",
SUMIFS(収穫記録!$P:$P,収穫記録!$D:$D,W$11,収穫記録!$I:$I,$I$5,収穫記録!$J:$J,$I$6,収穫記録!$F:$F,$H364,収穫記録!$B:$B,"&gt;="&amp;$I$3,収穫記録!$B:$B,"&lt;="&amp;$I$4)
/_xlfn.UNIQUE(_xlfn._xlws.FILTER($G:$G,$F:$F=$I$7))
/IF($I$8="総計",1,$J364/10)
),0)</f>
        <v/>
      </c>
    </row>
    <row r="365" spans="8:23">
      <c r="H365" s="27"/>
      <c r="I365" s="30"/>
      <c r="J365" s="57"/>
      <c r="K365" s="46" t="str">
        <f t="shared" si="5"/>
        <v/>
      </c>
      <c r="L365" s="47" cm="1">
        <f t="array" ref="L365">IFERROR(
IF(OR(L$11="",$H365=""),"",
SUMIFS(収穫記録!$P:$P,収穫記録!$D:$D,L$11,収穫記録!$I:$I,$I$5,収穫記録!$J:$J,$I$6,収穫記録!$F:$F,$H365,収穫記録!$B:$B,"&gt;="&amp;$I$3,収穫記録!$B:$B,"&lt;="&amp;$I$4)
/_xlfn.UNIQUE(_xlfn._xlws.FILTER($G:$G,$F:$F=$I$7))
/IF($I$8="総計",1,$J365/10)
),0)</f>
        <v>0</v>
      </c>
      <c r="M365" s="58" t="str" cm="1">
        <f t="array" ref="M365">IFERROR(
IF(OR(M$11="",$H365=""),"",
SUMIFS(収穫記録!$P:$P,収穫記録!$D:$D,M$11,収穫記録!$I:$I,$I$5,収穫記録!$J:$J,$I$6,収穫記録!$F:$F,$H365,収穫記録!$B:$B,"&gt;="&amp;$I$3,収穫記録!$B:$B,"&lt;="&amp;$I$4)
/_xlfn.UNIQUE(_xlfn._xlws.FILTER($G:$G,$F:$F=$I$7))
/IF($I$8="総計",1,$J365/10)
),0)</f>
        <v/>
      </c>
      <c r="N365" s="58" t="str" cm="1">
        <f t="array" ref="N365">IFERROR(
IF(OR(N$11="",$H365=""),"",
SUMIFS(収穫記録!$P:$P,収穫記録!$D:$D,N$11,収穫記録!$I:$I,$I$5,収穫記録!$J:$J,$I$6,収穫記録!$F:$F,$H365,収穫記録!$B:$B,"&gt;="&amp;$I$3,収穫記録!$B:$B,"&lt;="&amp;$I$4)
/_xlfn.UNIQUE(_xlfn._xlws.FILTER($G:$G,$F:$F=$I$7))
/IF($I$8="総計",1,$J365/10)
),0)</f>
        <v/>
      </c>
      <c r="O365" s="58" t="str" cm="1">
        <f t="array" ref="O365">IFERROR(
IF(OR(O$11="",$H365=""),"",
SUMIFS(収穫記録!$P:$P,収穫記録!$D:$D,O$11,収穫記録!$I:$I,$I$5,収穫記録!$J:$J,$I$6,収穫記録!$F:$F,$H365,収穫記録!$B:$B,"&gt;="&amp;$I$3,収穫記録!$B:$B,"&lt;="&amp;$I$4)
/_xlfn.UNIQUE(_xlfn._xlws.FILTER($G:$G,$F:$F=$I$7))
/IF($I$8="総計",1,$J365/10)
),0)</f>
        <v/>
      </c>
      <c r="P365" s="58" t="str" cm="1">
        <f t="array" ref="P365">IFERROR(
IF(OR(P$11="",$H365=""),"",
SUMIFS(収穫記録!$P:$P,収穫記録!$D:$D,P$11,収穫記録!$I:$I,$I$5,収穫記録!$J:$J,$I$6,収穫記録!$F:$F,$H365,収穫記録!$B:$B,"&gt;="&amp;$I$3,収穫記録!$B:$B,"&lt;="&amp;$I$4)
/_xlfn.UNIQUE(_xlfn._xlws.FILTER($G:$G,$F:$F=$I$7))
/IF($I$8="総計",1,$J365/10)
),0)</f>
        <v/>
      </c>
      <c r="Q365" s="58" t="str" cm="1">
        <f t="array" ref="Q365">IFERROR(
IF(OR(Q$11="",$H365=""),"",
SUMIFS(収穫記録!$P:$P,収穫記録!$D:$D,Q$11,収穫記録!$I:$I,$I$5,収穫記録!$J:$J,$I$6,収穫記録!$F:$F,$H365,収穫記録!$B:$B,"&gt;="&amp;$I$3,収穫記録!$B:$B,"&lt;="&amp;$I$4)
/_xlfn.UNIQUE(_xlfn._xlws.FILTER($G:$G,$F:$F=$I$7))
/IF($I$8="総計",1,$J365/10)
),0)</f>
        <v/>
      </c>
      <c r="R365" s="58" t="str" cm="1">
        <f t="array" ref="R365">IFERROR(
IF(OR(R$11="",$H365=""),"",
SUMIFS(収穫記録!$P:$P,収穫記録!$D:$D,R$11,収穫記録!$I:$I,$I$5,収穫記録!$J:$J,$I$6,収穫記録!$F:$F,$H365,収穫記録!$B:$B,"&gt;="&amp;$I$3,収穫記録!$B:$B,"&lt;="&amp;$I$4)
/_xlfn.UNIQUE(_xlfn._xlws.FILTER($G:$G,$F:$F=$I$7))
/IF($I$8="総計",1,$J365/10)
),0)</f>
        <v/>
      </c>
      <c r="S365" s="58" t="str" cm="1">
        <f t="array" ref="S365">IFERROR(
IF(OR(S$11="",$H365=""),"",
SUMIFS(収穫記録!$P:$P,収穫記録!$D:$D,S$11,収穫記録!$I:$I,$I$5,収穫記録!$J:$J,$I$6,収穫記録!$F:$F,$H365,収穫記録!$B:$B,"&gt;="&amp;$I$3,収穫記録!$B:$B,"&lt;="&amp;$I$4)
/_xlfn.UNIQUE(_xlfn._xlws.FILTER($G:$G,$F:$F=$I$7))
/IF($I$8="総計",1,$J365/10)
),0)</f>
        <v/>
      </c>
      <c r="T365" s="58" t="str" cm="1">
        <f t="array" ref="T365">IFERROR(
IF(OR(T$11="",$H365=""),"",
SUMIFS(収穫記録!$P:$P,収穫記録!$D:$D,T$11,収穫記録!$I:$I,$I$5,収穫記録!$J:$J,$I$6,収穫記録!$F:$F,$H365,収穫記録!$B:$B,"&gt;="&amp;$I$3,収穫記録!$B:$B,"&lt;="&amp;$I$4)
/_xlfn.UNIQUE(_xlfn._xlws.FILTER($G:$G,$F:$F=$I$7))
/IF($I$8="総計",1,$J365/10)
),0)</f>
        <v/>
      </c>
      <c r="U365" s="58" t="str" cm="1">
        <f t="array" ref="U365">IFERROR(
IF(OR(U$11="",$H365=""),"",
SUMIFS(収穫記録!$P:$P,収穫記録!$D:$D,U$11,収穫記録!$I:$I,$I$5,収穫記録!$J:$J,$I$6,収穫記録!$F:$F,$H365,収穫記録!$B:$B,"&gt;="&amp;$I$3,収穫記録!$B:$B,"&lt;="&amp;$I$4)
/_xlfn.UNIQUE(_xlfn._xlws.FILTER($G:$G,$F:$F=$I$7))
/IF($I$8="総計",1,$J365/10)
),0)</f>
        <v/>
      </c>
      <c r="V365" s="58" t="str" cm="1">
        <f t="array" ref="V365">IFERROR(
IF(OR(V$11="",$H365=""),"",
SUMIFS(収穫記録!$P:$P,収穫記録!$D:$D,V$11,収穫記録!$I:$I,$I$5,収穫記録!$J:$J,$I$6,収穫記録!$F:$F,$H365,収穫記録!$B:$B,"&gt;="&amp;$I$3,収穫記録!$B:$B,"&lt;="&amp;$I$4)
/_xlfn.UNIQUE(_xlfn._xlws.FILTER($G:$G,$F:$F=$I$7))
/IF($I$8="総計",1,$J365/10)
),0)</f>
        <v/>
      </c>
      <c r="W365" s="58" t="str" cm="1">
        <f t="array" ref="W365">IFERROR(
IF(OR(W$11="",$H365=""),"",
SUMIFS(収穫記録!$P:$P,収穫記録!$D:$D,W$11,収穫記録!$I:$I,$I$5,収穫記録!$J:$J,$I$6,収穫記録!$F:$F,$H365,収穫記録!$B:$B,"&gt;="&amp;$I$3,収穫記録!$B:$B,"&lt;="&amp;$I$4)
/_xlfn.UNIQUE(_xlfn._xlws.FILTER($G:$G,$F:$F=$I$7))
/IF($I$8="総計",1,$J365/10)
),0)</f>
        <v/>
      </c>
    </row>
    <row r="366" spans="8:23">
      <c r="H366" s="27"/>
      <c r="I366" s="30"/>
      <c r="J366" s="57"/>
      <c r="K366" s="46" t="str">
        <f t="shared" si="5"/>
        <v/>
      </c>
      <c r="L366" s="47" cm="1">
        <f t="array" ref="L366">IFERROR(
IF(OR(L$11="",$H366=""),"",
SUMIFS(収穫記録!$P:$P,収穫記録!$D:$D,L$11,収穫記録!$I:$I,$I$5,収穫記録!$J:$J,$I$6,収穫記録!$F:$F,$H366,収穫記録!$B:$B,"&gt;="&amp;$I$3,収穫記録!$B:$B,"&lt;="&amp;$I$4)
/_xlfn.UNIQUE(_xlfn._xlws.FILTER($G:$G,$F:$F=$I$7))
/IF($I$8="総計",1,$J366/10)
),0)</f>
        <v>0</v>
      </c>
      <c r="M366" s="58" t="str" cm="1">
        <f t="array" ref="M366">IFERROR(
IF(OR(M$11="",$H366=""),"",
SUMIFS(収穫記録!$P:$P,収穫記録!$D:$D,M$11,収穫記録!$I:$I,$I$5,収穫記録!$J:$J,$I$6,収穫記録!$F:$F,$H366,収穫記録!$B:$B,"&gt;="&amp;$I$3,収穫記録!$B:$B,"&lt;="&amp;$I$4)
/_xlfn.UNIQUE(_xlfn._xlws.FILTER($G:$G,$F:$F=$I$7))
/IF($I$8="総計",1,$J366/10)
),0)</f>
        <v/>
      </c>
      <c r="N366" s="58" t="str" cm="1">
        <f t="array" ref="N366">IFERROR(
IF(OR(N$11="",$H366=""),"",
SUMIFS(収穫記録!$P:$P,収穫記録!$D:$D,N$11,収穫記録!$I:$I,$I$5,収穫記録!$J:$J,$I$6,収穫記録!$F:$F,$H366,収穫記録!$B:$B,"&gt;="&amp;$I$3,収穫記録!$B:$B,"&lt;="&amp;$I$4)
/_xlfn.UNIQUE(_xlfn._xlws.FILTER($G:$G,$F:$F=$I$7))
/IF($I$8="総計",1,$J366/10)
),0)</f>
        <v/>
      </c>
      <c r="O366" s="58" t="str" cm="1">
        <f t="array" ref="O366">IFERROR(
IF(OR(O$11="",$H366=""),"",
SUMIFS(収穫記録!$P:$P,収穫記録!$D:$D,O$11,収穫記録!$I:$I,$I$5,収穫記録!$J:$J,$I$6,収穫記録!$F:$F,$H366,収穫記録!$B:$B,"&gt;="&amp;$I$3,収穫記録!$B:$B,"&lt;="&amp;$I$4)
/_xlfn.UNIQUE(_xlfn._xlws.FILTER($G:$G,$F:$F=$I$7))
/IF($I$8="総計",1,$J366/10)
),0)</f>
        <v/>
      </c>
      <c r="P366" s="58" t="str" cm="1">
        <f t="array" ref="P366">IFERROR(
IF(OR(P$11="",$H366=""),"",
SUMIFS(収穫記録!$P:$P,収穫記録!$D:$D,P$11,収穫記録!$I:$I,$I$5,収穫記録!$J:$J,$I$6,収穫記録!$F:$F,$H366,収穫記録!$B:$B,"&gt;="&amp;$I$3,収穫記録!$B:$B,"&lt;="&amp;$I$4)
/_xlfn.UNIQUE(_xlfn._xlws.FILTER($G:$G,$F:$F=$I$7))
/IF($I$8="総計",1,$J366/10)
),0)</f>
        <v/>
      </c>
      <c r="Q366" s="58" t="str" cm="1">
        <f t="array" ref="Q366">IFERROR(
IF(OR(Q$11="",$H366=""),"",
SUMIFS(収穫記録!$P:$P,収穫記録!$D:$D,Q$11,収穫記録!$I:$I,$I$5,収穫記録!$J:$J,$I$6,収穫記録!$F:$F,$H366,収穫記録!$B:$B,"&gt;="&amp;$I$3,収穫記録!$B:$B,"&lt;="&amp;$I$4)
/_xlfn.UNIQUE(_xlfn._xlws.FILTER($G:$G,$F:$F=$I$7))
/IF($I$8="総計",1,$J366/10)
),0)</f>
        <v/>
      </c>
      <c r="R366" s="58" t="str" cm="1">
        <f t="array" ref="R366">IFERROR(
IF(OR(R$11="",$H366=""),"",
SUMIFS(収穫記録!$P:$P,収穫記録!$D:$D,R$11,収穫記録!$I:$I,$I$5,収穫記録!$J:$J,$I$6,収穫記録!$F:$F,$H366,収穫記録!$B:$B,"&gt;="&amp;$I$3,収穫記録!$B:$B,"&lt;="&amp;$I$4)
/_xlfn.UNIQUE(_xlfn._xlws.FILTER($G:$G,$F:$F=$I$7))
/IF($I$8="総計",1,$J366/10)
),0)</f>
        <v/>
      </c>
      <c r="S366" s="58" t="str" cm="1">
        <f t="array" ref="S366">IFERROR(
IF(OR(S$11="",$H366=""),"",
SUMIFS(収穫記録!$P:$P,収穫記録!$D:$D,S$11,収穫記録!$I:$I,$I$5,収穫記録!$J:$J,$I$6,収穫記録!$F:$F,$H366,収穫記録!$B:$B,"&gt;="&amp;$I$3,収穫記録!$B:$B,"&lt;="&amp;$I$4)
/_xlfn.UNIQUE(_xlfn._xlws.FILTER($G:$G,$F:$F=$I$7))
/IF($I$8="総計",1,$J366/10)
),0)</f>
        <v/>
      </c>
      <c r="T366" s="58" t="str" cm="1">
        <f t="array" ref="T366">IFERROR(
IF(OR(T$11="",$H366=""),"",
SUMIFS(収穫記録!$P:$P,収穫記録!$D:$D,T$11,収穫記録!$I:$I,$I$5,収穫記録!$J:$J,$I$6,収穫記録!$F:$F,$H366,収穫記録!$B:$B,"&gt;="&amp;$I$3,収穫記録!$B:$B,"&lt;="&amp;$I$4)
/_xlfn.UNIQUE(_xlfn._xlws.FILTER($G:$G,$F:$F=$I$7))
/IF($I$8="総計",1,$J366/10)
),0)</f>
        <v/>
      </c>
      <c r="U366" s="58" t="str" cm="1">
        <f t="array" ref="U366">IFERROR(
IF(OR(U$11="",$H366=""),"",
SUMIFS(収穫記録!$P:$P,収穫記録!$D:$D,U$11,収穫記録!$I:$I,$I$5,収穫記録!$J:$J,$I$6,収穫記録!$F:$F,$H366,収穫記録!$B:$B,"&gt;="&amp;$I$3,収穫記録!$B:$B,"&lt;="&amp;$I$4)
/_xlfn.UNIQUE(_xlfn._xlws.FILTER($G:$G,$F:$F=$I$7))
/IF($I$8="総計",1,$J366/10)
),0)</f>
        <v/>
      </c>
      <c r="V366" s="58" t="str" cm="1">
        <f t="array" ref="V366">IFERROR(
IF(OR(V$11="",$H366=""),"",
SUMIFS(収穫記録!$P:$P,収穫記録!$D:$D,V$11,収穫記録!$I:$I,$I$5,収穫記録!$J:$J,$I$6,収穫記録!$F:$F,$H366,収穫記録!$B:$B,"&gt;="&amp;$I$3,収穫記録!$B:$B,"&lt;="&amp;$I$4)
/_xlfn.UNIQUE(_xlfn._xlws.FILTER($G:$G,$F:$F=$I$7))
/IF($I$8="総計",1,$J366/10)
),0)</f>
        <v/>
      </c>
      <c r="W366" s="58" t="str" cm="1">
        <f t="array" ref="W366">IFERROR(
IF(OR(W$11="",$H366=""),"",
SUMIFS(収穫記録!$P:$P,収穫記録!$D:$D,W$11,収穫記録!$I:$I,$I$5,収穫記録!$J:$J,$I$6,収穫記録!$F:$F,$H366,収穫記録!$B:$B,"&gt;="&amp;$I$3,収穫記録!$B:$B,"&lt;="&amp;$I$4)
/_xlfn.UNIQUE(_xlfn._xlws.FILTER($G:$G,$F:$F=$I$7))
/IF($I$8="総計",1,$J366/10)
),0)</f>
        <v/>
      </c>
    </row>
    <row r="367" spans="8:23">
      <c r="H367" s="27"/>
      <c r="I367" s="30"/>
      <c r="J367" s="57"/>
      <c r="K367" s="46" t="str">
        <f t="shared" si="5"/>
        <v/>
      </c>
      <c r="L367" s="47" cm="1">
        <f t="array" ref="L367">IFERROR(
IF(OR(L$11="",$H367=""),"",
SUMIFS(収穫記録!$P:$P,収穫記録!$D:$D,L$11,収穫記録!$I:$I,$I$5,収穫記録!$J:$J,$I$6,収穫記録!$F:$F,$H367,収穫記録!$B:$B,"&gt;="&amp;$I$3,収穫記録!$B:$B,"&lt;="&amp;$I$4)
/_xlfn.UNIQUE(_xlfn._xlws.FILTER($G:$G,$F:$F=$I$7))
/IF($I$8="総計",1,$J367/10)
),0)</f>
        <v>0</v>
      </c>
      <c r="M367" s="58" t="str" cm="1">
        <f t="array" ref="M367">IFERROR(
IF(OR(M$11="",$H367=""),"",
SUMIFS(収穫記録!$P:$P,収穫記録!$D:$D,M$11,収穫記録!$I:$I,$I$5,収穫記録!$J:$J,$I$6,収穫記録!$F:$F,$H367,収穫記録!$B:$B,"&gt;="&amp;$I$3,収穫記録!$B:$B,"&lt;="&amp;$I$4)
/_xlfn.UNIQUE(_xlfn._xlws.FILTER($G:$G,$F:$F=$I$7))
/IF($I$8="総計",1,$J367/10)
),0)</f>
        <v/>
      </c>
      <c r="N367" s="58" t="str" cm="1">
        <f t="array" ref="N367">IFERROR(
IF(OR(N$11="",$H367=""),"",
SUMIFS(収穫記録!$P:$P,収穫記録!$D:$D,N$11,収穫記録!$I:$I,$I$5,収穫記録!$J:$J,$I$6,収穫記録!$F:$F,$H367,収穫記録!$B:$B,"&gt;="&amp;$I$3,収穫記録!$B:$B,"&lt;="&amp;$I$4)
/_xlfn.UNIQUE(_xlfn._xlws.FILTER($G:$G,$F:$F=$I$7))
/IF($I$8="総計",1,$J367/10)
),0)</f>
        <v/>
      </c>
      <c r="O367" s="58" t="str" cm="1">
        <f t="array" ref="O367">IFERROR(
IF(OR(O$11="",$H367=""),"",
SUMIFS(収穫記録!$P:$P,収穫記録!$D:$D,O$11,収穫記録!$I:$I,$I$5,収穫記録!$J:$J,$I$6,収穫記録!$F:$F,$H367,収穫記録!$B:$B,"&gt;="&amp;$I$3,収穫記録!$B:$B,"&lt;="&amp;$I$4)
/_xlfn.UNIQUE(_xlfn._xlws.FILTER($G:$G,$F:$F=$I$7))
/IF($I$8="総計",1,$J367/10)
),0)</f>
        <v/>
      </c>
      <c r="P367" s="58" t="str" cm="1">
        <f t="array" ref="P367">IFERROR(
IF(OR(P$11="",$H367=""),"",
SUMIFS(収穫記録!$P:$P,収穫記録!$D:$D,P$11,収穫記録!$I:$I,$I$5,収穫記録!$J:$J,$I$6,収穫記録!$F:$F,$H367,収穫記録!$B:$B,"&gt;="&amp;$I$3,収穫記録!$B:$B,"&lt;="&amp;$I$4)
/_xlfn.UNIQUE(_xlfn._xlws.FILTER($G:$G,$F:$F=$I$7))
/IF($I$8="総計",1,$J367/10)
),0)</f>
        <v/>
      </c>
      <c r="Q367" s="58" t="str" cm="1">
        <f t="array" ref="Q367">IFERROR(
IF(OR(Q$11="",$H367=""),"",
SUMIFS(収穫記録!$P:$P,収穫記録!$D:$D,Q$11,収穫記録!$I:$I,$I$5,収穫記録!$J:$J,$I$6,収穫記録!$F:$F,$H367,収穫記録!$B:$B,"&gt;="&amp;$I$3,収穫記録!$B:$B,"&lt;="&amp;$I$4)
/_xlfn.UNIQUE(_xlfn._xlws.FILTER($G:$G,$F:$F=$I$7))
/IF($I$8="総計",1,$J367/10)
),0)</f>
        <v/>
      </c>
      <c r="R367" s="58" t="str" cm="1">
        <f t="array" ref="R367">IFERROR(
IF(OR(R$11="",$H367=""),"",
SUMIFS(収穫記録!$P:$P,収穫記録!$D:$D,R$11,収穫記録!$I:$I,$I$5,収穫記録!$J:$J,$I$6,収穫記録!$F:$F,$H367,収穫記録!$B:$B,"&gt;="&amp;$I$3,収穫記録!$B:$B,"&lt;="&amp;$I$4)
/_xlfn.UNIQUE(_xlfn._xlws.FILTER($G:$G,$F:$F=$I$7))
/IF($I$8="総計",1,$J367/10)
),0)</f>
        <v/>
      </c>
      <c r="S367" s="58" t="str" cm="1">
        <f t="array" ref="S367">IFERROR(
IF(OR(S$11="",$H367=""),"",
SUMIFS(収穫記録!$P:$P,収穫記録!$D:$D,S$11,収穫記録!$I:$I,$I$5,収穫記録!$J:$J,$I$6,収穫記録!$F:$F,$H367,収穫記録!$B:$B,"&gt;="&amp;$I$3,収穫記録!$B:$B,"&lt;="&amp;$I$4)
/_xlfn.UNIQUE(_xlfn._xlws.FILTER($G:$G,$F:$F=$I$7))
/IF($I$8="総計",1,$J367/10)
),0)</f>
        <v/>
      </c>
      <c r="T367" s="58" t="str" cm="1">
        <f t="array" ref="T367">IFERROR(
IF(OR(T$11="",$H367=""),"",
SUMIFS(収穫記録!$P:$P,収穫記録!$D:$D,T$11,収穫記録!$I:$I,$I$5,収穫記録!$J:$J,$I$6,収穫記録!$F:$F,$H367,収穫記録!$B:$B,"&gt;="&amp;$I$3,収穫記録!$B:$B,"&lt;="&amp;$I$4)
/_xlfn.UNIQUE(_xlfn._xlws.FILTER($G:$G,$F:$F=$I$7))
/IF($I$8="総計",1,$J367/10)
),0)</f>
        <v/>
      </c>
      <c r="U367" s="58" t="str" cm="1">
        <f t="array" ref="U367">IFERROR(
IF(OR(U$11="",$H367=""),"",
SUMIFS(収穫記録!$P:$P,収穫記録!$D:$D,U$11,収穫記録!$I:$I,$I$5,収穫記録!$J:$J,$I$6,収穫記録!$F:$F,$H367,収穫記録!$B:$B,"&gt;="&amp;$I$3,収穫記録!$B:$B,"&lt;="&amp;$I$4)
/_xlfn.UNIQUE(_xlfn._xlws.FILTER($G:$G,$F:$F=$I$7))
/IF($I$8="総計",1,$J367/10)
),0)</f>
        <v/>
      </c>
      <c r="V367" s="58" t="str" cm="1">
        <f t="array" ref="V367">IFERROR(
IF(OR(V$11="",$H367=""),"",
SUMIFS(収穫記録!$P:$P,収穫記録!$D:$D,V$11,収穫記録!$I:$I,$I$5,収穫記録!$J:$J,$I$6,収穫記録!$F:$F,$H367,収穫記録!$B:$B,"&gt;="&amp;$I$3,収穫記録!$B:$B,"&lt;="&amp;$I$4)
/_xlfn.UNIQUE(_xlfn._xlws.FILTER($G:$G,$F:$F=$I$7))
/IF($I$8="総計",1,$J367/10)
),0)</f>
        <v/>
      </c>
      <c r="W367" s="58" t="str" cm="1">
        <f t="array" ref="W367">IFERROR(
IF(OR(W$11="",$H367=""),"",
SUMIFS(収穫記録!$P:$P,収穫記録!$D:$D,W$11,収穫記録!$I:$I,$I$5,収穫記録!$J:$J,$I$6,収穫記録!$F:$F,$H367,収穫記録!$B:$B,"&gt;="&amp;$I$3,収穫記録!$B:$B,"&lt;="&amp;$I$4)
/_xlfn.UNIQUE(_xlfn._xlws.FILTER($G:$G,$F:$F=$I$7))
/IF($I$8="総計",1,$J367/10)
),0)</f>
        <v/>
      </c>
    </row>
    <row r="368" spans="8:23">
      <c r="H368" s="27"/>
      <c r="I368" s="30"/>
      <c r="J368" s="57"/>
      <c r="K368" s="46" t="str">
        <f t="shared" si="5"/>
        <v/>
      </c>
      <c r="L368" s="47" cm="1">
        <f t="array" ref="L368">IFERROR(
IF(OR(L$11="",$H368=""),"",
SUMIFS(収穫記録!$P:$P,収穫記録!$D:$D,L$11,収穫記録!$I:$I,$I$5,収穫記録!$J:$J,$I$6,収穫記録!$F:$F,$H368,収穫記録!$B:$B,"&gt;="&amp;$I$3,収穫記録!$B:$B,"&lt;="&amp;$I$4)
/_xlfn.UNIQUE(_xlfn._xlws.FILTER($G:$G,$F:$F=$I$7))
/IF($I$8="総計",1,$J368/10)
),0)</f>
        <v>0</v>
      </c>
      <c r="M368" s="58" t="str" cm="1">
        <f t="array" ref="M368">IFERROR(
IF(OR(M$11="",$H368=""),"",
SUMIFS(収穫記録!$P:$P,収穫記録!$D:$D,M$11,収穫記録!$I:$I,$I$5,収穫記録!$J:$J,$I$6,収穫記録!$F:$F,$H368,収穫記録!$B:$B,"&gt;="&amp;$I$3,収穫記録!$B:$B,"&lt;="&amp;$I$4)
/_xlfn.UNIQUE(_xlfn._xlws.FILTER($G:$G,$F:$F=$I$7))
/IF($I$8="総計",1,$J368/10)
),0)</f>
        <v/>
      </c>
      <c r="N368" s="58" t="str" cm="1">
        <f t="array" ref="N368">IFERROR(
IF(OR(N$11="",$H368=""),"",
SUMIFS(収穫記録!$P:$P,収穫記録!$D:$D,N$11,収穫記録!$I:$I,$I$5,収穫記録!$J:$J,$I$6,収穫記録!$F:$F,$H368,収穫記録!$B:$B,"&gt;="&amp;$I$3,収穫記録!$B:$B,"&lt;="&amp;$I$4)
/_xlfn.UNIQUE(_xlfn._xlws.FILTER($G:$G,$F:$F=$I$7))
/IF($I$8="総計",1,$J368/10)
),0)</f>
        <v/>
      </c>
      <c r="O368" s="58" t="str" cm="1">
        <f t="array" ref="O368">IFERROR(
IF(OR(O$11="",$H368=""),"",
SUMIFS(収穫記録!$P:$P,収穫記録!$D:$D,O$11,収穫記録!$I:$I,$I$5,収穫記録!$J:$J,$I$6,収穫記録!$F:$F,$H368,収穫記録!$B:$B,"&gt;="&amp;$I$3,収穫記録!$B:$B,"&lt;="&amp;$I$4)
/_xlfn.UNIQUE(_xlfn._xlws.FILTER($G:$G,$F:$F=$I$7))
/IF($I$8="総計",1,$J368/10)
),0)</f>
        <v/>
      </c>
      <c r="P368" s="58" t="str" cm="1">
        <f t="array" ref="P368">IFERROR(
IF(OR(P$11="",$H368=""),"",
SUMIFS(収穫記録!$P:$P,収穫記録!$D:$D,P$11,収穫記録!$I:$I,$I$5,収穫記録!$J:$J,$I$6,収穫記録!$F:$F,$H368,収穫記録!$B:$B,"&gt;="&amp;$I$3,収穫記録!$B:$B,"&lt;="&amp;$I$4)
/_xlfn.UNIQUE(_xlfn._xlws.FILTER($G:$G,$F:$F=$I$7))
/IF($I$8="総計",1,$J368/10)
),0)</f>
        <v/>
      </c>
      <c r="Q368" s="58" t="str" cm="1">
        <f t="array" ref="Q368">IFERROR(
IF(OR(Q$11="",$H368=""),"",
SUMIFS(収穫記録!$P:$P,収穫記録!$D:$D,Q$11,収穫記録!$I:$I,$I$5,収穫記録!$J:$J,$I$6,収穫記録!$F:$F,$H368,収穫記録!$B:$B,"&gt;="&amp;$I$3,収穫記録!$B:$B,"&lt;="&amp;$I$4)
/_xlfn.UNIQUE(_xlfn._xlws.FILTER($G:$G,$F:$F=$I$7))
/IF($I$8="総計",1,$J368/10)
),0)</f>
        <v/>
      </c>
      <c r="R368" s="58" t="str" cm="1">
        <f t="array" ref="R368">IFERROR(
IF(OR(R$11="",$H368=""),"",
SUMIFS(収穫記録!$P:$P,収穫記録!$D:$D,R$11,収穫記録!$I:$I,$I$5,収穫記録!$J:$J,$I$6,収穫記録!$F:$F,$H368,収穫記録!$B:$B,"&gt;="&amp;$I$3,収穫記録!$B:$B,"&lt;="&amp;$I$4)
/_xlfn.UNIQUE(_xlfn._xlws.FILTER($G:$G,$F:$F=$I$7))
/IF($I$8="総計",1,$J368/10)
),0)</f>
        <v/>
      </c>
      <c r="S368" s="58" t="str" cm="1">
        <f t="array" ref="S368">IFERROR(
IF(OR(S$11="",$H368=""),"",
SUMIFS(収穫記録!$P:$P,収穫記録!$D:$D,S$11,収穫記録!$I:$I,$I$5,収穫記録!$J:$J,$I$6,収穫記録!$F:$F,$H368,収穫記録!$B:$B,"&gt;="&amp;$I$3,収穫記録!$B:$B,"&lt;="&amp;$I$4)
/_xlfn.UNIQUE(_xlfn._xlws.FILTER($G:$G,$F:$F=$I$7))
/IF($I$8="総計",1,$J368/10)
),0)</f>
        <v/>
      </c>
      <c r="T368" s="58" t="str" cm="1">
        <f t="array" ref="T368">IFERROR(
IF(OR(T$11="",$H368=""),"",
SUMIFS(収穫記録!$P:$P,収穫記録!$D:$D,T$11,収穫記録!$I:$I,$I$5,収穫記録!$J:$J,$I$6,収穫記録!$F:$F,$H368,収穫記録!$B:$B,"&gt;="&amp;$I$3,収穫記録!$B:$B,"&lt;="&amp;$I$4)
/_xlfn.UNIQUE(_xlfn._xlws.FILTER($G:$G,$F:$F=$I$7))
/IF($I$8="総計",1,$J368/10)
),0)</f>
        <v/>
      </c>
      <c r="U368" s="58" t="str" cm="1">
        <f t="array" ref="U368">IFERROR(
IF(OR(U$11="",$H368=""),"",
SUMIFS(収穫記録!$P:$P,収穫記録!$D:$D,U$11,収穫記録!$I:$I,$I$5,収穫記録!$J:$J,$I$6,収穫記録!$F:$F,$H368,収穫記録!$B:$B,"&gt;="&amp;$I$3,収穫記録!$B:$B,"&lt;="&amp;$I$4)
/_xlfn.UNIQUE(_xlfn._xlws.FILTER($G:$G,$F:$F=$I$7))
/IF($I$8="総計",1,$J368/10)
),0)</f>
        <v/>
      </c>
      <c r="V368" s="58" t="str" cm="1">
        <f t="array" ref="V368">IFERROR(
IF(OR(V$11="",$H368=""),"",
SUMIFS(収穫記録!$P:$P,収穫記録!$D:$D,V$11,収穫記録!$I:$I,$I$5,収穫記録!$J:$J,$I$6,収穫記録!$F:$F,$H368,収穫記録!$B:$B,"&gt;="&amp;$I$3,収穫記録!$B:$B,"&lt;="&amp;$I$4)
/_xlfn.UNIQUE(_xlfn._xlws.FILTER($G:$G,$F:$F=$I$7))
/IF($I$8="総計",1,$J368/10)
),0)</f>
        <v/>
      </c>
      <c r="W368" s="58" t="str" cm="1">
        <f t="array" ref="W368">IFERROR(
IF(OR(W$11="",$H368=""),"",
SUMIFS(収穫記録!$P:$P,収穫記録!$D:$D,W$11,収穫記録!$I:$I,$I$5,収穫記録!$J:$J,$I$6,収穫記録!$F:$F,$H368,収穫記録!$B:$B,"&gt;="&amp;$I$3,収穫記録!$B:$B,"&lt;="&amp;$I$4)
/_xlfn.UNIQUE(_xlfn._xlws.FILTER($G:$G,$F:$F=$I$7))
/IF($I$8="総計",1,$J368/10)
),0)</f>
        <v/>
      </c>
    </row>
    <row r="369" spans="8:23">
      <c r="H369" s="27"/>
      <c r="I369" s="30"/>
      <c r="J369" s="57"/>
      <c r="K369" s="46" t="str">
        <f t="shared" si="5"/>
        <v/>
      </c>
      <c r="L369" s="47" cm="1">
        <f t="array" ref="L369">IFERROR(
IF(OR(L$11="",$H369=""),"",
SUMIFS(収穫記録!$P:$P,収穫記録!$D:$D,L$11,収穫記録!$I:$I,$I$5,収穫記録!$J:$J,$I$6,収穫記録!$F:$F,$H369,収穫記録!$B:$B,"&gt;="&amp;$I$3,収穫記録!$B:$B,"&lt;="&amp;$I$4)
/_xlfn.UNIQUE(_xlfn._xlws.FILTER($G:$G,$F:$F=$I$7))
/IF($I$8="総計",1,$J369/10)
),0)</f>
        <v>0</v>
      </c>
      <c r="M369" s="58" t="str" cm="1">
        <f t="array" ref="M369">IFERROR(
IF(OR(M$11="",$H369=""),"",
SUMIFS(収穫記録!$P:$P,収穫記録!$D:$D,M$11,収穫記録!$I:$I,$I$5,収穫記録!$J:$J,$I$6,収穫記録!$F:$F,$H369,収穫記録!$B:$B,"&gt;="&amp;$I$3,収穫記録!$B:$B,"&lt;="&amp;$I$4)
/_xlfn.UNIQUE(_xlfn._xlws.FILTER($G:$G,$F:$F=$I$7))
/IF($I$8="総計",1,$J369/10)
),0)</f>
        <v/>
      </c>
      <c r="N369" s="58" t="str" cm="1">
        <f t="array" ref="N369">IFERROR(
IF(OR(N$11="",$H369=""),"",
SUMIFS(収穫記録!$P:$P,収穫記録!$D:$D,N$11,収穫記録!$I:$I,$I$5,収穫記録!$J:$J,$I$6,収穫記録!$F:$F,$H369,収穫記録!$B:$B,"&gt;="&amp;$I$3,収穫記録!$B:$B,"&lt;="&amp;$I$4)
/_xlfn.UNIQUE(_xlfn._xlws.FILTER($G:$G,$F:$F=$I$7))
/IF($I$8="総計",1,$J369/10)
),0)</f>
        <v/>
      </c>
      <c r="O369" s="58" t="str" cm="1">
        <f t="array" ref="O369">IFERROR(
IF(OR(O$11="",$H369=""),"",
SUMIFS(収穫記録!$P:$P,収穫記録!$D:$D,O$11,収穫記録!$I:$I,$I$5,収穫記録!$J:$J,$I$6,収穫記録!$F:$F,$H369,収穫記録!$B:$B,"&gt;="&amp;$I$3,収穫記録!$B:$B,"&lt;="&amp;$I$4)
/_xlfn.UNIQUE(_xlfn._xlws.FILTER($G:$G,$F:$F=$I$7))
/IF($I$8="総計",1,$J369/10)
),0)</f>
        <v/>
      </c>
      <c r="P369" s="58" t="str" cm="1">
        <f t="array" ref="P369">IFERROR(
IF(OR(P$11="",$H369=""),"",
SUMIFS(収穫記録!$P:$P,収穫記録!$D:$D,P$11,収穫記録!$I:$I,$I$5,収穫記録!$J:$J,$I$6,収穫記録!$F:$F,$H369,収穫記録!$B:$B,"&gt;="&amp;$I$3,収穫記録!$B:$B,"&lt;="&amp;$I$4)
/_xlfn.UNIQUE(_xlfn._xlws.FILTER($G:$G,$F:$F=$I$7))
/IF($I$8="総計",1,$J369/10)
),0)</f>
        <v/>
      </c>
      <c r="Q369" s="58" t="str" cm="1">
        <f t="array" ref="Q369">IFERROR(
IF(OR(Q$11="",$H369=""),"",
SUMIFS(収穫記録!$P:$P,収穫記録!$D:$D,Q$11,収穫記録!$I:$I,$I$5,収穫記録!$J:$J,$I$6,収穫記録!$F:$F,$H369,収穫記録!$B:$B,"&gt;="&amp;$I$3,収穫記録!$B:$B,"&lt;="&amp;$I$4)
/_xlfn.UNIQUE(_xlfn._xlws.FILTER($G:$G,$F:$F=$I$7))
/IF($I$8="総計",1,$J369/10)
),0)</f>
        <v/>
      </c>
      <c r="R369" s="58" t="str" cm="1">
        <f t="array" ref="R369">IFERROR(
IF(OR(R$11="",$H369=""),"",
SUMIFS(収穫記録!$P:$P,収穫記録!$D:$D,R$11,収穫記録!$I:$I,$I$5,収穫記録!$J:$J,$I$6,収穫記録!$F:$F,$H369,収穫記録!$B:$B,"&gt;="&amp;$I$3,収穫記録!$B:$B,"&lt;="&amp;$I$4)
/_xlfn.UNIQUE(_xlfn._xlws.FILTER($G:$G,$F:$F=$I$7))
/IF($I$8="総計",1,$J369/10)
),0)</f>
        <v/>
      </c>
      <c r="S369" s="58" t="str" cm="1">
        <f t="array" ref="S369">IFERROR(
IF(OR(S$11="",$H369=""),"",
SUMIFS(収穫記録!$P:$P,収穫記録!$D:$D,S$11,収穫記録!$I:$I,$I$5,収穫記録!$J:$J,$I$6,収穫記録!$F:$F,$H369,収穫記録!$B:$B,"&gt;="&amp;$I$3,収穫記録!$B:$B,"&lt;="&amp;$I$4)
/_xlfn.UNIQUE(_xlfn._xlws.FILTER($G:$G,$F:$F=$I$7))
/IF($I$8="総計",1,$J369/10)
),0)</f>
        <v/>
      </c>
      <c r="T369" s="58" t="str" cm="1">
        <f t="array" ref="T369">IFERROR(
IF(OR(T$11="",$H369=""),"",
SUMIFS(収穫記録!$P:$P,収穫記録!$D:$D,T$11,収穫記録!$I:$I,$I$5,収穫記録!$J:$J,$I$6,収穫記録!$F:$F,$H369,収穫記録!$B:$B,"&gt;="&amp;$I$3,収穫記録!$B:$B,"&lt;="&amp;$I$4)
/_xlfn.UNIQUE(_xlfn._xlws.FILTER($G:$G,$F:$F=$I$7))
/IF($I$8="総計",1,$J369/10)
),0)</f>
        <v/>
      </c>
      <c r="U369" s="58" t="str" cm="1">
        <f t="array" ref="U369">IFERROR(
IF(OR(U$11="",$H369=""),"",
SUMIFS(収穫記録!$P:$P,収穫記録!$D:$D,U$11,収穫記録!$I:$I,$I$5,収穫記録!$J:$J,$I$6,収穫記録!$F:$F,$H369,収穫記録!$B:$B,"&gt;="&amp;$I$3,収穫記録!$B:$B,"&lt;="&amp;$I$4)
/_xlfn.UNIQUE(_xlfn._xlws.FILTER($G:$G,$F:$F=$I$7))
/IF($I$8="総計",1,$J369/10)
),0)</f>
        <v/>
      </c>
      <c r="V369" s="58" t="str" cm="1">
        <f t="array" ref="V369">IFERROR(
IF(OR(V$11="",$H369=""),"",
SUMIFS(収穫記録!$P:$P,収穫記録!$D:$D,V$11,収穫記録!$I:$I,$I$5,収穫記録!$J:$J,$I$6,収穫記録!$F:$F,$H369,収穫記録!$B:$B,"&gt;="&amp;$I$3,収穫記録!$B:$B,"&lt;="&amp;$I$4)
/_xlfn.UNIQUE(_xlfn._xlws.FILTER($G:$G,$F:$F=$I$7))
/IF($I$8="総計",1,$J369/10)
),0)</f>
        <v/>
      </c>
      <c r="W369" s="58" t="str" cm="1">
        <f t="array" ref="W369">IFERROR(
IF(OR(W$11="",$H369=""),"",
SUMIFS(収穫記録!$P:$P,収穫記録!$D:$D,W$11,収穫記録!$I:$I,$I$5,収穫記録!$J:$J,$I$6,収穫記録!$F:$F,$H369,収穫記録!$B:$B,"&gt;="&amp;$I$3,収穫記録!$B:$B,"&lt;="&amp;$I$4)
/_xlfn.UNIQUE(_xlfn._xlws.FILTER($G:$G,$F:$F=$I$7))
/IF($I$8="総計",1,$J369/10)
),0)</f>
        <v/>
      </c>
    </row>
    <row r="370" spans="8:23">
      <c r="H370" s="27"/>
      <c r="I370" s="30"/>
      <c r="J370" s="57"/>
      <c r="K370" s="46" t="str">
        <f t="shared" si="5"/>
        <v/>
      </c>
      <c r="L370" s="47" cm="1">
        <f t="array" ref="L370">IFERROR(
IF(OR(L$11="",$H370=""),"",
SUMIFS(収穫記録!$P:$P,収穫記録!$D:$D,L$11,収穫記録!$I:$I,$I$5,収穫記録!$J:$J,$I$6,収穫記録!$F:$F,$H370,収穫記録!$B:$B,"&gt;="&amp;$I$3,収穫記録!$B:$B,"&lt;="&amp;$I$4)
/_xlfn.UNIQUE(_xlfn._xlws.FILTER($G:$G,$F:$F=$I$7))
/IF($I$8="総計",1,$J370/10)
),0)</f>
        <v>0</v>
      </c>
      <c r="M370" s="58" t="str" cm="1">
        <f t="array" ref="M370">IFERROR(
IF(OR(M$11="",$H370=""),"",
SUMIFS(収穫記録!$P:$P,収穫記録!$D:$D,M$11,収穫記録!$I:$I,$I$5,収穫記録!$J:$J,$I$6,収穫記録!$F:$F,$H370,収穫記録!$B:$B,"&gt;="&amp;$I$3,収穫記録!$B:$B,"&lt;="&amp;$I$4)
/_xlfn.UNIQUE(_xlfn._xlws.FILTER($G:$G,$F:$F=$I$7))
/IF($I$8="総計",1,$J370/10)
),0)</f>
        <v/>
      </c>
      <c r="N370" s="58" t="str" cm="1">
        <f t="array" ref="N370">IFERROR(
IF(OR(N$11="",$H370=""),"",
SUMIFS(収穫記録!$P:$P,収穫記録!$D:$D,N$11,収穫記録!$I:$I,$I$5,収穫記録!$J:$J,$I$6,収穫記録!$F:$F,$H370,収穫記録!$B:$B,"&gt;="&amp;$I$3,収穫記録!$B:$B,"&lt;="&amp;$I$4)
/_xlfn.UNIQUE(_xlfn._xlws.FILTER($G:$G,$F:$F=$I$7))
/IF($I$8="総計",1,$J370/10)
),0)</f>
        <v/>
      </c>
      <c r="O370" s="58" t="str" cm="1">
        <f t="array" ref="O370">IFERROR(
IF(OR(O$11="",$H370=""),"",
SUMIFS(収穫記録!$P:$P,収穫記録!$D:$D,O$11,収穫記録!$I:$I,$I$5,収穫記録!$J:$J,$I$6,収穫記録!$F:$F,$H370,収穫記録!$B:$B,"&gt;="&amp;$I$3,収穫記録!$B:$B,"&lt;="&amp;$I$4)
/_xlfn.UNIQUE(_xlfn._xlws.FILTER($G:$G,$F:$F=$I$7))
/IF($I$8="総計",1,$J370/10)
),0)</f>
        <v/>
      </c>
      <c r="P370" s="58" t="str" cm="1">
        <f t="array" ref="P370">IFERROR(
IF(OR(P$11="",$H370=""),"",
SUMIFS(収穫記録!$P:$P,収穫記録!$D:$D,P$11,収穫記録!$I:$I,$I$5,収穫記録!$J:$J,$I$6,収穫記録!$F:$F,$H370,収穫記録!$B:$B,"&gt;="&amp;$I$3,収穫記録!$B:$B,"&lt;="&amp;$I$4)
/_xlfn.UNIQUE(_xlfn._xlws.FILTER($G:$G,$F:$F=$I$7))
/IF($I$8="総計",1,$J370/10)
),0)</f>
        <v/>
      </c>
      <c r="Q370" s="58" t="str" cm="1">
        <f t="array" ref="Q370">IFERROR(
IF(OR(Q$11="",$H370=""),"",
SUMIFS(収穫記録!$P:$P,収穫記録!$D:$D,Q$11,収穫記録!$I:$I,$I$5,収穫記録!$J:$J,$I$6,収穫記録!$F:$F,$H370,収穫記録!$B:$B,"&gt;="&amp;$I$3,収穫記録!$B:$B,"&lt;="&amp;$I$4)
/_xlfn.UNIQUE(_xlfn._xlws.FILTER($G:$G,$F:$F=$I$7))
/IF($I$8="総計",1,$J370/10)
),0)</f>
        <v/>
      </c>
      <c r="R370" s="58" t="str" cm="1">
        <f t="array" ref="R370">IFERROR(
IF(OR(R$11="",$H370=""),"",
SUMIFS(収穫記録!$P:$P,収穫記録!$D:$D,R$11,収穫記録!$I:$I,$I$5,収穫記録!$J:$J,$I$6,収穫記録!$F:$F,$H370,収穫記録!$B:$B,"&gt;="&amp;$I$3,収穫記録!$B:$B,"&lt;="&amp;$I$4)
/_xlfn.UNIQUE(_xlfn._xlws.FILTER($G:$G,$F:$F=$I$7))
/IF($I$8="総計",1,$J370/10)
),0)</f>
        <v/>
      </c>
      <c r="S370" s="58" t="str" cm="1">
        <f t="array" ref="S370">IFERROR(
IF(OR(S$11="",$H370=""),"",
SUMIFS(収穫記録!$P:$P,収穫記録!$D:$D,S$11,収穫記録!$I:$I,$I$5,収穫記録!$J:$J,$I$6,収穫記録!$F:$F,$H370,収穫記録!$B:$B,"&gt;="&amp;$I$3,収穫記録!$B:$B,"&lt;="&amp;$I$4)
/_xlfn.UNIQUE(_xlfn._xlws.FILTER($G:$G,$F:$F=$I$7))
/IF($I$8="総計",1,$J370/10)
),0)</f>
        <v/>
      </c>
      <c r="T370" s="58" t="str" cm="1">
        <f t="array" ref="T370">IFERROR(
IF(OR(T$11="",$H370=""),"",
SUMIFS(収穫記録!$P:$P,収穫記録!$D:$D,T$11,収穫記録!$I:$I,$I$5,収穫記録!$J:$J,$I$6,収穫記録!$F:$F,$H370,収穫記録!$B:$B,"&gt;="&amp;$I$3,収穫記録!$B:$B,"&lt;="&amp;$I$4)
/_xlfn.UNIQUE(_xlfn._xlws.FILTER($G:$G,$F:$F=$I$7))
/IF($I$8="総計",1,$J370/10)
),0)</f>
        <v/>
      </c>
      <c r="U370" s="58" t="str" cm="1">
        <f t="array" ref="U370">IFERROR(
IF(OR(U$11="",$H370=""),"",
SUMIFS(収穫記録!$P:$P,収穫記録!$D:$D,U$11,収穫記録!$I:$I,$I$5,収穫記録!$J:$J,$I$6,収穫記録!$F:$F,$H370,収穫記録!$B:$B,"&gt;="&amp;$I$3,収穫記録!$B:$B,"&lt;="&amp;$I$4)
/_xlfn.UNIQUE(_xlfn._xlws.FILTER($G:$G,$F:$F=$I$7))
/IF($I$8="総計",1,$J370/10)
),0)</f>
        <v/>
      </c>
      <c r="V370" s="58" t="str" cm="1">
        <f t="array" ref="V370">IFERROR(
IF(OR(V$11="",$H370=""),"",
SUMIFS(収穫記録!$P:$P,収穫記録!$D:$D,V$11,収穫記録!$I:$I,$I$5,収穫記録!$J:$J,$I$6,収穫記録!$F:$F,$H370,収穫記録!$B:$B,"&gt;="&amp;$I$3,収穫記録!$B:$B,"&lt;="&amp;$I$4)
/_xlfn.UNIQUE(_xlfn._xlws.FILTER($G:$G,$F:$F=$I$7))
/IF($I$8="総計",1,$J370/10)
),0)</f>
        <v/>
      </c>
      <c r="W370" s="58" t="str" cm="1">
        <f t="array" ref="W370">IFERROR(
IF(OR(W$11="",$H370=""),"",
SUMIFS(収穫記録!$P:$P,収穫記録!$D:$D,W$11,収穫記録!$I:$I,$I$5,収穫記録!$J:$J,$I$6,収穫記録!$F:$F,$H370,収穫記録!$B:$B,"&gt;="&amp;$I$3,収穫記録!$B:$B,"&lt;="&amp;$I$4)
/_xlfn.UNIQUE(_xlfn._xlws.FILTER($G:$G,$F:$F=$I$7))
/IF($I$8="総計",1,$J370/10)
),0)</f>
        <v/>
      </c>
    </row>
    <row r="371" spans="8:23">
      <c r="H371" s="27"/>
      <c r="I371" s="30"/>
      <c r="J371" s="57"/>
      <c r="K371" s="46" t="str">
        <f t="shared" si="5"/>
        <v/>
      </c>
      <c r="L371" s="47" cm="1">
        <f t="array" ref="L371">IFERROR(
IF(OR(L$11="",$H371=""),"",
SUMIFS(収穫記録!$P:$P,収穫記録!$D:$D,L$11,収穫記録!$I:$I,$I$5,収穫記録!$J:$J,$I$6,収穫記録!$F:$F,$H371,収穫記録!$B:$B,"&gt;="&amp;$I$3,収穫記録!$B:$B,"&lt;="&amp;$I$4)
/_xlfn.UNIQUE(_xlfn._xlws.FILTER($G:$G,$F:$F=$I$7))
/IF($I$8="総計",1,$J371/10)
),0)</f>
        <v>0</v>
      </c>
      <c r="M371" s="58" t="str" cm="1">
        <f t="array" ref="M371">IFERROR(
IF(OR(M$11="",$H371=""),"",
SUMIFS(収穫記録!$P:$P,収穫記録!$D:$D,M$11,収穫記録!$I:$I,$I$5,収穫記録!$J:$J,$I$6,収穫記録!$F:$F,$H371,収穫記録!$B:$B,"&gt;="&amp;$I$3,収穫記録!$B:$B,"&lt;="&amp;$I$4)
/_xlfn.UNIQUE(_xlfn._xlws.FILTER($G:$G,$F:$F=$I$7))
/IF($I$8="総計",1,$J371/10)
),0)</f>
        <v/>
      </c>
      <c r="N371" s="58" t="str" cm="1">
        <f t="array" ref="N371">IFERROR(
IF(OR(N$11="",$H371=""),"",
SUMIFS(収穫記録!$P:$P,収穫記録!$D:$D,N$11,収穫記録!$I:$I,$I$5,収穫記録!$J:$J,$I$6,収穫記録!$F:$F,$H371,収穫記録!$B:$B,"&gt;="&amp;$I$3,収穫記録!$B:$B,"&lt;="&amp;$I$4)
/_xlfn.UNIQUE(_xlfn._xlws.FILTER($G:$G,$F:$F=$I$7))
/IF($I$8="総計",1,$J371/10)
),0)</f>
        <v/>
      </c>
      <c r="O371" s="58" t="str" cm="1">
        <f t="array" ref="O371">IFERROR(
IF(OR(O$11="",$H371=""),"",
SUMIFS(収穫記録!$P:$P,収穫記録!$D:$D,O$11,収穫記録!$I:$I,$I$5,収穫記録!$J:$J,$I$6,収穫記録!$F:$F,$H371,収穫記録!$B:$B,"&gt;="&amp;$I$3,収穫記録!$B:$B,"&lt;="&amp;$I$4)
/_xlfn.UNIQUE(_xlfn._xlws.FILTER($G:$G,$F:$F=$I$7))
/IF($I$8="総計",1,$J371/10)
),0)</f>
        <v/>
      </c>
      <c r="P371" s="58" t="str" cm="1">
        <f t="array" ref="P371">IFERROR(
IF(OR(P$11="",$H371=""),"",
SUMIFS(収穫記録!$P:$P,収穫記録!$D:$D,P$11,収穫記録!$I:$I,$I$5,収穫記録!$J:$J,$I$6,収穫記録!$F:$F,$H371,収穫記録!$B:$B,"&gt;="&amp;$I$3,収穫記録!$B:$B,"&lt;="&amp;$I$4)
/_xlfn.UNIQUE(_xlfn._xlws.FILTER($G:$G,$F:$F=$I$7))
/IF($I$8="総計",1,$J371/10)
),0)</f>
        <v/>
      </c>
      <c r="Q371" s="58" t="str" cm="1">
        <f t="array" ref="Q371">IFERROR(
IF(OR(Q$11="",$H371=""),"",
SUMIFS(収穫記録!$P:$P,収穫記録!$D:$D,Q$11,収穫記録!$I:$I,$I$5,収穫記録!$J:$J,$I$6,収穫記録!$F:$F,$H371,収穫記録!$B:$B,"&gt;="&amp;$I$3,収穫記録!$B:$B,"&lt;="&amp;$I$4)
/_xlfn.UNIQUE(_xlfn._xlws.FILTER($G:$G,$F:$F=$I$7))
/IF($I$8="総計",1,$J371/10)
),0)</f>
        <v/>
      </c>
      <c r="R371" s="58" t="str" cm="1">
        <f t="array" ref="R371">IFERROR(
IF(OR(R$11="",$H371=""),"",
SUMIFS(収穫記録!$P:$P,収穫記録!$D:$D,R$11,収穫記録!$I:$I,$I$5,収穫記録!$J:$J,$I$6,収穫記録!$F:$F,$H371,収穫記録!$B:$B,"&gt;="&amp;$I$3,収穫記録!$B:$B,"&lt;="&amp;$I$4)
/_xlfn.UNIQUE(_xlfn._xlws.FILTER($G:$G,$F:$F=$I$7))
/IF($I$8="総計",1,$J371/10)
),0)</f>
        <v/>
      </c>
      <c r="S371" s="58" t="str" cm="1">
        <f t="array" ref="S371">IFERROR(
IF(OR(S$11="",$H371=""),"",
SUMIFS(収穫記録!$P:$P,収穫記録!$D:$D,S$11,収穫記録!$I:$I,$I$5,収穫記録!$J:$J,$I$6,収穫記録!$F:$F,$H371,収穫記録!$B:$B,"&gt;="&amp;$I$3,収穫記録!$B:$B,"&lt;="&amp;$I$4)
/_xlfn.UNIQUE(_xlfn._xlws.FILTER($G:$G,$F:$F=$I$7))
/IF($I$8="総計",1,$J371/10)
),0)</f>
        <v/>
      </c>
      <c r="T371" s="58" t="str" cm="1">
        <f t="array" ref="T371">IFERROR(
IF(OR(T$11="",$H371=""),"",
SUMIFS(収穫記録!$P:$P,収穫記録!$D:$D,T$11,収穫記録!$I:$I,$I$5,収穫記録!$J:$J,$I$6,収穫記録!$F:$F,$H371,収穫記録!$B:$B,"&gt;="&amp;$I$3,収穫記録!$B:$B,"&lt;="&amp;$I$4)
/_xlfn.UNIQUE(_xlfn._xlws.FILTER($G:$G,$F:$F=$I$7))
/IF($I$8="総計",1,$J371/10)
),0)</f>
        <v/>
      </c>
      <c r="U371" s="58" t="str" cm="1">
        <f t="array" ref="U371">IFERROR(
IF(OR(U$11="",$H371=""),"",
SUMIFS(収穫記録!$P:$P,収穫記録!$D:$D,U$11,収穫記録!$I:$I,$I$5,収穫記録!$J:$J,$I$6,収穫記録!$F:$F,$H371,収穫記録!$B:$B,"&gt;="&amp;$I$3,収穫記録!$B:$B,"&lt;="&amp;$I$4)
/_xlfn.UNIQUE(_xlfn._xlws.FILTER($G:$G,$F:$F=$I$7))
/IF($I$8="総計",1,$J371/10)
),0)</f>
        <v/>
      </c>
      <c r="V371" s="58" t="str" cm="1">
        <f t="array" ref="V371">IFERROR(
IF(OR(V$11="",$H371=""),"",
SUMIFS(収穫記録!$P:$P,収穫記録!$D:$D,V$11,収穫記録!$I:$I,$I$5,収穫記録!$J:$J,$I$6,収穫記録!$F:$F,$H371,収穫記録!$B:$B,"&gt;="&amp;$I$3,収穫記録!$B:$B,"&lt;="&amp;$I$4)
/_xlfn.UNIQUE(_xlfn._xlws.FILTER($G:$G,$F:$F=$I$7))
/IF($I$8="総計",1,$J371/10)
),0)</f>
        <v/>
      </c>
      <c r="W371" s="58" t="str" cm="1">
        <f t="array" ref="W371">IFERROR(
IF(OR(W$11="",$H371=""),"",
SUMIFS(収穫記録!$P:$P,収穫記録!$D:$D,W$11,収穫記録!$I:$I,$I$5,収穫記録!$J:$J,$I$6,収穫記録!$F:$F,$H371,収穫記録!$B:$B,"&gt;="&amp;$I$3,収穫記録!$B:$B,"&lt;="&amp;$I$4)
/_xlfn.UNIQUE(_xlfn._xlws.FILTER($G:$G,$F:$F=$I$7))
/IF($I$8="総計",1,$J371/10)
),0)</f>
        <v/>
      </c>
    </row>
    <row r="372" spans="8:23">
      <c r="H372" s="27"/>
      <c r="I372" s="30"/>
      <c r="J372" s="57"/>
      <c r="K372" s="46" t="str">
        <f t="shared" si="5"/>
        <v/>
      </c>
      <c r="L372" s="47" cm="1">
        <f t="array" ref="L372">IFERROR(
IF(OR(L$11="",$H372=""),"",
SUMIFS(収穫記録!$P:$P,収穫記録!$D:$D,L$11,収穫記録!$I:$I,$I$5,収穫記録!$J:$J,$I$6,収穫記録!$F:$F,$H372,収穫記録!$B:$B,"&gt;="&amp;$I$3,収穫記録!$B:$B,"&lt;="&amp;$I$4)
/_xlfn.UNIQUE(_xlfn._xlws.FILTER($G:$G,$F:$F=$I$7))
/IF($I$8="総計",1,$J372/10)
),0)</f>
        <v>0</v>
      </c>
      <c r="M372" s="58" t="str" cm="1">
        <f t="array" ref="M372">IFERROR(
IF(OR(M$11="",$H372=""),"",
SUMIFS(収穫記録!$P:$P,収穫記録!$D:$D,M$11,収穫記録!$I:$I,$I$5,収穫記録!$J:$J,$I$6,収穫記録!$F:$F,$H372,収穫記録!$B:$B,"&gt;="&amp;$I$3,収穫記録!$B:$B,"&lt;="&amp;$I$4)
/_xlfn.UNIQUE(_xlfn._xlws.FILTER($G:$G,$F:$F=$I$7))
/IF($I$8="総計",1,$J372/10)
),0)</f>
        <v/>
      </c>
      <c r="N372" s="58" t="str" cm="1">
        <f t="array" ref="N372">IFERROR(
IF(OR(N$11="",$H372=""),"",
SUMIFS(収穫記録!$P:$P,収穫記録!$D:$D,N$11,収穫記録!$I:$I,$I$5,収穫記録!$J:$J,$I$6,収穫記録!$F:$F,$H372,収穫記録!$B:$B,"&gt;="&amp;$I$3,収穫記録!$B:$B,"&lt;="&amp;$I$4)
/_xlfn.UNIQUE(_xlfn._xlws.FILTER($G:$G,$F:$F=$I$7))
/IF($I$8="総計",1,$J372/10)
),0)</f>
        <v/>
      </c>
      <c r="O372" s="58" t="str" cm="1">
        <f t="array" ref="O372">IFERROR(
IF(OR(O$11="",$H372=""),"",
SUMIFS(収穫記録!$P:$P,収穫記録!$D:$D,O$11,収穫記録!$I:$I,$I$5,収穫記録!$J:$J,$I$6,収穫記録!$F:$F,$H372,収穫記録!$B:$B,"&gt;="&amp;$I$3,収穫記録!$B:$B,"&lt;="&amp;$I$4)
/_xlfn.UNIQUE(_xlfn._xlws.FILTER($G:$G,$F:$F=$I$7))
/IF($I$8="総計",1,$J372/10)
),0)</f>
        <v/>
      </c>
      <c r="P372" s="58" t="str" cm="1">
        <f t="array" ref="P372">IFERROR(
IF(OR(P$11="",$H372=""),"",
SUMIFS(収穫記録!$P:$P,収穫記録!$D:$D,P$11,収穫記録!$I:$I,$I$5,収穫記録!$J:$J,$I$6,収穫記録!$F:$F,$H372,収穫記録!$B:$B,"&gt;="&amp;$I$3,収穫記録!$B:$B,"&lt;="&amp;$I$4)
/_xlfn.UNIQUE(_xlfn._xlws.FILTER($G:$G,$F:$F=$I$7))
/IF($I$8="総計",1,$J372/10)
),0)</f>
        <v/>
      </c>
      <c r="Q372" s="58" t="str" cm="1">
        <f t="array" ref="Q372">IFERROR(
IF(OR(Q$11="",$H372=""),"",
SUMIFS(収穫記録!$P:$P,収穫記録!$D:$D,Q$11,収穫記録!$I:$I,$I$5,収穫記録!$J:$J,$I$6,収穫記録!$F:$F,$H372,収穫記録!$B:$B,"&gt;="&amp;$I$3,収穫記録!$B:$B,"&lt;="&amp;$I$4)
/_xlfn.UNIQUE(_xlfn._xlws.FILTER($G:$G,$F:$F=$I$7))
/IF($I$8="総計",1,$J372/10)
),0)</f>
        <v/>
      </c>
      <c r="R372" s="58" t="str" cm="1">
        <f t="array" ref="R372">IFERROR(
IF(OR(R$11="",$H372=""),"",
SUMIFS(収穫記録!$P:$P,収穫記録!$D:$D,R$11,収穫記録!$I:$I,$I$5,収穫記録!$J:$J,$I$6,収穫記録!$F:$F,$H372,収穫記録!$B:$B,"&gt;="&amp;$I$3,収穫記録!$B:$B,"&lt;="&amp;$I$4)
/_xlfn.UNIQUE(_xlfn._xlws.FILTER($G:$G,$F:$F=$I$7))
/IF($I$8="総計",1,$J372/10)
),0)</f>
        <v/>
      </c>
      <c r="S372" s="58" t="str" cm="1">
        <f t="array" ref="S372">IFERROR(
IF(OR(S$11="",$H372=""),"",
SUMIFS(収穫記録!$P:$P,収穫記録!$D:$D,S$11,収穫記録!$I:$I,$I$5,収穫記録!$J:$J,$I$6,収穫記録!$F:$F,$H372,収穫記録!$B:$B,"&gt;="&amp;$I$3,収穫記録!$B:$B,"&lt;="&amp;$I$4)
/_xlfn.UNIQUE(_xlfn._xlws.FILTER($G:$G,$F:$F=$I$7))
/IF($I$8="総計",1,$J372/10)
),0)</f>
        <v/>
      </c>
      <c r="T372" s="58" t="str" cm="1">
        <f t="array" ref="T372">IFERROR(
IF(OR(T$11="",$H372=""),"",
SUMIFS(収穫記録!$P:$P,収穫記録!$D:$D,T$11,収穫記録!$I:$I,$I$5,収穫記録!$J:$J,$I$6,収穫記録!$F:$F,$H372,収穫記録!$B:$B,"&gt;="&amp;$I$3,収穫記録!$B:$B,"&lt;="&amp;$I$4)
/_xlfn.UNIQUE(_xlfn._xlws.FILTER($G:$G,$F:$F=$I$7))
/IF($I$8="総計",1,$J372/10)
),0)</f>
        <v/>
      </c>
      <c r="U372" s="58" t="str" cm="1">
        <f t="array" ref="U372">IFERROR(
IF(OR(U$11="",$H372=""),"",
SUMIFS(収穫記録!$P:$P,収穫記録!$D:$D,U$11,収穫記録!$I:$I,$I$5,収穫記録!$J:$J,$I$6,収穫記録!$F:$F,$H372,収穫記録!$B:$B,"&gt;="&amp;$I$3,収穫記録!$B:$B,"&lt;="&amp;$I$4)
/_xlfn.UNIQUE(_xlfn._xlws.FILTER($G:$G,$F:$F=$I$7))
/IF($I$8="総計",1,$J372/10)
),0)</f>
        <v/>
      </c>
      <c r="V372" s="58" t="str" cm="1">
        <f t="array" ref="V372">IFERROR(
IF(OR(V$11="",$H372=""),"",
SUMIFS(収穫記録!$P:$P,収穫記録!$D:$D,V$11,収穫記録!$I:$I,$I$5,収穫記録!$J:$J,$I$6,収穫記録!$F:$F,$H372,収穫記録!$B:$B,"&gt;="&amp;$I$3,収穫記録!$B:$B,"&lt;="&amp;$I$4)
/_xlfn.UNIQUE(_xlfn._xlws.FILTER($G:$G,$F:$F=$I$7))
/IF($I$8="総計",1,$J372/10)
),0)</f>
        <v/>
      </c>
      <c r="W372" s="58" t="str" cm="1">
        <f t="array" ref="W372">IFERROR(
IF(OR(W$11="",$H372=""),"",
SUMIFS(収穫記録!$P:$P,収穫記録!$D:$D,W$11,収穫記録!$I:$I,$I$5,収穫記録!$J:$J,$I$6,収穫記録!$F:$F,$H372,収穫記録!$B:$B,"&gt;="&amp;$I$3,収穫記録!$B:$B,"&lt;="&amp;$I$4)
/_xlfn.UNIQUE(_xlfn._xlws.FILTER($G:$G,$F:$F=$I$7))
/IF($I$8="総計",1,$J372/10)
),0)</f>
        <v/>
      </c>
    </row>
    <row r="373" spans="8:23">
      <c r="H373" s="27"/>
      <c r="I373" s="30"/>
      <c r="J373" s="57"/>
      <c r="K373" s="46" t="str">
        <f t="shared" si="5"/>
        <v/>
      </c>
      <c r="L373" s="47" cm="1">
        <f t="array" ref="L373">IFERROR(
IF(OR(L$11="",$H373=""),"",
SUMIFS(収穫記録!$P:$P,収穫記録!$D:$D,L$11,収穫記録!$I:$I,$I$5,収穫記録!$J:$J,$I$6,収穫記録!$F:$F,$H373,収穫記録!$B:$B,"&gt;="&amp;$I$3,収穫記録!$B:$B,"&lt;="&amp;$I$4)
/_xlfn.UNIQUE(_xlfn._xlws.FILTER($G:$G,$F:$F=$I$7))
/IF($I$8="総計",1,$J373/10)
),0)</f>
        <v>0</v>
      </c>
      <c r="M373" s="58" t="str" cm="1">
        <f t="array" ref="M373">IFERROR(
IF(OR(M$11="",$H373=""),"",
SUMIFS(収穫記録!$P:$P,収穫記録!$D:$D,M$11,収穫記録!$I:$I,$I$5,収穫記録!$J:$J,$I$6,収穫記録!$F:$F,$H373,収穫記録!$B:$B,"&gt;="&amp;$I$3,収穫記録!$B:$B,"&lt;="&amp;$I$4)
/_xlfn.UNIQUE(_xlfn._xlws.FILTER($G:$G,$F:$F=$I$7))
/IF($I$8="総計",1,$J373/10)
),0)</f>
        <v/>
      </c>
      <c r="N373" s="58" t="str" cm="1">
        <f t="array" ref="N373">IFERROR(
IF(OR(N$11="",$H373=""),"",
SUMIFS(収穫記録!$P:$P,収穫記録!$D:$D,N$11,収穫記録!$I:$I,$I$5,収穫記録!$J:$J,$I$6,収穫記録!$F:$F,$H373,収穫記録!$B:$B,"&gt;="&amp;$I$3,収穫記録!$B:$B,"&lt;="&amp;$I$4)
/_xlfn.UNIQUE(_xlfn._xlws.FILTER($G:$G,$F:$F=$I$7))
/IF($I$8="総計",1,$J373/10)
),0)</f>
        <v/>
      </c>
      <c r="O373" s="58" t="str" cm="1">
        <f t="array" ref="O373">IFERROR(
IF(OR(O$11="",$H373=""),"",
SUMIFS(収穫記録!$P:$P,収穫記録!$D:$D,O$11,収穫記録!$I:$I,$I$5,収穫記録!$J:$J,$I$6,収穫記録!$F:$F,$H373,収穫記録!$B:$B,"&gt;="&amp;$I$3,収穫記録!$B:$B,"&lt;="&amp;$I$4)
/_xlfn.UNIQUE(_xlfn._xlws.FILTER($G:$G,$F:$F=$I$7))
/IF($I$8="総計",1,$J373/10)
),0)</f>
        <v/>
      </c>
      <c r="P373" s="58" t="str" cm="1">
        <f t="array" ref="P373">IFERROR(
IF(OR(P$11="",$H373=""),"",
SUMIFS(収穫記録!$P:$P,収穫記録!$D:$D,P$11,収穫記録!$I:$I,$I$5,収穫記録!$J:$J,$I$6,収穫記録!$F:$F,$H373,収穫記録!$B:$B,"&gt;="&amp;$I$3,収穫記録!$B:$B,"&lt;="&amp;$I$4)
/_xlfn.UNIQUE(_xlfn._xlws.FILTER($G:$G,$F:$F=$I$7))
/IF($I$8="総計",1,$J373/10)
),0)</f>
        <v/>
      </c>
      <c r="Q373" s="58" t="str" cm="1">
        <f t="array" ref="Q373">IFERROR(
IF(OR(Q$11="",$H373=""),"",
SUMIFS(収穫記録!$P:$P,収穫記録!$D:$D,Q$11,収穫記録!$I:$I,$I$5,収穫記録!$J:$J,$I$6,収穫記録!$F:$F,$H373,収穫記録!$B:$B,"&gt;="&amp;$I$3,収穫記録!$B:$B,"&lt;="&amp;$I$4)
/_xlfn.UNIQUE(_xlfn._xlws.FILTER($G:$G,$F:$F=$I$7))
/IF($I$8="総計",1,$J373/10)
),0)</f>
        <v/>
      </c>
      <c r="R373" s="58" t="str" cm="1">
        <f t="array" ref="R373">IFERROR(
IF(OR(R$11="",$H373=""),"",
SUMIFS(収穫記録!$P:$P,収穫記録!$D:$D,R$11,収穫記録!$I:$I,$I$5,収穫記録!$J:$J,$I$6,収穫記録!$F:$F,$H373,収穫記録!$B:$B,"&gt;="&amp;$I$3,収穫記録!$B:$B,"&lt;="&amp;$I$4)
/_xlfn.UNIQUE(_xlfn._xlws.FILTER($G:$G,$F:$F=$I$7))
/IF($I$8="総計",1,$J373/10)
),0)</f>
        <v/>
      </c>
      <c r="S373" s="58" t="str" cm="1">
        <f t="array" ref="S373">IFERROR(
IF(OR(S$11="",$H373=""),"",
SUMIFS(収穫記録!$P:$P,収穫記録!$D:$D,S$11,収穫記録!$I:$I,$I$5,収穫記録!$J:$J,$I$6,収穫記録!$F:$F,$H373,収穫記録!$B:$B,"&gt;="&amp;$I$3,収穫記録!$B:$B,"&lt;="&amp;$I$4)
/_xlfn.UNIQUE(_xlfn._xlws.FILTER($G:$G,$F:$F=$I$7))
/IF($I$8="総計",1,$J373/10)
),0)</f>
        <v/>
      </c>
      <c r="T373" s="58" t="str" cm="1">
        <f t="array" ref="T373">IFERROR(
IF(OR(T$11="",$H373=""),"",
SUMIFS(収穫記録!$P:$P,収穫記録!$D:$D,T$11,収穫記録!$I:$I,$I$5,収穫記録!$J:$J,$I$6,収穫記録!$F:$F,$H373,収穫記録!$B:$B,"&gt;="&amp;$I$3,収穫記録!$B:$B,"&lt;="&amp;$I$4)
/_xlfn.UNIQUE(_xlfn._xlws.FILTER($G:$G,$F:$F=$I$7))
/IF($I$8="総計",1,$J373/10)
),0)</f>
        <v/>
      </c>
      <c r="U373" s="58" t="str" cm="1">
        <f t="array" ref="U373">IFERROR(
IF(OR(U$11="",$H373=""),"",
SUMIFS(収穫記録!$P:$P,収穫記録!$D:$D,U$11,収穫記録!$I:$I,$I$5,収穫記録!$J:$J,$I$6,収穫記録!$F:$F,$H373,収穫記録!$B:$B,"&gt;="&amp;$I$3,収穫記録!$B:$B,"&lt;="&amp;$I$4)
/_xlfn.UNIQUE(_xlfn._xlws.FILTER($G:$G,$F:$F=$I$7))
/IF($I$8="総計",1,$J373/10)
),0)</f>
        <v/>
      </c>
      <c r="V373" s="58" t="str" cm="1">
        <f t="array" ref="V373">IFERROR(
IF(OR(V$11="",$H373=""),"",
SUMIFS(収穫記録!$P:$P,収穫記録!$D:$D,V$11,収穫記録!$I:$I,$I$5,収穫記録!$J:$J,$I$6,収穫記録!$F:$F,$H373,収穫記録!$B:$B,"&gt;="&amp;$I$3,収穫記録!$B:$B,"&lt;="&amp;$I$4)
/_xlfn.UNIQUE(_xlfn._xlws.FILTER($G:$G,$F:$F=$I$7))
/IF($I$8="総計",1,$J373/10)
),0)</f>
        <v/>
      </c>
      <c r="W373" s="58" t="str" cm="1">
        <f t="array" ref="W373">IFERROR(
IF(OR(W$11="",$H373=""),"",
SUMIFS(収穫記録!$P:$P,収穫記録!$D:$D,W$11,収穫記録!$I:$I,$I$5,収穫記録!$J:$J,$I$6,収穫記録!$F:$F,$H373,収穫記録!$B:$B,"&gt;="&amp;$I$3,収穫記録!$B:$B,"&lt;="&amp;$I$4)
/_xlfn.UNIQUE(_xlfn._xlws.FILTER($G:$G,$F:$F=$I$7))
/IF($I$8="総計",1,$J373/10)
),0)</f>
        <v/>
      </c>
    </row>
    <row r="374" spans="8:23">
      <c r="H374" s="27"/>
      <c r="I374" s="30"/>
      <c r="J374" s="57"/>
      <c r="K374" s="46" t="str">
        <f t="shared" si="5"/>
        <v/>
      </c>
      <c r="L374" s="47" cm="1">
        <f t="array" ref="L374">IFERROR(
IF(OR(L$11="",$H374=""),"",
SUMIFS(収穫記録!$P:$P,収穫記録!$D:$D,L$11,収穫記録!$I:$I,$I$5,収穫記録!$J:$J,$I$6,収穫記録!$F:$F,$H374,収穫記録!$B:$B,"&gt;="&amp;$I$3,収穫記録!$B:$B,"&lt;="&amp;$I$4)
/_xlfn.UNIQUE(_xlfn._xlws.FILTER($G:$G,$F:$F=$I$7))
/IF($I$8="総計",1,$J374/10)
),0)</f>
        <v>0</v>
      </c>
      <c r="M374" s="58" t="str" cm="1">
        <f t="array" ref="M374">IFERROR(
IF(OR(M$11="",$H374=""),"",
SUMIFS(収穫記録!$P:$P,収穫記録!$D:$D,M$11,収穫記録!$I:$I,$I$5,収穫記録!$J:$J,$I$6,収穫記録!$F:$F,$H374,収穫記録!$B:$B,"&gt;="&amp;$I$3,収穫記録!$B:$B,"&lt;="&amp;$I$4)
/_xlfn.UNIQUE(_xlfn._xlws.FILTER($G:$G,$F:$F=$I$7))
/IF($I$8="総計",1,$J374/10)
),0)</f>
        <v/>
      </c>
      <c r="N374" s="58" t="str" cm="1">
        <f t="array" ref="N374">IFERROR(
IF(OR(N$11="",$H374=""),"",
SUMIFS(収穫記録!$P:$P,収穫記録!$D:$D,N$11,収穫記録!$I:$I,$I$5,収穫記録!$J:$J,$I$6,収穫記録!$F:$F,$H374,収穫記録!$B:$B,"&gt;="&amp;$I$3,収穫記録!$B:$B,"&lt;="&amp;$I$4)
/_xlfn.UNIQUE(_xlfn._xlws.FILTER($G:$G,$F:$F=$I$7))
/IF($I$8="総計",1,$J374/10)
),0)</f>
        <v/>
      </c>
      <c r="O374" s="58" t="str" cm="1">
        <f t="array" ref="O374">IFERROR(
IF(OR(O$11="",$H374=""),"",
SUMIFS(収穫記録!$P:$P,収穫記録!$D:$D,O$11,収穫記録!$I:$I,$I$5,収穫記録!$J:$J,$I$6,収穫記録!$F:$F,$H374,収穫記録!$B:$B,"&gt;="&amp;$I$3,収穫記録!$B:$B,"&lt;="&amp;$I$4)
/_xlfn.UNIQUE(_xlfn._xlws.FILTER($G:$G,$F:$F=$I$7))
/IF($I$8="総計",1,$J374/10)
),0)</f>
        <v/>
      </c>
      <c r="P374" s="58" t="str" cm="1">
        <f t="array" ref="P374">IFERROR(
IF(OR(P$11="",$H374=""),"",
SUMIFS(収穫記録!$P:$P,収穫記録!$D:$D,P$11,収穫記録!$I:$I,$I$5,収穫記録!$J:$J,$I$6,収穫記録!$F:$F,$H374,収穫記録!$B:$B,"&gt;="&amp;$I$3,収穫記録!$B:$B,"&lt;="&amp;$I$4)
/_xlfn.UNIQUE(_xlfn._xlws.FILTER($G:$G,$F:$F=$I$7))
/IF($I$8="総計",1,$J374/10)
),0)</f>
        <v/>
      </c>
      <c r="Q374" s="58" t="str" cm="1">
        <f t="array" ref="Q374">IFERROR(
IF(OR(Q$11="",$H374=""),"",
SUMIFS(収穫記録!$P:$P,収穫記録!$D:$D,Q$11,収穫記録!$I:$I,$I$5,収穫記録!$J:$J,$I$6,収穫記録!$F:$F,$H374,収穫記録!$B:$B,"&gt;="&amp;$I$3,収穫記録!$B:$B,"&lt;="&amp;$I$4)
/_xlfn.UNIQUE(_xlfn._xlws.FILTER($G:$G,$F:$F=$I$7))
/IF($I$8="総計",1,$J374/10)
),0)</f>
        <v/>
      </c>
      <c r="R374" s="58" t="str" cm="1">
        <f t="array" ref="R374">IFERROR(
IF(OR(R$11="",$H374=""),"",
SUMIFS(収穫記録!$P:$P,収穫記録!$D:$D,R$11,収穫記録!$I:$I,$I$5,収穫記録!$J:$J,$I$6,収穫記録!$F:$F,$H374,収穫記録!$B:$B,"&gt;="&amp;$I$3,収穫記録!$B:$B,"&lt;="&amp;$I$4)
/_xlfn.UNIQUE(_xlfn._xlws.FILTER($G:$G,$F:$F=$I$7))
/IF($I$8="総計",1,$J374/10)
),0)</f>
        <v/>
      </c>
      <c r="S374" s="58" t="str" cm="1">
        <f t="array" ref="S374">IFERROR(
IF(OR(S$11="",$H374=""),"",
SUMIFS(収穫記録!$P:$P,収穫記録!$D:$D,S$11,収穫記録!$I:$I,$I$5,収穫記録!$J:$J,$I$6,収穫記録!$F:$F,$H374,収穫記録!$B:$B,"&gt;="&amp;$I$3,収穫記録!$B:$B,"&lt;="&amp;$I$4)
/_xlfn.UNIQUE(_xlfn._xlws.FILTER($G:$G,$F:$F=$I$7))
/IF($I$8="総計",1,$J374/10)
),0)</f>
        <v/>
      </c>
      <c r="T374" s="58" t="str" cm="1">
        <f t="array" ref="T374">IFERROR(
IF(OR(T$11="",$H374=""),"",
SUMIFS(収穫記録!$P:$P,収穫記録!$D:$D,T$11,収穫記録!$I:$I,$I$5,収穫記録!$J:$J,$I$6,収穫記録!$F:$F,$H374,収穫記録!$B:$B,"&gt;="&amp;$I$3,収穫記録!$B:$B,"&lt;="&amp;$I$4)
/_xlfn.UNIQUE(_xlfn._xlws.FILTER($G:$G,$F:$F=$I$7))
/IF($I$8="総計",1,$J374/10)
),0)</f>
        <v/>
      </c>
      <c r="U374" s="58" t="str" cm="1">
        <f t="array" ref="U374">IFERROR(
IF(OR(U$11="",$H374=""),"",
SUMIFS(収穫記録!$P:$P,収穫記録!$D:$D,U$11,収穫記録!$I:$I,$I$5,収穫記録!$J:$J,$I$6,収穫記録!$F:$F,$H374,収穫記録!$B:$B,"&gt;="&amp;$I$3,収穫記録!$B:$B,"&lt;="&amp;$I$4)
/_xlfn.UNIQUE(_xlfn._xlws.FILTER($G:$G,$F:$F=$I$7))
/IF($I$8="総計",1,$J374/10)
),0)</f>
        <v/>
      </c>
      <c r="V374" s="58" t="str" cm="1">
        <f t="array" ref="V374">IFERROR(
IF(OR(V$11="",$H374=""),"",
SUMIFS(収穫記録!$P:$P,収穫記録!$D:$D,V$11,収穫記録!$I:$I,$I$5,収穫記録!$J:$J,$I$6,収穫記録!$F:$F,$H374,収穫記録!$B:$B,"&gt;="&amp;$I$3,収穫記録!$B:$B,"&lt;="&amp;$I$4)
/_xlfn.UNIQUE(_xlfn._xlws.FILTER($G:$G,$F:$F=$I$7))
/IF($I$8="総計",1,$J374/10)
),0)</f>
        <v/>
      </c>
      <c r="W374" s="58" t="str" cm="1">
        <f t="array" ref="W374">IFERROR(
IF(OR(W$11="",$H374=""),"",
SUMIFS(収穫記録!$P:$P,収穫記録!$D:$D,W$11,収穫記録!$I:$I,$I$5,収穫記録!$J:$J,$I$6,収穫記録!$F:$F,$H374,収穫記録!$B:$B,"&gt;="&amp;$I$3,収穫記録!$B:$B,"&lt;="&amp;$I$4)
/_xlfn.UNIQUE(_xlfn._xlws.FILTER($G:$G,$F:$F=$I$7))
/IF($I$8="総計",1,$J374/10)
),0)</f>
        <v/>
      </c>
    </row>
    <row r="375" spans="8:23">
      <c r="H375" s="27"/>
      <c r="I375" s="30"/>
      <c r="J375" s="57"/>
      <c r="K375" s="46" t="str">
        <f t="shared" si="5"/>
        <v/>
      </c>
      <c r="L375" s="47" cm="1">
        <f t="array" ref="L375">IFERROR(
IF(OR(L$11="",$H375=""),"",
SUMIFS(収穫記録!$P:$P,収穫記録!$D:$D,L$11,収穫記録!$I:$I,$I$5,収穫記録!$J:$J,$I$6,収穫記録!$F:$F,$H375,収穫記録!$B:$B,"&gt;="&amp;$I$3,収穫記録!$B:$B,"&lt;="&amp;$I$4)
/_xlfn.UNIQUE(_xlfn._xlws.FILTER($G:$G,$F:$F=$I$7))
/IF($I$8="総計",1,$J375/10)
),0)</f>
        <v>0</v>
      </c>
      <c r="M375" s="58" t="str" cm="1">
        <f t="array" ref="M375">IFERROR(
IF(OR(M$11="",$H375=""),"",
SUMIFS(収穫記録!$P:$P,収穫記録!$D:$D,M$11,収穫記録!$I:$I,$I$5,収穫記録!$J:$J,$I$6,収穫記録!$F:$F,$H375,収穫記録!$B:$B,"&gt;="&amp;$I$3,収穫記録!$B:$B,"&lt;="&amp;$I$4)
/_xlfn.UNIQUE(_xlfn._xlws.FILTER($G:$G,$F:$F=$I$7))
/IF($I$8="総計",1,$J375/10)
),0)</f>
        <v/>
      </c>
      <c r="N375" s="58" t="str" cm="1">
        <f t="array" ref="N375">IFERROR(
IF(OR(N$11="",$H375=""),"",
SUMIFS(収穫記録!$P:$P,収穫記録!$D:$D,N$11,収穫記録!$I:$I,$I$5,収穫記録!$J:$J,$I$6,収穫記録!$F:$F,$H375,収穫記録!$B:$B,"&gt;="&amp;$I$3,収穫記録!$B:$B,"&lt;="&amp;$I$4)
/_xlfn.UNIQUE(_xlfn._xlws.FILTER($G:$G,$F:$F=$I$7))
/IF($I$8="総計",1,$J375/10)
),0)</f>
        <v/>
      </c>
      <c r="O375" s="58" t="str" cm="1">
        <f t="array" ref="O375">IFERROR(
IF(OR(O$11="",$H375=""),"",
SUMIFS(収穫記録!$P:$P,収穫記録!$D:$D,O$11,収穫記録!$I:$I,$I$5,収穫記録!$J:$J,$I$6,収穫記録!$F:$F,$H375,収穫記録!$B:$B,"&gt;="&amp;$I$3,収穫記録!$B:$B,"&lt;="&amp;$I$4)
/_xlfn.UNIQUE(_xlfn._xlws.FILTER($G:$G,$F:$F=$I$7))
/IF($I$8="総計",1,$J375/10)
),0)</f>
        <v/>
      </c>
      <c r="P375" s="58" t="str" cm="1">
        <f t="array" ref="P375">IFERROR(
IF(OR(P$11="",$H375=""),"",
SUMIFS(収穫記録!$P:$P,収穫記録!$D:$D,P$11,収穫記録!$I:$I,$I$5,収穫記録!$J:$J,$I$6,収穫記録!$F:$F,$H375,収穫記録!$B:$B,"&gt;="&amp;$I$3,収穫記録!$B:$B,"&lt;="&amp;$I$4)
/_xlfn.UNIQUE(_xlfn._xlws.FILTER($G:$G,$F:$F=$I$7))
/IF($I$8="総計",1,$J375/10)
),0)</f>
        <v/>
      </c>
      <c r="Q375" s="58" t="str" cm="1">
        <f t="array" ref="Q375">IFERROR(
IF(OR(Q$11="",$H375=""),"",
SUMIFS(収穫記録!$P:$P,収穫記録!$D:$D,Q$11,収穫記録!$I:$I,$I$5,収穫記録!$J:$J,$I$6,収穫記録!$F:$F,$H375,収穫記録!$B:$B,"&gt;="&amp;$I$3,収穫記録!$B:$B,"&lt;="&amp;$I$4)
/_xlfn.UNIQUE(_xlfn._xlws.FILTER($G:$G,$F:$F=$I$7))
/IF($I$8="総計",1,$J375/10)
),0)</f>
        <v/>
      </c>
      <c r="R375" s="58" t="str" cm="1">
        <f t="array" ref="R375">IFERROR(
IF(OR(R$11="",$H375=""),"",
SUMIFS(収穫記録!$P:$P,収穫記録!$D:$D,R$11,収穫記録!$I:$I,$I$5,収穫記録!$J:$J,$I$6,収穫記録!$F:$F,$H375,収穫記録!$B:$B,"&gt;="&amp;$I$3,収穫記録!$B:$B,"&lt;="&amp;$I$4)
/_xlfn.UNIQUE(_xlfn._xlws.FILTER($G:$G,$F:$F=$I$7))
/IF($I$8="総計",1,$J375/10)
),0)</f>
        <v/>
      </c>
      <c r="S375" s="58" t="str" cm="1">
        <f t="array" ref="S375">IFERROR(
IF(OR(S$11="",$H375=""),"",
SUMIFS(収穫記録!$P:$P,収穫記録!$D:$D,S$11,収穫記録!$I:$I,$I$5,収穫記録!$J:$J,$I$6,収穫記録!$F:$F,$H375,収穫記録!$B:$B,"&gt;="&amp;$I$3,収穫記録!$B:$B,"&lt;="&amp;$I$4)
/_xlfn.UNIQUE(_xlfn._xlws.FILTER($G:$G,$F:$F=$I$7))
/IF($I$8="総計",1,$J375/10)
),0)</f>
        <v/>
      </c>
      <c r="T375" s="58" t="str" cm="1">
        <f t="array" ref="T375">IFERROR(
IF(OR(T$11="",$H375=""),"",
SUMIFS(収穫記録!$P:$P,収穫記録!$D:$D,T$11,収穫記録!$I:$I,$I$5,収穫記録!$J:$J,$I$6,収穫記録!$F:$F,$H375,収穫記録!$B:$B,"&gt;="&amp;$I$3,収穫記録!$B:$B,"&lt;="&amp;$I$4)
/_xlfn.UNIQUE(_xlfn._xlws.FILTER($G:$G,$F:$F=$I$7))
/IF($I$8="総計",1,$J375/10)
),0)</f>
        <v/>
      </c>
      <c r="U375" s="58" t="str" cm="1">
        <f t="array" ref="U375">IFERROR(
IF(OR(U$11="",$H375=""),"",
SUMIFS(収穫記録!$P:$P,収穫記録!$D:$D,U$11,収穫記録!$I:$I,$I$5,収穫記録!$J:$J,$I$6,収穫記録!$F:$F,$H375,収穫記録!$B:$B,"&gt;="&amp;$I$3,収穫記録!$B:$B,"&lt;="&amp;$I$4)
/_xlfn.UNIQUE(_xlfn._xlws.FILTER($G:$G,$F:$F=$I$7))
/IF($I$8="総計",1,$J375/10)
),0)</f>
        <v/>
      </c>
      <c r="V375" s="58" t="str" cm="1">
        <f t="array" ref="V375">IFERROR(
IF(OR(V$11="",$H375=""),"",
SUMIFS(収穫記録!$P:$P,収穫記録!$D:$D,V$11,収穫記録!$I:$I,$I$5,収穫記録!$J:$J,$I$6,収穫記録!$F:$F,$H375,収穫記録!$B:$B,"&gt;="&amp;$I$3,収穫記録!$B:$B,"&lt;="&amp;$I$4)
/_xlfn.UNIQUE(_xlfn._xlws.FILTER($G:$G,$F:$F=$I$7))
/IF($I$8="総計",1,$J375/10)
),0)</f>
        <v/>
      </c>
      <c r="W375" s="58" t="str" cm="1">
        <f t="array" ref="W375">IFERROR(
IF(OR(W$11="",$H375=""),"",
SUMIFS(収穫記録!$P:$P,収穫記録!$D:$D,W$11,収穫記録!$I:$I,$I$5,収穫記録!$J:$J,$I$6,収穫記録!$F:$F,$H375,収穫記録!$B:$B,"&gt;="&amp;$I$3,収穫記録!$B:$B,"&lt;="&amp;$I$4)
/_xlfn.UNIQUE(_xlfn._xlws.FILTER($G:$G,$F:$F=$I$7))
/IF($I$8="総計",1,$J375/10)
),0)</f>
        <v/>
      </c>
    </row>
    <row r="376" spans="8:23">
      <c r="H376" s="27"/>
      <c r="I376" s="30"/>
      <c r="J376" s="57"/>
      <c r="K376" s="46" t="str">
        <f t="shared" si="5"/>
        <v/>
      </c>
      <c r="L376" s="47" cm="1">
        <f t="array" ref="L376">IFERROR(
IF(OR(L$11="",$H376=""),"",
SUMIFS(収穫記録!$P:$P,収穫記録!$D:$D,L$11,収穫記録!$I:$I,$I$5,収穫記録!$J:$J,$I$6,収穫記録!$F:$F,$H376,収穫記録!$B:$B,"&gt;="&amp;$I$3,収穫記録!$B:$B,"&lt;="&amp;$I$4)
/_xlfn.UNIQUE(_xlfn._xlws.FILTER($G:$G,$F:$F=$I$7))
/IF($I$8="総計",1,$J376/10)
),0)</f>
        <v>0</v>
      </c>
      <c r="M376" s="58" t="str" cm="1">
        <f t="array" ref="M376">IFERROR(
IF(OR(M$11="",$H376=""),"",
SUMIFS(収穫記録!$P:$P,収穫記録!$D:$D,M$11,収穫記録!$I:$I,$I$5,収穫記録!$J:$J,$I$6,収穫記録!$F:$F,$H376,収穫記録!$B:$B,"&gt;="&amp;$I$3,収穫記録!$B:$B,"&lt;="&amp;$I$4)
/_xlfn.UNIQUE(_xlfn._xlws.FILTER($G:$G,$F:$F=$I$7))
/IF($I$8="総計",1,$J376/10)
),0)</f>
        <v/>
      </c>
      <c r="N376" s="58" t="str" cm="1">
        <f t="array" ref="N376">IFERROR(
IF(OR(N$11="",$H376=""),"",
SUMIFS(収穫記録!$P:$P,収穫記録!$D:$D,N$11,収穫記録!$I:$I,$I$5,収穫記録!$J:$J,$I$6,収穫記録!$F:$F,$H376,収穫記録!$B:$B,"&gt;="&amp;$I$3,収穫記録!$B:$B,"&lt;="&amp;$I$4)
/_xlfn.UNIQUE(_xlfn._xlws.FILTER($G:$G,$F:$F=$I$7))
/IF($I$8="総計",1,$J376/10)
),0)</f>
        <v/>
      </c>
      <c r="O376" s="58" t="str" cm="1">
        <f t="array" ref="O376">IFERROR(
IF(OR(O$11="",$H376=""),"",
SUMIFS(収穫記録!$P:$P,収穫記録!$D:$D,O$11,収穫記録!$I:$I,$I$5,収穫記録!$J:$J,$I$6,収穫記録!$F:$F,$H376,収穫記録!$B:$B,"&gt;="&amp;$I$3,収穫記録!$B:$B,"&lt;="&amp;$I$4)
/_xlfn.UNIQUE(_xlfn._xlws.FILTER($G:$G,$F:$F=$I$7))
/IF($I$8="総計",1,$J376/10)
),0)</f>
        <v/>
      </c>
      <c r="P376" s="58" t="str" cm="1">
        <f t="array" ref="P376">IFERROR(
IF(OR(P$11="",$H376=""),"",
SUMIFS(収穫記録!$P:$P,収穫記録!$D:$D,P$11,収穫記録!$I:$I,$I$5,収穫記録!$J:$J,$I$6,収穫記録!$F:$F,$H376,収穫記録!$B:$B,"&gt;="&amp;$I$3,収穫記録!$B:$B,"&lt;="&amp;$I$4)
/_xlfn.UNIQUE(_xlfn._xlws.FILTER($G:$G,$F:$F=$I$7))
/IF($I$8="総計",1,$J376/10)
),0)</f>
        <v/>
      </c>
      <c r="Q376" s="58" t="str" cm="1">
        <f t="array" ref="Q376">IFERROR(
IF(OR(Q$11="",$H376=""),"",
SUMIFS(収穫記録!$P:$P,収穫記録!$D:$D,Q$11,収穫記録!$I:$I,$I$5,収穫記録!$J:$J,$I$6,収穫記録!$F:$F,$H376,収穫記録!$B:$B,"&gt;="&amp;$I$3,収穫記録!$B:$B,"&lt;="&amp;$I$4)
/_xlfn.UNIQUE(_xlfn._xlws.FILTER($G:$G,$F:$F=$I$7))
/IF($I$8="総計",1,$J376/10)
),0)</f>
        <v/>
      </c>
      <c r="R376" s="58" t="str" cm="1">
        <f t="array" ref="R376">IFERROR(
IF(OR(R$11="",$H376=""),"",
SUMIFS(収穫記録!$P:$P,収穫記録!$D:$D,R$11,収穫記録!$I:$I,$I$5,収穫記録!$J:$J,$I$6,収穫記録!$F:$F,$H376,収穫記録!$B:$B,"&gt;="&amp;$I$3,収穫記録!$B:$B,"&lt;="&amp;$I$4)
/_xlfn.UNIQUE(_xlfn._xlws.FILTER($G:$G,$F:$F=$I$7))
/IF($I$8="総計",1,$J376/10)
),0)</f>
        <v/>
      </c>
      <c r="S376" s="58" t="str" cm="1">
        <f t="array" ref="S376">IFERROR(
IF(OR(S$11="",$H376=""),"",
SUMIFS(収穫記録!$P:$P,収穫記録!$D:$D,S$11,収穫記録!$I:$I,$I$5,収穫記録!$J:$J,$I$6,収穫記録!$F:$F,$H376,収穫記録!$B:$B,"&gt;="&amp;$I$3,収穫記録!$B:$B,"&lt;="&amp;$I$4)
/_xlfn.UNIQUE(_xlfn._xlws.FILTER($G:$G,$F:$F=$I$7))
/IF($I$8="総計",1,$J376/10)
),0)</f>
        <v/>
      </c>
      <c r="T376" s="58" t="str" cm="1">
        <f t="array" ref="T376">IFERROR(
IF(OR(T$11="",$H376=""),"",
SUMIFS(収穫記録!$P:$P,収穫記録!$D:$D,T$11,収穫記録!$I:$I,$I$5,収穫記録!$J:$J,$I$6,収穫記録!$F:$F,$H376,収穫記録!$B:$B,"&gt;="&amp;$I$3,収穫記録!$B:$B,"&lt;="&amp;$I$4)
/_xlfn.UNIQUE(_xlfn._xlws.FILTER($G:$G,$F:$F=$I$7))
/IF($I$8="総計",1,$J376/10)
),0)</f>
        <v/>
      </c>
      <c r="U376" s="58" t="str" cm="1">
        <f t="array" ref="U376">IFERROR(
IF(OR(U$11="",$H376=""),"",
SUMIFS(収穫記録!$P:$P,収穫記録!$D:$D,U$11,収穫記録!$I:$I,$I$5,収穫記録!$J:$J,$I$6,収穫記録!$F:$F,$H376,収穫記録!$B:$B,"&gt;="&amp;$I$3,収穫記録!$B:$B,"&lt;="&amp;$I$4)
/_xlfn.UNIQUE(_xlfn._xlws.FILTER($G:$G,$F:$F=$I$7))
/IF($I$8="総計",1,$J376/10)
),0)</f>
        <v/>
      </c>
      <c r="V376" s="58" t="str" cm="1">
        <f t="array" ref="V376">IFERROR(
IF(OR(V$11="",$H376=""),"",
SUMIFS(収穫記録!$P:$P,収穫記録!$D:$D,V$11,収穫記録!$I:$I,$I$5,収穫記録!$J:$J,$I$6,収穫記録!$F:$F,$H376,収穫記録!$B:$B,"&gt;="&amp;$I$3,収穫記録!$B:$B,"&lt;="&amp;$I$4)
/_xlfn.UNIQUE(_xlfn._xlws.FILTER($G:$G,$F:$F=$I$7))
/IF($I$8="総計",1,$J376/10)
),0)</f>
        <v/>
      </c>
      <c r="W376" s="58" t="str" cm="1">
        <f t="array" ref="W376">IFERROR(
IF(OR(W$11="",$H376=""),"",
SUMIFS(収穫記録!$P:$P,収穫記録!$D:$D,W$11,収穫記録!$I:$I,$I$5,収穫記録!$J:$J,$I$6,収穫記録!$F:$F,$H376,収穫記録!$B:$B,"&gt;="&amp;$I$3,収穫記録!$B:$B,"&lt;="&amp;$I$4)
/_xlfn.UNIQUE(_xlfn._xlws.FILTER($G:$G,$F:$F=$I$7))
/IF($I$8="総計",1,$J376/10)
),0)</f>
        <v/>
      </c>
    </row>
    <row r="377" spans="8:23">
      <c r="H377" s="27"/>
      <c r="I377" s="30"/>
      <c r="J377" s="57"/>
      <c r="K377" s="46" t="str">
        <f t="shared" si="5"/>
        <v/>
      </c>
      <c r="L377" s="47" cm="1">
        <f t="array" ref="L377">IFERROR(
IF(OR(L$11="",$H377=""),"",
SUMIFS(収穫記録!$P:$P,収穫記録!$D:$D,L$11,収穫記録!$I:$I,$I$5,収穫記録!$J:$J,$I$6,収穫記録!$F:$F,$H377,収穫記録!$B:$B,"&gt;="&amp;$I$3,収穫記録!$B:$B,"&lt;="&amp;$I$4)
/_xlfn.UNIQUE(_xlfn._xlws.FILTER($G:$G,$F:$F=$I$7))
/IF($I$8="総計",1,$J377/10)
),0)</f>
        <v>0</v>
      </c>
      <c r="M377" s="58" t="str" cm="1">
        <f t="array" ref="M377">IFERROR(
IF(OR(M$11="",$H377=""),"",
SUMIFS(収穫記録!$P:$P,収穫記録!$D:$D,M$11,収穫記録!$I:$I,$I$5,収穫記録!$J:$J,$I$6,収穫記録!$F:$F,$H377,収穫記録!$B:$B,"&gt;="&amp;$I$3,収穫記録!$B:$B,"&lt;="&amp;$I$4)
/_xlfn.UNIQUE(_xlfn._xlws.FILTER($G:$G,$F:$F=$I$7))
/IF($I$8="総計",1,$J377/10)
),0)</f>
        <v/>
      </c>
      <c r="N377" s="58" t="str" cm="1">
        <f t="array" ref="N377">IFERROR(
IF(OR(N$11="",$H377=""),"",
SUMIFS(収穫記録!$P:$P,収穫記録!$D:$D,N$11,収穫記録!$I:$I,$I$5,収穫記録!$J:$J,$I$6,収穫記録!$F:$F,$H377,収穫記録!$B:$B,"&gt;="&amp;$I$3,収穫記録!$B:$B,"&lt;="&amp;$I$4)
/_xlfn.UNIQUE(_xlfn._xlws.FILTER($G:$G,$F:$F=$I$7))
/IF($I$8="総計",1,$J377/10)
),0)</f>
        <v/>
      </c>
      <c r="O377" s="58" t="str" cm="1">
        <f t="array" ref="O377">IFERROR(
IF(OR(O$11="",$H377=""),"",
SUMIFS(収穫記録!$P:$P,収穫記録!$D:$D,O$11,収穫記録!$I:$I,$I$5,収穫記録!$J:$J,$I$6,収穫記録!$F:$F,$H377,収穫記録!$B:$B,"&gt;="&amp;$I$3,収穫記録!$B:$B,"&lt;="&amp;$I$4)
/_xlfn.UNIQUE(_xlfn._xlws.FILTER($G:$G,$F:$F=$I$7))
/IF($I$8="総計",1,$J377/10)
),0)</f>
        <v/>
      </c>
      <c r="P377" s="58" t="str" cm="1">
        <f t="array" ref="P377">IFERROR(
IF(OR(P$11="",$H377=""),"",
SUMIFS(収穫記録!$P:$P,収穫記録!$D:$D,P$11,収穫記録!$I:$I,$I$5,収穫記録!$J:$J,$I$6,収穫記録!$F:$F,$H377,収穫記録!$B:$B,"&gt;="&amp;$I$3,収穫記録!$B:$B,"&lt;="&amp;$I$4)
/_xlfn.UNIQUE(_xlfn._xlws.FILTER($G:$G,$F:$F=$I$7))
/IF($I$8="総計",1,$J377/10)
),0)</f>
        <v/>
      </c>
      <c r="Q377" s="58" t="str" cm="1">
        <f t="array" ref="Q377">IFERROR(
IF(OR(Q$11="",$H377=""),"",
SUMIFS(収穫記録!$P:$P,収穫記録!$D:$D,Q$11,収穫記録!$I:$I,$I$5,収穫記録!$J:$J,$I$6,収穫記録!$F:$F,$H377,収穫記録!$B:$B,"&gt;="&amp;$I$3,収穫記録!$B:$B,"&lt;="&amp;$I$4)
/_xlfn.UNIQUE(_xlfn._xlws.FILTER($G:$G,$F:$F=$I$7))
/IF($I$8="総計",1,$J377/10)
),0)</f>
        <v/>
      </c>
      <c r="R377" s="58" t="str" cm="1">
        <f t="array" ref="R377">IFERROR(
IF(OR(R$11="",$H377=""),"",
SUMIFS(収穫記録!$P:$P,収穫記録!$D:$D,R$11,収穫記録!$I:$I,$I$5,収穫記録!$J:$J,$I$6,収穫記録!$F:$F,$H377,収穫記録!$B:$B,"&gt;="&amp;$I$3,収穫記録!$B:$B,"&lt;="&amp;$I$4)
/_xlfn.UNIQUE(_xlfn._xlws.FILTER($G:$G,$F:$F=$I$7))
/IF($I$8="総計",1,$J377/10)
),0)</f>
        <v/>
      </c>
      <c r="S377" s="58" t="str" cm="1">
        <f t="array" ref="S377">IFERROR(
IF(OR(S$11="",$H377=""),"",
SUMIFS(収穫記録!$P:$P,収穫記録!$D:$D,S$11,収穫記録!$I:$I,$I$5,収穫記録!$J:$J,$I$6,収穫記録!$F:$F,$H377,収穫記録!$B:$B,"&gt;="&amp;$I$3,収穫記録!$B:$B,"&lt;="&amp;$I$4)
/_xlfn.UNIQUE(_xlfn._xlws.FILTER($G:$G,$F:$F=$I$7))
/IF($I$8="総計",1,$J377/10)
),0)</f>
        <v/>
      </c>
      <c r="T377" s="58" t="str" cm="1">
        <f t="array" ref="T377">IFERROR(
IF(OR(T$11="",$H377=""),"",
SUMIFS(収穫記録!$P:$P,収穫記録!$D:$D,T$11,収穫記録!$I:$I,$I$5,収穫記録!$J:$J,$I$6,収穫記録!$F:$F,$H377,収穫記録!$B:$B,"&gt;="&amp;$I$3,収穫記録!$B:$B,"&lt;="&amp;$I$4)
/_xlfn.UNIQUE(_xlfn._xlws.FILTER($G:$G,$F:$F=$I$7))
/IF($I$8="総計",1,$J377/10)
),0)</f>
        <v/>
      </c>
      <c r="U377" s="58" t="str" cm="1">
        <f t="array" ref="U377">IFERROR(
IF(OR(U$11="",$H377=""),"",
SUMIFS(収穫記録!$P:$P,収穫記録!$D:$D,U$11,収穫記録!$I:$I,$I$5,収穫記録!$J:$J,$I$6,収穫記録!$F:$F,$H377,収穫記録!$B:$B,"&gt;="&amp;$I$3,収穫記録!$B:$B,"&lt;="&amp;$I$4)
/_xlfn.UNIQUE(_xlfn._xlws.FILTER($G:$G,$F:$F=$I$7))
/IF($I$8="総計",1,$J377/10)
),0)</f>
        <v/>
      </c>
      <c r="V377" s="58" t="str" cm="1">
        <f t="array" ref="V377">IFERROR(
IF(OR(V$11="",$H377=""),"",
SUMIFS(収穫記録!$P:$P,収穫記録!$D:$D,V$11,収穫記録!$I:$I,$I$5,収穫記録!$J:$J,$I$6,収穫記録!$F:$F,$H377,収穫記録!$B:$B,"&gt;="&amp;$I$3,収穫記録!$B:$B,"&lt;="&amp;$I$4)
/_xlfn.UNIQUE(_xlfn._xlws.FILTER($G:$G,$F:$F=$I$7))
/IF($I$8="総計",1,$J377/10)
),0)</f>
        <v/>
      </c>
      <c r="W377" s="58" t="str" cm="1">
        <f t="array" ref="W377">IFERROR(
IF(OR(W$11="",$H377=""),"",
SUMIFS(収穫記録!$P:$P,収穫記録!$D:$D,W$11,収穫記録!$I:$I,$I$5,収穫記録!$J:$J,$I$6,収穫記録!$F:$F,$H377,収穫記録!$B:$B,"&gt;="&amp;$I$3,収穫記録!$B:$B,"&lt;="&amp;$I$4)
/_xlfn.UNIQUE(_xlfn._xlws.FILTER($G:$G,$F:$F=$I$7))
/IF($I$8="総計",1,$J377/10)
),0)</f>
        <v/>
      </c>
    </row>
    <row r="378" spans="8:23">
      <c r="H378" s="27"/>
      <c r="I378" s="30"/>
      <c r="J378" s="57"/>
      <c r="K378" s="46" t="str">
        <f t="shared" si="5"/>
        <v/>
      </c>
      <c r="L378" s="47" cm="1">
        <f t="array" ref="L378">IFERROR(
IF(OR(L$11="",$H378=""),"",
SUMIFS(収穫記録!$P:$P,収穫記録!$D:$D,L$11,収穫記録!$I:$I,$I$5,収穫記録!$J:$J,$I$6,収穫記録!$F:$F,$H378,収穫記録!$B:$B,"&gt;="&amp;$I$3,収穫記録!$B:$B,"&lt;="&amp;$I$4)
/_xlfn.UNIQUE(_xlfn._xlws.FILTER($G:$G,$F:$F=$I$7))
/IF($I$8="総計",1,$J378/10)
),0)</f>
        <v>0</v>
      </c>
      <c r="M378" s="58" t="str" cm="1">
        <f t="array" ref="M378">IFERROR(
IF(OR(M$11="",$H378=""),"",
SUMIFS(収穫記録!$P:$P,収穫記録!$D:$D,M$11,収穫記録!$I:$I,$I$5,収穫記録!$J:$J,$I$6,収穫記録!$F:$F,$H378,収穫記録!$B:$B,"&gt;="&amp;$I$3,収穫記録!$B:$B,"&lt;="&amp;$I$4)
/_xlfn.UNIQUE(_xlfn._xlws.FILTER($G:$G,$F:$F=$I$7))
/IF($I$8="総計",1,$J378/10)
),0)</f>
        <v/>
      </c>
      <c r="N378" s="58" t="str" cm="1">
        <f t="array" ref="N378">IFERROR(
IF(OR(N$11="",$H378=""),"",
SUMIFS(収穫記録!$P:$P,収穫記録!$D:$D,N$11,収穫記録!$I:$I,$I$5,収穫記録!$J:$J,$I$6,収穫記録!$F:$F,$H378,収穫記録!$B:$B,"&gt;="&amp;$I$3,収穫記録!$B:$B,"&lt;="&amp;$I$4)
/_xlfn.UNIQUE(_xlfn._xlws.FILTER($G:$G,$F:$F=$I$7))
/IF($I$8="総計",1,$J378/10)
),0)</f>
        <v/>
      </c>
      <c r="O378" s="58" t="str" cm="1">
        <f t="array" ref="O378">IFERROR(
IF(OR(O$11="",$H378=""),"",
SUMIFS(収穫記録!$P:$P,収穫記録!$D:$D,O$11,収穫記録!$I:$I,$I$5,収穫記録!$J:$J,$I$6,収穫記録!$F:$F,$H378,収穫記録!$B:$B,"&gt;="&amp;$I$3,収穫記録!$B:$B,"&lt;="&amp;$I$4)
/_xlfn.UNIQUE(_xlfn._xlws.FILTER($G:$G,$F:$F=$I$7))
/IF($I$8="総計",1,$J378/10)
),0)</f>
        <v/>
      </c>
      <c r="P378" s="58" t="str" cm="1">
        <f t="array" ref="P378">IFERROR(
IF(OR(P$11="",$H378=""),"",
SUMIFS(収穫記録!$P:$P,収穫記録!$D:$D,P$11,収穫記録!$I:$I,$I$5,収穫記録!$J:$J,$I$6,収穫記録!$F:$F,$H378,収穫記録!$B:$B,"&gt;="&amp;$I$3,収穫記録!$B:$B,"&lt;="&amp;$I$4)
/_xlfn.UNIQUE(_xlfn._xlws.FILTER($G:$G,$F:$F=$I$7))
/IF($I$8="総計",1,$J378/10)
),0)</f>
        <v/>
      </c>
      <c r="Q378" s="58" t="str" cm="1">
        <f t="array" ref="Q378">IFERROR(
IF(OR(Q$11="",$H378=""),"",
SUMIFS(収穫記録!$P:$P,収穫記録!$D:$D,Q$11,収穫記録!$I:$I,$I$5,収穫記録!$J:$J,$I$6,収穫記録!$F:$F,$H378,収穫記録!$B:$B,"&gt;="&amp;$I$3,収穫記録!$B:$B,"&lt;="&amp;$I$4)
/_xlfn.UNIQUE(_xlfn._xlws.FILTER($G:$G,$F:$F=$I$7))
/IF($I$8="総計",1,$J378/10)
),0)</f>
        <v/>
      </c>
      <c r="R378" s="58" t="str" cm="1">
        <f t="array" ref="R378">IFERROR(
IF(OR(R$11="",$H378=""),"",
SUMIFS(収穫記録!$P:$P,収穫記録!$D:$D,R$11,収穫記録!$I:$I,$I$5,収穫記録!$J:$J,$I$6,収穫記録!$F:$F,$H378,収穫記録!$B:$B,"&gt;="&amp;$I$3,収穫記録!$B:$B,"&lt;="&amp;$I$4)
/_xlfn.UNIQUE(_xlfn._xlws.FILTER($G:$G,$F:$F=$I$7))
/IF($I$8="総計",1,$J378/10)
),0)</f>
        <v/>
      </c>
      <c r="S378" s="58" t="str" cm="1">
        <f t="array" ref="S378">IFERROR(
IF(OR(S$11="",$H378=""),"",
SUMIFS(収穫記録!$P:$P,収穫記録!$D:$D,S$11,収穫記録!$I:$I,$I$5,収穫記録!$J:$J,$I$6,収穫記録!$F:$F,$H378,収穫記録!$B:$B,"&gt;="&amp;$I$3,収穫記録!$B:$B,"&lt;="&amp;$I$4)
/_xlfn.UNIQUE(_xlfn._xlws.FILTER($G:$G,$F:$F=$I$7))
/IF($I$8="総計",1,$J378/10)
),0)</f>
        <v/>
      </c>
      <c r="T378" s="58" t="str" cm="1">
        <f t="array" ref="T378">IFERROR(
IF(OR(T$11="",$H378=""),"",
SUMIFS(収穫記録!$P:$P,収穫記録!$D:$D,T$11,収穫記録!$I:$I,$I$5,収穫記録!$J:$J,$I$6,収穫記録!$F:$F,$H378,収穫記録!$B:$B,"&gt;="&amp;$I$3,収穫記録!$B:$B,"&lt;="&amp;$I$4)
/_xlfn.UNIQUE(_xlfn._xlws.FILTER($G:$G,$F:$F=$I$7))
/IF($I$8="総計",1,$J378/10)
),0)</f>
        <v/>
      </c>
      <c r="U378" s="58" t="str" cm="1">
        <f t="array" ref="U378">IFERROR(
IF(OR(U$11="",$H378=""),"",
SUMIFS(収穫記録!$P:$P,収穫記録!$D:$D,U$11,収穫記録!$I:$I,$I$5,収穫記録!$J:$J,$I$6,収穫記録!$F:$F,$H378,収穫記録!$B:$B,"&gt;="&amp;$I$3,収穫記録!$B:$B,"&lt;="&amp;$I$4)
/_xlfn.UNIQUE(_xlfn._xlws.FILTER($G:$G,$F:$F=$I$7))
/IF($I$8="総計",1,$J378/10)
),0)</f>
        <v/>
      </c>
      <c r="V378" s="58" t="str" cm="1">
        <f t="array" ref="V378">IFERROR(
IF(OR(V$11="",$H378=""),"",
SUMIFS(収穫記録!$P:$P,収穫記録!$D:$D,V$11,収穫記録!$I:$I,$I$5,収穫記録!$J:$J,$I$6,収穫記録!$F:$F,$H378,収穫記録!$B:$B,"&gt;="&amp;$I$3,収穫記録!$B:$B,"&lt;="&amp;$I$4)
/_xlfn.UNIQUE(_xlfn._xlws.FILTER($G:$G,$F:$F=$I$7))
/IF($I$8="総計",1,$J378/10)
),0)</f>
        <v/>
      </c>
      <c r="W378" s="58" t="str" cm="1">
        <f t="array" ref="W378">IFERROR(
IF(OR(W$11="",$H378=""),"",
SUMIFS(収穫記録!$P:$P,収穫記録!$D:$D,W$11,収穫記録!$I:$I,$I$5,収穫記録!$J:$J,$I$6,収穫記録!$F:$F,$H378,収穫記録!$B:$B,"&gt;="&amp;$I$3,収穫記録!$B:$B,"&lt;="&amp;$I$4)
/_xlfn.UNIQUE(_xlfn._xlws.FILTER($G:$G,$F:$F=$I$7))
/IF($I$8="総計",1,$J378/10)
),0)</f>
        <v/>
      </c>
    </row>
    <row r="379" spans="8:23">
      <c r="H379" s="27"/>
      <c r="I379" s="30"/>
      <c r="J379" s="57"/>
      <c r="K379" s="46" t="str">
        <f t="shared" si="5"/>
        <v/>
      </c>
      <c r="L379" s="47" cm="1">
        <f t="array" ref="L379">IFERROR(
IF(OR(L$11="",$H379=""),"",
SUMIFS(収穫記録!$P:$P,収穫記録!$D:$D,L$11,収穫記録!$I:$I,$I$5,収穫記録!$J:$J,$I$6,収穫記録!$F:$F,$H379,収穫記録!$B:$B,"&gt;="&amp;$I$3,収穫記録!$B:$B,"&lt;="&amp;$I$4)
/_xlfn.UNIQUE(_xlfn._xlws.FILTER($G:$G,$F:$F=$I$7))
/IF($I$8="総計",1,$J379/10)
),0)</f>
        <v>0</v>
      </c>
      <c r="M379" s="58" t="str" cm="1">
        <f t="array" ref="M379">IFERROR(
IF(OR(M$11="",$H379=""),"",
SUMIFS(収穫記録!$P:$P,収穫記録!$D:$D,M$11,収穫記録!$I:$I,$I$5,収穫記録!$J:$J,$I$6,収穫記録!$F:$F,$H379,収穫記録!$B:$B,"&gt;="&amp;$I$3,収穫記録!$B:$B,"&lt;="&amp;$I$4)
/_xlfn.UNIQUE(_xlfn._xlws.FILTER($G:$G,$F:$F=$I$7))
/IF($I$8="総計",1,$J379/10)
),0)</f>
        <v/>
      </c>
      <c r="N379" s="58" t="str" cm="1">
        <f t="array" ref="N379">IFERROR(
IF(OR(N$11="",$H379=""),"",
SUMIFS(収穫記録!$P:$P,収穫記録!$D:$D,N$11,収穫記録!$I:$I,$I$5,収穫記録!$J:$J,$I$6,収穫記録!$F:$F,$H379,収穫記録!$B:$B,"&gt;="&amp;$I$3,収穫記録!$B:$B,"&lt;="&amp;$I$4)
/_xlfn.UNIQUE(_xlfn._xlws.FILTER($G:$G,$F:$F=$I$7))
/IF($I$8="総計",1,$J379/10)
),0)</f>
        <v/>
      </c>
      <c r="O379" s="58" t="str" cm="1">
        <f t="array" ref="O379">IFERROR(
IF(OR(O$11="",$H379=""),"",
SUMIFS(収穫記録!$P:$P,収穫記録!$D:$D,O$11,収穫記録!$I:$I,$I$5,収穫記録!$J:$J,$I$6,収穫記録!$F:$F,$H379,収穫記録!$B:$B,"&gt;="&amp;$I$3,収穫記録!$B:$B,"&lt;="&amp;$I$4)
/_xlfn.UNIQUE(_xlfn._xlws.FILTER($G:$G,$F:$F=$I$7))
/IF($I$8="総計",1,$J379/10)
),0)</f>
        <v/>
      </c>
      <c r="P379" s="58" t="str" cm="1">
        <f t="array" ref="P379">IFERROR(
IF(OR(P$11="",$H379=""),"",
SUMIFS(収穫記録!$P:$P,収穫記録!$D:$D,P$11,収穫記録!$I:$I,$I$5,収穫記録!$J:$J,$I$6,収穫記録!$F:$F,$H379,収穫記録!$B:$B,"&gt;="&amp;$I$3,収穫記録!$B:$B,"&lt;="&amp;$I$4)
/_xlfn.UNIQUE(_xlfn._xlws.FILTER($G:$G,$F:$F=$I$7))
/IF($I$8="総計",1,$J379/10)
),0)</f>
        <v/>
      </c>
      <c r="Q379" s="58" t="str" cm="1">
        <f t="array" ref="Q379">IFERROR(
IF(OR(Q$11="",$H379=""),"",
SUMIFS(収穫記録!$P:$P,収穫記録!$D:$D,Q$11,収穫記録!$I:$I,$I$5,収穫記録!$J:$J,$I$6,収穫記録!$F:$F,$H379,収穫記録!$B:$B,"&gt;="&amp;$I$3,収穫記録!$B:$B,"&lt;="&amp;$I$4)
/_xlfn.UNIQUE(_xlfn._xlws.FILTER($G:$G,$F:$F=$I$7))
/IF($I$8="総計",1,$J379/10)
),0)</f>
        <v/>
      </c>
      <c r="R379" s="58" t="str" cm="1">
        <f t="array" ref="R379">IFERROR(
IF(OR(R$11="",$H379=""),"",
SUMIFS(収穫記録!$P:$P,収穫記録!$D:$D,R$11,収穫記録!$I:$I,$I$5,収穫記録!$J:$J,$I$6,収穫記録!$F:$F,$H379,収穫記録!$B:$B,"&gt;="&amp;$I$3,収穫記録!$B:$B,"&lt;="&amp;$I$4)
/_xlfn.UNIQUE(_xlfn._xlws.FILTER($G:$G,$F:$F=$I$7))
/IF($I$8="総計",1,$J379/10)
),0)</f>
        <v/>
      </c>
      <c r="S379" s="58" t="str" cm="1">
        <f t="array" ref="S379">IFERROR(
IF(OR(S$11="",$H379=""),"",
SUMIFS(収穫記録!$P:$P,収穫記録!$D:$D,S$11,収穫記録!$I:$I,$I$5,収穫記録!$J:$J,$I$6,収穫記録!$F:$F,$H379,収穫記録!$B:$B,"&gt;="&amp;$I$3,収穫記録!$B:$B,"&lt;="&amp;$I$4)
/_xlfn.UNIQUE(_xlfn._xlws.FILTER($G:$G,$F:$F=$I$7))
/IF($I$8="総計",1,$J379/10)
),0)</f>
        <v/>
      </c>
      <c r="T379" s="58" t="str" cm="1">
        <f t="array" ref="T379">IFERROR(
IF(OR(T$11="",$H379=""),"",
SUMIFS(収穫記録!$P:$P,収穫記録!$D:$D,T$11,収穫記録!$I:$I,$I$5,収穫記録!$J:$J,$I$6,収穫記録!$F:$F,$H379,収穫記録!$B:$B,"&gt;="&amp;$I$3,収穫記録!$B:$B,"&lt;="&amp;$I$4)
/_xlfn.UNIQUE(_xlfn._xlws.FILTER($G:$G,$F:$F=$I$7))
/IF($I$8="総計",1,$J379/10)
),0)</f>
        <v/>
      </c>
      <c r="U379" s="58" t="str" cm="1">
        <f t="array" ref="U379">IFERROR(
IF(OR(U$11="",$H379=""),"",
SUMIFS(収穫記録!$P:$P,収穫記録!$D:$D,U$11,収穫記録!$I:$I,$I$5,収穫記録!$J:$J,$I$6,収穫記録!$F:$F,$H379,収穫記録!$B:$B,"&gt;="&amp;$I$3,収穫記録!$B:$B,"&lt;="&amp;$I$4)
/_xlfn.UNIQUE(_xlfn._xlws.FILTER($G:$G,$F:$F=$I$7))
/IF($I$8="総計",1,$J379/10)
),0)</f>
        <v/>
      </c>
      <c r="V379" s="58" t="str" cm="1">
        <f t="array" ref="V379">IFERROR(
IF(OR(V$11="",$H379=""),"",
SUMIFS(収穫記録!$P:$P,収穫記録!$D:$D,V$11,収穫記録!$I:$I,$I$5,収穫記録!$J:$J,$I$6,収穫記録!$F:$F,$H379,収穫記録!$B:$B,"&gt;="&amp;$I$3,収穫記録!$B:$B,"&lt;="&amp;$I$4)
/_xlfn.UNIQUE(_xlfn._xlws.FILTER($G:$G,$F:$F=$I$7))
/IF($I$8="総計",1,$J379/10)
),0)</f>
        <v/>
      </c>
      <c r="W379" s="58" t="str" cm="1">
        <f t="array" ref="W379">IFERROR(
IF(OR(W$11="",$H379=""),"",
SUMIFS(収穫記録!$P:$P,収穫記録!$D:$D,W$11,収穫記録!$I:$I,$I$5,収穫記録!$J:$J,$I$6,収穫記録!$F:$F,$H379,収穫記録!$B:$B,"&gt;="&amp;$I$3,収穫記録!$B:$B,"&lt;="&amp;$I$4)
/_xlfn.UNIQUE(_xlfn._xlws.FILTER($G:$G,$F:$F=$I$7))
/IF($I$8="総計",1,$J379/10)
),0)</f>
        <v/>
      </c>
    </row>
    <row r="380" spans="8:23">
      <c r="H380" s="27"/>
      <c r="I380" s="30"/>
      <c r="J380" s="57"/>
      <c r="K380" s="46" t="str">
        <f t="shared" si="5"/>
        <v/>
      </c>
      <c r="L380" s="47" cm="1">
        <f t="array" ref="L380">IFERROR(
IF(OR(L$11="",$H380=""),"",
SUMIFS(収穫記録!$P:$P,収穫記録!$D:$D,L$11,収穫記録!$I:$I,$I$5,収穫記録!$J:$J,$I$6,収穫記録!$F:$F,$H380,収穫記録!$B:$B,"&gt;="&amp;$I$3,収穫記録!$B:$B,"&lt;="&amp;$I$4)
/_xlfn.UNIQUE(_xlfn._xlws.FILTER($G:$G,$F:$F=$I$7))
/IF($I$8="総計",1,$J380/10)
),0)</f>
        <v>0</v>
      </c>
      <c r="M380" s="58" t="str" cm="1">
        <f t="array" ref="M380">IFERROR(
IF(OR(M$11="",$H380=""),"",
SUMIFS(収穫記録!$P:$P,収穫記録!$D:$D,M$11,収穫記録!$I:$I,$I$5,収穫記録!$J:$J,$I$6,収穫記録!$F:$F,$H380,収穫記録!$B:$B,"&gt;="&amp;$I$3,収穫記録!$B:$B,"&lt;="&amp;$I$4)
/_xlfn.UNIQUE(_xlfn._xlws.FILTER($G:$G,$F:$F=$I$7))
/IF($I$8="総計",1,$J380/10)
),0)</f>
        <v/>
      </c>
      <c r="N380" s="58" t="str" cm="1">
        <f t="array" ref="N380">IFERROR(
IF(OR(N$11="",$H380=""),"",
SUMIFS(収穫記録!$P:$P,収穫記録!$D:$D,N$11,収穫記録!$I:$I,$I$5,収穫記録!$J:$J,$I$6,収穫記録!$F:$F,$H380,収穫記録!$B:$B,"&gt;="&amp;$I$3,収穫記録!$B:$B,"&lt;="&amp;$I$4)
/_xlfn.UNIQUE(_xlfn._xlws.FILTER($G:$G,$F:$F=$I$7))
/IF($I$8="総計",1,$J380/10)
),0)</f>
        <v/>
      </c>
      <c r="O380" s="58" t="str" cm="1">
        <f t="array" ref="O380">IFERROR(
IF(OR(O$11="",$H380=""),"",
SUMIFS(収穫記録!$P:$P,収穫記録!$D:$D,O$11,収穫記録!$I:$I,$I$5,収穫記録!$J:$J,$I$6,収穫記録!$F:$F,$H380,収穫記録!$B:$B,"&gt;="&amp;$I$3,収穫記録!$B:$B,"&lt;="&amp;$I$4)
/_xlfn.UNIQUE(_xlfn._xlws.FILTER($G:$G,$F:$F=$I$7))
/IF($I$8="総計",1,$J380/10)
),0)</f>
        <v/>
      </c>
      <c r="P380" s="58" t="str" cm="1">
        <f t="array" ref="P380">IFERROR(
IF(OR(P$11="",$H380=""),"",
SUMIFS(収穫記録!$P:$P,収穫記録!$D:$D,P$11,収穫記録!$I:$I,$I$5,収穫記録!$J:$J,$I$6,収穫記録!$F:$F,$H380,収穫記録!$B:$B,"&gt;="&amp;$I$3,収穫記録!$B:$B,"&lt;="&amp;$I$4)
/_xlfn.UNIQUE(_xlfn._xlws.FILTER($G:$G,$F:$F=$I$7))
/IF($I$8="総計",1,$J380/10)
),0)</f>
        <v/>
      </c>
      <c r="Q380" s="58" t="str" cm="1">
        <f t="array" ref="Q380">IFERROR(
IF(OR(Q$11="",$H380=""),"",
SUMIFS(収穫記録!$P:$P,収穫記録!$D:$D,Q$11,収穫記録!$I:$I,$I$5,収穫記録!$J:$J,$I$6,収穫記録!$F:$F,$H380,収穫記録!$B:$B,"&gt;="&amp;$I$3,収穫記録!$B:$B,"&lt;="&amp;$I$4)
/_xlfn.UNIQUE(_xlfn._xlws.FILTER($G:$G,$F:$F=$I$7))
/IF($I$8="総計",1,$J380/10)
),0)</f>
        <v/>
      </c>
      <c r="R380" s="58" t="str" cm="1">
        <f t="array" ref="R380">IFERROR(
IF(OR(R$11="",$H380=""),"",
SUMIFS(収穫記録!$P:$P,収穫記録!$D:$D,R$11,収穫記録!$I:$I,$I$5,収穫記録!$J:$J,$I$6,収穫記録!$F:$F,$H380,収穫記録!$B:$B,"&gt;="&amp;$I$3,収穫記録!$B:$B,"&lt;="&amp;$I$4)
/_xlfn.UNIQUE(_xlfn._xlws.FILTER($G:$G,$F:$F=$I$7))
/IF($I$8="総計",1,$J380/10)
),0)</f>
        <v/>
      </c>
      <c r="S380" s="58" t="str" cm="1">
        <f t="array" ref="S380">IFERROR(
IF(OR(S$11="",$H380=""),"",
SUMIFS(収穫記録!$P:$P,収穫記録!$D:$D,S$11,収穫記録!$I:$I,$I$5,収穫記録!$J:$J,$I$6,収穫記録!$F:$F,$H380,収穫記録!$B:$B,"&gt;="&amp;$I$3,収穫記録!$B:$B,"&lt;="&amp;$I$4)
/_xlfn.UNIQUE(_xlfn._xlws.FILTER($G:$G,$F:$F=$I$7))
/IF($I$8="総計",1,$J380/10)
),0)</f>
        <v/>
      </c>
      <c r="T380" s="58" t="str" cm="1">
        <f t="array" ref="T380">IFERROR(
IF(OR(T$11="",$H380=""),"",
SUMIFS(収穫記録!$P:$P,収穫記録!$D:$D,T$11,収穫記録!$I:$I,$I$5,収穫記録!$J:$J,$I$6,収穫記録!$F:$F,$H380,収穫記録!$B:$B,"&gt;="&amp;$I$3,収穫記録!$B:$B,"&lt;="&amp;$I$4)
/_xlfn.UNIQUE(_xlfn._xlws.FILTER($G:$G,$F:$F=$I$7))
/IF($I$8="総計",1,$J380/10)
),0)</f>
        <v/>
      </c>
      <c r="U380" s="58" t="str" cm="1">
        <f t="array" ref="U380">IFERROR(
IF(OR(U$11="",$H380=""),"",
SUMIFS(収穫記録!$P:$P,収穫記録!$D:$D,U$11,収穫記録!$I:$I,$I$5,収穫記録!$J:$J,$I$6,収穫記録!$F:$F,$H380,収穫記録!$B:$B,"&gt;="&amp;$I$3,収穫記録!$B:$B,"&lt;="&amp;$I$4)
/_xlfn.UNIQUE(_xlfn._xlws.FILTER($G:$G,$F:$F=$I$7))
/IF($I$8="総計",1,$J380/10)
),0)</f>
        <v/>
      </c>
      <c r="V380" s="58" t="str" cm="1">
        <f t="array" ref="V380">IFERROR(
IF(OR(V$11="",$H380=""),"",
SUMIFS(収穫記録!$P:$P,収穫記録!$D:$D,V$11,収穫記録!$I:$I,$I$5,収穫記録!$J:$J,$I$6,収穫記録!$F:$F,$H380,収穫記録!$B:$B,"&gt;="&amp;$I$3,収穫記録!$B:$B,"&lt;="&amp;$I$4)
/_xlfn.UNIQUE(_xlfn._xlws.FILTER($G:$G,$F:$F=$I$7))
/IF($I$8="総計",1,$J380/10)
),0)</f>
        <v/>
      </c>
      <c r="W380" s="58" t="str" cm="1">
        <f t="array" ref="W380">IFERROR(
IF(OR(W$11="",$H380=""),"",
SUMIFS(収穫記録!$P:$P,収穫記録!$D:$D,W$11,収穫記録!$I:$I,$I$5,収穫記録!$J:$J,$I$6,収穫記録!$F:$F,$H380,収穫記録!$B:$B,"&gt;="&amp;$I$3,収穫記録!$B:$B,"&lt;="&amp;$I$4)
/_xlfn.UNIQUE(_xlfn._xlws.FILTER($G:$G,$F:$F=$I$7))
/IF($I$8="総計",1,$J380/10)
),0)</f>
        <v/>
      </c>
    </row>
    <row r="381" spans="8:23">
      <c r="H381" s="27"/>
      <c r="I381" s="30"/>
      <c r="J381" s="57"/>
      <c r="K381" s="46" t="str">
        <f t="shared" si="5"/>
        <v/>
      </c>
      <c r="L381" s="47" cm="1">
        <f t="array" ref="L381">IFERROR(
IF(OR(L$11="",$H381=""),"",
SUMIFS(収穫記録!$P:$P,収穫記録!$D:$D,L$11,収穫記録!$I:$I,$I$5,収穫記録!$J:$J,$I$6,収穫記録!$F:$F,$H381,収穫記録!$B:$B,"&gt;="&amp;$I$3,収穫記録!$B:$B,"&lt;="&amp;$I$4)
/_xlfn.UNIQUE(_xlfn._xlws.FILTER($G:$G,$F:$F=$I$7))
/IF($I$8="総計",1,$J381/10)
),0)</f>
        <v>0</v>
      </c>
      <c r="M381" s="58" t="str" cm="1">
        <f t="array" ref="M381">IFERROR(
IF(OR(M$11="",$H381=""),"",
SUMIFS(収穫記録!$P:$P,収穫記録!$D:$D,M$11,収穫記録!$I:$I,$I$5,収穫記録!$J:$J,$I$6,収穫記録!$F:$F,$H381,収穫記録!$B:$B,"&gt;="&amp;$I$3,収穫記録!$B:$B,"&lt;="&amp;$I$4)
/_xlfn.UNIQUE(_xlfn._xlws.FILTER($G:$G,$F:$F=$I$7))
/IF($I$8="総計",1,$J381/10)
),0)</f>
        <v/>
      </c>
      <c r="N381" s="58" t="str" cm="1">
        <f t="array" ref="N381">IFERROR(
IF(OR(N$11="",$H381=""),"",
SUMIFS(収穫記録!$P:$P,収穫記録!$D:$D,N$11,収穫記録!$I:$I,$I$5,収穫記録!$J:$J,$I$6,収穫記録!$F:$F,$H381,収穫記録!$B:$B,"&gt;="&amp;$I$3,収穫記録!$B:$B,"&lt;="&amp;$I$4)
/_xlfn.UNIQUE(_xlfn._xlws.FILTER($G:$G,$F:$F=$I$7))
/IF($I$8="総計",1,$J381/10)
),0)</f>
        <v/>
      </c>
      <c r="O381" s="58" t="str" cm="1">
        <f t="array" ref="O381">IFERROR(
IF(OR(O$11="",$H381=""),"",
SUMIFS(収穫記録!$P:$P,収穫記録!$D:$D,O$11,収穫記録!$I:$I,$I$5,収穫記録!$J:$J,$I$6,収穫記録!$F:$F,$H381,収穫記録!$B:$B,"&gt;="&amp;$I$3,収穫記録!$B:$B,"&lt;="&amp;$I$4)
/_xlfn.UNIQUE(_xlfn._xlws.FILTER($G:$G,$F:$F=$I$7))
/IF($I$8="総計",1,$J381/10)
),0)</f>
        <v/>
      </c>
      <c r="P381" s="58" t="str" cm="1">
        <f t="array" ref="P381">IFERROR(
IF(OR(P$11="",$H381=""),"",
SUMIFS(収穫記録!$P:$P,収穫記録!$D:$D,P$11,収穫記録!$I:$I,$I$5,収穫記録!$J:$J,$I$6,収穫記録!$F:$F,$H381,収穫記録!$B:$B,"&gt;="&amp;$I$3,収穫記録!$B:$B,"&lt;="&amp;$I$4)
/_xlfn.UNIQUE(_xlfn._xlws.FILTER($G:$G,$F:$F=$I$7))
/IF($I$8="総計",1,$J381/10)
),0)</f>
        <v/>
      </c>
      <c r="Q381" s="58" t="str" cm="1">
        <f t="array" ref="Q381">IFERROR(
IF(OR(Q$11="",$H381=""),"",
SUMIFS(収穫記録!$P:$P,収穫記録!$D:$D,Q$11,収穫記録!$I:$I,$I$5,収穫記録!$J:$J,$I$6,収穫記録!$F:$F,$H381,収穫記録!$B:$B,"&gt;="&amp;$I$3,収穫記録!$B:$B,"&lt;="&amp;$I$4)
/_xlfn.UNIQUE(_xlfn._xlws.FILTER($G:$G,$F:$F=$I$7))
/IF($I$8="総計",1,$J381/10)
),0)</f>
        <v/>
      </c>
      <c r="R381" s="58" t="str" cm="1">
        <f t="array" ref="R381">IFERROR(
IF(OR(R$11="",$H381=""),"",
SUMIFS(収穫記録!$P:$P,収穫記録!$D:$D,R$11,収穫記録!$I:$I,$I$5,収穫記録!$J:$J,$I$6,収穫記録!$F:$F,$H381,収穫記録!$B:$B,"&gt;="&amp;$I$3,収穫記録!$B:$B,"&lt;="&amp;$I$4)
/_xlfn.UNIQUE(_xlfn._xlws.FILTER($G:$G,$F:$F=$I$7))
/IF($I$8="総計",1,$J381/10)
),0)</f>
        <v/>
      </c>
      <c r="S381" s="58" t="str" cm="1">
        <f t="array" ref="S381">IFERROR(
IF(OR(S$11="",$H381=""),"",
SUMIFS(収穫記録!$P:$P,収穫記録!$D:$D,S$11,収穫記録!$I:$I,$I$5,収穫記録!$J:$J,$I$6,収穫記録!$F:$F,$H381,収穫記録!$B:$B,"&gt;="&amp;$I$3,収穫記録!$B:$B,"&lt;="&amp;$I$4)
/_xlfn.UNIQUE(_xlfn._xlws.FILTER($G:$G,$F:$F=$I$7))
/IF($I$8="総計",1,$J381/10)
),0)</f>
        <v/>
      </c>
      <c r="T381" s="58" t="str" cm="1">
        <f t="array" ref="T381">IFERROR(
IF(OR(T$11="",$H381=""),"",
SUMIFS(収穫記録!$P:$P,収穫記録!$D:$D,T$11,収穫記録!$I:$I,$I$5,収穫記録!$J:$J,$I$6,収穫記録!$F:$F,$H381,収穫記録!$B:$B,"&gt;="&amp;$I$3,収穫記録!$B:$B,"&lt;="&amp;$I$4)
/_xlfn.UNIQUE(_xlfn._xlws.FILTER($G:$G,$F:$F=$I$7))
/IF($I$8="総計",1,$J381/10)
),0)</f>
        <v/>
      </c>
      <c r="U381" s="58" t="str" cm="1">
        <f t="array" ref="U381">IFERROR(
IF(OR(U$11="",$H381=""),"",
SUMIFS(収穫記録!$P:$P,収穫記録!$D:$D,U$11,収穫記録!$I:$I,$I$5,収穫記録!$J:$J,$I$6,収穫記録!$F:$F,$H381,収穫記録!$B:$B,"&gt;="&amp;$I$3,収穫記録!$B:$B,"&lt;="&amp;$I$4)
/_xlfn.UNIQUE(_xlfn._xlws.FILTER($G:$G,$F:$F=$I$7))
/IF($I$8="総計",1,$J381/10)
),0)</f>
        <v/>
      </c>
      <c r="V381" s="58" t="str" cm="1">
        <f t="array" ref="V381">IFERROR(
IF(OR(V$11="",$H381=""),"",
SUMIFS(収穫記録!$P:$P,収穫記録!$D:$D,V$11,収穫記録!$I:$I,$I$5,収穫記録!$J:$J,$I$6,収穫記録!$F:$F,$H381,収穫記録!$B:$B,"&gt;="&amp;$I$3,収穫記録!$B:$B,"&lt;="&amp;$I$4)
/_xlfn.UNIQUE(_xlfn._xlws.FILTER($G:$G,$F:$F=$I$7))
/IF($I$8="総計",1,$J381/10)
),0)</f>
        <v/>
      </c>
      <c r="W381" s="58" t="str" cm="1">
        <f t="array" ref="W381">IFERROR(
IF(OR(W$11="",$H381=""),"",
SUMIFS(収穫記録!$P:$P,収穫記録!$D:$D,W$11,収穫記録!$I:$I,$I$5,収穫記録!$J:$J,$I$6,収穫記録!$F:$F,$H381,収穫記録!$B:$B,"&gt;="&amp;$I$3,収穫記録!$B:$B,"&lt;="&amp;$I$4)
/_xlfn.UNIQUE(_xlfn._xlws.FILTER($G:$G,$F:$F=$I$7))
/IF($I$8="総計",1,$J381/10)
),0)</f>
        <v/>
      </c>
    </row>
    <row r="382" spans="8:23">
      <c r="H382" s="27"/>
      <c r="I382" s="30"/>
      <c r="J382" s="57"/>
      <c r="K382" s="46" t="str">
        <f t="shared" si="5"/>
        <v/>
      </c>
      <c r="L382" s="47" cm="1">
        <f t="array" ref="L382">IFERROR(
IF(OR(L$11="",$H382=""),"",
SUMIFS(収穫記録!$P:$P,収穫記録!$D:$D,L$11,収穫記録!$I:$I,$I$5,収穫記録!$J:$J,$I$6,収穫記録!$F:$F,$H382,収穫記録!$B:$B,"&gt;="&amp;$I$3,収穫記録!$B:$B,"&lt;="&amp;$I$4)
/_xlfn.UNIQUE(_xlfn._xlws.FILTER($G:$G,$F:$F=$I$7))
/IF($I$8="総計",1,$J382/10)
),0)</f>
        <v>0</v>
      </c>
      <c r="M382" s="58" t="str" cm="1">
        <f t="array" ref="M382">IFERROR(
IF(OR(M$11="",$H382=""),"",
SUMIFS(収穫記録!$P:$P,収穫記録!$D:$D,M$11,収穫記録!$I:$I,$I$5,収穫記録!$J:$J,$I$6,収穫記録!$F:$F,$H382,収穫記録!$B:$B,"&gt;="&amp;$I$3,収穫記録!$B:$B,"&lt;="&amp;$I$4)
/_xlfn.UNIQUE(_xlfn._xlws.FILTER($G:$G,$F:$F=$I$7))
/IF($I$8="総計",1,$J382/10)
),0)</f>
        <v/>
      </c>
      <c r="N382" s="58" t="str" cm="1">
        <f t="array" ref="N382">IFERROR(
IF(OR(N$11="",$H382=""),"",
SUMIFS(収穫記録!$P:$P,収穫記録!$D:$D,N$11,収穫記録!$I:$I,$I$5,収穫記録!$J:$J,$I$6,収穫記録!$F:$F,$H382,収穫記録!$B:$B,"&gt;="&amp;$I$3,収穫記録!$B:$B,"&lt;="&amp;$I$4)
/_xlfn.UNIQUE(_xlfn._xlws.FILTER($G:$G,$F:$F=$I$7))
/IF($I$8="総計",1,$J382/10)
),0)</f>
        <v/>
      </c>
      <c r="O382" s="58" t="str" cm="1">
        <f t="array" ref="O382">IFERROR(
IF(OR(O$11="",$H382=""),"",
SUMIFS(収穫記録!$P:$P,収穫記録!$D:$D,O$11,収穫記録!$I:$I,$I$5,収穫記録!$J:$J,$I$6,収穫記録!$F:$F,$H382,収穫記録!$B:$B,"&gt;="&amp;$I$3,収穫記録!$B:$B,"&lt;="&amp;$I$4)
/_xlfn.UNIQUE(_xlfn._xlws.FILTER($G:$G,$F:$F=$I$7))
/IF($I$8="総計",1,$J382/10)
),0)</f>
        <v/>
      </c>
      <c r="P382" s="58" t="str" cm="1">
        <f t="array" ref="P382">IFERROR(
IF(OR(P$11="",$H382=""),"",
SUMIFS(収穫記録!$P:$P,収穫記録!$D:$D,P$11,収穫記録!$I:$I,$I$5,収穫記録!$J:$J,$I$6,収穫記録!$F:$F,$H382,収穫記録!$B:$B,"&gt;="&amp;$I$3,収穫記録!$B:$B,"&lt;="&amp;$I$4)
/_xlfn.UNIQUE(_xlfn._xlws.FILTER($G:$G,$F:$F=$I$7))
/IF($I$8="総計",1,$J382/10)
),0)</f>
        <v/>
      </c>
      <c r="Q382" s="58" t="str" cm="1">
        <f t="array" ref="Q382">IFERROR(
IF(OR(Q$11="",$H382=""),"",
SUMIFS(収穫記録!$P:$P,収穫記録!$D:$D,Q$11,収穫記録!$I:$I,$I$5,収穫記録!$J:$J,$I$6,収穫記録!$F:$F,$H382,収穫記録!$B:$B,"&gt;="&amp;$I$3,収穫記録!$B:$B,"&lt;="&amp;$I$4)
/_xlfn.UNIQUE(_xlfn._xlws.FILTER($G:$G,$F:$F=$I$7))
/IF($I$8="総計",1,$J382/10)
),0)</f>
        <v/>
      </c>
      <c r="R382" s="58" t="str" cm="1">
        <f t="array" ref="R382">IFERROR(
IF(OR(R$11="",$H382=""),"",
SUMIFS(収穫記録!$P:$P,収穫記録!$D:$D,R$11,収穫記録!$I:$I,$I$5,収穫記録!$J:$J,$I$6,収穫記録!$F:$F,$H382,収穫記録!$B:$B,"&gt;="&amp;$I$3,収穫記録!$B:$B,"&lt;="&amp;$I$4)
/_xlfn.UNIQUE(_xlfn._xlws.FILTER($G:$G,$F:$F=$I$7))
/IF($I$8="総計",1,$J382/10)
),0)</f>
        <v/>
      </c>
      <c r="S382" s="58" t="str" cm="1">
        <f t="array" ref="S382">IFERROR(
IF(OR(S$11="",$H382=""),"",
SUMIFS(収穫記録!$P:$P,収穫記録!$D:$D,S$11,収穫記録!$I:$I,$I$5,収穫記録!$J:$J,$I$6,収穫記録!$F:$F,$H382,収穫記録!$B:$B,"&gt;="&amp;$I$3,収穫記録!$B:$B,"&lt;="&amp;$I$4)
/_xlfn.UNIQUE(_xlfn._xlws.FILTER($G:$G,$F:$F=$I$7))
/IF($I$8="総計",1,$J382/10)
),0)</f>
        <v/>
      </c>
      <c r="T382" s="58" t="str" cm="1">
        <f t="array" ref="T382">IFERROR(
IF(OR(T$11="",$H382=""),"",
SUMIFS(収穫記録!$P:$P,収穫記録!$D:$D,T$11,収穫記録!$I:$I,$I$5,収穫記録!$J:$J,$I$6,収穫記録!$F:$F,$H382,収穫記録!$B:$B,"&gt;="&amp;$I$3,収穫記録!$B:$B,"&lt;="&amp;$I$4)
/_xlfn.UNIQUE(_xlfn._xlws.FILTER($G:$G,$F:$F=$I$7))
/IF($I$8="総計",1,$J382/10)
),0)</f>
        <v/>
      </c>
      <c r="U382" s="58" t="str" cm="1">
        <f t="array" ref="U382">IFERROR(
IF(OR(U$11="",$H382=""),"",
SUMIFS(収穫記録!$P:$P,収穫記録!$D:$D,U$11,収穫記録!$I:$I,$I$5,収穫記録!$J:$J,$I$6,収穫記録!$F:$F,$H382,収穫記録!$B:$B,"&gt;="&amp;$I$3,収穫記録!$B:$B,"&lt;="&amp;$I$4)
/_xlfn.UNIQUE(_xlfn._xlws.FILTER($G:$G,$F:$F=$I$7))
/IF($I$8="総計",1,$J382/10)
),0)</f>
        <v/>
      </c>
      <c r="V382" s="58" t="str" cm="1">
        <f t="array" ref="V382">IFERROR(
IF(OR(V$11="",$H382=""),"",
SUMIFS(収穫記録!$P:$P,収穫記録!$D:$D,V$11,収穫記録!$I:$I,$I$5,収穫記録!$J:$J,$I$6,収穫記録!$F:$F,$H382,収穫記録!$B:$B,"&gt;="&amp;$I$3,収穫記録!$B:$B,"&lt;="&amp;$I$4)
/_xlfn.UNIQUE(_xlfn._xlws.FILTER($G:$G,$F:$F=$I$7))
/IF($I$8="総計",1,$J382/10)
),0)</f>
        <v/>
      </c>
      <c r="W382" s="58" t="str" cm="1">
        <f t="array" ref="W382">IFERROR(
IF(OR(W$11="",$H382=""),"",
SUMIFS(収穫記録!$P:$P,収穫記録!$D:$D,W$11,収穫記録!$I:$I,$I$5,収穫記録!$J:$J,$I$6,収穫記録!$F:$F,$H382,収穫記録!$B:$B,"&gt;="&amp;$I$3,収穫記録!$B:$B,"&lt;="&amp;$I$4)
/_xlfn.UNIQUE(_xlfn._xlws.FILTER($G:$G,$F:$F=$I$7))
/IF($I$8="総計",1,$J382/10)
),0)</f>
        <v/>
      </c>
    </row>
    <row r="383" spans="8:23">
      <c r="H383" s="27"/>
      <c r="I383" s="30"/>
      <c r="J383" s="57"/>
      <c r="K383" s="46" t="str">
        <f t="shared" si="5"/>
        <v/>
      </c>
      <c r="L383" s="47" cm="1">
        <f t="array" ref="L383">IFERROR(
IF(OR(L$11="",$H383=""),"",
SUMIFS(収穫記録!$P:$P,収穫記録!$D:$D,L$11,収穫記録!$I:$I,$I$5,収穫記録!$J:$J,$I$6,収穫記録!$F:$F,$H383,収穫記録!$B:$B,"&gt;="&amp;$I$3,収穫記録!$B:$B,"&lt;="&amp;$I$4)
/_xlfn.UNIQUE(_xlfn._xlws.FILTER($G:$G,$F:$F=$I$7))
/IF($I$8="総計",1,$J383/10)
),0)</f>
        <v>0</v>
      </c>
      <c r="M383" s="58" t="str" cm="1">
        <f t="array" ref="M383">IFERROR(
IF(OR(M$11="",$H383=""),"",
SUMIFS(収穫記録!$P:$P,収穫記録!$D:$D,M$11,収穫記録!$I:$I,$I$5,収穫記録!$J:$J,$I$6,収穫記録!$F:$F,$H383,収穫記録!$B:$B,"&gt;="&amp;$I$3,収穫記録!$B:$B,"&lt;="&amp;$I$4)
/_xlfn.UNIQUE(_xlfn._xlws.FILTER($G:$G,$F:$F=$I$7))
/IF($I$8="総計",1,$J383/10)
),0)</f>
        <v/>
      </c>
      <c r="N383" s="58" t="str" cm="1">
        <f t="array" ref="N383">IFERROR(
IF(OR(N$11="",$H383=""),"",
SUMIFS(収穫記録!$P:$P,収穫記録!$D:$D,N$11,収穫記録!$I:$I,$I$5,収穫記録!$J:$J,$I$6,収穫記録!$F:$F,$H383,収穫記録!$B:$B,"&gt;="&amp;$I$3,収穫記録!$B:$B,"&lt;="&amp;$I$4)
/_xlfn.UNIQUE(_xlfn._xlws.FILTER($G:$G,$F:$F=$I$7))
/IF($I$8="総計",1,$J383/10)
),0)</f>
        <v/>
      </c>
      <c r="O383" s="58" t="str" cm="1">
        <f t="array" ref="O383">IFERROR(
IF(OR(O$11="",$H383=""),"",
SUMIFS(収穫記録!$P:$P,収穫記録!$D:$D,O$11,収穫記録!$I:$I,$I$5,収穫記録!$J:$J,$I$6,収穫記録!$F:$F,$H383,収穫記録!$B:$B,"&gt;="&amp;$I$3,収穫記録!$B:$B,"&lt;="&amp;$I$4)
/_xlfn.UNIQUE(_xlfn._xlws.FILTER($G:$G,$F:$F=$I$7))
/IF($I$8="総計",1,$J383/10)
),0)</f>
        <v/>
      </c>
      <c r="P383" s="58" t="str" cm="1">
        <f t="array" ref="P383">IFERROR(
IF(OR(P$11="",$H383=""),"",
SUMIFS(収穫記録!$P:$P,収穫記録!$D:$D,P$11,収穫記録!$I:$I,$I$5,収穫記録!$J:$J,$I$6,収穫記録!$F:$F,$H383,収穫記録!$B:$B,"&gt;="&amp;$I$3,収穫記録!$B:$B,"&lt;="&amp;$I$4)
/_xlfn.UNIQUE(_xlfn._xlws.FILTER($G:$G,$F:$F=$I$7))
/IF($I$8="総計",1,$J383/10)
),0)</f>
        <v/>
      </c>
      <c r="Q383" s="58" t="str" cm="1">
        <f t="array" ref="Q383">IFERROR(
IF(OR(Q$11="",$H383=""),"",
SUMIFS(収穫記録!$P:$P,収穫記録!$D:$D,Q$11,収穫記録!$I:$I,$I$5,収穫記録!$J:$J,$I$6,収穫記録!$F:$F,$H383,収穫記録!$B:$B,"&gt;="&amp;$I$3,収穫記録!$B:$B,"&lt;="&amp;$I$4)
/_xlfn.UNIQUE(_xlfn._xlws.FILTER($G:$G,$F:$F=$I$7))
/IF($I$8="総計",1,$J383/10)
),0)</f>
        <v/>
      </c>
      <c r="R383" s="58" t="str" cm="1">
        <f t="array" ref="R383">IFERROR(
IF(OR(R$11="",$H383=""),"",
SUMIFS(収穫記録!$P:$P,収穫記録!$D:$D,R$11,収穫記録!$I:$I,$I$5,収穫記録!$J:$J,$I$6,収穫記録!$F:$F,$H383,収穫記録!$B:$B,"&gt;="&amp;$I$3,収穫記録!$B:$B,"&lt;="&amp;$I$4)
/_xlfn.UNIQUE(_xlfn._xlws.FILTER($G:$G,$F:$F=$I$7))
/IF($I$8="総計",1,$J383/10)
),0)</f>
        <v/>
      </c>
      <c r="S383" s="58" t="str" cm="1">
        <f t="array" ref="S383">IFERROR(
IF(OR(S$11="",$H383=""),"",
SUMIFS(収穫記録!$P:$P,収穫記録!$D:$D,S$11,収穫記録!$I:$I,$I$5,収穫記録!$J:$J,$I$6,収穫記録!$F:$F,$H383,収穫記録!$B:$B,"&gt;="&amp;$I$3,収穫記録!$B:$B,"&lt;="&amp;$I$4)
/_xlfn.UNIQUE(_xlfn._xlws.FILTER($G:$G,$F:$F=$I$7))
/IF($I$8="総計",1,$J383/10)
),0)</f>
        <v/>
      </c>
      <c r="T383" s="58" t="str" cm="1">
        <f t="array" ref="T383">IFERROR(
IF(OR(T$11="",$H383=""),"",
SUMIFS(収穫記録!$P:$P,収穫記録!$D:$D,T$11,収穫記録!$I:$I,$I$5,収穫記録!$J:$J,$I$6,収穫記録!$F:$F,$H383,収穫記録!$B:$B,"&gt;="&amp;$I$3,収穫記録!$B:$B,"&lt;="&amp;$I$4)
/_xlfn.UNIQUE(_xlfn._xlws.FILTER($G:$G,$F:$F=$I$7))
/IF($I$8="総計",1,$J383/10)
),0)</f>
        <v/>
      </c>
      <c r="U383" s="58" t="str" cm="1">
        <f t="array" ref="U383">IFERROR(
IF(OR(U$11="",$H383=""),"",
SUMIFS(収穫記録!$P:$P,収穫記録!$D:$D,U$11,収穫記録!$I:$I,$I$5,収穫記録!$J:$J,$I$6,収穫記録!$F:$F,$H383,収穫記録!$B:$B,"&gt;="&amp;$I$3,収穫記録!$B:$B,"&lt;="&amp;$I$4)
/_xlfn.UNIQUE(_xlfn._xlws.FILTER($G:$G,$F:$F=$I$7))
/IF($I$8="総計",1,$J383/10)
),0)</f>
        <v/>
      </c>
      <c r="V383" s="58" t="str" cm="1">
        <f t="array" ref="V383">IFERROR(
IF(OR(V$11="",$H383=""),"",
SUMIFS(収穫記録!$P:$P,収穫記録!$D:$D,V$11,収穫記録!$I:$I,$I$5,収穫記録!$J:$J,$I$6,収穫記録!$F:$F,$H383,収穫記録!$B:$B,"&gt;="&amp;$I$3,収穫記録!$B:$B,"&lt;="&amp;$I$4)
/_xlfn.UNIQUE(_xlfn._xlws.FILTER($G:$G,$F:$F=$I$7))
/IF($I$8="総計",1,$J383/10)
),0)</f>
        <v/>
      </c>
      <c r="W383" s="58" t="str" cm="1">
        <f t="array" ref="W383">IFERROR(
IF(OR(W$11="",$H383=""),"",
SUMIFS(収穫記録!$P:$P,収穫記録!$D:$D,W$11,収穫記録!$I:$I,$I$5,収穫記録!$J:$J,$I$6,収穫記録!$F:$F,$H383,収穫記録!$B:$B,"&gt;="&amp;$I$3,収穫記録!$B:$B,"&lt;="&amp;$I$4)
/_xlfn.UNIQUE(_xlfn._xlws.FILTER($G:$G,$F:$F=$I$7))
/IF($I$8="総計",1,$J383/10)
),0)</f>
        <v/>
      </c>
    </row>
    <row r="384" spans="8:23">
      <c r="H384" s="27"/>
      <c r="I384" s="30"/>
      <c r="J384" s="57"/>
      <c r="K384" s="46" t="str">
        <f t="shared" si="5"/>
        <v/>
      </c>
      <c r="L384" s="47" cm="1">
        <f t="array" ref="L384">IFERROR(
IF(OR(L$11="",$H384=""),"",
SUMIFS(収穫記録!$P:$P,収穫記録!$D:$D,L$11,収穫記録!$I:$I,$I$5,収穫記録!$J:$J,$I$6,収穫記録!$F:$F,$H384,収穫記録!$B:$B,"&gt;="&amp;$I$3,収穫記録!$B:$B,"&lt;="&amp;$I$4)
/_xlfn.UNIQUE(_xlfn._xlws.FILTER($G:$G,$F:$F=$I$7))
/IF($I$8="総計",1,$J384/10)
),0)</f>
        <v>0</v>
      </c>
      <c r="M384" s="58" t="str" cm="1">
        <f t="array" ref="M384">IFERROR(
IF(OR(M$11="",$H384=""),"",
SUMIFS(収穫記録!$P:$P,収穫記録!$D:$D,M$11,収穫記録!$I:$I,$I$5,収穫記録!$J:$J,$I$6,収穫記録!$F:$F,$H384,収穫記録!$B:$B,"&gt;="&amp;$I$3,収穫記録!$B:$B,"&lt;="&amp;$I$4)
/_xlfn.UNIQUE(_xlfn._xlws.FILTER($G:$G,$F:$F=$I$7))
/IF($I$8="総計",1,$J384/10)
),0)</f>
        <v/>
      </c>
      <c r="N384" s="58" t="str" cm="1">
        <f t="array" ref="N384">IFERROR(
IF(OR(N$11="",$H384=""),"",
SUMIFS(収穫記録!$P:$P,収穫記録!$D:$D,N$11,収穫記録!$I:$I,$I$5,収穫記録!$J:$J,$I$6,収穫記録!$F:$F,$H384,収穫記録!$B:$B,"&gt;="&amp;$I$3,収穫記録!$B:$B,"&lt;="&amp;$I$4)
/_xlfn.UNIQUE(_xlfn._xlws.FILTER($G:$G,$F:$F=$I$7))
/IF($I$8="総計",1,$J384/10)
),0)</f>
        <v/>
      </c>
      <c r="O384" s="58" t="str" cm="1">
        <f t="array" ref="O384">IFERROR(
IF(OR(O$11="",$H384=""),"",
SUMIFS(収穫記録!$P:$P,収穫記録!$D:$D,O$11,収穫記録!$I:$I,$I$5,収穫記録!$J:$J,$I$6,収穫記録!$F:$F,$H384,収穫記録!$B:$B,"&gt;="&amp;$I$3,収穫記録!$B:$B,"&lt;="&amp;$I$4)
/_xlfn.UNIQUE(_xlfn._xlws.FILTER($G:$G,$F:$F=$I$7))
/IF($I$8="総計",1,$J384/10)
),0)</f>
        <v/>
      </c>
      <c r="P384" s="58" t="str" cm="1">
        <f t="array" ref="P384">IFERROR(
IF(OR(P$11="",$H384=""),"",
SUMIFS(収穫記録!$P:$P,収穫記録!$D:$D,P$11,収穫記録!$I:$I,$I$5,収穫記録!$J:$J,$I$6,収穫記録!$F:$F,$H384,収穫記録!$B:$B,"&gt;="&amp;$I$3,収穫記録!$B:$B,"&lt;="&amp;$I$4)
/_xlfn.UNIQUE(_xlfn._xlws.FILTER($G:$G,$F:$F=$I$7))
/IF($I$8="総計",1,$J384/10)
),0)</f>
        <v/>
      </c>
      <c r="Q384" s="58" t="str" cm="1">
        <f t="array" ref="Q384">IFERROR(
IF(OR(Q$11="",$H384=""),"",
SUMIFS(収穫記録!$P:$P,収穫記録!$D:$D,Q$11,収穫記録!$I:$I,$I$5,収穫記録!$J:$J,$I$6,収穫記録!$F:$F,$H384,収穫記録!$B:$B,"&gt;="&amp;$I$3,収穫記録!$B:$B,"&lt;="&amp;$I$4)
/_xlfn.UNIQUE(_xlfn._xlws.FILTER($G:$G,$F:$F=$I$7))
/IF($I$8="総計",1,$J384/10)
),0)</f>
        <v/>
      </c>
      <c r="R384" s="58" t="str" cm="1">
        <f t="array" ref="R384">IFERROR(
IF(OR(R$11="",$H384=""),"",
SUMIFS(収穫記録!$P:$P,収穫記録!$D:$D,R$11,収穫記録!$I:$I,$I$5,収穫記録!$J:$J,$I$6,収穫記録!$F:$F,$H384,収穫記録!$B:$B,"&gt;="&amp;$I$3,収穫記録!$B:$B,"&lt;="&amp;$I$4)
/_xlfn.UNIQUE(_xlfn._xlws.FILTER($G:$G,$F:$F=$I$7))
/IF($I$8="総計",1,$J384/10)
),0)</f>
        <v/>
      </c>
      <c r="S384" s="58" t="str" cm="1">
        <f t="array" ref="S384">IFERROR(
IF(OR(S$11="",$H384=""),"",
SUMIFS(収穫記録!$P:$P,収穫記録!$D:$D,S$11,収穫記録!$I:$I,$I$5,収穫記録!$J:$J,$I$6,収穫記録!$F:$F,$H384,収穫記録!$B:$B,"&gt;="&amp;$I$3,収穫記録!$B:$B,"&lt;="&amp;$I$4)
/_xlfn.UNIQUE(_xlfn._xlws.FILTER($G:$G,$F:$F=$I$7))
/IF($I$8="総計",1,$J384/10)
),0)</f>
        <v/>
      </c>
      <c r="T384" s="58" t="str" cm="1">
        <f t="array" ref="T384">IFERROR(
IF(OR(T$11="",$H384=""),"",
SUMIFS(収穫記録!$P:$P,収穫記録!$D:$D,T$11,収穫記録!$I:$I,$I$5,収穫記録!$J:$J,$I$6,収穫記録!$F:$F,$H384,収穫記録!$B:$B,"&gt;="&amp;$I$3,収穫記録!$B:$B,"&lt;="&amp;$I$4)
/_xlfn.UNIQUE(_xlfn._xlws.FILTER($G:$G,$F:$F=$I$7))
/IF($I$8="総計",1,$J384/10)
),0)</f>
        <v/>
      </c>
      <c r="U384" s="58" t="str" cm="1">
        <f t="array" ref="U384">IFERROR(
IF(OR(U$11="",$H384=""),"",
SUMIFS(収穫記録!$P:$P,収穫記録!$D:$D,U$11,収穫記録!$I:$I,$I$5,収穫記録!$J:$J,$I$6,収穫記録!$F:$F,$H384,収穫記録!$B:$B,"&gt;="&amp;$I$3,収穫記録!$B:$B,"&lt;="&amp;$I$4)
/_xlfn.UNIQUE(_xlfn._xlws.FILTER($G:$G,$F:$F=$I$7))
/IF($I$8="総計",1,$J384/10)
),0)</f>
        <v/>
      </c>
      <c r="V384" s="58" t="str" cm="1">
        <f t="array" ref="V384">IFERROR(
IF(OR(V$11="",$H384=""),"",
SUMIFS(収穫記録!$P:$P,収穫記録!$D:$D,V$11,収穫記録!$I:$I,$I$5,収穫記録!$J:$J,$I$6,収穫記録!$F:$F,$H384,収穫記録!$B:$B,"&gt;="&amp;$I$3,収穫記録!$B:$B,"&lt;="&amp;$I$4)
/_xlfn.UNIQUE(_xlfn._xlws.FILTER($G:$G,$F:$F=$I$7))
/IF($I$8="総計",1,$J384/10)
),0)</f>
        <v/>
      </c>
      <c r="W384" s="58" t="str" cm="1">
        <f t="array" ref="W384">IFERROR(
IF(OR(W$11="",$H384=""),"",
SUMIFS(収穫記録!$P:$P,収穫記録!$D:$D,W$11,収穫記録!$I:$I,$I$5,収穫記録!$J:$J,$I$6,収穫記録!$F:$F,$H384,収穫記録!$B:$B,"&gt;="&amp;$I$3,収穫記録!$B:$B,"&lt;="&amp;$I$4)
/_xlfn.UNIQUE(_xlfn._xlws.FILTER($G:$G,$F:$F=$I$7))
/IF($I$8="総計",1,$J384/10)
),0)</f>
        <v/>
      </c>
    </row>
    <row r="385" spans="8:23">
      <c r="H385" s="27"/>
      <c r="I385" s="30"/>
      <c r="J385" s="57"/>
      <c r="K385" s="46" t="str">
        <f t="shared" si="5"/>
        <v/>
      </c>
      <c r="L385" s="47" cm="1">
        <f t="array" ref="L385">IFERROR(
IF(OR(L$11="",$H385=""),"",
SUMIFS(収穫記録!$P:$P,収穫記録!$D:$D,L$11,収穫記録!$I:$I,$I$5,収穫記録!$J:$J,$I$6,収穫記録!$F:$F,$H385,収穫記録!$B:$B,"&gt;="&amp;$I$3,収穫記録!$B:$B,"&lt;="&amp;$I$4)
/_xlfn.UNIQUE(_xlfn._xlws.FILTER($G:$G,$F:$F=$I$7))
/IF($I$8="総計",1,$J385/10)
),0)</f>
        <v>0</v>
      </c>
      <c r="M385" s="58" t="str" cm="1">
        <f t="array" ref="M385">IFERROR(
IF(OR(M$11="",$H385=""),"",
SUMIFS(収穫記録!$P:$P,収穫記録!$D:$D,M$11,収穫記録!$I:$I,$I$5,収穫記録!$J:$J,$I$6,収穫記録!$F:$F,$H385,収穫記録!$B:$B,"&gt;="&amp;$I$3,収穫記録!$B:$B,"&lt;="&amp;$I$4)
/_xlfn.UNIQUE(_xlfn._xlws.FILTER($G:$G,$F:$F=$I$7))
/IF($I$8="総計",1,$J385/10)
),0)</f>
        <v/>
      </c>
      <c r="N385" s="58" t="str" cm="1">
        <f t="array" ref="N385">IFERROR(
IF(OR(N$11="",$H385=""),"",
SUMIFS(収穫記録!$P:$P,収穫記録!$D:$D,N$11,収穫記録!$I:$I,$I$5,収穫記録!$J:$J,$I$6,収穫記録!$F:$F,$H385,収穫記録!$B:$B,"&gt;="&amp;$I$3,収穫記録!$B:$B,"&lt;="&amp;$I$4)
/_xlfn.UNIQUE(_xlfn._xlws.FILTER($G:$G,$F:$F=$I$7))
/IF($I$8="総計",1,$J385/10)
),0)</f>
        <v/>
      </c>
      <c r="O385" s="58" t="str" cm="1">
        <f t="array" ref="O385">IFERROR(
IF(OR(O$11="",$H385=""),"",
SUMIFS(収穫記録!$P:$P,収穫記録!$D:$D,O$11,収穫記録!$I:$I,$I$5,収穫記録!$J:$J,$I$6,収穫記録!$F:$F,$H385,収穫記録!$B:$B,"&gt;="&amp;$I$3,収穫記録!$B:$B,"&lt;="&amp;$I$4)
/_xlfn.UNIQUE(_xlfn._xlws.FILTER($G:$G,$F:$F=$I$7))
/IF($I$8="総計",1,$J385/10)
),0)</f>
        <v/>
      </c>
      <c r="P385" s="58" t="str" cm="1">
        <f t="array" ref="P385">IFERROR(
IF(OR(P$11="",$H385=""),"",
SUMIFS(収穫記録!$P:$P,収穫記録!$D:$D,P$11,収穫記録!$I:$I,$I$5,収穫記録!$J:$J,$I$6,収穫記録!$F:$F,$H385,収穫記録!$B:$B,"&gt;="&amp;$I$3,収穫記録!$B:$B,"&lt;="&amp;$I$4)
/_xlfn.UNIQUE(_xlfn._xlws.FILTER($G:$G,$F:$F=$I$7))
/IF($I$8="総計",1,$J385/10)
),0)</f>
        <v/>
      </c>
      <c r="Q385" s="58" t="str" cm="1">
        <f t="array" ref="Q385">IFERROR(
IF(OR(Q$11="",$H385=""),"",
SUMIFS(収穫記録!$P:$P,収穫記録!$D:$D,Q$11,収穫記録!$I:$I,$I$5,収穫記録!$J:$J,$I$6,収穫記録!$F:$F,$H385,収穫記録!$B:$B,"&gt;="&amp;$I$3,収穫記録!$B:$B,"&lt;="&amp;$I$4)
/_xlfn.UNIQUE(_xlfn._xlws.FILTER($G:$G,$F:$F=$I$7))
/IF($I$8="総計",1,$J385/10)
),0)</f>
        <v/>
      </c>
      <c r="R385" s="58" t="str" cm="1">
        <f t="array" ref="R385">IFERROR(
IF(OR(R$11="",$H385=""),"",
SUMIFS(収穫記録!$P:$P,収穫記録!$D:$D,R$11,収穫記録!$I:$I,$I$5,収穫記録!$J:$J,$I$6,収穫記録!$F:$F,$H385,収穫記録!$B:$B,"&gt;="&amp;$I$3,収穫記録!$B:$B,"&lt;="&amp;$I$4)
/_xlfn.UNIQUE(_xlfn._xlws.FILTER($G:$G,$F:$F=$I$7))
/IF($I$8="総計",1,$J385/10)
),0)</f>
        <v/>
      </c>
      <c r="S385" s="58" t="str" cm="1">
        <f t="array" ref="S385">IFERROR(
IF(OR(S$11="",$H385=""),"",
SUMIFS(収穫記録!$P:$P,収穫記録!$D:$D,S$11,収穫記録!$I:$I,$I$5,収穫記録!$J:$J,$I$6,収穫記録!$F:$F,$H385,収穫記録!$B:$B,"&gt;="&amp;$I$3,収穫記録!$B:$B,"&lt;="&amp;$I$4)
/_xlfn.UNIQUE(_xlfn._xlws.FILTER($G:$G,$F:$F=$I$7))
/IF($I$8="総計",1,$J385/10)
),0)</f>
        <v/>
      </c>
      <c r="T385" s="58" t="str" cm="1">
        <f t="array" ref="T385">IFERROR(
IF(OR(T$11="",$H385=""),"",
SUMIFS(収穫記録!$P:$P,収穫記録!$D:$D,T$11,収穫記録!$I:$I,$I$5,収穫記録!$J:$J,$I$6,収穫記録!$F:$F,$H385,収穫記録!$B:$B,"&gt;="&amp;$I$3,収穫記録!$B:$B,"&lt;="&amp;$I$4)
/_xlfn.UNIQUE(_xlfn._xlws.FILTER($G:$G,$F:$F=$I$7))
/IF($I$8="総計",1,$J385/10)
),0)</f>
        <v/>
      </c>
      <c r="U385" s="58" t="str" cm="1">
        <f t="array" ref="U385">IFERROR(
IF(OR(U$11="",$H385=""),"",
SUMIFS(収穫記録!$P:$P,収穫記録!$D:$D,U$11,収穫記録!$I:$I,$I$5,収穫記録!$J:$J,$I$6,収穫記録!$F:$F,$H385,収穫記録!$B:$B,"&gt;="&amp;$I$3,収穫記録!$B:$B,"&lt;="&amp;$I$4)
/_xlfn.UNIQUE(_xlfn._xlws.FILTER($G:$G,$F:$F=$I$7))
/IF($I$8="総計",1,$J385/10)
),0)</f>
        <v/>
      </c>
      <c r="V385" s="58" t="str" cm="1">
        <f t="array" ref="V385">IFERROR(
IF(OR(V$11="",$H385=""),"",
SUMIFS(収穫記録!$P:$P,収穫記録!$D:$D,V$11,収穫記録!$I:$I,$I$5,収穫記録!$J:$J,$I$6,収穫記録!$F:$F,$H385,収穫記録!$B:$B,"&gt;="&amp;$I$3,収穫記録!$B:$B,"&lt;="&amp;$I$4)
/_xlfn.UNIQUE(_xlfn._xlws.FILTER($G:$G,$F:$F=$I$7))
/IF($I$8="総計",1,$J385/10)
),0)</f>
        <v/>
      </c>
      <c r="W385" s="58" t="str" cm="1">
        <f t="array" ref="W385">IFERROR(
IF(OR(W$11="",$H385=""),"",
SUMIFS(収穫記録!$P:$P,収穫記録!$D:$D,W$11,収穫記録!$I:$I,$I$5,収穫記録!$J:$J,$I$6,収穫記録!$F:$F,$H385,収穫記録!$B:$B,"&gt;="&amp;$I$3,収穫記録!$B:$B,"&lt;="&amp;$I$4)
/_xlfn.UNIQUE(_xlfn._xlws.FILTER($G:$G,$F:$F=$I$7))
/IF($I$8="総計",1,$J385/10)
),0)</f>
        <v/>
      </c>
    </row>
    <row r="386" spans="8:23">
      <c r="H386" s="27"/>
      <c r="I386" s="30"/>
      <c r="J386" s="57"/>
      <c r="K386" s="46" t="str">
        <f t="shared" si="5"/>
        <v/>
      </c>
      <c r="L386" s="47" cm="1">
        <f t="array" ref="L386">IFERROR(
IF(OR(L$11="",$H386=""),"",
SUMIFS(収穫記録!$P:$P,収穫記録!$D:$D,L$11,収穫記録!$I:$I,$I$5,収穫記録!$J:$J,$I$6,収穫記録!$F:$F,$H386,収穫記録!$B:$B,"&gt;="&amp;$I$3,収穫記録!$B:$B,"&lt;="&amp;$I$4)
/_xlfn.UNIQUE(_xlfn._xlws.FILTER($G:$G,$F:$F=$I$7))
/IF($I$8="総計",1,$J386/10)
),0)</f>
        <v>0</v>
      </c>
      <c r="M386" s="58" t="str" cm="1">
        <f t="array" ref="M386">IFERROR(
IF(OR(M$11="",$H386=""),"",
SUMIFS(収穫記録!$P:$P,収穫記録!$D:$D,M$11,収穫記録!$I:$I,$I$5,収穫記録!$J:$J,$I$6,収穫記録!$F:$F,$H386,収穫記録!$B:$B,"&gt;="&amp;$I$3,収穫記録!$B:$B,"&lt;="&amp;$I$4)
/_xlfn.UNIQUE(_xlfn._xlws.FILTER($G:$G,$F:$F=$I$7))
/IF($I$8="総計",1,$J386/10)
),0)</f>
        <v/>
      </c>
      <c r="N386" s="58" t="str" cm="1">
        <f t="array" ref="N386">IFERROR(
IF(OR(N$11="",$H386=""),"",
SUMIFS(収穫記録!$P:$P,収穫記録!$D:$D,N$11,収穫記録!$I:$I,$I$5,収穫記録!$J:$J,$I$6,収穫記録!$F:$F,$H386,収穫記録!$B:$B,"&gt;="&amp;$I$3,収穫記録!$B:$B,"&lt;="&amp;$I$4)
/_xlfn.UNIQUE(_xlfn._xlws.FILTER($G:$G,$F:$F=$I$7))
/IF($I$8="総計",1,$J386/10)
),0)</f>
        <v/>
      </c>
      <c r="O386" s="58" t="str" cm="1">
        <f t="array" ref="O386">IFERROR(
IF(OR(O$11="",$H386=""),"",
SUMIFS(収穫記録!$P:$P,収穫記録!$D:$D,O$11,収穫記録!$I:$I,$I$5,収穫記録!$J:$J,$I$6,収穫記録!$F:$F,$H386,収穫記録!$B:$B,"&gt;="&amp;$I$3,収穫記録!$B:$B,"&lt;="&amp;$I$4)
/_xlfn.UNIQUE(_xlfn._xlws.FILTER($G:$G,$F:$F=$I$7))
/IF($I$8="総計",1,$J386/10)
),0)</f>
        <v/>
      </c>
      <c r="P386" s="58" t="str" cm="1">
        <f t="array" ref="P386">IFERROR(
IF(OR(P$11="",$H386=""),"",
SUMIFS(収穫記録!$P:$P,収穫記録!$D:$D,P$11,収穫記録!$I:$I,$I$5,収穫記録!$J:$J,$I$6,収穫記録!$F:$F,$H386,収穫記録!$B:$B,"&gt;="&amp;$I$3,収穫記録!$B:$B,"&lt;="&amp;$I$4)
/_xlfn.UNIQUE(_xlfn._xlws.FILTER($G:$G,$F:$F=$I$7))
/IF($I$8="総計",1,$J386/10)
),0)</f>
        <v/>
      </c>
      <c r="Q386" s="58" t="str" cm="1">
        <f t="array" ref="Q386">IFERROR(
IF(OR(Q$11="",$H386=""),"",
SUMIFS(収穫記録!$P:$P,収穫記録!$D:$D,Q$11,収穫記録!$I:$I,$I$5,収穫記録!$J:$J,$I$6,収穫記録!$F:$F,$H386,収穫記録!$B:$B,"&gt;="&amp;$I$3,収穫記録!$B:$B,"&lt;="&amp;$I$4)
/_xlfn.UNIQUE(_xlfn._xlws.FILTER($G:$G,$F:$F=$I$7))
/IF($I$8="総計",1,$J386/10)
),0)</f>
        <v/>
      </c>
      <c r="R386" s="58" t="str" cm="1">
        <f t="array" ref="R386">IFERROR(
IF(OR(R$11="",$H386=""),"",
SUMIFS(収穫記録!$P:$P,収穫記録!$D:$D,R$11,収穫記録!$I:$I,$I$5,収穫記録!$J:$J,$I$6,収穫記録!$F:$F,$H386,収穫記録!$B:$B,"&gt;="&amp;$I$3,収穫記録!$B:$B,"&lt;="&amp;$I$4)
/_xlfn.UNIQUE(_xlfn._xlws.FILTER($G:$G,$F:$F=$I$7))
/IF($I$8="総計",1,$J386/10)
),0)</f>
        <v/>
      </c>
      <c r="S386" s="58" t="str" cm="1">
        <f t="array" ref="S386">IFERROR(
IF(OR(S$11="",$H386=""),"",
SUMIFS(収穫記録!$P:$P,収穫記録!$D:$D,S$11,収穫記録!$I:$I,$I$5,収穫記録!$J:$J,$I$6,収穫記録!$F:$F,$H386,収穫記録!$B:$B,"&gt;="&amp;$I$3,収穫記録!$B:$B,"&lt;="&amp;$I$4)
/_xlfn.UNIQUE(_xlfn._xlws.FILTER($G:$G,$F:$F=$I$7))
/IF($I$8="総計",1,$J386/10)
),0)</f>
        <v/>
      </c>
      <c r="T386" s="58" t="str" cm="1">
        <f t="array" ref="T386">IFERROR(
IF(OR(T$11="",$H386=""),"",
SUMIFS(収穫記録!$P:$P,収穫記録!$D:$D,T$11,収穫記録!$I:$I,$I$5,収穫記録!$J:$J,$I$6,収穫記録!$F:$F,$H386,収穫記録!$B:$B,"&gt;="&amp;$I$3,収穫記録!$B:$B,"&lt;="&amp;$I$4)
/_xlfn.UNIQUE(_xlfn._xlws.FILTER($G:$G,$F:$F=$I$7))
/IF($I$8="総計",1,$J386/10)
),0)</f>
        <v/>
      </c>
      <c r="U386" s="58" t="str" cm="1">
        <f t="array" ref="U386">IFERROR(
IF(OR(U$11="",$H386=""),"",
SUMIFS(収穫記録!$P:$P,収穫記録!$D:$D,U$11,収穫記録!$I:$I,$I$5,収穫記録!$J:$J,$I$6,収穫記録!$F:$F,$H386,収穫記録!$B:$B,"&gt;="&amp;$I$3,収穫記録!$B:$B,"&lt;="&amp;$I$4)
/_xlfn.UNIQUE(_xlfn._xlws.FILTER($G:$G,$F:$F=$I$7))
/IF($I$8="総計",1,$J386/10)
),0)</f>
        <v/>
      </c>
      <c r="V386" s="58" t="str" cm="1">
        <f t="array" ref="V386">IFERROR(
IF(OR(V$11="",$H386=""),"",
SUMIFS(収穫記録!$P:$P,収穫記録!$D:$D,V$11,収穫記録!$I:$I,$I$5,収穫記録!$J:$J,$I$6,収穫記録!$F:$F,$H386,収穫記録!$B:$B,"&gt;="&amp;$I$3,収穫記録!$B:$B,"&lt;="&amp;$I$4)
/_xlfn.UNIQUE(_xlfn._xlws.FILTER($G:$G,$F:$F=$I$7))
/IF($I$8="総計",1,$J386/10)
),0)</f>
        <v/>
      </c>
      <c r="W386" s="58" t="str" cm="1">
        <f t="array" ref="W386">IFERROR(
IF(OR(W$11="",$H386=""),"",
SUMIFS(収穫記録!$P:$P,収穫記録!$D:$D,W$11,収穫記録!$I:$I,$I$5,収穫記録!$J:$J,$I$6,収穫記録!$F:$F,$H386,収穫記録!$B:$B,"&gt;="&amp;$I$3,収穫記録!$B:$B,"&lt;="&amp;$I$4)
/_xlfn.UNIQUE(_xlfn._xlws.FILTER($G:$G,$F:$F=$I$7))
/IF($I$8="総計",1,$J386/10)
),0)</f>
        <v/>
      </c>
    </row>
    <row r="387" spans="8:23">
      <c r="H387" s="27"/>
      <c r="I387" s="30"/>
      <c r="J387" s="57"/>
      <c r="K387" s="46" t="str">
        <f t="shared" si="5"/>
        <v/>
      </c>
      <c r="L387" s="47" cm="1">
        <f t="array" ref="L387">IFERROR(
IF(OR(L$11="",$H387=""),"",
SUMIFS(収穫記録!$P:$P,収穫記録!$D:$D,L$11,収穫記録!$I:$I,$I$5,収穫記録!$J:$J,$I$6,収穫記録!$F:$F,$H387,収穫記録!$B:$B,"&gt;="&amp;$I$3,収穫記録!$B:$B,"&lt;="&amp;$I$4)
/_xlfn.UNIQUE(_xlfn._xlws.FILTER($G:$G,$F:$F=$I$7))
/IF($I$8="総計",1,$J387/10)
),0)</f>
        <v>0</v>
      </c>
      <c r="M387" s="58" t="str" cm="1">
        <f t="array" ref="M387">IFERROR(
IF(OR(M$11="",$H387=""),"",
SUMIFS(収穫記録!$P:$P,収穫記録!$D:$D,M$11,収穫記録!$I:$I,$I$5,収穫記録!$J:$J,$I$6,収穫記録!$F:$F,$H387,収穫記録!$B:$B,"&gt;="&amp;$I$3,収穫記録!$B:$B,"&lt;="&amp;$I$4)
/_xlfn.UNIQUE(_xlfn._xlws.FILTER($G:$G,$F:$F=$I$7))
/IF($I$8="総計",1,$J387/10)
),0)</f>
        <v/>
      </c>
      <c r="N387" s="58" t="str" cm="1">
        <f t="array" ref="N387">IFERROR(
IF(OR(N$11="",$H387=""),"",
SUMIFS(収穫記録!$P:$P,収穫記録!$D:$D,N$11,収穫記録!$I:$I,$I$5,収穫記録!$J:$J,$I$6,収穫記録!$F:$F,$H387,収穫記録!$B:$B,"&gt;="&amp;$I$3,収穫記録!$B:$B,"&lt;="&amp;$I$4)
/_xlfn.UNIQUE(_xlfn._xlws.FILTER($G:$G,$F:$F=$I$7))
/IF($I$8="総計",1,$J387/10)
),0)</f>
        <v/>
      </c>
      <c r="O387" s="58" t="str" cm="1">
        <f t="array" ref="O387">IFERROR(
IF(OR(O$11="",$H387=""),"",
SUMIFS(収穫記録!$P:$P,収穫記録!$D:$D,O$11,収穫記録!$I:$I,$I$5,収穫記録!$J:$J,$I$6,収穫記録!$F:$F,$H387,収穫記録!$B:$B,"&gt;="&amp;$I$3,収穫記録!$B:$B,"&lt;="&amp;$I$4)
/_xlfn.UNIQUE(_xlfn._xlws.FILTER($G:$G,$F:$F=$I$7))
/IF($I$8="総計",1,$J387/10)
),0)</f>
        <v/>
      </c>
      <c r="P387" s="58" t="str" cm="1">
        <f t="array" ref="P387">IFERROR(
IF(OR(P$11="",$H387=""),"",
SUMIFS(収穫記録!$P:$P,収穫記録!$D:$D,P$11,収穫記録!$I:$I,$I$5,収穫記録!$J:$J,$I$6,収穫記録!$F:$F,$H387,収穫記録!$B:$B,"&gt;="&amp;$I$3,収穫記録!$B:$B,"&lt;="&amp;$I$4)
/_xlfn.UNIQUE(_xlfn._xlws.FILTER($G:$G,$F:$F=$I$7))
/IF($I$8="総計",1,$J387/10)
),0)</f>
        <v/>
      </c>
      <c r="Q387" s="58" t="str" cm="1">
        <f t="array" ref="Q387">IFERROR(
IF(OR(Q$11="",$H387=""),"",
SUMIFS(収穫記録!$P:$P,収穫記録!$D:$D,Q$11,収穫記録!$I:$I,$I$5,収穫記録!$J:$J,$I$6,収穫記録!$F:$F,$H387,収穫記録!$B:$B,"&gt;="&amp;$I$3,収穫記録!$B:$B,"&lt;="&amp;$I$4)
/_xlfn.UNIQUE(_xlfn._xlws.FILTER($G:$G,$F:$F=$I$7))
/IF($I$8="総計",1,$J387/10)
),0)</f>
        <v/>
      </c>
      <c r="R387" s="58" t="str" cm="1">
        <f t="array" ref="R387">IFERROR(
IF(OR(R$11="",$H387=""),"",
SUMIFS(収穫記録!$P:$P,収穫記録!$D:$D,R$11,収穫記録!$I:$I,$I$5,収穫記録!$J:$J,$I$6,収穫記録!$F:$F,$H387,収穫記録!$B:$B,"&gt;="&amp;$I$3,収穫記録!$B:$B,"&lt;="&amp;$I$4)
/_xlfn.UNIQUE(_xlfn._xlws.FILTER($G:$G,$F:$F=$I$7))
/IF($I$8="総計",1,$J387/10)
),0)</f>
        <v/>
      </c>
      <c r="S387" s="58" t="str" cm="1">
        <f t="array" ref="S387">IFERROR(
IF(OR(S$11="",$H387=""),"",
SUMIFS(収穫記録!$P:$P,収穫記録!$D:$D,S$11,収穫記録!$I:$I,$I$5,収穫記録!$J:$J,$I$6,収穫記録!$F:$F,$H387,収穫記録!$B:$B,"&gt;="&amp;$I$3,収穫記録!$B:$B,"&lt;="&amp;$I$4)
/_xlfn.UNIQUE(_xlfn._xlws.FILTER($G:$G,$F:$F=$I$7))
/IF($I$8="総計",1,$J387/10)
),0)</f>
        <v/>
      </c>
      <c r="T387" s="58" t="str" cm="1">
        <f t="array" ref="T387">IFERROR(
IF(OR(T$11="",$H387=""),"",
SUMIFS(収穫記録!$P:$P,収穫記録!$D:$D,T$11,収穫記録!$I:$I,$I$5,収穫記録!$J:$J,$I$6,収穫記録!$F:$F,$H387,収穫記録!$B:$B,"&gt;="&amp;$I$3,収穫記録!$B:$B,"&lt;="&amp;$I$4)
/_xlfn.UNIQUE(_xlfn._xlws.FILTER($G:$G,$F:$F=$I$7))
/IF($I$8="総計",1,$J387/10)
),0)</f>
        <v/>
      </c>
      <c r="U387" s="58" t="str" cm="1">
        <f t="array" ref="U387">IFERROR(
IF(OR(U$11="",$H387=""),"",
SUMIFS(収穫記録!$P:$P,収穫記録!$D:$D,U$11,収穫記録!$I:$I,$I$5,収穫記録!$J:$J,$I$6,収穫記録!$F:$F,$H387,収穫記録!$B:$B,"&gt;="&amp;$I$3,収穫記録!$B:$B,"&lt;="&amp;$I$4)
/_xlfn.UNIQUE(_xlfn._xlws.FILTER($G:$G,$F:$F=$I$7))
/IF($I$8="総計",1,$J387/10)
),0)</f>
        <v/>
      </c>
      <c r="V387" s="58" t="str" cm="1">
        <f t="array" ref="V387">IFERROR(
IF(OR(V$11="",$H387=""),"",
SUMIFS(収穫記録!$P:$P,収穫記録!$D:$D,V$11,収穫記録!$I:$I,$I$5,収穫記録!$J:$J,$I$6,収穫記録!$F:$F,$H387,収穫記録!$B:$B,"&gt;="&amp;$I$3,収穫記録!$B:$B,"&lt;="&amp;$I$4)
/_xlfn.UNIQUE(_xlfn._xlws.FILTER($G:$G,$F:$F=$I$7))
/IF($I$8="総計",1,$J387/10)
),0)</f>
        <v/>
      </c>
      <c r="W387" s="58" t="str" cm="1">
        <f t="array" ref="W387">IFERROR(
IF(OR(W$11="",$H387=""),"",
SUMIFS(収穫記録!$P:$P,収穫記録!$D:$D,W$11,収穫記録!$I:$I,$I$5,収穫記録!$J:$J,$I$6,収穫記録!$F:$F,$H387,収穫記録!$B:$B,"&gt;="&amp;$I$3,収穫記録!$B:$B,"&lt;="&amp;$I$4)
/_xlfn.UNIQUE(_xlfn._xlws.FILTER($G:$G,$F:$F=$I$7))
/IF($I$8="総計",1,$J387/10)
),0)</f>
        <v/>
      </c>
    </row>
    <row r="388" spans="8:23">
      <c r="H388" s="27"/>
      <c r="I388" s="30"/>
      <c r="J388" s="57"/>
      <c r="K388" s="46" t="str">
        <f t="shared" si="5"/>
        <v/>
      </c>
      <c r="L388" s="47" cm="1">
        <f t="array" ref="L388">IFERROR(
IF(OR(L$11="",$H388=""),"",
SUMIFS(収穫記録!$P:$P,収穫記録!$D:$D,L$11,収穫記録!$I:$I,$I$5,収穫記録!$J:$J,$I$6,収穫記録!$F:$F,$H388,収穫記録!$B:$B,"&gt;="&amp;$I$3,収穫記録!$B:$B,"&lt;="&amp;$I$4)
/_xlfn.UNIQUE(_xlfn._xlws.FILTER($G:$G,$F:$F=$I$7))
/IF($I$8="総計",1,$J388/10)
),0)</f>
        <v>0</v>
      </c>
      <c r="M388" s="58" t="str" cm="1">
        <f t="array" ref="M388">IFERROR(
IF(OR(M$11="",$H388=""),"",
SUMIFS(収穫記録!$P:$P,収穫記録!$D:$D,M$11,収穫記録!$I:$I,$I$5,収穫記録!$J:$J,$I$6,収穫記録!$F:$F,$H388,収穫記録!$B:$B,"&gt;="&amp;$I$3,収穫記録!$B:$B,"&lt;="&amp;$I$4)
/_xlfn.UNIQUE(_xlfn._xlws.FILTER($G:$G,$F:$F=$I$7))
/IF($I$8="総計",1,$J388/10)
),0)</f>
        <v/>
      </c>
      <c r="N388" s="58" t="str" cm="1">
        <f t="array" ref="N388">IFERROR(
IF(OR(N$11="",$H388=""),"",
SUMIFS(収穫記録!$P:$P,収穫記録!$D:$D,N$11,収穫記録!$I:$I,$I$5,収穫記録!$J:$J,$I$6,収穫記録!$F:$F,$H388,収穫記録!$B:$B,"&gt;="&amp;$I$3,収穫記録!$B:$B,"&lt;="&amp;$I$4)
/_xlfn.UNIQUE(_xlfn._xlws.FILTER($G:$G,$F:$F=$I$7))
/IF($I$8="総計",1,$J388/10)
),0)</f>
        <v/>
      </c>
      <c r="O388" s="58" t="str" cm="1">
        <f t="array" ref="O388">IFERROR(
IF(OR(O$11="",$H388=""),"",
SUMIFS(収穫記録!$P:$P,収穫記録!$D:$D,O$11,収穫記録!$I:$I,$I$5,収穫記録!$J:$J,$I$6,収穫記録!$F:$F,$H388,収穫記録!$B:$B,"&gt;="&amp;$I$3,収穫記録!$B:$B,"&lt;="&amp;$I$4)
/_xlfn.UNIQUE(_xlfn._xlws.FILTER($G:$G,$F:$F=$I$7))
/IF($I$8="総計",1,$J388/10)
),0)</f>
        <v/>
      </c>
      <c r="P388" s="58" t="str" cm="1">
        <f t="array" ref="P388">IFERROR(
IF(OR(P$11="",$H388=""),"",
SUMIFS(収穫記録!$P:$P,収穫記録!$D:$D,P$11,収穫記録!$I:$I,$I$5,収穫記録!$J:$J,$I$6,収穫記録!$F:$F,$H388,収穫記録!$B:$B,"&gt;="&amp;$I$3,収穫記録!$B:$B,"&lt;="&amp;$I$4)
/_xlfn.UNIQUE(_xlfn._xlws.FILTER($G:$G,$F:$F=$I$7))
/IF($I$8="総計",1,$J388/10)
),0)</f>
        <v/>
      </c>
      <c r="Q388" s="58" t="str" cm="1">
        <f t="array" ref="Q388">IFERROR(
IF(OR(Q$11="",$H388=""),"",
SUMIFS(収穫記録!$P:$P,収穫記録!$D:$D,Q$11,収穫記録!$I:$I,$I$5,収穫記録!$J:$J,$I$6,収穫記録!$F:$F,$H388,収穫記録!$B:$B,"&gt;="&amp;$I$3,収穫記録!$B:$B,"&lt;="&amp;$I$4)
/_xlfn.UNIQUE(_xlfn._xlws.FILTER($G:$G,$F:$F=$I$7))
/IF($I$8="総計",1,$J388/10)
),0)</f>
        <v/>
      </c>
      <c r="R388" s="58" t="str" cm="1">
        <f t="array" ref="R388">IFERROR(
IF(OR(R$11="",$H388=""),"",
SUMIFS(収穫記録!$P:$P,収穫記録!$D:$D,R$11,収穫記録!$I:$I,$I$5,収穫記録!$J:$J,$I$6,収穫記録!$F:$F,$H388,収穫記録!$B:$B,"&gt;="&amp;$I$3,収穫記録!$B:$B,"&lt;="&amp;$I$4)
/_xlfn.UNIQUE(_xlfn._xlws.FILTER($G:$G,$F:$F=$I$7))
/IF($I$8="総計",1,$J388/10)
),0)</f>
        <v/>
      </c>
      <c r="S388" s="58" t="str" cm="1">
        <f t="array" ref="S388">IFERROR(
IF(OR(S$11="",$H388=""),"",
SUMIFS(収穫記録!$P:$P,収穫記録!$D:$D,S$11,収穫記録!$I:$I,$I$5,収穫記録!$J:$J,$I$6,収穫記録!$F:$F,$H388,収穫記録!$B:$B,"&gt;="&amp;$I$3,収穫記録!$B:$B,"&lt;="&amp;$I$4)
/_xlfn.UNIQUE(_xlfn._xlws.FILTER($G:$G,$F:$F=$I$7))
/IF($I$8="総計",1,$J388/10)
),0)</f>
        <v/>
      </c>
      <c r="T388" s="58" t="str" cm="1">
        <f t="array" ref="T388">IFERROR(
IF(OR(T$11="",$H388=""),"",
SUMIFS(収穫記録!$P:$P,収穫記録!$D:$D,T$11,収穫記録!$I:$I,$I$5,収穫記録!$J:$J,$I$6,収穫記録!$F:$F,$H388,収穫記録!$B:$B,"&gt;="&amp;$I$3,収穫記録!$B:$B,"&lt;="&amp;$I$4)
/_xlfn.UNIQUE(_xlfn._xlws.FILTER($G:$G,$F:$F=$I$7))
/IF($I$8="総計",1,$J388/10)
),0)</f>
        <v/>
      </c>
      <c r="U388" s="58" t="str" cm="1">
        <f t="array" ref="U388">IFERROR(
IF(OR(U$11="",$H388=""),"",
SUMIFS(収穫記録!$P:$P,収穫記録!$D:$D,U$11,収穫記録!$I:$I,$I$5,収穫記録!$J:$J,$I$6,収穫記録!$F:$F,$H388,収穫記録!$B:$B,"&gt;="&amp;$I$3,収穫記録!$B:$B,"&lt;="&amp;$I$4)
/_xlfn.UNIQUE(_xlfn._xlws.FILTER($G:$G,$F:$F=$I$7))
/IF($I$8="総計",1,$J388/10)
),0)</f>
        <v/>
      </c>
      <c r="V388" s="58" t="str" cm="1">
        <f t="array" ref="V388">IFERROR(
IF(OR(V$11="",$H388=""),"",
SUMIFS(収穫記録!$P:$P,収穫記録!$D:$D,V$11,収穫記録!$I:$I,$I$5,収穫記録!$J:$J,$I$6,収穫記録!$F:$F,$H388,収穫記録!$B:$B,"&gt;="&amp;$I$3,収穫記録!$B:$B,"&lt;="&amp;$I$4)
/_xlfn.UNIQUE(_xlfn._xlws.FILTER($G:$G,$F:$F=$I$7))
/IF($I$8="総計",1,$J388/10)
),0)</f>
        <v/>
      </c>
      <c r="W388" s="58" t="str" cm="1">
        <f t="array" ref="W388">IFERROR(
IF(OR(W$11="",$H388=""),"",
SUMIFS(収穫記録!$P:$P,収穫記録!$D:$D,W$11,収穫記録!$I:$I,$I$5,収穫記録!$J:$J,$I$6,収穫記録!$F:$F,$H388,収穫記録!$B:$B,"&gt;="&amp;$I$3,収穫記録!$B:$B,"&lt;="&amp;$I$4)
/_xlfn.UNIQUE(_xlfn._xlws.FILTER($G:$G,$F:$F=$I$7))
/IF($I$8="総計",1,$J388/10)
),0)</f>
        <v/>
      </c>
    </row>
    <row r="389" spans="8:23">
      <c r="H389" s="27"/>
      <c r="I389" s="30"/>
      <c r="J389" s="57"/>
      <c r="K389" s="46" t="str">
        <f t="shared" si="5"/>
        <v/>
      </c>
      <c r="L389" s="47" cm="1">
        <f t="array" ref="L389">IFERROR(
IF(OR(L$11="",$H389=""),"",
SUMIFS(収穫記録!$P:$P,収穫記録!$D:$D,L$11,収穫記録!$I:$I,$I$5,収穫記録!$J:$J,$I$6,収穫記録!$F:$F,$H389,収穫記録!$B:$B,"&gt;="&amp;$I$3,収穫記録!$B:$B,"&lt;="&amp;$I$4)
/_xlfn.UNIQUE(_xlfn._xlws.FILTER($G:$G,$F:$F=$I$7))
/IF($I$8="総計",1,$J389/10)
),0)</f>
        <v>0</v>
      </c>
      <c r="M389" s="58" t="str" cm="1">
        <f t="array" ref="M389">IFERROR(
IF(OR(M$11="",$H389=""),"",
SUMIFS(収穫記録!$P:$P,収穫記録!$D:$D,M$11,収穫記録!$I:$I,$I$5,収穫記録!$J:$J,$I$6,収穫記録!$F:$F,$H389,収穫記録!$B:$B,"&gt;="&amp;$I$3,収穫記録!$B:$B,"&lt;="&amp;$I$4)
/_xlfn.UNIQUE(_xlfn._xlws.FILTER($G:$G,$F:$F=$I$7))
/IF($I$8="総計",1,$J389/10)
),0)</f>
        <v/>
      </c>
      <c r="N389" s="58" t="str" cm="1">
        <f t="array" ref="N389">IFERROR(
IF(OR(N$11="",$H389=""),"",
SUMIFS(収穫記録!$P:$P,収穫記録!$D:$D,N$11,収穫記録!$I:$I,$I$5,収穫記録!$J:$J,$I$6,収穫記録!$F:$F,$H389,収穫記録!$B:$B,"&gt;="&amp;$I$3,収穫記録!$B:$B,"&lt;="&amp;$I$4)
/_xlfn.UNIQUE(_xlfn._xlws.FILTER($G:$G,$F:$F=$I$7))
/IF($I$8="総計",1,$J389/10)
),0)</f>
        <v/>
      </c>
      <c r="O389" s="58" t="str" cm="1">
        <f t="array" ref="O389">IFERROR(
IF(OR(O$11="",$H389=""),"",
SUMIFS(収穫記録!$P:$P,収穫記録!$D:$D,O$11,収穫記録!$I:$I,$I$5,収穫記録!$J:$J,$I$6,収穫記録!$F:$F,$H389,収穫記録!$B:$B,"&gt;="&amp;$I$3,収穫記録!$B:$B,"&lt;="&amp;$I$4)
/_xlfn.UNIQUE(_xlfn._xlws.FILTER($G:$G,$F:$F=$I$7))
/IF($I$8="総計",1,$J389/10)
),0)</f>
        <v/>
      </c>
      <c r="P389" s="58" t="str" cm="1">
        <f t="array" ref="P389">IFERROR(
IF(OR(P$11="",$H389=""),"",
SUMIFS(収穫記録!$P:$P,収穫記録!$D:$D,P$11,収穫記録!$I:$I,$I$5,収穫記録!$J:$J,$I$6,収穫記録!$F:$F,$H389,収穫記録!$B:$B,"&gt;="&amp;$I$3,収穫記録!$B:$B,"&lt;="&amp;$I$4)
/_xlfn.UNIQUE(_xlfn._xlws.FILTER($G:$G,$F:$F=$I$7))
/IF($I$8="総計",1,$J389/10)
),0)</f>
        <v/>
      </c>
      <c r="Q389" s="58" t="str" cm="1">
        <f t="array" ref="Q389">IFERROR(
IF(OR(Q$11="",$H389=""),"",
SUMIFS(収穫記録!$P:$P,収穫記録!$D:$D,Q$11,収穫記録!$I:$I,$I$5,収穫記録!$J:$J,$I$6,収穫記録!$F:$F,$H389,収穫記録!$B:$B,"&gt;="&amp;$I$3,収穫記録!$B:$B,"&lt;="&amp;$I$4)
/_xlfn.UNIQUE(_xlfn._xlws.FILTER($G:$G,$F:$F=$I$7))
/IF($I$8="総計",1,$J389/10)
),0)</f>
        <v/>
      </c>
      <c r="R389" s="58" t="str" cm="1">
        <f t="array" ref="R389">IFERROR(
IF(OR(R$11="",$H389=""),"",
SUMIFS(収穫記録!$P:$P,収穫記録!$D:$D,R$11,収穫記録!$I:$I,$I$5,収穫記録!$J:$J,$I$6,収穫記録!$F:$F,$H389,収穫記録!$B:$B,"&gt;="&amp;$I$3,収穫記録!$B:$B,"&lt;="&amp;$I$4)
/_xlfn.UNIQUE(_xlfn._xlws.FILTER($G:$G,$F:$F=$I$7))
/IF($I$8="総計",1,$J389/10)
),0)</f>
        <v/>
      </c>
      <c r="S389" s="58" t="str" cm="1">
        <f t="array" ref="S389">IFERROR(
IF(OR(S$11="",$H389=""),"",
SUMIFS(収穫記録!$P:$P,収穫記録!$D:$D,S$11,収穫記録!$I:$I,$I$5,収穫記録!$J:$J,$I$6,収穫記録!$F:$F,$H389,収穫記録!$B:$B,"&gt;="&amp;$I$3,収穫記録!$B:$B,"&lt;="&amp;$I$4)
/_xlfn.UNIQUE(_xlfn._xlws.FILTER($G:$G,$F:$F=$I$7))
/IF($I$8="総計",1,$J389/10)
),0)</f>
        <v/>
      </c>
      <c r="T389" s="58" t="str" cm="1">
        <f t="array" ref="T389">IFERROR(
IF(OR(T$11="",$H389=""),"",
SUMIFS(収穫記録!$P:$P,収穫記録!$D:$D,T$11,収穫記録!$I:$I,$I$5,収穫記録!$J:$J,$I$6,収穫記録!$F:$F,$H389,収穫記録!$B:$B,"&gt;="&amp;$I$3,収穫記録!$B:$B,"&lt;="&amp;$I$4)
/_xlfn.UNIQUE(_xlfn._xlws.FILTER($G:$G,$F:$F=$I$7))
/IF($I$8="総計",1,$J389/10)
),0)</f>
        <v/>
      </c>
      <c r="U389" s="58" t="str" cm="1">
        <f t="array" ref="U389">IFERROR(
IF(OR(U$11="",$H389=""),"",
SUMIFS(収穫記録!$P:$P,収穫記録!$D:$D,U$11,収穫記録!$I:$I,$I$5,収穫記録!$J:$J,$I$6,収穫記録!$F:$F,$H389,収穫記録!$B:$B,"&gt;="&amp;$I$3,収穫記録!$B:$B,"&lt;="&amp;$I$4)
/_xlfn.UNIQUE(_xlfn._xlws.FILTER($G:$G,$F:$F=$I$7))
/IF($I$8="総計",1,$J389/10)
),0)</f>
        <v/>
      </c>
      <c r="V389" s="58" t="str" cm="1">
        <f t="array" ref="V389">IFERROR(
IF(OR(V$11="",$H389=""),"",
SUMIFS(収穫記録!$P:$P,収穫記録!$D:$D,V$11,収穫記録!$I:$I,$I$5,収穫記録!$J:$J,$I$6,収穫記録!$F:$F,$H389,収穫記録!$B:$B,"&gt;="&amp;$I$3,収穫記録!$B:$B,"&lt;="&amp;$I$4)
/_xlfn.UNIQUE(_xlfn._xlws.FILTER($G:$G,$F:$F=$I$7))
/IF($I$8="総計",1,$J389/10)
),0)</f>
        <v/>
      </c>
      <c r="W389" s="58" t="str" cm="1">
        <f t="array" ref="W389">IFERROR(
IF(OR(W$11="",$H389=""),"",
SUMIFS(収穫記録!$P:$P,収穫記録!$D:$D,W$11,収穫記録!$I:$I,$I$5,収穫記録!$J:$J,$I$6,収穫記録!$F:$F,$H389,収穫記録!$B:$B,"&gt;="&amp;$I$3,収穫記録!$B:$B,"&lt;="&amp;$I$4)
/_xlfn.UNIQUE(_xlfn._xlws.FILTER($G:$G,$F:$F=$I$7))
/IF($I$8="総計",1,$J389/10)
),0)</f>
        <v/>
      </c>
    </row>
    <row r="390" spans="8:23">
      <c r="H390" s="27"/>
      <c r="I390" s="30"/>
      <c r="J390" s="57"/>
      <c r="K390" s="46" t="str">
        <f t="shared" si="5"/>
        <v/>
      </c>
      <c r="L390" s="47" cm="1">
        <f t="array" ref="L390">IFERROR(
IF(OR(L$11="",$H390=""),"",
SUMIFS(収穫記録!$P:$P,収穫記録!$D:$D,L$11,収穫記録!$I:$I,$I$5,収穫記録!$J:$J,$I$6,収穫記録!$F:$F,$H390,収穫記録!$B:$B,"&gt;="&amp;$I$3,収穫記録!$B:$B,"&lt;="&amp;$I$4)
/_xlfn.UNIQUE(_xlfn._xlws.FILTER($G:$G,$F:$F=$I$7))
/IF($I$8="総計",1,$J390/10)
),0)</f>
        <v>0</v>
      </c>
      <c r="M390" s="58" t="str" cm="1">
        <f t="array" ref="M390">IFERROR(
IF(OR(M$11="",$H390=""),"",
SUMIFS(収穫記録!$P:$P,収穫記録!$D:$D,M$11,収穫記録!$I:$I,$I$5,収穫記録!$J:$J,$I$6,収穫記録!$F:$F,$H390,収穫記録!$B:$B,"&gt;="&amp;$I$3,収穫記録!$B:$B,"&lt;="&amp;$I$4)
/_xlfn.UNIQUE(_xlfn._xlws.FILTER($G:$G,$F:$F=$I$7))
/IF($I$8="総計",1,$J390/10)
),0)</f>
        <v/>
      </c>
      <c r="N390" s="58" t="str" cm="1">
        <f t="array" ref="N390">IFERROR(
IF(OR(N$11="",$H390=""),"",
SUMIFS(収穫記録!$P:$P,収穫記録!$D:$D,N$11,収穫記録!$I:$I,$I$5,収穫記録!$J:$J,$I$6,収穫記録!$F:$F,$H390,収穫記録!$B:$B,"&gt;="&amp;$I$3,収穫記録!$B:$B,"&lt;="&amp;$I$4)
/_xlfn.UNIQUE(_xlfn._xlws.FILTER($G:$G,$F:$F=$I$7))
/IF($I$8="総計",1,$J390/10)
),0)</f>
        <v/>
      </c>
      <c r="O390" s="58" t="str" cm="1">
        <f t="array" ref="O390">IFERROR(
IF(OR(O$11="",$H390=""),"",
SUMIFS(収穫記録!$P:$P,収穫記録!$D:$D,O$11,収穫記録!$I:$I,$I$5,収穫記録!$J:$J,$I$6,収穫記録!$F:$F,$H390,収穫記録!$B:$B,"&gt;="&amp;$I$3,収穫記録!$B:$B,"&lt;="&amp;$I$4)
/_xlfn.UNIQUE(_xlfn._xlws.FILTER($G:$G,$F:$F=$I$7))
/IF($I$8="総計",1,$J390/10)
),0)</f>
        <v/>
      </c>
      <c r="P390" s="58" t="str" cm="1">
        <f t="array" ref="P390">IFERROR(
IF(OR(P$11="",$H390=""),"",
SUMIFS(収穫記録!$P:$P,収穫記録!$D:$D,P$11,収穫記録!$I:$I,$I$5,収穫記録!$J:$J,$I$6,収穫記録!$F:$F,$H390,収穫記録!$B:$B,"&gt;="&amp;$I$3,収穫記録!$B:$B,"&lt;="&amp;$I$4)
/_xlfn.UNIQUE(_xlfn._xlws.FILTER($G:$G,$F:$F=$I$7))
/IF($I$8="総計",1,$J390/10)
),0)</f>
        <v/>
      </c>
      <c r="Q390" s="58" t="str" cm="1">
        <f t="array" ref="Q390">IFERROR(
IF(OR(Q$11="",$H390=""),"",
SUMIFS(収穫記録!$P:$P,収穫記録!$D:$D,Q$11,収穫記録!$I:$I,$I$5,収穫記録!$J:$J,$I$6,収穫記録!$F:$F,$H390,収穫記録!$B:$B,"&gt;="&amp;$I$3,収穫記録!$B:$B,"&lt;="&amp;$I$4)
/_xlfn.UNIQUE(_xlfn._xlws.FILTER($G:$G,$F:$F=$I$7))
/IF($I$8="総計",1,$J390/10)
),0)</f>
        <v/>
      </c>
      <c r="R390" s="58" t="str" cm="1">
        <f t="array" ref="R390">IFERROR(
IF(OR(R$11="",$H390=""),"",
SUMIFS(収穫記録!$P:$P,収穫記録!$D:$D,R$11,収穫記録!$I:$I,$I$5,収穫記録!$J:$J,$I$6,収穫記録!$F:$F,$H390,収穫記録!$B:$B,"&gt;="&amp;$I$3,収穫記録!$B:$B,"&lt;="&amp;$I$4)
/_xlfn.UNIQUE(_xlfn._xlws.FILTER($G:$G,$F:$F=$I$7))
/IF($I$8="総計",1,$J390/10)
),0)</f>
        <v/>
      </c>
      <c r="S390" s="58" t="str" cm="1">
        <f t="array" ref="S390">IFERROR(
IF(OR(S$11="",$H390=""),"",
SUMIFS(収穫記録!$P:$P,収穫記録!$D:$D,S$11,収穫記録!$I:$I,$I$5,収穫記録!$J:$J,$I$6,収穫記録!$F:$F,$H390,収穫記録!$B:$B,"&gt;="&amp;$I$3,収穫記録!$B:$B,"&lt;="&amp;$I$4)
/_xlfn.UNIQUE(_xlfn._xlws.FILTER($G:$G,$F:$F=$I$7))
/IF($I$8="総計",1,$J390/10)
),0)</f>
        <v/>
      </c>
      <c r="T390" s="58" t="str" cm="1">
        <f t="array" ref="T390">IFERROR(
IF(OR(T$11="",$H390=""),"",
SUMIFS(収穫記録!$P:$P,収穫記録!$D:$D,T$11,収穫記録!$I:$I,$I$5,収穫記録!$J:$J,$I$6,収穫記録!$F:$F,$H390,収穫記録!$B:$B,"&gt;="&amp;$I$3,収穫記録!$B:$B,"&lt;="&amp;$I$4)
/_xlfn.UNIQUE(_xlfn._xlws.FILTER($G:$G,$F:$F=$I$7))
/IF($I$8="総計",1,$J390/10)
),0)</f>
        <v/>
      </c>
      <c r="U390" s="58" t="str" cm="1">
        <f t="array" ref="U390">IFERROR(
IF(OR(U$11="",$H390=""),"",
SUMIFS(収穫記録!$P:$P,収穫記録!$D:$D,U$11,収穫記録!$I:$I,$I$5,収穫記録!$J:$J,$I$6,収穫記録!$F:$F,$H390,収穫記録!$B:$B,"&gt;="&amp;$I$3,収穫記録!$B:$B,"&lt;="&amp;$I$4)
/_xlfn.UNIQUE(_xlfn._xlws.FILTER($G:$G,$F:$F=$I$7))
/IF($I$8="総計",1,$J390/10)
),0)</f>
        <v/>
      </c>
      <c r="V390" s="58" t="str" cm="1">
        <f t="array" ref="V390">IFERROR(
IF(OR(V$11="",$H390=""),"",
SUMIFS(収穫記録!$P:$P,収穫記録!$D:$D,V$11,収穫記録!$I:$I,$I$5,収穫記録!$J:$J,$I$6,収穫記録!$F:$F,$H390,収穫記録!$B:$B,"&gt;="&amp;$I$3,収穫記録!$B:$B,"&lt;="&amp;$I$4)
/_xlfn.UNIQUE(_xlfn._xlws.FILTER($G:$G,$F:$F=$I$7))
/IF($I$8="総計",1,$J390/10)
),0)</f>
        <v/>
      </c>
      <c r="W390" s="58" t="str" cm="1">
        <f t="array" ref="W390">IFERROR(
IF(OR(W$11="",$H390=""),"",
SUMIFS(収穫記録!$P:$P,収穫記録!$D:$D,W$11,収穫記録!$I:$I,$I$5,収穫記録!$J:$J,$I$6,収穫記録!$F:$F,$H390,収穫記録!$B:$B,"&gt;="&amp;$I$3,収穫記録!$B:$B,"&lt;="&amp;$I$4)
/_xlfn.UNIQUE(_xlfn._xlws.FILTER($G:$G,$F:$F=$I$7))
/IF($I$8="総計",1,$J390/10)
),0)</f>
        <v/>
      </c>
    </row>
    <row r="391" spans="8:23">
      <c r="H391" s="27"/>
      <c r="I391" s="30"/>
      <c r="J391" s="57"/>
      <c r="K391" s="46" t="str">
        <f t="shared" si="5"/>
        <v/>
      </c>
      <c r="L391" s="47" cm="1">
        <f t="array" ref="L391">IFERROR(
IF(OR(L$11="",$H391=""),"",
SUMIFS(収穫記録!$P:$P,収穫記録!$D:$D,L$11,収穫記録!$I:$I,$I$5,収穫記録!$J:$J,$I$6,収穫記録!$F:$F,$H391,収穫記録!$B:$B,"&gt;="&amp;$I$3,収穫記録!$B:$B,"&lt;="&amp;$I$4)
/_xlfn.UNIQUE(_xlfn._xlws.FILTER($G:$G,$F:$F=$I$7))
/IF($I$8="総計",1,$J391/10)
),0)</f>
        <v>0</v>
      </c>
      <c r="M391" s="58" t="str" cm="1">
        <f t="array" ref="M391">IFERROR(
IF(OR(M$11="",$H391=""),"",
SUMIFS(収穫記録!$P:$P,収穫記録!$D:$D,M$11,収穫記録!$I:$I,$I$5,収穫記録!$J:$J,$I$6,収穫記録!$F:$F,$H391,収穫記録!$B:$B,"&gt;="&amp;$I$3,収穫記録!$B:$B,"&lt;="&amp;$I$4)
/_xlfn.UNIQUE(_xlfn._xlws.FILTER($G:$G,$F:$F=$I$7))
/IF($I$8="総計",1,$J391/10)
),0)</f>
        <v/>
      </c>
      <c r="N391" s="58" t="str" cm="1">
        <f t="array" ref="N391">IFERROR(
IF(OR(N$11="",$H391=""),"",
SUMIFS(収穫記録!$P:$P,収穫記録!$D:$D,N$11,収穫記録!$I:$I,$I$5,収穫記録!$J:$J,$I$6,収穫記録!$F:$F,$H391,収穫記録!$B:$B,"&gt;="&amp;$I$3,収穫記録!$B:$B,"&lt;="&amp;$I$4)
/_xlfn.UNIQUE(_xlfn._xlws.FILTER($G:$G,$F:$F=$I$7))
/IF($I$8="総計",1,$J391/10)
),0)</f>
        <v/>
      </c>
      <c r="O391" s="58" t="str" cm="1">
        <f t="array" ref="O391">IFERROR(
IF(OR(O$11="",$H391=""),"",
SUMIFS(収穫記録!$P:$P,収穫記録!$D:$D,O$11,収穫記録!$I:$I,$I$5,収穫記録!$J:$J,$I$6,収穫記録!$F:$F,$H391,収穫記録!$B:$B,"&gt;="&amp;$I$3,収穫記録!$B:$B,"&lt;="&amp;$I$4)
/_xlfn.UNIQUE(_xlfn._xlws.FILTER($G:$G,$F:$F=$I$7))
/IF($I$8="総計",1,$J391/10)
),0)</f>
        <v/>
      </c>
      <c r="P391" s="58" t="str" cm="1">
        <f t="array" ref="P391">IFERROR(
IF(OR(P$11="",$H391=""),"",
SUMIFS(収穫記録!$P:$P,収穫記録!$D:$D,P$11,収穫記録!$I:$I,$I$5,収穫記録!$J:$J,$I$6,収穫記録!$F:$F,$H391,収穫記録!$B:$B,"&gt;="&amp;$I$3,収穫記録!$B:$B,"&lt;="&amp;$I$4)
/_xlfn.UNIQUE(_xlfn._xlws.FILTER($G:$G,$F:$F=$I$7))
/IF($I$8="総計",1,$J391/10)
),0)</f>
        <v/>
      </c>
      <c r="Q391" s="58" t="str" cm="1">
        <f t="array" ref="Q391">IFERROR(
IF(OR(Q$11="",$H391=""),"",
SUMIFS(収穫記録!$P:$P,収穫記録!$D:$D,Q$11,収穫記録!$I:$I,$I$5,収穫記録!$J:$J,$I$6,収穫記録!$F:$F,$H391,収穫記録!$B:$B,"&gt;="&amp;$I$3,収穫記録!$B:$B,"&lt;="&amp;$I$4)
/_xlfn.UNIQUE(_xlfn._xlws.FILTER($G:$G,$F:$F=$I$7))
/IF($I$8="総計",1,$J391/10)
),0)</f>
        <v/>
      </c>
      <c r="R391" s="58" t="str" cm="1">
        <f t="array" ref="R391">IFERROR(
IF(OR(R$11="",$H391=""),"",
SUMIFS(収穫記録!$P:$P,収穫記録!$D:$D,R$11,収穫記録!$I:$I,$I$5,収穫記録!$J:$J,$I$6,収穫記録!$F:$F,$H391,収穫記録!$B:$B,"&gt;="&amp;$I$3,収穫記録!$B:$B,"&lt;="&amp;$I$4)
/_xlfn.UNIQUE(_xlfn._xlws.FILTER($G:$G,$F:$F=$I$7))
/IF($I$8="総計",1,$J391/10)
),0)</f>
        <v/>
      </c>
      <c r="S391" s="58" t="str" cm="1">
        <f t="array" ref="S391">IFERROR(
IF(OR(S$11="",$H391=""),"",
SUMIFS(収穫記録!$P:$P,収穫記録!$D:$D,S$11,収穫記録!$I:$I,$I$5,収穫記録!$J:$J,$I$6,収穫記録!$F:$F,$H391,収穫記録!$B:$B,"&gt;="&amp;$I$3,収穫記録!$B:$B,"&lt;="&amp;$I$4)
/_xlfn.UNIQUE(_xlfn._xlws.FILTER($G:$G,$F:$F=$I$7))
/IF($I$8="総計",1,$J391/10)
),0)</f>
        <v/>
      </c>
      <c r="T391" s="58" t="str" cm="1">
        <f t="array" ref="T391">IFERROR(
IF(OR(T$11="",$H391=""),"",
SUMIFS(収穫記録!$P:$P,収穫記録!$D:$D,T$11,収穫記録!$I:$I,$I$5,収穫記録!$J:$J,$I$6,収穫記録!$F:$F,$H391,収穫記録!$B:$B,"&gt;="&amp;$I$3,収穫記録!$B:$B,"&lt;="&amp;$I$4)
/_xlfn.UNIQUE(_xlfn._xlws.FILTER($G:$G,$F:$F=$I$7))
/IF($I$8="総計",1,$J391/10)
),0)</f>
        <v/>
      </c>
      <c r="U391" s="58" t="str" cm="1">
        <f t="array" ref="U391">IFERROR(
IF(OR(U$11="",$H391=""),"",
SUMIFS(収穫記録!$P:$P,収穫記録!$D:$D,U$11,収穫記録!$I:$I,$I$5,収穫記録!$J:$J,$I$6,収穫記録!$F:$F,$H391,収穫記録!$B:$B,"&gt;="&amp;$I$3,収穫記録!$B:$B,"&lt;="&amp;$I$4)
/_xlfn.UNIQUE(_xlfn._xlws.FILTER($G:$G,$F:$F=$I$7))
/IF($I$8="総計",1,$J391/10)
),0)</f>
        <v/>
      </c>
      <c r="V391" s="58" t="str" cm="1">
        <f t="array" ref="V391">IFERROR(
IF(OR(V$11="",$H391=""),"",
SUMIFS(収穫記録!$P:$P,収穫記録!$D:$D,V$11,収穫記録!$I:$I,$I$5,収穫記録!$J:$J,$I$6,収穫記録!$F:$F,$H391,収穫記録!$B:$B,"&gt;="&amp;$I$3,収穫記録!$B:$B,"&lt;="&amp;$I$4)
/_xlfn.UNIQUE(_xlfn._xlws.FILTER($G:$G,$F:$F=$I$7))
/IF($I$8="総計",1,$J391/10)
),0)</f>
        <v/>
      </c>
      <c r="W391" s="58" t="str" cm="1">
        <f t="array" ref="W391">IFERROR(
IF(OR(W$11="",$H391=""),"",
SUMIFS(収穫記録!$P:$P,収穫記録!$D:$D,W$11,収穫記録!$I:$I,$I$5,収穫記録!$J:$J,$I$6,収穫記録!$F:$F,$H391,収穫記録!$B:$B,"&gt;="&amp;$I$3,収穫記録!$B:$B,"&lt;="&amp;$I$4)
/_xlfn.UNIQUE(_xlfn._xlws.FILTER($G:$G,$F:$F=$I$7))
/IF($I$8="総計",1,$J391/10)
),0)</f>
        <v/>
      </c>
    </row>
    <row r="392" spans="8:23">
      <c r="H392" s="27"/>
      <c r="I392" s="30"/>
      <c r="J392" s="57"/>
      <c r="K392" s="46" t="str">
        <f t="shared" si="5"/>
        <v/>
      </c>
      <c r="L392" s="47" cm="1">
        <f t="array" ref="L392">IFERROR(
IF(OR(L$11="",$H392=""),"",
SUMIFS(収穫記録!$P:$P,収穫記録!$D:$D,L$11,収穫記録!$I:$I,$I$5,収穫記録!$J:$J,$I$6,収穫記録!$F:$F,$H392,収穫記録!$B:$B,"&gt;="&amp;$I$3,収穫記録!$B:$B,"&lt;="&amp;$I$4)
/_xlfn.UNIQUE(_xlfn._xlws.FILTER($G:$G,$F:$F=$I$7))
/IF($I$8="総計",1,$J392/10)
),0)</f>
        <v>0</v>
      </c>
      <c r="M392" s="58" t="str" cm="1">
        <f t="array" ref="M392">IFERROR(
IF(OR(M$11="",$H392=""),"",
SUMIFS(収穫記録!$P:$P,収穫記録!$D:$D,M$11,収穫記録!$I:$I,$I$5,収穫記録!$J:$J,$I$6,収穫記録!$F:$F,$H392,収穫記録!$B:$B,"&gt;="&amp;$I$3,収穫記録!$B:$B,"&lt;="&amp;$I$4)
/_xlfn.UNIQUE(_xlfn._xlws.FILTER($G:$G,$F:$F=$I$7))
/IF($I$8="総計",1,$J392/10)
),0)</f>
        <v/>
      </c>
      <c r="N392" s="58" t="str" cm="1">
        <f t="array" ref="N392">IFERROR(
IF(OR(N$11="",$H392=""),"",
SUMIFS(収穫記録!$P:$P,収穫記録!$D:$D,N$11,収穫記録!$I:$I,$I$5,収穫記録!$J:$J,$I$6,収穫記録!$F:$F,$H392,収穫記録!$B:$B,"&gt;="&amp;$I$3,収穫記録!$B:$B,"&lt;="&amp;$I$4)
/_xlfn.UNIQUE(_xlfn._xlws.FILTER($G:$G,$F:$F=$I$7))
/IF($I$8="総計",1,$J392/10)
),0)</f>
        <v/>
      </c>
      <c r="O392" s="58" t="str" cm="1">
        <f t="array" ref="O392">IFERROR(
IF(OR(O$11="",$H392=""),"",
SUMIFS(収穫記録!$P:$P,収穫記録!$D:$D,O$11,収穫記録!$I:$I,$I$5,収穫記録!$J:$J,$I$6,収穫記録!$F:$F,$H392,収穫記録!$B:$B,"&gt;="&amp;$I$3,収穫記録!$B:$B,"&lt;="&amp;$I$4)
/_xlfn.UNIQUE(_xlfn._xlws.FILTER($G:$G,$F:$F=$I$7))
/IF($I$8="総計",1,$J392/10)
),0)</f>
        <v/>
      </c>
      <c r="P392" s="58" t="str" cm="1">
        <f t="array" ref="P392">IFERROR(
IF(OR(P$11="",$H392=""),"",
SUMIFS(収穫記録!$P:$P,収穫記録!$D:$D,P$11,収穫記録!$I:$I,$I$5,収穫記録!$J:$J,$I$6,収穫記録!$F:$F,$H392,収穫記録!$B:$B,"&gt;="&amp;$I$3,収穫記録!$B:$B,"&lt;="&amp;$I$4)
/_xlfn.UNIQUE(_xlfn._xlws.FILTER($G:$G,$F:$F=$I$7))
/IF($I$8="総計",1,$J392/10)
),0)</f>
        <v/>
      </c>
      <c r="Q392" s="58" t="str" cm="1">
        <f t="array" ref="Q392">IFERROR(
IF(OR(Q$11="",$H392=""),"",
SUMIFS(収穫記録!$P:$P,収穫記録!$D:$D,Q$11,収穫記録!$I:$I,$I$5,収穫記録!$J:$J,$I$6,収穫記録!$F:$F,$H392,収穫記録!$B:$B,"&gt;="&amp;$I$3,収穫記録!$B:$B,"&lt;="&amp;$I$4)
/_xlfn.UNIQUE(_xlfn._xlws.FILTER($G:$G,$F:$F=$I$7))
/IF($I$8="総計",1,$J392/10)
),0)</f>
        <v/>
      </c>
      <c r="R392" s="58" t="str" cm="1">
        <f t="array" ref="R392">IFERROR(
IF(OR(R$11="",$H392=""),"",
SUMIFS(収穫記録!$P:$P,収穫記録!$D:$D,R$11,収穫記録!$I:$I,$I$5,収穫記録!$J:$J,$I$6,収穫記録!$F:$F,$H392,収穫記録!$B:$B,"&gt;="&amp;$I$3,収穫記録!$B:$B,"&lt;="&amp;$I$4)
/_xlfn.UNIQUE(_xlfn._xlws.FILTER($G:$G,$F:$F=$I$7))
/IF($I$8="総計",1,$J392/10)
),0)</f>
        <v/>
      </c>
      <c r="S392" s="58" t="str" cm="1">
        <f t="array" ref="S392">IFERROR(
IF(OR(S$11="",$H392=""),"",
SUMIFS(収穫記録!$P:$P,収穫記録!$D:$D,S$11,収穫記録!$I:$I,$I$5,収穫記録!$J:$J,$I$6,収穫記録!$F:$F,$H392,収穫記録!$B:$B,"&gt;="&amp;$I$3,収穫記録!$B:$B,"&lt;="&amp;$I$4)
/_xlfn.UNIQUE(_xlfn._xlws.FILTER($G:$G,$F:$F=$I$7))
/IF($I$8="総計",1,$J392/10)
),0)</f>
        <v/>
      </c>
      <c r="T392" s="58" t="str" cm="1">
        <f t="array" ref="T392">IFERROR(
IF(OR(T$11="",$H392=""),"",
SUMIFS(収穫記録!$P:$P,収穫記録!$D:$D,T$11,収穫記録!$I:$I,$I$5,収穫記録!$J:$J,$I$6,収穫記録!$F:$F,$H392,収穫記録!$B:$B,"&gt;="&amp;$I$3,収穫記録!$B:$B,"&lt;="&amp;$I$4)
/_xlfn.UNIQUE(_xlfn._xlws.FILTER($G:$G,$F:$F=$I$7))
/IF($I$8="総計",1,$J392/10)
),0)</f>
        <v/>
      </c>
      <c r="U392" s="58" t="str" cm="1">
        <f t="array" ref="U392">IFERROR(
IF(OR(U$11="",$H392=""),"",
SUMIFS(収穫記録!$P:$P,収穫記録!$D:$D,U$11,収穫記録!$I:$I,$I$5,収穫記録!$J:$J,$I$6,収穫記録!$F:$F,$H392,収穫記録!$B:$B,"&gt;="&amp;$I$3,収穫記録!$B:$B,"&lt;="&amp;$I$4)
/_xlfn.UNIQUE(_xlfn._xlws.FILTER($G:$G,$F:$F=$I$7))
/IF($I$8="総計",1,$J392/10)
),0)</f>
        <v/>
      </c>
      <c r="V392" s="58" t="str" cm="1">
        <f t="array" ref="V392">IFERROR(
IF(OR(V$11="",$H392=""),"",
SUMIFS(収穫記録!$P:$P,収穫記録!$D:$D,V$11,収穫記録!$I:$I,$I$5,収穫記録!$J:$J,$I$6,収穫記録!$F:$F,$H392,収穫記録!$B:$B,"&gt;="&amp;$I$3,収穫記録!$B:$B,"&lt;="&amp;$I$4)
/_xlfn.UNIQUE(_xlfn._xlws.FILTER($G:$G,$F:$F=$I$7))
/IF($I$8="総計",1,$J392/10)
),0)</f>
        <v/>
      </c>
      <c r="W392" s="58" t="str" cm="1">
        <f t="array" ref="W392">IFERROR(
IF(OR(W$11="",$H392=""),"",
SUMIFS(収穫記録!$P:$P,収穫記録!$D:$D,W$11,収穫記録!$I:$I,$I$5,収穫記録!$J:$J,$I$6,収穫記録!$F:$F,$H392,収穫記録!$B:$B,"&gt;="&amp;$I$3,収穫記録!$B:$B,"&lt;="&amp;$I$4)
/_xlfn.UNIQUE(_xlfn._xlws.FILTER($G:$G,$F:$F=$I$7))
/IF($I$8="総計",1,$J392/10)
),0)</f>
        <v/>
      </c>
    </row>
    <row r="393" spans="8:23">
      <c r="H393" s="27"/>
      <c r="I393" s="30"/>
      <c r="J393" s="57"/>
      <c r="K393" s="46" t="str">
        <f t="shared" si="5"/>
        <v/>
      </c>
      <c r="L393" s="47" cm="1">
        <f t="array" ref="L393">IFERROR(
IF(OR(L$11="",$H393=""),"",
SUMIFS(収穫記録!$P:$P,収穫記録!$D:$D,L$11,収穫記録!$I:$I,$I$5,収穫記録!$J:$J,$I$6,収穫記録!$F:$F,$H393,収穫記録!$B:$B,"&gt;="&amp;$I$3,収穫記録!$B:$B,"&lt;="&amp;$I$4)
/_xlfn.UNIQUE(_xlfn._xlws.FILTER($G:$G,$F:$F=$I$7))
/IF($I$8="総計",1,$J393/10)
),0)</f>
        <v>0</v>
      </c>
      <c r="M393" s="58" t="str" cm="1">
        <f t="array" ref="M393">IFERROR(
IF(OR(M$11="",$H393=""),"",
SUMIFS(収穫記録!$P:$P,収穫記録!$D:$D,M$11,収穫記録!$I:$I,$I$5,収穫記録!$J:$J,$I$6,収穫記録!$F:$F,$H393,収穫記録!$B:$B,"&gt;="&amp;$I$3,収穫記録!$B:$B,"&lt;="&amp;$I$4)
/_xlfn.UNIQUE(_xlfn._xlws.FILTER($G:$G,$F:$F=$I$7))
/IF($I$8="総計",1,$J393/10)
),0)</f>
        <v/>
      </c>
      <c r="N393" s="58" t="str" cm="1">
        <f t="array" ref="N393">IFERROR(
IF(OR(N$11="",$H393=""),"",
SUMIFS(収穫記録!$P:$P,収穫記録!$D:$D,N$11,収穫記録!$I:$I,$I$5,収穫記録!$J:$J,$I$6,収穫記録!$F:$F,$H393,収穫記録!$B:$B,"&gt;="&amp;$I$3,収穫記録!$B:$B,"&lt;="&amp;$I$4)
/_xlfn.UNIQUE(_xlfn._xlws.FILTER($G:$G,$F:$F=$I$7))
/IF($I$8="総計",1,$J393/10)
),0)</f>
        <v/>
      </c>
      <c r="O393" s="58" t="str" cm="1">
        <f t="array" ref="O393">IFERROR(
IF(OR(O$11="",$H393=""),"",
SUMIFS(収穫記録!$P:$P,収穫記録!$D:$D,O$11,収穫記録!$I:$I,$I$5,収穫記録!$J:$J,$I$6,収穫記録!$F:$F,$H393,収穫記録!$B:$B,"&gt;="&amp;$I$3,収穫記録!$B:$B,"&lt;="&amp;$I$4)
/_xlfn.UNIQUE(_xlfn._xlws.FILTER($G:$G,$F:$F=$I$7))
/IF($I$8="総計",1,$J393/10)
),0)</f>
        <v/>
      </c>
      <c r="P393" s="58" t="str" cm="1">
        <f t="array" ref="P393">IFERROR(
IF(OR(P$11="",$H393=""),"",
SUMIFS(収穫記録!$P:$P,収穫記録!$D:$D,P$11,収穫記録!$I:$I,$I$5,収穫記録!$J:$J,$I$6,収穫記録!$F:$F,$H393,収穫記録!$B:$B,"&gt;="&amp;$I$3,収穫記録!$B:$B,"&lt;="&amp;$I$4)
/_xlfn.UNIQUE(_xlfn._xlws.FILTER($G:$G,$F:$F=$I$7))
/IF($I$8="総計",1,$J393/10)
),0)</f>
        <v/>
      </c>
      <c r="Q393" s="58" t="str" cm="1">
        <f t="array" ref="Q393">IFERROR(
IF(OR(Q$11="",$H393=""),"",
SUMIFS(収穫記録!$P:$P,収穫記録!$D:$D,Q$11,収穫記録!$I:$I,$I$5,収穫記録!$J:$J,$I$6,収穫記録!$F:$F,$H393,収穫記録!$B:$B,"&gt;="&amp;$I$3,収穫記録!$B:$B,"&lt;="&amp;$I$4)
/_xlfn.UNIQUE(_xlfn._xlws.FILTER($G:$G,$F:$F=$I$7))
/IF($I$8="総計",1,$J393/10)
),0)</f>
        <v/>
      </c>
      <c r="R393" s="58" t="str" cm="1">
        <f t="array" ref="R393">IFERROR(
IF(OR(R$11="",$H393=""),"",
SUMIFS(収穫記録!$P:$P,収穫記録!$D:$D,R$11,収穫記録!$I:$I,$I$5,収穫記録!$J:$J,$I$6,収穫記録!$F:$F,$H393,収穫記録!$B:$B,"&gt;="&amp;$I$3,収穫記録!$B:$B,"&lt;="&amp;$I$4)
/_xlfn.UNIQUE(_xlfn._xlws.FILTER($G:$G,$F:$F=$I$7))
/IF($I$8="総計",1,$J393/10)
),0)</f>
        <v/>
      </c>
      <c r="S393" s="58" t="str" cm="1">
        <f t="array" ref="S393">IFERROR(
IF(OR(S$11="",$H393=""),"",
SUMIFS(収穫記録!$P:$P,収穫記録!$D:$D,S$11,収穫記録!$I:$I,$I$5,収穫記録!$J:$J,$I$6,収穫記録!$F:$F,$H393,収穫記録!$B:$B,"&gt;="&amp;$I$3,収穫記録!$B:$B,"&lt;="&amp;$I$4)
/_xlfn.UNIQUE(_xlfn._xlws.FILTER($G:$G,$F:$F=$I$7))
/IF($I$8="総計",1,$J393/10)
),0)</f>
        <v/>
      </c>
      <c r="T393" s="58" t="str" cm="1">
        <f t="array" ref="T393">IFERROR(
IF(OR(T$11="",$H393=""),"",
SUMIFS(収穫記録!$P:$P,収穫記録!$D:$D,T$11,収穫記録!$I:$I,$I$5,収穫記録!$J:$J,$I$6,収穫記録!$F:$F,$H393,収穫記録!$B:$B,"&gt;="&amp;$I$3,収穫記録!$B:$B,"&lt;="&amp;$I$4)
/_xlfn.UNIQUE(_xlfn._xlws.FILTER($G:$G,$F:$F=$I$7))
/IF($I$8="総計",1,$J393/10)
),0)</f>
        <v/>
      </c>
      <c r="U393" s="58" t="str" cm="1">
        <f t="array" ref="U393">IFERROR(
IF(OR(U$11="",$H393=""),"",
SUMIFS(収穫記録!$P:$P,収穫記録!$D:$D,U$11,収穫記録!$I:$I,$I$5,収穫記録!$J:$J,$I$6,収穫記録!$F:$F,$H393,収穫記録!$B:$B,"&gt;="&amp;$I$3,収穫記録!$B:$B,"&lt;="&amp;$I$4)
/_xlfn.UNIQUE(_xlfn._xlws.FILTER($G:$G,$F:$F=$I$7))
/IF($I$8="総計",1,$J393/10)
),0)</f>
        <v/>
      </c>
      <c r="V393" s="58" t="str" cm="1">
        <f t="array" ref="V393">IFERROR(
IF(OR(V$11="",$H393=""),"",
SUMIFS(収穫記録!$P:$P,収穫記録!$D:$D,V$11,収穫記録!$I:$I,$I$5,収穫記録!$J:$J,$I$6,収穫記録!$F:$F,$H393,収穫記録!$B:$B,"&gt;="&amp;$I$3,収穫記録!$B:$B,"&lt;="&amp;$I$4)
/_xlfn.UNIQUE(_xlfn._xlws.FILTER($G:$G,$F:$F=$I$7))
/IF($I$8="総計",1,$J393/10)
),0)</f>
        <v/>
      </c>
      <c r="W393" s="58" t="str" cm="1">
        <f t="array" ref="W393">IFERROR(
IF(OR(W$11="",$H393=""),"",
SUMIFS(収穫記録!$P:$P,収穫記録!$D:$D,W$11,収穫記録!$I:$I,$I$5,収穫記録!$J:$J,$I$6,収穫記録!$F:$F,$H393,収穫記録!$B:$B,"&gt;="&amp;$I$3,収穫記録!$B:$B,"&lt;="&amp;$I$4)
/_xlfn.UNIQUE(_xlfn._xlws.FILTER($G:$G,$F:$F=$I$7))
/IF($I$8="総計",1,$J393/10)
),0)</f>
        <v/>
      </c>
    </row>
    <row r="394" spans="8:23">
      <c r="H394" s="27"/>
      <c r="I394" s="30"/>
      <c r="J394" s="57"/>
      <c r="K394" s="46" t="str">
        <f t="shared" si="5"/>
        <v/>
      </c>
      <c r="L394" s="47" cm="1">
        <f t="array" ref="L394">IFERROR(
IF(OR(L$11="",$H394=""),"",
SUMIFS(収穫記録!$P:$P,収穫記録!$D:$D,L$11,収穫記録!$I:$I,$I$5,収穫記録!$J:$J,$I$6,収穫記録!$F:$F,$H394,収穫記録!$B:$B,"&gt;="&amp;$I$3,収穫記録!$B:$B,"&lt;="&amp;$I$4)
/_xlfn.UNIQUE(_xlfn._xlws.FILTER($G:$G,$F:$F=$I$7))
/IF($I$8="総計",1,$J394/10)
),0)</f>
        <v>0</v>
      </c>
      <c r="M394" s="58" t="str" cm="1">
        <f t="array" ref="M394">IFERROR(
IF(OR(M$11="",$H394=""),"",
SUMIFS(収穫記録!$P:$P,収穫記録!$D:$D,M$11,収穫記録!$I:$I,$I$5,収穫記録!$J:$J,$I$6,収穫記録!$F:$F,$H394,収穫記録!$B:$B,"&gt;="&amp;$I$3,収穫記録!$B:$B,"&lt;="&amp;$I$4)
/_xlfn.UNIQUE(_xlfn._xlws.FILTER($G:$G,$F:$F=$I$7))
/IF($I$8="総計",1,$J394/10)
),0)</f>
        <v/>
      </c>
      <c r="N394" s="58" t="str" cm="1">
        <f t="array" ref="N394">IFERROR(
IF(OR(N$11="",$H394=""),"",
SUMIFS(収穫記録!$P:$P,収穫記録!$D:$D,N$11,収穫記録!$I:$I,$I$5,収穫記録!$J:$J,$I$6,収穫記録!$F:$F,$H394,収穫記録!$B:$B,"&gt;="&amp;$I$3,収穫記録!$B:$B,"&lt;="&amp;$I$4)
/_xlfn.UNIQUE(_xlfn._xlws.FILTER($G:$G,$F:$F=$I$7))
/IF($I$8="総計",1,$J394/10)
),0)</f>
        <v/>
      </c>
      <c r="O394" s="58" t="str" cm="1">
        <f t="array" ref="O394">IFERROR(
IF(OR(O$11="",$H394=""),"",
SUMIFS(収穫記録!$P:$P,収穫記録!$D:$D,O$11,収穫記録!$I:$I,$I$5,収穫記録!$J:$J,$I$6,収穫記録!$F:$F,$H394,収穫記録!$B:$B,"&gt;="&amp;$I$3,収穫記録!$B:$B,"&lt;="&amp;$I$4)
/_xlfn.UNIQUE(_xlfn._xlws.FILTER($G:$G,$F:$F=$I$7))
/IF($I$8="総計",1,$J394/10)
),0)</f>
        <v/>
      </c>
      <c r="P394" s="58" t="str" cm="1">
        <f t="array" ref="P394">IFERROR(
IF(OR(P$11="",$H394=""),"",
SUMIFS(収穫記録!$P:$P,収穫記録!$D:$D,P$11,収穫記録!$I:$I,$I$5,収穫記録!$J:$J,$I$6,収穫記録!$F:$F,$H394,収穫記録!$B:$B,"&gt;="&amp;$I$3,収穫記録!$B:$B,"&lt;="&amp;$I$4)
/_xlfn.UNIQUE(_xlfn._xlws.FILTER($G:$G,$F:$F=$I$7))
/IF($I$8="総計",1,$J394/10)
),0)</f>
        <v/>
      </c>
      <c r="Q394" s="58" t="str" cm="1">
        <f t="array" ref="Q394">IFERROR(
IF(OR(Q$11="",$H394=""),"",
SUMIFS(収穫記録!$P:$P,収穫記録!$D:$D,Q$11,収穫記録!$I:$I,$I$5,収穫記録!$J:$J,$I$6,収穫記録!$F:$F,$H394,収穫記録!$B:$B,"&gt;="&amp;$I$3,収穫記録!$B:$B,"&lt;="&amp;$I$4)
/_xlfn.UNIQUE(_xlfn._xlws.FILTER($G:$G,$F:$F=$I$7))
/IF($I$8="総計",1,$J394/10)
),0)</f>
        <v/>
      </c>
      <c r="R394" s="58" t="str" cm="1">
        <f t="array" ref="R394">IFERROR(
IF(OR(R$11="",$H394=""),"",
SUMIFS(収穫記録!$P:$P,収穫記録!$D:$D,R$11,収穫記録!$I:$I,$I$5,収穫記録!$J:$J,$I$6,収穫記録!$F:$F,$H394,収穫記録!$B:$B,"&gt;="&amp;$I$3,収穫記録!$B:$B,"&lt;="&amp;$I$4)
/_xlfn.UNIQUE(_xlfn._xlws.FILTER($G:$G,$F:$F=$I$7))
/IF($I$8="総計",1,$J394/10)
),0)</f>
        <v/>
      </c>
      <c r="S394" s="58" t="str" cm="1">
        <f t="array" ref="S394">IFERROR(
IF(OR(S$11="",$H394=""),"",
SUMIFS(収穫記録!$P:$P,収穫記録!$D:$D,S$11,収穫記録!$I:$I,$I$5,収穫記録!$J:$J,$I$6,収穫記録!$F:$F,$H394,収穫記録!$B:$B,"&gt;="&amp;$I$3,収穫記録!$B:$B,"&lt;="&amp;$I$4)
/_xlfn.UNIQUE(_xlfn._xlws.FILTER($G:$G,$F:$F=$I$7))
/IF($I$8="総計",1,$J394/10)
),0)</f>
        <v/>
      </c>
      <c r="T394" s="58" t="str" cm="1">
        <f t="array" ref="T394">IFERROR(
IF(OR(T$11="",$H394=""),"",
SUMIFS(収穫記録!$P:$P,収穫記録!$D:$D,T$11,収穫記録!$I:$I,$I$5,収穫記録!$J:$J,$I$6,収穫記録!$F:$F,$H394,収穫記録!$B:$B,"&gt;="&amp;$I$3,収穫記録!$B:$B,"&lt;="&amp;$I$4)
/_xlfn.UNIQUE(_xlfn._xlws.FILTER($G:$G,$F:$F=$I$7))
/IF($I$8="総計",1,$J394/10)
),0)</f>
        <v/>
      </c>
      <c r="U394" s="58" t="str" cm="1">
        <f t="array" ref="U394">IFERROR(
IF(OR(U$11="",$H394=""),"",
SUMIFS(収穫記録!$P:$P,収穫記録!$D:$D,U$11,収穫記録!$I:$I,$I$5,収穫記録!$J:$J,$I$6,収穫記録!$F:$F,$H394,収穫記録!$B:$B,"&gt;="&amp;$I$3,収穫記録!$B:$B,"&lt;="&amp;$I$4)
/_xlfn.UNIQUE(_xlfn._xlws.FILTER($G:$G,$F:$F=$I$7))
/IF($I$8="総計",1,$J394/10)
),0)</f>
        <v/>
      </c>
      <c r="V394" s="58" t="str" cm="1">
        <f t="array" ref="V394">IFERROR(
IF(OR(V$11="",$H394=""),"",
SUMIFS(収穫記録!$P:$P,収穫記録!$D:$D,V$11,収穫記録!$I:$I,$I$5,収穫記録!$J:$J,$I$6,収穫記録!$F:$F,$H394,収穫記録!$B:$B,"&gt;="&amp;$I$3,収穫記録!$B:$B,"&lt;="&amp;$I$4)
/_xlfn.UNIQUE(_xlfn._xlws.FILTER($G:$G,$F:$F=$I$7))
/IF($I$8="総計",1,$J394/10)
),0)</f>
        <v/>
      </c>
      <c r="W394" s="58" t="str" cm="1">
        <f t="array" ref="W394">IFERROR(
IF(OR(W$11="",$H394=""),"",
SUMIFS(収穫記録!$P:$P,収穫記録!$D:$D,W$11,収穫記録!$I:$I,$I$5,収穫記録!$J:$J,$I$6,収穫記録!$F:$F,$H394,収穫記録!$B:$B,"&gt;="&amp;$I$3,収穫記録!$B:$B,"&lt;="&amp;$I$4)
/_xlfn.UNIQUE(_xlfn._xlws.FILTER($G:$G,$F:$F=$I$7))
/IF($I$8="総計",1,$J394/10)
),0)</f>
        <v/>
      </c>
    </row>
    <row r="395" spans="8:23">
      <c r="H395" s="27"/>
      <c r="I395" s="30"/>
      <c r="J395" s="57"/>
      <c r="K395" s="46" t="str">
        <f t="shared" si="5"/>
        <v/>
      </c>
      <c r="L395" s="47" cm="1">
        <f t="array" ref="L395">IFERROR(
IF(OR(L$11="",$H395=""),"",
SUMIFS(収穫記録!$P:$P,収穫記録!$D:$D,L$11,収穫記録!$I:$I,$I$5,収穫記録!$J:$J,$I$6,収穫記録!$F:$F,$H395,収穫記録!$B:$B,"&gt;="&amp;$I$3,収穫記録!$B:$B,"&lt;="&amp;$I$4)
/_xlfn.UNIQUE(_xlfn._xlws.FILTER($G:$G,$F:$F=$I$7))
/IF($I$8="総計",1,$J395/10)
),0)</f>
        <v>0</v>
      </c>
      <c r="M395" s="58" t="str" cm="1">
        <f t="array" ref="M395">IFERROR(
IF(OR(M$11="",$H395=""),"",
SUMIFS(収穫記録!$P:$P,収穫記録!$D:$D,M$11,収穫記録!$I:$I,$I$5,収穫記録!$J:$J,$I$6,収穫記録!$F:$F,$H395,収穫記録!$B:$B,"&gt;="&amp;$I$3,収穫記録!$B:$B,"&lt;="&amp;$I$4)
/_xlfn.UNIQUE(_xlfn._xlws.FILTER($G:$G,$F:$F=$I$7))
/IF($I$8="総計",1,$J395/10)
),0)</f>
        <v/>
      </c>
      <c r="N395" s="58" t="str" cm="1">
        <f t="array" ref="N395">IFERROR(
IF(OR(N$11="",$H395=""),"",
SUMIFS(収穫記録!$P:$P,収穫記録!$D:$D,N$11,収穫記録!$I:$I,$I$5,収穫記録!$J:$J,$I$6,収穫記録!$F:$F,$H395,収穫記録!$B:$B,"&gt;="&amp;$I$3,収穫記録!$B:$B,"&lt;="&amp;$I$4)
/_xlfn.UNIQUE(_xlfn._xlws.FILTER($G:$G,$F:$F=$I$7))
/IF($I$8="総計",1,$J395/10)
),0)</f>
        <v/>
      </c>
      <c r="O395" s="58" t="str" cm="1">
        <f t="array" ref="O395">IFERROR(
IF(OR(O$11="",$H395=""),"",
SUMIFS(収穫記録!$P:$P,収穫記録!$D:$D,O$11,収穫記録!$I:$I,$I$5,収穫記録!$J:$J,$I$6,収穫記録!$F:$F,$H395,収穫記録!$B:$B,"&gt;="&amp;$I$3,収穫記録!$B:$B,"&lt;="&amp;$I$4)
/_xlfn.UNIQUE(_xlfn._xlws.FILTER($G:$G,$F:$F=$I$7))
/IF($I$8="総計",1,$J395/10)
),0)</f>
        <v/>
      </c>
      <c r="P395" s="58" t="str" cm="1">
        <f t="array" ref="P395">IFERROR(
IF(OR(P$11="",$H395=""),"",
SUMIFS(収穫記録!$P:$P,収穫記録!$D:$D,P$11,収穫記録!$I:$I,$I$5,収穫記録!$J:$J,$I$6,収穫記録!$F:$F,$H395,収穫記録!$B:$B,"&gt;="&amp;$I$3,収穫記録!$B:$B,"&lt;="&amp;$I$4)
/_xlfn.UNIQUE(_xlfn._xlws.FILTER($G:$G,$F:$F=$I$7))
/IF($I$8="総計",1,$J395/10)
),0)</f>
        <v/>
      </c>
      <c r="Q395" s="58" t="str" cm="1">
        <f t="array" ref="Q395">IFERROR(
IF(OR(Q$11="",$H395=""),"",
SUMIFS(収穫記録!$P:$P,収穫記録!$D:$D,Q$11,収穫記録!$I:$I,$I$5,収穫記録!$J:$J,$I$6,収穫記録!$F:$F,$H395,収穫記録!$B:$B,"&gt;="&amp;$I$3,収穫記録!$B:$B,"&lt;="&amp;$I$4)
/_xlfn.UNIQUE(_xlfn._xlws.FILTER($G:$G,$F:$F=$I$7))
/IF($I$8="総計",1,$J395/10)
),0)</f>
        <v/>
      </c>
      <c r="R395" s="58" t="str" cm="1">
        <f t="array" ref="R395">IFERROR(
IF(OR(R$11="",$H395=""),"",
SUMIFS(収穫記録!$P:$P,収穫記録!$D:$D,R$11,収穫記録!$I:$I,$I$5,収穫記録!$J:$J,$I$6,収穫記録!$F:$F,$H395,収穫記録!$B:$B,"&gt;="&amp;$I$3,収穫記録!$B:$B,"&lt;="&amp;$I$4)
/_xlfn.UNIQUE(_xlfn._xlws.FILTER($G:$G,$F:$F=$I$7))
/IF($I$8="総計",1,$J395/10)
),0)</f>
        <v/>
      </c>
      <c r="S395" s="58" t="str" cm="1">
        <f t="array" ref="S395">IFERROR(
IF(OR(S$11="",$H395=""),"",
SUMIFS(収穫記録!$P:$P,収穫記録!$D:$D,S$11,収穫記録!$I:$I,$I$5,収穫記録!$J:$J,$I$6,収穫記録!$F:$F,$H395,収穫記録!$B:$B,"&gt;="&amp;$I$3,収穫記録!$B:$B,"&lt;="&amp;$I$4)
/_xlfn.UNIQUE(_xlfn._xlws.FILTER($G:$G,$F:$F=$I$7))
/IF($I$8="総計",1,$J395/10)
),0)</f>
        <v/>
      </c>
      <c r="T395" s="58" t="str" cm="1">
        <f t="array" ref="T395">IFERROR(
IF(OR(T$11="",$H395=""),"",
SUMIFS(収穫記録!$P:$P,収穫記録!$D:$D,T$11,収穫記録!$I:$I,$I$5,収穫記録!$J:$J,$I$6,収穫記録!$F:$F,$H395,収穫記録!$B:$B,"&gt;="&amp;$I$3,収穫記録!$B:$B,"&lt;="&amp;$I$4)
/_xlfn.UNIQUE(_xlfn._xlws.FILTER($G:$G,$F:$F=$I$7))
/IF($I$8="総計",1,$J395/10)
),0)</f>
        <v/>
      </c>
      <c r="U395" s="58" t="str" cm="1">
        <f t="array" ref="U395">IFERROR(
IF(OR(U$11="",$H395=""),"",
SUMIFS(収穫記録!$P:$P,収穫記録!$D:$D,U$11,収穫記録!$I:$I,$I$5,収穫記録!$J:$J,$I$6,収穫記録!$F:$F,$H395,収穫記録!$B:$B,"&gt;="&amp;$I$3,収穫記録!$B:$B,"&lt;="&amp;$I$4)
/_xlfn.UNIQUE(_xlfn._xlws.FILTER($G:$G,$F:$F=$I$7))
/IF($I$8="総計",1,$J395/10)
),0)</f>
        <v/>
      </c>
      <c r="V395" s="58" t="str" cm="1">
        <f t="array" ref="V395">IFERROR(
IF(OR(V$11="",$H395=""),"",
SUMIFS(収穫記録!$P:$P,収穫記録!$D:$D,V$11,収穫記録!$I:$I,$I$5,収穫記録!$J:$J,$I$6,収穫記録!$F:$F,$H395,収穫記録!$B:$B,"&gt;="&amp;$I$3,収穫記録!$B:$B,"&lt;="&amp;$I$4)
/_xlfn.UNIQUE(_xlfn._xlws.FILTER($G:$G,$F:$F=$I$7))
/IF($I$8="総計",1,$J395/10)
),0)</f>
        <v/>
      </c>
      <c r="W395" s="58" t="str" cm="1">
        <f t="array" ref="W395">IFERROR(
IF(OR(W$11="",$H395=""),"",
SUMIFS(収穫記録!$P:$P,収穫記録!$D:$D,W$11,収穫記録!$I:$I,$I$5,収穫記録!$J:$J,$I$6,収穫記録!$F:$F,$H395,収穫記録!$B:$B,"&gt;="&amp;$I$3,収穫記録!$B:$B,"&lt;="&amp;$I$4)
/_xlfn.UNIQUE(_xlfn._xlws.FILTER($G:$G,$F:$F=$I$7))
/IF($I$8="総計",1,$J395/10)
),0)</f>
        <v/>
      </c>
    </row>
    <row r="396" spans="8:23">
      <c r="H396" s="27"/>
      <c r="I396" s="30"/>
      <c r="J396" s="57"/>
      <c r="K396" s="46" t="str">
        <f t="shared" si="5"/>
        <v/>
      </c>
      <c r="L396" s="47" cm="1">
        <f t="array" ref="L396">IFERROR(
IF(OR(L$11="",$H396=""),"",
SUMIFS(収穫記録!$P:$P,収穫記録!$D:$D,L$11,収穫記録!$I:$I,$I$5,収穫記録!$J:$J,$I$6,収穫記録!$F:$F,$H396,収穫記録!$B:$B,"&gt;="&amp;$I$3,収穫記録!$B:$B,"&lt;="&amp;$I$4)
/_xlfn.UNIQUE(_xlfn._xlws.FILTER($G:$G,$F:$F=$I$7))
/IF($I$8="総計",1,$J396/10)
),0)</f>
        <v>0</v>
      </c>
      <c r="M396" s="58" t="str" cm="1">
        <f t="array" ref="M396">IFERROR(
IF(OR(M$11="",$H396=""),"",
SUMIFS(収穫記録!$P:$P,収穫記録!$D:$D,M$11,収穫記録!$I:$I,$I$5,収穫記録!$J:$J,$I$6,収穫記録!$F:$F,$H396,収穫記録!$B:$B,"&gt;="&amp;$I$3,収穫記録!$B:$B,"&lt;="&amp;$I$4)
/_xlfn.UNIQUE(_xlfn._xlws.FILTER($G:$G,$F:$F=$I$7))
/IF($I$8="総計",1,$J396/10)
),0)</f>
        <v/>
      </c>
      <c r="N396" s="58" t="str" cm="1">
        <f t="array" ref="N396">IFERROR(
IF(OR(N$11="",$H396=""),"",
SUMIFS(収穫記録!$P:$P,収穫記録!$D:$D,N$11,収穫記録!$I:$I,$I$5,収穫記録!$J:$J,$I$6,収穫記録!$F:$F,$H396,収穫記録!$B:$B,"&gt;="&amp;$I$3,収穫記録!$B:$B,"&lt;="&amp;$I$4)
/_xlfn.UNIQUE(_xlfn._xlws.FILTER($G:$G,$F:$F=$I$7))
/IF($I$8="総計",1,$J396/10)
),0)</f>
        <v/>
      </c>
      <c r="O396" s="58" t="str" cm="1">
        <f t="array" ref="O396">IFERROR(
IF(OR(O$11="",$H396=""),"",
SUMIFS(収穫記録!$P:$P,収穫記録!$D:$D,O$11,収穫記録!$I:$I,$I$5,収穫記録!$J:$J,$I$6,収穫記録!$F:$F,$H396,収穫記録!$B:$B,"&gt;="&amp;$I$3,収穫記録!$B:$B,"&lt;="&amp;$I$4)
/_xlfn.UNIQUE(_xlfn._xlws.FILTER($G:$G,$F:$F=$I$7))
/IF($I$8="総計",1,$J396/10)
),0)</f>
        <v/>
      </c>
      <c r="P396" s="58" t="str" cm="1">
        <f t="array" ref="P396">IFERROR(
IF(OR(P$11="",$H396=""),"",
SUMIFS(収穫記録!$P:$P,収穫記録!$D:$D,P$11,収穫記録!$I:$I,$I$5,収穫記録!$J:$J,$I$6,収穫記録!$F:$F,$H396,収穫記録!$B:$B,"&gt;="&amp;$I$3,収穫記録!$B:$B,"&lt;="&amp;$I$4)
/_xlfn.UNIQUE(_xlfn._xlws.FILTER($G:$G,$F:$F=$I$7))
/IF($I$8="総計",1,$J396/10)
),0)</f>
        <v/>
      </c>
      <c r="Q396" s="58" t="str" cm="1">
        <f t="array" ref="Q396">IFERROR(
IF(OR(Q$11="",$H396=""),"",
SUMIFS(収穫記録!$P:$P,収穫記録!$D:$D,Q$11,収穫記録!$I:$I,$I$5,収穫記録!$J:$J,$I$6,収穫記録!$F:$F,$H396,収穫記録!$B:$B,"&gt;="&amp;$I$3,収穫記録!$B:$B,"&lt;="&amp;$I$4)
/_xlfn.UNIQUE(_xlfn._xlws.FILTER($G:$G,$F:$F=$I$7))
/IF($I$8="総計",1,$J396/10)
),0)</f>
        <v/>
      </c>
      <c r="R396" s="58" t="str" cm="1">
        <f t="array" ref="R396">IFERROR(
IF(OR(R$11="",$H396=""),"",
SUMIFS(収穫記録!$P:$P,収穫記録!$D:$D,R$11,収穫記録!$I:$I,$I$5,収穫記録!$J:$J,$I$6,収穫記録!$F:$F,$H396,収穫記録!$B:$B,"&gt;="&amp;$I$3,収穫記録!$B:$B,"&lt;="&amp;$I$4)
/_xlfn.UNIQUE(_xlfn._xlws.FILTER($G:$G,$F:$F=$I$7))
/IF($I$8="総計",1,$J396/10)
),0)</f>
        <v/>
      </c>
      <c r="S396" s="58" t="str" cm="1">
        <f t="array" ref="S396">IFERROR(
IF(OR(S$11="",$H396=""),"",
SUMIFS(収穫記録!$P:$P,収穫記録!$D:$D,S$11,収穫記録!$I:$I,$I$5,収穫記録!$J:$J,$I$6,収穫記録!$F:$F,$H396,収穫記録!$B:$B,"&gt;="&amp;$I$3,収穫記録!$B:$B,"&lt;="&amp;$I$4)
/_xlfn.UNIQUE(_xlfn._xlws.FILTER($G:$G,$F:$F=$I$7))
/IF($I$8="総計",1,$J396/10)
),0)</f>
        <v/>
      </c>
      <c r="T396" s="58" t="str" cm="1">
        <f t="array" ref="T396">IFERROR(
IF(OR(T$11="",$H396=""),"",
SUMIFS(収穫記録!$P:$P,収穫記録!$D:$D,T$11,収穫記録!$I:$I,$I$5,収穫記録!$J:$J,$I$6,収穫記録!$F:$F,$H396,収穫記録!$B:$B,"&gt;="&amp;$I$3,収穫記録!$B:$B,"&lt;="&amp;$I$4)
/_xlfn.UNIQUE(_xlfn._xlws.FILTER($G:$G,$F:$F=$I$7))
/IF($I$8="総計",1,$J396/10)
),0)</f>
        <v/>
      </c>
      <c r="U396" s="58" t="str" cm="1">
        <f t="array" ref="U396">IFERROR(
IF(OR(U$11="",$H396=""),"",
SUMIFS(収穫記録!$P:$P,収穫記録!$D:$D,U$11,収穫記録!$I:$I,$I$5,収穫記録!$J:$J,$I$6,収穫記録!$F:$F,$H396,収穫記録!$B:$B,"&gt;="&amp;$I$3,収穫記録!$B:$B,"&lt;="&amp;$I$4)
/_xlfn.UNIQUE(_xlfn._xlws.FILTER($G:$G,$F:$F=$I$7))
/IF($I$8="総計",1,$J396/10)
),0)</f>
        <v/>
      </c>
      <c r="V396" s="58" t="str" cm="1">
        <f t="array" ref="V396">IFERROR(
IF(OR(V$11="",$H396=""),"",
SUMIFS(収穫記録!$P:$P,収穫記録!$D:$D,V$11,収穫記録!$I:$I,$I$5,収穫記録!$J:$J,$I$6,収穫記録!$F:$F,$H396,収穫記録!$B:$B,"&gt;="&amp;$I$3,収穫記録!$B:$B,"&lt;="&amp;$I$4)
/_xlfn.UNIQUE(_xlfn._xlws.FILTER($G:$G,$F:$F=$I$7))
/IF($I$8="総計",1,$J396/10)
),0)</f>
        <v/>
      </c>
      <c r="W396" s="58" t="str" cm="1">
        <f t="array" ref="W396">IFERROR(
IF(OR(W$11="",$H396=""),"",
SUMIFS(収穫記録!$P:$P,収穫記録!$D:$D,W$11,収穫記録!$I:$I,$I$5,収穫記録!$J:$J,$I$6,収穫記録!$F:$F,$H396,収穫記録!$B:$B,"&gt;="&amp;$I$3,収穫記録!$B:$B,"&lt;="&amp;$I$4)
/_xlfn.UNIQUE(_xlfn._xlws.FILTER($G:$G,$F:$F=$I$7))
/IF($I$8="総計",1,$J396/10)
),0)</f>
        <v/>
      </c>
    </row>
    <row r="397" spans="8:23">
      <c r="H397" s="27"/>
      <c r="I397" s="30"/>
      <c r="J397" s="57"/>
      <c r="K397" s="46" t="str">
        <f t="shared" ref="K397:K460" si="6">IF(H397="","",SUM(L397:W397))</f>
        <v/>
      </c>
      <c r="L397" s="47" cm="1">
        <f t="array" ref="L397">IFERROR(
IF(OR(L$11="",$H397=""),"",
SUMIFS(収穫記録!$P:$P,収穫記録!$D:$D,L$11,収穫記録!$I:$I,$I$5,収穫記録!$J:$J,$I$6,収穫記録!$F:$F,$H397,収穫記録!$B:$B,"&gt;="&amp;$I$3,収穫記録!$B:$B,"&lt;="&amp;$I$4)
/_xlfn.UNIQUE(_xlfn._xlws.FILTER($G:$G,$F:$F=$I$7))
/IF($I$8="総計",1,$J397/10)
),0)</f>
        <v>0</v>
      </c>
      <c r="M397" s="58" t="str" cm="1">
        <f t="array" ref="M397">IFERROR(
IF(OR(M$11="",$H397=""),"",
SUMIFS(収穫記録!$P:$P,収穫記録!$D:$D,M$11,収穫記録!$I:$I,$I$5,収穫記録!$J:$J,$I$6,収穫記録!$F:$F,$H397,収穫記録!$B:$B,"&gt;="&amp;$I$3,収穫記録!$B:$B,"&lt;="&amp;$I$4)
/_xlfn.UNIQUE(_xlfn._xlws.FILTER($G:$G,$F:$F=$I$7))
/IF($I$8="総計",1,$J397/10)
),0)</f>
        <v/>
      </c>
      <c r="N397" s="58" t="str" cm="1">
        <f t="array" ref="N397">IFERROR(
IF(OR(N$11="",$H397=""),"",
SUMIFS(収穫記録!$P:$P,収穫記録!$D:$D,N$11,収穫記録!$I:$I,$I$5,収穫記録!$J:$J,$I$6,収穫記録!$F:$F,$H397,収穫記録!$B:$B,"&gt;="&amp;$I$3,収穫記録!$B:$B,"&lt;="&amp;$I$4)
/_xlfn.UNIQUE(_xlfn._xlws.FILTER($G:$G,$F:$F=$I$7))
/IF($I$8="総計",1,$J397/10)
),0)</f>
        <v/>
      </c>
      <c r="O397" s="58" t="str" cm="1">
        <f t="array" ref="O397">IFERROR(
IF(OR(O$11="",$H397=""),"",
SUMIFS(収穫記録!$P:$P,収穫記録!$D:$D,O$11,収穫記録!$I:$I,$I$5,収穫記録!$J:$J,$I$6,収穫記録!$F:$F,$H397,収穫記録!$B:$B,"&gt;="&amp;$I$3,収穫記録!$B:$B,"&lt;="&amp;$I$4)
/_xlfn.UNIQUE(_xlfn._xlws.FILTER($G:$G,$F:$F=$I$7))
/IF($I$8="総計",1,$J397/10)
),0)</f>
        <v/>
      </c>
      <c r="P397" s="58" t="str" cm="1">
        <f t="array" ref="P397">IFERROR(
IF(OR(P$11="",$H397=""),"",
SUMIFS(収穫記録!$P:$P,収穫記録!$D:$D,P$11,収穫記録!$I:$I,$I$5,収穫記録!$J:$J,$I$6,収穫記録!$F:$F,$H397,収穫記録!$B:$B,"&gt;="&amp;$I$3,収穫記録!$B:$B,"&lt;="&amp;$I$4)
/_xlfn.UNIQUE(_xlfn._xlws.FILTER($G:$G,$F:$F=$I$7))
/IF($I$8="総計",1,$J397/10)
),0)</f>
        <v/>
      </c>
      <c r="Q397" s="58" t="str" cm="1">
        <f t="array" ref="Q397">IFERROR(
IF(OR(Q$11="",$H397=""),"",
SUMIFS(収穫記録!$P:$P,収穫記録!$D:$D,Q$11,収穫記録!$I:$I,$I$5,収穫記録!$J:$J,$I$6,収穫記録!$F:$F,$H397,収穫記録!$B:$B,"&gt;="&amp;$I$3,収穫記録!$B:$B,"&lt;="&amp;$I$4)
/_xlfn.UNIQUE(_xlfn._xlws.FILTER($G:$G,$F:$F=$I$7))
/IF($I$8="総計",1,$J397/10)
),0)</f>
        <v/>
      </c>
      <c r="R397" s="58" t="str" cm="1">
        <f t="array" ref="R397">IFERROR(
IF(OR(R$11="",$H397=""),"",
SUMIFS(収穫記録!$P:$P,収穫記録!$D:$D,R$11,収穫記録!$I:$I,$I$5,収穫記録!$J:$J,$I$6,収穫記録!$F:$F,$H397,収穫記録!$B:$B,"&gt;="&amp;$I$3,収穫記録!$B:$B,"&lt;="&amp;$I$4)
/_xlfn.UNIQUE(_xlfn._xlws.FILTER($G:$G,$F:$F=$I$7))
/IF($I$8="総計",1,$J397/10)
),0)</f>
        <v/>
      </c>
      <c r="S397" s="58" t="str" cm="1">
        <f t="array" ref="S397">IFERROR(
IF(OR(S$11="",$H397=""),"",
SUMIFS(収穫記録!$P:$P,収穫記録!$D:$D,S$11,収穫記録!$I:$I,$I$5,収穫記録!$J:$J,$I$6,収穫記録!$F:$F,$H397,収穫記録!$B:$B,"&gt;="&amp;$I$3,収穫記録!$B:$B,"&lt;="&amp;$I$4)
/_xlfn.UNIQUE(_xlfn._xlws.FILTER($G:$G,$F:$F=$I$7))
/IF($I$8="総計",1,$J397/10)
),0)</f>
        <v/>
      </c>
      <c r="T397" s="58" t="str" cm="1">
        <f t="array" ref="T397">IFERROR(
IF(OR(T$11="",$H397=""),"",
SUMIFS(収穫記録!$P:$P,収穫記録!$D:$D,T$11,収穫記録!$I:$I,$I$5,収穫記録!$J:$J,$I$6,収穫記録!$F:$F,$H397,収穫記録!$B:$B,"&gt;="&amp;$I$3,収穫記録!$B:$B,"&lt;="&amp;$I$4)
/_xlfn.UNIQUE(_xlfn._xlws.FILTER($G:$G,$F:$F=$I$7))
/IF($I$8="総計",1,$J397/10)
),0)</f>
        <v/>
      </c>
      <c r="U397" s="58" t="str" cm="1">
        <f t="array" ref="U397">IFERROR(
IF(OR(U$11="",$H397=""),"",
SUMIFS(収穫記録!$P:$P,収穫記録!$D:$D,U$11,収穫記録!$I:$I,$I$5,収穫記録!$J:$J,$I$6,収穫記録!$F:$F,$H397,収穫記録!$B:$B,"&gt;="&amp;$I$3,収穫記録!$B:$B,"&lt;="&amp;$I$4)
/_xlfn.UNIQUE(_xlfn._xlws.FILTER($G:$G,$F:$F=$I$7))
/IF($I$8="総計",1,$J397/10)
),0)</f>
        <v/>
      </c>
      <c r="V397" s="58" t="str" cm="1">
        <f t="array" ref="V397">IFERROR(
IF(OR(V$11="",$H397=""),"",
SUMIFS(収穫記録!$P:$P,収穫記録!$D:$D,V$11,収穫記録!$I:$I,$I$5,収穫記録!$J:$J,$I$6,収穫記録!$F:$F,$H397,収穫記録!$B:$B,"&gt;="&amp;$I$3,収穫記録!$B:$B,"&lt;="&amp;$I$4)
/_xlfn.UNIQUE(_xlfn._xlws.FILTER($G:$G,$F:$F=$I$7))
/IF($I$8="総計",1,$J397/10)
),0)</f>
        <v/>
      </c>
      <c r="W397" s="58" t="str" cm="1">
        <f t="array" ref="W397">IFERROR(
IF(OR(W$11="",$H397=""),"",
SUMIFS(収穫記録!$P:$P,収穫記録!$D:$D,W$11,収穫記録!$I:$I,$I$5,収穫記録!$J:$J,$I$6,収穫記録!$F:$F,$H397,収穫記録!$B:$B,"&gt;="&amp;$I$3,収穫記録!$B:$B,"&lt;="&amp;$I$4)
/_xlfn.UNIQUE(_xlfn._xlws.FILTER($G:$G,$F:$F=$I$7))
/IF($I$8="総計",1,$J397/10)
),0)</f>
        <v/>
      </c>
    </row>
    <row r="398" spans="8:23">
      <c r="H398" s="27"/>
      <c r="I398" s="30"/>
      <c r="J398" s="57"/>
      <c r="K398" s="46" t="str">
        <f t="shared" si="6"/>
        <v/>
      </c>
      <c r="L398" s="47" cm="1">
        <f t="array" ref="L398">IFERROR(
IF(OR(L$11="",$H398=""),"",
SUMIFS(収穫記録!$P:$P,収穫記録!$D:$D,L$11,収穫記録!$I:$I,$I$5,収穫記録!$J:$J,$I$6,収穫記録!$F:$F,$H398,収穫記録!$B:$B,"&gt;="&amp;$I$3,収穫記録!$B:$B,"&lt;="&amp;$I$4)
/_xlfn.UNIQUE(_xlfn._xlws.FILTER($G:$G,$F:$F=$I$7))
/IF($I$8="総計",1,$J398/10)
),0)</f>
        <v>0</v>
      </c>
      <c r="M398" s="58" t="str" cm="1">
        <f t="array" ref="M398">IFERROR(
IF(OR(M$11="",$H398=""),"",
SUMIFS(収穫記録!$P:$P,収穫記録!$D:$D,M$11,収穫記録!$I:$I,$I$5,収穫記録!$J:$J,$I$6,収穫記録!$F:$F,$H398,収穫記録!$B:$B,"&gt;="&amp;$I$3,収穫記録!$B:$B,"&lt;="&amp;$I$4)
/_xlfn.UNIQUE(_xlfn._xlws.FILTER($G:$G,$F:$F=$I$7))
/IF($I$8="総計",1,$J398/10)
),0)</f>
        <v/>
      </c>
      <c r="N398" s="58" t="str" cm="1">
        <f t="array" ref="N398">IFERROR(
IF(OR(N$11="",$H398=""),"",
SUMIFS(収穫記録!$P:$P,収穫記録!$D:$D,N$11,収穫記録!$I:$I,$I$5,収穫記録!$J:$J,$I$6,収穫記録!$F:$F,$H398,収穫記録!$B:$B,"&gt;="&amp;$I$3,収穫記録!$B:$B,"&lt;="&amp;$I$4)
/_xlfn.UNIQUE(_xlfn._xlws.FILTER($G:$G,$F:$F=$I$7))
/IF($I$8="総計",1,$J398/10)
),0)</f>
        <v/>
      </c>
      <c r="O398" s="58" t="str" cm="1">
        <f t="array" ref="O398">IFERROR(
IF(OR(O$11="",$H398=""),"",
SUMIFS(収穫記録!$P:$P,収穫記録!$D:$D,O$11,収穫記録!$I:$I,$I$5,収穫記録!$J:$J,$I$6,収穫記録!$F:$F,$H398,収穫記録!$B:$B,"&gt;="&amp;$I$3,収穫記録!$B:$B,"&lt;="&amp;$I$4)
/_xlfn.UNIQUE(_xlfn._xlws.FILTER($G:$G,$F:$F=$I$7))
/IF($I$8="総計",1,$J398/10)
),0)</f>
        <v/>
      </c>
      <c r="P398" s="58" t="str" cm="1">
        <f t="array" ref="P398">IFERROR(
IF(OR(P$11="",$H398=""),"",
SUMIFS(収穫記録!$P:$P,収穫記録!$D:$D,P$11,収穫記録!$I:$I,$I$5,収穫記録!$J:$J,$I$6,収穫記録!$F:$F,$H398,収穫記録!$B:$B,"&gt;="&amp;$I$3,収穫記録!$B:$B,"&lt;="&amp;$I$4)
/_xlfn.UNIQUE(_xlfn._xlws.FILTER($G:$G,$F:$F=$I$7))
/IF($I$8="総計",1,$J398/10)
),0)</f>
        <v/>
      </c>
      <c r="Q398" s="58" t="str" cm="1">
        <f t="array" ref="Q398">IFERROR(
IF(OR(Q$11="",$H398=""),"",
SUMIFS(収穫記録!$P:$P,収穫記録!$D:$D,Q$11,収穫記録!$I:$I,$I$5,収穫記録!$J:$J,$I$6,収穫記録!$F:$F,$H398,収穫記録!$B:$B,"&gt;="&amp;$I$3,収穫記録!$B:$B,"&lt;="&amp;$I$4)
/_xlfn.UNIQUE(_xlfn._xlws.FILTER($G:$G,$F:$F=$I$7))
/IF($I$8="総計",1,$J398/10)
),0)</f>
        <v/>
      </c>
      <c r="R398" s="58" t="str" cm="1">
        <f t="array" ref="R398">IFERROR(
IF(OR(R$11="",$H398=""),"",
SUMIFS(収穫記録!$P:$P,収穫記録!$D:$D,R$11,収穫記録!$I:$I,$I$5,収穫記録!$J:$J,$I$6,収穫記録!$F:$F,$H398,収穫記録!$B:$B,"&gt;="&amp;$I$3,収穫記録!$B:$B,"&lt;="&amp;$I$4)
/_xlfn.UNIQUE(_xlfn._xlws.FILTER($G:$G,$F:$F=$I$7))
/IF($I$8="総計",1,$J398/10)
),0)</f>
        <v/>
      </c>
      <c r="S398" s="58" t="str" cm="1">
        <f t="array" ref="S398">IFERROR(
IF(OR(S$11="",$H398=""),"",
SUMIFS(収穫記録!$P:$P,収穫記録!$D:$D,S$11,収穫記録!$I:$I,$I$5,収穫記録!$J:$J,$I$6,収穫記録!$F:$F,$H398,収穫記録!$B:$B,"&gt;="&amp;$I$3,収穫記録!$B:$B,"&lt;="&amp;$I$4)
/_xlfn.UNIQUE(_xlfn._xlws.FILTER($G:$G,$F:$F=$I$7))
/IF($I$8="総計",1,$J398/10)
),0)</f>
        <v/>
      </c>
      <c r="T398" s="58" t="str" cm="1">
        <f t="array" ref="T398">IFERROR(
IF(OR(T$11="",$H398=""),"",
SUMIFS(収穫記録!$P:$P,収穫記録!$D:$D,T$11,収穫記録!$I:$I,$I$5,収穫記録!$J:$J,$I$6,収穫記録!$F:$F,$H398,収穫記録!$B:$B,"&gt;="&amp;$I$3,収穫記録!$B:$B,"&lt;="&amp;$I$4)
/_xlfn.UNIQUE(_xlfn._xlws.FILTER($G:$G,$F:$F=$I$7))
/IF($I$8="総計",1,$J398/10)
),0)</f>
        <v/>
      </c>
      <c r="U398" s="58" t="str" cm="1">
        <f t="array" ref="U398">IFERROR(
IF(OR(U$11="",$H398=""),"",
SUMIFS(収穫記録!$P:$P,収穫記録!$D:$D,U$11,収穫記録!$I:$I,$I$5,収穫記録!$J:$J,$I$6,収穫記録!$F:$F,$H398,収穫記録!$B:$B,"&gt;="&amp;$I$3,収穫記録!$B:$B,"&lt;="&amp;$I$4)
/_xlfn.UNIQUE(_xlfn._xlws.FILTER($G:$G,$F:$F=$I$7))
/IF($I$8="総計",1,$J398/10)
),0)</f>
        <v/>
      </c>
      <c r="V398" s="58" t="str" cm="1">
        <f t="array" ref="V398">IFERROR(
IF(OR(V$11="",$H398=""),"",
SUMIFS(収穫記録!$P:$P,収穫記録!$D:$D,V$11,収穫記録!$I:$I,$I$5,収穫記録!$J:$J,$I$6,収穫記録!$F:$F,$H398,収穫記録!$B:$B,"&gt;="&amp;$I$3,収穫記録!$B:$B,"&lt;="&amp;$I$4)
/_xlfn.UNIQUE(_xlfn._xlws.FILTER($G:$G,$F:$F=$I$7))
/IF($I$8="総計",1,$J398/10)
),0)</f>
        <v/>
      </c>
      <c r="W398" s="58" t="str" cm="1">
        <f t="array" ref="W398">IFERROR(
IF(OR(W$11="",$H398=""),"",
SUMIFS(収穫記録!$P:$P,収穫記録!$D:$D,W$11,収穫記録!$I:$I,$I$5,収穫記録!$J:$J,$I$6,収穫記録!$F:$F,$H398,収穫記録!$B:$B,"&gt;="&amp;$I$3,収穫記録!$B:$B,"&lt;="&amp;$I$4)
/_xlfn.UNIQUE(_xlfn._xlws.FILTER($G:$G,$F:$F=$I$7))
/IF($I$8="総計",1,$J398/10)
),0)</f>
        <v/>
      </c>
    </row>
    <row r="399" spans="8:23">
      <c r="H399" s="27"/>
      <c r="I399" s="30"/>
      <c r="J399" s="57"/>
      <c r="K399" s="46" t="str">
        <f t="shared" si="6"/>
        <v/>
      </c>
      <c r="L399" s="47" cm="1">
        <f t="array" ref="L399">IFERROR(
IF(OR(L$11="",$H399=""),"",
SUMIFS(収穫記録!$P:$P,収穫記録!$D:$D,L$11,収穫記録!$I:$I,$I$5,収穫記録!$J:$J,$I$6,収穫記録!$F:$F,$H399,収穫記録!$B:$B,"&gt;="&amp;$I$3,収穫記録!$B:$B,"&lt;="&amp;$I$4)
/_xlfn.UNIQUE(_xlfn._xlws.FILTER($G:$G,$F:$F=$I$7))
/IF($I$8="総計",1,$J399/10)
),0)</f>
        <v>0</v>
      </c>
      <c r="M399" s="58" t="str" cm="1">
        <f t="array" ref="M399">IFERROR(
IF(OR(M$11="",$H399=""),"",
SUMIFS(収穫記録!$P:$P,収穫記録!$D:$D,M$11,収穫記録!$I:$I,$I$5,収穫記録!$J:$J,$I$6,収穫記録!$F:$F,$H399,収穫記録!$B:$B,"&gt;="&amp;$I$3,収穫記録!$B:$B,"&lt;="&amp;$I$4)
/_xlfn.UNIQUE(_xlfn._xlws.FILTER($G:$G,$F:$F=$I$7))
/IF($I$8="総計",1,$J399/10)
),0)</f>
        <v/>
      </c>
      <c r="N399" s="58" t="str" cm="1">
        <f t="array" ref="N399">IFERROR(
IF(OR(N$11="",$H399=""),"",
SUMIFS(収穫記録!$P:$P,収穫記録!$D:$D,N$11,収穫記録!$I:$I,$I$5,収穫記録!$J:$J,$I$6,収穫記録!$F:$F,$H399,収穫記録!$B:$B,"&gt;="&amp;$I$3,収穫記録!$B:$B,"&lt;="&amp;$I$4)
/_xlfn.UNIQUE(_xlfn._xlws.FILTER($G:$G,$F:$F=$I$7))
/IF($I$8="総計",1,$J399/10)
),0)</f>
        <v/>
      </c>
      <c r="O399" s="58" t="str" cm="1">
        <f t="array" ref="O399">IFERROR(
IF(OR(O$11="",$H399=""),"",
SUMIFS(収穫記録!$P:$P,収穫記録!$D:$D,O$11,収穫記録!$I:$I,$I$5,収穫記録!$J:$J,$I$6,収穫記録!$F:$F,$H399,収穫記録!$B:$B,"&gt;="&amp;$I$3,収穫記録!$B:$B,"&lt;="&amp;$I$4)
/_xlfn.UNIQUE(_xlfn._xlws.FILTER($G:$G,$F:$F=$I$7))
/IF($I$8="総計",1,$J399/10)
),0)</f>
        <v/>
      </c>
      <c r="P399" s="58" t="str" cm="1">
        <f t="array" ref="P399">IFERROR(
IF(OR(P$11="",$H399=""),"",
SUMIFS(収穫記録!$P:$P,収穫記録!$D:$D,P$11,収穫記録!$I:$I,$I$5,収穫記録!$J:$J,$I$6,収穫記録!$F:$F,$H399,収穫記録!$B:$B,"&gt;="&amp;$I$3,収穫記録!$B:$B,"&lt;="&amp;$I$4)
/_xlfn.UNIQUE(_xlfn._xlws.FILTER($G:$G,$F:$F=$I$7))
/IF($I$8="総計",1,$J399/10)
),0)</f>
        <v/>
      </c>
      <c r="Q399" s="58" t="str" cm="1">
        <f t="array" ref="Q399">IFERROR(
IF(OR(Q$11="",$H399=""),"",
SUMIFS(収穫記録!$P:$P,収穫記録!$D:$D,Q$11,収穫記録!$I:$I,$I$5,収穫記録!$J:$J,$I$6,収穫記録!$F:$F,$H399,収穫記録!$B:$B,"&gt;="&amp;$I$3,収穫記録!$B:$B,"&lt;="&amp;$I$4)
/_xlfn.UNIQUE(_xlfn._xlws.FILTER($G:$G,$F:$F=$I$7))
/IF($I$8="総計",1,$J399/10)
),0)</f>
        <v/>
      </c>
      <c r="R399" s="58" t="str" cm="1">
        <f t="array" ref="R399">IFERROR(
IF(OR(R$11="",$H399=""),"",
SUMIFS(収穫記録!$P:$P,収穫記録!$D:$D,R$11,収穫記録!$I:$I,$I$5,収穫記録!$J:$J,$I$6,収穫記録!$F:$F,$H399,収穫記録!$B:$B,"&gt;="&amp;$I$3,収穫記録!$B:$B,"&lt;="&amp;$I$4)
/_xlfn.UNIQUE(_xlfn._xlws.FILTER($G:$G,$F:$F=$I$7))
/IF($I$8="総計",1,$J399/10)
),0)</f>
        <v/>
      </c>
      <c r="S399" s="58" t="str" cm="1">
        <f t="array" ref="S399">IFERROR(
IF(OR(S$11="",$H399=""),"",
SUMIFS(収穫記録!$P:$P,収穫記録!$D:$D,S$11,収穫記録!$I:$I,$I$5,収穫記録!$J:$J,$I$6,収穫記録!$F:$F,$H399,収穫記録!$B:$B,"&gt;="&amp;$I$3,収穫記録!$B:$B,"&lt;="&amp;$I$4)
/_xlfn.UNIQUE(_xlfn._xlws.FILTER($G:$G,$F:$F=$I$7))
/IF($I$8="総計",1,$J399/10)
),0)</f>
        <v/>
      </c>
      <c r="T399" s="58" t="str" cm="1">
        <f t="array" ref="T399">IFERROR(
IF(OR(T$11="",$H399=""),"",
SUMIFS(収穫記録!$P:$P,収穫記録!$D:$D,T$11,収穫記録!$I:$I,$I$5,収穫記録!$J:$J,$I$6,収穫記録!$F:$F,$H399,収穫記録!$B:$B,"&gt;="&amp;$I$3,収穫記録!$B:$B,"&lt;="&amp;$I$4)
/_xlfn.UNIQUE(_xlfn._xlws.FILTER($G:$G,$F:$F=$I$7))
/IF($I$8="総計",1,$J399/10)
),0)</f>
        <v/>
      </c>
      <c r="U399" s="58" t="str" cm="1">
        <f t="array" ref="U399">IFERROR(
IF(OR(U$11="",$H399=""),"",
SUMIFS(収穫記録!$P:$P,収穫記録!$D:$D,U$11,収穫記録!$I:$I,$I$5,収穫記録!$J:$J,$I$6,収穫記録!$F:$F,$H399,収穫記録!$B:$B,"&gt;="&amp;$I$3,収穫記録!$B:$B,"&lt;="&amp;$I$4)
/_xlfn.UNIQUE(_xlfn._xlws.FILTER($G:$G,$F:$F=$I$7))
/IF($I$8="総計",1,$J399/10)
),0)</f>
        <v/>
      </c>
      <c r="V399" s="58" t="str" cm="1">
        <f t="array" ref="V399">IFERROR(
IF(OR(V$11="",$H399=""),"",
SUMIFS(収穫記録!$P:$P,収穫記録!$D:$D,V$11,収穫記録!$I:$I,$I$5,収穫記録!$J:$J,$I$6,収穫記録!$F:$F,$H399,収穫記録!$B:$B,"&gt;="&amp;$I$3,収穫記録!$B:$B,"&lt;="&amp;$I$4)
/_xlfn.UNIQUE(_xlfn._xlws.FILTER($G:$G,$F:$F=$I$7))
/IF($I$8="総計",1,$J399/10)
),0)</f>
        <v/>
      </c>
      <c r="W399" s="58" t="str" cm="1">
        <f t="array" ref="W399">IFERROR(
IF(OR(W$11="",$H399=""),"",
SUMIFS(収穫記録!$P:$P,収穫記録!$D:$D,W$11,収穫記録!$I:$I,$I$5,収穫記録!$J:$J,$I$6,収穫記録!$F:$F,$H399,収穫記録!$B:$B,"&gt;="&amp;$I$3,収穫記録!$B:$B,"&lt;="&amp;$I$4)
/_xlfn.UNIQUE(_xlfn._xlws.FILTER($G:$G,$F:$F=$I$7))
/IF($I$8="総計",1,$J399/10)
),0)</f>
        <v/>
      </c>
    </row>
    <row r="400" spans="8:23">
      <c r="H400" s="27"/>
      <c r="I400" s="30"/>
      <c r="J400" s="57"/>
      <c r="K400" s="46" t="str">
        <f t="shared" si="6"/>
        <v/>
      </c>
      <c r="L400" s="47" cm="1">
        <f t="array" ref="L400">IFERROR(
IF(OR(L$11="",$H400=""),"",
SUMIFS(収穫記録!$P:$P,収穫記録!$D:$D,L$11,収穫記録!$I:$I,$I$5,収穫記録!$J:$J,$I$6,収穫記録!$F:$F,$H400,収穫記録!$B:$B,"&gt;="&amp;$I$3,収穫記録!$B:$B,"&lt;="&amp;$I$4)
/_xlfn.UNIQUE(_xlfn._xlws.FILTER($G:$G,$F:$F=$I$7))
/IF($I$8="総計",1,$J400/10)
),0)</f>
        <v>0</v>
      </c>
      <c r="M400" s="58" t="str" cm="1">
        <f t="array" ref="M400">IFERROR(
IF(OR(M$11="",$H400=""),"",
SUMIFS(収穫記録!$P:$P,収穫記録!$D:$D,M$11,収穫記録!$I:$I,$I$5,収穫記録!$J:$J,$I$6,収穫記録!$F:$F,$H400,収穫記録!$B:$B,"&gt;="&amp;$I$3,収穫記録!$B:$B,"&lt;="&amp;$I$4)
/_xlfn.UNIQUE(_xlfn._xlws.FILTER($G:$G,$F:$F=$I$7))
/IF($I$8="総計",1,$J400/10)
),0)</f>
        <v/>
      </c>
      <c r="N400" s="58" t="str" cm="1">
        <f t="array" ref="N400">IFERROR(
IF(OR(N$11="",$H400=""),"",
SUMIFS(収穫記録!$P:$P,収穫記録!$D:$D,N$11,収穫記録!$I:$I,$I$5,収穫記録!$J:$J,$I$6,収穫記録!$F:$F,$H400,収穫記録!$B:$B,"&gt;="&amp;$I$3,収穫記録!$B:$B,"&lt;="&amp;$I$4)
/_xlfn.UNIQUE(_xlfn._xlws.FILTER($G:$G,$F:$F=$I$7))
/IF($I$8="総計",1,$J400/10)
),0)</f>
        <v/>
      </c>
      <c r="O400" s="58" t="str" cm="1">
        <f t="array" ref="O400">IFERROR(
IF(OR(O$11="",$H400=""),"",
SUMIFS(収穫記録!$P:$P,収穫記録!$D:$D,O$11,収穫記録!$I:$I,$I$5,収穫記録!$J:$J,$I$6,収穫記録!$F:$F,$H400,収穫記録!$B:$B,"&gt;="&amp;$I$3,収穫記録!$B:$B,"&lt;="&amp;$I$4)
/_xlfn.UNIQUE(_xlfn._xlws.FILTER($G:$G,$F:$F=$I$7))
/IF($I$8="総計",1,$J400/10)
),0)</f>
        <v/>
      </c>
      <c r="P400" s="58" t="str" cm="1">
        <f t="array" ref="P400">IFERROR(
IF(OR(P$11="",$H400=""),"",
SUMIFS(収穫記録!$P:$P,収穫記録!$D:$D,P$11,収穫記録!$I:$I,$I$5,収穫記録!$J:$J,$I$6,収穫記録!$F:$F,$H400,収穫記録!$B:$B,"&gt;="&amp;$I$3,収穫記録!$B:$B,"&lt;="&amp;$I$4)
/_xlfn.UNIQUE(_xlfn._xlws.FILTER($G:$G,$F:$F=$I$7))
/IF($I$8="総計",1,$J400/10)
),0)</f>
        <v/>
      </c>
      <c r="Q400" s="58" t="str" cm="1">
        <f t="array" ref="Q400">IFERROR(
IF(OR(Q$11="",$H400=""),"",
SUMIFS(収穫記録!$P:$P,収穫記録!$D:$D,Q$11,収穫記録!$I:$I,$I$5,収穫記録!$J:$J,$I$6,収穫記録!$F:$F,$H400,収穫記録!$B:$B,"&gt;="&amp;$I$3,収穫記録!$B:$B,"&lt;="&amp;$I$4)
/_xlfn.UNIQUE(_xlfn._xlws.FILTER($G:$G,$F:$F=$I$7))
/IF($I$8="総計",1,$J400/10)
),0)</f>
        <v/>
      </c>
      <c r="R400" s="58" t="str" cm="1">
        <f t="array" ref="R400">IFERROR(
IF(OR(R$11="",$H400=""),"",
SUMIFS(収穫記録!$P:$P,収穫記録!$D:$D,R$11,収穫記録!$I:$I,$I$5,収穫記録!$J:$J,$I$6,収穫記録!$F:$F,$H400,収穫記録!$B:$B,"&gt;="&amp;$I$3,収穫記録!$B:$B,"&lt;="&amp;$I$4)
/_xlfn.UNIQUE(_xlfn._xlws.FILTER($G:$G,$F:$F=$I$7))
/IF($I$8="総計",1,$J400/10)
),0)</f>
        <v/>
      </c>
      <c r="S400" s="58" t="str" cm="1">
        <f t="array" ref="S400">IFERROR(
IF(OR(S$11="",$H400=""),"",
SUMIFS(収穫記録!$P:$P,収穫記録!$D:$D,S$11,収穫記録!$I:$I,$I$5,収穫記録!$J:$J,$I$6,収穫記録!$F:$F,$H400,収穫記録!$B:$B,"&gt;="&amp;$I$3,収穫記録!$B:$B,"&lt;="&amp;$I$4)
/_xlfn.UNIQUE(_xlfn._xlws.FILTER($G:$G,$F:$F=$I$7))
/IF($I$8="総計",1,$J400/10)
),0)</f>
        <v/>
      </c>
      <c r="T400" s="58" t="str" cm="1">
        <f t="array" ref="T400">IFERROR(
IF(OR(T$11="",$H400=""),"",
SUMIFS(収穫記録!$P:$P,収穫記録!$D:$D,T$11,収穫記録!$I:$I,$I$5,収穫記録!$J:$J,$I$6,収穫記録!$F:$F,$H400,収穫記録!$B:$B,"&gt;="&amp;$I$3,収穫記録!$B:$B,"&lt;="&amp;$I$4)
/_xlfn.UNIQUE(_xlfn._xlws.FILTER($G:$G,$F:$F=$I$7))
/IF($I$8="総計",1,$J400/10)
),0)</f>
        <v/>
      </c>
      <c r="U400" s="58" t="str" cm="1">
        <f t="array" ref="U400">IFERROR(
IF(OR(U$11="",$H400=""),"",
SUMIFS(収穫記録!$P:$P,収穫記録!$D:$D,U$11,収穫記録!$I:$I,$I$5,収穫記録!$J:$J,$I$6,収穫記録!$F:$F,$H400,収穫記録!$B:$B,"&gt;="&amp;$I$3,収穫記録!$B:$B,"&lt;="&amp;$I$4)
/_xlfn.UNIQUE(_xlfn._xlws.FILTER($G:$G,$F:$F=$I$7))
/IF($I$8="総計",1,$J400/10)
),0)</f>
        <v/>
      </c>
      <c r="V400" s="58" t="str" cm="1">
        <f t="array" ref="V400">IFERROR(
IF(OR(V$11="",$H400=""),"",
SUMIFS(収穫記録!$P:$P,収穫記録!$D:$D,V$11,収穫記録!$I:$I,$I$5,収穫記録!$J:$J,$I$6,収穫記録!$F:$F,$H400,収穫記録!$B:$B,"&gt;="&amp;$I$3,収穫記録!$B:$B,"&lt;="&amp;$I$4)
/_xlfn.UNIQUE(_xlfn._xlws.FILTER($G:$G,$F:$F=$I$7))
/IF($I$8="総計",1,$J400/10)
),0)</f>
        <v/>
      </c>
      <c r="W400" s="58" t="str" cm="1">
        <f t="array" ref="W400">IFERROR(
IF(OR(W$11="",$H400=""),"",
SUMIFS(収穫記録!$P:$P,収穫記録!$D:$D,W$11,収穫記録!$I:$I,$I$5,収穫記録!$J:$J,$I$6,収穫記録!$F:$F,$H400,収穫記録!$B:$B,"&gt;="&amp;$I$3,収穫記録!$B:$B,"&lt;="&amp;$I$4)
/_xlfn.UNIQUE(_xlfn._xlws.FILTER($G:$G,$F:$F=$I$7))
/IF($I$8="総計",1,$J400/10)
),0)</f>
        <v/>
      </c>
    </row>
    <row r="401" spans="8:23">
      <c r="H401" s="27"/>
      <c r="I401" s="30"/>
      <c r="J401" s="57"/>
      <c r="K401" s="46" t="str">
        <f t="shared" si="6"/>
        <v/>
      </c>
      <c r="L401" s="47" cm="1">
        <f t="array" ref="L401">IFERROR(
IF(OR(L$11="",$H401=""),"",
SUMIFS(収穫記録!$P:$P,収穫記録!$D:$D,L$11,収穫記録!$I:$I,$I$5,収穫記録!$J:$J,$I$6,収穫記録!$F:$F,$H401,収穫記録!$B:$B,"&gt;="&amp;$I$3,収穫記録!$B:$B,"&lt;="&amp;$I$4)
/_xlfn.UNIQUE(_xlfn._xlws.FILTER($G:$G,$F:$F=$I$7))
/IF($I$8="総計",1,$J401/10)
),0)</f>
        <v>0</v>
      </c>
      <c r="M401" s="58" t="str" cm="1">
        <f t="array" ref="M401">IFERROR(
IF(OR(M$11="",$H401=""),"",
SUMIFS(収穫記録!$P:$P,収穫記録!$D:$D,M$11,収穫記録!$I:$I,$I$5,収穫記録!$J:$J,$I$6,収穫記録!$F:$F,$H401,収穫記録!$B:$B,"&gt;="&amp;$I$3,収穫記録!$B:$B,"&lt;="&amp;$I$4)
/_xlfn.UNIQUE(_xlfn._xlws.FILTER($G:$G,$F:$F=$I$7))
/IF($I$8="総計",1,$J401/10)
),0)</f>
        <v/>
      </c>
      <c r="N401" s="58" t="str" cm="1">
        <f t="array" ref="N401">IFERROR(
IF(OR(N$11="",$H401=""),"",
SUMIFS(収穫記録!$P:$P,収穫記録!$D:$D,N$11,収穫記録!$I:$I,$I$5,収穫記録!$J:$J,$I$6,収穫記録!$F:$F,$H401,収穫記録!$B:$B,"&gt;="&amp;$I$3,収穫記録!$B:$B,"&lt;="&amp;$I$4)
/_xlfn.UNIQUE(_xlfn._xlws.FILTER($G:$G,$F:$F=$I$7))
/IF($I$8="総計",1,$J401/10)
),0)</f>
        <v/>
      </c>
      <c r="O401" s="58" t="str" cm="1">
        <f t="array" ref="O401">IFERROR(
IF(OR(O$11="",$H401=""),"",
SUMIFS(収穫記録!$P:$P,収穫記録!$D:$D,O$11,収穫記録!$I:$I,$I$5,収穫記録!$J:$J,$I$6,収穫記録!$F:$F,$H401,収穫記録!$B:$B,"&gt;="&amp;$I$3,収穫記録!$B:$B,"&lt;="&amp;$I$4)
/_xlfn.UNIQUE(_xlfn._xlws.FILTER($G:$G,$F:$F=$I$7))
/IF($I$8="総計",1,$J401/10)
),0)</f>
        <v/>
      </c>
      <c r="P401" s="58" t="str" cm="1">
        <f t="array" ref="P401">IFERROR(
IF(OR(P$11="",$H401=""),"",
SUMIFS(収穫記録!$P:$P,収穫記録!$D:$D,P$11,収穫記録!$I:$I,$I$5,収穫記録!$J:$J,$I$6,収穫記録!$F:$F,$H401,収穫記録!$B:$B,"&gt;="&amp;$I$3,収穫記録!$B:$B,"&lt;="&amp;$I$4)
/_xlfn.UNIQUE(_xlfn._xlws.FILTER($G:$G,$F:$F=$I$7))
/IF($I$8="総計",1,$J401/10)
),0)</f>
        <v/>
      </c>
      <c r="Q401" s="58" t="str" cm="1">
        <f t="array" ref="Q401">IFERROR(
IF(OR(Q$11="",$H401=""),"",
SUMIFS(収穫記録!$P:$P,収穫記録!$D:$D,Q$11,収穫記録!$I:$I,$I$5,収穫記録!$J:$J,$I$6,収穫記録!$F:$F,$H401,収穫記録!$B:$B,"&gt;="&amp;$I$3,収穫記録!$B:$B,"&lt;="&amp;$I$4)
/_xlfn.UNIQUE(_xlfn._xlws.FILTER($G:$G,$F:$F=$I$7))
/IF($I$8="総計",1,$J401/10)
),0)</f>
        <v/>
      </c>
      <c r="R401" s="58" t="str" cm="1">
        <f t="array" ref="R401">IFERROR(
IF(OR(R$11="",$H401=""),"",
SUMIFS(収穫記録!$P:$P,収穫記録!$D:$D,R$11,収穫記録!$I:$I,$I$5,収穫記録!$J:$J,$I$6,収穫記録!$F:$F,$H401,収穫記録!$B:$B,"&gt;="&amp;$I$3,収穫記録!$B:$B,"&lt;="&amp;$I$4)
/_xlfn.UNIQUE(_xlfn._xlws.FILTER($G:$G,$F:$F=$I$7))
/IF($I$8="総計",1,$J401/10)
),0)</f>
        <v/>
      </c>
      <c r="S401" s="58" t="str" cm="1">
        <f t="array" ref="S401">IFERROR(
IF(OR(S$11="",$H401=""),"",
SUMIFS(収穫記録!$P:$P,収穫記録!$D:$D,S$11,収穫記録!$I:$I,$I$5,収穫記録!$J:$J,$I$6,収穫記録!$F:$F,$H401,収穫記録!$B:$B,"&gt;="&amp;$I$3,収穫記録!$B:$B,"&lt;="&amp;$I$4)
/_xlfn.UNIQUE(_xlfn._xlws.FILTER($G:$G,$F:$F=$I$7))
/IF($I$8="総計",1,$J401/10)
),0)</f>
        <v/>
      </c>
      <c r="T401" s="58" t="str" cm="1">
        <f t="array" ref="T401">IFERROR(
IF(OR(T$11="",$H401=""),"",
SUMIFS(収穫記録!$P:$P,収穫記録!$D:$D,T$11,収穫記録!$I:$I,$I$5,収穫記録!$J:$J,$I$6,収穫記録!$F:$F,$H401,収穫記録!$B:$B,"&gt;="&amp;$I$3,収穫記録!$B:$B,"&lt;="&amp;$I$4)
/_xlfn.UNIQUE(_xlfn._xlws.FILTER($G:$G,$F:$F=$I$7))
/IF($I$8="総計",1,$J401/10)
),0)</f>
        <v/>
      </c>
      <c r="U401" s="58" t="str" cm="1">
        <f t="array" ref="U401">IFERROR(
IF(OR(U$11="",$H401=""),"",
SUMIFS(収穫記録!$P:$P,収穫記録!$D:$D,U$11,収穫記録!$I:$I,$I$5,収穫記録!$J:$J,$I$6,収穫記録!$F:$F,$H401,収穫記録!$B:$B,"&gt;="&amp;$I$3,収穫記録!$B:$B,"&lt;="&amp;$I$4)
/_xlfn.UNIQUE(_xlfn._xlws.FILTER($G:$G,$F:$F=$I$7))
/IF($I$8="総計",1,$J401/10)
),0)</f>
        <v/>
      </c>
      <c r="V401" s="58" t="str" cm="1">
        <f t="array" ref="V401">IFERROR(
IF(OR(V$11="",$H401=""),"",
SUMIFS(収穫記録!$P:$P,収穫記録!$D:$D,V$11,収穫記録!$I:$I,$I$5,収穫記録!$J:$J,$I$6,収穫記録!$F:$F,$H401,収穫記録!$B:$B,"&gt;="&amp;$I$3,収穫記録!$B:$B,"&lt;="&amp;$I$4)
/_xlfn.UNIQUE(_xlfn._xlws.FILTER($G:$G,$F:$F=$I$7))
/IF($I$8="総計",1,$J401/10)
),0)</f>
        <v/>
      </c>
      <c r="W401" s="58" t="str" cm="1">
        <f t="array" ref="W401">IFERROR(
IF(OR(W$11="",$H401=""),"",
SUMIFS(収穫記録!$P:$P,収穫記録!$D:$D,W$11,収穫記録!$I:$I,$I$5,収穫記録!$J:$J,$I$6,収穫記録!$F:$F,$H401,収穫記録!$B:$B,"&gt;="&amp;$I$3,収穫記録!$B:$B,"&lt;="&amp;$I$4)
/_xlfn.UNIQUE(_xlfn._xlws.FILTER($G:$G,$F:$F=$I$7))
/IF($I$8="総計",1,$J401/10)
),0)</f>
        <v/>
      </c>
    </row>
    <row r="402" spans="8:23">
      <c r="H402" s="27"/>
      <c r="I402" s="30"/>
      <c r="J402" s="57"/>
      <c r="K402" s="46" t="str">
        <f t="shared" si="6"/>
        <v/>
      </c>
      <c r="L402" s="47" cm="1">
        <f t="array" ref="L402">IFERROR(
IF(OR(L$11="",$H402=""),"",
SUMIFS(収穫記録!$P:$P,収穫記録!$D:$D,L$11,収穫記録!$I:$I,$I$5,収穫記録!$J:$J,$I$6,収穫記録!$F:$F,$H402,収穫記録!$B:$B,"&gt;="&amp;$I$3,収穫記録!$B:$B,"&lt;="&amp;$I$4)
/_xlfn.UNIQUE(_xlfn._xlws.FILTER($G:$G,$F:$F=$I$7))
/IF($I$8="総計",1,$J402/10)
),0)</f>
        <v>0</v>
      </c>
      <c r="M402" s="58" t="str" cm="1">
        <f t="array" ref="M402">IFERROR(
IF(OR(M$11="",$H402=""),"",
SUMIFS(収穫記録!$P:$P,収穫記録!$D:$D,M$11,収穫記録!$I:$I,$I$5,収穫記録!$J:$J,$I$6,収穫記録!$F:$F,$H402,収穫記録!$B:$B,"&gt;="&amp;$I$3,収穫記録!$B:$B,"&lt;="&amp;$I$4)
/_xlfn.UNIQUE(_xlfn._xlws.FILTER($G:$G,$F:$F=$I$7))
/IF($I$8="総計",1,$J402/10)
),0)</f>
        <v/>
      </c>
      <c r="N402" s="58" t="str" cm="1">
        <f t="array" ref="N402">IFERROR(
IF(OR(N$11="",$H402=""),"",
SUMIFS(収穫記録!$P:$P,収穫記録!$D:$D,N$11,収穫記録!$I:$I,$I$5,収穫記録!$J:$J,$I$6,収穫記録!$F:$F,$H402,収穫記録!$B:$B,"&gt;="&amp;$I$3,収穫記録!$B:$B,"&lt;="&amp;$I$4)
/_xlfn.UNIQUE(_xlfn._xlws.FILTER($G:$G,$F:$F=$I$7))
/IF($I$8="総計",1,$J402/10)
),0)</f>
        <v/>
      </c>
      <c r="O402" s="58" t="str" cm="1">
        <f t="array" ref="O402">IFERROR(
IF(OR(O$11="",$H402=""),"",
SUMIFS(収穫記録!$P:$P,収穫記録!$D:$D,O$11,収穫記録!$I:$I,$I$5,収穫記録!$J:$J,$I$6,収穫記録!$F:$F,$H402,収穫記録!$B:$B,"&gt;="&amp;$I$3,収穫記録!$B:$B,"&lt;="&amp;$I$4)
/_xlfn.UNIQUE(_xlfn._xlws.FILTER($G:$G,$F:$F=$I$7))
/IF($I$8="総計",1,$J402/10)
),0)</f>
        <v/>
      </c>
      <c r="P402" s="58" t="str" cm="1">
        <f t="array" ref="P402">IFERROR(
IF(OR(P$11="",$H402=""),"",
SUMIFS(収穫記録!$P:$P,収穫記録!$D:$D,P$11,収穫記録!$I:$I,$I$5,収穫記録!$J:$J,$I$6,収穫記録!$F:$F,$H402,収穫記録!$B:$B,"&gt;="&amp;$I$3,収穫記録!$B:$B,"&lt;="&amp;$I$4)
/_xlfn.UNIQUE(_xlfn._xlws.FILTER($G:$G,$F:$F=$I$7))
/IF($I$8="総計",1,$J402/10)
),0)</f>
        <v/>
      </c>
      <c r="Q402" s="58" t="str" cm="1">
        <f t="array" ref="Q402">IFERROR(
IF(OR(Q$11="",$H402=""),"",
SUMIFS(収穫記録!$P:$P,収穫記録!$D:$D,Q$11,収穫記録!$I:$I,$I$5,収穫記録!$J:$J,$I$6,収穫記録!$F:$F,$H402,収穫記録!$B:$B,"&gt;="&amp;$I$3,収穫記録!$B:$B,"&lt;="&amp;$I$4)
/_xlfn.UNIQUE(_xlfn._xlws.FILTER($G:$G,$F:$F=$I$7))
/IF($I$8="総計",1,$J402/10)
),0)</f>
        <v/>
      </c>
      <c r="R402" s="58" t="str" cm="1">
        <f t="array" ref="R402">IFERROR(
IF(OR(R$11="",$H402=""),"",
SUMIFS(収穫記録!$P:$P,収穫記録!$D:$D,R$11,収穫記録!$I:$I,$I$5,収穫記録!$J:$J,$I$6,収穫記録!$F:$F,$H402,収穫記録!$B:$B,"&gt;="&amp;$I$3,収穫記録!$B:$B,"&lt;="&amp;$I$4)
/_xlfn.UNIQUE(_xlfn._xlws.FILTER($G:$G,$F:$F=$I$7))
/IF($I$8="総計",1,$J402/10)
),0)</f>
        <v/>
      </c>
      <c r="S402" s="58" t="str" cm="1">
        <f t="array" ref="S402">IFERROR(
IF(OR(S$11="",$H402=""),"",
SUMIFS(収穫記録!$P:$P,収穫記録!$D:$D,S$11,収穫記録!$I:$I,$I$5,収穫記録!$J:$J,$I$6,収穫記録!$F:$F,$H402,収穫記録!$B:$B,"&gt;="&amp;$I$3,収穫記録!$B:$B,"&lt;="&amp;$I$4)
/_xlfn.UNIQUE(_xlfn._xlws.FILTER($G:$G,$F:$F=$I$7))
/IF($I$8="総計",1,$J402/10)
),0)</f>
        <v/>
      </c>
      <c r="T402" s="58" t="str" cm="1">
        <f t="array" ref="T402">IFERROR(
IF(OR(T$11="",$H402=""),"",
SUMIFS(収穫記録!$P:$P,収穫記録!$D:$D,T$11,収穫記録!$I:$I,$I$5,収穫記録!$J:$J,$I$6,収穫記録!$F:$F,$H402,収穫記録!$B:$B,"&gt;="&amp;$I$3,収穫記録!$B:$B,"&lt;="&amp;$I$4)
/_xlfn.UNIQUE(_xlfn._xlws.FILTER($G:$G,$F:$F=$I$7))
/IF($I$8="総計",1,$J402/10)
),0)</f>
        <v/>
      </c>
      <c r="U402" s="58" t="str" cm="1">
        <f t="array" ref="U402">IFERROR(
IF(OR(U$11="",$H402=""),"",
SUMIFS(収穫記録!$P:$P,収穫記録!$D:$D,U$11,収穫記録!$I:$I,$I$5,収穫記録!$J:$J,$I$6,収穫記録!$F:$F,$H402,収穫記録!$B:$B,"&gt;="&amp;$I$3,収穫記録!$B:$B,"&lt;="&amp;$I$4)
/_xlfn.UNIQUE(_xlfn._xlws.FILTER($G:$G,$F:$F=$I$7))
/IF($I$8="総計",1,$J402/10)
),0)</f>
        <v/>
      </c>
      <c r="V402" s="58" t="str" cm="1">
        <f t="array" ref="V402">IFERROR(
IF(OR(V$11="",$H402=""),"",
SUMIFS(収穫記録!$P:$P,収穫記録!$D:$D,V$11,収穫記録!$I:$I,$I$5,収穫記録!$J:$J,$I$6,収穫記録!$F:$F,$H402,収穫記録!$B:$B,"&gt;="&amp;$I$3,収穫記録!$B:$B,"&lt;="&amp;$I$4)
/_xlfn.UNIQUE(_xlfn._xlws.FILTER($G:$G,$F:$F=$I$7))
/IF($I$8="総計",1,$J402/10)
),0)</f>
        <v/>
      </c>
      <c r="W402" s="58" t="str" cm="1">
        <f t="array" ref="W402">IFERROR(
IF(OR(W$11="",$H402=""),"",
SUMIFS(収穫記録!$P:$P,収穫記録!$D:$D,W$11,収穫記録!$I:$I,$I$5,収穫記録!$J:$J,$I$6,収穫記録!$F:$F,$H402,収穫記録!$B:$B,"&gt;="&amp;$I$3,収穫記録!$B:$B,"&lt;="&amp;$I$4)
/_xlfn.UNIQUE(_xlfn._xlws.FILTER($G:$G,$F:$F=$I$7))
/IF($I$8="総計",1,$J402/10)
),0)</f>
        <v/>
      </c>
    </row>
    <row r="403" spans="8:23">
      <c r="H403" s="27"/>
      <c r="I403" s="30"/>
      <c r="J403" s="57"/>
      <c r="K403" s="46" t="str">
        <f t="shared" si="6"/>
        <v/>
      </c>
      <c r="L403" s="47" cm="1">
        <f t="array" ref="L403">IFERROR(
IF(OR(L$11="",$H403=""),"",
SUMIFS(収穫記録!$P:$P,収穫記録!$D:$D,L$11,収穫記録!$I:$I,$I$5,収穫記録!$J:$J,$I$6,収穫記録!$F:$F,$H403,収穫記録!$B:$B,"&gt;="&amp;$I$3,収穫記録!$B:$B,"&lt;="&amp;$I$4)
/_xlfn.UNIQUE(_xlfn._xlws.FILTER($G:$G,$F:$F=$I$7))
/IF($I$8="総計",1,$J403/10)
),0)</f>
        <v>0</v>
      </c>
      <c r="M403" s="58" t="str" cm="1">
        <f t="array" ref="M403">IFERROR(
IF(OR(M$11="",$H403=""),"",
SUMIFS(収穫記録!$P:$P,収穫記録!$D:$D,M$11,収穫記録!$I:$I,$I$5,収穫記録!$J:$J,$I$6,収穫記録!$F:$F,$H403,収穫記録!$B:$B,"&gt;="&amp;$I$3,収穫記録!$B:$B,"&lt;="&amp;$I$4)
/_xlfn.UNIQUE(_xlfn._xlws.FILTER($G:$G,$F:$F=$I$7))
/IF($I$8="総計",1,$J403/10)
),0)</f>
        <v/>
      </c>
      <c r="N403" s="58" t="str" cm="1">
        <f t="array" ref="N403">IFERROR(
IF(OR(N$11="",$H403=""),"",
SUMIFS(収穫記録!$P:$P,収穫記録!$D:$D,N$11,収穫記録!$I:$I,$I$5,収穫記録!$J:$J,$I$6,収穫記録!$F:$F,$H403,収穫記録!$B:$B,"&gt;="&amp;$I$3,収穫記録!$B:$B,"&lt;="&amp;$I$4)
/_xlfn.UNIQUE(_xlfn._xlws.FILTER($G:$G,$F:$F=$I$7))
/IF($I$8="総計",1,$J403/10)
),0)</f>
        <v/>
      </c>
      <c r="O403" s="58" t="str" cm="1">
        <f t="array" ref="O403">IFERROR(
IF(OR(O$11="",$H403=""),"",
SUMIFS(収穫記録!$P:$P,収穫記録!$D:$D,O$11,収穫記録!$I:$I,$I$5,収穫記録!$J:$J,$I$6,収穫記録!$F:$F,$H403,収穫記録!$B:$B,"&gt;="&amp;$I$3,収穫記録!$B:$B,"&lt;="&amp;$I$4)
/_xlfn.UNIQUE(_xlfn._xlws.FILTER($G:$G,$F:$F=$I$7))
/IF($I$8="総計",1,$J403/10)
),0)</f>
        <v/>
      </c>
      <c r="P403" s="58" t="str" cm="1">
        <f t="array" ref="P403">IFERROR(
IF(OR(P$11="",$H403=""),"",
SUMIFS(収穫記録!$P:$P,収穫記録!$D:$D,P$11,収穫記録!$I:$I,$I$5,収穫記録!$J:$J,$I$6,収穫記録!$F:$F,$H403,収穫記録!$B:$B,"&gt;="&amp;$I$3,収穫記録!$B:$B,"&lt;="&amp;$I$4)
/_xlfn.UNIQUE(_xlfn._xlws.FILTER($G:$G,$F:$F=$I$7))
/IF($I$8="総計",1,$J403/10)
),0)</f>
        <v/>
      </c>
      <c r="Q403" s="58" t="str" cm="1">
        <f t="array" ref="Q403">IFERROR(
IF(OR(Q$11="",$H403=""),"",
SUMIFS(収穫記録!$P:$P,収穫記録!$D:$D,Q$11,収穫記録!$I:$I,$I$5,収穫記録!$J:$J,$I$6,収穫記録!$F:$F,$H403,収穫記録!$B:$B,"&gt;="&amp;$I$3,収穫記録!$B:$B,"&lt;="&amp;$I$4)
/_xlfn.UNIQUE(_xlfn._xlws.FILTER($G:$G,$F:$F=$I$7))
/IF($I$8="総計",1,$J403/10)
),0)</f>
        <v/>
      </c>
      <c r="R403" s="58" t="str" cm="1">
        <f t="array" ref="R403">IFERROR(
IF(OR(R$11="",$H403=""),"",
SUMIFS(収穫記録!$P:$P,収穫記録!$D:$D,R$11,収穫記録!$I:$I,$I$5,収穫記録!$J:$J,$I$6,収穫記録!$F:$F,$H403,収穫記録!$B:$B,"&gt;="&amp;$I$3,収穫記録!$B:$B,"&lt;="&amp;$I$4)
/_xlfn.UNIQUE(_xlfn._xlws.FILTER($G:$G,$F:$F=$I$7))
/IF($I$8="総計",1,$J403/10)
),0)</f>
        <v/>
      </c>
      <c r="S403" s="58" t="str" cm="1">
        <f t="array" ref="S403">IFERROR(
IF(OR(S$11="",$H403=""),"",
SUMIFS(収穫記録!$P:$P,収穫記録!$D:$D,S$11,収穫記録!$I:$I,$I$5,収穫記録!$J:$J,$I$6,収穫記録!$F:$F,$H403,収穫記録!$B:$B,"&gt;="&amp;$I$3,収穫記録!$B:$B,"&lt;="&amp;$I$4)
/_xlfn.UNIQUE(_xlfn._xlws.FILTER($G:$G,$F:$F=$I$7))
/IF($I$8="総計",1,$J403/10)
),0)</f>
        <v/>
      </c>
      <c r="T403" s="58" t="str" cm="1">
        <f t="array" ref="T403">IFERROR(
IF(OR(T$11="",$H403=""),"",
SUMIFS(収穫記録!$P:$P,収穫記録!$D:$D,T$11,収穫記録!$I:$I,$I$5,収穫記録!$J:$J,$I$6,収穫記録!$F:$F,$H403,収穫記録!$B:$B,"&gt;="&amp;$I$3,収穫記録!$B:$B,"&lt;="&amp;$I$4)
/_xlfn.UNIQUE(_xlfn._xlws.FILTER($G:$G,$F:$F=$I$7))
/IF($I$8="総計",1,$J403/10)
),0)</f>
        <v/>
      </c>
      <c r="U403" s="58" t="str" cm="1">
        <f t="array" ref="U403">IFERROR(
IF(OR(U$11="",$H403=""),"",
SUMIFS(収穫記録!$P:$P,収穫記録!$D:$D,U$11,収穫記録!$I:$I,$I$5,収穫記録!$J:$J,$I$6,収穫記録!$F:$F,$H403,収穫記録!$B:$B,"&gt;="&amp;$I$3,収穫記録!$B:$B,"&lt;="&amp;$I$4)
/_xlfn.UNIQUE(_xlfn._xlws.FILTER($G:$G,$F:$F=$I$7))
/IF($I$8="総計",1,$J403/10)
),0)</f>
        <v/>
      </c>
      <c r="V403" s="58" t="str" cm="1">
        <f t="array" ref="V403">IFERROR(
IF(OR(V$11="",$H403=""),"",
SUMIFS(収穫記録!$P:$P,収穫記録!$D:$D,V$11,収穫記録!$I:$I,$I$5,収穫記録!$J:$J,$I$6,収穫記録!$F:$F,$H403,収穫記録!$B:$B,"&gt;="&amp;$I$3,収穫記録!$B:$B,"&lt;="&amp;$I$4)
/_xlfn.UNIQUE(_xlfn._xlws.FILTER($G:$G,$F:$F=$I$7))
/IF($I$8="総計",1,$J403/10)
),0)</f>
        <v/>
      </c>
      <c r="W403" s="58" t="str" cm="1">
        <f t="array" ref="W403">IFERROR(
IF(OR(W$11="",$H403=""),"",
SUMIFS(収穫記録!$P:$P,収穫記録!$D:$D,W$11,収穫記録!$I:$I,$I$5,収穫記録!$J:$J,$I$6,収穫記録!$F:$F,$H403,収穫記録!$B:$B,"&gt;="&amp;$I$3,収穫記録!$B:$B,"&lt;="&amp;$I$4)
/_xlfn.UNIQUE(_xlfn._xlws.FILTER($G:$G,$F:$F=$I$7))
/IF($I$8="総計",1,$J403/10)
),0)</f>
        <v/>
      </c>
    </row>
    <row r="404" spans="8:23">
      <c r="H404" s="27"/>
      <c r="I404" s="30"/>
      <c r="J404" s="57"/>
      <c r="K404" s="46" t="str">
        <f t="shared" si="6"/>
        <v/>
      </c>
      <c r="L404" s="47" cm="1">
        <f t="array" ref="L404">IFERROR(
IF(OR(L$11="",$H404=""),"",
SUMIFS(収穫記録!$P:$P,収穫記録!$D:$D,L$11,収穫記録!$I:$I,$I$5,収穫記録!$J:$J,$I$6,収穫記録!$F:$F,$H404,収穫記録!$B:$B,"&gt;="&amp;$I$3,収穫記録!$B:$B,"&lt;="&amp;$I$4)
/_xlfn.UNIQUE(_xlfn._xlws.FILTER($G:$G,$F:$F=$I$7))
/IF($I$8="総計",1,$J404/10)
),0)</f>
        <v>0</v>
      </c>
      <c r="M404" s="58" t="str" cm="1">
        <f t="array" ref="M404">IFERROR(
IF(OR(M$11="",$H404=""),"",
SUMIFS(収穫記録!$P:$P,収穫記録!$D:$D,M$11,収穫記録!$I:$I,$I$5,収穫記録!$J:$J,$I$6,収穫記録!$F:$F,$H404,収穫記録!$B:$B,"&gt;="&amp;$I$3,収穫記録!$B:$B,"&lt;="&amp;$I$4)
/_xlfn.UNIQUE(_xlfn._xlws.FILTER($G:$G,$F:$F=$I$7))
/IF($I$8="総計",1,$J404/10)
),0)</f>
        <v/>
      </c>
      <c r="N404" s="58" t="str" cm="1">
        <f t="array" ref="N404">IFERROR(
IF(OR(N$11="",$H404=""),"",
SUMIFS(収穫記録!$P:$P,収穫記録!$D:$D,N$11,収穫記録!$I:$I,$I$5,収穫記録!$J:$J,$I$6,収穫記録!$F:$F,$H404,収穫記録!$B:$B,"&gt;="&amp;$I$3,収穫記録!$B:$B,"&lt;="&amp;$I$4)
/_xlfn.UNIQUE(_xlfn._xlws.FILTER($G:$G,$F:$F=$I$7))
/IF($I$8="総計",1,$J404/10)
),0)</f>
        <v/>
      </c>
      <c r="O404" s="58" t="str" cm="1">
        <f t="array" ref="O404">IFERROR(
IF(OR(O$11="",$H404=""),"",
SUMIFS(収穫記録!$P:$P,収穫記録!$D:$D,O$11,収穫記録!$I:$I,$I$5,収穫記録!$J:$J,$I$6,収穫記録!$F:$F,$H404,収穫記録!$B:$B,"&gt;="&amp;$I$3,収穫記録!$B:$B,"&lt;="&amp;$I$4)
/_xlfn.UNIQUE(_xlfn._xlws.FILTER($G:$G,$F:$F=$I$7))
/IF($I$8="総計",1,$J404/10)
),0)</f>
        <v/>
      </c>
      <c r="P404" s="58" t="str" cm="1">
        <f t="array" ref="P404">IFERROR(
IF(OR(P$11="",$H404=""),"",
SUMIFS(収穫記録!$P:$P,収穫記録!$D:$D,P$11,収穫記録!$I:$I,$I$5,収穫記録!$J:$J,$I$6,収穫記録!$F:$F,$H404,収穫記録!$B:$B,"&gt;="&amp;$I$3,収穫記録!$B:$B,"&lt;="&amp;$I$4)
/_xlfn.UNIQUE(_xlfn._xlws.FILTER($G:$G,$F:$F=$I$7))
/IF($I$8="総計",1,$J404/10)
),0)</f>
        <v/>
      </c>
      <c r="Q404" s="58" t="str" cm="1">
        <f t="array" ref="Q404">IFERROR(
IF(OR(Q$11="",$H404=""),"",
SUMIFS(収穫記録!$P:$P,収穫記録!$D:$D,Q$11,収穫記録!$I:$I,$I$5,収穫記録!$J:$J,$I$6,収穫記録!$F:$F,$H404,収穫記録!$B:$B,"&gt;="&amp;$I$3,収穫記録!$B:$B,"&lt;="&amp;$I$4)
/_xlfn.UNIQUE(_xlfn._xlws.FILTER($G:$G,$F:$F=$I$7))
/IF($I$8="総計",1,$J404/10)
),0)</f>
        <v/>
      </c>
      <c r="R404" s="58" t="str" cm="1">
        <f t="array" ref="R404">IFERROR(
IF(OR(R$11="",$H404=""),"",
SUMIFS(収穫記録!$P:$P,収穫記録!$D:$D,R$11,収穫記録!$I:$I,$I$5,収穫記録!$J:$J,$I$6,収穫記録!$F:$F,$H404,収穫記録!$B:$B,"&gt;="&amp;$I$3,収穫記録!$B:$B,"&lt;="&amp;$I$4)
/_xlfn.UNIQUE(_xlfn._xlws.FILTER($G:$G,$F:$F=$I$7))
/IF($I$8="総計",1,$J404/10)
),0)</f>
        <v/>
      </c>
      <c r="S404" s="58" t="str" cm="1">
        <f t="array" ref="S404">IFERROR(
IF(OR(S$11="",$H404=""),"",
SUMIFS(収穫記録!$P:$P,収穫記録!$D:$D,S$11,収穫記録!$I:$I,$I$5,収穫記録!$J:$J,$I$6,収穫記録!$F:$F,$H404,収穫記録!$B:$B,"&gt;="&amp;$I$3,収穫記録!$B:$B,"&lt;="&amp;$I$4)
/_xlfn.UNIQUE(_xlfn._xlws.FILTER($G:$G,$F:$F=$I$7))
/IF($I$8="総計",1,$J404/10)
),0)</f>
        <v/>
      </c>
      <c r="T404" s="58" t="str" cm="1">
        <f t="array" ref="T404">IFERROR(
IF(OR(T$11="",$H404=""),"",
SUMIFS(収穫記録!$P:$P,収穫記録!$D:$D,T$11,収穫記録!$I:$I,$I$5,収穫記録!$J:$J,$I$6,収穫記録!$F:$F,$H404,収穫記録!$B:$B,"&gt;="&amp;$I$3,収穫記録!$B:$B,"&lt;="&amp;$I$4)
/_xlfn.UNIQUE(_xlfn._xlws.FILTER($G:$G,$F:$F=$I$7))
/IF($I$8="総計",1,$J404/10)
),0)</f>
        <v/>
      </c>
      <c r="U404" s="58" t="str" cm="1">
        <f t="array" ref="U404">IFERROR(
IF(OR(U$11="",$H404=""),"",
SUMIFS(収穫記録!$P:$P,収穫記録!$D:$D,U$11,収穫記録!$I:$I,$I$5,収穫記録!$J:$J,$I$6,収穫記録!$F:$F,$H404,収穫記録!$B:$B,"&gt;="&amp;$I$3,収穫記録!$B:$B,"&lt;="&amp;$I$4)
/_xlfn.UNIQUE(_xlfn._xlws.FILTER($G:$G,$F:$F=$I$7))
/IF($I$8="総計",1,$J404/10)
),0)</f>
        <v/>
      </c>
      <c r="V404" s="58" t="str" cm="1">
        <f t="array" ref="V404">IFERROR(
IF(OR(V$11="",$H404=""),"",
SUMIFS(収穫記録!$P:$P,収穫記録!$D:$D,V$11,収穫記録!$I:$I,$I$5,収穫記録!$J:$J,$I$6,収穫記録!$F:$F,$H404,収穫記録!$B:$B,"&gt;="&amp;$I$3,収穫記録!$B:$B,"&lt;="&amp;$I$4)
/_xlfn.UNIQUE(_xlfn._xlws.FILTER($G:$G,$F:$F=$I$7))
/IF($I$8="総計",1,$J404/10)
),0)</f>
        <v/>
      </c>
      <c r="W404" s="58" t="str" cm="1">
        <f t="array" ref="W404">IFERROR(
IF(OR(W$11="",$H404=""),"",
SUMIFS(収穫記録!$P:$P,収穫記録!$D:$D,W$11,収穫記録!$I:$I,$I$5,収穫記録!$J:$J,$I$6,収穫記録!$F:$F,$H404,収穫記録!$B:$B,"&gt;="&amp;$I$3,収穫記録!$B:$B,"&lt;="&amp;$I$4)
/_xlfn.UNIQUE(_xlfn._xlws.FILTER($G:$G,$F:$F=$I$7))
/IF($I$8="総計",1,$J404/10)
),0)</f>
        <v/>
      </c>
    </row>
    <row r="405" spans="8:23">
      <c r="H405" s="27"/>
      <c r="I405" s="30"/>
      <c r="J405" s="57"/>
      <c r="K405" s="46" t="str">
        <f t="shared" si="6"/>
        <v/>
      </c>
      <c r="L405" s="47" cm="1">
        <f t="array" ref="L405">IFERROR(
IF(OR(L$11="",$H405=""),"",
SUMIFS(収穫記録!$P:$P,収穫記録!$D:$D,L$11,収穫記録!$I:$I,$I$5,収穫記録!$J:$J,$I$6,収穫記録!$F:$F,$H405,収穫記録!$B:$B,"&gt;="&amp;$I$3,収穫記録!$B:$B,"&lt;="&amp;$I$4)
/_xlfn.UNIQUE(_xlfn._xlws.FILTER($G:$G,$F:$F=$I$7))
/IF($I$8="総計",1,$J405/10)
),0)</f>
        <v>0</v>
      </c>
      <c r="M405" s="58" t="str" cm="1">
        <f t="array" ref="M405">IFERROR(
IF(OR(M$11="",$H405=""),"",
SUMIFS(収穫記録!$P:$P,収穫記録!$D:$D,M$11,収穫記録!$I:$I,$I$5,収穫記録!$J:$J,$I$6,収穫記録!$F:$F,$H405,収穫記録!$B:$B,"&gt;="&amp;$I$3,収穫記録!$B:$B,"&lt;="&amp;$I$4)
/_xlfn.UNIQUE(_xlfn._xlws.FILTER($G:$G,$F:$F=$I$7))
/IF($I$8="総計",1,$J405/10)
),0)</f>
        <v/>
      </c>
      <c r="N405" s="58" t="str" cm="1">
        <f t="array" ref="N405">IFERROR(
IF(OR(N$11="",$H405=""),"",
SUMIFS(収穫記録!$P:$P,収穫記録!$D:$D,N$11,収穫記録!$I:$I,$I$5,収穫記録!$J:$J,$I$6,収穫記録!$F:$F,$H405,収穫記録!$B:$B,"&gt;="&amp;$I$3,収穫記録!$B:$B,"&lt;="&amp;$I$4)
/_xlfn.UNIQUE(_xlfn._xlws.FILTER($G:$G,$F:$F=$I$7))
/IF($I$8="総計",1,$J405/10)
),0)</f>
        <v/>
      </c>
      <c r="O405" s="58" t="str" cm="1">
        <f t="array" ref="O405">IFERROR(
IF(OR(O$11="",$H405=""),"",
SUMIFS(収穫記録!$P:$P,収穫記録!$D:$D,O$11,収穫記録!$I:$I,$I$5,収穫記録!$J:$J,$I$6,収穫記録!$F:$F,$H405,収穫記録!$B:$B,"&gt;="&amp;$I$3,収穫記録!$B:$B,"&lt;="&amp;$I$4)
/_xlfn.UNIQUE(_xlfn._xlws.FILTER($G:$G,$F:$F=$I$7))
/IF($I$8="総計",1,$J405/10)
),0)</f>
        <v/>
      </c>
      <c r="P405" s="58" t="str" cm="1">
        <f t="array" ref="P405">IFERROR(
IF(OR(P$11="",$H405=""),"",
SUMIFS(収穫記録!$P:$P,収穫記録!$D:$D,P$11,収穫記録!$I:$I,$I$5,収穫記録!$J:$J,$I$6,収穫記録!$F:$F,$H405,収穫記録!$B:$B,"&gt;="&amp;$I$3,収穫記録!$B:$B,"&lt;="&amp;$I$4)
/_xlfn.UNIQUE(_xlfn._xlws.FILTER($G:$G,$F:$F=$I$7))
/IF($I$8="総計",1,$J405/10)
),0)</f>
        <v/>
      </c>
      <c r="Q405" s="58" t="str" cm="1">
        <f t="array" ref="Q405">IFERROR(
IF(OR(Q$11="",$H405=""),"",
SUMIFS(収穫記録!$P:$P,収穫記録!$D:$D,Q$11,収穫記録!$I:$I,$I$5,収穫記録!$J:$J,$I$6,収穫記録!$F:$F,$H405,収穫記録!$B:$B,"&gt;="&amp;$I$3,収穫記録!$B:$B,"&lt;="&amp;$I$4)
/_xlfn.UNIQUE(_xlfn._xlws.FILTER($G:$G,$F:$F=$I$7))
/IF($I$8="総計",1,$J405/10)
),0)</f>
        <v/>
      </c>
      <c r="R405" s="58" t="str" cm="1">
        <f t="array" ref="R405">IFERROR(
IF(OR(R$11="",$H405=""),"",
SUMIFS(収穫記録!$P:$P,収穫記録!$D:$D,R$11,収穫記録!$I:$I,$I$5,収穫記録!$J:$J,$I$6,収穫記録!$F:$F,$H405,収穫記録!$B:$B,"&gt;="&amp;$I$3,収穫記録!$B:$B,"&lt;="&amp;$I$4)
/_xlfn.UNIQUE(_xlfn._xlws.FILTER($G:$G,$F:$F=$I$7))
/IF($I$8="総計",1,$J405/10)
),0)</f>
        <v/>
      </c>
      <c r="S405" s="58" t="str" cm="1">
        <f t="array" ref="S405">IFERROR(
IF(OR(S$11="",$H405=""),"",
SUMIFS(収穫記録!$P:$P,収穫記録!$D:$D,S$11,収穫記録!$I:$I,$I$5,収穫記録!$J:$J,$I$6,収穫記録!$F:$F,$H405,収穫記録!$B:$B,"&gt;="&amp;$I$3,収穫記録!$B:$B,"&lt;="&amp;$I$4)
/_xlfn.UNIQUE(_xlfn._xlws.FILTER($G:$G,$F:$F=$I$7))
/IF($I$8="総計",1,$J405/10)
),0)</f>
        <v/>
      </c>
      <c r="T405" s="58" t="str" cm="1">
        <f t="array" ref="T405">IFERROR(
IF(OR(T$11="",$H405=""),"",
SUMIFS(収穫記録!$P:$P,収穫記録!$D:$D,T$11,収穫記録!$I:$I,$I$5,収穫記録!$J:$J,$I$6,収穫記録!$F:$F,$H405,収穫記録!$B:$B,"&gt;="&amp;$I$3,収穫記録!$B:$B,"&lt;="&amp;$I$4)
/_xlfn.UNIQUE(_xlfn._xlws.FILTER($G:$G,$F:$F=$I$7))
/IF($I$8="総計",1,$J405/10)
),0)</f>
        <v/>
      </c>
      <c r="U405" s="58" t="str" cm="1">
        <f t="array" ref="U405">IFERROR(
IF(OR(U$11="",$H405=""),"",
SUMIFS(収穫記録!$P:$P,収穫記録!$D:$D,U$11,収穫記録!$I:$I,$I$5,収穫記録!$J:$J,$I$6,収穫記録!$F:$F,$H405,収穫記録!$B:$B,"&gt;="&amp;$I$3,収穫記録!$B:$B,"&lt;="&amp;$I$4)
/_xlfn.UNIQUE(_xlfn._xlws.FILTER($G:$G,$F:$F=$I$7))
/IF($I$8="総計",1,$J405/10)
),0)</f>
        <v/>
      </c>
      <c r="V405" s="58" t="str" cm="1">
        <f t="array" ref="V405">IFERROR(
IF(OR(V$11="",$H405=""),"",
SUMIFS(収穫記録!$P:$P,収穫記録!$D:$D,V$11,収穫記録!$I:$I,$I$5,収穫記録!$J:$J,$I$6,収穫記録!$F:$F,$H405,収穫記録!$B:$B,"&gt;="&amp;$I$3,収穫記録!$B:$B,"&lt;="&amp;$I$4)
/_xlfn.UNIQUE(_xlfn._xlws.FILTER($G:$G,$F:$F=$I$7))
/IF($I$8="総計",1,$J405/10)
),0)</f>
        <v/>
      </c>
      <c r="W405" s="58" t="str" cm="1">
        <f t="array" ref="W405">IFERROR(
IF(OR(W$11="",$H405=""),"",
SUMIFS(収穫記録!$P:$P,収穫記録!$D:$D,W$11,収穫記録!$I:$I,$I$5,収穫記録!$J:$J,$I$6,収穫記録!$F:$F,$H405,収穫記録!$B:$B,"&gt;="&amp;$I$3,収穫記録!$B:$B,"&lt;="&amp;$I$4)
/_xlfn.UNIQUE(_xlfn._xlws.FILTER($G:$G,$F:$F=$I$7))
/IF($I$8="総計",1,$J405/10)
),0)</f>
        <v/>
      </c>
    </row>
    <row r="406" spans="8:23">
      <c r="H406" s="27"/>
      <c r="I406" s="30"/>
      <c r="J406" s="57"/>
      <c r="K406" s="46" t="str">
        <f t="shared" si="6"/>
        <v/>
      </c>
      <c r="L406" s="47" cm="1">
        <f t="array" ref="L406">IFERROR(
IF(OR(L$11="",$H406=""),"",
SUMIFS(収穫記録!$P:$P,収穫記録!$D:$D,L$11,収穫記録!$I:$I,$I$5,収穫記録!$J:$J,$I$6,収穫記録!$F:$F,$H406,収穫記録!$B:$B,"&gt;="&amp;$I$3,収穫記録!$B:$B,"&lt;="&amp;$I$4)
/_xlfn.UNIQUE(_xlfn._xlws.FILTER($G:$G,$F:$F=$I$7))
/IF($I$8="総計",1,$J406/10)
),0)</f>
        <v>0</v>
      </c>
      <c r="M406" s="58" t="str" cm="1">
        <f t="array" ref="M406">IFERROR(
IF(OR(M$11="",$H406=""),"",
SUMIFS(収穫記録!$P:$P,収穫記録!$D:$D,M$11,収穫記録!$I:$I,$I$5,収穫記録!$J:$J,$I$6,収穫記録!$F:$F,$H406,収穫記録!$B:$B,"&gt;="&amp;$I$3,収穫記録!$B:$B,"&lt;="&amp;$I$4)
/_xlfn.UNIQUE(_xlfn._xlws.FILTER($G:$G,$F:$F=$I$7))
/IF($I$8="総計",1,$J406/10)
),0)</f>
        <v/>
      </c>
      <c r="N406" s="58" t="str" cm="1">
        <f t="array" ref="N406">IFERROR(
IF(OR(N$11="",$H406=""),"",
SUMIFS(収穫記録!$P:$P,収穫記録!$D:$D,N$11,収穫記録!$I:$I,$I$5,収穫記録!$J:$J,$I$6,収穫記録!$F:$F,$H406,収穫記録!$B:$B,"&gt;="&amp;$I$3,収穫記録!$B:$B,"&lt;="&amp;$I$4)
/_xlfn.UNIQUE(_xlfn._xlws.FILTER($G:$G,$F:$F=$I$7))
/IF($I$8="総計",1,$J406/10)
),0)</f>
        <v/>
      </c>
      <c r="O406" s="58" t="str" cm="1">
        <f t="array" ref="O406">IFERROR(
IF(OR(O$11="",$H406=""),"",
SUMIFS(収穫記録!$P:$P,収穫記録!$D:$D,O$11,収穫記録!$I:$I,$I$5,収穫記録!$J:$J,$I$6,収穫記録!$F:$F,$H406,収穫記録!$B:$B,"&gt;="&amp;$I$3,収穫記録!$B:$B,"&lt;="&amp;$I$4)
/_xlfn.UNIQUE(_xlfn._xlws.FILTER($G:$G,$F:$F=$I$7))
/IF($I$8="総計",1,$J406/10)
),0)</f>
        <v/>
      </c>
      <c r="P406" s="58" t="str" cm="1">
        <f t="array" ref="P406">IFERROR(
IF(OR(P$11="",$H406=""),"",
SUMIFS(収穫記録!$P:$P,収穫記録!$D:$D,P$11,収穫記録!$I:$I,$I$5,収穫記録!$J:$J,$I$6,収穫記録!$F:$F,$H406,収穫記録!$B:$B,"&gt;="&amp;$I$3,収穫記録!$B:$B,"&lt;="&amp;$I$4)
/_xlfn.UNIQUE(_xlfn._xlws.FILTER($G:$G,$F:$F=$I$7))
/IF($I$8="総計",1,$J406/10)
),0)</f>
        <v/>
      </c>
      <c r="Q406" s="58" t="str" cm="1">
        <f t="array" ref="Q406">IFERROR(
IF(OR(Q$11="",$H406=""),"",
SUMIFS(収穫記録!$P:$P,収穫記録!$D:$D,Q$11,収穫記録!$I:$I,$I$5,収穫記録!$J:$J,$I$6,収穫記録!$F:$F,$H406,収穫記録!$B:$B,"&gt;="&amp;$I$3,収穫記録!$B:$B,"&lt;="&amp;$I$4)
/_xlfn.UNIQUE(_xlfn._xlws.FILTER($G:$G,$F:$F=$I$7))
/IF($I$8="総計",1,$J406/10)
),0)</f>
        <v/>
      </c>
      <c r="R406" s="58" t="str" cm="1">
        <f t="array" ref="R406">IFERROR(
IF(OR(R$11="",$H406=""),"",
SUMIFS(収穫記録!$P:$P,収穫記録!$D:$D,R$11,収穫記録!$I:$I,$I$5,収穫記録!$J:$J,$I$6,収穫記録!$F:$F,$H406,収穫記録!$B:$B,"&gt;="&amp;$I$3,収穫記録!$B:$B,"&lt;="&amp;$I$4)
/_xlfn.UNIQUE(_xlfn._xlws.FILTER($G:$G,$F:$F=$I$7))
/IF($I$8="総計",1,$J406/10)
),0)</f>
        <v/>
      </c>
      <c r="S406" s="58" t="str" cm="1">
        <f t="array" ref="S406">IFERROR(
IF(OR(S$11="",$H406=""),"",
SUMIFS(収穫記録!$P:$P,収穫記録!$D:$D,S$11,収穫記録!$I:$I,$I$5,収穫記録!$J:$J,$I$6,収穫記録!$F:$F,$H406,収穫記録!$B:$B,"&gt;="&amp;$I$3,収穫記録!$B:$B,"&lt;="&amp;$I$4)
/_xlfn.UNIQUE(_xlfn._xlws.FILTER($G:$G,$F:$F=$I$7))
/IF($I$8="総計",1,$J406/10)
),0)</f>
        <v/>
      </c>
      <c r="T406" s="58" t="str" cm="1">
        <f t="array" ref="T406">IFERROR(
IF(OR(T$11="",$H406=""),"",
SUMIFS(収穫記録!$P:$P,収穫記録!$D:$D,T$11,収穫記録!$I:$I,$I$5,収穫記録!$J:$J,$I$6,収穫記録!$F:$F,$H406,収穫記録!$B:$B,"&gt;="&amp;$I$3,収穫記録!$B:$B,"&lt;="&amp;$I$4)
/_xlfn.UNIQUE(_xlfn._xlws.FILTER($G:$G,$F:$F=$I$7))
/IF($I$8="総計",1,$J406/10)
),0)</f>
        <v/>
      </c>
      <c r="U406" s="58" t="str" cm="1">
        <f t="array" ref="U406">IFERROR(
IF(OR(U$11="",$H406=""),"",
SUMIFS(収穫記録!$P:$P,収穫記録!$D:$D,U$11,収穫記録!$I:$I,$I$5,収穫記録!$J:$J,$I$6,収穫記録!$F:$F,$H406,収穫記録!$B:$B,"&gt;="&amp;$I$3,収穫記録!$B:$B,"&lt;="&amp;$I$4)
/_xlfn.UNIQUE(_xlfn._xlws.FILTER($G:$G,$F:$F=$I$7))
/IF($I$8="総計",1,$J406/10)
),0)</f>
        <v/>
      </c>
      <c r="V406" s="58" t="str" cm="1">
        <f t="array" ref="V406">IFERROR(
IF(OR(V$11="",$H406=""),"",
SUMIFS(収穫記録!$P:$P,収穫記録!$D:$D,V$11,収穫記録!$I:$I,$I$5,収穫記録!$J:$J,$I$6,収穫記録!$F:$F,$H406,収穫記録!$B:$B,"&gt;="&amp;$I$3,収穫記録!$B:$B,"&lt;="&amp;$I$4)
/_xlfn.UNIQUE(_xlfn._xlws.FILTER($G:$G,$F:$F=$I$7))
/IF($I$8="総計",1,$J406/10)
),0)</f>
        <v/>
      </c>
      <c r="W406" s="58" t="str" cm="1">
        <f t="array" ref="W406">IFERROR(
IF(OR(W$11="",$H406=""),"",
SUMIFS(収穫記録!$P:$P,収穫記録!$D:$D,W$11,収穫記録!$I:$I,$I$5,収穫記録!$J:$J,$I$6,収穫記録!$F:$F,$H406,収穫記録!$B:$B,"&gt;="&amp;$I$3,収穫記録!$B:$B,"&lt;="&amp;$I$4)
/_xlfn.UNIQUE(_xlfn._xlws.FILTER($G:$G,$F:$F=$I$7))
/IF($I$8="総計",1,$J406/10)
),0)</f>
        <v/>
      </c>
    </row>
    <row r="407" spans="8:23">
      <c r="H407" s="27"/>
      <c r="I407" s="30"/>
      <c r="J407" s="57"/>
      <c r="K407" s="46" t="str">
        <f t="shared" si="6"/>
        <v/>
      </c>
      <c r="L407" s="47" cm="1">
        <f t="array" ref="L407">IFERROR(
IF(OR(L$11="",$H407=""),"",
SUMIFS(収穫記録!$P:$P,収穫記録!$D:$D,L$11,収穫記録!$I:$I,$I$5,収穫記録!$J:$J,$I$6,収穫記録!$F:$F,$H407,収穫記録!$B:$B,"&gt;="&amp;$I$3,収穫記録!$B:$B,"&lt;="&amp;$I$4)
/_xlfn.UNIQUE(_xlfn._xlws.FILTER($G:$G,$F:$F=$I$7))
/IF($I$8="総計",1,$J407/10)
),0)</f>
        <v>0</v>
      </c>
      <c r="M407" s="58" t="str" cm="1">
        <f t="array" ref="M407">IFERROR(
IF(OR(M$11="",$H407=""),"",
SUMIFS(収穫記録!$P:$P,収穫記録!$D:$D,M$11,収穫記録!$I:$I,$I$5,収穫記録!$J:$J,$I$6,収穫記録!$F:$F,$H407,収穫記録!$B:$B,"&gt;="&amp;$I$3,収穫記録!$B:$B,"&lt;="&amp;$I$4)
/_xlfn.UNIQUE(_xlfn._xlws.FILTER($G:$G,$F:$F=$I$7))
/IF($I$8="総計",1,$J407/10)
),0)</f>
        <v/>
      </c>
      <c r="N407" s="58" t="str" cm="1">
        <f t="array" ref="N407">IFERROR(
IF(OR(N$11="",$H407=""),"",
SUMIFS(収穫記録!$P:$P,収穫記録!$D:$D,N$11,収穫記録!$I:$I,$I$5,収穫記録!$J:$J,$I$6,収穫記録!$F:$F,$H407,収穫記録!$B:$B,"&gt;="&amp;$I$3,収穫記録!$B:$B,"&lt;="&amp;$I$4)
/_xlfn.UNIQUE(_xlfn._xlws.FILTER($G:$G,$F:$F=$I$7))
/IF($I$8="総計",1,$J407/10)
),0)</f>
        <v/>
      </c>
      <c r="O407" s="58" t="str" cm="1">
        <f t="array" ref="O407">IFERROR(
IF(OR(O$11="",$H407=""),"",
SUMIFS(収穫記録!$P:$P,収穫記録!$D:$D,O$11,収穫記録!$I:$I,$I$5,収穫記録!$J:$J,$I$6,収穫記録!$F:$F,$H407,収穫記録!$B:$B,"&gt;="&amp;$I$3,収穫記録!$B:$B,"&lt;="&amp;$I$4)
/_xlfn.UNIQUE(_xlfn._xlws.FILTER($G:$G,$F:$F=$I$7))
/IF($I$8="総計",1,$J407/10)
),0)</f>
        <v/>
      </c>
      <c r="P407" s="58" t="str" cm="1">
        <f t="array" ref="P407">IFERROR(
IF(OR(P$11="",$H407=""),"",
SUMIFS(収穫記録!$P:$P,収穫記録!$D:$D,P$11,収穫記録!$I:$I,$I$5,収穫記録!$J:$J,$I$6,収穫記録!$F:$F,$H407,収穫記録!$B:$B,"&gt;="&amp;$I$3,収穫記録!$B:$B,"&lt;="&amp;$I$4)
/_xlfn.UNIQUE(_xlfn._xlws.FILTER($G:$G,$F:$F=$I$7))
/IF($I$8="総計",1,$J407/10)
),0)</f>
        <v/>
      </c>
      <c r="Q407" s="58" t="str" cm="1">
        <f t="array" ref="Q407">IFERROR(
IF(OR(Q$11="",$H407=""),"",
SUMIFS(収穫記録!$P:$P,収穫記録!$D:$D,Q$11,収穫記録!$I:$I,$I$5,収穫記録!$J:$J,$I$6,収穫記録!$F:$F,$H407,収穫記録!$B:$B,"&gt;="&amp;$I$3,収穫記録!$B:$B,"&lt;="&amp;$I$4)
/_xlfn.UNIQUE(_xlfn._xlws.FILTER($G:$G,$F:$F=$I$7))
/IF($I$8="総計",1,$J407/10)
),0)</f>
        <v/>
      </c>
      <c r="R407" s="58" t="str" cm="1">
        <f t="array" ref="R407">IFERROR(
IF(OR(R$11="",$H407=""),"",
SUMIFS(収穫記録!$P:$P,収穫記録!$D:$D,R$11,収穫記録!$I:$I,$I$5,収穫記録!$J:$J,$I$6,収穫記録!$F:$F,$H407,収穫記録!$B:$B,"&gt;="&amp;$I$3,収穫記録!$B:$B,"&lt;="&amp;$I$4)
/_xlfn.UNIQUE(_xlfn._xlws.FILTER($G:$G,$F:$F=$I$7))
/IF($I$8="総計",1,$J407/10)
),0)</f>
        <v/>
      </c>
      <c r="S407" s="58" t="str" cm="1">
        <f t="array" ref="S407">IFERROR(
IF(OR(S$11="",$H407=""),"",
SUMIFS(収穫記録!$P:$P,収穫記録!$D:$D,S$11,収穫記録!$I:$I,$I$5,収穫記録!$J:$J,$I$6,収穫記録!$F:$F,$H407,収穫記録!$B:$B,"&gt;="&amp;$I$3,収穫記録!$B:$B,"&lt;="&amp;$I$4)
/_xlfn.UNIQUE(_xlfn._xlws.FILTER($G:$G,$F:$F=$I$7))
/IF($I$8="総計",1,$J407/10)
),0)</f>
        <v/>
      </c>
      <c r="T407" s="58" t="str" cm="1">
        <f t="array" ref="T407">IFERROR(
IF(OR(T$11="",$H407=""),"",
SUMIFS(収穫記録!$P:$P,収穫記録!$D:$D,T$11,収穫記録!$I:$I,$I$5,収穫記録!$J:$J,$I$6,収穫記録!$F:$F,$H407,収穫記録!$B:$B,"&gt;="&amp;$I$3,収穫記録!$B:$B,"&lt;="&amp;$I$4)
/_xlfn.UNIQUE(_xlfn._xlws.FILTER($G:$G,$F:$F=$I$7))
/IF($I$8="総計",1,$J407/10)
),0)</f>
        <v/>
      </c>
      <c r="U407" s="58" t="str" cm="1">
        <f t="array" ref="U407">IFERROR(
IF(OR(U$11="",$H407=""),"",
SUMIFS(収穫記録!$P:$P,収穫記録!$D:$D,U$11,収穫記録!$I:$I,$I$5,収穫記録!$J:$J,$I$6,収穫記録!$F:$F,$H407,収穫記録!$B:$B,"&gt;="&amp;$I$3,収穫記録!$B:$B,"&lt;="&amp;$I$4)
/_xlfn.UNIQUE(_xlfn._xlws.FILTER($G:$G,$F:$F=$I$7))
/IF($I$8="総計",1,$J407/10)
),0)</f>
        <v/>
      </c>
      <c r="V407" s="58" t="str" cm="1">
        <f t="array" ref="V407">IFERROR(
IF(OR(V$11="",$H407=""),"",
SUMIFS(収穫記録!$P:$P,収穫記録!$D:$D,V$11,収穫記録!$I:$I,$I$5,収穫記録!$J:$J,$I$6,収穫記録!$F:$F,$H407,収穫記録!$B:$B,"&gt;="&amp;$I$3,収穫記録!$B:$B,"&lt;="&amp;$I$4)
/_xlfn.UNIQUE(_xlfn._xlws.FILTER($G:$G,$F:$F=$I$7))
/IF($I$8="総計",1,$J407/10)
),0)</f>
        <v/>
      </c>
      <c r="W407" s="58" t="str" cm="1">
        <f t="array" ref="W407">IFERROR(
IF(OR(W$11="",$H407=""),"",
SUMIFS(収穫記録!$P:$P,収穫記録!$D:$D,W$11,収穫記録!$I:$I,$I$5,収穫記録!$J:$J,$I$6,収穫記録!$F:$F,$H407,収穫記録!$B:$B,"&gt;="&amp;$I$3,収穫記録!$B:$B,"&lt;="&amp;$I$4)
/_xlfn.UNIQUE(_xlfn._xlws.FILTER($G:$G,$F:$F=$I$7))
/IF($I$8="総計",1,$J407/10)
),0)</f>
        <v/>
      </c>
    </row>
    <row r="408" spans="8:23">
      <c r="H408" s="27"/>
      <c r="I408" s="30"/>
      <c r="J408" s="57"/>
      <c r="K408" s="46" t="str">
        <f t="shared" si="6"/>
        <v/>
      </c>
      <c r="L408" s="47" cm="1">
        <f t="array" ref="L408">IFERROR(
IF(OR(L$11="",$H408=""),"",
SUMIFS(収穫記録!$P:$P,収穫記録!$D:$D,L$11,収穫記録!$I:$I,$I$5,収穫記録!$J:$J,$I$6,収穫記録!$F:$F,$H408,収穫記録!$B:$B,"&gt;="&amp;$I$3,収穫記録!$B:$B,"&lt;="&amp;$I$4)
/_xlfn.UNIQUE(_xlfn._xlws.FILTER($G:$G,$F:$F=$I$7))
/IF($I$8="総計",1,$J408/10)
),0)</f>
        <v>0</v>
      </c>
      <c r="M408" s="58" t="str" cm="1">
        <f t="array" ref="M408">IFERROR(
IF(OR(M$11="",$H408=""),"",
SUMIFS(収穫記録!$P:$P,収穫記録!$D:$D,M$11,収穫記録!$I:$I,$I$5,収穫記録!$J:$J,$I$6,収穫記録!$F:$F,$H408,収穫記録!$B:$B,"&gt;="&amp;$I$3,収穫記録!$B:$B,"&lt;="&amp;$I$4)
/_xlfn.UNIQUE(_xlfn._xlws.FILTER($G:$G,$F:$F=$I$7))
/IF($I$8="総計",1,$J408/10)
),0)</f>
        <v/>
      </c>
      <c r="N408" s="58" t="str" cm="1">
        <f t="array" ref="N408">IFERROR(
IF(OR(N$11="",$H408=""),"",
SUMIFS(収穫記録!$P:$P,収穫記録!$D:$D,N$11,収穫記録!$I:$I,$I$5,収穫記録!$J:$J,$I$6,収穫記録!$F:$F,$H408,収穫記録!$B:$B,"&gt;="&amp;$I$3,収穫記録!$B:$B,"&lt;="&amp;$I$4)
/_xlfn.UNIQUE(_xlfn._xlws.FILTER($G:$G,$F:$F=$I$7))
/IF($I$8="総計",1,$J408/10)
),0)</f>
        <v/>
      </c>
      <c r="O408" s="58" t="str" cm="1">
        <f t="array" ref="O408">IFERROR(
IF(OR(O$11="",$H408=""),"",
SUMIFS(収穫記録!$P:$P,収穫記録!$D:$D,O$11,収穫記録!$I:$I,$I$5,収穫記録!$J:$J,$I$6,収穫記録!$F:$F,$H408,収穫記録!$B:$B,"&gt;="&amp;$I$3,収穫記録!$B:$B,"&lt;="&amp;$I$4)
/_xlfn.UNIQUE(_xlfn._xlws.FILTER($G:$G,$F:$F=$I$7))
/IF($I$8="総計",1,$J408/10)
),0)</f>
        <v/>
      </c>
      <c r="P408" s="58" t="str" cm="1">
        <f t="array" ref="P408">IFERROR(
IF(OR(P$11="",$H408=""),"",
SUMIFS(収穫記録!$P:$P,収穫記録!$D:$D,P$11,収穫記録!$I:$I,$I$5,収穫記録!$J:$J,$I$6,収穫記録!$F:$F,$H408,収穫記録!$B:$B,"&gt;="&amp;$I$3,収穫記録!$B:$B,"&lt;="&amp;$I$4)
/_xlfn.UNIQUE(_xlfn._xlws.FILTER($G:$G,$F:$F=$I$7))
/IF($I$8="総計",1,$J408/10)
),0)</f>
        <v/>
      </c>
      <c r="Q408" s="58" t="str" cm="1">
        <f t="array" ref="Q408">IFERROR(
IF(OR(Q$11="",$H408=""),"",
SUMIFS(収穫記録!$P:$P,収穫記録!$D:$D,Q$11,収穫記録!$I:$I,$I$5,収穫記録!$J:$J,$I$6,収穫記録!$F:$F,$H408,収穫記録!$B:$B,"&gt;="&amp;$I$3,収穫記録!$B:$B,"&lt;="&amp;$I$4)
/_xlfn.UNIQUE(_xlfn._xlws.FILTER($G:$G,$F:$F=$I$7))
/IF($I$8="総計",1,$J408/10)
),0)</f>
        <v/>
      </c>
      <c r="R408" s="58" t="str" cm="1">
        <f t="array" ref="R408">IFERROR(
IF(OR(R$11="",$H408=""),"",
SUMIFS(収穫記録!$P:$P,収穫記録!$D:$D,R$11,収穫記録!$I:$I,$I$5,収穫記録!$J:$J,$I$6,収穫記録!$F:$F,$H408,収穫記録!$B:$B,"&gt;="&amp;$I$3,収穫記録!$B:$B,"&lt;="&amp;$I$4)
/_xlfn.UNIQUE(_xlfn._xlws.FILTER($G:$G,$F:$F=$I$7))
/IF($I$8="総計",1,$J408/10)
),0)</f>
        <v/>
      </c>
      <c r="S408" s="58" t="str" cm="1">
        <f t="array" ref="S408">IFERROR(
IF(OR(S$11="",$H408=""),"",
SUMIFS(収穫記録!$P:$P,収穫記録!$D:$D,S$11,収穫記録!$I:$I,$I$5,収穫記録!$J:$J,$I$6,収穫記録!$F:$F,$H408,収穫記録!$B:$B,"&gt;="&amp;$I$3,収穫記録!$B:$B,"&lt;="&amp;$I$4)
/_xlfn.UNIQUE(_xlfn._xlws.FILTER($G:$G,$F:$F=$I$7))
/IF($I$8="総計",1,$J408/10)
),0)</f>
        <v/>
      </c>
      <c r="T408" s="58" t="str" cm="1">
        <f t="array" ref="T408">IFERROR(
IF(OR(T$11="",$H408=""),"",
SUMIFS(収穫記録!$P:$P,収穫記録!$D:$D,T$11,収穫記録!$I:$I,$I$5,収穫記録!$J:$J,$I$6,収穫記録!$F:$F,$H408,収穫記録!$B:$B,"&gt;="&amp;$I$3,収穫記録!$B:$B,"&lt;="&amp;$I$4)
/_xlfn.UNIQUE(_xlfn._xlws.FILTER($G:$G,$F:$F=$I$7))
/IF($I$8="総計",1,$J408/10)
),0)</f>
        <v/>
      </c>
      <c r="U408" s="58" t="str" cm="1">
        <f t="array" ref="U408">IFERROR(
IF(OR(U$11="",$H408=""),"",
SUMIFS(収穫記録!$P:$P,収穫記録!$D:$D,U$11,収穫記録!$I:$I,$I$5,収穫記録!$J:$J,$I$6,収穫記録!$F:$F,$H408,収穫記録!$B:$B,"&gt;="&amp;$I$3,収穫記録!$B:$B,"&lt;="&amp;$I$4)
/_xlfn.UNIQUE(_xlfn._xlws.FILTER($G:$G,$F:$F=$I$7))
/IF($I$8="総計",1,$J408/10)
),0)</f>
        <v/>
      </c>
      <c r="V408" s="58" t="str" cm="1">
        <f t="array" ref="V408">IFERROR(
IF(OR(V$11="",$H408=""),"",
SUMIFS(収穫記録!$P:$P,収穫記録!$D:$D,V$11,収穫記録!$I:$I,$I$5,収穫記録!$J:$J,$I$6,収穫記録!$F:$F,$H408,収穫記録!$B:$B,"&gt;="&amp;$I$3,収穫記録!$B:$B,"&lt;="&amp;$I$4)
/_xlfn.UNIQUE(_xlfn._xlws.FILTER($G:$G,$F:$F=$I$7))
/IF($I$8="総計",1,$J408/10)
),0)</f>
        <v/>
      </c>
      <c r="W408" s="58" t="str" cm="1">
        <f t="array" ref="W408">IFERROR(
IF(OR(W$11="",$H408=""),"",
SUMIFS(収穫記録!$P:$P,収穫記録!$D:$D,W$11,収穫記録!$I:$I,$I$5,収穫記録!$J:$J,$I$6,収穫記録!$F:$F,$H408,収穫記録!$B:$B,"&gt;="&amp;$I$3,収穫記録!$B:$B,"&lt;="&amp;$I$4)
/_xlfn.UNIQUE(_xlfn._xlws.FILTER($G:$G,$F:$F=$I$7))
/IF($I$8="総計",1,$J408/10)
),0)</f>
        <v/>
      </c>
    </row>
    <row r="409" spans="8:23">
      <c r="H409" s="27"/>
      <c r="I409" s="30"/>
      <c r="J409" s="57"/>
      <c r="K409" s="46" t="str">
        <f t="shared" si="6"/>
        <v/>
      </c>
      <c r="L409" s="47" cm="1">
        <f t="array" ref="L409">IFERROR(
IF(OR(L$11="",$H409=""),"",
SUMIFS(収穫記録!$P:$P,収穫記録!$D:$D,L$11,収穫記録!$I:$I,$I$5,収穫記録!$J:$J,$I$6,収穫記録!$F:$F,$H409,収穫記録!$B:$B,"&gt;="&amp;$I$3,収穫記録!$B:$B,"&lt;="&amp;$I$4)
/_xlfn.UNIQUE(_xlfn._xlws.FILTER($G:$G,$F:$F=$I$7))
/IF($I$8="総計",1,$J409/10)
),0)</f>
        <v>0</v>
      </c>
      <c r="M409" s="58" t="str" cm="1">
        <f t="array" ref="M409">IFERROR(
IF(OR(M$11="",$H409=""),"",
SUMIFS(収穫記録!$P:$P,収穫記録!$D:$D,M$11,収穫記録!$I:$I,$I$5,収穫記録!$J:$J,$I$6,収穫記録!$F:$F,$H409,収穫記録!$B:$B,"&gt;="&amp;$I$3,収穫記録!$B:$B,"&lt;="&amp;$I$4)
/_xlfn.UNIQUE(_xlfn._xlws.FILTER($G:$G,$F:$F=$I$7))
/IF($I$8="総計",1,$J409/10)
),0)</f>
        <v/>
      </c>
      <c r="N409" s="58" t="str" cm="1">
        <f t="array" ref="N409">IFERROR(
IF(OR(N$11="",$H409=""),"",
SUMIFS(収穫記録!$P:$P,収穫記録!$D:$D,N$11,収穫記録!$I:$I,$I$5,収穫記録!$J:$J,$I$6,収穫記録!$F:$F,$H409,収穫記録!$B:$B,"&gt;="&amp;$I$3,収穫記録!$B:$B,"&lt;="&amp;$I$4)
/_xlfn.UNIQUE(_xlfn._xlws.FILTER($G:$G,$F:$F=$I$7))
/IF($I$8="総計",1,$J409/10)
),0)</f>
        <v/>
      </c>
      <c r="O409" s="58" t="str" cm="1">
        <f t="array" ref="O409">IFERROR(
IF(OR(O$11="",$H409=""),"",
SUMIFS(収穫記録!$P:$P,収穫記録!$D:$D,O$11,収穫記録!$I:$I,$I$5,収穫記録!$J:$J,$I$6,収穫記録!$F:$F,$H409,収穫記録!$B:$B,"&gt;="&amp;$I$3,収穫記録!$B:$B,"&lt;="&amp;$I$4)
/_xlfn.UNIQUE(_xlfn._xlws.FILTER($G:$G,$F:$F=$I$7))
/IF($I$8="総計",1,$J409/10)
),0)</f>
        <v/>
      </c>
      <c r="P409" s="58" t="str" cm="1">
        <f t="array" ref="P409">IFERROR(
IF(OR(P$11="",$H409=""),"",
SUMIFS(収穫記録!$P:$P,収穫記録!$D:$D,P$11,収穫記録!$I:$I,$I$5,収穫記録!$J:$J,$I$6,収穫記録!$F:$F,$H409,収穫記録!$B:$B,"&gt;="&amp;$I$3,収穫記録!$B:$B,"&lt;="&amp;$I$4)
/_xlfn.UNIQUE(_xlfn._xlws.FILTER($G:$G,$F:$F=$I$7))
/IF($I$8="総計",1,$J409/10)
),0)</f>
        <v/>
      </c>
      <c r="Q409" s="58" t="str" cm="1">
        <f t="array" ref="Q409">IFERROR(
IF(OR(Q$11="",$H409=""),"",
SUMIFS(収穫記録!$P:$P,収穫記録!$D:$D,Q$11,収穫記録!$I:$I,$I$5,収穫記録!$J:$J,$I$6,収穫記録!$F:$F,$H409,収穫記録!$B:$B,"&gt;="&amp;$I$3,収穫記録!$B:$B,"&lt;="&amp;$I$4)
/_xlfn.UNIQUE(_xlfn._xlws.FILTER($G:$G,$F:$F=$I$7))
/IF($I$8="総計",1,$J409/10)
),0)</f>
        <v/>
      </c>
      <c r="R409" s="58" t="str" cm="1">
        <f t="array" ref="R409">IFERROR(
IF(OR(R$11="",$H409=""),"",
SUMIFS(収穫記録!$P:$P,収穫記録!$D:$D,R$11,収穫記録!$I:$I,$I$5,収穫記録!$J:$J,$I$6,収穫記録!$F:$F,$H409,収穫記録!$B:$B,"&gt;="&amp;$I$3,収穫記録!$B:$B,"&lt;="&amp;$I$4)
/_xlfn.UNIQUE(_xlfn._xlws.FILTER($G:$G,$F:$F=$I$7))
/IF($I$8="総計",1,$J409/10)
),0)</f>
        <v/>
      </c>
      <c r="S409" s="58" t="str" cm="1">
        <f t="array" ref="S409">IFERROR(
IF(OR(S$11="",$H409=""),"",
SUMIFS(収穫記録!$P:$P,収穫記録!$D:$D,S$11,収穫記録!$I:$I,$I$5,収穫記録!$J:$J,$I$6,収穫記録!$F:$F,$H409,収穫記録!$B:$B,"&gt;="&amp;$I$3,収穫記録!$B:$B,"&lt;="&amp;$I$4)
/_xlfn.UNIQUE(_xlfn._xlws.FILTER($G:$G,$F:$F=$I$7))
/IF($I$8="総計",1,$J409/10)
),0)</f>
        <v/>
      </c>
      <c r="T409" s="58" t="str" cm="1">
        <f t="array" ref="T409">IFERROR(
IF(OR(T$11="",$H409=""),"",
SUMIFS(収穫記録!$P:$P,収穫記録!$D:$D,T$11,収穫記録!$I:$I,$I$5,収穫記録!$J:$J,$I$6,収穫記録!$F:$F,$H409,収穫記録!$B:$B,"&gt;="&amp;$I$3,収穫記録!$B:$B,"&lt;="&amp;$I$4)
/_xlfn.UNIQUE(_xlfn._xlws.FILTER($G:$G,$F:$F=$I$7))
/IF($I$8="総計",1,$J409/10)
),0)</f>
        <v/>
      </c>
      <c r="U409" s="58" t="str" cm="1">
        <f t="array" ref="U409">IFERROR(
IF(OR(U$11="",$H409=""),"",
SUMIFS(収穫記録!$P:$P,収穫記録!$D:$D,U$11,収穫記録!$I:$I,$I$5,収穫記録!$J:$J,$I$6,収穫記録!$F:$F,$H409,収穫記録!$B:$B,"&gt;="&amp;$I$3,収穫記録!$B:$B,"&lt;="&amp;$I$4)
/_xlfn.UNIQUE(_xlfn._xlws.FILTER($G:$G,$F:$F=$I$7))
/IF($I$8="総計",1,$J409/10)
),0)</f>
        <v/>
      </c>
      <c r="V409" s="58" t="str" cm="1">
        <f t="array" ref="V409">IFERROR(
IF(OR(V$11="",$H409=""),"",
SUMIFS(収穫記録!$P:$P,収穫記録!$D:$D,V$11,収穫記録!$I:$I,$I$5,収穫記録!$J:$J,$I$6,収穫記録!$F:$F,$H409,収穫記録!$B:$B,"&gt;="&amp;$I$3,収穫記録!$B:$B,"&lt;="&amp;$I$4)
/_xlfn.UNIQUE(_xlfn._xlws.FILTER($G:$G,$F:$F=$I$7))
/IF($I$8="総計",1,$J409/10)
),0)</f>
        <v/>
      </c>
      <c r="W409" s="58" t="str" cm="1">
        <f t="array" ref="W409">IFERROR(
IF(OR(W$11="",$H409=""),"",
SUMIFS(収穫記録!$P:$P,収穫記録!$D:$D,W$11,収穫記録!$I:$I,$I$5,収穫記録!$J:$J,$I$6,収穫記録!$F:$F,$H409,収穫記録!$B:$B,"&gt;="&amp;$I$3,収穫記録!$B:$B,"&lt;="&amp;$I$4)
/_xlfn.UNIQUE(_xlfn._xlws.FILTER($G:$G,$F:$F=$I$7))
/IF($I$8="総計",1,$J409/10)
),0)</f>
        <v/>
      </c>
    </row>
    <row r="410" spans="8:23">
      <c r="H410" s="27"/>
      <c r="I410" s="30"/>
      <c r="J410" s="57"/>
      <c r="K410" s="46" t="str">
        <f t="shared" si="6"/>
        <v/>
      </c>
      <c r="L410" s="47" cm="1">
        <f t="array" ref="L410">IFERROR(
IF(OR(L$11="",$H410=""),"",
SUMIFS(収穫記録!$P:$P,収穫記録!$D:$D,L$11,収穫記録!$I:$I,$I$5,収穫記録!$J:$J,$I$6,収穫記録!$F:$F,$H410,収穫記録!$B:$B,"&gt;="&amp;$I$3,収穫記録!$B:$B,"&lt;="&amp;$I$4)
/_xlfn.UNIQUE(_xlfn._xlws.FILTER($G:$G,$F:$F=$I$7))
/IF($I$8="総計",1,$J410/10)
),0)</f>
        <v>0</v>
      </c>
      <c r="M410" s="58" t="str" cm="1">
        <f t="array" ref="M410">IFERROR(
IF(OR(M$11="",$H410=""),"",
SUMIFS(収穫記録!$P:$P,収穫記録!$D:$D,M$11,収穫記録!$I:$I,$I$5,収穫記録!$J:$J,$I$6,収穫記録!$F:$F,$H410,収穫記録!$B:$B,"&gt;="&amp;$I$3,収穫記録!$B:$B,"&lt;="&amp;$I$4)
/_xlfn.UNIQUE(_xlfn._xlws.FILTER($G:$G,$F:$F=$I$7))
/IF($I$8="総計",1,$J410/10)
),0)</f>
        <v/>
      </c>
      <c r="N410" s="58" t="str" cm="1">
        <f t="array" ref="N410">IFERROR(
IF(OR(N$11="",$H410=""),"",
SUMIFS(収穫記録!$P:$P,収穫記録!$D:$D,N$11,収穫記録!$I:$I,$I$5,収穫記録!$J:$J,$I$6,収穫記録!$F:$F,$H410,収穫記録!$B:$B,"&gt;="&amp;$I$3,収穫記録!$B:$B,"&lt;="&amp;$I$4)
/_xlfn.UNIQUE(_xlfn._xlws.FILTER($G:$G,$F:$F=$I$7))
/IF($I$8="総計",1,$J410/10)
),0)</f>
        <v/>
      </c>
      <c r="O410" s="58" t="str" cm="1">
        <f t="array" ref="O410">IFERROR(
IF(OR(O$11="",$H410=""),"",
SUMIFS(収穫記録!$P:$P,収穫記録!$D:$D,O$11,収穫記録!$I:$I,$I$5,収穫記録!$J:$J,$I$6,収穫記録!$F:$F,$H410,収穫記録!$B:$B,"&gt;="&amp;$I$3,収穫記録!$B:$B,"&lt;="&amp;$I$4)
/_xlfn.UNIQUE(_xlfn._xlws.FILTER($G:$G,$F:$F=$I$7))
/IF($I$8="総計",1,$J410/10)
),0)</f>
        <v/>
      </c>
      <c r="P410" s="58" t="str" cm="1">
        <f t="array" ref="P410">IFERROR(
IF(OR(P$11="",$H410=""),"",
SUMIFS(収穫記録!$P:$P,収穫記録!$D:$D,P$11,収穫記録!$I:$I,$I$5,収穫記録!$J:$J,$I$6,収穫記録!$F:$F,$H410,収穫記録!$B:$B,"&gt;="&amp;$I$3,収穫記録!$B:$B,"&lt;="&amp;$I$4)
/_xlfn.UNIQUE(_xlfn._xlws.FILTER($G:$G,$F:$F=$I$7))
/IF($I$8="総計",1,$J410/10)
),0)</f>
        <v/>
      </c>
      <c r="Q410" s="58" t="str" cm="1">
        <f t="array" ref="Q410">IFERROR(
IF(OR(Q$11="",$H410=""),"",
SUMIFS(収穫記録!$P:$P,収穫記録!$D:$D,Q$11,収穫記録!$I:$I,$I$5,収穫記録!$J:$J,$I$6,収穫記録!$F:$F,$H410,収穫記録!$B:$B,"&gt;="&amp;$I$3,収穫記録!$B:$B,"&lt;="&amp;$I$4)
/_xlfn.UNIQUE(_xlfn._xlws.FILTER($G:$G,$F:$F=$I$7))
/IF($I$8="総計",1,$J410/10)
),0)</f>
        <v/>
      </c>
      <c r="R410" s="58" t="str" cm="1">
        <f t="array" ref="R410">IFERROR(
IF(OR(R$11="",$H410=""),"",
SUMIFS(収穫記録!$P:$P,収穫記録!$D:$D,R$11,収穫記録!$I:$I,$I$5,収穫記録!$J:$J,$I$6,収穫記録!$F:$F,$H410,収穫記録!$B:$B,"&gt;="&amp;$I$3,収穫記録!$B:$B,"&lt;="&amp;$I$4)
/_xlfn.UNIQUE(_xlfn._xlws.FILTER($G:$G,$F:$F=$I$7))
/IF($I$8="総計",1,$J410/10)
),0)</f>
        <v/>
      </c>
      <c r="S410" s="58" t="str" cm="1">
        <f t="array" ref="S410">IFERROR(
IF(OR(S$11="",$H410=""),"",
SUMIFS(収穫記録!$P:$P,収穫記録!$D:$D,S$11,収穫記録!$I:$I,$I$5,収穫記録!$J:$J,$I$6,収穫記録!$F:$F,$H410,収穫記録!$B:$B,"&gt;="&amp;$I$3,収穫記録!$B:$B,"&lt;="&amp;$I$4)
/_xlfn.UNIQUE(_xlfn._xlws.FILTER($G:$G,$F:$F=$I$7))
/IF($I$8="総計",1,$J410/10)
),0)</f>
        <v/>
      </c>
      <c r="T410" s="58" t="str" cm="1">
        <f t="array" ref="T410">IFERROR(
IF(OR(T$11="",$H410=""),"",
SUMIFS(収穫記録!$P:$P,収穫記録!$D:$D,T$11,収穫記録!$I:$I,$I$5,収穫記録!$J:$J,$I$6,収穫記録!$F:$F,$H410,収穫記録!$B:$B,"&gt;="&amp;$I$3,収穫記録!$B:$B,"&lt;="&amp;$I$4)
/_xlfn.UNIQUE(_xlfn._xlws.FILTER($G:$G,$F:$F=$I$7))
/IF($I$8="総計",1,$J410/10)
),0)</f>
        <v/>
      </c>
      <c r="U410" s="58" t="str" cm="1">
        <f t="array" ref="U410">IFERROR(
IF(OR(U$11="",$H410=""),"",
SUMIFS(収穫記録!$P:$P,収穫記録!$D:$D,U$11,収穫記録!$I:$I,$I$5,収穫記録!$J:$J,$I$6,収穫記録!$F:$F,$H410,収穫記録!$B:$B,"&gt;="&amp;$I$3,収穫記録!$B:$B,"&lt;="&amp;$I$4)
/_xlfn.UNIQUE(_xlfn._xlws.FILTER($G:$G,$F:$F=$I$7))
/IF($I$8="総計",1,$J410/10)
),0)</f>
        <v/>
      </c>
      <c r="V410" s="58" t="str" cm="1">
        <f t="array" ref="V410">IFERROR(
IF(OR(V$11="",$H410=""),"",
SUMIFS(収穫記録!$P:$P,収穫記録!$D:$D,V$11,収穫記録!$I:$I,$I$5,収穫記録!$J:$J,$I$6,収穫記録!$F:$F,$H410,収穫記録!$B:$B,"&gt;="&amp;$I$3,収穫記録!$B:$B,"&lt;="&amp;$I$4)
/_xlfn.UNIQUE(_xlfn._xlws.FILTER($G:$G,$F:$F=$I$7))
/IF($I$8="総計",1,$J410/10)
),0)</f>
        <v/>
      </c>
      <c r="W410" s="58" t="str" cm="1">
        <f t="array" ref="W410">IFERROR(
IF(OR(W$11="",$H410=""),"",
SUMIFS(収穫記録!$P:$P,収穫記録!$D:$D,W$11,収穫記録!$I:$I,$I$5,収穫記録!$J:$J,$I$6,収穫記録!$F:$F,$H410,収穫記録!$B:$B,"&gt;="&amp;$I$3,収穫記録!$B:$B,"&lt;="&amp;$I$4)
/_xlfn.UNIQUE(_xlfn._xlws.FILTER($G:$G,$F:$F=$I$7))
/IF($I$8="総計",1,$J410/10)
),0)</f>
        <v/>
      </c>
    </row>
    <row r="411" spans="8:23">
      <c r="H411" s="27"/>
      <c r="I411" s="30"/>
      <c r="J411" s="57"/>
      <c r="K411" s="46" t="str">
        <f t="shared" si="6"/>
        <v/>
      </c>
      <c r="L411" s="47" cm="1">
        <f t="array" ref="L411">IFERROR(
IF(OR(L$11="",$H411=""),"",
SUMIFS(収穫記録!$P:$P,収穫記録!$D:$D,L$11,収穫記録!$I:$I,$I$5,収穫記録!$J:$J,$I$6,収穫記録!$F:$F,$H411,収穫記録!$B:$B,"&gt;="&amp;$I$3,収穫記録!$B:$B,"&lt;="&amp;$I$4)
/_xlfn.UNIQUE(_xlfn._xlws.FILTER($G:$G,$F:$F=$I$7))
/IF($I$8="総計",1,$J411/10)
),0)</f>
        <v>0</v>
      </c>
      <c r="M411" s="58" t="str" cm="1">
        <f t="array" ref="M411">IFERROR(
IF(OR(M$11="",$H411=""),"",
SUMIFS(収穫記録!$P:$P,収穫記録!$D:$D,M$11,収穫記録!$I:$I,$I$5,収穫記録!$J:$J,$I$6,収穫記録!$F:$F,$H411,収穫記録!$B:$B,"&gt;="&amp;$I$3,収穫記録!$B:$B,"&lt;="&amp;$I$4)
/_xlfn.UNIQUE(_xlfn._xlws.FILTER($G:$G,$F:$F=$I$7))
/IF($I$8="総計",1,$J411/10)
),0)</f>
        <v/>
      </c>
      <c r="N411" s="58" t="str" cm="1">
        <f t="array" ref="N411">IFERROR(
IF(OR(N$11="",$H411=""),"",
SUMIFS(収穫記録!$P:$P,収穫記録!$D:$D,N$11,収穫記録!$I:$I,$I$5,収穫記録!$J:$J,$I$6,収穫記録!$F:$F,$H411,収穫記録!$B:$B,"&gt;="&amp;$I$3,収穫記録!$B:$B,"&lt;="&amp;$I$4)
/_xlfn.UNIQUE(_xlfn._xlws.FILTER($G:$G,$F:$F=$I$7))
/IF($I$8="総計",1,$J411/10)
),0)</f>
        <v/>
      </c>
      <c r="O411" s="58" t="str" cm="1">
        <f t="array" ref="O411">IFERROR(
IF(OR(O$11="",$H411=""),"",
SUMIFS(収穫記録!$P:$P,収穫記録!$D:$D,O$11,収穫記録!$I:$I,$I$5,収穫記録!$J:$J,$I$6,収穫記録!$F:$F,$H411,収穫記録!$B:$B,"&gt;="&amp;$I$3,収穫記録!$B:$B,"&lt;="&amp;$I$4)
/_xlfn.UNIQUE(_xlfn._xlws.FILTER($G:$G,$F:$F=$I$7))
/IF($I$8="総計",1,$J411/10)
),0)</f>
        <v/>
      </c>
      <c r="P411" s="58" t="str" cm="1">
        <f t="array" ref="P411">IFERROR(
IF(OR(P$11="",$H411=""),"",
SUMIFS(収穫記録!$P:$P,収穫記録!$D:$D,P$11,収穫記録!$I:$I,$I$5,収穫記録!$J:$J,$I$6,収穫記録!$F:$F,$H411,収穫記録!$B:$B,"&gt;="&amp;$I$3,収穫記録!$B:$B,"&lt;="&amp;$I$4)
/_xlfn.UNIQUE(_xlfn._xlws.FILTER($G:$G,$F:$F=$I$7))
/IF($I$8="総計",1,$J411/10)
),0)</f>
        <v/>
      </c>
      <c r="Q411" s="58" t="str" cm="1">
        <f t="array" ref="Q411">IFERROR(
IF(OR(Q$11="",$H411=""),"",
SUMIFS(収穫記録!$P:$P,収穫記録!$D:$D,Q$11,収穫記録!$I:$I,$I$5,収穫記録!$J:$J,$I$6,収穫記録!$F:$F,$H411,収穫記録!$B:$B,"&gt;="&amp;$I$3,収穫記録!$B:$B,"&lt;="&amp;$I$4)
/_xlfn.UNIQUE(_xlfn._xlws.FILTER($G:$G,$F:$F=$I$7))
/IF($I$8="総計",1,$J411/10)
),0)</f>
        <v/>
      </c>
      <c r="R411" s="58" t="str" cm="1">
        <f t="array" ref="R411">IFERROR(
IF(OR(R$11="",$H411=""),"",
SUMIFS(収穫記録!$P:$P,収穫記録!$D:$D,R$11,収穫記録!$I:$I,$I$5,収穫記録!$J:$J,$I$6,収穫記録!$F:$F,$H411,収穫記録!$B:$B,"&gt;="&amp;$I$3,収穫記録!$B:$B,"&lt;="&amp;$I$4)
/_xlfn.UNIQUE(_xlfn._xlws.FILTER($G:$G,$F:$F=$I$7))
/IF($I$8="総計",1,$J411/10)
),0)</f>
        <v/>
      </c>
      <c r="S411" s="58" t="str" cm="1">
        <f t="array" ref="S411">IFERROR(
IF(OR(S$11="",$H411=""),"",
SUMIFS(収穫記録!$P:$P,収穫記録!$D:$D,S$11,収穫記録!$I:$I,$I$5,収穫記録!$J:$J,$I$6,収穫記録!$F:$F,$H411,収穫記録!$B:$B,"&gt;="&amp;$I$3,収穫記録!$B:$B,"&lt;="&amp;$I$4)
/_xlfn.UNIQUE(_xlfn._xlws.FILTER($G:$G,$F:$F=$I$7))
/IF($I$8="総計",1,$J411/10)
),0)</f>
        <v/>
      </c>
      <c r="T411" s="58" t="str" cm="1">
        <f t="array" ref="T411">IFERROR(
IF(OR(T$11="",$H411=""),"",
SUMIFS(収穫記録!$P:$P,収穫記録!$D:$D,T$11,収穫記録!$I:$I,$I$5,収穫記録!$J:$J,$I$6,収穫記録!$F:$F,$H411,収穫記録!$B:$B,"&gt;="&amp;$I$3,収穫記録!$B:$B,"&lt;="&amp;$I$4)
/_xlfn.UNIQUE(_xlfn._xlws.FILTER($G:$G,$F:$F=$I$7))
/IF($I$8="総計",1,$J411/10)
),0)</f>
        <v/>
      </c>
      <c r="U411" s="58" t="str" cm="1">
        <f t="array" ref="U411">IFERROR(
IF(OR(U$11="",$H411=""),"",
SUMIFS(収穫記録!$P:$P,収穫記録!$D:$D,U$11,収穫記録!$I:$I,$I$5,収穫記録!$J:$J,$I$6,収穫記録!$F:$F,$H411,収穫記録!$B:$B,"&gt;="&amp;$I$3,収穫記録!$B:$B,"&lt;="&amp;$I$4)
/_xlfn.UNIQUE(_xlfn._xlws.FILTER($G:$G,$F:$F=$I$7))
/IF($I$8="総計",1,$J411/10)
),0)</f>
        <v/>
      </c>
      <c r="V411" s="58" t="str" cm="1">
        <f t="array" ref="V411">IFERROR(
IF(OR(V$11="",$H411=""),"",
SUMIFS(収穫記録!$P:$P,収穫記録!$D:$D,V$11,収穫記録!$I:$I,$I$5,収穫記録!$J:$J,$I$6,収穫記録!$F:$F,$H411,収穫記録!$B:$B,"&gt;="&amp;$I$3,収穫記録!$B:$B,"&lt;="&amp;$I$4)
/_xlfn.UNIQUE(_xlfn._xlws.FILTER($G:$G,$F:$F=$I$7))
/IF($I$8="総計",1,$J411/10)
),0)</f>
        <v/>
      </c>
      <c r="W411" s="58" t="str" cm="1">
        <f t="array" ref="W411">IFERROR(
IF(OR(W$11="",$H411=""),"",
SUMIFS(収穫記録!$P:$P,収穫記録!$D:$D,W$11,収穫記録!$I:$I,$I$5,収穫記録!$J:$J,$I$6,収穫記録!$F:$F,$H411,収穫記録!$B:$B,"&gt;="&amp;$I$3,収穫記録!$B:$B,"&lt;="&amp;$I$4)
/_xlfn.UNIQUE(_xlfn._xlws.FILTER($G:$G,$F:$F=$I$7))
/IF($I$8="総計",1,$J411/10)
),0)</f>
        <v/>
      </c>
    </row>
    <row r="412" spans="8:23">
      <c r="H412" s="27"/>
      <c r="I412" s="30"/>
      <c r="J412" s="57"/>
      <c r="K412" s="46" t="str">
        <f t="shared" si="6"/>
        <v/>
      </c>
      <c r="L412" s="47" cm="1">
        <f t="array" ref="L412">IFERROR(
IF(OR(L$11="",$H412=""),"",
SUMIFS(収穫記録!$P:$P,収穫記録!$D:$D,L$11,収穫記録!$I:$I,$I$5,収穫記録!$J:$J,$I$6,収穫記録!$F:$F,$H412,収穫記録!$B:$B,"&gt;="&amp;$I$3,収穫記録!$B:$B,"&lt;="&amp;$I$4)
/_xlfn.UNIQUE(_xlfn._xlws.FILTER($G:$G,$F:$F=$I$7))
/IF($I$8="総計",1,$J412/10)
),0)</f>
        <v>0</v>
      </c>
      <c r="M412" s="58" t="str" cm="1">
        <f t="array" ref="M412">IFERROR(
IF(OR(M$11="",$H412=""),"",
SUMIFS(収穫記録!$P:$P,収穫記録!$D:$D,M$11,収穫記録!$I:$I,$I$5,収穫記録!$J:$J,$I$6,収穫記録!$F:$F,$H412,収穫記録!$B:$B,"&gt;="&amp;$I$3,収穫記録!$B:$B,"&lt;="&amp;$I$4)
/_xlfn.UNIQUE(_xlfn._xlws.FILTER($G:$G,$F:$F=$I$7))
/IF($I$8="総計",1,$J412/10)
),0)</f>
        <v/>
      </c>
      <c r="N412" s="58" t="str" cm="1">
        <f t="array" ref="N412">IFERROR(
IF(OR(N$11="",$H412=""),"",
SUMIFS(収穫記録!$P:$P,収穫記録!$D:$D,N$11,収穫記録!$I:$I,$I$5,収穫記録!$J:$J,$I$6,収穫記録!$F:$F,$H412,収穫記録!$B:$B,"&gt;="&amp;$I$3,収穫記録!$B:$B,"&lt;="&amp;$I$4)
/_xlfn.UNIQUE(_xlfn._xlws.FILTER($G:$G,$F:$F=$I$7))
/IF($I$8="総計",1,$J412/10)
),0)</f>
        <v/>
      </c>
      <c r="O412" s="58" t="str" cm="1">
        <f t="array" ref="O412">IFERROR(
IF(OR(O$11="",$H412=""),"",
SUMIFS(収穫記録!$P:$P,収穫記録!$D:$D,O$11,収穫記録!$I:$I,$I$5,収穫記録!$J:$J,$I$6,収穫記録!$F:$F,$H412,収穫記録!$B:$B,"&gt;="&amp;$I$3,収穫記録!$B:$B,"&lt;="&amp;$I$4)
/_xlfn.UNIQUE(_xlfn._xlws.FILTER($G:$G,$F:$F=$I$7))
/IF($I$8="総計",1,$J412/10)
),0)</f>
        <v/>
      </c>
      <c r="P412" s="58" t="str" cm="1">
        <f t="array" ref="P412">IFERROR(
IF(OR(P$11="",$H412=""),"",
SUMIFS(収穫記録!$P:$P,収穫記録!$D:$D,P$11,収穫記録!$I:$I,$I$5,収穫記録!$J:$J,$I$6,収穫記録!$F:$F,$H412,収穫記録!$B:$B,"&gt;="&amp;$I$3,収穫記録!$B:$B,"&lt;="&amp;$I$4)
/_xlfn.UNIQUE(_xlfn._xlws.FILTER($G:$G,$F:$F=$I$7))
/IF($I$8="総計",1,$J412/10)
),0)</f>
        <v/>
      </c>
      <c r="Q412" s="58" t="str" cm="1">
        <f t="array" ref="Q412">IFERROR(
IF(OR(Q$11="",$H412=""),"",
SUMIFS(収穫記録!$P:$P,収穫記録!$D:$D,Q$11,収穫記録!$I:$I,$I$5,収穫記録!$J:$J,$I$6,収穫記録!$F:$F,$H412,収穫記録!$B:$B,"&gt;="&amp;$I$3,収穫記録!$B:$B,"&lt;="&amp;$I$4)
/_xlfn.UNIQUE(_xlfn._xlws.FILTER($G:$G,$F:$F=$I$7))
/IF($I$8="総計",1,$J412/10)
),0)</f>
        <v/>
      </c>
      <c r="R412" s="58" t="str" cm="1">
        <f t="array" ref="R412">IFERROR(
IF(OR(R$11="",$H412=""),"",
SUMIFS(収穫記録!$P:$P,収穫記録!$D:$D,R$11,収穫記録!$I:$I,$I$5,収穫記録!$J:$J,$I$6,収穫記録!$F:$F,$H412,収穫記録!$B:$B,"&gt;="&amp;$I$3,収穫記録!$B:$B,"&lt;="&amp;$I$4)
/_xlfn.UNIQUE(_xlfn._xlws.FILTER($G:$G,$F:$F=$I$7))
/IF($I$8="総計",1,$J412/10)
),0)</f>
        <v/>
      </c>
      <c r="S412" s="58" t="str" cm="1">
        <f t="array" ref="S412">IFERROR(
IF(OR(S$11="",$H412=""),"",
SUMIFS(収穫記録!$P:$P,収穫記録!$D:$D,S$11,収穫記録!$I:$I,$I$5,収穫記録!$J:$J,$I$6,収穫記録!$F:$F,$H412,収穫記録!$B:$B,"&gt;="&amp;$I$3,収穫記録!$B:$B,"&lt;="&amp;$I$4)
/_xlfn.UNIQUE(_xlfn._xlws.FILTER($G:$G,$F:$F=$I$7))
/IF($I$8="総計",1,$J412/10)
),0)</f>
        <v/>
      </c>
      <c r="T412" s="58" t="str" cm="1">
        <f t="array" ref="T412">IFERROR(
IF(OR(T$11="",$H412=""),"",
SUMIFS(収穫記録!$P:$P,収穫記録!$D:$D,T$11,収穫記録!$I:$I,$I$5,収穫記録!$J:$J,$I$6,収穫記録!$F:$F,$H412,収穫記録!$B:$B,"&gt;="&amp;$I$3,収穫記録!$B:$B,"&lt;="&amp;$I$4)
/_xlfn.UNIQUE(_xlfn._xlws.FILTER($G:$G,$F:$F=$I$7))
/IF($I$8="総計",1,$J412/10)
),0)</f>
        <v/>
      </c>
      <c r="U412" s="58" t="str" cm="1">
        <f t="array" ref="U412">IFERROR(
IF(OR(U$11="",$H412=""),"",
SUMIFS(収穫記録!$P:$P,収穫記録!$D:$D,U$11,収穫記録!$I:$I,$I$5,収穫記録!$J:$J,$I$6,収穫記録!$F:$F,$H412,収穫記録!$B:$B,"&gt;="&amp;$I$3,収穫記録!$B:$B,"&lt;="&amp;$I$4)
/_xlfn.UNIQUE(_xlfn._xlws.FILTER($G:$G,$F:$F=$I$7))
/IF($I$8="総計",1,$J412/10)
),0)</f>
        <v/>
      </c>
      <c r="V412" s="58" t="str" cm="1">
        <f t="array" ref="V412">IFERROR(
IF(OR(V$11="",$H412=""),"",
SUMIFS(収穫記録!$P:$P,収穫記録!$D:$D,V$11,収穫記録!$I:$I,$I$5,収穫記録!$J:$J,$I$6,収穫記録!$F:$F,$H412,収穫記録!$B:$B,"&gt;="&amp;$I$3,収穫記録!$B:$B,"&lt;="&amp;$I$4)
/_xlfn.UNIQUE(_xlfn._xlws.FILTER($G:$G,$F:$F=$I$7))
/IF($I$8="総計",1,$J412/10)
),0)</f>
        <v/>
      </c>
      <c r="W412" s="58" t="str" cm="1">
        <f t="array" ref="W412">IFERROR(
IF(OR(W$11="",$H412=""),"",
SUMIFS(収穫記録!$P:$P,収穫記録!$D:$D,W$11,収穫記録!$I:$I,$I$5,収穫記録!$J:$J,$I$6,収穫記録!$F:$F,$H412,収穫記録!$B:$B,"&gt;="&amp;$I$3,収穫記録!$B:$B,"&lt;="&amp;$I$4)
/_xlfn.UNIQUE(_xlfn._xlws.FILTER($G:$G,$F:$F=$I$7))
/IF($I$8="総計",1,$J412/10)
),0)</f>
        <v/>
      </c>
    </row>
    <row r="413" spans="8:23">
      <c r="H413" s="27"/>
      <c r="I413" s="30"/>
      <c r="J413" s="57"/>
      <c r="K413" s="46" t="str">
        <f t="shared" si="6"/>
        <v/>
      </c>
      <c r="L413" s="47" cm="1">
        <f t="array" ref="L413">IFERROR(
IF(OR(L$11="",$H413=""),"",
SUMIFS(収穫記録!$P:$P,収穫記録!$D:$D,L$11,収穫記録!$I:$I,$I$5,収穫記録!$J:$J,$I$6,収穫記録!$F:$F,$H413,収穫記録!$B:$B,"&gt;="&amp;$I$3,収穫記録!$B:$B,"&lt;="&amp;$I$4)
/_xlfn.UNIQUE(_xlfn._xlws.FILTER($G:$G,$F:$F=$I$7))
/IF($I$8="総計",1,$J413/10)
),0)</f>
        <v>0</v>
      </c>
      <c r="M413" s="58" t="str" cm="1">
        <f t="array" ref="M413">IFERROR(
IF(OR(M$11="",$H413=""),"",
SUMIFS(収穫記録!$P:$P,収穫記録!$D:$D,M$11,収穫記録!$I:$I,$I$5,収穫記録!$J:$J,$I$6,収穫記録!$F:$F,$H413,収穫記録!$B:$B,"&gt;="&amp;$I$3,収穫記録!$B:$B,"&lt;="&amp;$I$4)
/_xlfn.UNIQUE(_xlfn._xlws.FILTER($G:$G,$F:$F=$I$7))
/IF($I$8="総計",1,$J413/10)
),0)</f>
        <v/>
      </c>
      <c r="N413" s="58" t="str" cm="1">
        <f t="array" ref="N413">IFERROR(
IF(OR(N$11="",$H413=""),"",
SUMIFS(収穫記録!$P:$P,収穫記録!$D:$D,N$11,収穫記録!$I:$I,$I$5,収穫記録!$J:$J,$I$6,収穫記録!$F:$F,$H413,収穫記録!$B:$B,"&gt;="&amp;$I$3,収穫記録!$B:$B,"&lt;="&amp;$I$4)
/_xlfn.UNIQUE(_xlfn._xlws.FILTER($G:$G,$F:$F=$I$7))
/IF($I$8="総計",1,$J413/10)
),0)</f>
        <v/>
      </c>
      <c r="O413" s="58" t="str" cm="1">
        <f t="array" ref="O413">IFERROR(
IF(OR(O$11="",$H413=""),"",
SUMIFS(収穫記録!$P:$P,収穫記録!$D:$D,O$11,収穫記録!$I:$I,$I$5,収穫記録!$J:$J,$I$6,収穫記録!$F:$F,$H413,収穫記録!$B:$B,"&gt;="&amp;$I$3,収穫記録!$B:$B,"&lt;="&amp;$I$4)
/_xlfn.UNIQUE(_xlfn._xlws.FILTER($G:$G,$F:$F=$I$7))
/IF($I$8="総計",1,$J413/10)
),0)</f>
        <v/>
      </c>
      <c r="P413" s="58" t="str" cm="1">
        <f t="array" ref="P413">IFERROR(
IF(OR(P$11="",$H413=""),"",
SUMIFS(収穫記録!$P:$P,収穫記録!$D:$D,P$11,収穫記録!$I:$I,$I$5,収穫記録!$J:$J,$I$6,収穫記録!$F:$F,$H413,収穫記録!$B:$B,"&gt;="&amp;$I$3,収穫記録!$B:$B,"&lt;="&amp;$I$4)
/_xlfn.UNIQUE(_xlfn._xlws.FILTER($G:$G,$F:$F=$I$7))
/IF($I$8="総計",1,$J413/10)
),0)</f>
        <v/>
      </c>
      <c r="Q413" s="58" t="str" cm="1">
        <f t="array" ref="Q413">IFERROR(
IF(OR(Q$11="",$H413=""),"",
SUMIFS(収穫記録!$P:$P,収穫記録!$D:$D,Q$11,収穫記録!$I:$I,$I$5,収穫記録!$J:$J,$I$6,収穫記録!$F:$F,$H413,収穫記録!$B:$B,"&gt;="&amp;$I$3,収穫記録!$B:$B,"&lt;="&amp;$I$4)
/_xlfn.UNIQUE(_xlfn._xlws.FILTER($G:$G,$F:$F=$I$7))
/IF($I$8="総計",1,$J413/10)
),0)</f>
        <v/>
      </c>
      <c r="R413" s="58" t="str" cm="1">
        <f t="array" ref="R413">IFERROR(
IF(OR(R$11="",$H413=""),"",
SUMIFS(収穫記録!$P:$P,収穫記録!$D:$D,R$11,収穫記録!$I:$I,$I$5,収穫記録!$J:$J,$I$6,収穫記録!$F:$F,$H413,収穫記録!$B:$B,"&gt;="&amp;$I$3,収穫記録!$B:$B,"&lt;="&amp;$I$4)
/_xlfn.UNIQUE(_xlfn._xlws.FILTER($G:$G,$F:$F=$I$7))
/IF($I$8="総計",1,$J413/10)
),0)</f>
        <v/>
      </c>
      <c r="S413" s="58" t="str" cm="1">
        <f t="array" ref="S413">IFERROR(
IF(OR(S$11="",$H413=""),"",
SUMIFS(収穫記録!$P:$P,収穫記録!$D:$D,S$11,収穫記録!$I:$I,$I$5,収穫記録!$J:$J,$I$6,収穫記録!$F:$F,$H413,収穫記録!$B:$B,"&gt;="&amp;$I$3,収穫記録!$B:$B,"&lt;="&amp;$I$4)
/_xlfn.UNIQUE(_xlfn._xlws.FILTER($G:$G,$F:$F=$I$7))
/IF($I$8="総計",1,$J413/10)
),0)</f>
        <v/>
      </c>
      <c r="T413" s="58" t="str" cm="1">
        <f t="array" ref="T413">IFERROR(
IF(OR(T$11="",$H413=""),"",
SUMIFS(収穫記録!$P:$P,収穫記録!$D:$D,T$11,収穫記録!$I:$I,$I$5,収穫記録!$J:$J,$I$6,収穫記録!$F:$F,$H413,収穫記録!$B:$B,"&gt;="&amp;$I$3,収穫記録!$B:$B,"&lt;="&amp;$I$4)
/_xlfn.UNIQUE(_xlfn._xlws.FILTER($G:$G,$F:$F=$I$7))
/IF($I$8="総計",1,$J413/10)
),0)</f>
        <v/>
      </c>
      <c r="U413" s="58" t="str" cm="1">
        <f t="array" ref="U413">IFERROR(
IF(OR(U$11="",$H413=""),"",
SUMIFS(収穫記録!$P:$P,収穫記録!$D:$D,U$11,収穫記録!$I:$I,$I$5,収穫記録!$J:$J,$I$6,収穫記録!$F:$F,$H413,収穫記録!$B:$B,"&gt;="&amp;$I$3,収穫記録!$B:$B,"&lt;="&amp;$I$4)
/_xlfn.UNIQUE(_xlfn._xlws.FILTER($G:$G,$F:$F=$I$7))
/IF($I$8="総計",1,$J413/10)
),0)</f>
        <v/>
      </c>
      <c r="V413" s="58" t="str" cm="1">
        <f t="array" ref="V413">IFERROR(
IF(OR(V$11="",$H413=""),"",
SUMIFS(収穫記録!$P:$P,収穫記録!$D:$D,V$11,収穫記録!$I:$I,$I$5,収穫記録!$J:$J,$I$6,収穫記録!$F:$F,$H413,収穫記録!$B:$B,"&gt;="&amp;$I$3,収穫記録!$B:$B,"&lt;="&amp;$I$4)
/_xlfn.UNIQUE(_xlfn._xlws.FILTER($G:$G,$F:$F=$I$7))
/IF($I$8="総計",1,$J413/10)
),0)</f>
        <v/>
      </c>
      <c r="W413" s="58" t="str" cm="1">
        <f t="array" ref="W413">IFERROR(
IF(OR(W$11="",$H413=""),"",
SUMIFS(収穫記録!$P:$P,収穫記録!$D:$D,W$11,収穫記録!$I:$I,$I$5,収穫記録!$J:$J,$I$6,収穫記録!$F:$F,$H413,収穫記録!$B:$B,"&gt;="&amp;$I$3,収穫記録!$B:$B,"&lt;="&amp;$I$4)
/_xlfn.UNIQUE(_xlfn._xlws.FILTER($G:$G,$F:$F=$I$7))
/IF($I$8="総計",1,$J413/10)
),0)</f>
        <v/>
      </c>
    </row>
    <row r="414" spans="8:23">
      <c r="H414" s="27"/>
      <c r="I414" s="30"/>
      <c r="J414" s="57"/>
      <c r="K414" s="46" t="str">
        <f t="shared" si="6"/>
        <v/>
      </c>
      <c r="L414" s="47" cm="1">
        <f t="array" ref="L414">IFERROR(
IF(OR(L$11="",$H414=""),"",
SUMIFS(収穫記録!$P:$P,収穫記録!$D:$D,L$11,収穫記録!$I:$I,$I$5,収穫記録!$J:$J,$I$6,収穫記録!$F:$F,$H414,収穫記録!$B:$B,"&gt;="&amp;$I$3,収穫記録!$B:$B,"&lt;="&amp;$I$4)
/_xlfn.UNIQUE(_xlfn._xlws.FILTER($G:$G,$F:$F=$I$7))
/IF($I$8="総計",1,$J414/10)
),0)</f>
        <v>0</v>
      </c>
      <c r="M414" s="58" t="str" cm="1">
        <f t="array" ref="M414">IFERROR(
IF(OR(M$11="",$H414=""),"",
SUMIFS(収穫記録!$P:$P,収穫記録!$D:$D,M$11,収穫記録!$I:$I,$I$5,収穫記録!$J:$J,$I$6,収穫記録!$F:$F,$H414,収穫記録!$B:$B,"&gt;="&amp;$I$3,収穫記録!$B:$B,"&lt;="&amp;$I$4)
/_xlfn.UNIQUE(_xlfn._xlws.FILTER($G:$G,$F:$F=$I$7))
/IF($I$8="総計",1,$J414/10)
),0)</f>
        <v/>
      </c>
      <c r="N414" s="58" t="str" cm="1">
        <f t="array" ref="N414">IFERROR(
IF(OR(N$11="",$H414=""),"",
SUMIFS(収穫記録!$P:$P,収穫記録!$D:$D,N$11,収穫記録!$I:$I,$I$5,収穫記録!$J:$J,$I$6,収穫記録!$F:$F,$H414,収穫記録!$B:$B,"&gt;="&amp;$I$3,収穫記録!$B:$B,"&lt;="&amp;$I$4)
/_xlfn.UNIQUE(_xlfn._xlws.FILTER($G:$G,$F:$F=$I$7))
/IF($I$8="総計",1,$J414/10)
),0)</f>
        <v/>
      </c>
      <c r="O414" s="58" t="str" cm="1">
        <f t="array" ref="O414">IFERROR(
IF(OR(O$11="",$H414=""),"",
SUMIFS(収穫記録!$P:$P,収穫記録!$D:$D,O$11,収穫記録!$I:$I,$I$5,収穫記録!$J:$J,$I$6,収穫記録!$F:$F,$H414,収穫記録!$B:$B,"&gt;="&amp;$I$3,収穫記録!$B:$B,"&lt;="&amp;$I$4)
/_xlfn.UNIQUE(_xlfn._xlws.FILTER($G:$G,$F:$F=$I$7))
/IF($I$8="総計",1,$J414/10)
),0)</f>
        <v/>
      </c>
      <c r="P414" s="58" t="str" cm="1">
        <f t="array" ref="P414">IFERROR(
IF(OR(P$11="",$H414=""),"",
SUMIFS(収穫記録!$P:$P,収穫記録!$D:$D,P$11,収穫記録!$I:$I,$I$5,収穫記録!$J:$J,$I$6,収穫記録!$F:$F,$H414,収穫記録!$B:$B,"&gt;="&amp;$I$3,収穫記録!$B:$B,"&lt;="&amp;$I$4)
/_xlfn.UNIQUE(_xlfn._xlws.FILTER($G:$G,$F:$F=$I$7))
/IF($I$8="総計",1,$J414/10)
),0)</f>
        <v/>
      </c>
      <c r="Q414" s="58" t="str" cm="1">
        <f t="array" ref="Q414">IFERROR(
IF(OR(Q$11="",$H414=""),"",
SUMIFS(収穫記録!$P:$P,収穫記録!$D:$D,Q$11,収穫記録!$I:$I,$I$5,収穫記録!$J:$J,$I$6,収穫記録!$F:$F,$H414,収穫記録!$B:$B,"&gt;="&amp;$I$3,収穫記録!$B:$B,"&lt;="&amp;$I$4)
/_xlfn.UNIQUE(_xlfn._xlws.FILTER($G:$G,$F:$F=$I$7))
/IF($I$8="総計",1,$J414/10)
),0)</f>
        <v/>
      </c>
      <c r="R414" s="58" t="str" cm="1">
        <f t="array" ref="R414">IFERROR(
IF(OR(R$11="",$H414=""),"",
SUMIFS(収穫記録!$P:$P,収穫記録!$D:$D,R$11,収穫記録!$I:$I,$I$5,収穫記録!$J:$J,$I$6,収穫記録!$F:$F,$H414,収穫記録!$B:$B,"&gt;="&amp;$I$3,収穫記録!$B:$B,"&lt;="&amp;$I$4)
/_xlfn.UNIQUE(_xlfn._xlws.FILTER($G:$G,$F:$F=$I$7))
/IF($I$8="総計",1,$J414/10)
),0)</f>
        <v/>
      </c>
      <c r="S414" s="58" t="str" cm="1">
        <f t="array" ref="S414">IFERROR(
IF(OR(S$11="",$H414=""),"",
SUMIFS(収穫記録!$P:$P,収穫記録!$D:$D,S$11,収穫記録!$I:$I,$I$5,収穫記録!$J:$J,$I$6,収穫記録!$F:$F,$H414,収穫記録!$B:$B,"&gt;="&amp;$I$3,収穫記録!$B:$B,"&lt;="&amp;$I$4)
/_xlfn.UNIQUE(_xlfn._xlws.FILTER($G:$G,$F:$F=$I$7))
/IF($I$8="総計",1,$J414/10)
),0)</f>
        <v/>
      </c>
      <c r="T414" s="58" t="str" cm="1">
        <f t="array" ref="T414">IFERROR(
IF(OR(T$11="",$H414=""),"",
SUMIFS(収穫記録!$P:$P,収穫記録!$D:$D,T$11,収穫記録!$I:$I,$I$5,収穫記録!$J:$J,$I$6,収穫記録!$F:$F,$H414,収穫記録!$B:$B,"&gt;="&amp;$I$3,収穫記録!$B:$B,"&lt;="&amp;$I$4)
/_xlfn.UNIQUE(_xlfn._xlws.FILTER($G:$G,$F:$F=$I$7))
/IF($I$8="総計",1,$J414/10)
),0)</f>
        <v/>
      </c>
      <c r="U414" s="58" t="str" cm="1">
        <f t="array" ref="U414">IFERROR(
IF(OR(U$11="",$H414=""),"",
SUMIFS(収穫記録!$P:$P,収穫記録!$D:$D,U$11,収穫記録!$I:$I,$I$5,収穫記録!$J:$J,$I$6,収穫記録!$F:$F,$H414,収穫記録!$B:$B,"&gt;="&amp;$I$3,収穫記録!$B:$B,"&lt;="&amp;$I$4)
/_xlfn.UNIQUE(_xlfn._xlws.FILTER($G:$G,$F:$F=$I$7))
/IF($I$8="総計",1,$J414/10)
),0)</f>
        <v/>
      </c>
      <c r="V414" s="58" t="str" cm="1">
        <f t="array" ref="V414">IFERROR(
IF(OR(V$11="",$H414=""),"",
SUMIFS(収穫記録!$P:$P,収穫記録!$D:$D,V$11,収穫記録!$I:$I,$I$5,収穫記録!$J:$J,$I$6,収穫記録!$F:$F,$H414,収穫記録!$B:$B,"&gt;="&amp;$I$3,収穫記録!$B:$B,"&lt;="&amp;$I$4)
/_xlfn.UNIQUE(_xlfn._xlws.FILTER($G:$G,$F:$F=$I$7))
/IF($I$8="総計",1,$J414/10)
),0)</f>
        <v/>
      </c>
      <c r="W414" s="58" t="str" cm="1">
        <f t="array" ref="W414">IFERROR(
IF(OR(W$11="",$H414=""),"",
SUMIFS(収穫記録!$P:$P,収穫記録!$D:$D,W$11,収穫記録!$I:$I,$I$5,収穫記録!$J:$J,$I$6,収穫記録!$F:$F,$H414,収穫記録!$B:$B,"&gt;="&amp;$I$3,収穫記録!$B:$B,"&lt;="&amp;$I$4)
/_xlfn.UNIQUE(_xlfn._xlws.FILTER($G:$G,$F:$F=$I$7))
/IF($I$8="総計",1,$J414/10)
),0)</f>
        <v/>
      </c>
    </row>
    <row r="415" spans="8:23">
      <c r="H415" s="27"/>
      <c r="I415" s="30"/>
      <c r="J415" s="57"/>
      <c r="K415" s="46" t="str">
        <f t="shared" si="6"/>
        <v/>
      </c>
      <c r="L415" s="47" cm="1">
        <f t="array" ref="L415">IFERROR(
IF(OR(L$11="",$H415=""),"",
SUMIFS(収穫記録!$P:$P,収穫記録!$D:$D,L$11,収穫記録!$I:$I,$I$5,収穫記録!$J:$J,$I$6,収穫記録!$F:$F,$H415,収穫記録!$B:$B,"&gt;="&amp;$I$3,収穫記録!$B:$B,"&lt;="&amp;$I$4)
/_xlfn.UNIQUE(_xlfn._xlws.FILTER($G:$G,$F:$F=$I$7))
/IF($I$8="総計",1,$J415/10)
),0)</f>
        <v>0</v>
      </c>
      <c r="M415" s="58" t="str" cm="1">
        <f t="array" ref="M415">IFERROR(
IF(OR(M$11="",$H415=""),"",
SUMIFS(収穫記録!$P:$P,収穫記録!$D:$D,M$11,収穫記録!$I:$I,$I$5,収穫記録!$J:$J,$I$6,収穫記録!$F:$F,$H415,収穫記録!$B:$B,"&gt;="&amp;$I$3,収穫記録!$B:$B,"&lt;="&amp;$I$4)
/_xlfn.UNIQUE(_xlfn._xlws.FILTER($G:$G,$F:$F=$I$7))
/IF($I$8="総計",1,$J415/10)
),0)</f>
        <v/>
      </c>
      <c r="N415" s="58" t="str" cm="1">
        <f t="array" ref="N415">IFERROR(
IF(OR(N$11="",$H415=""),"",
SUMIFS(収穫記録!$P:$P,収穫記録!$D:$D,N$11,収穫記録!$I:$I,$I$5,収穫記録!$J:$J,$I$6,収穫記録!$F:$F,$H415,収穫記録!$B:$B,"&gt;="&amp;$I$3,収穫記録!$B:$B,"&lt;="&amp;$I$4)
/_xlfn.UNIQUE(_xlfn._xlws.FILTER($G:$G,$F:$F=$I$7))
/IF($I$8="総計",1,$J415/10)
),0)</f>
        <v/>
      </c>
      <c r="O415" s="58" t="str" cm="1">
        <f t="array" ref="O415">IFERROR(
IF(OR(O$11="",$H415=""),"",
SUMIFS(収穫記録!$P:$P,収穫記録!$D:$D,O$11,収穫記録!$I:$I,$I$5,収穫記録!$J:$J,$I$6,収穫記録!$F:$F,$H415,収穫記録!$B:$B,"&gt;="&amp;$I$3,収穫記録!$B:$B,"&lt;="&amp;$I$4)
/_xlfn.UNIQUE(_xlfn._xlws.FILTER($G:$G,$F:$F=$I$7))
/IF($I$8="総計",1,$J415/10)
),0)</f>
        <v/>
      </c>
      <c r="P415" s="58" t="str" cm="1">
        <f t="array" ref="P415">IFERROR(
IF(OR(P$11="",$H415=""),"",
SUMIFS(収穫記録!$P:$P,収穫記録!$D:$D,P$11,収穫記録!$I:$I,$I$5,収穫記録!$J:$J,$I$6,収穫記録!$F:$F,$H415,収穫記録!$B:$B,"&gt;="&amp;$I$3,収穫記録!$B:$B,"&lt;="&amp;$I$4)
/_xlfn.UNIQUE(_xlfn._xlws.FILTER($G:$G,$F:$F=$I$7))
/IF($I$8="総計",1,$J415/10)
),0)</f>
        <v/>
      </c>
      <c r="Q415" s="58" t="str" cm="1">
        <f t="array" ref="Q415">IFERROR(
IF(OR(Q$11="",$H415=""),"",
SUMIFS(収穫記録!$P:$P,収穫記録!$D:$D,Q$11,収穫記録!$I:$I,$I$5,収穫記録!$J:$J,$I$6,収穫記録!$F:$F,$H415,収穫記録!$B:$B,"&gt;="&amp;$I$3,収穫記録!$B:$B,"&lt;="&amp;$I$4)
/_xlfn.UNIQUE(_xlfn._xlws.FILTER($G:$G,$F:$F=$I$7))
/IF($I$8="総計",1,$J415/10)
),0)</f>
        <v/>
      </c>
      <c r="R415" s="58" t="str" cm="1">
        <f t="array" ref="R415">IFERROR(
IF(OR(R$11="",$H415=""),"",
SUMIFS(収穫記録!$P:$P,収穫記録!$D:$D,R$11,収穫記録!$I:$I,$I$5,収穫記録!$J:$J,$I$6,収穫記録!$F:$F,$H415,収穫記録!$B:$B,"&gt;="&amp;$I$3,収穫記録!$B:$B,"&lt;="&amp;$I$4)
/_xlfn.UNIQUE(_xlfn._xlws.FILTER($G:$G,$F:$F=$I$7))
/IF($I$8="総計",1,$J415/10)
),0)</f>
        <v/>
      </c>
      <c r="S415" s="58" t="str" cm="1">
        <f t="array" ref="S415">IFERROR(
IF(OR(S$11="",$H415=""),"",
SUMIFS(収穫記録!$P:$P,収穫記録!$D:$D,S$11,収穫記録!$I:$I,$I$5,収穫記録!$J:$J,$I$6,収穫記録!$F:$F,$H415,収穫記録!$B:$B,"&gt;="&amp;$I$3,収穫記録!$B:$B,"&lt;="&amp;$I$4)
/_xlfn.UNIQUE(_xlfn._xlws.FILTER($G:$G,$F:$F=$I$7))
/IF($I$8="総計",1,$J415/10)
),0)</f>
        <v/>
      </c>
      <c r="T415" s="58" t="str" cm="1">
        <f t="array" ref="T415">IFERROR(
IF(OR(T$11="",$H415=""),"",
SUMIFS(収穫記録!$P:$P,収穫記録!$D:$D,T$11,収穫記録!$I:$I,$I$5,収穫記録!$J:$J,$I$6,収穫記録!$F:$F,$H415,収穫記録!$B:$B,"&gt;="&amp;$I$3,収穫記録!$B:$B,"&lt;="&amp;$I$4)
/_xlfn.UNIQUE(_xlfn._xlws.FILTER($G:$G,$F:$F=$I$7))
/IF($I$8="総計",1,$J415/10)
),0)</f>
        <v/>
      </c>
      <c r="U415" s="58" t="str" cm="1">
        <f t="array" ref="U415">IFERROR(
IF(OR(U$11="",$H415=""),"",
SUMIFS(収穫記録!$P:$P,収穫記録!$D:$D,U$11,収穫記録!$I:$I,$I$5,収穫記録!$J:$J,$I$6,収穫記録!$F:$F,$H415,収穫記録!$B:$B,"&gt;="&amp;$I$3,収穫記録!$B:$B,"&lt;="&amp;$I$4)
/_xlfn.UNIQUE(_xlfn._xlws.FILTER($G:$G,$F:$F=$I$7))
/IF($I$8="総計",1,$J415/10)
),0)</f>
        <v/>
      </c>
      <c r="V415" s="58" t="str" cm="1">
        <f t="array" ref="V415">IFERROR(
IF(OR(V$11="",$H415=""),"",
SUMIFS(収穫記録!$P:$P,収穫記録!$D:$D,V$11,収穫記録!$I:$I,$I$5,収穫記録!$J:$J,$I$6,収穫記録!$F:$F,$H415,収穫記録!$B:$B,"&gt;="&amp;$I$3,収穫記録!$B:$B,"&lt;="&amp;$I$4)
/_xlfn.UNIQUE(_xlfn._xlws.FILTER($G:$G,$F:$F=$I$7))
/IF($I$8="総計",1,$J415/10)
),0)</f>
        <v/>
      </c>
      <c r="W415" s="58" t="str" cm="1">
        <f t="array" ref="W415">IFERROR(
IF(OR(W$11="",$H415=""),"",
SUMIFS(収穫記録!$P:$P,収穫記録!$D:$D,W$11,収穫記録!$I:$I,$I$5,収穫記録!$J:$J,$I$6,収穫記録!$F:$F,$H415,収穫記録!$B:$B,"&gt;="&amp;$I$3,収穫記録!$B:$B,"&lt;="&amp;$I$4)
/_xlfn.UNIQUE(_xlfn._xlws.FILTER($G:$G,$F:$F=$I$7))
/IF($I$8="総計",1,$J415/10)
),0)</f>
        <v/>
      </c>
    </row>
    <row r="416" spans="8:23">
      <c r="H416" s="27"/>
      <c r="I416" s="30"/>
      <c r="J416" s="57"/>
      <c r="K416" s="46" t="str">
        <f t="shared" si="6"/>
        <v/>
      </c>
      <c r="L416" s="47" cm="1">
        <f t="array" ref="L416">IFERROR(
IF(OR(L$11="",$H416=""),"",
SUMIFS(収穫記録!$P:$P,収穫記録!$D:$D,L$11,収穫記録!$I:$I,$I$5,収穫記録!$J:$J,$I$6,収穫記録!$F:$F,$H416,収穫記録!$B:$B,"&gt;="&amp;$I$3,収穫記録!$B:$B,"&lt;="&amp;$I$4)
/_xlfn.UNIQUE(_xlfn._xlws.FILTER($G:$G,$F:$F=$I$7))
/IF($I$8="総計",1,$J416/10)
),0)</f>
        <v>0</v>
      </c>
      <c r="M416" s="58" t="str" cm="1">
        <f t="array" ref="M416">IFERROR(
IF(OR(M$11="",$H416=""),"",
SUMIFS(収穫記録!$P:$P,収穫記録!$D:$D,M$11,収穫記録!$I:$I,$I$5,収穫記録!$J:$J,$I$6,収穫記録!$F:$F,$H416,収穫記録!$B:$B,"&gt;="&amp;$I$3,収穫記録!$B:$B,"&lt;="&amp;$I$4)
/_xlfn.UNIQUE(_xlfn._xlws.FILTER($G:$G,$F:$F=$I$7))
/IF($I$8="総計",1,$J416/10)
),0)</f>
        <v/>
      </c>
      <c r="N416" s="58" t="str" cm="1">
        <f t="array" ref="N416">IFERROR(
IF(OR(N$11="",$H416=""),"",
SUMIFS(収穫記録!$P:$P,収穫記録!$D:$D,N$11,収穫記録!$I:$I,$I$5,収穫記録!$J:$J,$I$6,収穫記録!$F:$F,$H416,収穫記録!$B:$B,"&gt;="&amp;$I$3,収穫記録!$B:$B,"&lt;="&amp;$I$4)
/_xlfn.UNIQUE(_xlfn._xlws.FILTER($G:$G,$F:$F=$I$7))
/IF($I$8="総計",1,$J416/10)
),0)</f>
        <v/>
      </c>
      <c r="O416" s="58" t="str" cm="1">
        <f t="array" ref="O416">IFERROR(
IF(OR(O$11="",$H416=""),"",
SUMIFS(収穫記録!$P:$P,収穫記録!$D:$D,O$11,収穫記録!$I:$I,$I$5,収穫記録!$J:$J,$I$6,収穫記録!$F:$F,$H416,収穫記録!$B:$B,"&gt;="&amp;$I$3,収穫記録!$B:$B,"&lt;="&amp;$I$4)
/_xlfn.UNIQUE(_xlfn._xlws.FILTER($G:$G,$F:$F=$I$7))
/IF($I$8="総計",1,$J416/10)
),0)</f>
        <v/>
      </c>
      <c r="P416" s="58" t="str" cm="1">
        <f t="array" ref="P416">IFERROR(
IF(OR(P$11="",$H416=""),"",
SUMIFS(収穫記録!$P:$P,収穫記録!$D:$D,P$11,収穫記録!$I:$I,$I$5,収穫記録!$J:$J,$I$6,収穫記録!$F:$F,$H416,収穫記録!$B:$B,"&gt;="&amp;$I$3,収穫記録!$B:$B,"&lt;="&amp;$I$4)
/_xlfn.UNIQUE(_xlfn._xlws.FILTER($G:$G,$F:$F=$I$7))
/IF($I$8="総計",1,$J416/10)
),0)</f>
        <v/>
      </c>
      <c r="Q416" s="58" t="str" cm="1">
        <f t="array" ref="Q416">IFERROR(
IF(OR(Q$11="",$H416=""),"",
SUMIFS(収穫記録!$P:$P,収穫記録!$D:$D,Q$11,収穫記録!$I:$I,$I$5,収穫記録!$J:$J,$I$6,収穫記録!$F:$F,$H416,収穫記録!$B:$B,"&gt;="&amp;$I$3,収穫記録!$B:$B,"&lt;="&amp;$I$4)
/_xlfn.UNIQUE(_xlfn._xlws.FILTER($G:$G,$F:$F=$I$7))
/IF($I$8="総計",1,$J416/10)
),0)</f>
        <v/>
      </c>
      <c r="R416" s="58" t="str" cm="1">
        <f t="array" ref="R416">IFERROR(
IF(OR(R$11="",$H416=""),"",
SUMIFS(収穫記録!$P:$P,収穫記録!$D:$D,R$11,収穫記録!$I:$I,$I$5,収穫記録!$J:$J,$I$6,収穫記録!$F:$F,$H416,収穫記録!$B:$B,"&gt;="&amp;$I$3,収穫記録!$B:$B,"&lt;="&amp;$I$4)
/_xlfn.UNIQUE(_xlfn._xlws.FILTER($G:$G,$F:$F=$I$7))
/IF($I$8="総計",1,$J416/10)
),0)</f>
        <v/>
      </c>
      <c r="S416" s="58" t="str" cm="1">
        <f t="array" ref="S416">IFERROR(
IF(OR(S$11="",$H416=""),"",
SUMIFS(収穫記録!$P:$P,収穫記録!$D:$D,S$11,収穫記録!$I:$I,$I$5,収穫記録!$J:$J,$I$6,収穫記録!$F:$F,$H416,収穫記録!$B:$B,"&gt;="&amp;$I$3,収穫記録!$B:$B,"&lt;="&amp;$I$4)
/_xlfn.UNIQUE(_xlfn._xlws.FILTER($G:$G,$F:$F=$I$7))
/IF($I$8="総計",1,$J416/10)
),0)</f>
        <v/>
      </c>
      <c r="T416" s="58" t="str" cm="1">
        <f t="array" ref="T416">IFERROR(
IF(OR(T$11="",$H416=""),"",
SUMIFS(収穫記録!$P:$P,収穫記録!$D:$D,T$11,収穫記録!$I:$I,$I$5,収穫記録!$J:$J,$I$6,収穫記録!$F:$F,$H416,収穫記録!$B:$B,"&gt;="&amp;$I$3,収穫記録!$B:$B,"&lt;="&amp;$I$4)
/_xlfn.UNIQUE(_xlfn._xlws.FILTER($G:$G,$F:$F=$I$7))
/IF($I$8="総計",1,$J416/10)
),0)</f>
        <v/>
      </c>
      <c r="U416" s="58" t="str" cm="1">
        <f t="array" ref="U416">IFERROR(
IF(OR(U$11="",$H416=""),"",
SUMIFS(収穫記録!$P:$P,収穫記録!$D:$D,U$11,収穫記録!$I:$I,$I$5,収穫記録!$J:$J,$I$6,収穫記録!$F:$F,$H416,収穫記録!$B:$B,"&gt;="&amp;$I$3,収穫記録!$B:$B,"&lt;="&amp;$I$4)
/_xlfn.UNIQUE(_xlfn._xlws.FILTER($G:$G,$F:$F=$I$7))
/IF($I$8="総計",1,$J416/10)
),0)</f>
        <v/>
      </c>
      <c r="V416" s="58" t="str" cm="1">
        <f t="array" ref="V416">IFERROR(
IF(OR(V$11="",$H416=""),"",
SUMIFS(収穫記録!$P:$P,収穫記録!$D:$D,V$11,収穫記録!$I:$I,$I$5,収穫記録!$J:$J,$I$6,収穫記録!$F:$F,$H416,収穫記録!$B:$B,"&gt;="&amp;$I$3,収穫記録!$B:$B,"&lt;="&amp;$I$4)
/_xlfn.UNIQUE(_xlfn._xlws.FILTER($G:$G,$F:$F=$I$7))
/IF($I$8="総計",1,$J416/10)
),0)</f>
        <v/>
      </c>
      <c r="W416" s="58" t="str" cm="1">
        <f t="array" ref="W416">IFERROR(
IF(OR(W$11="",$H416=""),"",
SUMIFS(収穫記録!$P:$P,収穫記録!$D:$D,W$11,収穫記録!$I:$I,$I$5,収穫記録!$J:$J,$I$6,収穫記録!$F:$F,$H416,収穫記録!$B:$B,"&gt;="&amp;$I$3,収穫記録!$B:$B,"&lt;="&amp;$I$4)
/_xlfn.UNIQUE(_xlfn._xlws.FILTER($G:$G,$F:$F=$I$7))
/IF($I$8="総計",1,$J416/10)
),0)</f>
        <v/>
      </c>
    </row>
    <row r="417" spans="8:23">
      <c r="H417" s="27"/>
      <c r="I417" s="30"/>
      <c r="J417" s="57"/>
      <c r="K417" s="46" t="str">
        <f t="shared" si="6"/>
        <v/>
      </c>
      <c r="L417" s="47" cm="1">
        <f t="array" ref="L417">IFERROR(
IF(OR(L$11="",$H417=""),"",
SUMIFS(収穫記録!$P:$P,収穫記録!$D:$D,L$11,収穫記録!$I:$I,$I$5,収穫記録!$J:$J,$I$6,収穫記録!$F:$F,$H417,収穫記録!$B:$B,"&gt;="&amp;$I$3,収穫記録!$B:$B,"&lt;="&amp;$I$4)
/_xlfn.UNIQUE(_xlfn._xlws.FILTER($G:$G,$F:$F=$I$7))
/IF($I$8="総計",1,$J417/10)
),0)</f>
        <v>0</v>
      </c>
      <c r="M417" s="58" t="str" cm="1">
        <f t="array" ref="M417">IFERROR(
IF(OR(M$11="",$H417=""),"",
SUMIFS(収穫記録!$P:$P,収穫記録!$D:$D,M$11,収穫記録!$I:$I,$I$5,収穫記録!$J:$J,$I$6,収穫記録!$F:$F,$H417,収穫記録!$B:$B,"&gt;="&amp;$I$3,収穫記録!$B:$B,"&lt;="&amp;$I$4)
/_xlfn.UNIQUE(_xlfn._xlws.FILTER($G:$G,$F:$F=$I$7))
/IF($I$8="総計",1,$J417/10)
),0)</f>
        <v/>
      </c>
      <c r="N417" s="58" t="str" cm="1">
        <f t="array" ref="N417">IFERROR(
IF(OR(N$11="",$H417=""),"",
SUMIFS(収穫記録!$P:$P,収穫記録!$D:$D,N$11,収穫記録!$I:$I,$I$5,収穫記録!$J:$J,$I$6,収穫記録!$F:$F,$H417,収穫記録!$B:$B,"&gt;="&amp;$I$3,収穫記録!$B:$B,"&lt;="&amp;$I$4)
/_xlfn.UNIQUE(_xlfn._xlws.FILTER($G:$G,$F:$F=$I$7))
/IF($I$8="総計",1,$J417/10)
),0)</f>
        <v/>
      </c>
      <c r="O417" s="58" t="str" cm="1">
        <f t="array" ref="O417">IFERROR(
IF(OR(O$11="",$H417=""),"",
SUMIFS(収穫記録!$P:$P,収穫記録!$D:$D,O$11,収穫記録!$I:$I,$I$5,収穫記録!$J:$J,$I$6,収穫記録!$F:$F,$H417,収穫記録!$B:$B,"&gt;="&amp;$I$3,収穫記録!$B:$B,"&lt;="&amp;$I$4)
/_xlfn.UNIQUE(_xlfn._xlws.FILTER($G:$G,$F:$F=$I$7))
/IF($I$8="総計",1,$J417/10)
),0)</f>
        <v/>
      </c>
      <c r="P417" s="58" t="str" cm="1">
        <f t="array" ref="P417">IFERROR(
IF(OR(P$11="",$H417=""),"",
SUMIFS(収穫記録!$P:$P,収穫記録!$D:$D,P$11,収穫記録!$I:$I,$I$5,収穫記録!$J:$J,$I$6,収穫記録!$F:$F,$H417,収穫記録!$B:$B,"&gt;="&amp;$I$3,収穫記録!$B:$B,"&lt;="&amp;$I$4)
/_xlfn.UNIQUE(_xlfn._xlws.FILTER($G:$G,$F:$F=$I$7))
/IF($I$8="総計",1,$J417/10)
),0)</f>
        <v/>
      </c>
      <c r="Q417" s="58" t="str" cm="1">
        <f t="array" ref="Q417">IFERROR(
IF(OR(Q$11="",$H417=""),"",
SUMIFS(収穫記録!$P:$P,収穫記録!$D:$D,Q$11,収穫記録!$I:$I,$I$5,収穫記録!$J:$J,$I$6,収穫記録!$F:$F,$H417,収穫記録!$B:$B,"&gt;="&amp;$I$3,収穫記録!$B:$B,"&lt;="&amp;$I$4)
/_xlfn.UNIQUE(_xlfn._xlws.FILTER($G:$G,$F:$F=$I$7))
/IF($I$8="総計",1,$J417/10)
),0)</f>
        <v/>
      </c>
      <c r="R417" s="58" t="str" cm="1">
        <f t="array" ref="R417">IFERROR(
IF(OR(R$11="",$H417=""),"",
SUMIFS(収穫記録!$P:$P,収穫記録!$D:$D,R$11,収穫記録!$I:$I,$I$5,収穫記録!$J:$J,$I$6,収穫記録!$F:$F,$H417,収穫記録!$B:$B,"&gt;="&amp;$I$3,収穫記録!$B:$B,"&lt;="&amp;$I$4)
/_xlfn.UNIQUE(_xlfn._xlws.FILTER($G:$G,$F:$F=$I$7))
/IF($I$8="総計",1,$J417/10)
),0)</f>
        <v/>
      </c>
      <c r="S417" s="58" t="str" cm="1">
        <f t="array" ref="S417">IFERROR(
IF(OR(S$11="",$H417=""),"",
SUMIFS(収穫記録!$P:$P,収穫記録!$D:$D,S$11,収穫記録!$I:$I,$I$5,収穫記録!$J:$J,$I$6,収穫記録!$F:$F,$H417,収穫記録!$B:$B,"&gt;="&amp;$I$3,収穫記録!$B:$B,"&lt;="&amp;$I$4)
/_xlfn.UNIQUE(_xlfn._xlws.FILTER($G:$G,$F:$F=$I$7))
/IF($I$8="総計",1,$J417/10)
),0)</f>
        <v/>
      </c>
      <c r="T417" s="58" t="str" cm="1">
        <f t="array" ref="T417">IFERROR(
IF(OR(T$11="",$H417=""),"",
SUMIFS(収穫記録!$P:$P,収穫記録!$D:$D,T$11,収穫記録!$I:$I,$I$5,収穫記録!$J:$J,$I$6,収穫記録!$F:$F,$H417,収穫記録!$B:$B,"&gt;="&amp;$I$3,収穫記録!$B:$B,"&lt;="&amp;$I$4)
/_xlfn.UNIQUE(_xlfn._xlws.FILTER($G:$G,$F:$F=$I$7))
/IF($I$8="総計",1,$J417/10)
),0)</f>
        <v/>
      </c>
      <c r="U417" s="58" t="str" cm="1">
        <f t="array" ref="U417">IFERROR(
IF(OR(U$11="",$H417=""),"",
SUMIFS(収穫記録!$P:$P,収穫記録!$D:$D,U$11,収穫記録!$I:$I,$I$5,収穫記録!$J:$J,$I$6,収穫記録!$F:$F,$H417,収穫記録!$B:$B,"&gt;="&amp;$I$3,収穫記録!$B:$B,"&lt;="&amp;$I$4)
/_xlfn.UNIQUE(_xlfn._xlws.FILTER($G:$G,$F:$F=$I$7))
/IF($I$8="総計",1,$J417/10)
),0)</f>
        <v/>
      </c>
      <c r="V417" s="58" t="str" cm="1">
        <f t="array" ref="V417">IFERROR(
IF(OR(V$11="",$H417=""),"",
SUMIFS(収穫記録!$P:$P,収穫記録!$D:$D,V$11,収穫記録!$I:$I,$I$5,収穫記録!$J:$J,$I$6,収穫記録!$F:$F,$H417,収穫記録!$B:$B,"&gt;="&amp;$I$3,収穫記録!$B:$B,"&lt;="&amp;$I$4)
/_xlfn.UNIQUE(_xlfn._xlws.FILTER($G:$G,$F:$F=$I$7))
/IF($I$8="総計",1,$J417/10)
),0)</f>
        <v/>
      </c>
      <c r="W417" s="58" t="str" cm="1">
        <f t="array" ref="W417">IFERROR(
IF(OR(W$11="",$H417=""),"",
SUMIFS(収穫記録!$P:$P,収穫記録!$D:$D,W$11,収穫記録!$I:$I,$I$5,収穫記録!$J:$J,$I$6,収穫記録!$F:$F,$H417,収穫記録!$B:$B,"&gt;="&amp;$I$3,収穫記録!$B:$B,"&lt;="&amp;$I$4)
/_xlfn.UNIQUE(_xlfn._xlws.FILTER($G:$G,$F:$F=$I$7))
/IF($I$8="総計",1,$J417/10)
),0)</f>
        <v/>
      </c>
    </row>
    <row r="418" spans="8:23">
      <c r="H418" s="27"/>
      <c r="I418" s="30"/>
      <c r="J418" s="57"/>
      <c r="K418" s="46" t="str">
        <f t="shared" si="6"/>
        <v/>
      </c>
      <c r="L418" s="47" cm="1">
        <f t="array" ref="L418">IFERROR(
IF(OR(L$11="",$H418=""),"",
SUMIFS(収穫記録!$P:$P,収穫記録!$D:$D,L$11,収穫記録!$I:$I,$I$5,収穫記録!$J:$J,$I$6,収穫記録!$F:$F,$H418,収穫記録!$B:$B,"&gt;="&amp;$I$3,収穫記録!$B:$B,"&lt;="&amp;$I$4)
/_xlfn.UNIQUE(_xlfn._xlws.FILTER($G:$G,$F:$F=$I$7))
/IF($I$8="総計",1,$J418/10)
),0)</f>
        <v>0</v>
      </c>
      <c r="M418" s="58" t="str" cm="1">
        <f t="array" ref="M418">IFERROR(
IF(OR(M$11="",$H418=""),"",
SUMIFS(収穫記録!$P:$P,収穫記録!$D:$D,M$11,収穫記録!$I:$I,$I$5,収穫記録!$J:$J,$I$6,収穫記録!$F:$F,$H418,収穫記録!$B:$B,"&gt;="&amp;$I$3,収穫記録!$B:$B,"&lt;="&amp;$I$4)
/_xlfn.UNIQUE(_xlfn._xlws.FILTER($G:$G,$F:$F=$I$7))
/IF($I$8="総計",1,$J418/10)
),0)</f>
        <v/>
      </c>
      <c r="N418" s="58" t="str" cm="1">
        <f t="array" ref="N418">IFERROR(
IF(OR(N$11="",$H418=""),"",
SUMIFS(収穫記録!$P:$P,収穫記録!$D:$D,N$11,収穫記録!$I:$I,$I$5,収穫記録!$J:$J,$I$6,収穫記録!$F:$F,$H418,収穫記録!$B:$B,"&gt;="&amp;$I$3,収穫記録!$B:$B,"&lt;="&amp;$I$4)
/_xlfn.UNIQUE(_xlfn._xlws.FILTER($G:$G,$F:$F=$I$7))
/IF($I$8="総計",1,$J418/10)
),0)</f>
        <v/>
      </c>
      <c r="O418" s="58" t="str" cm="1">
        <f t="array" ref="O418">IFERROR(
IF(OR(O$11="",$H418=""),"",
SUMIFS(収穫記録!$P:$P,収穫記録!$D:$D,O$11,収穫記録!$I:$I,$I$5,収穫記録!$J:$J,$I$6,収穫記録!$F:$F,$H418,収穫記録!$B:$B,"&gt;="&amp;$I$3,収穫記録!$B:$B,"&lt;="&amp;$I$4)
/_xlfn.UNIQUE(_xlfn._xlws.FILTER($G:$G,$F:$F=$I$7))
/IF($I$8="総計",1,$J418/10)
),0)</f>
        <v/>
      </c>
      <c r="P418" s="58" t="str" cm="1">
        <f t="array" ref="P418">IFERROR(
IF(OR(P$11="",$H418=""),"",
SUMIFS(収穫記録!$P:$P,収穫記録!$D:$D,P$11,収穫記録!$I:$I,$I$5,収穫記録!$J:$J,$I$6,収穫記録!$F:$F,$H418,収穫記録!$B:$B,"&gt;="&amp;$I$3,収穫記録!$B:$B,"&lt;="&amp;$I$4)
/_xlfn.UNIQUE(_xlfn._xlws.FILTER($G:$G,$F:$F=$I$7))
/IF($I$8="総計",1,$J418/10)
),0)</f>
        <v/>
      </c>
      <c r="Q418" s="58" t="str" cm="1">
        <f t="array" ref="Q418">IFERROR(
IF(OR(Q$11="",$H418=""),"",
SUMIFS(収穫記録!$P:$P,収穫記録!$D:$D,Q$11,収穫記録!$I:$I,$I$5,収穫記録!$J:$J,$I$6,収穫記録!$F:$F,$H418,収穫記録!$B:$B,"&gt;="&amp;$I$3,収穫記録!$B:$B,"&lt;="&amp;$I$4)
/_xlfn.UNIQUE(_xlfn._xlws.FILTER($G:$G,$F:$F=$I$7))
/IF($I$8="総計",1,$J418/10)
),0)</f>
        <v/>
      </c>
      <c r="R418" s="58" t="str" cm="1">
        <f t="array" ref="R418">IFERROR(
IF(OR(R$11="",$H418=""),"",
SUMIFS(収穫記録!$P:$P,収穫記録!$D:$D,R$11,収穫記録!$I:$I,$I$5,収穫記録!$J:$J,$I$6,収穫記録!$F:$F,$H418,収穫記録!$B:$B,"&gt;="&amp;$I$3,収穫記録!$B:$B,"&lt;="&amp;$I$4)
/_xlfn.UNIQUE(_xlfn._xlws.FILTER($G:$G,$F:$F=$I$7))
/IF($I$8="総計",1,$J418/10)
),0)</f>
        <v/>
      </c>
      <c r="S418" s="58" t="str" cm="1">
        <f t="array" ref="S418">IFERROR(
IF(OR(S$11="",$H418=""),"",
SUMIFS(収穫記録!$P:$P,収穫記録!$D:$D,S$11,収穫記録!$I:$I,$I$5,収穫記録!$J:$J,$I$6,収穫記録!$F:$F,$H418,収穫記録!$B:$B,"&gt;="&amp;$I$3,収穫記録!$B:$B,"&lt;="&amp;$I$4)
/_xlfn.UNIQUE(_xlfn._xlws.FILTER($G:$G,$F:$F=$I$7))
/IF($I$8="総計",1,$J418/10)
),0)</f>
        <v/>
      </c>
      <c r="T418" s="58" t="str" cm="1">
        <f t="array" ref="T418">IFERROR(
IF(OR(T$11="",$H418=""),"",
SUMIFS(収穫記録!$P:$P,収穫記録!$D:$D,T$11,収穫記録!$I:$I,$I$5,収穫記録!$J:$J,$I$6,収穫記録!$F:$F,$H418,収穫記録!$B:$B,"&gt;="&amp;$I$3,収穫記録!$B:$B,"&lt;="&amp;$I$4)
/_xlfn.UNIQUE(_xlfn._xlws.FILTER($G:$G,$F:$F=$I$7))
/IF($I$8="総計",1,$J418/10)
),0)</f>
        <v/>
      </c>
      <c r="U418" s="58" t="str" cm="1">
        <f t="array" ref="U418">IFERROR(
IF(OR(U$11="",$H418=""),"",
SUMIFS(収穫記録!$P:$P,収穫記録!$D:$D,U$11,収穫記録!$I:$I,$I$5,収穫記録!$J:$J,$I$6,収穫記録!$F:$F,$H418,収穫記録!$B:$B,"&gt;="&amp;$I$3,収穫記録!$B:$B,"&lt;="&amp;$I$4)
/_xlfn.UNIQUE(_xlfn._xlws.FILTER($G:$G,$F:$F=$I$7))
/IF($I$8="総計",1,$J418/10)
),0)</f>
        <v/>
      </c>
      <c r="V418" s="58" t="str" cm="1">
        <f t="array" ref="V418">IFERROR(
IF(OR(V$11="",$H418=""),"",
SUMIFS(収穫記録!$P:$P,収穫記録!$D:$D,V$11,収穫記録!$I:$I,$I$5,収穫記録!$J:$J,$I$6,収穫記録!$F:$F,$H418,収穫記録!$B:$B,"&gt;="&amp;$I$3,収穫記録!$B:$B,"&lt;="&amp;$I$4)
/_xlfn.UNIQUE(_xlfn._xlws.FILTER($G:$G,$F:$F=$I$7))
/IF($I$8="総計",1,$J418/10)
),0)</f>
        <v/>
      </c>
      <c r="W418" s="58" t="str" cm="1">
        <f t="array" ref="W418">IFERROR(
IF(OR(W$11="",$H418=""),"",
SUMIFS(収穫記録!$P:$P,収穫記録!$D:$D,W$11,収穫記録!$I:$I,$I$5,収穫記録!$J:$J,$I$6,収穫記録!$F:$F,$H418,収穫記録!$B:$B,"&gt;="&amp;$I$3,収穫記録!$B:$B,"&lt;="&amp;$I$4)
/_xlfn.UNIQUE(_xlfn._xlws.FILTER($G:$G,$F:$F=$I$7))
/IF($I$8="総計",1,$J418/10)
),0)</f>
        <v/>
      </c>
    </row>
    <row r="419" spans="8:23">
      <c r="H419" s="27"/>
      <c r="I419" s="30"/>
      <c r="J419" s="57"/>
      <c r="K419" s="46" t="str">
        <f t="shared" si="6"/>
        <v/>
      </c>
      <c r="L419" s="47" cm="1">
        <f t="array" ref="L419">IFERROR(
IF(OR(L$11="",$H419=""),"",
SUMIFS(収穫記録!$P:$P,収穫記録!$D:$D,L$11,収穫記録!$I:$I,$I$5,収穫記録!$J:$J,$I$6,収穫記録!$F:$F,$H419,収穫記録!$B:$B,"&gt;="&amp;$I$3,収穫記録!$B:$B,"&lt;="&amp;$I$4)
/_xlfn.UNIQUE(_xlfn._xlws.FILTER($G:$G,$F:$F=$I$7))
/IF($I$8="総計",1,$J419/10)
),0)</f>
        <v>0</v>
      </c>
      <c r="M419" s="58" t="str" cm="1">
        <f t="array" ref="M419">IFERROR(
IF(OR(M$11="",$H419=""),"",
SUMIFS(収穫記録!$P:$P,収穫記録!$D:$D,M$11,収穫記録!$I:$I,$I$5,収穫記録!$J:$J,$I$6,収穫記録!$F:$F,$H419,収穫記録!$B:$B,"&gt;="&amp;$I$3,収穫記録!$B:$B,"&lt;="&amp;$I$4)
/_xlfn.UNIQUE(_xlfn._xlws.FILTER($G:$G,$F:$F=$I$7))
/IF($I$8="総計",1,$J419/10)
),0)</f>
        <v/>
      </c>
      <c r="N419" s="58" t="str" cm="1">
        <f t="array" ref="N419">IFERROR(
IF(OR(N$11="",$H419=""),"",
SUMIFS(収穫記録!$P:$P,収穫記録!$D:$D,N$11,収穫記録!$I:$I,$I$5,収穫記録!$J:$J,$I$6,収穫記録!$F:$F,$H419,収穫記録!$B:$B,"&gt;="&amp;$I$3,収穫記録!$B:$B,"&lt;="&amp;$I$4)
/_xlfn.UNIQUE(_xlfn._xlws.FILTER($G:$G,$F:$F=$I$7))
/IF($I$8="総計",1,$J419/10)
),0)</f>
        <v/>
      </c>
      <c r="O419" s="58" t="str" cm="1">
        <f t="array" ref="O419">IFERROR(
IF(OR(O$11="",$H419=""),"",
SUMIFS(収穫記録!$P:$P,収穫記録!$D:$D,O$11,収穫記録!$I:$I,$I$5,収穫記録!$J:$J,$I$6,収穫記録!$F:$F,$H419,収穫記録!$B:$B,"&gt;="&amp;$I$3,収穫記録!$B:$B,"&lt;="&amp;$I$4)
/_xlfn.UNIQUE(_xlfn._xlws.FILTER($G:$G,$F:$F=$I$7))
/IF($I$8="総計",1,$J419/10)
),0)</f>
        <v/>
      </c>
      <c r="P419" s="58" t="str" cm="1">
        <f t="array" ref="P419">IFERROR(
IF(OR(P$11="",$H419=""),"",
SUMIFS(収穫記録!$P:$P,収穫記録!$D:$D,P$11,収穫記録!$I:$I,$I$5,収穫記録!$J:$J,$I$6,収穫記録!$F:$F,$H419,収穫記録!$B:$B,"&gt;="&amp;$I$3,収穫記録!$B:$B,"&lt;="&amp;$I$4)
/_xlfn.UNIQUE(_xlfn._xlws.FILTER($G:$G,$F:$F=$I$7))
/IF($I$8="総計",1,$J419/10)
),0)</f>
        <v/>
      </c>
      <c r="Q419" s="58" t="str" cm="1">
        <f t="array" ref="Q419">IFERROR(
IF(OR(Q$11="",$H419=""),"",
SUMIFS(収穫記録!$P:$P,収穫記録!$D:$D,Q$11,収穫記録!$I:$I,$I$5,収穫記録!$J:$J,$I$6,収穫記録!$F:$F,$H419,収穫記録!$B:$B,"&gt;="&amp;$I$3,収穫記録!$B:$B,"&lt;="&amp;$I$4)
/_xlfn.UNIQUE(_xlfn._xlws.FILTER($G:$G,$F:$F=$I$7))
/IF($I$8="総計",1,$J419/10)
),0)</f>
        <v/>
      </c>
      <c r="R419" s="58" t="str" cm="1">
        <f t="array" ref="R419">IFERROR(
IF(OR(R$11="",$H419=""),"",
SUMIFS(収穫記録!$P:$P,収穫記録!$D:$D,R$11,収穫記録!$I:$I,$I$5,収穫記録!$J:$J,$I$6,収穫記録!$F:$F,$H419,収穫記録!$B:$B,"&gt;="&amp;$I$3,収穫記録!$B:$B,"&lt;="&amp;$I$4)
/_xlfn.UNIQUE(_xlfn._xlws.FILTER($G:$G,$F:$F=$I$7))
/IF($I$8="総計",1,$J419/10)
),0)</f>
        <v/>
      </c>
      <c r="S419" s="58" t="str" cm="1">
        <f t="array" ref="S419">IFERROR(
IF(OR(S$11="",$H419=""),"",
SUMIFS(収穫記録!$P:$P,収穫記録!$D:$D,S$11,収穫記録!$I:$I,$I$5,収穫記録!$J:$J,$I$6,収穫記録!$F:$F,$H419,収穫記録!$B:$B,"&gt;="&amp;$I$3,収穫記録!$B:$B,"&lt;="&amp;$I$4)
/_xlfn.UNIQUE(_xlfn._xlws.FILTER($G:$G,$F:$F=$I$7))
/IF($I$8="総計",1,$J419/10)
),0)</f>
        <v/>
      </c>
      <c r="T419" s="58" t="str" cm="1">
        <f t="array" ref="T419">IFERROR(
IF(OR(T$11="",$H419=""),"",
SUMIFS(収穫記録!$P:$P,収穫記録!$D:$D,T$11,収穫記録!$I:$I,$I$5,収穫記録!$J:$J,$I$6,収穫記録!$F:$F,$H419,収穫記録!$B:$B,"&gt;="&amp;$I$3,収穫記録!$B:$B,"&lt;="&amp;$I$4)
/_xlfn.UNIQUE(_xlfn._xlws.FILTER($G:$G,$F:$F=$I$7))
/IF($I$8="総計",1,$J419/10)
),0)</f>
        <v/>
      </c>
      <c r="U419" s="58" t="str" cm="1">
        <f t="array" ref="U419">IFERROR(
IF(OR(U$11="",$H419=""),"",
SUMIFS(収穫記録!$P:$P,収穫記録!$D:$D,U$11,収穫記録!$I:$I,$I$5,収穫記録!$J:$J,$I$6,収穫記録!$F:$F,$H419,収穫記録!$B:$B,"&gt;="&amp;$I$3,収穫記録!$B:$B,"&lt;="&amp;$I$4)
/_xlfn.UNIQUE(_xlfn._xlws.FILTER($G:$G,$F:$F=$I$7))
/IF($I$8="総計",1,$J419/10)
),0)</f>
        <v/>
      </c>
      <c r="V419" s="58" t="str" cm="1">
        <f t="array" ref="V419">IFERROR(
IF(OR(V$11="",$H419=""),"",
SUMIFS(収穫記録!$P:$P,収穫記録!$D:$D,V$11,収穫記録!$I:$I,$I$5,収穫記録!$J:$J,$I$6,収穫記録!$F:$F,$H419,収穫記録!$B:$B,"&gt;="&amp;$I$3,収穫記録!$B:$B,"&lt;="&amp;$I$4)
/_xlfn.UNIQUE(_xlfn._xlws.FILTER($G:$G,$F:$F=$I$7))
/IF($I$8="総計",1,$J419/10)
),0)</f>
        <v/>
      </c>
      <c r="W419" s="58" t="str" cm="1">
        <f t="array" ref="W419">IFERROR(
IF(OR(W$11="",$H419=""),"",
SUMIFS(収穫記録!$P:$P,収穫記録!$D:$D,W$11,収穫記録!$I:$I,$I$5,収穫記録!$J:$J,$I$6,収穫記録!$F:$F,$H419,収穫記録!$B:$B,"&gt;="&amp;$I$3,収穫記録!$B:$B,"&lt;="&amp;$I$4)
/_xlfn.UNIQUE(_xlfn._xlws.FILTER($G:$G,$F:$F=$I$7))
/IF($I$8="総計",1,$J419/10)
),0)</f>
        <v/>
      </c>
    </row>
    <row r="420" spans="8:23">
      <c r="H420" s="27"/>
      <c r="I420" s="30"/>
      <c r="J420" s="57"/>
      <c r="K420" s="46" t="str">
        <f t="shared" si="6"/>
        <v/>
      </c>
      <c r="L420" s="47" cm="1">
        <f t="array" ref="L420">IFERROR(
IF(OR(L$11="",$H420=""),"",
SUMIFS(収穫記録!$P:$P,収穫記録!$D:$D,L$11,収穫記録!$I:$I,$I$5,収穫記録!$J:$J,$I$6,収穫記録!$F:$F,$H420,収穫記録!$B:$B,"&gt;="&amp;$I$3,収穫記録!$B:$B,"&lt;="&amp;$I$4)
/_xlfn.UNIQUE(_xlfn._xlws.FILTER($G:$G,$F:$F=$I$7))
/IF($I$8="総計",1,$J420/10)
),0)</f>
        <v>0</v>
      </c>
      <c r="M420" s="58" t="str" cm="1">
        <f t="array" ref="M420">IFERROR(
IF(OR(M$11="",$H420=""),"",
SUMIFS(収穫記録!$P:$P,収穫記録!$D:$D,M$11,収穫記録!$I:$I,$I$5,収穫記録!$J:$J,$I$6,収穫記録!$F:$F,$H420,収穫記録!$B:$B,"&gt;="&amp;$I$3,収穫記録!$B:$B,"&lt;="&amp;$I$4)
/_xlfn.UNIQUE(_xlfn._xlws.FILTER($G:$G,$F:$F=$I$7))
/IF($I$8="総計",1,$J420/10)
),0)</f>
        <v/>
      </c>
      <c r="N420" s="58" t="str" cm="1">
        <f t="array" ref="N420">IFERROR(
IF(OR(N$11="",$H420=""),"",
SUMIFS(収穫記録!$P:$P,収穫記録!$D:$D,N$11,収穫記録!$I:$I,$I$5,収穫記録!$J:$J,$I$6,収穫記録!$F:$F,$H420,収穫記録!$B:$B,"&gt;="&amp;$I$3,収穫記録!$B:$B,"&lt;="&amp;$I$4)
/_xlfn.UNIQUE(_xlfn._xlws.FILTER($G:$G,$F:$F=$I$7))
/IF($I$8="総計",1,$J420/10)
),0)</f>
        <v/>
      </c>
      <c r="O420" s="58" t="str" cm="1">
        <f t="array" ref="O420">IFERROR(
IF(OR(O$11="",$H420=""),"",
SUMIFS(収穫記録!$P:$P,収穫記録!$D:$D,O$11,収穫記録!$I:$I,$I$5,収穫記録!$J:$J,$I$6,収穫記録!$F:$F,$H420,収穫記録!$B:$B,"&gt;="&amp;$I$3,収穫記録!$B:$B,"&lt;="&amp;$I$4)
/_xlfn.UNIQUE(_xlfn._xlws.FILTER($G:$G,$F:$F=$I$7))
/IF($I$8="総計",1,$J420/10)
),0)</f>
        <v/>
      </c>
      <c r="P420" s="58" t="str" cm="1">
        <f t="array" ref="P420">IFERROR(
IF(OR(P$11="",$H420=""),"",
SUMIFS(収穫記録!$P:$P,収穫記録!$D:$D,P$11,収穫記録!$I:$I,$I$5,収穫記録!$J:$J,$I$6,収穫記録!$F:$F,$H420,収穫記録!$B:$B,"&gt;="&amp;$I$3,収穫記録!$B:$B,"&lt;="&amp;$I$4)
/_xlfn.UNIQUE(_xlfn._xlws.FILTER($G:$G,$F:$F=$I$7))
/IF($I$8="総計",1,$J420/10)
),0)</f>
        <v/>
      </c>
      <c r="Q420" s="58" t="str" cm="1">
        <f t="array" ref="Q420">IFERROR(
IF(OR(Q$11="",$H420=""),"",
SUMIFS(収穫記録!$P:$P,収穫記録!$D:$D,Q$11,収穫記録!$I:$I,$I$5,収穫記録!$J:$J,$I$6,収穫記録!$F:$F,$H420,収穫記録!$B:$B,"&gt;="&amp;$I$3,収穫記録!$B:$B,"&lt;="&amp;$I$4)
/_xlfn.UNIQUE(_xlfn._xlws.FILTER($G:$G,$F:$F=$I$7))
/IF($I$8="総計",1,$J420/10)
),0)</f>
        <v/>
      </c>
      <c r="R420" s="58" t="str" cm="1">
        <f t="array" ref="R420">IFERROR(
IF(OR(R$11="",$H420=""),"",
SUMIFS(収穫記録!$P:$P,収穫記録!$D:$D,R$11,収穫記録!$I:$I,$I$5,収穫記録!$J:$J,$I$6,収穫記録!$F:$F,$H420,収穫記録!$B:$B,"&gt;="&amp;$I$3,収穫記録!$B:$B,"&lt;="&amp;$I$4)
/_xlfn.UNIQUE(_xlfn._xlws.FILTER($G:$G,$F:$F=$I$7))
/IF($I$8="総計",1,$J420/10)
),0)</f>
        <v/>
      </c>
      <c r="S420" s="58" t="str" cm="1">
        <f t="array" ref="S420">IFERROR(
IF(OR(S$11="",$H420=""),"",
SUMIFS(収穫記録!$P:$P,収穫記録!$D:$D,S$11,収穫記録!$I:$I,$I$5,収穫記録!$J:$J,$I$6,収穫記録!$F:$F,$H420,収穫記録!$B:$B,"&gt;="&amp;$I$3,収穫記録!$B:$B,"&lt;="&amp;$I$4)
/_xlfn.UNIQUE(_xlfn._xlws.FILTER($G:$G,$F:$F=$I$7))
/IF($I$8="総計",1,$J420/10)
),0)</f>
        <v/>
      </c>
      <c r="T420" s="58" t="str" cm="1">
        <f t="array" ref="T420">IFERROR(
IF(OR(T$11="",$H420=""),"",
SUMIFS(収穫記録!$P:$P,収穫記録!$D:$D,T$11,収穫記録!$I:$I,$I$5,収穫記録!$J:$J,$I$6,収穫記録!$F:$F,$H420,収穫記録!$B:$B,"&gt;="&amp;$I$3,収穫記録!$B:$B,"&lt;="&amp;$I$4)
/_xlfn.UNIQUE(_xlfn._xlws.FILTER($G:$G,$F:$F=$I$7))
/IF($I$8="総計",1,$J420/10)
),0)</f>
        <v/>
      </c>
      <c r="U420" s="58" t="str" cm="1">
        <f t="array" ref="U420">IFERROR(
IF(OR(U$11="",$H420=""),"",
SUMIFS(収穫記録!$P:$P,収穫記録!$D:$D,U$11,収穫記録!$I:$I,$I$5,収穫記録!$J:$J,$I$6,収穫記録!$F:$F,$H420,収穫記録!$B:$B,"&gt;="&amp;$I$3,収穫記録!$B:$B,"&lt;="&amp;$I$4)
/_xlfn.UNIQUE(_xlfn._xlws.FILTER($G:$G,$F:$F=$I$7))
/IF($I$8="総計",1,$J420/10)
),0)</f>
        <v/>
      </c>
      <c r="V420" s="58" t="str" cm="1">
        <f t="array" ref="V420">IFERROR(
IF(OR(V$11="",$H420=""),"",
SUMIFS(収穫記録!$P:$P,収穫記録!$D:$D,V$11,収穫記録!$I:$I,$I$5,収穫記録!$J:$J,$I$6,収穫記録!$F:$F,$H420,収穫記録!$B:$B,"&gt;="&amp;$I$3,収穫記録!$B:$B,"&lt;="&amp;$I$4)
/_xlfn.UNIQUE(_xlfn._xlws.FILTER($G:$G,$F:$F=$I$7))
/IF($I$8="総計",1,$J420/10)
),0)</f>
        <v/>
      </c>
      <c r="W420" s="58" t="str" cm="1">
        <f t="array" ref="W420">IFERROR(
IF(OR(W$11="",$H420=""),"",
SUMIFS(収穫記録!$P:$P,収穫記録!$D:$D,W$11,収穫記録!$I:$I,$I$5,収穫記録!$J:$J,$I$6,収穫記録!$F:$F,$H420,収穫記録!$B:$B,"&gt;="&amp;$I$3,収穫記録!$B:$B,"&lt;="&amp;$I$4)
/_xlfn.UNIQUE(_xlfn._xlws.FILTER($G:$G,$F:$F=$I$7))
/IF($I$8="総計",1,$J420/10)
),0)</f>
        <v/>
      </c>
    </row>
    <row r="421" spans="8:23">
      <c r="H421" s="27"/>
      <c r="I421" s="30"/>
      <c r="J421" s="57"/>
      <c r="K421" s="46" t="str">
        <f t="shared" si="6"/>
        <v/>
      </c>
      <c r="L421" s="47" cm="1">
        <f t="array" ref="L421">IFERROR(
IF(OR(L$11="",$H421=""),"",
SUMIFS(収穫記録!$P:$P,収穫記録!$D:$D,L$11,収穫記録!$I:$I,$I$5,収穫記録!$J:$J,$I$6,収穫記録!$F:$F,$H421,収穫記録!$B:$B,"&gt;="&amp;$I$3,収穫記録!$B:$B,"&lt;="&amp;$I$4)
/_xlfn.UNIQUE(_xlfn._xlws.FILTER($G:$G,$F:$F=$I$7))
/IF($I$8="総計",1,$J421/10)
),0)</f>
        <v>0</v>
      </c>
      <c r="M421" s="58" t="str" cm="1">
        <f t="array" ref="M421">IFERROR(
IF(OR(M$11="",$H421=""),"",
SUMIFS(収穫記録!$P:$P,収穫記録!$D:$D,M$11,収穫記録!$I:$I,$I$5,収穫記録!$J:$J,$I$6,収穫記録!$F:$F,$H421,収穫記録!$B:$B,"&gt;="&amp;$I$3,収穫記録!$B:$B,"&lt;="&amp;$I$4)
/_xlfn.UNIQUE(_xlfn._xlws.FILTER($G:$G,$F:$F=$I$7))
/IF($I$8="総計",1,$J421/10)
),0)</f>
        <v/>
      </c>
      <c r="N421" s="58" t="str" cm="1">
        <f t="array" ref="N421">IFERROR(
IF(OR(N$11="",$H421=""),"",
SUMIFS(収穫記録!$P:$P,収穫記録!$D:$D,N$11,収穫記録!$I:$I,$I$5,収穫記録!$J:$J,$I$6,収穫記録!$F:$F,$H421,収穫記録!$B:$B,"&gt;="&amp;$I$3,収穫記録!$B:$B,"&lt;="&amp;$I$4)
/_xlfn.UNIQUE(_xlfn._xlws.FILTER($G:$G,$F:$F=$I$7))
/IF($I$8="総計",1,$J421/10)
),0)</f>
        <v/>
      </c>
      <c r="O421" s="58" t="str" cm="1">
        <f t="array" ref="O421">IFERROR(
IF(OR(O$11="",$H421=""),"",
SUMIFS(収穫記録!$P:$P,収穫記録!$D:$D,O$11,収穫記録!$I:$I,$I$5,収穫記録!$J:$J,$I$6,収穫記録!$F:$F,$H421,収穫記録!$B:$B,"&gt;="&amp;$I$3,収穫記録!$B:$B,"&lt;="&amp;$I$4)
/_xlfn.UNIQUE(_xlfn._xlws.FILTER($G:$G,$F:$F=$I$7))
/IF($I$8="総計",1,$J421/10)
),0)</f>
        <v/>
      </c>
      <c r="P421" s="58" t="str" cm="1">
        <f t="array" ref="P421">IFERROR(
IF(OR(P$11="",$H421=""),"",
SUMIFS(収穫記録!$P:$P,収穫記録!$D:$D,P$11,収穫記録!$I:$I,$I$5,収穫記録!$J:$J,$I$6,収穫記録!$F:$F,$H421,収穫記録!$B:$B,"&gt;="&amp;$I$3,収穫記録!$B:$B,"&lt;="&amp;$I$4)
/_xlfn.UNIQUE(_xlfn._xlws.FILTER($G:$G,$F:$F=$I$7))
/IF($I$8="総計",1,$J421/10)
),0)</f>
        <v/>
      </c>
      <c r="Q421" s="58" t="str" cm="1">
        <f t="array" ref="Q421">IFERROR(
IF(OR(Q$11="",$H421=""),"",
SUMIFS(収穫記録!$P:$P,収穫記録!$D:$D,Q$11,収穫記録!$I:$I,$I$5,収穫記録!$J:$J,$I$6,収穫記録!$F:$F,$H421,収穫記録!$B:$B,"&gt;="&amp;$I$3,収穫記録!$B:$B,"&lt;="&amp;$I$4)
/_xlfn.UNIQUE(_xlfn._xlws.FILTER($G:$G,$F:$F=$I$7))
/IF($I$8="総計",1,$J421/10)
),0)</f>
        <v/>
      </c>
      <c r="R421" s="58" t="str" cm="1">
        <f t="array" ref="R421">IFERROR(
IF(OR(R$11="",$H421=""),"",
SUMIFS(収穫記録!$P:$P,収穫記録!$D:$D,R$11,収穫記録!$I:$I,$I$5,収穫記録!$J:$J,$I$6,収穫記録!$F:$F,$H421,収穫記録!$B:$B,"&gt;="&amp;$I$3,収穫記録!$B:$B,"&lt;="&amp;$I$4)
/_xlfn.UNIQUE(_xlfn._xlws.FILTER($G:$G,$F:$F=$I$7))
/IF($I$8="総計",1,$J421/10)
),0)</f>
        <v/>
      </c>
      <c r="S421" s="58" t="str" cm="1">
        <f t="array" ref="S421">IFERROR(
IF(OR(S$11="",$H421=""),"",
SUMIFS(収穫記録!$P:$P,収穫記録!$D:$D,S$11,収穫記録!$I:$I,$I$5,収穫記録!$J:$J,$I$6,収穫記録!$F:$F,$H421,収穫記録!$B:$B,"&gt;="&amp;$I$3,収穫記録!$B:$B,"&lt;="&amp;$I$4)
/_xlfn.UNIQUE(_xlfn._xlws.FILTER($G:$G,$F:$F=$I$7))
/IF($I$8="総計",1,$J421/10)
),0)</f>
        <v/>
      </c>
      <c r="T421" s="58" t="str" cm="1">
        <f t="array" ref="T421">IFERROR(
IF(OR(T$11="",$H421=""),"",
SUMIFS(収穫記録!$P:$P,収穫記録!$D:$D,T$11,収穫記録!$I:$I,$I$5,収穫記録!$J:$J,$I$6,収穫記録!$F:$F,$H421,収穫記録!$B:$B,"&gt;="&amp;$I$3,収穫記録!$B:$B,"&lt;="&amp;$I$4)
/_xlfn.UNIQUE(_xlfn._xlws.FILTER($G:$G,$F:$F=$I$7))
/IF($I$8="総計",1,$J421/10)
),0)</f>
        <v/>
      </c>
      <c r="U421" s="58" t="str" cm="1">
        <f t="array" ref="U421">IFERROR(
IF(OR(U$11="",$H421=""),"",
SUMIFS(収穫記録!$P:$P,収穫記録!$D:$D,U$11,収穫記録!$I:$I,$I$5,収穫記録!$J:$J,$I$6,収穫記録!$F:$F,$H421,収穫記録!$B:$B,"&gt;="&amp;$I$3,収穫記録!$B:$B,"&lt;="&amp;$I$4)
/_xlfn.UNIQUE(_xlfn._xlws.FILTER($G:$G,$F:$F=$I$7))
/IF($I$8="総計",1,$J421/10)
),0)</f>
        <v/>
      </c>
      <c r="V421" s="58" t="str" cm="1">
        <f t="array" ref="V421">IFERROR(
IF(OR(V$11="",$H421=""),"",
SUMIFS(収穫記録!$P:$P,収穫記録!$D:$D,V$11,収穫記録!$I:$I,$I$5,収穫記録!$J:$J,$I$6,収穫記録!$F:$F,$H421,収穫記録!$B:$B,"&gt;="&amp;$I$3,収穫記録!$B:$B,"&lt;="&amp;$I$4)
/_xlfn.UNIQUE(_xlfn._xlws.FILTER($G:$G,$F:$F=$I$7))
/IF($I$8="総計",1,$J421/10)
),0)</f>
        <v/>
      </c>
      <c r="W421" s="58" t="str" cm="1">
        <f t="array" ref="W421">IFERROR(
IF(OR(W$11="",$H421=""),"",
SUMIFS(収穫記録!$P:$P,収穫記録!$D:$D,W$11,収穫記録!$I:$I,$I$5,収穫記録!$J:$J,$I$6,収穫記録!$F:$F,$H421,収穫記録!$B:$B,"&gt;="&amp;$I$3,収穫記録!$B:$B,"&lt;="&amp;$I$4)
/_xlfn.UNIQUE(_xlfn._xlws.FILTER($G:$G,$F:$F=$I$7))
/IF($I$8="総計",1,$J421/10)
),0)</f>
        <v/>
      </c>
    </row>
    <row r="422" spans="8:23">
      <c r="H422" s="27"/>
      <c r="I422" s="30"/>
      <c r="J422" s="57"/>
      <c r="K422" s="46" t="str">
        <f t="shared" si="6"/>
        <v/>
      </c>
      <c r="L422" s="47" cm="1">
        <f t="array" ref="L422">IFERROR(
IF(OR(L$11="",$H422=""),"",
SUMIFS(収穫記録!$P:$P,収穫記録!$D:$D,L$11,収穫記録!$I:$I,$I$5,収穫記録!$J:$J,$I$6,収穫記録!$F:$F,$H422,収穫記録!$B:$B,"&gt;="&amp;$I$3,収穫記録!$B:$B,"&lt;="&amp;$I$4)
/_xlfn.UNIQUE(_xlfn._xlws.FILTER($G:$G,$F:$F=$I$7))
/IF($I$8="総計",1,$J422/10)
),0)</f>
        <v>0</v>
      </c>
      <c r="M422" s="58" t="str" cm="1">
        <f t="array" ref="M422">IFERROR(
IF(OR(M$11="",$H422=""),"",
SUMIFS(収穫記録!$P:$P,収穫記録!$D:$D,M$11,収穫記録!$I:$I,$I$5,収穫記録!$J:$J,$I$6,収穫記録!$F:$F,$H422,収穫記録!$B:$B,"&gt;="&amp;$I$3,収穫記録!$B:$B,"&lt;="&amp;$I$4)
/_xlfn.UNIQUE(_xlfn._xlws.FILTER($G:$G,$F:$F=$I$7))
/IF($I$8="総計",1,$J422/10)
),0)</f>
        <v/>
      </c>
      <c r="N422" s="58" t="str" cm="1">
        <f t="array" ref="N422">IFERROR(
IF(OR(N$11="",$H422=""),"",
SUMIFS(収穫記録!$P:$P,収穫記録!$D:$D,N$11,収穫記録!$I:$I,$I$5,収穫記録!$J:$J,$I$6,収穫記録!$F:$F,$H422,収穫記録!$B:$B,"&gt;="&amp;$I$3,収穫記録!$B:$B,"&lt;="&amp;$I$4)
/_xlfn.UNIQUE(_xlfn._xlws.FILTER($G:$G,$F:$F=$I$7))
/IF($I$8="総計",1,$J422/10)
),0)</f>
        <v/>
      </c>
      <c r="O422" s="58" t="str" cm="1">
        <f t="array" ref="O422">IFERROR(
IF(OR(O$11="",$H422=""),"",
SUMIFS(収穫記録!$P:$P,収穫記録!$D:$D,O$11,収穫記録!$I:$I,$I$5,収穫記録!$J:$J,$I$6,収穫記録!$F:$F,$H422,収穫記録!$B:$B,"&gt;="&amp;$I$3,収穫記録!$B:$B,"&lt;="&amp;$I$4)
/_xlfn.UNIQUE(_xlfn._xlws.FILTER($G:$G,$F:$F=$I$7))
/IF($I$8="総計",1,$J422/10)
),0)</f>
        <v/>
      </c>
      <c r="P422" s="58" t="str" cm="1">
        <f t="array" ref="P422">IFERROR(
IF(OR(P$11="",$H422=""),"",
SUMIFS(収穫記録!$P:$P,収穫記録!$D:$D,P$11,収穫記録!$I:$I,$I$5,収穫記録!$J:$J,$I$6,収穫記録!$F:$F,$H422,収穫記録!$B:$B,"&gt;="&amp;$I$3,収穫記録!$B:$B,"&lt;="&amp;$I$4)
/_xlfn.UNIQUE(_xlfn._xlws.FILTER($G:$G,$F:$F=$I$7))
/IF($I$8="総計",1,$J422/10)
),0)</f>
        <v/>
      </c>
      <c r="Q422" s="58" t="str" cm="1">
        <f t="array" ref="Q422">IFERROR(
IF(OR(Q$11="",$H422=""),"",
SUMIFS(収穫記録!$P:$P,収穫記録!$D:$D,Q$11,収穫記録!$I:$I,$I$5,収穫記録!$J:$J,$I$6,収穫記録!$F:$F,$H422,収穫記録!$B:$B,"&gt;="&amp;$I$3,収穫記録!$B:$B,"&lt;="&amp;$I$4)
/_xlfn.UNIQUE(_xlfn._xlws.FILTER($G:$G,$F:$F=$I$7))
/IF($I$8="総計",1,$J422/10)
),0)</f>
        <v/>
      </c>
      <c r="R422" s="58" t="str" cm="1">
        <f t="array" ref="R422">IFERROR(
IF(OR(R$11="",$H422=""),"",
SUMIFS(収穫記録!$P:$P,収穫記録!$D:$D,R$11,収穫記録!$I:$I,$I$5,収穫記録!$J:$J,$I$6,収穫記録!$F:$F,$H422,収穫記録!$B:$B,"&gt;="&amp;$I$3,収穫記録!$B:$B,"&lt;="&amp;$I$4)
/_xlfn.UNIQUE(_xlfn._xlws.FILTER($G:$G,$F:$F=$I$7))
/IF($I$8="総計",1,$J422/10)
),0)</f>
        <v/>
      </c>
      <c r="S422" s="58" t="str" cm="1">
        <f t="array" ref="S422">IFERROR(
IF(OR(S$11="",$H422=""),"",
SUMIFS(収穫記録!$P:$P,収穫記録!$D:$D,S$11,収穫記録!$I:$I,$I$5,収穫記録!$J:$J,$I$6,収穫記録!$F:$F,$H422,収穫記録!$B:$B,"&gt;="&amp;$I$3,収穫記録!$B:$B,"&lt;="&amp;$I$4)
/_xlfn.UNIQUE(_xlfn._xlws.FILTER($G:$G,$F:$F=$I$7))
/IF($I$8="総計",1,$J422/10)
),0)</f>
        <v/>
      </c>
      <c r="T422" s="58" t="str" cm="1">
        <f t="array" ref="T422">IFERROR(
IF(OR(T$11="",$H422=""),"",
SUMIFS(収穫記録!$P:$P,収穫記録!$D:$D,T$11,収穫記録!$I:$I,$I$5,収穫記録!$J:$J,$I$6,収穫記録!$F:$F,$H422,収穫記録!$B:$B,"&gt;="&amp;$I$3,収穫記録!$B:$B,"&lt;="&amp;$I$4)
/_xlfn.UNIQUE(_xlfn._xlws.FILTER($G:$G,$F:$F=$I$7))
/IF($I$8="総計",1,$J422/10)
),0)</f>
        <v/>
      </c>
      <c r="U422" s="58" t="str" cm="1">
        <f t="array" ref="U422">IFERROR(
IF(OR(U$11="",$H422=""),"",
SUMIFS(収穫記録!$P:$P,収穫記録!$D:$D,U$11,収穫記録!$I:$I,$I$5,収穫記録!$J:$J,$I$6,収穫記録!$F:$F,$H422,収穫記録!$B:$B,"&gt;="&amp;$I$3,収穫記録!$B:$B,"&lt;="&amp;$I$4)
/_xlfn.UNIQUE(_xlfn._xlws.FILTER($G:$G,$F:$F=$I$7))
/IF($I$8="総計",1,$J422/10)
),0)</f>
        <v/>
      </c>
      <c r="V422" s="58" t="str" cm="1">
        <f t="array" ref="V422">IFERROR(
IF(OR(V$11="",$H422=""),"",
SUMIFS(収穫記録!$P:$P,収穫記録!$D:$D,V$11,収穫記録!$I:$I,$I$5,収穫記録!$J:$J,$I$6,収穫記録!$F:$F,$H422,収穫記録!$B:$B,"&gt;="&amp;$I$3,収穫記録!$B:$B,"&lt;="&amp;$I$4)
/_xlfn.UNIQUE(_xlfn._xlws.FILTER($G:$G,$F:$F=$I$7))
/IF($I$8="総計",1,$J422/10)
),0)</f>
        <v/>
      </c>
      <c r="W422" s="58" t="str" cm="1">
        <f t="array" ref="W422">IFERROR(
IF(OR(W$11="",$H422=""),"",
SUMIFS(収穫記録!$P:$P,収穫記録!$D:$D,W$11,収穫記録!$I:$I,$I$5,収穫記録!$J:$J,$I$6,収穫記録!$F:$F,$H422,収穫記録!$B:$B,"&gt;="&amp;$I$3,収穫記録!$B:$B,"&lt;="&amp;$I$4)
/_xlfn.UNIQUE(_xlfn._xlws.FILTER($G:$G,$F:$F=$I$7))
/IF($I$8="総計",1,$J422/10)
),0)</f>
        <v/>
      </c>
    </row>
    <row r="423" spans="8:23">
      <c r="H423" s="27"/>
      <c r="I423" s="30"/>
      <c r="J423" s="57"/>
      <c r="K423" s="46" t="str">
        <f t="shared" si="6"/>
        <v/>
      </c>
      <c r="L423" s="47" cm="1">
        <f t="array" ref="L423">IFERROR(
IF(OR(L$11="",$H423=""),"",
SUMIFS(収穫記録!$P:$P,収穫記録!$D:$D,L$11,収穫記録!$I:$I,$I$5,収穫記録!$J:$J,$I$6,収穫記録!$F:$F,$H423,収穫記録!$B:$B,"&gt;="&amp;$I$3,収穫記録!$B:$B,"&lt;="&amp;$I$4)
/_xlfn.UNIQUE(_xlfn._xlws.FILTER($G:$G,$F:$F=$I$7))
/IF($I$8="総計",1,$J423/10)
),0)</f>
        <v>0</v>
      </c>
      <c r="M423" s="58" t="str" cm="1">
        <f t="array" ref="M423">IFERROR(
IF(OR(M$11="",$H423=""),"",
SUMIFS(収穫記録!$P:$P,収穫記録!$D:$D,M$11,収穫記録!$I:$I,$I$5,収穫記録!$J:$J,$I$6,収穫記録!$F:$F,$H423,収穫記録!$B:$B,"&gt;="&amp;$I$3,収穫記録!$B:$B,"&lt;="&amp;$I$4)
/_xlfn.UNIQUE(_xlfn._xlws.FILTER($G:$G,$F:$F=$I$7))
/IF($I$8="総計",1,$J423/10)
),0)</f>
        <v/>
      </c>
      <c r="N423" s="58" t="str" cm="1">
        <f t="array" ref="N423">IFERROR(
IF(OR(N$11="",$H423=""),"",
SUMIFS(収穫記録!$P:$P,収穫記録!$D:$D,N$11,収穫記録!$I:$I,$I$5,収穫記録!$J:$J,$I$6,収穫記録!$F:$F,$H423,収穫記録!$B:$B,"&gt;="&amp;$I$3,収穫記録!$B:$B,"&lt;="&amp;$I$4)
/_xlfn.UNIQUE(_xlfn._xlws.FILTER($G:$G,$F:$F=$I$7))
/IF($I$8="総計",1,$J423/10)
),0)</f>
        <v/>
      </c>
      <c r="O423" s="58" t="str" cm="1">
        <f t="array" ref="O423">IFERROR(
IF(OR(O$11="",$H423=""),"",
SUMIFS(収穫記録!$P:$P,収穫記録!$D:$D,O$11,収穫記録!$I:$I,$I$5,収穫記録!$J:$J,$I$6,収穫記録!$F:$F,$H423,収穫記録!$B:$B,"&gt;="&amp;$I$3,収穫記録!$B:$B,"&lt;="&amp;$I$4)
/_xlfn.UNIQUE(_xlfn._xlws.FILTER($G:$G,$F:$F=$I$7))
/IF($I$8="総計",1,$J423/10)
),0)</f>
        <v/>
      </c>
      <c r="P423" s="58" t="str" cm="1">
        <f t="array" ref="P423">IFERROR(
IF(OR(P$11="",$H423=""),"",
SUMIFS(収穫記録!$P:$P,収穫記録!$D:$D,P$11,収穫記録!$I:$I,$I$5,収穫記録!$J:$J,$I$6,収穫記録!$F:$F,$H423,収穫記録!$B:$B,"&gt;="&amp;$I$3,収穫記録!$B:$B,"&lt;="&amp;$I$4)
/_xlfn.UNIQUE(_xlfn._xlws.FILTER($G:$G,$F:$F=$I$7))
/IF($I$8="総計",1,$J423/10)
),0)</f>
        <v/>
      </c>
      <c r="Q423" s="58" t="str" cm="1">
        <f t="array" ref="Q423">IFERROR(
IF(OR(Q$11="",$H423=""),"",
SUMIFS(収穫記録!$P:$P,収穫記録!$D:$D,Q$11,収穫記録!$I:$I,$I$5,収穫記録!$J:$J,$I$6,収穫記録!$F:$F,$H423,収穫記録!$B:$B,"&gt;="&amp;$I$3,収穫記録!$B:$B,"&lt;="&amp;$I$4)
/_xlfn.UNIQUE(_xlfn._xlws.FILTER($G:$G,$F:$F=$I$7))
/IF($I$8="総計",1,$J423/10)
),0)</f>
        <v/>
      </c>
      <c r="R423" s="58" t="str" cm="1">
        <f t="array" ref="R423">IFERROR(
IF(OR(R$11="",$H423=""),"",
SUMIFS(収穫記録!$P:$P,収穫記録!$D:$D,R$11,収穫記録!$I:$I,$I$5,収穫記録!$J:$J,$I$6,収穫記録!$F:$F,$H423,収穫記録!$B:$B,"&gt;="&amp;$I$3,収穫記録!$B:$B,"&lt;="&amp;$I$4)
/_xlfn.UNIQUE(_xlfn._xlws.FILTER($G:$G,$F:$F=$I$7))
/IF($I$8="総計",1,$J423/10)
),0)</f>
        <v/>
      </c>
      <c r="S423" s="58" t="str" cm="1">
        <f t="array" ref="S423">IFERROR(
IF(OR(S$11="",$H423=""),"",
SUMIFS(収穫記録!$P:$P,収穫記録!$D:$D,S$11,収穫記録!$I:$I,$I$5,収穫記録!$J:$J,$I$6,収穫記録!$F:$F,$H423,収穫記録!$B:$B,"&gt;="&amp;$I$3,収穫記録!$B:$B,"&lt;="&amp;$I$4)
/_xlfn.UNIQUE(_xlfn._xlws.FILTER($G:$G,$F:$F=$I$7))
/IF($I$8="総計",1,$J423/10)
),0)</f>
        <v/>
      </c>
      <c r="T423" s="58" t="str" cm="1">
        <f t="array" ref="T423">IFERROR(
IF(OR(T$11="",$H423=""),"",
SUMIFS(収穫記録!$P:$P,収穫記録!$D:$D,T$11,収穫記録!$I:$I,$I$5,収穫記録!$J:$J,$I$6,収穫記録!$F:$F,$H423,収穫記録!$B:$B,"&gt;="&amp;$I$3,収穫記録!$B:$B,"&lt;="&amp;$I$4)
/_xlfn.UNIQUE(_xlfn._xlws.FILTER($G:$G,$F:$F=$I$7))
/IF($I$8="総計",1,$J423/10)
),0)</f>
        <v/>
      </c>
      <c r="U423" s="58" t="str" cm="1">
        <f t="array" ref="U423">IFERROR(
IF(OR(U$11="",$H423=""),"",
SUMIFS(収穫記録!$P:$P,収穫記録!$D:$D,U$11,収穫記録!$I:$I,$I$5,収穫記録!$J:$J,$I$6,収穫記録!$F:$F,$H423,収穫記録!$B:$B,"&gt;="&amp;$I$3,収穫記録!$B:$B,"&lt;="&amp;$I$4)
/_xlfn.UNIQUE(_xlfn._xlws.FILTER($G:$G,$F:$F=$I$7))
/IF($I$8="総計",1,$J423/10)
),0)</f>
        <v/>
      </c>
      <c r="V423" s="58" t="str" cm="1">
        <f t="array" ref="V423">IFERROR(
IF(OR(V$11="",$H423=""),"",
SUMIFS(収穫記録!$P:$P,収穫記録!$D:$D,V$11,収穫記録!$I:$I,$I$5,収穫記録!$J:$J,$I$6,収穫記録!$F:$F,$H423,収穫記録!$B:$B,"&gt;="&amp;$I$3,収穫記録!$B:$B,"&lt;="&amp;$I$4)
/_xlfn.UNIQUE(_xlfn._xlws.FILTER($G:$G,$F:$F=$I$7))
/IF($I$8="総計",1,$J423/10)
),0)</f>
        <v/>
      </c>
      <c r="W423" s="58" t="str" cm="1">
        <f t="array" ref="W423">IFERROR(
IF(OR(W$11="",$H423=""),"",
SUMIFS(収穫記録!$P:$P,収穫記録!$D:$D,W$11,収穫記録!$I:$I,$I$5,収穫記録!$J:$J,$I$6,収穫記録!$F:$F,$H423,収穫記録!$B:$B,"&gt;="&amp;$I$3,収穫記録!$B:$B,"&lt;="&amp;$I$4)
/_xlfn.UNIQUE(_xlfn._xlws.FILTER($G:$G,$F:$F=$I$7))
/IF($I$8="総計",1,$J423/10)
),0)</f>
        <v/>
      </c>
    </row>
    <row r="424" spans="8:23">
      <c r="H424" s="27"/>
      <c r="I424" s="30"/>
      <c r="J424" s="57"/>
      <c r="K424" s="46" t="str">
        <f t="shared" si="6"/>
        <v/>
      </c>
      <c r="L424" s="47" cm="1">
        <f t="array" ref="L424">IFERROR(
IF(OR(L$11="",$H424=""),"",
SUMIFS(収穫記録!$P:$P,収穫記録!$D:$D,L$11,収穫記録!$I:$I,$I$5,収穫記録!$J:$J,$I$6,収穫記録!$F:$F,$H424,収穫記録!$B:$B,"&gt;="&amp;$I$3,収穫記録!$B:$B,"&lt;="&amp;$I$4)
/_xlfn.UNIQUE(_xlfn._xlws.FILTER($G:$G,$F:$F=$I$7))
/IF($I$8="総計",1,$J424/10)
),0)</f>
        <v>0</v>
      </c>
      <c r="M424" s="58" t="str" cm="1">
        <f t="array" ref="M424">IFERROR(
IF(OR(M$11="",$H424=""),"",
SUMIFS(収穫記録!$P:$P,収穫記録!$D:$D,M$11,収穫記録!$I:$I,$I$5,収穫記録!$J:$J,$I$6,収穫記録!$F:$F,$H424,収穫記録!$B:$B,"&gt;="&amp;$I$3,収穫記録!$B:$B,"&lt;="&amp;$I$4)
/_xlfn.UNIQUE(_xlfn._xlws.FILTER($G:$G,$F:$F=$I$7))
/IF($I$8="総計",1,$J424/10)
),0)</f>
        <v/>
      </c>
      <c r="N424" s="58" t="str" cm="1">
        <f t="array" ref="N424">IFERROR(
IF(OR(N$11="",$H424=""),"",
SUMIFS(収穫記録!$P:$P,収穫記録!$D:$D,N$11,収穫記録!$I:$I,$I$5,収穫記録!$J:$J,$I$6,収穫記録!$F:$F,$H424,収穫記録!$B:$B,"&gt;="&amp;$I$3,収穫記録!$B:$B,"&lt;="&amp;$I$4)
/_xlfn.UNIQUE(_xlfn._xlws.FILTER($G:$G,$F:$F=$I$7))
/IF($I$8="総計",1,$J424/10)
),0)</f>
        <v/>
      </c>
      <c r="O424" s="58" t="str" cm="1">
        <f t="array" ref="O424">IFERROR(
IF(OR(O$11="",$H424=""),"",
SUMIFS(収穫記録!$P:$P,収穫記録!$D:$D,O$11,収穫記録!$I:$I,$I$5,収穫記録!$J:$J,$I$6,収穫記録!$F:$F,$H424,収穫記録!$B:$B,"&gt;="&amp;$I$3,収穫記録!$B:$B,"&lt;="&amp;$I$4)
/_xlfn.UNIQUE(_xlfn._xlws.FILTER($G:$G,$F:$F=$I$7))
/IF($I$8="総計",1,$J424/10)
),0)</f>
        <v/>
      </c>
      <c r="P424" s="58" t="str" cm="1">
        <f t="array" ref="P424">IFERROR(
IF(OR(P$11="",$H424=""),"",
SUMIFS(収穫記録!$P:$P,収穫記録!$D:$D,P$11,収穫記録!$I:$I,$I$5,収穫記録!$J:$J,$I$6,収穫記録!$F:$F,$H424,収穫記録!$B:$B,"&gt;="&amp;$I$3,収穫記録!$B:$B,"&lt;="&amp;$I$4)
/_xlfn.UNIQUE(_xlfn._xlws.FILTER($G:$G,$F:$F=$I$7))
/IF($I$8="総計",1,$J424/10)
),0)</f>
        <v/>
      </c>
      <c r="Q424" s="58" t="str" cm="1">
        <f t="array" ref="Q424">IFERROR(
IF(OR(Q$11="",$H424=""),"",
SUMIFS(収穫記録!$P:$P,収穫記録!$D:$D,Q$11,収穫記録!$I:$I,$I$5,収穫記録!$J:$J,$I$6,収穫記録!$F:$F,$H424,収穫記録!$B:$B,"&gt;="&amp;$I$3,収穫記録!$B:$B,"&lt;="&amp;$I$4)
/_xlfn.UNIQUE(_xlfn._xlws.FILTER($G:$G,$F:$F=$I$7))
/IF($I$8="総計",1,$J424/10)
),0)</f>
        <v/>
      </c>
      <c r="R424" s="58" t="str" cm="1">
        <f t="array" ref="R424">IFERROR(
IF(OR(R$11="",$H424=""),"",
SUMIFS(収穫記録!$P:$P,収穫記録!$D:$D,R$11,収穫記録!$I:$I,$I$5,収穫記録!$J:$J,$I$6,収穫記録!$F:$F,$H424,収穫記録!$B:$B,"&gt;="&amp;$I$3,収穫記録!$B:$B,"&lt;="&amp;$I$4)
/_xlfn.UNIQUE(_xlfn._xlws.FILTER($G:$G,$F:$F=$I$7))
/IF($I$8="総計",1,$J424/10)
),0)</f>
        <v/>
      </c>
      <c r="S424" s="58" t="str" cm="1">
        <f t="array" ref="S424">IFERROR(
IF(OR(S$11="",$H424=""),"",
SUMIFS(収穫記録!$P:$P,収穫記録!$D:$D,S$11,収穫記録!$I:$I,$I$5,収穫記録!$J:$J,$I$6,収穫記録!$F:$F,$H424,収穫記録!$B:$B,"&gt;="&amp;$I$3,収穫記録!$B:$B,"&lt;="&amp;$I$4)
/_xlfn.UNIQUE(_xlfn._xlws.FILTER($G:$G,$F:$F=$I$7))
/IF($I$8="総計",1,$J424/10)
),0)</f>
        <v/>
      </c>
      <c r="T424" s="58" t="str" cm="1">
        <f t="array" ref="T424">IFERROR(
IF(OR(T$11="",$H424=""),"",
SUMIFS(収穫記録!$P:$P,収穫記録!$D:$D,T$11,収穫記録!$I:$I,$I$5,収穫記録!$J:$J,$I$6,収穫記録!$F:$F,$H424,収穫記録!$B:$B,"&gt;="&amp;$I$3,収穫記録!$B:$B,"&lt;="&amp;$I$4)
/_xlfn.UNIQUE(_xlfn._xlws.FILTER($G:$G,$F:$F=$I$7))
/IF($I$8="総計",1,$J424/10)
),0)</f>
        <v/>
      </c>
      <c r="U424" s="58" t="str" cm="1">
        <f t="array" ref="U424">IFERROR(
IF(OR(U$11="",$H424=""),"",
SUMIFS(収穫記録!$P:$P,収穫記録!$D:$D,U$11,収穫記録!$I:$I,$I$5,収穫記録!$J:$J,$I$6,収穫記録!$F:$F,$H424,収穫記録!$B:$B,"&gt;="&amp;$I$3,収穫記録!$B:$B,"&lt;="&amp;$I$4)
/_xlfn.UNIQUE(_xlfn._xlws.FILTER($G:$G,$F:$F=$I$7))
/IF($I$8="総計",1,$J424/10)
),0)</f>
        <v/>
      </c>
      <c r="V424" s="58" t="str" cm="1">
        <f t="array" ref="V424">IFERROR(
IF(OR(V$11="",$H424=""),"",
SUMIFS(収穫記録!$P:$P,収穫記録!$D:$D,V$11,収穫記録!$I:$I,$I$5,収穫記録!$J:$J,$I$6,収穫記録!$F:$F,$H424,収穫記録!$B:$B,"&gt;="&amp;$I$3,収穫記録!$B:$B,"&lt;="&amp;$I$4)
/_xlfn.UNIQUE(_xlfn._xlws.FILTER($G:$G,$F:$F=$I$7))
/IF($I$8="総計",1,$J424/10)
),0)</f>
        <v/>
      </c>
      <c r="W424" s="58" t="str" cm="1">
        <f t="array" ref="W424">IFERROR(
IF(OR(W$11="",$H424=""),"",
SUMIFS(収穫記録!$P:$P,収穫記録!$D:$D,W$11,収穫記録!$I:$I,$I$5,収穫記録!$J:$J,$I$6,収穫記録!$F:$F,$H424,収穫記録!$B:$B,"&gt;="&amp;$I$3,収穫記録!$B:$B,"&lt;="&amp;$I$4)
/_xlfn.UNIQUE(_xlfn._xlws.FILTER($G:$G,$F:$F=$I$7))
/IF($I$8="総計",1,$J424/10)
),0)</f>
        <v/>
      </c>
    </row>
    <row r="425" spans="8:23">
      <c r="H425" s="27"/>
      <c r="I425" s="30"/>
      <c r="J425" s="57"/>
      <c r="K425" s="46" t="str">
        <f t="shared" si="6"/>
        <v/>
      </c>
      <c r="L425" s="47" cm="1">
        <f t="array" ref="L425">IFERROR(
IF(OR(L$11="",$H425=""),"",
SUMIFS(収穫記録!$P:$P,収穫記録!$D:$D,L$11,収穫記録!$I:$I,$I$5,収穫記録!$J:$J,$I$6,収穫記録!$F:$F,$H425,収穫記録!$B:$B,"&gt;="&amp;$I$3,収穫記録!$B:$B,"&lt;="&amp;$I$4)
/_xlfn.UNIQUE(_xlfn._xlws.FILTER($G:$G,$F:$F=$I$7))
/IF($I$8="総計",1,$J425/10)
),0)</f>
        <v>0</v>
      </c>
      <c r="M425" s="58" t="str" cm="1">
        <f t="array" ref="M425">IFERROR(
IF(OR(M$11="",$H425=""),"",
SUMIFS(収穫記録!$P:$P,収穫記録!$D:$D,M$11,収穫記録!$I:$I,$I$5,収穫記録!$J:$J,$I$6,収穫記録!$F:$F,$H425,収穫記録!$B:$B,"&gt;="&amp;$I$3,収穫記録!$B:$B,"&lt;="&amp;$I$4)
/_xlfn.UNIQUE(_xlfn._xlws.FILTER($G:$G,$F:$F=$I$7))
/IF($I$8="総計",1,$J425/10)
),0)</f>
        <v/>
      </c>
      <c r="N425" s="58" t="str" cm="1">
        <f t="array" ref="N425">IFERROR(
IF(OR(N$11="",$H425=""),"",
SUMIFS(収穫記録!$P:$P,収穫記録!$D:$D,N$11,収穫記録!$I:$I,$I$5,収穫記録!$J:$J,$I$6,収穫記録!$F:$F,$H425,収穫記録!$B:$B,"&gt;="&amp;$I$3,収穫記録!$B:$B,"&lt;="&amp;$I$4)
/_xlfn.UNIQUE(_xlfn._xlws.FILTER($G:$G,$F:$F=$I$7))
/IF($I$8="総計",1,$J425/10)
),0)</f>
        <v/>
      </c>
      <c r="O425" s="58" t="str" cm="1">
        <f t="array" ref="O425">IFERROR(
IF(OR(O$11="",$H425=""),"",
SUMIFS(収穫記録!$P:$P,収穫記録!$D:$D,O$11,収穫記録!$I:$I,$I$5,収穫記録!$J:$J,$I$6,収穫記録!$F:$F,$H425,収穫記録!$B:$B,"&gt;="&amp;$I$3,収穫記録!$B:$B,"&lt;="&amp;$I$4)
/_xlfn.UNIQUE(_xlfn._xlws.FILTER($G:$G,$F:$F=$I$7))
/IF($I$8="総計",1,$J425/10)
),0)</f>
        <v/>
      </c>
      <c r="P425" s="58" t="str" cm="1">
        <f t="array" ref="P425">IFERROR(
IF(OR(P$11="",$H425=""),"",
SUMIFS(収穫記録!$P:$P,収穫記録!$D:$D,P$11,収穫記録!$I:$I,$I$5,収穫記録!$J:$J,$I$6,収穫記録!$F:$F,$H425,収穫記録!$B:$B,"&gt;="&amp;$I$3,収穫記録!$B:$B,"&lt;="&amp;$I$4)
/_xlfn.UNIQUE(_xlfn._xlws.FILTER($G:$G,$F:$F=$I$7))
/IF($I$8="総計",1,$J425/10)
),0)</f>
        <v/>
      </c>
      <c r="Q425" s="58" t="str" cm="1">
        <f t="array" ref="Q425">IFERROR(
IF(OR(Q$11="",$H425=""),"",
SUMIFS(収穫記録!$P:$P,収穫記録!$D:$D,Q$11,収穫記録!$I:$I,$I$5,収穫記録!$J:$J,$I$6,収穫記録!$F:$F,$H425,収穫記録!$B:$B,"&gt;="&amp;$I$3,収穫記録!$B:$B,"&lt;="&amp;$I$4)
/_xlfn.UNIQUE(_xlfn._xlws.FILTER($G:$G,$F:$F=$I$7))
/IF($I$8="総計",1,$J425/10)
),0)</f>
        <v/>
      </c>
      <c r="R425" s="58" t="str" cm="1">
        <f t="array" ref="R425">IFERROR(
IF(OR(R$11="",$H425=""),"",
SUMIFS(収穫記録!$P:$P,収穫記録!$D:$D,R$11,収穫記録!$I:$I,$I$5,収穫記録!$J:$J,$I$6,収穫記録!$F:$F,$H425,収穫記録!$B:$B,"&gt;="&amp;$I$3,収穫記録!$B:$B,"&lt;="&amp;$I$4)
/_xlfn.UNIQUE(_xlfn._xlws.FILTER($G:$G,$F:$F=$I$7))
/IF($I$8="総計",1,$J425/10)
),0)</f>
        <v/>
      </c>
      <c r="S425" s="58" t="str" cm="1">
        <f t="array" ref="S425">IFERROR(
IF(OR(S$11="",$H425=""),"",
SUMIFS(収穫記録!$P:$P,収穫記録!$D:$D,S$11,収穫記録!$I:$I,$I$5,収穫記録!$J:$J,$I$6,収穫記録!$F:$F,$H425,収穫記録!$B:$B,"&gt;="&amp;$I$3,収穫記録!$B:$B,"&lt;="&amp;$I$4)
/_xlfn.UNIQUE(_xlfn._xlws.FILTER($G:$G,$F:$F=$I$7))
/IF($I$8="総計",1,$J425/10)
),0)</f>
        <v/>
      </c>
      <c r="T425" s="58" t="str" cm="1">
        <f t="array" ref="T425">IFERROR(
IF(OR(T$11="",$H425=""),"",
SUMIFS(収穫記録!$P:$P,収穫記録!$D:$D,T$11,収穫記録!$I:$I,$I$5,収穫記録!$J:$J,$I$6,収穫記録!$F:$F,$H425,収穫記録!$B:$B,"&gt;="&amp;$I$3,収穫記録!$B:$B,"&lt;="&amp;$I$4)
/_xlfn.UNIQUE(_xlfn._xlws.FILTER($G:$G,$F:$F=$I$7))
/IF($I$8="総計",1,$J425/10)
),0)</f>
        <v/>
      </c>
      <c r="U425" s="58" t="str" cm="1">
        <f t="array" ref="U425">IFERROR(
IF(OR(U$11="",$H425=""),"",
SUMIFS(収穫記録!$P:$P,収穫記録!$D:$D,U$11,収穫記録!$I:$I,$I$5,収穫記録!$J:$J,$I$6,収穫記録!$F:$F,$H425,収穫記録!$B:$B,"&gt;="&amp;$I$3,収穫記録!$B:$B,"&lt;="&amp;$I$4)
/_xlfn.UNIQUE(_xlfn._xlws.FILTER($G:$G,$F:$F=$I$7))
/IF($I$8="総計",1,$J425/10)
),0)</f>
        <v/>
      </c>
      <c r="V425" s="58" t="str" cm="1">
        <f t="array" ref="V425">IFERROR(
IF(OR(V$11="",$H425=""),"",
SUMIFS(収穫記録!$P:$P,収穫記録!$D:$D,V$11,収穫記録!$I:$I,$I$5,収穫記録!$J:$J,$I$6,収穫記録!$F:$F,$H425,収穫記録!$B:$B,"&gt;="&amp;$I$3,収穫記録!$B:$B,"&lt;="&amp;$I$4)
/_xlfn.UNIQUE(_xlfn._xlws.FILTER($G:$G,$F:$F=$I$7))
/IF($I$8="総計",1,$J425/10)
),0)</f>
        <v/>
      </c>
      <c r="W425" s="58" t="str" cm="1">
        <f t="array" ref="W425">IFERROR(
IF(OR(W$11="",$H425=""),"",
SUMIFS(収穫記録!$P:$P,収穫記録!$D:$D,W$11,収穫記録!$I:$I,$I$5,収穫記録!$J:$J,$I$6,収穫記録!$F:$F,$H425,収穫記録!$B:$B,"&gt;="&amp;$I$3,収穫記録!$B:$B,"&lt;="&amp;$I$4)
/_xlfn.UNIQUE(_xlfn._xlws.FILTER($G:$G,$F:$F=$I$7))
/IF($I$8="総計",1,$J425/10)
),0)</f>
        <v/>
      </c>
    </row>
    <row r="426" spans="8:23">
      <c r="H426" s="27"/>
      <c r="I426" s="30"/>
      <c r="J426" s="57"/>
      <c r="K426" s="46" t="str">
        <f t="shared" si="6"/>
        <v/>
      </c>
      <c r="L426" s="47" cm="1">
        <f t="array" ref="L426">IFERROR(
IF(OR(L$11="",$H426=""),"",
SUMIFS(収穫記録!$P:$P,収穫記録!$D:$D,L$11,収穫記録!$I:$I,$I$5,収穫記録!$J:$J,$I$6,収穫記録!$F:$F,$H426,収穫記録!$B:$B,"&gt;="&amp;$I$3,収穫記録!$B:$B,"&lt;="&amp;$I$4)
/_xlfn.UNIQUE(_xlfn._xlws.FILTER($G:$G,$F:$F=$I$7))
/IF($I$8="総計",1,$J426/10)
),0)</f>
        <v>0</v>
      </c>
      <c r="M426" s="58" t="str" cm="1">
        <f t="array" ref="M426">IFERROR(
IF(OR(M$11="",$H426=""),"",
SUMIFS(収穫記録!$P:$P,収穫記録!$D:$D,M$11,収穫記録!$I:$I,$I$5,収穫記録!$J:$J,$I$6,収穫記録!$F:$F,$H426,収穫記録!$B:$B,"&gt;="&amp;$I$3,収穫記録!$B:$B,"&lt;="&amp;$I$4)
/_xlfn.UNIQUE(_xlfn._xlws.FILTER($G:$G,$F:$F=$I$7))
/IF($I$8="総計",1,$J426/10)
),0)</f>
        <v/>
      </c>
      <c r="N426" s="58" t="str" cm="1">
        <f t="array" ref="N426">IFERROR(
IF(OR(N$11="",$H426=""),"",
SUMIFS(収穫記録!$P:$P,収穫記録!$D:$D,N$11,収穫記録!$I:$I,$I$5,収穫記録!$J:$J,$I$6,収穫記録!$F:$F,$H426,収穫記録!$B:$B,"&gt;="&amp;$I$3,収穫記録!$B:$B,"&lt;="&amp;$I$4)
/_xlfn.UNIQUE(_xlfn._xlws.FILTER($G:$G,$F:$F=$I$7))
/IF($I$8="総計",1,$J426/10)
),0)</f>
        <v/>
      </c>
      <c r="O426" s="58" t="str" cm="1">
        <f t="array" ref="O426">IFERROR(
IF(OR(O$11="",$H426=""),"",
SUMIFS(収穫記録!$P:$P,収穫記録!$D:$D,O$11,収穫記録!$I:$I,$I$5,収穫記録!$J:$J,$I$6,収穫記録!$F:$F,$H426,収穫記録!$B:$B,"&gt;="&amp;$I$3,収穫記録!$B:$B,"&lt;="&amp;$I$4)
/_xlfn.UNIQUE(_xlfn._xlws.FILTER($G:$G,$F:$F=$I$7))
/IF($I$8="総計",1,$J426/10)
),0)</f>
        <v/>
      </c>
      <c r="P426" s="58" t="str" cm="1">
        <f t="array" ref="P426">IFERROR(
IF(OR(P$11="",$H426=""),"",
SUMIFS(収穫記録!$P:$P,収穫記録!$D:$D,P$11,収穫記録!$I:$I,$I$5,収穫記録!$J:$J,$I$6,収穫記録!$F:$F,$H426,収穫記録!$B:$B,"&gt;="&amp;$I$3,収穫記録!$B:$B,"&lt;="&amp;$I$4)
/_xlfn.UNIQUE(_xlfn._xlws.FILTER($G:$G,$F:$F=$I$7))
/IF($I$8="総計",1,$J426/10)
),0)</f>
        <v/>
      </c>
      <c r="Q426" s="58" t="str" cm="1">
        <f t="array" ref="Q426">IFERROR(
IF(OR(Q$11="",$H426=""),"",
SUMIFS(収穫記録!$P:$P,収穫記録!$D:$D,Q$11,収穫記録!$I:$I,$I$5,収穫記録!$J:$J,$I$6,収穫記録!$F:$F,$H426,収穫記録!$B:$B,"&gt;="&amp;$I$3,収穫記録!$B:$B,"&lt;="&amp;$I$4)
/_xlfn.UNIQUE(_xlfn._xlws.FILTER($G:$G,$F:$F=$I$7))
/IF($I$8="総計",1,$J426/10)
),0)</f>
        <v/>
      </c>
      <c r="R426" s="58" t="str" cm="1">
        <f t="array" ref="R426">IFERROR(
IF(OR(R$11="",$H426=""),"",
SUMIFS(収穫記録!$P:$P,収穫記録!$D:$D,R$11,収穫記録!$I:$I,$I$5,収穫記録!$J:$J,$I$6,収穫記録!$F:$F,$H426,収穫記録!$B:$B,"&gt;="&amp;$I$3,収穫記録!$B:$B,"&lt;="&amp;$I$4)
/_xlfn.UNIQUE(_xlfn._xlws.FILTER($G:$G,$F:$F=$I$7))
/IF($I$8="総計",1,$J426/10)
),0)</f>
        <v/>
      </c>
      <c r="S426" s="58" t="str" cm="1">
        <f t="array" ref="S426">IFERROR(
IF(OR(S$11="",$H426=""),"",
SUMIFS(収穫記録!$P:$P,収穫記録!$D:$D,S$11,収穫記録!$I:$I,$I$5,収穫記録!$J:$J,$I$6,収穫記録!$F:$F,$H426,収穫記録!$B:$B,"&gt;="&amp;$I$3,収穫記録!$B:$B,"&lt;="&amp;$I$4)
/_xlfn.UNIQUE(_xlfn._xlws.FILTER($G:$G,$F:$F=$I$7))
/IF($I$8="総計",1,$J426/10)
),0)</f>
        <v/>
      </c>
      <c r="T426" s="58" t="str" cm="1">
        <f t="array" ref="T426">IFERROR(
IF(OR(T$11="",$H426=""),"",
SUMIFS(収穫記録!$P:$P,収穫記録!$D:$D,T$11,収穫記録!$I:$I,$I$5,収穫記録!$J:$J,$I$6,収穫記録!$F:$F,$H426,収穫記録!$B:$B,"&gt;="&amp;$I$3,収穫記録!$B:$B,"&lt;="&amp;$I$4)
/_xlfn.UNIQUE(_xlfn._xlws.FILTER($G:$G,$F:$F=$I$7))
/IF($I$8="総計",1,$J426/10)
),0)</f>
        <v/>
      </c>
      <c r="U426" s="58" t="str" cm="1">
        <f t="array" ref="U426">IFERROR(
IF(OR(U$11="",$H426=""),"",
SUMIFS(収穫記録!$P:$P,収穫記録!$D:$D,U$11,収穫記録!$I:$I,$I$5,収穫記録!$J:$J,$I$6,収穫記録!$F:$F,$H426,収穫記録!$B:$B,"&gt;="&amp;$I$3,収穫記録!$B:$B,"&lt;="&amp;$I$4)
/_xlfn.UNIQUE(_xlfn._xlws.FILTER($G:$G,$F:$F=$I$7))
/IF($I$8="総計",1,$J426/10)
),0)</f>
        <v/>
      </c>
      <c r="V426" s="58" t="str" cm="1">
        <f t="array" ref="V426">IFERROR(
IF(OR(V$11="",$H426=""),"",
SUMIFS(収穫記録!$P:$P,収穫記録!$D:$D,V$11,収穫記録!$I:$I,$I$5,収穫記録!$J:$J,$I$6,収穫記録!$F:$F,$H426,収穫記録!$B:$B,"&gt;="&amp;$I$3,収穫記録!$B:$B,"&lt;="&amp;$I$4)
/_xlfn.UNIQUE(_xlfn._xlws.FILTER($G:$G,$F:$F=$I$7))
/IF($I$8="総計",1,$J426/10)
),0)</f>
        <v/>
      </c>
      <c r="W426" s="58" t="str" cm="1">
        <f t="array" ref="W426">IFERROR(
IF(OR(W$11="",$H426=""),"",
SUMIFS(収穫記録!$P:$P,収穫記録!$D:$D,W$11,収穫記録!$I:$I,$I$5,収穫記録!$J:$J,$I$6,収穫記録!$F:$F,$H426,収穫記録!$B:$B,"&gt;="&amp;$I$3,収穫記録!$B:$B,"&lt;="&amp;$I$4)
/_xlfn.UNIQUE(_xlfn._xlws.FILTER($G:$G,$F:$F=$I$7))
/IF($I$8="総計",1,$J426/10)
),0)</f>
        <v/>
      </c>
    </row>
    <row r="427" spans="8:23">
      <c r="H427" s="27"/>
      <c r="I427" s="30"/>
      <c r="J427" s="57"/>
      <c r="K427" s="46" t="str">
        <f t="shared" si="6"/>
        <v/>
      </c>
      <c r="L427" s="47" cm="1">
        <f t="array" ref="L427">IFERROR(
IF(OR(L$11="",$H427=""),"",
SUMIFS(収穫記録!$P:$P,収穫記録!$D:$D,L$11,収穫記録!$I:$I,$I$5,収穫記録!$J:$J,$I$6,収穫記録!$F:$F,$H427,収穫記録!$B:$B,"&gt;="&amp;$I$3,収穫記録!$B:$B,"&lt;="&amp;$I$4)
/_xlfn.UNIQUE(_xlfn._xlws.FILTER($G:$G,$F:$F=$I$7))
/IF($I$8="総計",1,$J427/10)
),0)</f>
        <v>0</v>
      </c>
      <c r="M427" s="58" t="str" cm="1">
        <f t="array" ref="M427">IFERROR(
IF(OR(M$11="",$H427=""),"",
SUMIFS(収穫記録!$P:$P,収穫記録!$D:$D,M$11,収穫記録!$I:$I,$I$5,収穫記録!$J:$J,$I$6,収穫記録!$F:$F,$H427,収穫記録!$B:$B,"&gt;="&amp;$I$3,収穫記録!$B:$B,"&lt;="&amp;$I$4)
/_xlfn.UNIQUE(_xlfn._xlws.FILTER($G:$G,$F:$F=$I$7))
/IF($I$8="総計",1,$J427/10)
),0)</f>
        <v/>
      </c>
      <c r="N427" s="58" t="str" cm="1">
        <f t="array" ref="N427">IFERROR(
IF(OR(N$11="",$H427=""),"",
SUMIFS(収穫記録!$P:$P,収穫記録!$D:$D,N$11,収穫記録!$I:$I,$I$5,収穫記録!$J:$J,$I$6,収穫記録!$F:$F,$H427,収穫記録!$B:$B,"&gt;="&amp;$I$3,収穫記録!$B:$B,"&lt;="&amp;$I$4)
/_xlfn.UNIQUE(_xlfn._xlws.FILTER($G:$G,$F:$F=$I$7))
/IF($I$8="総計",1,$J427/10)
),0)</f>
        <v/>
      </c>
      <c r="O427" s="58" t="str" cm="1">
        <f t="array" ref="O427">IFERROR(
IF(OR(O$11="",$H427=""),"",
SUMIFS(収穫記録!$P:$P,収穫記録!$D:$D,O$11,収穫記録!$I:$I,$I$5,収穫記録!$J:$J,$I$6,収穫記録!$F:$F,$H427,収穫記録!$B:$B,"&gt;="&amp;$I$3,収穫記録!$B:$B,"&lt;="&amp;$I$4)
/_xlfn.UNIQUE(_xlfn._xlws.FILTER($G:$G,$F:$F=$I$7))
/IF($I$8="総計",1,$J427/10)
),0)</f>
        <v/>
      </c>
      <c r="P427" s="58" t="str" cm="1">
        <f t="array" ref="P427">IFERROR(
IF(OR(P$11="",$H427=""),"",
SUMIFS(収穫記録!$P:$P,収穫記録!$D:$D,P$11,収穫記録!$I:$I,$I$5,収穫記録!$J:$J,$I$6,収穫記録!$F:$F,$H427,収穫記録!$B:$B,"&gt;="&amp;$I$3,収穫記録!$B:$B,"&lt;="&amp;$I$4)
/_xlfn.UNIQUE(_xlfn._xlws.FILTER($G:$G,$F:$F=$I$7))
/IF($I$8="総計",1,$J427/10)
),0)</f>
        <v/>
      </c>
      <c r="Q427" s="58" t="str" cm="1">
        <f t="array" ref="Q427">IFERROR(
IF(OR(Q$11="",$H427=""),"",
SUMIFS(収穫記録!$P:$P,収穫記録!$D:$D,Q$11,収穫記録!$I:$I,$I$5,収穫記録!$J:$J,$I$6,収穫記録!$F:$F,$H427,収穫記録!$B:$B,"&gt;="&amp;$I$3,収穫記録!$B:$B,"&lt;="&amp;$I$4)
/_xlfn.UNIQUE(_xlfn._xlws.FILTER($G:$G,$F:$F=$I$7))
/IF($I$8="総計",1,$J427/10)
),0)</f>
        <v/>
      </c>
      <c r="R427" s="58" t="str" cm="1">
        <f t="array" ref="R427">IFERROR(
IF(OR(R$11="",$H427=""),"",
SUMIFS(収穫記録!$P:$P,収穫記録!$D:$D,R$11,収穫記録!$I:$I,$I$5,収穫記録!$J:$J,$I$6,収穫記録!$F:$F,$H427,収穫記録!$B:$B,"&gt;="&amp;$I$3,収穫記録!$B:$B,"&lt;="&amp;$I$4)
/_xlfn.UNIQUE(_xlfn._xlws.FILTER($G:$G,$F:$F=$I$7))
/IF($I$8="総計",1,$J427/10)
),0)</f>
        <v/>
      </c>
      <c r="S427" s="58" t="str" cm="1">
        <f t="array" ref="S427">IFERROR(
IF(OR(S$11="",$H427=""),"",
SUMIFS(収穫記録!$P:$P,収穫記録!$D:$D,S$11,収穫記録!$I:$I,$I$5,収穫記録!$J:$J,$I$6,収穫記録!$F:$F,$H427,収穫記録!$B:$B,"&gt;="&amp;$I$3,収穫記録!$B:$B,"&lt;="&amp;$I$4)
/_xlfn.UNIQUE(_xlfn._xlws.FILTER($G:$G,$F:$F=$I$7))
/IF($I$8="総計",1,$J427/10)
),0)</f>
        <v/>
      </c>
      <c r="T427" s="58" t="str" cm="1">
        <f t="array" ref="T427">IFERROR(
IF(OR(T$11="",$H427=""),"",
SUMIFS(収穫記録!$P:$P,収穫記録!$D:$D,T$11,収穫記録!$I:$I,$I$5,収穫記録!$J:$J,$I$6,収穫記録!$F:$F,$H427,収穫記録!$B:$B,"&gt;="&amp;$I$3,収穫記録!$B:$B,"&lt;="&amp;$I$4)
/_xlfn.UNIQUE(_xlfn._xlws.FILTER($G:$G,$F:$F=$I$7))
/IF($I$8="総計",1,$J427/10)
),0)</f>
        <v/>
      </c>
      <c r="U427" s="58" t="str" cm="1">
        <f t="array" ref="U427">IFERROR(
IF(OR(U$11="",$H427=""),"",
SUMIFS(収穫記録!$P:$P,収穫記録!$D:$D,U$11,収穫記録!$I:$I,$I$5,収穫記録!$J:$J,$I$6,収穫記録!$F:$F,$H427,収穫記録!$B:$B,"&gt;="&amp;$I$3,収穫記録!$B:$B,"&lt;="&amp;$I$4)
/_xlfn.UNIQUE(_xlfn._xlws.FILTER($G:$G,$F:$F=$I$7))
/IF($I$8="総計",1,$J427/10)
),0)</f>
        <v/>
      </c>
      <c r="V427" s="58" t="str" cm="1">
        <f t="array" ref="V427">IFERROR(
IF(OR(V$11="",$H427=""),"",
SUMIFS(収穫記録!$P:$P,収穫記録!$D:$D,V$11,収穫記録!$I:$I,$I$5,収穫記録!$J:$J,$I$6,収穫記録!$F:$F,$H427,収穫記録!$B:$B,"&gt;="&amp;$I$3,収穫記録!$B:$B,"&lt;="&amp;$I$4)
/_xlfn.UNIQUE(_xlfn._xlws.FILTER($G:$G,$F:$F=$I$7))
/IF($I$8="総計",1,$J427/10)
),0)</f>
        <v/>
      </c>
      <c r="W427" s="58" t="str" cm="1">
        <f t="array" ref="W427">IFERROR(
IF(OR(W$11="",$H427=""),"",
SUMIFS(収穫記録!$P:$P,収穫記録!$D:$D,W$11,収穫記録!$I:$I,$I$5,収穫記録!$J:$J,$I$6,収穫記録!$F:$F,$H427,収穫記録!$B:$B,"&gt;="&amp;$I$3,収穫記録!$B:$B,"&lt;="&amp;$I$4)
/_xlfn.UNIQUE(_xlfn._xlws.FILTER($G:$G,$F:$F=$I$7))
/IF($I$8="総計",1,$J427/10)
),0)</f>
        <v/>
      </c>
    </row>
    <row r="428" spans="8:23">
      <c r="H428" s="27"/>
      <c r="I428" s="30"/>
      <c r="J428" s="57"/>
      <c r="K428" s="46" t="str">
        <f t="shared" si="6"/>
        <v/>
      </c>
      <c r="L428" s="47" cm="1">
        <f t="array" ref="L428">IFERROR(
IF(OR(L$11="",$H428=""),"",
SUMIFS(収穫記録!$P:$P,収穫記録!$D:$D,L$11,収穫記録!$I:$I,$I$5,収穫記録!$J:$J,$I$6,収穫記録!$F:$F,$H428,収穫記録!$B:$B,"&gt;="&amp;$I$3,収穫記録!$B:$B,"&lt;="&amp;$I$4)
/_xlfn.UNIQUE(_xlfn._xlws.FILTER($G:$G,$F:$F=$I$7))
/IF($I$8="総計",1,$J428/10)
),0)</f>
        <v>0</v>
      </c>
      <c r="M428" s="58" t="str" cm="1">
        <f t="array" ref="M428">IFERROR(
IF(OR(M$11="",$H428=""),"",
SUMIFS(収穫記録!$P:$P,収穫記録!$D:$D,M$11,収穫記録!$I:$I,$I$5,収穫記録!$J:$J,$I$6,収穫記録!$F:$F,$H428,収穫記録!$B:$B,"&gt;="&amp;$I$3,収穫記録!$B:$B,"&lt;="&amp;$I$4)
/_xlfn.UNIQUE(_xlfn._xlws.FILTER($G:$G,$F:$F=$I$7))
/IF($I$8="総計",1,$J428/10)
),0)</f>
        <v/>
      </c>
      <c r="N428" s="58" t="str" cm="1">
        <f t="array" ref="N428">IFERROR(
IF(OR(N$11="",$H428=""),"",
SUMIFS(収穫記録!$P:$P,収穫記録!$D:$D,N$11,収穫記録!$I:$I,$I$5,収穫記録!$J:$J,$I$6,収穫記録!$F:$F,$H428,収穫記録!$B:$B,"&gt;="&amp;$I$3,収穫記録!$B:$B,"&lt;="&amp;$I$4)
/_xlfn.UNIQUE(_xlfn._xlws.FILTER($G:$G,$F:$F=$I$7))
/IF($I$8="総計",1,$J428/10)
),0)</f>
        <v/>
      </c>
      <c r="O428" s="58" t="str" cm="1">
        <f t="array" ref="O428">IFERROR(
IF(OR(O$11="",$H428=""),"",
SUMIFS(収穫記録!$P:$P,収穫記録!$D:$D,O$11,収穫記録!$I:$I,$I$5,収穫記録!$J:$J,$I$6,収穫記録!$F:$F,$H428,収穫記録!$B:$B,"&gt;="&amp;$I$3,収穫記録!$B:$B,"&lt;="&amp;$I$4)
/_xlfn.UNIQUE(_xlfn._xlws.FILTER($G:$G,$F:$F=$I$7))
/IF($I$8="総計",1,$J428/10)
),0)</f>
        <v/>
      </c>
      <c r="P428" s="58" t="str" cm="1">
        <f t="array" ref="P428">IFERROR(
IF(OR(P$11="",$H428=""),"",
SUMIFS(収穫記録!$P:$P,収穫記録!$D:$D,P$11,収穫記録!$I:$I,$I$5,収穫記録!$J:$J,$I$6,収穫記録!$F:$F,$H428,収穫記録!$B:$B,"&gt;="&amp;$I$3,収穫記録!$B:$B,"&lt;="&amp;$I$4)
/_xlfn.UNIQUE(_xlfn._xlws.FILTER($G:$G,$F:$F=$I$7))
/IF($I$8="総計",1,$J428/10)
),0)</f>
        <v/>
      </c>
      <c r="Q428" s="58" t="str" cm="1">
        <f t="array" ref="Q428">IFERROR(
IF(OR(Q$11="",$H428=""),"",
SUMIFS(収穫記録!$P:$P,収穫記録!$D:$D,Q$11,収穫記録!$I:$I,$I$5,収穫記録!$J:$J,$I$6,収穫記録!$F:$F,$H428,収穫記録!$B:$B,"&gt;="&amp;$I$3,収穫記録!$B:$B,"&lt;="&amp;$I$4)
/_xlfn.UNIQUE(_xlfn._xlws.FILTER($G:$G,$F:$F=$I$7))
/IF($I$8="総計",1,$J428/10)
),0)</f>
        <v/>
      </c>
      <c r="R428" s="58" t="str" cm="1">
        <f t="array" ref="R428">IFERROR(
IF(OR(R$11="",$H428=""),"",
SUMIFS(収穫記録!$P:$P,収穫記録!$D:$D,R$11,収穫記録!$I:$I,$I$5,収穫記録!$J:$J,$I$6,収穫記録!$F:$F,$H428,収穫記録!$B:$B,"&gt;="&amp;$I$3,収穫記録!$B:$B,"&lt;="&amp;$I$4)
/_xlfn.UNIQUE(_xlfn._xlws.FILTER($G:$G,$F:$F=$I$7))
/IF($I$8="総計",1,$J428/10)
),0)</f>
        <v/>
      </c>
      <c r="S428" s="58" t="str" cm="1">
        <f t="array" ref="S428">IFERROR(
IF(OR(S$11="",$H428=""),"",
SUMIFS(収穫記録!$P:$P,収穫記録!$D:$D,S$11,収穫記録!$I:$I,$I$5,収穫記録!$J:$J,$I$6,収穫記録!$F:$F,$H428,収穫記録!$B:$B,"&gt;="&amp;$I$3,収穫記録!$B:$B,"&lt;="&amp;$I$4)
/_xlfn.UNIQUE(_xlfn._xlws.FILTER($G:$G,$F:$F=$I$7))
/IF($I$8="総計",1,$J428/10)
),0)</f>
        <v/>
      </c>
      <c r="T428" s="58" t="str" cm="1">
        <f t="array" ref="T428">IFERROR(
IF(OR(T$11="",$H428=""),"",
SUMIFS(収穫記録!$P:$P,収穫記録!$D:$D,T$11,収穫記録!$I:$I,$I$5,収穫記録!$J:$J,$I$6,収穫記録!$F:$F,$H428,収穫記録!$B:$B,"&gt;="&amp;$I$3,収穫記録!$B:$B,"&lt;="&amp;$I$4)
/_xlfn.UNIQUE(_xlfn._xlws.FILTER($G:$G,$F:$F=$I$7))
/IF($I$8="総計",1,$J428/10)
),0)</f>
        <v/>
      </c>
      <c r="U428" s="58" t="str" cm="1">
        <f t="array" ref="U428">IFERROR(
IF(OR(U$11="",$H428=""),"",
SUMIFS(収穫記録!$P:$P,収穫記録!$D:$D,U$11,収穫記録!$I:$I,$I$5,収穫記録!$J:$J,$I$6,収穫記録!$F:$F,$H428,収穫記録!$B:$B,"&gt;="&amp;$I$3,収穫記録!$B:$B,"&lt;="&amp;$I$4)
/_xlfn.UNIQUE(_xlfn._xlws.FILTER($G:$G,$F:$F=$I$7))
/IF($I$8="総計",1,$J428/10)
),0)</f>
        <v/>
      </c>
      <c r="V428" s="58" t="str" cm="1">
        <f t="array" ref="V428">IFERROR(
IF(OR(V$11="",$H428=""),"",
SUMIFS(収穫記録!$P:$P,収穫記録!$D:$D,V$11,収穫記録!$I:$I,$I$5,収穫記録!$J:$J,$I$6,収穫記録!$F:$F,$H428,収穫記録!$B:$B,"&gt;="&amp;$I$3,収穫記録!$B:$B,"&lt;="&amp;$I$4)
/_xlfn.UNIQUE(_xlfn._xlws.FILTER($G:$G,$F:$F=$I$7))
/IF($I$8="総計",1,$J428/10)
),0)</f>
        <v/>
      </c>
      <c r="W428" s="58" t="str" cm="1">
        <f t="array" ref="W428">IFERROR(
IF(OR(W$11="",$H428=""),"",
SUMIFS(収穫記録!$P:$P,収穫記録!$D:$D,W$11,収穫記録!$I:$I,$I$5,収穫記録!$J:$J,$I$6,収穫記録!$F:$F,$H428,収穫記録!$B:$B,"&gt;="&amp;$I$3,収穫記録!$B:$B,"&lt;="&amp;$I$4)
/_xlfn.UNIQUE(_xlfn._xlws.FILTER($G:$G,$F:$F=$I$7))
/IF($I$8="総計",1,$J428/10)
),0)</f>
        <v/>
      </c>
    </row>
    <row r="429" spans="8:23">
      <c r="H429" s="27"/>
      <c r="I429" s="30"/>
      <c r="J429" s="57"/>
      <c r="K429" s="46" t="str">
        <f t="shared" si="6"/>
        <v/>
      </c>
      <c r="L429" s="47" cm="1">
        <f t="array" ref="L429">IFERROR(
IF(OR(L$11="",$H429=""),"",
SUMIFS(収穫記録!$P:$P,収穫記録!$D:$D,L$11,収穫記録!$I:$I,$I$5,収穫記録!$J:$J,$I$6,収穫記録!$F:$F,$H429,収穫記録!$B:$B,"&gt;="&amp;$I$3,収穫記録!$B:$B,"&lt;="&amp;$I$4)
/_xlfn.UNIQUE(_xlfn._xlws.FILTER($G:$G,$F:$F=$I$7))
/IF($I$8="総計",1,$J429/10)
),0)</f>
        <v>0</v>
      </c>
      <c r="M429" s="58" t="str" cm="1">
        <f t="array" ref="M429">IFERROR(
IF(OR(M$11="",$H429=""),"",
SUMIFS(収穫記録!$P:$P,収穫記録!$D:$D,M$11,収穫記録!$I:$I,$I$5,収穫記録!$J:$J,$I$6,収穫記録!$F:$F,$H429,収穫記録!$B:$B,"&gt;="&amp;$I$3,収穫記録!$B:$B,"&lt;="&amp;$I$4)
/_xlfn.UNIQUE(_xlfn._xlws.FILTER($G:$G,$F:$F=$I$7))
/IF($I$8="総計",1,$J429/10)
),0)</f>
        <v/>
      </c>
      <c r="N429" s="58" t="str" cm="1">
        <f t="array" ref="N429">IFERROR(
IF(OR(N$11="",$H429=""),"",
SUMIFS(収穫記録!$P:$P,収穫記録!$D:$D,N$11,収穫記録!$I:$I,$I$5,収穫記録!$J:$J,$I$6,収穫記録!$F:$F,$H429,収穫記録!$B:$B,"&gt;="&amp;$I$3,収穫記録!$B:$B,"&lt;="&amp;$I$4)
/_xlfn.UNIQUE(_xlfn._xlws.FILTER($G:$G,$F:$F=$I$7))
/IF($I$8="総計",1,$J429/10)
),0)</f>
        <v/>
      </c>
      <c r="O429" s="58" t="str" cm="1">
        <f t="array" ref="O429">IFERROR(
IF(OR(O$11="",$H429=""),"",
SUMIFS(収穫記録!$P:$P,収穫記録!$D:$D,O$11,収穫記録!$I:$I,$I$5,収穫記録!$J:$J,$I$6,収穫記録!$F:$F,$H429,収穫記録!$B:$B,"&gt;="&amp;$I$3,収穫記録!$B:$B,"&lt;="&amp;$I$4)
/_xlfn.UNIQUE(_xlfn._xlws.FILTER($G:$G,$F:$F=$I$7))
/IF($I$8="総計",1,$J429/10)
),0)</f>
        <v/>
      </c>
      <c r="P429" s="58" t="str" cm="1">
        <f t="array" ref="P429">IFERROR(
IF(OR(P$11="",$H429=""),"",
SUMIFS(収穫記録!$P:$P,収穫記録!$D:$D,P$11,収穫記録!$I:$I,$I$5,収穫記録!$J:$J,$I$6,収穫記録!$F:$F,$H429,収穫記録!$B:$B,"&gt;="&amp;$I$3,収穫記録!$B:$B,"&lt;="&amp;$I$4)
/_xlfn.UNIQUE(_xlfn._xlws.FILTER($G:$G,$F:$F=$I$7))
/IF($I$8="総計",1,$J429/10)
),0)</f>
        <v/>
      </c>
      <c r="Q429" s="58" t="str" cm="1">
        <f t="array" ref="Q429">IFERROR(
IF(OR(Q$11="",$H429=""),"",
SUMIFS(収穫記録!$P:$P,収穫記録!$D:$D,Q$11,収穫記録!$I:$I,$I$5,収穫記録!$J:$J,$I$6,収穫記録!$F:$F,$H429,収穫記録!$B:$B,"&gt;="&amp;$I$3,収穫記録!$B:$B,"&lt;="&amp;$I$4)
/_xlfn.UNIQUE(_xlfn._xlws.FILTER($G:$G,$F:$F=$I$7))
/IF($I$8="総計",1,$J429/10)
),0)</f>
        <v/>
      </c>
      <c r="R429" s="58" t="str" cm="1">
        <f t="array" ref="R429">IFERROR(
IF(OR(R$11="",$H429=""),"",
SUMIFS(収穫記録!$P:$P,収穫記録!$D:$D,R$11,収穫記録!$I:$I,$I$5,収穫記録!$J:$J,$I$6,収穫記録!$F:$F,$H429,収穫記録!$B:$B,"&gt;="&amp;$I$3,収穫記録!$B:$B,"&lt;="&amp;$I$4)
/_xlfn.UNIQUE(_xlfn._xlws.FILTER($G:$G,$F:$F=$I$7))
/IF($I$8="総計",1,$J429/10)
),0)</f>
        <v/>
      </c>
      <c r="S429" s="58" t="str" cm="1">
        <f t="array" ref="S429">IFERROR(
IF(OR(S$11="",$H429=""),"",
SUMIFS(収穫記録!$P:$P,収穫記録!$D:$D,S$11,収穫記録!$I:$I,$I$5,収穫記録!$J:$J,$I$6,収穫記録!$F:$F,$H429,収穫記録!$B:$B,"&gt;="&amp;$I$3,収穫記録!$B:$B,"&lt;="&amp;$I$4)
/_xlfn.UNIQUE(_xlfn._xlws.FILTER($G:$G,$F:$F=$I$7))
/IF($I$8="総計",1,$J429/10)
),0)</f>
        <v/>
      </c>
      <c r="T429" s="58" t="str" cm="1">
        <f t="array" ref="T429">IFERROR(
IF(OR(T$11="",$H429=""),"",
SUMIFS(収穫記録!$P:$P,収穫記録!$D:$D,T$11,収穫記録!$I:$I,$I$5,収穫記録!$J:$J,$I$6,収穫記録!$F:$F,$H429,収穫記録!$B:$B,"&gt;="&amp;$I$3,収穫記録!$B:$B,"&lt;="&amp;$I$4)
/_xlfn.UNIQUE(_xlfn._xlws.FILTER($G:$G,$F:$F=$I$7))
/IF($I$8="総計",1,$J429/10)
),0)</f>
        <v/>
      </c>
      <c r="U429" s="58" t="str" cm="1">
        <f t="array" ref="U429">IFERROR(
IF(OR(U$11="",$H429=""),"",
SUMIFS(収穫記録!$P:$P,収穫記録!$D:$D,U$11,収穫記録!$I:$I,$I$5,収穫記録!$J:$J,$I$6,収穫記録!$F:$F,$H429,収穫記録!$B:$B,"&gt;="&amp;$I$3,収穫記録!$B:$B,"&lt;="&amp;$I$4)
/_xlfn.UNIQUE(_xlfn._xlws.FILTER($G:$G,$F:$F=$I$7))
/IF($I$8="総計",1,$J429/10)
),0)</f>
        <v/>
      </c>
      <c r="V429" s="58" t="str" cm="1">
        <f t="array" ref="V429">IFERROR(
IF(OR(V$11="",$H429=""),"",
SUMIFS(収穫記録!$P:$P,収穫記録!$D:$D,V$11,収穫記録!$I:$I,$I$5,収穫記録!$J:$J,$I$6,収穫記録!$F:$F,$H429,収穫記録!$B:$B,"&gt;="&amp;$I$3,収穫記録!$B:$B,"&lt;="&amp;$I$4)
/_xlfn.UNIQUE(_xlfn._xlws.FILTER($G:$G,$F:$F=$I$7))
/IF($I$8="総計",1,$J429/10)
),0)</f>
        <v/>
      </c>
      <c r="W429" s="58" t="str" cm="1">
        <f t="array" ref="W429">IFERROR(
IF(OR(W$11="",$H429=""),"",
SUMIFS(収穫記録!$P:$P,収穫記録!$D:$D,W$11,収穫記録!$I:$I,$I$5,収穫記録!$J:$J,$I$6,収穫記録!$F:$F,$H429,収穫記録!$B:$B,"&gt;="&amp;$I$3,収穫記録!$B:$B,"&lt;="&amp;$I$4)
/_xlfn.UNIQUE(_xlfn._xlws.FILTER($G:$G,$F:$F=$I$7))
/IF($I$8="総計",1,$J429/10)
),0)</f>
        <v/>
      </c>
    </row>
    <row r="430" spans="8:23">
      <c r="H430" s="27"/>
      <c r="I430" s="30"/>
      <c r="J430" s="57"/>
      <c r="K430" s="46" t="str">
        <f t="shared" si="6"/>
        <v/>
      </c>
      <c r="L430" s="47" cm="1">
        <f t="array" ref="L430">IFERROR(
IF(OR(L$11="",$H430=""),"",
SUMIFS(収穫記録!$P:$P,収穫記録!$D:$D,L$11,収穫記録!$I:$I,$I$5,収穫記録!$J:$J,$I$6,収穫記録!$F:$F,$H430,収穫記録!$B:$B,"&gt;="&amp;$I$3,収穫記録!$B:$B,"&lt;="&amp;$I$4)
/_xlfn.UNIQUE(_xlfn._xlws.FILTER($G:$G,$F:$F=$I$7))
/IF($I$8="総計",1,$J430/10)
),0)</f>
        <v>0</v>
      </c>
      <c r="M430" s="58" t="str" cm="1">
        <f t="array" ref="M430">IFERROR(
IF(OR(M$11="",$H430=""),"",
SUMIFS(収穫記録!$P:$P,収穫記録!$D:$D,M$11,収穫記録!$I:$I,$I$5,収穫記録!$J:$J,$I$6,収穫記録!$F:$F,$H430,収穫記録!$B:$B,"&gt;="&amp;$I$3,収穫記録!$B:$B,"&lt;="&amp;$I$4)
/_xlfn.UNIQUE(_xlfn._xlws.FILTER($G:$G,$F:$F=$I$7))
/IF($I$8="総計",1,$J430/10)
),0)</f>
        <v/>
      </c>
      <c r="N430" s="58" t="str" cm="1">
        <f t="array" ref="N430">IFERROR(
IF(OR(N$11="",$H430=""),"",
SUMIFS(収穫記録!$P:$P,収穫記録!$D:$D,N$11,収穫記録!$I:$I,$I$5,収穫記録!$J:$J,$I$6,収穫記録!$F:$F,$H430,収穫記録!$B:$B,"&gt;="&amp;$I$3,収穫記録!$B:$B,"&lt;="&amp;$I$4)
/_xlfn.UNIQUE(_xlfn._xlws.FILTER($G:$G,$F:$F=$I$7))
/IF($I$8="総計",1,$J430/10)
),0)</f>
        <v/>
      </c>
      <c r="O430" s="58" t="str" cm="1">
        <f t="array" ref="O430">IFERROR(
IF(OR(O$11="",$H430=""),"",
SUMIFS(収穫記録!$P:$P,収穫記録!$D:$D,O$11,収穫記録!$I:$I,$I$5,収穫記録!$J:$J,$I$6,収穫記録!$F:$F,$H430,収穫記録!$B:$B,"&gt;="&amp;$I$3,収穫記録!$B:$B,"&lt;="&amp;$I$4)
/_xlfn.UNIQUE(_xlfn._xlws.FILTER($G:$G,$F:$F=$I$7))
/IF($I$8="総計",1,$J430/10)
),0)</f>
        <v/>
      </c>
      <c r="P430" s="58" t="str" cm="1">
        <f t="array" ref="P430">IFERROR(
IF(OR(P$11="",$H430=""),"",
SUMIFS(収穫記録!$P:$P,収穫記録!$D:$D,P$11,収穫記録!$I:$I,$I$5,収穫記録!$J:$J,$I$6,収穫記録!$F:$F,$H430,収穫記録!$B:$B,"&gt;="&amp;$I$3,収穫記録!$B:$B,"&lt;="&amp;$I$4)
/_xlfn.UNIQUE(_xlfn._xlws.FILTER($G:$G,$F:$F=$I$7))
/IF($I$8="総計",1,$J430/10)
),0)</f>
        <v/>
      </c>
      <c r="Q430" s="58" t="str" cm="1">
        <f t="array" ref="Q430">IFERROR(
IF(OR(Q$11="",$H430=""),"",
SUMIFS(収穫記録!$P:$P,収穫記録!$D:$D,Q$11,収穫記録!$I:$I,$I$5,収穫記録!$J:$J,$I$6,収穫記録!$F:$F,$H430,収穫記録!$B:$B,"&gt;="&amp;$I$3,収穫記録!$B:$B,"&lt;="&amp;$I$4)
/_xlfn.UNIQUE(_xlfn._xlws.FILTER($G:$G,$F:$F=$I$7))
/IF($I$8="総計",1,$J430/10)
),0)</f>
        <v/>
      </c>
      <c r="R430" s="58" t="str" cm="1">
        <f t="array" ref="R430">IFERROR(
IF(OR(R$11="",$H430=""),"",
SUMIFS(収穫記録!$P:$P,収穫記録!$D:$D,R$11,収穫記録!$I:$I,$I$5,収穫記録!$J:$J,$I$6,収穫記録!$F:$F,$H430,収穫記録!$B:$B,"&gt;="&amp;$I$3,収穫記録!$B:$B,"&lt;="&amp;$I$4)
/_xlfn.UNIQUE(_xlfn._xlws.FILTER($G:$G,$F:$F=$I$7))
/IF($I$8="総計",1,$J430/10)
),0)</f>
        <v/>
      </c>
      <c r="S430" s="58" t="str" cm="1">
        <f t="array" ref="S430">IFERROR(
IF(OR(S$11="",$H430=""),"",
SUMIFS(収穫記録!$P:$P,収穫記録!$D:$D,S$11,収穫記録!$I:$I,$I$5,収穫記録!$J:$J,$I$6,収穫記録!$F:$F,$H430,収穫記録!$B:$B,"&gt;="&amp;$I$3,収穫記録!$B:$B,"&lt;="&amp;$I$4)
/_xlfn.UNIQUE(_xlfn._xlws.FILTER($G:$G,$F:$F=$I$7))
/IF($I$8="総計",1,$J430/10)
),0)</f>
        <v/>
      </c>
      <c r="T430" s="58" t="str" cm="1">
        <f t="array" ref="T430">IFERROR(
IF(OR(T$11="",$H430=""),"",
SUMIFS(収穫記録!$P:$P,収穫記録!$D:$D,T$11,収穫記録!$I:$I,$I$5,収穫記録!$J:$J,$I$6,収穫記録!$F:$F,$H430,収穫記録!$B:$B,"&gt;="&amp;$I$3,収穫記録!$B:$B,"&lt;="&amp;$I$4)
/_xlfn.UNIQUE(_xlfn._xlws.FILTER($G:$G,$F:$F=$I$7))
/IF($I$8="総計",1,$J430/10)
),0)</f>
        <v/>
      </c>
      <c r="U430" s="58" t="str" cm="1">
        <f t="array" ref="U430">IFERROR(
IF(OR(U$11="",$H430=""),"",
SUMIFS(収穫記録!$P:$P,収穫記録!$D:$D,U$11,収穫記録!$I:$I,$I$5,収穫記録!$J:$J,$I$6,収穫記録!$F:$F,$H430,収穫記録!$B:$B,"&gt;="&amp;$I$3,収穫記録!$B:$B,"&lt;="&amp;$I$4)
/_xlfn.UNIQUE(_xlfn._xlws.FILTER($G:$G,$F:$F=$I$7))
/IF($I$8="総計",1,$J430/10)
),0)</f>
        <v/>
      </c>
      <c r="V430" s="58" t="str" cm="1">
        <f t="array" ref="V430">IFERROR(
IF(OR(V$11="",$H430=""),"",
SUMIFS(収穫記録!$P:$P,収穫記録!$D:$D,V$11,収穫記録!$I:$I,$I$5,収穫記録!$J:$J,$I$6,収穫記録!$F:$F,$H430,収穫記録!$B:$B,"&gt;="&amp;$I$3,収穫記録!$B:$B,"&lt;="&amp;$I$4)
/_xlfn.UNIQUE(_xlfn._xlws.FILTER($G:$G,$F:$F=$I$7))
/IF($I$8="総計",1,$J430/10)
),0)</f>
        <v/>
      </c>
      <c r="W430" s="58" t="str" cm="1">
        <f t="array" ref="W430">IFERROR(
IF(OR(W$11="",$H430=""),"",
SUMIFS(収穫記録!$P:$P,収穫記録!$D:$D,W$11,収穫記録!$I:$I,$I$5,収穫記録!$J:$J,$I$6,収穫記録!$F:$F,$H430,収穫記録!$B:$B,"&gt;="&amp;$I$3,収穫記録!$B:$B,"&lt;="&amp;$I$4)
/_xlfn.UNIQUE(_xlfn._xlws.FILTER($G:$G,$F:$F=$I$7))
/IF($I$8="総計",1,$J430/10)
),0)</f>
        <v/>
      </c>
    </row>
    <row r="431" spans="8:23">
      <c r="H431" s="27"/>
      <c r="I431" s="30"/>
      <c r="J431" s="57"/>
      <c r="K431" s="46" t="str">
        <f t="shared" si="6"/>
        <v/>
      </c>
      <c r="L431" s="47" cm="1">
        <f t="array" ref="L431">IFERROR(
IF(OR(L$11="",$H431=""),"",
SUMIFS(収穫記録!$P:$P,収穫記録!$D:$D,L$11,収穫記録!$I:$I,$I$5,収穫記録!$J:$J,$I$6,収穫記録!$F:$F,$H431,収穫記録!$B:$B,"&gt;="&amp;$I$3,収穫記録!$B:$B,"&lt;="&amp;$I$4)
/_xlfn.UNIQUE(_xlfn._xlws.FILTER($G:$G,$F:$F=$I$7))
/IF($I$8="総計",1,$J431/10)
),0)</f>
        <v>0</v>
      </c>
      <c r="M431" s="58" t="str" cm="1">
        <f t="array" ref="M431">IFERROR(
IF(OR(M$11="",$H431=""),"",
SUMIFS(収穫記録!$P:$P,収穫記録!$D:$D,M$11,収穫記録!$I:$I,$I$5,収穫記録!$J:$J,$I$6,収穫記録!$F:$F,$H431,収穫記録!$B:$B,"&gt;="&amp;$I$3,収穫記録!$B:$B,"&lt;="&amp;$I$4)
/_xlfn.UNIQUE(_xlfn._xlws.FILTER($G:$G,$F:$F=$I$7))
/IF($I$8="総計",1,$J431/10)
),0)</f>
        <v/>
      </c>
      <c r="N431" s="58" t="str" cm="1">
        <f t="array" ref="N431">IFERROR(
IF(OR(N$11="",$H431=""),"",
SUMIFS(収穫記録!$P:$P,収穫記録!$D:$D,N$11,収穫記録!$I:$I,$I$5,収穫記録!$J:$J,$I$6,収穫記録!$F:$F,$H431,収穫記録!$B:$B,"&gt;="&amp;$I$3,収穫記録!$B:$B,"&lt;="&amp;$I$4)
/_xlfn.UNIQUE(_xlfn._xlws.FILTER($G:$G,$F:$F=$I$7))
/IF($I$8="総計",1,$J431/10)
),0)</f>
        <v/>
      </c>
      <c r="O431" s="58" t="str" cm="1">
        <f t="array" ref="O431">IFERROR(
IF(OR(O$11="",$H431=""),"",
SUMIFS(収穫記録!$P:$P,収穫記録!$D:$D,O$11,収穫記録!$I:$I,$I$5,収穫記録!$J:$J,$I$6,収穫記録!$F:$F,$H431,収穫記録!$B:$B,"&gt;="&amp;$I$3,収穫記録!$B:$B,"&lt;="&amp;$I$4)
/_xlfn.UNIQUE(_xlfn._xlws.FILTER($G:$G,$F:$F=$I$7))
/IF($I$8="総計",1,$J431/10)
),0)</f>
        <v/>
      </c>
      <c r="P431" s="58" t="str" cm="1">
        <f t="array" ref="P431">IFERROR(
IF(OR(P$11="",$H431=""),"",
SUMIFS(収穫記録!$P:$P,収穫記録!$D:$D,P$11,収穫記録!$I:$I,$I$5,収穫記録!$J:$J,$I$6,収穫記録!$F:$F,$H431,収穫記録!$B:$B,"&gt;="&amp;$I$3,収穫記録!$B:$B,"&lt;="&amp;$I$4)
/_xlfn.UNIQUE(_xlfn._xlws.FILTER($G:$G,$F:$F=$I$7))
/IF($I$8="総計",1,$J431/10)
),0)</f>
        <v/>
      </c>
      <c r="Q431" s="58" t="str" cm="1">
        <f t="array" ref="Q431">IFERROR(
IF(OR(Q$11="",$H431=""),"",
SUMIFS(収穫記録!$P:$P,収穫記録!$D:$D,Q$11,収穫記録!$I:$I,$I$5,収穫記録!$J:$J,$I$6,収穫記録!$F:$F,$H431,収穫記録!$B:$B,"&gt;="&amp;$I$3,収穫記録!$B:$B,"&lt;="&amp;$I$4)
/_xlfn.UNIQUE(_xlfn._xlws.FILTER($G:$G,$F:$F=$I$7))
/IF($I$8="総計",1,$J431/10)
),0)</f>
        <v/>
      </c>
      <c r="R431" s="58" t="str" cm="1">
        <f t="array" ref="R431">IFERROR(
IF(OR(R$11="",$H431=""),"",
SUMIFS(収穫記録!$P:$P,収穫記録!$D:$D,R$11,収穫記録!$I:$I,$I$5,収穫記録!$J:$J,$I$6,収穫記録!$F:$F,$H431,収穫記録!$B:$B,"&gt;="&amp;$I$3,収穫記録!$B:$B,"&lt;="&amp;$I$4)
/_xlfn.UNIQUE(_xlfn._xlws.FILTER($G:$G,$F:$F=$I$7))
/IF($I$8="総計",1,$J431/10)
),0)</f>
        <v/>
      </c>
      <c r="S431" s="58" t="str" cm="1">
        <f t="array" ref="S431">IFERROR(
IF(OR(S$11="",$H431=""),"",
SUMIFS(収穫記録!$P:$P,収穫記録!$D:$D,S$11,収穫記録!$I:$I,$I$5,収穫記録!$J:$J,$I$6,収穫記録!$F:$F,$H431,収穫記録!$B:$B,"&gt;="&amp;$I$3,収穫記録!$B:$B,"&lt;="&amp;$I$4)
/_xlfn.UNIQUE(_xlfn._xlws.FILTER($G:$G,$F:$F=$I$7))
/IF($I$8="総計",1,$J431/10)
),0)</f>
        <v/>
      </c>
      <c r="T431" s="58" t="str" cm="1">
        <f t="array" ref="T431">IFERROR(
IF(OR(T$11="",$H431=""),"",
SUMIFS(収穫記録!$P:$P,収穫記録!$D:$D,T$11,収穫記録!$I:$I,$I$5,収穫記録!$J:$J,$I$6,収穫記録!$F:$F,$H431,収穫記録!$B:$B,"&gt;="&amp;$I$3,収穫記録!$B:$B,"&lt;="&amp;$I$4)
/_xlfn.UNIQUE(_xlfn._xlws.FILTER($G:$G,$F:$F=$I$7))
/IF($I$8="総計",1,$J431/10)
),0)</f>
        <v/>
      </c>
      <c r="U431" s="58" t="str" cm="1">
        <f t="array" ref="U431">IFERROR(
IF(OR(U$11="",$H431=""),"",
SUMIFS(収穫記録!$P:$P,収穫記録!$D:$D,U$11,収穫記録!$I:$I,$I$5,収穫記録!$J:$J,$I$6,収穫記録!$F:$F,$H431,収穫記録!$B:$B,"&gt;="&amp;$I$3,収穫記録!$B:$B,"&lt;="&amp;$I$4)
/_xlfn.UNIQUE(_xlfn._xlws.FILTER($G:$G,$F:$F=$I$7))
/IF($I$8="総計",1,$J431/10)
),0)</f>
        <v/>
      </c>
      <c r="V431" s="58" t="str" cm="1">
        <f t="array" ref="V431">IFERROR(
IF(OR(V$11="",$H431=""),"",
SUMIFS(収穫記録!$P:$P,収穫記録!$D:$D,V$11,収穫記録!$I:$I,$I$5,収穫記録!$J:$J,$I$6,収穫記録!$F:$F,$H431,収穫記録!$B:$B,"&gt;="&amp;$I$3,収穫記録!$B:$B,"&lt;="&amp;$I$4)
/_xlfn.UNIQUE(_xlfn._xlws.FILTER($G:$G,$F:$F=$I$7))
/IF($I$8="総計",1,$J431/10)
),0)</f>
        <v/>
      </c>
      <c r="W431" s="58" t="str" cm="1">
        <f t="array" ref="W431">IFERROR(
IF(OR(W$11="",$H431=""),"",
SUMIFS(収穫記録!$P:$P,収穫記録!$D:$D,W$11,収穫記録!$I:$I,$I$5,収穫記録!$J:$J,$I$6,収穫記録!$F:$F,$H431,収穫記録!$B:$B,"&gt;="&amp;$I$3,収穫記録!$B:$B,"&lt;="&amp;$I$4)
/_xlfn.UNIQUE(_xlfn._xlws.FILTER($G:$G,$F:$F=$I$7))
/IF($I$8="総計",1,$J431/10)
),0)</f>
        <v/>
      </c>
    </row>
    <row r="432" spans="8:23">
      <c r="H432" s="27"/>
      <c r="I432" s="30"/>
      <c r="J432" s="57"/>
      <c r="K432" s="46" t="str">
        <f t="shared" si="6"/>
        <v/>
      </c>
      <c r="L432" s="47" cm="1">
        <f t="array" ref="L432">IFERROR(
IF(OR(L$11="",$H432=""),"",
SUMIFS(収穫記録!$P:$P,収穫記録!$D:$D,L$11,収穫記録!$I:$I,$I$5,収穫記録!$J:$J,$I$6,収穫記録!$F:$F,$H432,収穫記録!$B:$B,"&gt;="&amp;$I$3,収穫記録!$B:$B,"&lt;="&amp;$I$4)
/_xlfn.UNIQUE(_xlfn._xlws.FILTER($G:$G,$F:$F=$I$7))
/IF($I$8="総計",1,$J432/10)
),0)</f>
        <v>0</v>
      </c>
      <c r="M432" s="58" t="str" cm="1">
        <f t="array" ref="M432">IFERROR(
IF(OR(M$11="",$H432=""),"",
SUMIFS(収穫記録!$P:$P,収穫記録!$D:$D,M$11,収穫記録!$I:$I,$I$5,収穫記録!$J:$J,$I$6,収穫記録!$F:$F,$H432,収穫記録!$B:$B,"&gt;="&amp;$I$3,収穫記録!$B:$B,"&lt;="&amp;$I$4)
/_xlfn.UNIQUE(_xlfn._xlws.FILTER($G:$G,$F:$F=$I$7))
/IF($I$8="総計",1,$J432/10)
),0)</f>
        <v/>
      </c>
      <c r="N432" s="58" t="str" cm="1">
        <f t="array" ref="N432">IFERROR(
IF(OR(N$11="",$H432=""),"",
SUMIFS(収穫記録!$P:$P,収穫記録!$D:$D,N$11,収穫記録!$I:$I,$I$5,収穫記録!$J:$J,$I$6,収穫記録!$F:$F,$H432,収穫記録!$B:$B,"&gt;="&amp;$I$3,収穫記録!$B:$B,"&lt;="&amp;$I$4)
/_xlfn.UNIQUE(_xlfn._xlws.FILTER($G:$G,$F:$F=$I$7))
/IF($I$8="総計",1,$J432/10)
),0)</f>
        <v/>
      </c>
      <c r="O432" s="58" t="str" cm="1">
        <f t="array" ref="O432">IFERROR(
IF(OR(O$11="",$H432=""),"",
SUMIFS(収穫記録!$P:$P,収穫記録!$D:$D,O$11,収穫記録!$I:$I,$I$5,収穫記録!$J:$J,$I$6,収穫記録!$F:$F,$H432,収穫記録!$B:$B,"&gt;="&amp;$I$3,収穫記録!$B:$B,"&lt;="&amp;$I$4)
/_xlfn.UNIQUE(_xlfn._xlws.FILTER($G:$G,$F:$F=$I$7))
/IF($I$8="総計",1,$J432/10)
),0)</f>
        <v/>
      </c>
      <c r="P432" s="58" t="str" cm="1">
        <f t="array" ref="P432">IFERROR(
IF(OR(P$11="",$H432=""),"",
SUMIFS(収穫記録!$P:$P,収穫記録!$D:$D,P$11,収穫記録!$I:$I,$I$5,収穫記録!$J:$J,$I$6,収穫記録!$F:$F,$H432,収穫記録!$B:$B,"&gt;="&amp;$I$3,収穫記録!$B:$B,"&lt;="&amp;$I$4)
/_xlfn.UNIQUE(_xlfn._xlws.FILTER($G:$G,$F:$F=$I$7))
/IF($I$8="総計",1,$J432/10)
),0)</f>
        <v/>
      </c>
      <c r="Q432" s="58" t="str" cm="1">
        <f t="array" ref="Q432">IFERROR(
IF(OR(Q$11="",$H432=""),"",
SUMIFS(収穫記録!$P:$P,収穫記録!$D:$D,Q$11,収穫記録!$I:$I,$I$5,収穫記録!$J:$J,$I$6,収穫記録!$F:$F,$H432,収穫記録!$B:$B,"&gt;="&amp;$I$3,収穫記録!$B:$B,"&lt;="&amp;$I$4)
/_xlfn.UNIQUE(_xlfn._xlws.FILTER($G:$G,$F:$F=$I$7))
/IF($I$8="総計",1,$J432/10)
),0)</f>
        <v/>
      </c>
      <c r="R432" s="58" t="str" cm="1">
        <f t="array" ref="R432">IFERROR(
IF(OR(R$11="",$H432=""),"",
SUMIFS(収穫記録!$P:$P,収穫記録!$D:$D,R$11,収穫記録!$I:$I,$I$5,収穫記録!$J:$J,$I$6,収穫記録!$F:$F,$H432,収穫記録!$B:$B,"&gt;="&amp;$I$3,収穫記録!$B:$B,"&lt;="&amp;$I$4)
/_xlfn.UNIQUE(_xlfn._xlws.FILTER($G:$G,$F:$F=$I$7))
/IF($I$8="総計",1,$J432/10)
),0)</f>
        <v/>
      </c>
      <c r="S432" s="58" t="str" cm="1">
        <f t="array" ref="S432">IFERROR(
IF(OR(S$11="",$H432=""),"",
SUMIFS(収穫記録!$P:$P,収穫記録!$D:$D,S$11,収穫記録!$I:$I,$I$5,収穫記録!$J:$J,$I$6,収穫記録!$F:$F,$H432,収穫記録!$B:$B,"&gt;="&amp;$I$3,収穫記録!$B:$B,"&lt;="&amp;$I$4)
/_xlfn.UNIQUE(_xlfn._xlws.FILTER($G:$G,$F:$F=$I$7))
/IF($I$8="総計",1,$J432/10)
),0)</f>
        <v/>
      </c>
      <c r="T432" s="58" t="str" cm="1">
        <f t="array" ref="T432">IFERROR(
IF(OR(T$11="",$H432=""),"",
SUMIFS(収穫記録!$P:$P,収穫記録!$D:$D,T$11,収穫記録!$I:$I,$I$5,収穫記録!$J:$J,$I$6,収穫記録!$F:$F,$H432,収穫記録!$B:$B,"&gt;="&amp;$I$3,収穫記録!$B:$B,"&lt;="&amp;$I$4)
/_xlfn.UNIQUE(_xlfn._xlws.FILTER($G:$G,$F:$F=$I$7))
/IF($I$8="総計",1,$J432/10)
),0)</f>
        <v/>
      </c>
      <c r="U432" s="58" t="str" cm="1">
        <f t="array" ref="U432">IFERROR(
IF(OR(U$11="",$H432=""),"",
SUMIFS(収穫記録!$P:$P,収穫記録!$D:$D,U$11,収穫記録!$I:$I,$I$5,収穫記録!$J:$J,$I$6,収穫記録!$F:$F,$H432,収穫記録!$B:$B,"&gt;="&amp;$I$3,収穫記録!$B:$B,"&lt;="&amp;$I$4)
/_xlfn.UNIQUE(_xlfn._xlws.FILTER($G:$G,$F:$F=$I$7))
/IF($I$8="総計",1,$J432/10)
),0)</f>
        <v/>
      </c>
      <c r="V432" s="58" t="str" cm="1">
        <f t="array" ref="V432">IFERROR(
IF(OR(V$11="",$H432=""),"",
SUMIFS(収穫記録!$P:$P,収穫記録!$D:$D,V$11,収穫記録!$I:$I,$I$5,収穫記録!$J:$J,$I$6,収穫記録!$F:$F,$H432,収穫記録!$B:$B,"&gt;="&amp;$I$3,収穫記録!$B:$B,"&lt;="&amp;$I$4)
/_xlfn.UNIQUE(_xlfn._xlws.FILTER($G:$G,$F:$F=$I$7))
/IF($I$8="総計",1,$J432/10)
),0)</f>
        <v/>
      </c>
      <c r="W432" s="58" t="str" cm="1">
        <f t="array" ref="W432">IFERROR(
IF(OR(W$11="",$H432=""),"",
SUMIFS(収穫記録!$P:$P,収穫記録!$D:$D,W$11,収穫記録!$I:$I,$I$5,収穫記録!$J:$J,$I$6,収穫記録!$F:$F,$H432,収穫記録!$B:$B,"&gt;="&amp;$I$3,収穫記録!$B:$B,"&lt;="&amp;$I$4)
/_xlfn.UNIQUE(_xlfn._xlws.FILTER($G:$G,$F:$F=$I$7))
/IF($I$8="総計",1,$J432/10)
),0)</f>
        <v/>
      </c>
    </row>
    <row r="433" spans="8:23">
      <c r="H433" s="27"/>
      <c r="I433" s="30"/>
      <c r="J433" s="57"/>
      <c r="K433" s="46" t="str">
        <f t="shared" si="6"/>
        <v/>
      </c>
      <c r="L433" s="47" cm="1">
        <f t="array" ref="L433">IFERROR(
IF(OR(L$11="",$H433=""),"",
SUMIFS(収穫記録!$P:$P,収穫記録!$D:$D,L$11,収穫記録!$I:$I,$I$5,収穫記録!$J:$J,$I$6,収穫記録!$F:$F,$H433,収穫記録!$B:$B,"&gt;="&amp;$I$3,収穫記録!$B:$B,"&lt;="&amp;$I$4)
/_xlfn.UNIQUE(_xlfn._xlws.FILTER($G:$G,$F:$F=$I$7))
/IF($I$8="総計",1,$J433/10)
),0)</f>
        <v>0</v>
      </c>
      <c r="M433" s="58" t="str" cm="1">
        <f t="array" ref="M433">IFERROR(
IF(OR(M$11="",$H433=""),"",
SUMIFS(収穫記録!$P:$P,収穫記録!$D:$D,M$11,収穫記録!$I:$I,$I$5,収穫記録!$J:$J,$I$6,収穫記録!$F:$F,$H433,収穫記録!$B:$B,"&gt;="&amp;$I$3,収穫記録!$B:$B,"&lt;="&amp;$I$4)
/_xlfn.UNIQUE(_xlfn._xlws.FILTER($G:$G,$F:$F=$I$7))
/IF($I$8="総計",1,$J433/10)
),0)</f>
        <v/>
      </c>
      <c r="N433" s="58" t="str" cm="1">
        <f t="array" ref="N433">IFERROR(
IF(OR(N$11="",$H433=""),"",
SUMIFS(収穫記録!$P:$P,収穫記録!$D:$D,N$11,収穫記録!$I:$I,$I$5,収穫記録!$J:$J,$I$6,収穫記録!$F:$F,$H433,収穫記録!$B:$B,"&gt;="&amp;$I$3,収穫記録!$B:$B,"&lt;="&amp;$I$4)
/_xlfn.UNIQUE(_xlfn._xlws.FILTER($G:$G,$F:$F=$I$7))
/IF($I$8="総計",1,$J433/10)
),0)</f>
        <v/>
      </c>
      <c r="O433" s="58" t="str" cm="1">
        <f t="array" ref="O433">IFERROR(
IF(OR(O$11="",$H433=""),"",
SUMIFS(収穫記録!$P:$P,収穫記録!$D:$D,O$11,収穫記録!$I:$I,$I$5,収穫記録!$J:$J,$I$6,収穫記録!$F:$F,$H433,収穫記録!$B:$B,"&gt;="&amp;$I$3,収穫記録!$B:$B,"&lt;="&amp;$I$4)
/_xlfn.UNIQUE(_xlfn._xlws.FILTER($G:$G,$F:$F=$I$7))
/IF($I$8="総計",1,$J433/10)
),0)</f>
        <v/>
      </c>
      <c r="P433" s="58" t="str" cm="1">
        <f t="array" ref="P433">IFERROR(
IF(OR(P$11="",$H433=""),"",
SUMIFS(収穫記録!$P:$P,収穫記録!$D:$D,P$11,収穫記録!$I:$I,$I$5,収穫記録!$J:$J,$I$6,収穫記録!$F:$F,$H433,収穫記録!$B:$B,"&gt;="&amp;$I$3,収穫記録!$B:$B,"&lt;="&amp;$I$4)
/_xlfn.UNIQUE(_xlfn._xlws.FILTER($G:$G,$F:$F=$I$7))
/IF($I$8="総計",1,$J433/10)
),0)</f>
        <v/>
      </c>
      <c r="Q433" s="58" t="str" cm="1">
        <f t="array" ref="Q433">IFERROR(
IF(OR(Q$11="",$H433=""),"",
SUMIFS(収穫記録!$P:$P,収穫記録!$D:$D,Q$11,収穫記録!$I:$I,$I$5,収穫記録!$J:$J,$I$6,収穫記録!$F:$F,$H433,収穫記録!$B:$B,"&gt;="&amp;$I$3,収穫記録!$B:$B,"&lt;="&amp;$I$4)
/_xlfn.UNIQUE(_xlfn._xlws.FILTER($G:$G,$F:$F=$I$7))
/IF($I$8="総計",1,$J433/10)
),0)</f>
        <v/>
      </c>
      <c r="R433" s="58" t="str" cm="1">
        <f t="array" ref="R433">IFERROR(
IF(OR(R$11="",$H433=""),"",
SUMIFS(収穫記録!$P:$P,収穫記録!$D:$D,R$11,収穫記録!$I:$I,$I$5,収穫記録!$J:$J,$I$6,収穫記録!$F:$F,$H433,収穫記録!$B:$B,"&gt;="&amp;$I$3,収穫記録!$B:$B,"&lt;="&amp;$I$4)
/_xlfn.UNIQUE(_xlfn._xlws.FILTER($G:$G,$F:$F=$I$7))
/IF($I$8="総計",1,$J433/10)
),0)</f>
        <v/>
      </c>
      <c r="S433" s="58" t="str" cm="1">
        <f t="array" ref="S433">IFERROR(
IF(OR(S$11="",$H433=""),"",
SUMIFS(収穫記録!$P:$P,収穫記録!$D:$D,S$11,収穫記録!$I:$I,$I$5,収穫記録!$J:$J,$I$6,収穫記録!$F:$F,$H433,収穫記録!$B:$B,"&gt;="&amp;$I$3,収穫記録!$B:$B,"&lt;="&amp;$I$4)
/_xlfn.UNIQUE(_xlfn._xlws.FILTER($G:$G,$F:$F=$I$7))
/IF($I$8="総計",1,$J433/10)
),0)</f>
        <v/>
      </c>
      <c r="T433" s="58" t="str" cm="1">
        <f t="array" ref="T433">IFERROR(
IF(OR(T$11="",$H433=""),"",
SUMIFS(収穫記録!$P:$P,収穫記録!$D:$D,T$11,収穫記録!$I:$I,$I$5,収穫記録!$J:$J,$I$6,収穫記録!$F:$F,$H433,収穫記録!$B:$B,"&gt;="&amp;$I$3,収穫記録!$B:$B,"&lt;="&amp;$I$4)
/_xlfn.UNIQUE(_xlfn._xlws.FILTER($G:$G,$F:$F=$I$7))
/IF($I$8="総計",1,$J433/10)
),0)</f>
        <v/>
      </c>
      <c r="U433" s="58" t="str" cm="1">
        <f t="array" ref="U433">IFERROR(
IF(OR(U$11="",$H433=""),"",
SUMIFS(収穫記録!$P:$P,収穫記録!$D:$D,U$11,収穫記録!$I:$I,$I$5,収穫記録!$J:$J,$I$6,収穫記録!$F:$F,$H433,収穫記録!$B:$B,"&gt;="&amp;$I$3,収穫記録!$B:$B,"&lt;="&amp;$I$4)
/_xlfn.UNIQUE(_xlfn._xlws.FILTER($G:$G,$F:$F=$I$7))
/IF($I$8="総計",1,$J433/10)
),0)</f>
        <v/>
      </c>
      <c r="V433" s="58" t="str" cm="1">
        <f t="array" ref="V433">IFERROR(
IF(OR(V$11="",$H433=""),"",
SUMIFS(収穫記録!$P:$P,収穫記録!$D:$D,V$11,収穫記録!$I:$I,$I$5,収穫記録!$J:$J,$I$6,収穫記録!$F:$F,$H433,収穫記録!$B:$B,"&gt;="&amp;$I$3,収穫記録!$B:$B,"&lt;="&amp;$I$4)
/_xlfn.UNIQUE(_xlfn._xlws.FILTER($G:$G,$F:$F=$I$7))
/IF($I$8="総計",1,$J433/10)
),0)</f>
        <v/>
      </c>
      <c r="W433" s="58" t="str" cm="1">
        <f t="array" ref="W433">IFERROR(
IF(OR(W$11="",$H433=""),"",
SUMIFS(収穫記録!$P:$P,収穫記録!$D:$D,W$11,収穫記録!$I:$I,$I$5,収穫記録!$J:$J,$I$6,収穫記録!$F:$F,$H433,収穫記録!$B:$B,"&gt;="&amp;$I$3,収穫記録!$B:$B,"&lt;="&amp;$I$4)
/_xlfn.UNIQUE(_xlfn._xlws.FILTER($G:$G,$F:$F=$I$7))
/IF($I$8="総計",1,$J433/10)
),0)</f>
        <v/>
      </c>
    </row>
    <row r="434" spans="8:23">
      <c r="H434" s="27"/>
      <c r="I434" s="30"/>
      <c r="J434" s="57"/>
      <c r="K434" s="46" t="str">
        <f t="shared" si="6"/>
        <v/>
      </c>
      <c r="L434" s="47" cm="1">
        <f t="array" ref="L434">IFERROR(
IF(OR(L$11="",$H434=""),"",
SUMIFS(収穫記録!$P:$P,収穫記録!$D:$D,L$11,収穫記録!$I:$I,$I$5,収穫記録!$J:$J,$I$6,収穫記録!$F:$F,$H434,収穫記録!$B:$B,"&gt;="&amp;$I$3,収穫記録!$B:$B,"&lt;="&amp;$I$4)
/_xlfn.UNIQUE(_xlfn._xlws.FILTER($G:$G,$F:$F=$I$7))
/IF($I$8="総計",1,$J434/10)
),0)</f>
        <v>0</v>
      </c>
      <c r="M434" s="58" t="str" cm="1">
        <f t="array" ref="M434">IFERROR(
IF(OR(M$11="",$H434=""),"",
SUMIFS(収穫記録!$P:$P,収穫記録!$D:$D,M$11,収穫記録!$I:$I,$I$5,収穫記録!$J:$J,$I$6,収穫記録!$F:$F,$H434,収穫記録!$B:$B,"&gt;="&amp;$I$3,収穫記録!$B:$B,"&lt;="&amp;$I$4)
/_xlfn.UNIQUE(_xlfn._xlws.FILTER($G:$G,$F:$F=$I$7))
/IF($I$8="総計",1,$J434/10)
),0)</f>
        <v/>
      </c>
      <c r="N434" s="58" t="str" cm="1">
        <f t="array" ref="N434">IFERROR(
IF(OR(N$11="",$H434=""),"",
SUMIFS(収穫記録!$P:$P,収穫記録!$D:$D,N$11,収穫記録!$I:$I,$I$5,収穫記録!$J:$J,$I$6,収穫記録!$F:$F,$H434,収穫記録!$B:$B,"&gt;="&amp;$I$3,収穫記録!$B:$B,"&lt;="&amp;$I$4)
/_xlfn.UNIQUE(_xlfn._xlws.FILTER($G:$G,$F:$F=$I$7))
/IF($I$8="総計",1,$J434/10)
),0)</f>
        <v/>
      </c>
      <c r="O434" s="58" t="str" cm="1">
        <f t="array" ref="O434">IFERROR(
IF(OR(O$11="",$H434=""),"",
SUMIFS(収穫記録!$P:$P,収穫記録!$D:$D,O$11,収穫記録!$I:$I,$I$5,収穫記録!$J:$J,$I$6,収穫記録!$F:$F,$H434,収穫記録!$B:$B,"&gt;="&amp;$I$3,収穫記録!$B:$B,"&lt;="&amp;$I$4)
/_xlfn.UNIQUE(_xlfn._xlws.FILTER($G:$G,$F:$F=$I$7))
/IF($I$8="総計",1,$J434/10)
),0)</f>
        <v/>
      </c>
      <c r="P434" s="58" t="str" cm="1">
        <f t="array" ref="P434">IFERROR(
IF(OR(P$11="",$H434=""),"",
SUMIFS(収穫記録!$P:$P,収穫記録!$D:$D,P$11,収穫記録!$I:$I,$I$5,収穫記録!$J:$J,$I$6,収穫記録!$F:$F,$H434,収穫記録!$B:$B,"&gt;="&amp;$I$3,収穫記録!$B:$B,"&lt;="&amp;$I$4)
/_xlfn.UNIQUE(_xlfn._xlws.FILTER($G:$G,$F:$F=$I$7))
/IF($I$8="総計",1,$J434/10)
),0)</f>
        <v/>
      </c>
      <c r="Q434" s="58" t="str" cm="1">
        <f t="array" ref="Q434">IFERROR(
IF(OR(Q$11="",$H434=""),"",
SUMIFS(収穫記録!$P:$P,収穫記録!$D:$D,Q$11,収穫記録!$I:$I,$I$5,収穫記録!$J:$J,$I$6,収穫記録!$F:$F,$H434,収穫記録!$B:$B,"&gt;="&amp;$I$3,収穫記録!$B:$B,"&lt;="&amp;$I$4)
/_xlfn.UNIQUE(_xlfn._xlws.FILTER($G:$G,$F:$F=$I$7))
/IF($I$8="総計",1,$J434/10)
),0)</f>
        <v/>
      </c>
      <c r="R434" s="58" t="str" cm="1">
        <f t="array" ref="R434">IFERROR(
IF(OR(R$11="",$H434=""),"",
SUMIFS(収穫記録!$P:$P,収穫記録!$D:$D,R$11,収穫記録!$I:$I,$I$5,収穫記録!$J:$J,$I$6,収穫記録!$F:$F,$H434,収穫記録!$B:$B,"&gt;="&amp;$I$3,収穫記録!$B:$B,"&lt;="&amp;$I$4)
/_xlfn.UNIQUE(_xlfn._xlws.FILTER($G:$G,$F:$F=$I$7))
/IF($I$8="総計",1,$J434/10)
),0)</f>
        <v/>
      </c>
      <c r="S434" s="58" t="str" cm="1">
        <f t="array" ref="S434">IFERROR(
IF(OR(S$11="",$H434=""),"",
SUMIFS(収穫記録!$P:$P,収穫記録!$D:$D,S$11,収穫記録!$I:$I,$I$5,収穫記録!$J:$J,$I$6,収穫記録!$F:$F,$H434,収穫記録!$B:$B,"&gt;="&amp;$I$3,収穫記録!$B:$B,"&lt;="&amp;$I$4)
/_xlfn.UNIQUE(_xlfn._xlws.FILTER($G:$G,$F:$F=$I$7))
/IF($I$8="総計",1,$J434/10)
),0)</f>
        <v/>
      </c>
      <c r="T434" s="58" t="str" cm="1">
        <f t="array" ref="T434">IFERROR(
IF(OR(T$11="",$H434=""),"",
SUMIFS(収穫記録!$P:$P,収穫記録!$D:$D,T$11,収穫記録!$I:$I,$I$5,収穫記録!$J:$J,$I$6,収穫記録!$F:$F,$H434,収穫記録!$B:$B,"&gt;="&amp;$I$3,収穫記録!$B:$B,"&lt;="&amp;$I$4)
/_xlfn.UNIQUE(_xlfn._xlws.FILTER($G:$G,$F:$F=$I$7))
/IF($I$8="総計",1,$J434/10)
),0)</f>
        <v/>
      </c>
      <c r="U434" s="58" t="str" cm="1">
        <f t="array" ref="U434">IFERROR(
IF(OR(U$11="",$H434=""),"",
SUMIFS(収穫記録!$P:$P,収穫記録!$D:$D,U$11,収穫記録!$I:$I,$I$5,収穫記録!$J:$J,$I$6,収穫記録!$F:$F,$H434,収穫記録!$B:$B,"&gt;="&amp;$I$3,収穫記録!$B:$B,"&lt;="&amp;$I$4)
/_xlfn.UNIQUE(_xlfn._xlws.FILTER($G:$G,$F:$F=$I$7))
/IF($I$8="総計",1,$J434/10)
),0)</f>
        <v/>
      </c>
      <c r="V434" s="58" t="str" cm="1">
        <f t="array" ref="V434">IFERROR(
IF(OR(V$11="",$H434=""),"",
SUMIFS(収穫記録!$P:$P,収穫記録!$D:$D,V$11,収穫記録!$I:$I,$I$5,収穫記録!$J:$J,$I$6,収穫記録!$F:$F,$H434,収穫記録!$B:$B,"&gt;="&amp;$I$3,収穫記録!$B:$B,"&lt;="&amp;$I$4)
/_xlfn.UNIQUE(_xlfn._xlws.FILTER($G:$G,$F:$F=$I$7))
/IF($I$8="総計",1,$J434/10)
),0)</f>
        <v/>
      </c>
      <c r="W434" s="58" t="str" cm="1">
        <f t="array" ref="W434">IFERROR(
IF(OR(W$11="",$H434=""),"",
SUMIFS(収穫記録!$P:$P,収穫記録!$D:$D,W$11,収穫記録!$I:$I,$I$5,収穫記録!$J:$J,$I$6,収穫記録!$F:$F,$H434,収穫記録!$B:$B,"&gt;="&amp;$I$3,収穫記録!$B:$B,"&lt;="&amp;$I$4)
/_xlfn.UNIQUE(_xlfn._xlws.FILTER($G:$G,$F:$F=$I$7))
/IF($I$8="総計",1,$J434/10)
),0)</f>
        <v/>
      </c>
    </row>
    <row r="435" spans="8:23">
      <c r="H435" s="27"/>
      <c r="I435" s="30"/>
      <c r="J435" s="57"/>
      <c r="K435" s="46" t="str">
        <f t="shared" si="6"/>
        <v/>
      </c>
      <c r="L435" s="47" cm="1">
        <f t="array" ref="L435">IFERROR(
IF(OR(L$11="",$H435=""),"",
SUMIFS(収穫記録!$P:$P,収穫記録!$D:$D,L$11,収穫記録!$I:$I,$I$5,収穫記録!$J:$J,$I$6,収穫記録!$F:$F,$H435,収穫記録!$B:$B,"&gt;="&amp;$I$3,収穫記録!$B:$B,"&lt;="&amp;$I$4)
/_xlfn.UNIQUE(_xlfn._xlws.FILTER($G:$G,$F:$F=$I$7))
/IF($I$8="総計",1,$J435/10)
),0)</f>
        <v>0</v>
      </c>
      <c r="M435" s="58" t="str" cm="1">
        <f t="array" ref="M435">IFERROR(
IF(OR(M$11="",$H435=""),"",
SUMIFS(収穫記録!$P:$P,収穫記録!$D:$D,M$11,収穫記録!$I:$I,$I$5,収穫記録!$J:$J,$I$6,収穫記録!$F:$F,$H435,収穫記録!$B:$B,"&gt;="&amp;$I$3,収穫記録!$B:$B,"&lt;="&amp;$I$4)
/_xlfn.UNIQUE(_xlfn._xlws.FILTER($G:$G,$F:$F=$I$7))
/IF($I$8="総計",1,$J435/10)
),0)</f>
        <v/>
      </c>
      <c r="N435" s="58" t="str" cm="1">
        <f t="array" ref="N435">IFERROR(
IF(OR(N$11="",$H435=""),"",
SUMIFS(収穫記録!$P:$P,収穫記録!$D:$D,N$11,収穫記録!$I:$I,$I$5,収穫記録!$J:$J,$I$6,収穫記録!$F:$F,$H435,収穫記録!$B:$B,"&gt;="&amp;$I$3,収穫記録!$B:$B,"&lt;="&amp;$I$4)
/_xlfn.UNIQUE(_xlfn._xlws.FILTER($G:$G,$F:$F=$I$7))
/IF($I$8="総計",1,$J435/10)
),0)</f>
        <v/>
      </c>
      <c r="O435" s="58" t="str" cm="1">
        <f t="array" ref="O435">IFERROR(
IF(OR(O$11="",$H435=""),"",
SUMIFS(収穫記録!$P:$P,収穫記録!$D:$D,O$11,収穫記録!$I:$I,$I$5,収穫記録!$J:$J,$I$6,収穫記録!$F:$F,$H435,収穫記録!$B:$B,"&gt;="&amp;$I$3,収穫記録!$B:$B,"&lt;="&amp;$I$4)
/_xlfn.UNIQUE(_xlfn._xlws.FILTER($G:$G,$F:$F=$I$7))
/IF($I$8="総計",1,$J435/10)
),0)</f>
        <v/>
      </c>
      <c r="P435" s="58" t="str" cm="1">
        <f t="array" ref="P435">IFERROR(
IF(OR(P$11="",$H435=""),"",
SUMIFS(収穫記録!$P:$P,収穫記録!$D:$D,P$11,収穫記録!$I:$I,$I$5,収穫記録!$J:$J,$I$6,収穫記録!$F:$F,$H435,収穫記録!$B:$B,"&gt;="&amp;$I$3,収穫記録!$B:$B,"&lt;="&amp;$I$4)
/_xlfn.UNIQUE(_xlfn._xlws.FILTER($G:$G,$F:$F=$I$7))
/IF($I$8="総計",1,$J435/10)
),0)</f>
        <v/>
      </c>
      <c r="Q435" s="58" t="str" cm="1">
        <f t="array" ref="Q435">IFERROR(
IF(OR(Q$11="",$H435=""),"",
SUMIFS(収穫記録!$P:$P,収穫記録!$D:$D,Q$11,収穫記録!$I:$I,$I$5,収穫記録!$J:$J,$I$6,収穫記録!$F:$F,$H435,収穫記録!$B:$B,"&gt;="&amp;$I$3,収穫記録!$B:$B,"&lt;="&amp;$I$4)
/_xlfn.UNIQUE(_xlfn._xlws.FILTER($G:$G,$F:$F=$I$7))
/IF($I$8="総計",1,$J435/10)
),0)</f>
        <v/>
      </c>
      <c r="R435" s="58" t="str" cm="1">
        <f t="array" ref="R435">IFERROR(
IF(OR(R$11="",$H435=""),"",
SUMIFS(収穫記録!$P:$P,収穫記録!$D:$D,R$11,収穫記録!$I:$I,$I$5,収穫記録!$J:$J,$I$6,収穫記録!$F:$F,$H435,収穫記録!$B:$B,"&gt;="&amp;$I$3,収穫記録!$B:$B,"&lt;="&amp;$I$4)
/_xlfn.UNIQUE(_xlfn._xlws.FILTER($G:$G,$F:$F=$I$7))
/IF($I$8="総計",1,$J435/10)
),0)</f>
        <v/>
      </c>
      <c r="S435" s="58" t="str" cm="1">
        <f t="array" ref="S435">IFERROR(
IF(OR(S$11="",$H435=""),"",
SUMIFS(収穫記録!$P:$P,収穫記録!$D:$D,S$11,収穫記録!$I:$I,$I$5,収穫記録!$J:$J,$I$6,収穫記録!$F:$F,$H435,収穫記録!$B:$B,"&gt;="&amp;$I$3,収穫記録!$B:$B,"&lt;="&amp;$I$4)
/_xlfn.UNIQUE(_xlfn._xlws.FILTER($G:$G,$F:$F=$I$7))
/IF($I$8="総計",1,$J435/10)
),0)</f>
        <v/>
      </c>
      <c r="T435" s="58" t="str" cm="1">
        <f t="array" ref="T435">IFERROR(
IF(OR(T$11="",$H435=""),"",
SUMIFS(収穫記録!$P:$P,収穫記録!$D:$D,T$11,収穫記録!$I:$I,$I$5,収穫記録!$J:$J,$I$6,収穫記録!$F:$F,$H435,収穫記録!$B:$B,"&gt;="&amp;$I$3,収穫記録!$B:$B,"&lt;="&amp;$I$4)
/_xlfn.UNIQUE(_xlfn._xlws.FILTER($G:$G,$F:$F=$I$7))
/IF($I$8="総計",1,$J435/10)
),0)</f>
        <v/>
      </c>
      <c r="U435" s="58" t="str" cm="1">
        <f t="array" ref="U435">IFERROR(
IF(OR(U$11="",$H435=""),"",
SUMIFS(収穫記録!$P:$P,収穫記録!$D:$D,U$11,収穫記録!$I:$I,$I$5,収穫記録!$J:$J,$I$6,収穫記録!$F:$F,$H435,収穫記録!$B:$B,"&gt;="&amp;$I$3,収穫記録!$B:$B,"&lt;="&amp;$I$4)
/_xlfn.UNIQUE(_xlfn._xlws.FILTER($G:$G,$F:$F=$I$7))
/IF($I$8="総計",1,$J435/10)
),0)</f>
        <v/>
      </c>
      <c r="V435" s="58" t="str" cm="1">
        <f t="array" ref="V435">IFERROR(
IF(OR(V$11="",$H435=""),"",
SUMIFS(収穫記録!$P:$P,収穫記録!$D:$D,V$11,収穫記録!$I:$I,$I$5,収穫記録!$J:$J,$I$6,収穫記録!$F:$F,$H435,収穫記録!$B:$B,"&gt;="&amp;$I$3,収穫記録!$B:$B,"&lt;="&amp;$I$4)
/_xlfn.UNIQUE(_xlfn._xlws.FILTER($G:$G,$F:$F=$I$7))
/IF($I$8="総計",1,$J435/10)
),0)</f>
        <v/>
      </c>
      <c r="W435" s="58" t="str" cm="1">
        <f t="array" ref="W435">IFERROR(
IF(OR(W$11="",$H435=""),"",
SUMIFS(収穫記録!$P:$P,収穫記録!$D:$D,W$11,収穫記録!$I:$I,$I$5,収穫記録!$J:$J,$I$6,収穫記録!$F:$F,$H435,収穫記録!$B:$B,"&gt;="&amp;$I$3,収穫記録!$B:$B,"&lt;="&amp;$I$4)
/_xlfn.UNIQUE(_xlfn._xlws.FILTER($G:$G,$F:$F=$I$7))
/IF($I$8="総計",1,$J435/10)
),0)</f>
        <v/>
      </c>
    </row>
    <row r="436" spans="8:23">
      <c r="H436" s="27"/>
      <c r="I436" s="30"/>
      <c r="J436" s="57"/>
      <c r="K436" s="46" t="str">
        <f t="shared" si="6"/>
        <v/>
      </c>
      <c r="L436" s="47" cm="1">
        <f t="array" ref="L436">IFERROR(
IF(OR(L$11="",$H436=""),"",
SUMIFS(収穫記録!$P:$P,収穫記録!$D:$D,L$11,収穫記録!$I:$I,$I$5,収穫記録!$J:$J,$I$6,収穫記録!$F:$F,$H436,収穫記録!$B:$B,"&gt;="&amp;$I$3,収穫記録!$B:$B,"&lt;="&amp;$I$4)
/_xlfn.UNIQUE(_xlfn._xlws.FILTER($G:$G,$F:$F=$I$7))
/IF($I$8="総計",1,$J436/10)
),0)</f>
        <v>0</v>
      </c>
      <c r="M436" s="58" t="str" cm="1">
        <f t="array" ref="M436">IFERROR(
IF(OR(M$11="",$H436=""),"",
SUMIFS(収穫記録!$P:$P,収穫記録!$D:$D,M$11,収穫記録!$I:$I,$I$5,収穫記録!$J:$J,$I$6,収穫記録!$F:$F,$H436,収穫記録!$B:$B,"&gt;="&amp;$I$3,収穫記録!$B:$B,"&lt;="&amp;$I$4)
/_xlfn.UNIQUE(_xlfn._xlws.FILTER($G:$G,$F:$F=$I$7))
/IF($I$8="総計",1,$J436/10)
),0)</f>
        <v/>
      </c>
      <c r="N436" s="58" t="str" cm="1">
        <f t="array" ref="N436">IFERROR(
IF(OR(N$11="",$H436=""),"",
SUMIFS(収穫記録!$P:$P,収穫記録!$D:$D,N$11,収穫記録!$I:$I,$I$5,収穫記録!$J:$J,$I$6,収穫記録!$F:$F,$H436,収穫記録!$B:$B,"&gt;="&amp;$I$3,収穫記録!$B:$B,"&lt;="&amp;$I$4)
/_xlfn.UNIQUE(_xlfn._xlws.FILTER($G:$G,$F:$F=$I$7))
/IF($I$8="総計",1,$J436/10)
),0)</f>
        <v/>
      </c>
      <c r="O436" s="58" t="str" cm="1">
        <f t="array" ref="O436">IFERROR(
IF(OR(O$11="",$H436=""),"",
SUMIFS(収穫記録!$P:$P,収穫記録!$D:$D,O$11,収穫記録!$I:$I,$I$5,収穫記録!$J:$J,$I$6,収穫記録!$F:$F,$H436,収穫記録!$B:$B,"&gt;="&amp;$I$3,収穫記録!$B:$B,"&lt;="&amp;$I$4)
/_xlfn.UNIQUE(_xlfn._xlws.FILTER($G:$G,$F:$F=$I$7))
/IF($I$8="総計",1,$J436/10)
),0)</f>
        <v/>
      </c>
      <c r="P436" s="58" t="str" cm="1">
        <f t="array" ref="P436">IFERROR(
IF(OR(P$11="",$H436=""),"",
SUMIFS(収穫記録!$P:$P,収穫記録!$D:$D,P$11,収穫記録!$I:$I,$I$5,収穫記録!$J:$J,$I$6,収穫記録!$F:$F,$H436,収穫記録!$B:$B,"&gt;="&amp;$I$3,収穫記録!$B:$B,"&lt;="&amp;$I$4)
/_xlfn.UNIQUE(_xlfn._xlws.FILTER($G:$G,$F:$F=$I$7))
/IF($I$8="総計",1,$J436/10)
),0)</f>
        <v/>
      </c>
      <c r="Q436" s="58" t="str" cm="1">
        <f t="array" ref="Q436">IFERROR(
IF(OR(Q$11="",$H436=""),"",
SUMIFS(収穫記録!$P:$P,収穫記録!$D:$D,Q$11,収穫記録!$I:$I,$I$5,収穫記録!$J:$J,$I$6,収穫記録!$F:$F,$H436,収穫記録!$B:$B,"&gt;="&amp;$I$3,収穫記録!$B:$B,"&lt;="&amp;$I$4)
/_xlfn.UNIQUE(_xlfn._xlws.FILTER($G:$G,$F:$F=$I$7))
/IF($I$8="総計",1,$J436/10)
),0)</f>
        <v/>
      </c>
      <c r="R436" s="58" t="str" cm="1">
        <f t="array" ref="R436">IFERROR(
IF(OR(R$11="",$H436=""),"",
SUMIFS(収穫記録!$P:$P,収穫記録!$D:$D,R$11,収穫記録!$I:$I,$I$5,収穫記録!$J:$J,$I$6,収穫記録!$F:$F,$H436,収穫記録!$B:$B,"&gt;="&amp;$I$3,収穫記録!$B:$B,"&lt;="&amp;$I$4)
/_xlfn.UNIQUE(_xlfn._xlws.FILTER($G:$G,$F:$F=$I$7))
/IF($I$8="総計",1,$J436/10)
),0)</f>
        <v/>
      </c>
      <c r="S436" s="58" t="str" cm="1">
        <f t="array" ref="S436">IFERROR(
IF(OR(S$11="",$H436=""),"",
SUMIFS(収穫記録!$P:$P,収穫記録!$D:$D,S$11,収穫記録!$I:$I,$I$5,収穫記録!$J:$J,$I$6,収穫記録!$F:$F,$H436,収穫記録!$B:$B,"&gt;="&amp;$I$3,収穫記録!$B:$B,"&lt;="&amp;$I$4)
/_xlfn.UNIQUE(_xlfn._xlws.FILTER($G:$G,$F:$F=$I$7))
/IF($I$8="総計",1,$J436/10)
),0)</f>
        <v/>
      </c>
      <c r="T436" s="58" t="str" cm="1">
        <f t="array" ref="T436">IFERROR(
IF(OR(T$11="",$H436=""),"",
SUMIFS(収穫記録!$P:$P,収穫記録!$D:$D,T$11,収穫記録!$I:$I,$I$5,収穫記録!$J:$J,$I$6,収穫記録!$F:$F,$H436,収穫記録!$B:$B,"&gt;="&amp;$I$3,収穫記録!$B:$B,"&lt;="&amp;$I$4)
/_xlfn.UNIQUE(_xlfn._xlws.FILTER($G:$G,$F:$F=$I$7))
/IF($I$8="総計",1,$J436/10)
),0)</f>
        <v/>
      </c>
      <c r="U436" s="58" t="str" cm="1">
        <f t="array" ref="U436">IFERROR(
IF(OR(U$11="",$H436=""),"",
SUMIFS(収穫記録!$P:$P,収穫記録!$D:$D,U$11,収穫記録!$I:$I,$I$5,収穫記録!$J:$J,$I$6,収穫記録!$F:$F,$H436,収穫記録!$B:$B,"&gt;="&amp;$I$3,収穫記録!$B:$B,"&lt;="&amp;$I$4)
/_xlfn.UNIQUE(_xlfn._xlws.FILTER($G:$G,$F:$F=$I$7))
/IF($I$8="総計",1,$J436/10)
),0)</f>
        <v/>
      </c>
      <c r="V436" s="58" t="str" cm="1">
        <f t="array" ref="V436">IFERROR(
IF(OR(V$11="",$H436=""),"",
SUMIFS(収穫記録!$P:$P,収穫記録!$D:$D,V$11,収穫記録!$I:$I,$I$5,収穫記録!$J:$J,$I$6,収穫記録!$F:$F,$H436,収穫記録!$B:$B,"&gt;="&amp;$I$3,収穫記録!$B:$B,"&lt;="&amp;$I$4)
/_xlfn.UNIQUE(_xlfn._xlws.FILTER($G:$G,$F:$F=$I$7))
/IF($I$8="総計",1,$J436/10)
),0)</f>
        <v/>
      </c>
      <c r="W436" s="58" t="str" cm="1">
        <f t="array" ref="W436">IFERROR(
IF(OR(W$11="",$H436=""),"",
SUMIFS(収穫記録!$P:$P,収穫記録!$D:$D,W$11,収穫記録!$I:$I,$I$5,収穫記録!$J:$J,$I$6,収穫記録!$F:$F,$H436,収穫記録!$B:$B,"&gt;="&amp;$I$3,収穫記録!$B:$B,"&lt;="&amp;$I$4)
/_xlfn.UNIQUE(_xlfn._xlws.FILTER($G:$G,$F:$F=$I$7))
/IF($I$8="総計",1,$J436/10)
),0)</f>
        <v/>
      </c>
    </row>
    <row r="437" spans="8:23">
      <c r="H437" s="27"/>
      <c r="I437" s="30"/>
      <c r="J437" s="57"/>
      <c r="K437" s="46" t="str">
        <f t="shared" si="6"/>
        <v/>
      </c>
      <c r="L437" s="47" cm="1">
        <f t="array" ref="L437">IFERROR(
IF(OR(L$11="",$H437=""),"",
SUMIFS(収穫記録!$P:$P,収穫記録!$D:$D,L$11,収穫記録!$I:$I,$I$5,収穫記録!$J:$J,$I$6,収穫記録!$F:$F,$H437,収穫記録!$B:$B,"&gt;="&amp;$I$3,収穫記録!$B:$B,"&lt;="&amp;$I$4)
/_xlfn.UNIQUE(_xlfn._xlws.FILTER($G:$G,$F:$F=$I$7))
/IF($I$8="総計",1,$J437/10)
),0)</f>
        <v>0</v>
      </c>
      <c r="M437" s="58" t="str" cm="1">
        <f t="array" ref="M437">IFERROR(
IF(OR(M$11="",$H437=""),"",
SUMIFS(収穫記録!$P:$P,収穫記録!$D:$D,M$11,収穫記録!$I:$I,$I$5,収穫記録!$J:$J,$I$6,収穫記録!$F:$F,$H437,収穫記録!$B:$B,"&gt;="&amp;$I$3,収穫記録!$B:$B,"&lt;="&amp;$I$4)
/_xlfn.UNIQUE(_xlfn._xlws.FILTER($G:$G,$F:$F=$I$7))
/IF($I$8="総計",1,$J437/10)
),0)</f>
        <v/>
      </c>
      <c r="N437" s="58" t="str" cm="1">
        <f t="array" ref="N437">IFERROR(
IF(OR(N$11="",$H437=""),"",
SUMIFS(収穫記録!$P:$P,収穫記録!$D:$D,N$11,収穫記録!$I:$I,$I$5,収穫記録!$J:$J,$I$6,収穫記録!$F:$F,$H437,収穫記録!$B:$B,"&gt;="&amp;$I$3,収穫記録!$B:$B,"&lt;="&amp;$I$4)
/_xlfn.UNIQUE(_xlfn._xlws.FILTER($G:$G,$F:$F=$I$7))
/IF($I$8="総計",1,$J437/10)
),0)</f>
        <v/>
      </c>
      <c r="O437" s="58" t="str" cm="1">
        <f t="array" ref="O437">IFERROR(
IF(OR(O$11="",$H437=""),"",
SUMIFS(収穫記録!$P:$P,収穫記録!$D:$D,O$11,収穫記録!$I:$I,$I$5,収穫記録!$J:$J,$I$6,収穫記録!$F:$F,$H437,収穫記録!$B:$B,"&gt;="&amp;$I$3,収穫記録!$B:$B,"&lt;="&amp;$I$4)
/_xlfn.UNIQUE(_xlfn._xlws.FILTER($G:$G,$F:$F=$I$7))
/IF($I$8="総計",1,$J437/10)
),0)</f>
        <v/>
      </c>
      <c r="P437" s="58" t="str" cm="1">
        <f t="array" ref="P437">IFERROR(
IF(OR(P$11="",$H437=""),"",
SUMIFS(収穫記録!$P:$P,収穫記録!$D:$D,P$11,収穫記録!$I:$I,$I$5,収穫記録!$J:$J,$I$6,収穫記録!$F:$F,$H437,収穫記録!$B:$B,"&gt;="&amp;$I$3,収穫記録!$B:$B,"&lt;="&amp;$I$4)
/_xlfn.UNIQUE(_xlfn._xlws.FILTER($G:$G,$F:$F=$I$7))
/IF($I$8="総計",1,$J437/10)
),0)</f>
        <v/>
      </c>
      <c r="Q437" s="58" t="str" cm="1">
        <f t="array" ref="Q437">IFERROR(
IF(OR(Q$11="",$H437=""),"",
SUMIFS(収穫記録!$P:$P,収穫記録!$D:$D,Q$11,収穫記録!$I:$I,$I$5,収穫記録!$J:$J,$I$6,収穫記録!$F:$F,$H437,収穫記録!$B:$B,"&gt;="&amp;$I$3,収穫記録!$B:$B,"&lt;="&amp;$I$4)
/_xlfn.UNIQUE(_xlfn._xlws.FILTER($G:$G,$F:$F=$I$7))
/IF($I$8="総計",1,$J437/10)
),0)</f>
        <v/>
      </c>
      <c r="R437" s="58" t="str" cm="1">
        <f t="array" ref="R437">IFERROR(
IF(OR(R$11="",$H437=""),"",
SUMIFS(収穫記録!$P:$P,収穫記録!$D:$D,R$11,収穫記録!$I:$I,$I$5,収穫記録!$J:$J,$I$6,収穫記録!$F:$F,$H437,収穫記録!$B:$B,"&gt;="&amp;$I$3,収穫記録!$B:$B,"&lt;="&amp;$I$4)
/_xlfn.UNIQUE(_xlfn._xlws.FILTER($G:$G,$F:$F=$I$7))
/IF($I$8="総計",1,$J437/10)
),0)</f>
        <v/>
      </c>
      <c r="S437" s="58" t="str" cm="1">
        <f t="array" ref="S437">IFERROR(
IF(OR(S$11="",$H437=""),"",
SUMIFS(収穫記録!$P:$P,収穫記録!$D:$D,S$11,収穫記録!$I:$I,$I$5,収穫記録!$J:$J,$I$6,収穫記録!$F:$F,$H437,収穫記録!$B:$B,"&gt;="&amp;$I$3,収穫記録!$B:$B,"&lt;="&amp;$I$4)
/_xlfn.UNIQUE(_xlfn._xlws.FILTER($G:$G,$F:$F=$I$7))
/IF($I$8="総計",1,$J437/10)
),0)</f>
        <v/>
      </c>
      <c r="T437" s="58" t="str" cm="1">
        <f t="array" ref="T437">IFERROR(
IF(OR(T$11="",$H437=""),"",
SUMIFS(収穫記録!$P:$P,収穫記録!$D:$D,T$11,収穫記録!$I:$I,$I$5,収穫記録!$J:$J,$I$6,収穫記録!$F:$F,$H437,収穫記録!$B:$B,"&gt;="&amp;$I$3,収穫記録!$B:$B,"&lt;="&amp;$I$4)
/_xlfn.UNIQUE(_xlfn._xlws.FILTER($G:$G,$F:$F=$I$7))
/IF($I$8="総計",1,$J437/10)
),0)</f>
        <v/>
      </c>
      <c r="U437" s="58" t="str" cm="1">
        <f t="array" ref="U437">IFERROR(
IF(OR(U$11="",$H437=""),"",
SUMIFS(収穫記録!$P:$P,収穫記録!$D:$D,U$11,収穫記録!$I:$I,$I$5,収穫記録!$J:$J,$I$6,収穫記録!$F:$F,$H437,収穫記録!$B:$B,"&gt;="&amp;$I$3,収穫記録!$B:$B,"&lt;="&amp;$I$4)
/_xlfn.UNIQUE(_xlfn._xlws.FILTER($G:$G,$F:$F=$I$7))
/IF($I$8="総計",1,$J437/10)
),0)</f>
        <v/>
      </c>
      <c r="V437" s="58" t="str" cm="1">
        <f t="array" ref="V437">IFERROR(
IF(OR(V$11="",$H437=""),"",
SUMIFS(収穫記録!$P:$P,収穫記録!$D:$D,V$11,収穫記録!$I:$I,$I$5,収穫記録!$J:$J,$I$6,収穫記録!$F:$F,$H437,収穫記録!$B:$B,"&gt;="&amp;$I$3,収穫記録!$B:$B,"&lt;="&amp;$I$4)
/_xlfn.UNIQUE(_xlfn._xlws.FILTER($G:$G,$F:$F=$I$7))
/IF($I$8="総計",1,$J437/10)
),0)</f>
        <v/>
      </c>
      <c r="W437" s="58" t="str" cm="1">
        <f t="array" ref="W437">IFERROR(
IF(OR(W$11="",$H437=""),"",
SUMIFS(収穫記録!$P:$P,収穫記録!$D:$D,W$11,収穫記録!$I:$I,$I$5,収穫記録!$J:$J,$I$6,収穫記録!$F:$F,$H437,収穫記録!$B:$B,"&gt;="&amp;$I$3,収穫記録!$B:$B,"&lt;="&amp;$I$4)
/_xlfn.UNIQUE(_xlfn._xlws.FILTER($G:$G,$F:$F=$I$7))
/IF($I$8="総計",1,$J437/10)
),0)</f>
        <v/>
      </c>
    </row>
    <row r="438" spans="8:23">
      <c r="H438" s="27"/>
      <c r="I438" s="30"/>
      <c r="J438" s="57"/>
      <c r="K438" s="46" t="str">
        <f t="shared" si="6"/>
        <v/>
      </c>
      <c r="L438" s="47" cm="1">
        <f t="array" ref="L438">IFERROR(
IF(OR(L$11="",$H438=""),"",
SUMIFS(収穫記録!$P:$P,収穫記録!$D:$D,L$11,収穫記録!$I:$I,$I$5,収穫記録!$J:$J,$I$6,収穫記録!$F:$F,$H438,収穫記録!$B:$B,"&gt;="&amp;$I$3,収穫記録!$B:$B,"&lt;="&amp;$I$4)
/_xlfn.UNIQUE(_xlfn._xlws.FILTER($G:$G,$F:$F=$I$7))
/IF($I$8="総計",1,$J438/10)
),0)</f>
        <v>0</v>
      </c>
      <c r="M438" s="58" t="str" cm="1">
        <f t="array" ref="M438">IFERROR(
IF(OR(M$11="",$H438=""),"",
SUMIFS(収穫記録!$P:$P,収穫記録!$D:$D,M$11,収穫記録!$I:$I,$I$5,収穫記録!$J:$J,$I$6,収穫記録!$F:$F,$H438,収穫記録!$B:$B,"&gt;="&amp;$I$3,収穫記録!$B:$B,"&lt;="&amp;$I$4)
/_xlfn.UNIQUE(_xlfn._xlws.FILTER($G:$G,$F:$F=$I$7))
/IF($I$8="総計",1,$J438/10)
),0)</f>
        <v/>
      </c>
      <c r="N438" s="58" t="str" cm="1">
        <f t="array" ref="N438">IFERROR(
IF(OR(N$11="",$H438=""),"",
SUMIFS(収穫記録!$P:$P,収穫記録!$D:$D,N$11,収穫記録!$I:$I,$I$5,収穫記録!$J:$J,$I$6,収穫記録!$F:$F,$H438,収穫記録!$B:$B,"&gt;="&amp;$I$3,収穫記録!$B:$B,"&lt;="&amp;$I$4)
/_xlfn.UNIQUE(_xlfn._xlws.FILTER($G:$G,$F:$F=$I$7))
/IF($I$8="総計",1,$J438/10)
),0)</f>
        <v/>
      </c>
      <c r="O438" s="58" t="str" cm="1">
        <f t="array" ref="O438">IFERROR(
IF(OR(O$11="",$H438=""),"",
SUMIFS(収穫記録!$P:$P,収穫記録!$D:$D,O$11,収穫記録!$I:$I,$I$5,収穫記録!$J:$J,$I$6,収穫記録!$F:$F,$H438,収穫記録!$B:$B,"&gt;="&amp;$I$3,収穫記録!$B:$B,"&lt;="&amp;$I$4)
/_xlfn.UNIQUE(_xlfn._xlws.FILTER($G:$G,$F:$F=$I$7))
/IF($I$8="総計",1,$J438/10)
),0)</f>
        <v/>
      </c>
      <c r="P438" s="58" t="str" cm="1">
        <f t="array" ref="P438">IFERROR(
IF(OR(P$11="",$H438=""),"",
SUMIFS(収穫記録!$P:$P,収穫記録!$D:$D,P$11,収穫記録!$I:$I,$I$5,収穫記録!$J:$J,$I$6,収穫記録!$F:$F,$H438,収穫記録!$B:$B,"&gt;="&amp;$I$3,収穫記録!$B:$B,"&lt;="&amp;$I$4)
/_xlfn.UNIQUE(_xlfn._xlws.FILTER($G:$G,$F:$F=$I$7))
/IF($I$8="総計",1,$J438/10)
),0)</f>
        <v/>
      </c>
      <c r="Q438" s="58" t="str" cm="1">
        <f t="array" ref="Q438">IFERROR(
IF(OR(Q$11="",$H438=""),"",
SUMIFS(収穫記録!$P:$P,収穫記録!$D:$D,Q$11,収穫記録!$I:$I,$I$5,収穫記録!$J:$J,$I$6,収穫記録!$F:$F,$H438,収穫記録!$B:$B,"&gt;="&amp;$I$3,収穫記録!$B:$B,"&lt;="&amp;$I$4)
/_xlfn.UNIQUE(_xlfn._xlws.FILTER($G:$G,$F:$F=$I$7))
/IF($I$8="総計",1,$J438/10)
),0)</f>
        <v/>
      </c>
      <c r="R438" s="58" t="str" cm="1">
        <f t="array" ref="R438">IFERROR(
IF(OR(R$11="",$H438=""),"",
SUMIFS(収穫記録!$P:$P,収穫記録!$D:$D,R$11,収穫記録!$I:$I,$I$5,収穫記録!$J:$J,$I$6,収穫記録!$F:$F,$H438,収穫記録!$B:$B,"&gt;="&amp;$I$3,収穫記録!$B:$B,"&lt;="&amp;$I$4)
/_xlfn.UNIQUE(_xlfn._xlws.FILTER($G:$G,$F:$F=$I$7))
/IF($I$8="総計",1,$J438/10)
),0)</f>
        <v/>
      </c>
      <c r="S438" s="58" t="str" cm="1">
        <f t="array" ref="S438">IFERROR(
IF(OR(S$11="",$H438=""),"",
SUMIFS(収穫記録!$P:$P,収穫記録!$D:$D,S$11,収穫記録!$I:$I,$I$5,収穫記録!$J:$J,$I$6,収穫記録!$F:$F,$H438,収穫記録!$B:$B,"&gt;="&amp;$I$3,収穫記録!$B:$B,"&lt;="&amp;$I$4)
/_xlfn.UNIQUE(_xlfn._xlws.FILTER($G:$G,$F:$F=$I$7))
/IF($I$8="総計",1,$J438/10)
),0)</f>
        <v/>
      </c>
      <c r="T438" s="58" t="str" cm="1">
        <f t="array" ref="T438">IFERROR(
IF(OR(T$11="",$H438=""),"",
SUMIFS(収穫記録!$P:$P,収穫記録!$D:$D,T$11,収穫記録!$I:$I,$I$5,収穫記録!$J:$J,$I$6,収穫記録!$F:$F,$H438,収穫記録!$B:$B,"&gt;="&amp;$I$3,収穫記録!$B:$B,"&lt;="&amp;$I$4)
/_xlfn.UNIQUE(_xlfn._xlws.FILTER($G:$G,$F:$F=$I$7))
/IF($I$8="総計",1,$J438/10)
),0)</f>
        <v/>
      </c>
      <c r="U438" s="58" t="str" cm="1">
        <f t="array" ref="U438">IFERROR(
IF(OR(U$11="",$H438=""),"",
SUMIFS(収穫記録!$P:$P,収穫記録!$D:$D,U$11,収穫記録!$I:$I,$I$5,収穫記録!$J:$J,$I$6,収穫記録!$F:$F,$H438,収穫記録!$B:$B,"&gt;="&amp;$I$3,収穫記録!$B:$B,"&lt;="&amp;$I$4)
/_xlfn.UNIQUE(_xlfn._xlws.FILTER($G:$G,$F:$F=$I$7))
/IF($I$8="総計",1,$J438/10)
),0)</f>
        <v/>
      </c>
      <c r="V438" s="58" t="str" cm="1">
        <f t="array" ref="V438">IFERROR(
IF(OR(V$11="",$H438=""),"",
SUMIFS(収穫記録!$P:$P,収穫記録!$D:$D,V$11,収穫記録!$I:$I,$I$5,収穫記録!$J:$J,$I$6,収穫記録!$F:$F,$H438,収穫記録!$B:$B,"&gt;="&amp;$I$3,収穫記録!$B:$B,"&lt;="&amp;$I$4)
/_xlfn.UNIQUE(_xlfn._xlws.FILTER($G:$G,$F:$F=$I$7))
/IF($I$8="総計",1,$J438/10)
),0)</f>
        <v/>
      </c>
      <c r="W438" s="58" t="str" cm="1">
        <f t="array" ref="W438">IFERROR(
IF(OR(W$11="",$H438=""),"",
SUMIFS(収穫記録!$P:$P,収穫記録!$D:$D,W$11,収穫記録!$I:$I,$I$5,収穫記録!$J:$J,$I$6,収穫記録!$F:$F,$H438,収穫記録!$B:$B,"&gt;="&amp;$I$3,収穫記録!$B:$B,"&lt;="&amp;$I$4)
/_xlfn.UNIQUE(_xlfn._xlws.FILTER($G:$G,$F:$F=$I$7))
/IF($I$8="総計",1,$J438/10)
),0)</f>
        <v/>
      </c>
    </row>
    <row r="439" spans="8:23">
      <c r="H439" s="27"/>
      <c r="I439" s="30"/>
      <c r="J439" s="57"/>
      <c r="K439" s="46" t="str">
        <f t="shared" si="6"/>
        <v/>
      </c>
      <c r="L439" s="47" cm="1">
        <f t="array" ref="L439">IFERROR(
IF(OR(L$11="",$H439=""),"",
SUMIFS(収穫記録!$P:$P,収穫記録!$D:$D,L$11,収穫記録!$I:$I,$I$5,収穫記録!$J:$J,$I$6,収穫記録!$F:$F,$H439,収穫記録!$B:$B,"&gt;="&amp;$I$3,収穫記録!$B:$B,"&lt;="&amp;$I$4)
/_xlfn.UNIQUE(_xlfn._xlws.FILTER($G:$G,$F:$F=$I$7))
/IF($I$8="総計",1,$J439/10)
),0)</f>
        <v>0</v>
      </c>
      <c r="M439" s="58" t="str" cm="1">
        <f t="array" ref="M439">IFERROR(
IF(OR(M$11="",$H439=""),"",
SUMIFS(収穫記録!$P:$P,収穫記録!$D:$D,M$11,収穫記録!$I:$I,$I$5,収穫記録!$J:$J,$I$6,収穫記録!$F:$F,$H439,収穫記録!$B:$B,"&gt;="&amp;$I$3,収穫記録!$B:$B,"&lt;="&amp;$I$4)
/_xlfn.UNIQUE(_xlfn._xlws.FILTER($G:$G,$F:$F=$I$7))
/IF($I$8="総計",1,$J439/10)
),0)</f>
        <v/>
      </c>
      <c r="N439" s="58" t="str" cm="1">
        <f t="array" ref="N439">IFERROR(
IF(OR(N$11="",$H439=""),"",
SUMIFS(収穫記録!$P:$P,収穫記録!$D:$D,N$11,収穫記録!$I:$I,$I$5,収穫記録!$J:$J,$I$6,収穫記録!$F:$F,$H439,収穫記録!$B:$B,"&gt;="&amp;$I$3,収穫記録!$B:$B,"&lt;="&amp;$I$4)
/_xlfn.UNIQUE(_xlfn._xlws.FILTER($G:$G,$F:$F=$I$7))
/IF($I$8="総計",1,$J439/10)
),0)</f>
        <v/>
      </c>
      <c r="O439" s="58" t="str" cm="1">
        <f t="array" ref="O439">IFERROR(
IF(OR(O$11="",$H439=""),"",
SUMIFS(収穫記録!$P:$P,収穫記録!$D:$D,O$11,収穫記録!$I:$I,$I$5,収穫記録!$J:$J,$I$6,収穫記録!$F:$F,$H439,収穫記録!$B:$B,"&gt;="&amp;$I$3,収穫記録!$B:$B,"&lt;="&amp;$I$4)
/_xlfn.UNIQUE(_xlfn._xlws.FILTER($G:$G,$F:$F=$I$7))
/IF($I$8="総計",1,$J439/10)
),0)</f>
        <v/>
      </c>
      <c r="P439" s="58" t="str" cm="1">
        <f t="array" ref="P439">IFERROR(
IF(OR(P$11="",$H439=""),"",
SUMIFS(収穫記録!$P:$P,収穫記録!$D:$D,P$11,収穫記録!$I:$I,$I$5,収穫記録!$J:$J,$I$6,収穫記録!$F:$F,$H439,収穫記録!$B:$B,"&gt;="&amp;$I$3,収穫記録!$B:$B,"&lt;="&amp;$I$4)
/_xlfn.UNIQUE(_xlfn._xlws.FILTER($G:$G,$F:$F=$I$7))
/IF($I$8="総計",1,$J439/10)
),0)</f>
        <v/>
      </c>
      <c r="Q439" s="58" t="str" cm="1">
        <f t="array" ref="Q439">IFERROR(
IF(OR(Q$11="",$H439=""),"",
SUMIFS(収穫記録!$P:$P,収穫記録!$D:$D,Q$11,収穫記録!$I:$I,$I$5,収穫記録!$J:$J,$I$6,収穫記録!$F:$F,$H439,収穫記録!$B:$B,"&gt;="&amp;$I$3,収穫記録!$B:$B,"&lt;="&amp;$I$4)
/_xlfn.UNIQUE(_xlfn._xlws.FILTER($G:$G,$F:$F=$I$7))
/IF($I$8="総計",1,$J439/10)
),0)</f>
        <v/>
      </c>
      <c r="R439" s="58" t="str" cm="1">
        <f t="array" ref="R439">IFERROR(
IF(OR(R$11="",$H439=""),"",
SUMIFS(収穫記録!$P:$P,収穫記録!$D:$D,R$11,収穫記録!$I:$I,$I$5,収穫記録!$J:$J,$I$6,収穫記録!$F:$F,$H439,収穫記録!$B:$B,"&gt;="&amp;$I$3,収穫記録!$B:$B,"&lt;="&amp;$I$4)
/_xlfn.UNIQUE(_xlfn._xlws.FILTER($G:$G,$F:$F=$I$7))
/IF($I$8="総計",1,$J439/10)
),0)</f>
        <v/>
      </c>
      <c r="S439" s="58" t="str" cm="1">
        <f t="array" ref="S439">IFERROR(
IF(OR(S$11="",$H439=""),"",
SUMIFS(収穫記録!$P:$P,収穫記録!$D:$D,S$11,収穫記録!$I:$I,$I$5,収穫記録!$J:$J,$I$6,収穫記録!$F:$F,$H439,収穫記録!$B:$B,"&gt;="&amp;$I$3,収穫記録!$B:$B,"&lt;="&amp;$I$4)
/_xlfn.UNIQUE(_xlfn._xlws.FILTER($G:$G,$F:$F=$I$7))
/IF($I$8="総計",1,$J439/10)
),0)</f>
        <v/>
      </c>
      <c r="T439" s="58" t="str" cm="1">
        <f t="array" ref="T439">IFERROR(
IF(OR(T$11="",$H439=""),"",
SUMIFS(収穫記録!$P:$P,収穫記録!$D:$D,T$11,収穫記録!$I:$I,$I$5,収穫記録!$J:$J,$I$6,収穫記録!$F:$F,$H439,収穫記録!$B:$B,"&gt;="&amp;$I$3,収穫記録!$B:$B,"&lt;="&amp;$I$4)
/_xlfn.UNIQUE(_xlfn._xlws.FILTER($G:$G,$F:$F=$I$7))
/IF($I$8="総計",1,$J439/10)
),0)</f>
        <v/>
      </c>
      <c r="U439" s="58" t="str" cm="1">
        <f t="array" ref="U439">IFERROR(
IF(OR(U$11="",$H439=""),"",
SUMIFS(収穫記録!$P:$P,収穫記録!$D:$D,U$11,収穫記録!$I:$I,$I$5,収穫記録!$J:$J,$I$6,収穫記録!$F:$F,$H439,収穫記録!$B:$B,"&gt;="&amp;$I$3,収穫記録!$B:$B,"&lt;="&amp;$I$4)
/_xlfn.UNIQUE(_xlfn._xlws.FILTER($G:$G,$F:$F=$I$7))
/IF($I$8="総計",1,$J439/10)
),0)</f>
        <v/>
      </c>
      <c r="V439" s="58" t="str" cm="1">
        <f t="array" ref="V439">IFERROR(
IF(OR(V$11="",$H439=""),"",
SUMIFS(収穫記録!$P:$P,収穫記録!$D:$D,V$11,収穫記録!$I:$I,$I$5,収穫記録!$J:$J,$I$6,収穫記録!$F:$F,$H439,収穫記録!$B:$B,"&gt;="&amp;$I$3,収穫記録!$B:$B,"&lt;="&amp;$I$4)
/_xlfn.UNIQUE(_xlfn._xlws.FILTER($G:$G,$F:$F=$I$7))
/IF($I$8="総計",1,$J439/10)
),0)</f>
        <v/>
      </c>
      <c r="W439" s="58" t="str" cm="1">
        <f t="array" ref="W439">IFERROR(
IF(OR(W$11="",$H439=""),"",
SUMIFS(収穫記録!$P:$P,収穫記録!$D:$D,W$11,収穫記録!$I:$I,$I$5,収穫記録!$J:$J,$I$6,収穫記録!$F:$F,$H439,収穫記録!$B:$B,"&gt;="&amp;$I$3,収穫記録!$B:$B,"&lt;="&amp;$I$4)
/_xlfn.UNIQUE(_xlfn._xlws.FILTER($G:$G,$F:$F=$I$7))
/IF($I$8="総計",1,$J439/10)
),0)</f>
        <v/>
      </c>
    </row>
    <row r="440" spans="8:23">
      <c r="H440" s="27"/>
      <c r="I440" s="30"/>
      <c r="J440" s="57"/>
      <c r="K440" s="46" t="str">
        <f t="shared" si="6"/>
        <v/>
      </c>
      <c r="L440" s="47" cm="1">
        <f t="array" ref="L440">IFERROR(
IF(OR(L$11="",$H440=""),"",
SUMIFS(収穫記録!$P:$P,収穫記録!$D:$D,L$11,収穫記録!$I:$I,$I$5,収穫記録!$J:$J,$I$6,収穫記録!$F:$F,$H440,収穫記録!$B:$B,"&gt;="&amp;$I$3,収穫記録!$B:$B,"&lt;="&amp;$I$4)
/_xlfn.UNIQUE(_xlfn._xlws.FILTER($G:$G,$F:$F=$I$7))
/IF($I$8="総計",1,$J440/10)
),0)</f>
        <v>0</v>
      </c>
      <c r="M440" s="58" t="str" cm="1">
        <f t="array" ref="M440">IFERROR(
IF(OR(M$11="",$H440=""),"",
SUMIFS(収穫記録!$P:$P,収穫記録!$D:$D,M$11,収穫記録!$I:$I,$I$5,収穫記録!$J:$J,$I$6,収穫記録!$F:$F,$H440,収穫記録!$B:$B,"&gt;="&amp;$I$3,収穫記録!$B:$B,"&lt;="&amp;$I$4)
/_xlfn.UNIQUE(_xlfn._xlws.FILTER($G:$G,$F:$F=$I$7))
/IF($I$8="総計",1,$J440/10)
),0)</f>
        <v/>
      </c>
      <c r="N440" s="58" t="str" cm="1">
        <f t="array" ref="N440">IFERROR(
IF(OR(N$11="",$H440=""),"",
SUMIFS(収穫記録!$P:$P,収穫記録!$D:$D,N$11,収穫記録!$I:$I,$I$5,収穫記録!$J:$J,$I$6,収穫記録!$F:$F,$H440,収穫記録!$B:$B,"&gt;="&amp;$I$3,収穫記録!$B:$B,"&lt;="&amp;$I$4)
/_xlfn.UNIQUE(_xlfn._xlws.FILTER($G:$G,$F:$F=$I$7))
/IF($I$8="総計",1,$J440/10)
),0)</f>
        <v/>
      </c>
      <c r="O440" s="58" t="str" cm="1">
        <f t="array" ref="O440">IFERROR(
IF(OR(O$11="",$H440=""),"",
SUMIFS(収穫記録!$P:$P,収穫記録!$D:$D,O$11,収穫記録!$I:$I,$I$5,収穫記録!$J:$J,$I$6,収穫記録!$F:$F,$H440,収穫記録!$B:$B,"&gt;="&amp;$I$3,収穫記録!$B:$B,"&lt;="&amp;$I$4)
/_xlfn.UNIQUE(_xlfn._xlws.FILTER($G:$G,$F:$F=$I$7))
/IF($I$8="総計",1,$J440/10)
),0)</f>
        <v/>
      </c>
      <c r="P440" s="58" t="str" cm="1">
        <f t="array" ref="P440">IFERROR(
IF(OR(P$11="",$H440=""),"",
SUMIFS(収穫記録!$P:$P,収穫記録!$D:$D,P$11,収穫記録!$I:$I,$I$5,収穫記録!$J:$J,$I$6,収穫記録!$F:$F,$H440,収穫記録!$B:$B,"&gt;="&amp;$I$3,収穫記録!$B:$B,"&lt;="&amp;$I$4)
/_xlfn.UNIQUE(_xlfn._xlws.FILTER($G:$G,$F:$F=$I$7))
/IF($I$8="総計",1,$J440/10)
),0)</f>
        <v/>
      </c>
      <c r="Q440" s="58" t="str" cm="1">
        <f t="array" ref="Q440">IFERROR(
IF(OR(Q$11="",$H440=""),"",
SUMIFS(収穫記録!$P:$P,収穫記録!$D:$D,Q$11,収穫記録!$I:$I,$I$5,収穫記録!$J:$J,$I$6,収穫記録!$F:$F,$H440,収穫記録!$B:$B,"&gt;="&amp;$I$3,収穫記録!$B:$B,"&lt;="&amp;$I$4)
/_xlfn.UNIQUE(_xlfn._xlws.FILTER($G:$G,$F:$F=$I$7))
/IF($I$8="総計",1,$J440/10)
),0)</f>
        <v/>
      </c>
      <c r="R440" s="58" t="str" cm="1">
        <f t="array" ref="R440">IFERROR(
IF(OR(R$11="",$H440=""),"",
SUMIFS(収穫記録!$P:$P,収穫記録!$D:$D,R$11,収穫記録!$I:$I,$I$5,収穫記録!$J:$J,$I$6,収穫記録!$F:$F,$H440,収穫記録!$B:$B,"&gt;="&amp;$I$3,収穫記録!$B:$B,"&lt;="&amp;$I$4)
/_xlfn.UNIQUE(_xlfn._xlws.FILTER($G:$G,$F:$F=$I$7))
/IF($I$8="総計",1,$J440/10)
),0)</f>
        <v/>
      </c>
      <c r="S440" s="58" t="str" cm="1">
        <f t="array" ref="S440">IFERROR(
IF(OR(S$11="",$H440=""),"",
SUMIFS(収穫記録!$P:$P,収穫記録!$D:$D,S$11,収穫記録!$I:$I,$I$5,収穫記録!$J:$J,$I$6,収穫記録!$F:$F,$H440,収穫記録!$B:$B,"&gt;="&amp;$I$3,収穫記録!$B:$B,"&lt;="&amp;$I$4)
/_xlfn.UNIQUE(_xlfn._xlws.FILTER($G:$G,$F:$F=$I$7))
/IF($I$8="総計",1,$J440/10)
),0)</f>
        <v/>
      </c>
      <c r="T440" s="58" t="str" cm="1">
        <f t="array" ref="T440">IFERROR(
IF(OR(T$11="",$H440=""),"",
SUMIFS(収穫記録!$P:$P,収穫記録!$D:$D,T$11,収穫記録!$I:$I,$I$5,収穫記録!$J:$J,$I$6,収穫記録!$F:$F,$H440,収穫記録!$B:$B,"&gt;="&amp;$I$3,収穫記録!$B:$B,"&lt;="&amp;$I$4)
/_xlfn.UNIQUE(_xlfn._xlws.FILTER($G:$G,$F:$F=$I$7))
/IF($I$8="総計",1,$J440/10)
),0)</f>
        <v/>
      </c>
      <c r="U440" s="58" t="str" cm="1">
        <f t="array" ref="U440">IFERROR(
IF(OR(U$11="",$H440=""),"",
SUMIFS(収穫記録!$P:$P,収穫記録!$D:$D,U$11,収穫記録!$I:$I,$I$5,収穫記録!$J:$J,$I$6,収穫記録!$F:$F,$H440,収穫記録!$B:$B,"&gt;="&amp;$I$3,収穫記録!$B:$B,"&lt;="&amp;$I$4)
/_xlfn.UNIQUE(_xlfn._xlws.FILTER($G:$G,$F:$F=$I$7))
/IF($I$8="総計",1,$J440/10)
),0)</f>
        <v/>
      </c>
      <c r="V440" s="58" t="str" cm="1">
        <f t="array" ref="V440">IFERROR(
IF(OR(V$11="",$H440=""),"",
SUMIFS(収穫記録!$P:$P,収穫記録!$D:$D,V$11,収穫記録!$I:$I,$I$5,収穫記録!$J:$J,$I$6,収穫記録!$F:$F,$H440,収穫記録!$B:$B,"&gt;="&amp;$I$3,収穫記録!$B:$B,"&lt;="&amp;$I$4)
/_xlfn.UNIQUE(_xlfn._xlws.FILTER($G:$G,$F:$F=$I$7))
/IF($I$8="総計",1,$J440/10)
),0)</f>
        <v/>
      </c>
      <c r="W440" s="58" t="str" cm="1">
        <f t="array" ref="W440">IFERROR(
IF(OR(W$11="",$H440=""),"",
SUMIFS(収穫記録!$P:$P,収穫記録!$D:$D,W$11,収穫記録!$I:$I,$I$5,収穫記録!$J:$J,$I$6,収穫記録!$F:$F,$H440,収穫記録!$B:$B,"&gt;="&amp;$I$3,収穫記録!$B:$B,"&lt;="&amp;$I$4)
/_xlfn.UNIQUE(_xlfn._xlws.FILTER($G:$G,$F:$F=$I$7))
/IF($I$8="総計",1,$J440/10)
),0)</f>
        <v/>
      </c>
    </row>
    <row r="441" spans="8:23">
      <c r="H441" s="27"/>
      <c r="I441" s="30"/>
      <c r="J441" s="57"/>
      <c r="K441" s="46" t="str">
        <f t="shared" si="6"/>
        <v/>
      </c>
      <c r="L441" s="47" cm="1">
        <f t="array" ref="L441">IFERROR(
IF(OR(L$11="",$H441=""),"",
SUMIFS(収穫記録!$P:$P,収穫記録!$D:$D,L$11,収穫記録!$I:$I,$I$5,収穫記録!$J:$J,$I$6,収穫記録!$F:$F,$H441,収穫記録!$B:$B,"&gt;="&amp;$I$3,収穫記録!$B:$B,"&lt;="&amp;$I$4)
/_xlfn.UNIQUE(_xlfn._xlws.FILTER($G:$G,$F:$F=$I$7))
/IF($I$8="総計",1,$J441/10)
),0)</f>
        <v>0</v>
      </c>
      <c r="M441" s="58" t="str" cm="1">
        <f t="array" ref="M441">IFERROR(
IF(OR(M$11="",$H441=""),"",
SUMIFS(収穫記録!$P:$P,収穫記録!$D:$D,M$11,収穫記録!$I:$I,$I$5,収穫記録!$J:$J,$I$6,収穫記録!$F:$F,$H441,収穫記録!$B:$B,"&gt;="&amp;$I$3,収穫記録!$B:$B,"&lt;="&amp;$I$4)
/_xlfn.UNIQUE(_xlfn._xlws.FILTER($G:$G,$F:$F=$I$7))
/IF($I$8="総計",1,$J441/10)
),0)</f>
        <v/>
      </c>
      <c r="N441" s="58" t="str" cm="1">
        <f t="array" ref="N441">IFERROR(
IF(OR(N$11="",$H441=""),"",
SUMIFS(収穫記録!$P:$P,収穫記録!$D:$D,N$11,収穫記録!$I:$I,$I$5,収穫記録!$J:$J,$I$6,収穫記録!$F:$F,$H441,収穫記録!$B:$B,"&gt;="&amp;$I$3,収穫記録!$B:$B,"&lt;="&amp;$I$4)
/_xlfn.UNIQUE(_xlfn._xlws.FILTER($G:$G,$F:$F=$I$7))
/IF($I$8="総計",1,$J441/10)
),0)</f>
        <v/>
      </c>
      <c r="O441" s="58" t="str" cm="1">
        <f t="array" ref="O441">IFERROR(
IF(OR(O$11="",$H441=""),"",
SUMIFS(収穫記録!$P:$P,収穫記録!$D:$D,O$11,収穫記録!$I:$I,$I$5,収穫記録!$J:$J,$I$6,収穫記録!$F:$F,$H441,収穫記録!$B:$B,"&gt;="&amp;$I$3,収穫記録!$B:$B,"&lt;="&amp;$I$4)
/_xlfn.UNIQUE(_xlfn._xlws.FILTER($G:$G,$F:$F=$I$7))
/IF($I$8="総計",1,$J441/10)
),0)</f>
        <v/>
      </c>
      <c r="P441" s="58" t="str" cm="1">
        <f t="array" ref="P441">IFERROR(
IF(OR(P$11="",$H441=""),"",
SUMIFS(収穫記録!$P:$P,収穫記録!$D:$D,P$11,収穫記録!$I:$I,$I$5,収穫記録!$J:$J,$I$6,収穫記録!$F:$F,$H441,収穫記録!$B:$B,"&gt;="&amp;$I$3,収穫記録!$B:$B,"&lt;="&amp;$I$4)
/_xlfn.UNIQUE(_xlfn._xlws.FILTER($G:$G,$F:$F=$I$7))
/IF($I$8="総計",1,$J441/10)
),0)</f>
        <v/>
      </c>
      <c r="Q441" s="58" t="str" cm="1">
        <f t="array" ref="Q441">IFERROR(
IF(OR(Q$11="",$H441=""),"",
SUMIFS(収穫記録!$P:$P,収穫記録!$D:$D,Q$11,収穫記録!$I:$I,$I$5,収穫記録!$J:$J,$I$6,収穫記録!$F:$F,$H441,収穫記録!$B:$B,"&gt;="&amp;$I$3,収穫記録!$B:$B,"&lt;="&amp;$I$4)
/_xlfn.UNIQUE(_xlfn._xlws.FILTER($G:$G,$F:$F=$I$7))
/IF($I$8="総計",1,$J441/10)
),0)</f>
        <v/>
      </c>
      <c r="R441" s="58" t="str" cm="1">
        <f t="array" ref="R441">IFERROR(
IF(OR(R$11="",$H441=""),"",
SUMIFS(収穫記録!$P:$P,収穫記録!$D:$D,R$11,収穫記録!$I:$I,$I$5,収穫記録!$J:$J,$I$6,収穫記録!$F:$F,$H441,収穫記録!$B:$B,"&gt;="&amp;$I$3,収穫記録!$B:$B,"&lt;="&amp;$I$4)
/_xlfn.UNIQUE(_xlfn._xlws.FILTER($G:$G,$F:$F=$I$7))
/IF($I$8="総計",1,$J441/10)
),0)</f>
        <v/>
      </c>
      <c r="S441" s="58" t="str" cm="1">
        <f t="array" ref="S441">IFERROR(
IF(OR(S$11="",$H441=""),"",
SUMIFS(収穫記録!$P:$P,収穫記録!$D:$D,S$11,収穫記録!$I:$I,$I$5,収穫記録!$J:$J,$I$6,収穫記録!$F:$F,$H441,収穫記録!$B:$B,"&gt;="&amp;$I$3,収穫記録!$B:$B,"&lt;="&amp;$I$4)
/_xlfn.UNIQUE(_xlfn._xlws.FILTER($G:$G,$F:$F=$I$7))
/IF($I$8="総計",1,$J441/10)
),0)</f>
        <v/>
      </c>
      <c r="T441" s="58" t="str" cm="1">
        <f t="array" ref="T441">IFERROR(
IF(OR(T$11="",$H441=""),"",
SUMIFS(収穫記録!$P:$P,収穫記録!$D:$D,T$11,収穫記録!$I:$I,$I$5,収穫記録!$J:$J,$I$6,収穫記録!$F:$F,$H441,収穫記録!$B:$B,"&gt;="&amp;$I$3,収穫記録!$B:$B,"&lt;="&amp;$I$4)
/_xlfn.UNIQUE(_xlfn._xlws.FILTER($G:$G,$F:$F=$I$7))
/IF($I$8="総計",1,$J441/10)
),0)</f>
        <v/>
      </c>
      <c r="U441" s="58" t="str" cm="1">
        <f t="array" ref="U441">IFERROR(
IF(OR(U$11="",$H441=""),"",
SUMIFS(収穫記録!$P:$P,収穫記録!$D:$D,U$11,収穫記録!$I:$I,$I$5,収穫記録!$J:$J,$I$6,収穫記録!$F:$F,$H441,収穫記録!$B:$B,"&gt;="&amp;$I$3,収穫記録!$B:$B,"&lt;="&amp;$I$4)
/_xlfn.UNIQUE(_xlfn._xlws.FILTER($G:$G,$F:$F=$I$7))
/IF($I$8="総計",1,$J441/10)
),0)</f>
        <v/>
      </c>
      <c r="V441" s="58" t="str" cm="1">
        <f t="array" ref="V441">IFERROR(
IF(OR(V$11="",$H441=""),"",
SUMIFS(収穫記録!$P:$P,収穫記録!$D:$D,V$11,収穫記録!$I:$I,$I$5,収穫記録!$J:$J,$I$6,収穫記録!$F:$F,$H441,収穫記録!$B:$B,"&gt;="&amp;$I$3,収穫記録!$B:$B,"&lt;="&amp;$I$4)
/_xlfn.UNIQUE(_xlfn._xlws.FILTER($G:$G,$F:$F=$I$7))
/IF($I$8="総計",1,$J441/10)
),0)</f>
        <v/>
      </c>
      <c r="W441" s="58" t="str" cm="1">
        <f t="array" ref="W441">IFERROR(
IF(OR(W$11="",$H441=""),"",
SUMIFS(収穫記録!$P:$P,収穫記録!$D:$D,W$11,収穫記録!$I:$I,$I$5,収穫記録!$J:$J,$I$6,収穫記録!$F:$F,$H441,収穫記録!$B:$B,"&gt;="&amp;$I$3,収穫記録!$B:$B,"&lt;="&amp;$I$4)
/_xlfn.UNIQUE(_xlfn._xlws.FILTER($G:$G,$F:$F=$I$7))
/IF($I$8="総計",1,$J441/10)
),0)</f>
        <v/>
      </c>
    </row>
    <row r="442" spans="8:23">
      <c r="H442" s="27"/>
      <c r="I442" s="30"/>
      <c r="J442" s="57"/>
      <c r="K442" s="46" t="str">
        <f t="shared" si="6"/>
        <v/>
      </c>
      <c r="L442" s="47" cm="1">
        <f t="array" ref="L442">IFERROR(
IF(OR(L$11="",$H442=""),"",
SUMIFS(収穫記録!$P:$P,収穫記録!$D:$D,L$11,収穫記録!$I:$I,$I$5,収穫記録!$J:$J,$I$6,収穫記録!$F:$F,$H442,収穫記録!$B:$B,"&gt;="&amp;$I$3,収穫記録!$B:$B,"&lt;="&amp;$I$4)
/_xlfn.UNIQUE(_xlfn._xlws.FILTER($G:$G,$F:$F=$I$7))
/IF($I$8="総計",1,$J442/10)
),0)</f>
        <v>0</v>
      </c>
      <c r="M442" s="58" t="str" cm="1">
        <f t="array" ref="M442">IFERROR(
IF(OR(M$11="",$H442=""),"",
SUMIFS(収穫記録!$P:$P,収穫記録!$D:$D,M$11,収穫記録!$I:$I,$I$5,収穫記録!$J:$J,$I$6,収穫記録!$F:$F,$H442,収穫記録!$B:$B,"&gt;="&amp;$I$3,収穫記録!$B:$B,"&lt;="&amp;$I$4)
/_xlfn.UNIQUE(_xlfn._xlws.FILTER($G:$G,$F:$F=$I$7))
/IF($I$8="総計",1,$J442/10)
),0)</f>
        <v/>
      </c>
      <c r="N442" s="58" t="str" cm="1">
        <f t="array" ref="N442">IFERROR(
IF(OR(N$11="",$H442=""),"",
SUMIFS(収穫記録!$P:$P,収穫記録!$D:$D,N$11,収穫記録!$I:$I,$I$5,収穫記録!$J:$J,$I$6,収穫記録!$F:$F,$H442,収穫記録!$B:$B,"&gt;="&amp;$I$3,収穫記録!$B:$B,"&lt;="&amp;$I$4)
/_xlfn.UNIQUE(_xlfn._xlws.FILTER($G:$G,$F:$F=$I$7))
/IF($I$8="総計",1,$J442/10)
),0)</f>
        <v/>
      </c>
      <c r="O442" s="58" t="str" cm="1">
        <f t="array" ref="O442">IFERROR(
IF(OR(O$11="",$H442=""),"",
SUMIFS(収穫記録!$P:$P,収穫記録!$D:$D,O$11,収穫記録!$I:$I,$I$5,収穫記録!$J:$J,$I$6,収穫記録!$F:$F,$H442,収穫記録!$B:$B,"&gt;="&amp;$I$3,収穫記録!$B:$B,"&lt;="&amp;$I$4)
/_xlfn.UNIQUE(_xlfn._xlws.FILTER($G:$G,$F:$F=$I$7))
/IF($I$8="総計",1,$J442/10)
),0)</f>
        <v/>
      </c>
      <c r="P442" s="58" t="str" cm="1">
        <f t="array" ref="P442">IFERROR(
IF(OR(P$11="",$H442=""),"",
SUMIFS(収穫記録!$P:$P,収穫記録!$D:$D,P$11,収穫記録!$I:$I,$I$5,収穫記録!$J:$J,$I$6,収穫記録!$F:$F,$H442,収穫記録!$B:$B,"&gt;="&amp;$I$3,収穫記録!$B:$B,"&lt;="&amp;$I$4)
/_xlfn.UNIQUE(_xlfn._xlws.FILTER($G:$G,$F:$F=$I$7))
/IF($I$8="総計",1,$J442/10)
),0)</f>
        <v/>
      </c>
      <c r="Q442" s="58" t="str" cm="1">
        <f t="array" ref="Q442">IFERROR(
IF(OR(Q$11="",$H442=""),"",
SUMIFS(収穫記録!$P:$P,収穫記録!$D:$D,Q$11,収穫記録!$I:$I,$I$5,収穫記録!$J:$J,$I$6,収穫記録!$F:$F,$H442,収穫記録!$B:$B,"&gt;="&amp;$I$3,収穫記録!$B:$B,"&lt;="&amp;$I$4)
/_xlfn.UNIQUE(_xlfn._xlws.FILTER($G:$G,$F:$F=$I$7))
/IF($I$8="総計",1,$J442/10)
),0)</f>
        <v/>
      </c>
      <c r="R442" s="58" t="str" cm="1">
        <f t="array" ref="R442">IFERROR(
IF(OR(R$11="",$H442=""),"",
SUMIFS(収穫記録!$P:$P,収穫記録!$D:$D,R$11,収穫記録!$I:$I,$I$5,収穫記録!$J:$J,$I$6,収穫記録!$F:$F,$H442,収穫記録!$B:$B,"&gt;="&amp;$I$3,収穫記録!$B:$B,"&lt;="&amp;$I$4)
/_xlfn.UNIQUE(_xlfn._xlws.FILTER($G:$G,$F:$F=$I$7))
/IF($I$8="総計",1,$J442/10)
),0)</f>
        <v/>
      </c>
      <c r="S442" s="58" t="str" cm="1">
        <f t="array" ref="S442">IFERROR(
IF(OR(S$11="",$H442=""),"",
SUMIFS(収穫記録!$P:$P,収穫記録!$D:$D,S$11,収穫記録!$I:$I,$I$5,収穫記録!$J:$J,$I$6,収穫記録!$F:$F,$H442,収穫記録!$B:$B,"&gt;="&amp;$I$3,収穫記録!$B:$B,"&lt;="&amp;$I$4)
/_xlfn.UNIQUE(_xlfn._xlws.FILTER($G:$G,$F:$F=$I$7))
/IF($I$8="総計",1,$J442/10)
),0)</f>
        <v/>
      </c>
      <c r="T442" s="58" t="str" cm="1">
        <f t="array" ref="T442">IFERROR(
IF(OR(T$11="",$H442=""),"",
SUMIFS(収穫記録!$P:$P,収穫記録!$D:$D,T$11,収穫記録!$I:$I,$I$5,収穫記録!$J:$J,$I$6,収穫記録!$F:$F,$H442,収穫記録!$B:$B,"&gt;="&amp;$I$3,収穫記録!$B:$B,"&lt;="&amp;$I$4)
/_xlfn.UNIQUE(_xlfn._xlws.FILTER($G:$G,$F:$F=$I$7))
/IF($I$8="総計",1,$J442/10)
),0)</f>
        <v/>
      </c>
      <c r="U442" s="58" t="str" cm="1">
        <f t="array" ref="U442">IFERROR(
IF(OR(U$11="",$H442=""),"",
SUMIFS(収穫記録!$P:$P,収穫記録!$D:$D,U$11,収穫記録!$I:$I,$I$5,収穫記録!$J:$J,$I$6,収穫記録!$F:$F,$H442,収穫記録!$B:$B,"&gt;="&amp;$I$3,収穫記録!$B:$B,"&lt;="&amp;$I$4)
/_xlfn.UNIQUE(_xlfn._xlws.FILTER($G:$G,$F:$F=$I$7))
/IF($I$8="総計",1,$J442/10)
),0)</f>
        <v/>
      </c>
      <c r="V442" s="58" t="str" cm="1">
        <f t="array" ref="V442">IFERROR(
IF(OR(V$11="",$H442=""),"",
SUMIFS(収穫記録!$P:$P,収穫記録!$D:$D,V$11,収穫記録!$I:$I,$I$5,収穫記録!$J:$J,$I$6,収穫記録!$F:$F,$H442,収穫記録!$B:$B,"&gt;="&amp;$I$3,収穫記録!$B:$B,"&lt;="&amp;$I$4)
/_xlfn.UNIQUE(_xlfn._xlws.FILTER($G:$G,$F:$F=$I$7))
/IF($I$8="総計",1,$J442/10)
),0)</f>
        <v/>
      </c>
      <c r="W442" s="58" t="str" cm="1">
        <f t="array" ref="W442">IFERROR(
IF(OR(W$11="",$H442=""),"",
SUMIFS(収穫記録!$P:$P,収穫記録!$D:$D,W$11,収穫記録!$I:$I,$I$5,収穫記録!$J:$J,$I$6,収穫記録!$F:$F,$H442,収穫記録!$B:$B,"&gt;="&amp;$I$3,収穫記録!$B:$B,"&lt;="&amp;$I$4)
/_xlfn.UNIQUE(_xlfn._xlws.FILTER($G:$G,$F:$F=$I$7))
/IF($I$8="総計",1,$J442/10)
),0)</f>
        <v/>
      </c>
    </row>
    <row r="443" spans="8:23">
      <c r="H443" s="27"/>
      <c r="I443" s="30"/>
      <c r="J443" s="57"/>
      <c r="K443" s="46" t="str">
        <f t="shared" si="6"/>
        <v/>
      </c>
      <c r="L443" s="47" cm="1">
        <f t="array" ref="L443">IFERROR(
IF(OR(L$11="",$H443=""),"",
SUMIFS(収穫記録!$P:$P,収穫記録!$D:$D,L$11,収穫記録!$I:$I,$I$5,収穫記録!$J:$J,$I$6,収穫記録!$F:$F,$H443,収穫記録!$B:$B,"&gt;="&amp;$I$3,収穫記録!$B:$B,"&lt;="&amp;$I$4)
/_xlfn.UNIQUE(_xlfn._xlws.FILTER($G:$G,$F:$F=$I$7))
/IF($I$8="総計",1,$J443/10)
),0)</f>
        <v>0</v>
      </c>
      <c r="M443" s="58" t="str" cm="1">
        <f t="array" ref="M443">IFERROR(
IF(OR(M$11="",$H443=""),"",
SUMIFS(収穫記録!$P:$P,収穫記録!$D:$D,M$11,収穫記録!$I:$I,$I$5,収穫記録!$J:$J,$I$6,収穫記録!$F:$F,$H443,収穫記録!$B:$B,"&gt;="&amp;$I$3,収穫記録!$B:$B,"&lt;="&amp;$I$4)
/_xlfn.UNIQUE(_xlfn._xlws.FILTER($G:$G,$F:$F=$I$7))
/IF($I$8="総計",1,$J443/10)
),0)</f>
        <v/>
      </c>
      <c r="N443" s="58" t="str" cm="1">
        <f t="array" ref="N443">IFERROR(
IF(OR(N$11="",$H443=""),"",
SUMIFS(収穫記録!$P:$P,収穫記録!$D:$D,N$11,収穫記録!$I:$I,$I$5,収穫記録!$J:$J,$I$6,収穫記録!$F:$F,$H443,収穫記録!$B:$B,"&gt;="&amp;$I$3,収穫記録!$B:$B,"&lt;="&amp;$I$4)
/_xlfn.UNIQUE(_xlfn._xlws.FILTER($G:$G,$F:$F=$I$7))
/IF($I$8="総計",1,$J443/10)
),0)</f>
        <v/>
      </c>
      <c r="O443" s="58" t="str" cm="1">
        <f t="array" ref="O443">IFERROR(
IF(OR(O$11="",$H443=""),"",
SUMIFS(収穫記録!$P:$P,収穫記録!$D:$D,O$11,収穫記録!$I:$I,$I$5,収穫記録!$J:$J,$I$6,収穫記録!$F:$F,$H443,収穫記録!$B:$B,"&gt;="&amp;$I$3,収穫記録!$B:$B,"&lt;="&amp;$I$4)
/_xlfn.UNIQUE(_xlfn._xlws.FILTER($G:$G,$F:$F=$I$7))
/IF($I$8="総計",1,$J443/10)
),0)</f>
        <v/>
      </c>
      <c r="P443" s="58" t="str" cm="1">
        <f t="array" ref="P443">IFERROR(
IF(OR(P$11="",$H443=""),"",
SUMIFS(収穫記録!$P:$P,収穫記録!$D:$D,P$11,収穫記録!$I:$I,$I$5,収穫記録!$J:$J,$I$6,収穫記録!$F:$F,$H443,収穫記録!$B:$B,"&gt;="&amp;$I$3,収穫記録!$B:$B,"&lt;="&amp;$I$4)
/_xlfn.UNIQUE(_xlfn._xlws.FILTER($G:$G,$F:$F=$I$7))
/IF($I$8="総計",1,$J443/10)
),0)</f>
        <v/>
      </c>
      <c r="Q443" s="58" t="str" cm="1">
        <f t="array" ref="Q443">IFERROR(
IF(OR(Q$11="",$H443=""),"",
SUMIFS(収穫記録!$P:$P,収穫記録!$D:$D,Q$11,収穫記録!$I:$I,$I$5,収穫記録!$J:$J,$I$6,収穫記録!$F:$F,$H443,収穫記録!$B:$B,"&gt;="&amp;$I$3,収穫記録!$B:$B,"&lt;="&amp;$I$4)
/_xlfn.UNIQUE(_xlfn._xlws.FILTER($G:$G,$F:$F=$I$7))
/IF($I$8="総計",1,$J443/10)
),0)</f>
        <v/>
      </c>
      <c r="R443" s="58" t="str" cm="1">
        <f t="array" ref="R443">IFERROR(
IF(OR(R$11="",$H443=""),"",
SUMIFS(収穫記録!$P:$P,収穫記録!$D:$D,R$11,収穫記録!$I:$I,$I$5,収穫記録!$J:$J,$I$6,収穫記録!$F:$F,$H443,収穫記録!$B:$B,"&gt;="&amp;$I$3,収穫記録!$B:$B,"&lt;="&amp;$I$4)
/_xlfn.UNIQUE(_xlfn._xlws.FILTER($G:$G,$F:$F=$I$7))
/IF($I$8="総計",1,$J443/10)
),0)</f>
        <v/>
      </c>
      <c r="S443" s="58" t="str" cm="1">
        <f t="array" ref="S443">IFERROR(
IF(OR(S$11="",$H443=""),"",
SUMIFS(収穫記録!$P:$P,収穫記録!$D:$D,S$11,収穫記録!$I:$I,$I$5,収穫記録!$J:$J,$I$6,収穫記録!$F:$F,$H443,収穫記録!$B:$B,"&gt;="&amp;$I$3,収穫記録!$B:$B,"&lt;="&amp;$I$4)
/_xlfn.UNIQUE(_xlfn._xlws.FILTER($G:$G,$F:$F=$I$7))
/IF($I$8="総計",1,$J443/10)
),0)</f>
        <v/>
      </c>
      <c r="T443" s="58" t="str" cm="1">
        <f t="array" ref="T443">IFERROR(
IF(OR(T$11="",$H443=""),"",
SUMIFS(収穫記録!$P:$P,収穫記録!$D:$D,T$11,収穫記録!$I:$I,$I$5,収穫記録!$J:$J,$I$6,収穫記録!$F:$F,$H443,収穫記録!$B:$B,"&gt;="&amp;$I$3,収穫記録!$B:$B,"&lt;="&amp;$I$4)
/_xlfn.UNIQUE(_xlfn._xlws.FILTER($G:$G,$F:$F=$I$7))
/IF($I$8="総計",1,$J443/10)
),0)</f>
        <v/>
      </c>
      <c r="U443" s="58" t="str" cm="1">
        <f t="array" ref="U443">IFERROR(
IF(OR(U$11="",$H443=""),"",
SUMIFS(収穫記録!$P:$P,収穫記録!$D:$D,U$11,収穫記録!$I:$I,$I$5,収穫記録!$J:$J,$I$6,収穫記録!$F:$F,$H443,収穫記録!$B:$B,"&gt;="&amp;$I$3,収穫記録!$B:$B,"&lt;="&amp;$I$4)
/_xlfn.UNIQUE(_xlfn._xlws.FILTER($G:$G,$F:$F=$I$7))
/IF($I$8="総計",1,$J443/10)
),0)</f>
        <v/>
      </c>
      <c r="V443" s="58" t="str" cm="1">
        <f t="array" ref="V443">IFERROR(
IF(OR(V$11="",$H443=""),"",
SUMIFS(収穫記録!$P:$P,収穫記録!$D:$D,V$11,収穫記録!$I:$I,$I$5,収穫記録!$J:$J,$I$6,収穫記録!$F:$F,$H443,収穫記録!$B:$B,"&gt;="&amp;$I$3,収穫記録!$B:$B,"&lt;="&amp;$I$4)
/_xlfn.UNIQUE(_xlfn._xlws.FILTER($G:$G,$F:$F=$I$7))
/IF($I$8="総計",1,$J443/10)
),0)</f>
        <v/>
      </c>
      <c r="W443" s="58" t="str" cm="1">
        <f t="array" ref="W443">IFERROR(
IF(OR(W$11="",$H443=""),"",
SUMIFS(収穫記録!$P:$P,収穫記録!$D:$D,W$11,収穫記録!$I:$I,$I$5,収穫記録!$J:$J,$I$6,収穫記録!$F:$F,$H443,収穫記録!$B:$B,"&gt;="&amp;$I$3,収穫記録!$B:$B,"&lt;="&amp;$I$4)
/_xlfn.UNIQUE(_xlfn._xlws.FILTER($G:$G,$F:$F=$I$7))
/IF($I$8="総計",1,$J443/10)
),0)</f>
        <v/>
      </c>
    </row>
    <row r="444" spans="8:23">
      <c r="H444" s="27"/>
      <c r="I444" s="30"/>
      <c r="J444" s="57"/>
      <c r="K444" s="46" t="str">
        <f t="shared" si="6"/>
        <v/>
      </c>
      <c r="L444" s="47" cm="1">
        <f t="array" ref="L444">IFERROR(
IF(OR(L$11="",$H444=""),"",
SUMIFS(収穫記録!$P:$P,収穫記録!$D:$D,L$11,収穫記録!$I:$I,$I$5,収穫記録!$J:$J,$I$6,収穫記録!$F:$F,$H444,収穫記録!$B:$B,"&gt;="&amp;$I$3,収穫記録!$B:$B,"&lt;="&amp;$I$4)
/_xlfn.UNIQUE(_xlfn._xlws.FILTER($G:$G,$F:$F=$I$7))
/IF($I$8="総計",1,$J444/10)
),0)</f>
        <v>0</v>
      </c>
      <c r="M444" s="58" t="str" cm="1">
        <f t="array" ref="M444">IFERROR(
IF(OR(M$11="",$H444=""),"",
SUMIFS(収穫記録!$P:$P,収穫記録!$D:$D,M$11,収穫記録!$I:$I,$I$5,収穫記録!$J:$J,$I$6,収穫記録!$F:$F,$H444,収穫記録!$B:$B,"&gt;="&amp;$I$3,収穫記録!$B:$B,"&lt;="&amp;$I$4)
/_xlfn.UNIQUE(_xlfn._xlws.FILTER($G:$G,$F:$F=$I$7))
/IF($I$8="総計",1,$J444/10)
),0)</f>
        <v/>
      </c>
      <c r="N444" s="58" t="str" cm="1">
        <f t="array" ref="N444">IFERROR(
IF(OR(N$11="",$H444=""),"",
SUMIFS(収穫記録!$P:$P,収穫記録!$D:$D,N$11,収穫記録!$I:$I,$I$5,収穫記録!$J:$J,$I$6,収穫記録!$F:$F,$H444,収穫記録!$B:$B,"&gt;="&amp;$I$3,収穫記録!$B:$B,"&lt;="&amp;$I$4)
/_xlfn.UNIQUE(_xlfn._xlws.FILTER($G:$G,$F:$F=$I$7))
/IF($I$8="総計",1,$J444/10)
),0)</f>
        <v/>
      </c>
      <c r="O444" s="58" t="str" cm="1">
        <f t="array" ref="O444">IFERROR(
IF(OR(O$11="",$H444=""),"",
SUMIFS(収穫記録!$P:$P,収穫記録!$D:$D,O$11,収穫記録!$I:$I,$I$5,収穫記録!$J:$J,$I$6,収穫記録!$F:$F,$H444,収穫記録!$B:$B,"&gt;="&amp;$I$3,収穫記録!$B:$B,"&lt;="&amp;$I$4)
/_xlfn.UNIQUE(_xlfn._xlws.FILTER($G:$G,$F:$F=$I$7))
/IF($I$8="総計",1,$J444/10)
),0)</f>
        <v/>
      </c>
      <c r="P444" s="58" t="str" cm="1">
        <f t="array" ref="P444">IFERROR(
IF(OR(P$11="",$H444=""),"",
SUMIFS(収穫記録!$P:$P,収穫記録!$D:$D,P$11,収穫記録!$I:$I,$I$5,収穫記録!$J:$J,$I$6,収穫記録!$F:$F,$H444,収穫記録!$B:$B,"&gt;="&amp;$I$3,収穫記録!$B:$B,"&lt;="&amp;$I$4)
/_xlfn.UNIQUE(_xlfn._xlws.FILTER($G:$G,$F:$F=$I$7))
/IF($I$8="総計",1,$J444/10)
),0)</f>
        <v/>
      </c>
      <c r="Q444" s="58" t="str" cm="1">
        <f t="array" ref="Q444">IFERROR(
IF(OR(Q$11="",$H444=""),"",
SUMIFS(収穫記録!$P:$P,収穫記録!$D:$D,Q$11,収穫記録!$I:$I,$I$5,収穫記録!$J:$J,$I$6,収穫記録!$F:$F,$H444,収穫記録!$B:$B,"&gt;="&amp;$I$3,収穫記録!$B:$B,"&lt;="&amp;$I$4)
/_xlfn.UNIQUE(_xlfn._xlws.FILTER($G:$G,$F:$F=$I$7))
/IF($I$8="総計",1,$J444/10)
),0)</f>
        <v/>
      </c>
      <c r="R444" s="58" t="str" cm="1">
        <f t="array" ref="R444">IFERROR(
IF(OR(R$11="",$H444=""),"",
SUMIFS(収穫記録!$P:$P,収穫記録!$D:$D,R$11,収穫記録!$I:$I,$I$5,収穫記録!$J:$J,$I$6,収穫記録!$F:$F,$H444,収穫記録!$B:$B,"&gt;="&amp;$I$3,収穫記録!$B:$B,"&lt;="&amp;$I$4)
/_xlfn.UNIQUE(_xlfn._xlws.FILTER($G:$G,$F:$F=$I$7))
/IF($I$8="総計",1,$J444/10)
),0)</f>
        <v/>
      </c>
      <c r="S444" s="58" t="str" cm="1">
        <f t="array" ref="S444">IFERROR(
IF(OR(S$11="",$H444=""),"",
SUMIFS(収穫記録!$P:$P,収穫記録!$D:$D,S$11,収穫記録!$I:$I,$I$5,収穫記録!$J:$J,$I$6,収穫記録!$F:$F,$H444,収穫記録!$B:$B,"&gt;="&amp;$I$3,収穫記録!$B:$B,"&lt;="&amp;$I$4)
/_xlfn.UNIQUE(_xlfn._xlws.FILTER($G:$G,$F:$F=$I$7))
/IF($I$8="総計",1,$J444/10)
),0)</f>
        <v/>
      </c>
      <c r="T444" s="58" t="str" cm="1">
        <f t="array" ref="T444">IFERROR(
IF(OR(T$11="",$H444=""),"",
SUMIFS(収穫記録!$P:$P,収穫記録!$D:$D,T$11,収穫記録!$I:$I,$I$5,収穫記録!$J:$J,$I$6,収穫記録!$F:$F,$H444,収穫記録!$B:$B,"&gt;="&amp;$I$3,収穫記録!$B:$B,"&lt;="&amp;$I$4)
/_xlfn.UNIQUE(_xlfn._xlws.FILTER($G:$G,$F:$F=$I$7))
/IF($I$8="総計",1,$J444/10)
),0)</f>
        <v/>
      </c>
      <c r="U444" s="58" t="str" cm="1">
        <f t="array" ref="U444">IFERROR(
IF(OR(U$11="",$H444=""),"",
SUMIFS(収穫記録!$P:$P,収穫記録!$D:$D,U$11,収穫記録!$I:$I,$I$5,収穫記録!$J:$J,$I$6,収穫記録!$F:$F,$H444,収穫記録!$B:$B,"&gt;="&amp;$I$3,収穫記録!$B:$B,"&lt;="&amp;$I$4)
/_xlfn.UNIQUE(_xlfn._xlws.FILTER($G:$G,$F:$F=$I$7))
/IF($I$8="総計",1,$J444/10)
),0)</f>
        <v/>
      </c>
      <c r="V444" s="58" t="str" cm="1">
        <f t="array" ref="V444">IFERROR(
IF(OR(V$11="",$H444=""),"",
SUMIFS(収穫記録!$P:$P,収穫記録!$D:$D,V$11,収穫記録!$I:$I,$I$5,収穫記録!$J:$J,$I$6,収穫記録!$F:$F,$H444,収穫記録!$B:$B,"&gt;="&amp;$I$3,収穫記録!$B:$B,"&lt;="&amp;$I$4)
/_xlfn.UNIQUE(_xlfn._xlws.FILTER($G:$G,$F:$F=$I$7))
/IF($I$8="総計",1,$J444/10)
),0)</f>
        <v/>
      </c>
      <c r="W444" s="58" t="str" cm="1">
        <f t="array" ref="W444">IFERROR(
IF(OR(W$11="",$H444=""),"",
SUMIFS(収穫記録!$P:$P,収穫記録!$D:$D,W$11,収穫記録!$I:$I,$I$5,収穫記録!$J:$J,$I$6,収穫記録!$F:$F,$H444,収穫記録!$B:$B,"&gt;="&amp;$I$3,収穫記録!$B:$B,"&lt;="&amp;$I$4)
/_xlfn.UNIQUE(_xlfn._xlws.FILTER($G:$G,$F:$F=$I$7))
/IF($I$8="総計",1,$J444/10)
),0)</f>
        <v/>
      </c>
    </row>
    <row r="445" spans="8:23">
      <c r="H445" s="27"/>
      <c r="I445" s="30"/>
      <c r="J445" s="57"/>
      <c r="K445" s="46" t="str">
        <f t="shared" si="6"/>
        <v/>
      </c>
      <c r="L445" s="47" cm="1">
        <f t="array" ref="L445">IFERROR(
IF(OR(L$11="",$H445=""),"",
SUMIFS(収穫記録!$P:$P,収穫記録!$D:$D,L$11,収穫記録!$I:$I,$I$5,収穫記録!$J:$J,$I$6,収穫記録!$F:$F,$H445,収穫記録!$B:$B,"&gt;="&amp;$I$3,収穫記録!$B:$B,"&lt;="&amp;$I$4)
/_xlfn.UNIQUE(_xlfn._xlws.FILTER($G:$G,$F:$F=$I$7))
/IF($I$8="総計",1,$J445/10)
),0)</f>
        <v>0</v>
      </c>
      <c r="M445" s="58" t="str" cm="1">
        <f t="array" ref="M445">IFERROR(
IF(OR(M$11="",$H445=""),"",
SUMIFS(収穫記録!$P:$P,収穫記録!$D:$D,M$11,収穫記録!$I:$I,$I$5,収穫記録!$J:$J,$I$6,収穫記録!$F:$F,$H445,収穫記録!$B:$B,"&gt;="&amp;$I$3,収穫記録!$B:$B,"&lt;="&amp;$I$4)
/_xlfn.UNIQUE(_xlfn._xlws.FILTER($G:$G,$F:$F=$I$7))
/IF($I$8="総計",1,$J445/10)
),0)</f>
        <v/>
      </c>
      <c r="N445" s="58" t="str" cm="1">
        <f t="array" ref="N445">IFERROR(
IF(OR(N$11="",$H445=""),"",
SUMIFS(収穫記録!$P:$P,収穫記録!$D:$D,N$11,収穫記録!$I:$I,$I$5,収穫記録!$J:$J,$I$6,収穫記録!$F:$F,$H445,収穫記録!$B:$B,"&gt;="&amp;$I$3,収穫記録!$B:$B,"&lt;="&amp;$I$4)
/_xlfn.UNIQUE(_xlfn._xlws.FILTER($G:$G,$F:$F=$I$7))
/IF($I$8="総計",1,$J445/10)
),0)</f>
        <v/>
      </c>
      <c r="O445" s="58" t="str" cm="1">
        <f t="array" ref="O445">IFERROR(
IF(OR(O$11="",$H445=""),"",
SUMIFS(収穫記録!$P:$P,収穫記録!$D:$D,O$11,収穫記録!$I:$I,$I$5,収穫記録!$J:$J,$I$6,収穫記録!$F:$F,$H445,収穫記録!$B:$B,"&gt;="&amp;$I$3,収穫記録!$B:$B,"&lt;="&amp;$I$4)
/_xlfn.UNIQUE(_xlfn._xlws.FILTER($G:$G,$F:$F=$I$7))
/IF($I$8="総計",1,$J445/10)
),0)</f>
        <v/>
      </c>
      <c r="P445" s="58" t="str" cm="1">
        <f t="array" ref="P445">IFERROR(
IF(OR(P$11="",$H445=""),"",
SUMIFS(収穫記録!$P:$P,収穫記録!$D:$D,P$11,収穫記録!$I:$I,$I$5,収穫記録!$J:$J,$I$6,収穫記録!$F:$F,$H445,収穫記録!$B:$B,"&gt;="&amp;$I$3,収穫記録!$B:$B,"&lt;="&amp;$I$4)
/_xlfn.UNIQUE(_xlfn._xlws.FILTER($G:$G,$F:$F=$I$7))
/IF($I$8="総計",1,$J445/10)
),0)</f>
        <v/>
      </c>
      <c r="Q445" s="58" t="str" cm="1">
        <f t="array" ref="Q445">IFERROR(
IF(OR(Q$11="",$H445=""),"",
SUMIFS(収穫記録!$P:$P,収穫記録!$D:$D,Q$11,収穫記録!$I:$I,$I$5,収穫記録!$J:$J,$I$6,収穫記録!$F:$F,$H445,収穫記録!$B:$B,"&gt;="&amp;$I$3,収穫記録!$B:$B,"&lt;="&amp;$I$4)
/_xlfn.UNIQUE(_xlfn._xlws.FILTER($G:$G,$F:$F=$I$7))
/IF($I$8="総計",1,$J445/10)
),0)</f>
        <v/>
      </c>
      <c r="R445" s="58" t="str" cm="1">
        <f t="array" ref="R445">IFERROR(
IF(OR(R$11="",$H445=""),"",
SUMIFS(収穫記録!$P:$P,収穫記録!$D:$D,R$11,収穫記録!$I:$I,$I$5,収穫記録!$J:$J,$I$6,収穫記録!$F:$F,$H445,収穫記録!$B:$B,"&gt;="&amp;$I$3,収穫記録!$B:$B,"&lt;="&amp;$I$4)
/_xlfn.UNIQUE(_xlfn._xlws.FILTER($G:$G,$F:$F=$I$7))
/IF($I$8="総計",1,$J445/10)
),0)</f>
        <v/>
      </c>
      <c r="S445" s="58" t="str" cm="1">
        <f t="array" ref="S445">IFERROR(
IF(OR(S$11="",$H445=""),"",
SUMIFS(収穫記録!$P:$P,収穫記録!$D:$D,S$11,収穫記録!$I:$I,$I$5,収穫記録!$J:$J,$I$6,収穫記録!$F:$F,$H445,収穫記録!$B:$B,"&gt;="&amp;$I$3,収穫記録!$B:$B,"&lt;="&amp;$I$4)
/_xlfn.UNIQUE(_xlfn._xlws.FILTER($G:$G,$F:$F=$I$7))
/IF($I$8="総計",1,$J445/10)
),0)</f>
        <v/>
      </c>
      <c r="T445" s="58" t="str" cm="1">
        <f t="array" ref="T445">IFERROR(
IF(OR(T$11="",$H445=""),"",
SUMIFS(収穫記録!$P:$P,収穫記録!$D:$D,T$11,収穫記録!$I:$I,$I$5,収穫記録!$J:$J,$I$6,収穫記録!$F:$F,$H445,収穫記録!$B:$B,"&gt;="&amp;$I$3,収穫記録!$B:$B,"&lt;="&amp;$I$4)
/_xlfn.UNIQUE(_xlfn._xlws.FILTER($G:$G,$F:$F=$I$7))
/IF($I$8="総計",1,$J445/10)
),0)</f>
        <v/>
      </c>
      <c r="U445" s="58" t="str" cm="1">
        <f t="array" ref="U445">IFERROR(
IF(OR(U$11="",$H445=""),"",
SUMIFS(収穫記録!$P:$P,収穫記録!$D:$D,U$11,収穫記録!$I:$I,$I$5,収穫記録!$J:$J,$I$6,収穫記録!$F:$F,$H445,収穫記録!$B:$B,"&gt;="&amp;$I$3,収穫記録!$B:$B,"&lt;="&amp;$I$4)
/_xlfn.UNIQUE(_xlfn._xlws.FILTER($G:$G,$F:$F=$I$7))
/IF($I$8="総計",1,$J445/10)
),0)</f>
        <v/>
      </c>
      <c r="V445" s="58" t="str" cm="1">
        <f t="array" ref="V445">IFERROR(
IF(OR(V$11="",$H445=""),"",
SUMIFS(収穫記録!$P:$P,収穫記録!$D:$D,V$11,収穫記録!$I:$I,$I$5,収穫記録!$J:$J,$I$6,収穫記録!$F:$F,$H445,収穫記録!$B:$B,"&gt;="&amp;$I$3,収穫記録!$B:$B,"&lt;="&amp;$I$4)
/_xlfn.UNIQUE(_xlfn._xlws.FILTER($G:$G,$F:$F=$I$7))
/IF($I$8="総計",1,$J445/10)
),0)</f>
        <v/>
      </c>
      <c r="W445" s="58" t="str" cm="1">
        <f t="array" ref="W445">IFERROR(
IF(OR(W$11="",$H445=""),"",
SUMIFS(収穫記録!$P:$P,収穫記録!$D:$D,W$11,収穫記録!$I:$I,$I$5,収穫記録!$J:$J,$I$6,収穫記録!$F:$F,$H445,収穫記録!$B:$B,"&gt;="&amp;$I$3,収穫記録!$B:$B,"&lt;="&amp;$I$4)
/_xlfn.UNIQUE(_xlfn._xlws.FILTER($G:$G,$F:$F=$I$7))
/IF($I$8="総計",1,$J445/10)
),0)</f>
        <v/>
      </c>
    </row>
    <row r="446" spans="8:23">
      <c r="H446" s="27"/>
      <c r="I446" s="30"/>
      <c r="J446" s="57"/>
      <c r="K446" s="46" t="str">
        <f t="shared" si="6"/>
        <v/>
      </c>
      <c r="L446" s="47" cm="1">
        <f t="array" ref="L446">IFERROR(
IF(OR(L$11="",$H446=""),"",
SUMIFS(収穫記録!$P:$P,収穫記録!$D:$D,L$11,収穫記録!$I:$I,$I$5,収穫記録!$J:$J,$I$6,収穫記録!$F:$F,$H446,収穫記録!$B:$B,"&gt;="&amp;$I$3,収穫記録!$B:$B,"&lt;="&amp;$I$4)
/_xlfn.UNIQUE(_xlfn._xlws.FILTER($G:$G,$F:$F=$I$7))
/IF($I$8="総計",1,$J446/10)
),0)</f>
        <v>0</v>
      </c>
      <c r="M446" s="58" t="str" cm="1">
        <f t="array" ref="M446">IFERROR(
IF(OR(M$11="",$H446=""),"",
SUMIFS(収穫記録!$P:$P,収穫記録!$D:$D,M$11,収穫記録!$I:$I,$I$5,収穫記録!$J:$J,$I$6,収穫記録!$F:$F,$H446,収穫記録!$B:$B,"&gt;="&amp;$I$3,収穫記録!$B:$B,"&lt;="&amp;$I$4)
/_xlfn.UNIQUE(_xlfn._xlws.FILTER($G:$G,$F:$F=$I$7))
/IF($I$8="総計",1,$J446/10)
),0)</f>
        <v/>
      </c>
      <c r="N446" s="58" t="str" cm="1">
        <f t="array" ref="N446">IFERROR(
IF(OR(N$11="",$H446=""),"",
SUMIFS(収穫記録!$P:$P,収穫記録!$D:$D,N$11,収穫記録!$I:$I,$I$5,収穫記録!$J:$J,$I$6,収穫記録!$F:$F,$H446,収穫記録!$B:$B,"&gt;="&amp;$I$3,収穫記録!$B:$B,"&lt;="&amp;$I$4)
/_xlfn.UNIQUE(_xlfn._xlws.FILTER($G:$G,$F:$F=$I$7))
/IF($I$8="総計",1,$J446/10)
),0)</f>
        <v/>
      </c>
      <c r="O446" s="58" t="str" cm="1">
        <f t="array" ref="O446">IFERROR(
IF(OR(O$11="",$H446=""),"",
SUMIFS(収穫記録!$P:$P,収穫記録!$D:$D,O$11,収穫記録!$I:$I,$I$5,収穫記録!$J:$J,$I$6,収穫記録!$F:$F,$H446,収穫記録!$B:$B,"&gt;="&amp;$I$3,収穫記録!$B:$B,"&lt;="&amp;$I$4)
/_xlfn.UNIQUE(_xlfn._xlws.FILTER($G:$G,$F:$F=$I$7))
/IF($I$8="総計",1,$J446/10)
),0)</f>
        <v/>
      </c>
      <c r="P446" s="58" t="str" cm="1">
        <f t="array" ref="P446">IFERROR(
IF(OR(P$11="",$H446=""),"",
SUMIFS(収穫記録!$P:$P,収穫記録!$D:$D,P$11,収穫記録!$I:$I,$I$5,収穫記録!$J:$J,$I$6,収穫記録!$F:$F,$H446,収穫記録!$B:$B,"&gt;="&amp;$I$3,収穫記録!$B:$B,"&lt;="&amp;$I$4)
/_xlfn.UNIQUE(_xlfn._xlws.FILTER($G:$G,$F:$F=$I$7))
/IF($I$8="総計",1,$J446/10)
),0)</f>
        <v/>
      </c>
      <c r="Q446" s="58" t="str" cm="1">
        <f t="array" ref="Q446">IFERROR(
IF(OR(Q$11="",$H446=""),"",
SUMIFS(収穫記録!$P:$P,収穫記録!$D:$D,Q$11,収穫記録!$I:$I,$I$5,収穫記録!$J:$J,$I$6,収穫記録!$F:$F,$H446,収穫記録!$B:$B,"&gt;="&amp;$I$3,収穫記録!$B:$B,"&lt;="&amp;$I$4)
/_xlfn.UNIQUE(_xlfn._xlws.FILTER($G:$G,$F:$F=$I$7))
/IF($I$8="総計",1,$J446/10)
),0)</f>
        <v/>
      </c>
      <c r="R446" s="58" t="str" cm="1">
        <f t="array" ref="R446">IFERROR(
IF(OR(R$11="",$H446=""),"",
SUMIFS(収穫記録!$P:$P,収穫記録!$D:$D,R$11,収穫記録!$I:$I,$I$5,収穫記録!$J:$J,$I$6,収穫記録!$F:$F,$H446,収穫記録!$B:$B,"&gt;="&amp;$I$3,収穫記録!$B:$B,"&lt;="&amp;$I$4)
/_xlfn.UNIQUE(_xlfn._xlws.FILTER($G:$G,$F:$F=$I$7))
/IF($I$8="総計",1,$J446/10)
),0)</f>
        <v/>
      </c>
      <c r="S446" s="58" t="str" cm="1">
        <f t="array" ref="S446">IFERROR(
IF(OR(S$11="",$H446=""),"",
SUMIFS(収穫記録!$P:$P,収穫記録!$D:$D,S$11,収穫記録!$I:$I,$I$5,収穫記録!$J:$J,$I$6,収穫記録!$F:$F,$H446,収穫記録!$B:$B,"&gt;="&amp;$I$3,収穫記録!$B:$B,"&lt;="&amp;$I$4)
/_xlfn.UNIQUE(_xlfn._xlws.FILTER($G:$G,$F:$F=$I$7))
/IF($I$8="総計",1,$J446/10)
),0)</f>
        <v/>
      </c>
      <c r="T446" s="58" t="str" cm="1">
        <f t="array" ref="T446">IFERROR(
IF(OR(T$11="",$H446=""),"",
SUMIFS(収穫記録!$P:$P,収穫記録!$D:$D,T$11,収穫記録!$I:$I,$I$5,収穫記録!$J:$J,$I$6,収穫記録!$F:$F,$H446,収穫記録!$B:$B,"&gt;="&amp;$I$3,収穫記録!$B:$B,"&lt;="&amp;$I$4)
/_xlfn.UNIQUE(_xlfn._xlws.FILTER($G:$G,$F:$F=$I$7))
/IF($I$8="総計",1,$J446/10)
),0)</f>
        <v/>
      </c>
      <c r="U446" s="58" t="str" cm="1">
        <f t="array" ref="U446">IFERROR(
IF(OR(U$11="",$H446=""),"",
SUMIFS(収穫記録!$P:$P,収穫記録!$D:$D,U$11,収穫記録!$I:$I,$I$5,収穫記録!$J:$J,$I$6,収穫記録!$F:$F,$H446,収穫記録!$B:$B,"&gt;="&amp;$I$3,収穫記録!$B:$B,"&lt;="&amp;$I$4)
/_xlfn.UNIQUE(_xlfn._xlws.FILTER($G:$G,$F:$F=$I$7))
/IF($I$8="総計",1,$J446/10)
),0)</f>
        <v/>
      </c>
      <c r="V446" s="58" t="str" cm="1">
        <f t="array" ref="V446">IFERROR(
IF(OR(V$11="",$H446=""),"",
SUMIFS(収穫記録!$P:$P,収穫記録!$D:$D,V$11,収穫記録!$I:$I,$I$5,収穫記録!$J:$J,$I$6,収穫記録!$F:$F,$H446,収穫記録!$B:$B,"&gt;="&amp;$I$3,収穫記録!$B:$B,"&lt;="&amp;$I$4)
/_xlfn.UNIQUE(_xlfn._xlws.FILTER($G:$G,$F:$F=$I$7))
/IF($I$8="総計",1,$J446/10)
),0)</f>
        <v/>
      </c>
      <c r="W446" s="58" t="str" cm="1">
        <f t="array" ref="W446">IFERROR(
IF(OR(W$11="",$H446=""),"",
SUMIFS(収穫記録!$P:$P,収穫記録!$D:$D,W$11,収穫記録!$I:$I,$I$5,収穫記録!$J:$J,$I$6,収穫記録!$F:$F,$H446,収穫記録!$B:$B,"&gt;="&amp;$I$3,収穫記録!$B:$B,"&lt;="&amp;$I$4)
/_xlfn.UNIQUE(_xlfn._xlws.FILTER($G:$G,$F:$F=$I$7))
/IF($I$8="総計",1,$J446/10)
),0)</f>
        <v/>
      </c>
    </row>
    <row r="447" spans="8:23">
      <c r="H447" s="27"/>
      <c r="I447" s="30"/>
      <c r="J447" s="57"/>
      <c r="K447" s="46" t="str">
        <f t="shared" si="6"/>
        <v/>
      </c>
      <c r="L447" s="47" cm="1">
        <f t="array" ref="L447">IFERROR(
IF(OR(L$11="",$H447=""),"",
SUMIFS(収穫記録!$P:$P,収穫記録!$D:$D,L$11,収穫記録!$I:$I,$I$5,収穫記録!$J:$J,$I$6,収穫記録!$F:$F,$H447,収穫記録!$B:$B,"&gt;="&amp;$I$3,収穫記録!$B:$B,"&lt;="&amp;$I$4)
/_xlfn.UNIQUE(_xlfn._xlws.FILTER($G:$G,$F:$F=$I$7))
/IF($I$8="総計",1,$J447/10)
),0)</f>
        <v>0</v>
      </c>
      <c r="M447" s="58" t="str" cm="1">
        <f t="array" ref="M447">IFERROR(
IF(OR(M$11="",$H447=""),"",
SUMIFS(収穫記録!$P:$P,収穫記録!$D:$D,M$11,収穫記録!$I:$I,$I$5,収穫記録!$J:$J,$I$6,収穫記録!$F:$F,$H447,収穫記録!$B:$B,"&gt;="&amp;$I$3,収穫記録!$B:$B,"&lt;="&amp;$I$4)
/_xlfn.UNIQUE(_xlfn._xlws.FILTER($G:$G,$F:$F=$I$7))
/IF($I$8="総計",1,$J447/10)
),0)</f>
        <v/>
      </c>
      <c r="N447" s="58" t="str" cm="1">
        <f t="array" ref="N447">IFERROR(
IF(OR(N$11="",$H447=""),"",
SUMIFS(収穫記録!$P:$P,収穫記録!$D:$D,N$11,収穫記録!$I:$I,$I$5,収穫記録!$J:$J,$I$6,収穫記録!$F:$F,$H447,収穫記録!$B:$B,"&gt;="&amp;$I$3,収穫記録!$B:$B,"&lt;="&amp;$I$4)
/_xlfn.UNIQUE(_xlfn._xlws.FILTER($G:$G,$F:$F=$I$7))
/IF($I$8="総計",1,$J447/10)
),0)</f>
        <v/>
      </c>
      <c r="O447" s="58" t="str" cm="1">
        <f t="array" ref="O447">IFERROR(
IF(OR(O$11="",$H447=""),"",
SUMIFS(収穫記録!$P:$P,収穫記録!$D:$D,O$11,収穫記録!$I:$I,$I$5,収穫記録!$J:$J,$I$6,収穫記録!$F:$F,$H447,収穫記録!$B:$B,"&gt;="&amp;$I$3,収穫記録!$B:$B,"&lt;="&amp;$I$4)
/_xlfn.UNIQUE(_xlfn._xlws.FILTER($G:$G,$F:$F=$I$7))
/IF($I$8="総計",1,$J447/10)
),0)</f>
        <v/>
      </c>
      <c r="P447" s="58" t="str" cm="1">
        <f t="array" ref="P447">IFERROR(
IF(OR(P$11="",$H447=""),"",
SUMIFS(収穫記録!$P:$P,収穫記録!$D:$D,P$11,収穫記録!$I:$I,$I$5,収穫記録!$J:$J,$I$6,収穫記録!$F:$F,$H447,収穫記録!$B:$B,"&gt;="&amp;$I$3,収穫記録!$B:$B,"&lt;="&amp;$I$4)
/_xlfn.UNIQUE(_xlfn._xlws.FILTER($G:$G,$F:$F=$I$7))
/IF($I$8="総計",1,$J447/10)
),0)</f>
        <v/>
      </c>
      <c r="Q447" s="58" t="str" cm="1">
        <f t="array" ref="Q447">IFERROR(
IF(OR(Q$11="",$H447=""),"",
SUMIFS(収穫記録!$P:$P,収穫記録!$D:$D,Q$11,収穫記録!$I:$I,$I$5,収穫記録!$J:$J,$I$6,収穫記録!$F:$F,$H447,収穫記録!$B:$B,"&gt;="&amp;$I$3,収穫記録!$B:$B,"&lt;="&amp;$I$4)
/_xlfn.UNIQUE(_xlfn._xlws.FILTER($G:$G,$F:$F=$I$7))
/IF($I$8="総計",1,$J447/10)
),0)</f>
        <v/>
      </c>
      <c r="R447" s="58" t="str" cm="1">
        <f t="array" ref="R447">IFERROR(
IF(OR(R$11="",$H447=""),"",
SUMIFS(収穫記録!$P:$P,収穫記録!$D:$D,R$11,収穫記録!$I:$I,$I$5,収穫記録!$J:$J,$I$6,収穫記録!$F:$F,$H447,収穫記録!$B:$B,"&gt;="&amp;$I$3,収穫記録!$B:$B,"&lt;="&amp;$I$4)
/_xlfn.UNIQUE(_xlfn._xlws.FILTER($G:$G,$F:$F=$I$7))
/IF($I$8="総計",1,$J447/10)
),0)</f>
        <v/>
      </c>
      <c r="S447" s="58" t="str" cm="1">
        <f t="array" ref="S447">IFERROR(
IF(OR(S$11="",$H447=""),"",
SUMIFS(収穫記録!$P:$P,収穫記録!$D:$D,S$11,収穫記録!$I:$I,$I$5,収穫記録!$J:$J,$I$6,収穫記録!$F:$F,$H447,収穫記録!$B:$B,"&gt;="&amp;$I$3,収穫記録!$B:$B,"&lt;="&amp;$I$4)
/_xlfn.UNIQUE(_xlfn._xlws.FILTER($G:$G,$F:$F=$I$7))
/IF($I$8="総計",1,$J447/10)
),0)</f>
        <v/>
      </c>
      <c r="T447" s="58" t="str" cm="1">
        <f t="array" ref="T447">IFERROR(
IF(OR(T$11="",$H447=""),"",
SUMIFS(収穫記録!$P:$P,収穫記録!$D:$D,T$11,収穫記録!$I:$I,$I$5,収穫記録!$J:$J,$I$6,収穫記録!$F:$F,$H447,収穫記録!$B:$B,"&gt;="&amp;$I$3,収穫記録!$B:$B,"&lt;="&amp;$I$4)
/_xlfn.UNIQUE(_xlfn._xlws.FILTER($G:$G,$F:$F=$I$7))
/IF($I$8="総計",1,$J447/10)
),0)</f>
        <v/>
      </c>
      <c r="U447" s="58" t="str" cm="1">
        <f t="array" ref="U447">IFERROR(
IF(OR(U$11="",$H447=""),"",
SUMIFS(収穫記録!$P:$P,収穫記録!$D:$D,U$11,収穫記録!$I:$I,$I$5,収穫記録!$J:$J,$I$6,収穫記録!$F:$F,$H447,収穫記録!$B:$B,"&gt;="&amp;$I$3,収穫記録!$B:$B,"&lt;="&amp;$I$4)
/_xlfn.UNIQUE(_xlfn._xlws.FILTER($G:$G,$F:$F=$I$7))
/IF($I$8="総計",1,$J447/10)
),0)</f>
        <v/>
      </c>
      <c r="V447" s="58" t="str" cm="1">
        <f t="array" ref="V447">IFERROR(
IF(OR(V$11="",$H447=""),"",
SUMIFS(収穫記録!$P:$P,収穫記録!$D:$D,V$11,収穫記録!$I:$I,$I$5,収穫記録!$J:$J,$I$6,収穫記録!$F:$F,$H447,収穫記録!$B:$B,"&gt;="&amp;$I$3,収穫記録!$B:$B,"&lt;="&amp;$I$4)
/_xlfn.UNIQUE(_xlfn._xlws.FILTER($G:$G,$F:$F=$I$7))
/IF($I$8="総計",1,$J447/10)
),0)</f>
        <v/>
      </c>
      <c r="W447" s="58" t="str" cm="1">
        <f t="array" ref="W447">IFERROR(
IF(OR(W$11="",$H447=""),"",
SUMIFS(収穫記録!$P:$P,収穫記録!$D:$D,W$11,収穫記録!$I:$I,$I$5,収穫記録!$J:$J,$I$6,収穫記録!$F:$F,$H447,収穫記録!$B:$B,"&gt;="&amp;$I$3,収穫記録!$B:$B,"&lt;="&amp;$I$4)
/_xlfn.UNIQUE(_xlfn._xlws.FILTER($G:$G,$F:$F=$I$7))
/IF($I$8="総計",1,$J447/10)
),0)</f>
        <v/>
      </c>
    </row>
    <row r="448" spans="8:23">
      <c r="H448" s="27"/>
      <c r="I448" s="30"/>
      <c r="J448" s="57"/>
      <c r="K448" s="46" t="str">
        <f t="shared" si="6"/>
        <v/>
      </c>
      <c r="L448" s="47" cm="1">
        <f t="array" ref="L448">IFERROR(
IF(OR(L$11="",$H448=""),"",
SUMIFS(収穫記録!$P:$P,収穫記録!$D:$D,L$11,収穫記録!$I:$I,$I$5,収穫記録!$J:$J,$I$6,収穫記録!$F:$F,$H448,収穫記録!$B:$B,"&gt;="&amp;$I$3,収穫記録!$B:$B,"&lt;="&amp;$I$4)
/_xlfn.UNIQUE(_xlfn._xlws.FILTER($G:$G,$F:$F=$I$7))
/IF($I$8="総計",1,$J448/10)
),0)</f>
        <v>0</v>
      </c>
      <c r="M448" s="58" t="str" cm="1">
        <f t="array" ref="M448">IFERROR(
IF(OR(M$11="",$H448=""),"",
SUMIFS(収穫記録!$P:$P,収穫記録!$D:$D,M$11,収穫記録!$I:$I,$I$5,収穫記録!$J:$J,$I$6,収穫記録!$F:$F,$H448,収穫記録!$B:$B,"&gt;="&amp;$I$3,収穫記録!$B:$B,"&lt;="&amp;$I$4)
/_xlfn.UNIQUE(_xlfn._xlws.FILTER($G:$G,$F:$F=$I$7))
/IF($I$8="総計",1,$J448/10)
),0)</f>
        <v/>
      </c>
      <c r="N448" s="58" t="str" cm="1">
        <f t="array" ref="N448">IFERROR(
IF(OR(N$11="",$H448=""),"",
SUMIFS(収穫記録!$P:$P,収穫記録!$D:$D,N$11,収穫記録!$I:$I,$I$5,収穫記録!$J:$J,$I$6,収穫記録!$F:$F,$H448,収穫記録!$B:$B,"&gt;="&amp;$I$3,収穫記録!$B:$B,"&lt;="&amp;$I$4)
/_xlfn.UNIQUE(_xlfn._xlws.FILTER($G:$G,$F:$F=$I$7))
/IF($I$8="総計",1,$J448/10)
),0)</f>
        <v/>
      </c>
      <c r="O448" s="58" t="str" cm="1">
        <f t="array" ref="O448">IFERROR(
IF(OR(O$11="",$H448=""),"",
SUMIFS(収穫記録!$P:$P,収穫記録!$D:$D,O$11,収穫記録!$I:$I,$I$5,収穫記録!$J:$J,$I$6,収穫記録!$F:$F,$H448,収穫記録!$B:$B,"&gt;="&amp;$I$3,収穫記録!$B:$B,"&lt;="&amp;$I$4)
/_xlfn.UNIQUE(_xlfn._xlws.FILTER($G:$G,$F:$F=$I$7))
/IF($I$8="総計",1,$J448/10)
),0)</f>
        <v/>
      </c>
      <c r="P448" s="58" t="str" cm="1">
        <f t="array" ref="P448">IFERROR(
IF(OR(P$11="",$H448=""),"",
SUMIFS(収穫記録!$P:$P,収穫記録!$D:$D,P$11,収穫記録!$I:$I,$I$5,収穫記録!$J:$J,$I$6,収穫記録!$F:$F,$H448,収穫記録!$B:$B,"&gt;="&amp;$I$3,収穫記録!$B:$B,"&lt;="&amp;$I$4)
/_xlfn.UNIQUE(_xlfn._xlws.FILTER($G:$G,$F:$F=$I$7))
/IF($I$8="総計",1,$J448/10)
),0)</f>
        <v/>
      </c>
      <c r="Q448" s="58" t="str" cm="1">
        <f t="array" ref="Q448">IFERROR(
IF(OR(Q$11="",$H448=""),"",
SUMIFS(収穫記録!$P:$P,収穫記録!$D:$D,Q$11,収穫記録!$I:$I,$I$5,収穫記録!$J:$J,$I$6,収穫記録!$F:$F,$H448,収穫記録!$B:$B,"&gt;="&amp;$I$3,収穫記録!$B:$B,"&lt;="&amp;$I$4)
/_xlfn.UNIQUE(_xlfn._xlws.FILTER($G:$G,$F:$F=$I$7))
/IF($I$8="総計",1,$J448/10)
),0)</f>
        <v/>
      </c>
      <c r="R448" s="58" t="str" cm="1">
        <f t="array" ref="R448">IFERROR(
IF(OR(R$11="",$H448=""),"",
SUMIFS(収穫記録!$P:$P,収穫記録!$D:$D,R$11,収穫記録!$I:$I,$I$5,収穫記録!$J:$J,$I$6,収穫記録!$F:$F,$H448,収穫記録!$B:$B,"&gt;="&amp;$I$3,収穫記録!$B:$B,"&lt;="&amp;$I$4)
/_xlfn.UNIQUE(_xlfn._xlws.FILTER($G:$G,$F:$F=$I$7))
/IF($I$8="総計",1,$J448/10)
),0)</f>
        <v/>
      </c>
      <c r="S448" s="58" t="str" cm="1">
        <f t="array" ref="S448">IFERROR(
IF(OR(S$11="",$H448=""),"",
SUMIFS(収穫記録!$P:$P,収穫記録!$D:$D,S$11,収穫記録!$I:$I,$I$5,収穫記録!$J:$J,$I$6,収穫記録!$F:$F,$H448,収穫記録!$B:$B,"&gt;="&amp;$I$3,収穫記録!$B:$B,"&lt;="&amp;$I$4)
/_xlfn.UNIQUE(_xlfn._xlws.FILTER($G:$G,$F:$F=$I$7))
/IF($I$8="総計",1,$J448/10)
),0)</f>
        <v/>
      </c>
      <c r="T448" s="58" t="str" cm="1">
        <f t="array" ref="T448">IFERROR(
IF(OR(T$11="",$H448=""),"",
SUMIFS(収穫記録!$P:$P,収穫記録!$D:$D,T$11,収穫記録!$I:$I,$I$5,収穫記録!$J:$J,$I$6,収穫記録!$F:$F,$H448,収穫記録!$B:$B,"&gt;="&amp;$I$3,収穫記録!$B:$B,"&lt;="&amp;$I$4)
/_xlfn.UNIQUE(_xlfn._xlws.FILTER($G:$G,$F:$F=$I$7))
/IF($I$8="総計",1,$J448/10)
),0)</f>
        <v/>
      </c>
      <c r="U448" s="58" t="str" cm="1">
        <f t="array" ref="U448">IFERROR(
IF(OR(U$11="",$H448=""),"",
SUMIFS(収穫記録!$P:$P,収穫記録!$D:$D,U$11,収穫記録!$I:$I,$I$5,収穫記録!$J:$J,$I$6,収穫記録!$F:$F,$H448,収穫記録!$B:$B,"&gt;="&amp;$I$3,収穫記録!$B:$B,"&lt;="&amp;$I$4)
/_xlfn.UNIQUE(_xlfn._xlws.FILTER($G:$G,$F:$F=$I$7))
/IF($I$8="総計",1,$J448/10)
),0)</f>
        <v/>
      </c>
      <c r="V448" s="58" t="str" cm="1">
        <f t="array" ref="V448">IFERROR(
IF(OR(V$11="",$H448=""),"",
SUMIFS(収穫記録!$P:$P,収穫記録!$D:$D,V$11,収穫記録!$I:$I,$I$5,収穫記録!$J:$J,$I$6,収穫記録!$F:$F,$H448,収穫記録!$B:$B,"&gt;="&amp;$I$3,収穫記録!$B:$B,"&lt;="&amp;$I$4)
/_xlfn.UNIQUE(_xlfn._xlws.FILTER($G:$G,$F:$F=$I$7))
/IF($I$8="総計",1,$J448/10)
),0)</f>
        <v/>
      </c>
      <c r="W448" s="58" t="str" cm="1">
        <f t="array" ref="W448">IFERROR(
IF(OR(W$11="",$H448=""),"",
SUMIFS(収穫記録!$P:$P,収穫記録!$D:$D,W$11,収穫記録!$I:$I,$I$5,収穫記録!$J:$J,$I$6,収穫記録!$F:$F,$H448,収穫記録!$B:$B,"&gt;="&amp;$I$3,収穫記録!$B:$B,"&lt;="&amp;$I$4)
/_xlfn.UNIQUE(_xlfn._xlws.FILTER($G:$G,$F:$F=$I$7))
/IF($I$8="総計",1,$J448/10)
),0)</f>
        <v/>
      </c>
    </row>
    <row r="449" spans="8:23">
      <c r="H449" s="27"/>
      <c r="I449" s="30"/>
      <c r="J449" s="57"/>
      <c r="K449" s="46" t="str">
        <f t="shared" si="6"/>
        <v/>
      </c>
      <c r="L449" s="47" cm="1">
        <f t="array" ref="L449">IFERROR(
IF(OR(L$11="",$H449=""),"",
SUMIFS(収穫記録!$P:$P,収穫記録!$D:$D,L$11,収穫記録!$I:$I,$I$5,収穫記録!$J:$J,$I$6,収穫記録!$F:$F,$H449,収穫記録!$B:$B,"&gt;="&amp;$I$3,収穫記録!$B:$B,"&lt;="&amp;$I$4)
/_xlfn.UNIQUE(_xlfn._xlws.FILTER($G:$G,$F:$F=$I$7))
/IF($I$8="総計",1,$J449/10)
),0)</f>
        <v>0</v>
      </c>
      <c r="M449" s="58" t="str" cm="1">
        <f t="array" ref="M449">IFERROR(
IF(OR(M$11="",$H449=""),"",
SUMIFS(収穫記録!$P:$P,収穫記録!$D:$D,M$11,収穫記録!$I:$I,$I$5,収穫記録!$J:$J,$I$6,収穫記録!$F:$F,$H449,収穫記録!$B:$B,"&gt;="&amp;$I$3,収穫記録!$B:$B,"&lt;="&amp;$I$4)
/_xlfn.UNIQUE(_xlfn._xlws.FILTER($G:$G,$F:$F=$I$7))
/IF($I$8="総計",1,$J449/10)
),0)</f>
        <v/>
      </c>
      <c r="N449" s="58" t="str" cm="1">
        <f t="array" ref="N449">IFERROR(
IF(OR(N$11="",$H449=""),"",
SUMIFS(収穫記録!$P:$P,収穫記録!$D:$D,N$11,収穫記録!$I:$I,$I$5,収穫記録!$J:$J,$I$6,収穫記録!$F:$F,$H449,収穫記録!$B:$B,"&gt;="&amp;$I$3,収穫記録!$B:$B,"&lt;="&amp;$I$4)
/_xlfn.UNIQUE(_xlfn._xlws.FILTER($G:$G,$F:$F=$I$7))
/IF($I$8="総計",1,$J449/10)
),0)</f>
        <v/>
      </c>
      <c r="O449" s="58" t="str" cm="1">
        <f t="array" ref="O449">IFERROR(
IF(OR(O$11="",$H449=""),"",
SUMIFS(収穫記録!$P:$P,収穫記録!$D:$D,O$11,収穫記録!$I:$I,$I$5,収穫記録!$J:$J,$I$6,収穫記録!$F:$F,$H449,収穫記録!$B:$B,"&gt;="&amp;$I$3,収穫記録!$B:$B,"&lt;="&amp;$I$4)
/_xlfn.UNIQUE(_xlfn._xlws.FILTER($G:$G,$F:$F=$I$7))
/IF($I$8="総計",1,$J449/10)
),0)</f>
        <v/>
      </c>
      <c r="P449" s="58" t="str" cm="1">
        <f t="array" ref="P449">IFERROR(
IF(OR(P$11="",$H449=""),"",
SUMIFS(収穫記録!$P:$P,収穫記録!$D:$D,P$11,収穫記録!$I:$I,$I$5,収穫記録!$J:$J,$I$6,収穫記録!$F:$F,$H449,収穫記録!$B:$B,"&gt;="&amp;$I$3,収穫記録!$B:$B,"&lt;="&amp;$I$4)
/_xlfn.UNIQUE(_xlfn._xlws.FILTER($G:$G,$F:$F=$I$7))
/IF($I$8="総計",1,$J449/10)
),0)</f>
        <v/>
      </c>
      <c r="Q449" s="58" t="str" cm="1">
        <f t="array" ref="Q449">IFERROR(
IF(OR(Q$11="",$H449=""),"",
SUMIFS(収穫記録!$P:$P,収穫記録!$D:$D,Q$11,収穫記録!$I:$I,$I$5,収穫記録!$J:$J,$I$6,収穫記録!$F:$F,$H449,収穫記録!$B:$B,"&gt;="&amp;$I$3,収穫記録!$B:$B,"&lt;="&amp;$I$4)
/_xlfn.UNIQUE(_xlfn._xlws.FILTER($G:$G,$F:$F=$I$7))
/IF($I$8="総計",1,$J449/10)
),0)</f>
        <v/>
      </c>
      <c r="R449" s="58" t="str" cm="1">
        <f t="array" ref="R449">IFERROR(
IF(OR(R$11="",$H449=""),"",
SUMIFS(収穫記録!$P:$P,収穫記録!$D:$D,R$11,収穫記録!$I:$I,$I$5,収穫記録!$J:$J,$I$6,収穫記録!$F:$F,$H449,収穫記録!$B:$B,"&gt;="&amp;$I$3,収穫記録!$B:$B,"&lt;="&amp;$I$4)
/_xlfn.UNIQUE(_xlfn._xlws.FILTER($G:$G,$F:$F=$I$7))
/IF($I$8="総計",1,$J449/10)
),0)</f>
        <v/>
      </c>
      <c r="S449" s="58" t="str" cm="1">
        <f t="array" ref="S449">IFERROR(
IF(OR(S$11="",$H449=""),"",
SUMIFS(収穫記録!$P:$P,収穫記録!$D:$D,S$11,収穫記録!$I:$I,$I$5,収穫記録!$J:$J,$I$6,収穫記録!$F:$F,$H449,収穫記録!$B:$B,"&gt;="&amp;$I$3,収穫記録!$B:$B,"&lt;="&amp;$I$4)
/_xlfn.UNIQUE(_xlfn._xlws.FILTER($G:$G,$F:$F=$I$7))
/IF($I$8="総計",1,$J449/10)
),0)</f>
        <v/>
      </c>
      <c r="T449" s="58" t="str" cm="1">
        <f t="array" ref="T449">IFERROR(
IF(OR(T$11="",$H449=""),"",
SUMIFS(収穫記録!$P:$P,収穫記録!$D:$D,T$11,収穫記録!$I:$I,$I$5,収穫記録!$J:$J,$I$6,収穫記録!$F:$F,$H449,収穫記録!$B:$B,"&gt;="&amp;$I$3,収穫記録!$B:$B,"&lt;="&amp;$I$4)
/_xlfn.UNIQUE(_xlfn._xlws.FILTER($G:$G,$F:$F=$I$7))
/IF($I$8="総計",1,$J449/10)
),0)</f>
        <v/>
      </c>
      <c r="U449" s="58" t="str" cm="1">
        <f t="array" ref="U449">IFERROR(
IF(OR(U$11="",$H449=""),"",
SUMIFS(収穫記録!$P:$P,収穫記録!$D:$D,U$11,収穫記録!$I:$I,$I$5,収穫記録!$J:$J,$I$6,収穫記録!$F:$F,$H449,収穫記録!$B:$B,"&gt;="&amp;$I$3,収穫記録!$B:$B,"&lt;="&amp;$I$4)
/_xlfn.UNIQUE(_xlfn._xlws.FILTER($G:$G,$F:$F=$I$7))
/IF($I$8="総計",1,$J449/10)
),0)</f>
        <v/>
      </c>
      <c r="V449" s="58" t="str" cm="1">
        <f t="array" ref="V449">IFERROR(
IF(OR(V$11="",$H449=""),"",
SUMIFS(収穫記録!$P:$P,収穫記録!$D:$D,V$11,収穫記録!$I:$I,$I$5,収穫記録!$J:$J,$I$6,収穫記録!$F:$F,$H449,収穫記録!$B:$B,"&gt;="&amp;$I$3,収穫記録!$B:$B,"&lt;="&amp;$I$4)
/_xlfn.UNIQUE(_xlfn._xlws.FILTER($G:$G,$F:$F=$I$7))
/IF($I$8="総計",1,$J449/10)
),0)</f>
        <v/>
      </c>
      <c r="W449" s="58" t="str" cm="1">
        <f t="array" ref="W449">IFERROR(
IF(OR(W$11="",$H449=""),"",
SUMIFS(収穫記録!$P:$P,収穫記録!$D:$D,W$11,収穫記録!$I:$I,$I$5,収穫記録!$J:$J,$I$6,収穫記録!$F:$F,$H449,収穫記録!$B:$B,"&gt;="&amp;$I$3,収穫記録!$B:$B,"&lt;="&amp;$I$4)
/_xlfn.UNIQUE(_xlfn._xlws.FILTER($G:$G,$F:$F=$I$7))
/IF($I$8="総計",1,$J449/10)
),0)</f>
        <v/>
      </c>
    </row>
    <row r="450" spans="8:23">
      <c r="H450" s="27"/>
      <c r="I450" s="30"/>
      <c r="J450" s="57"/>
      <c r="K450" s="46" t="str">
        <f t="shared" si="6"/>
        <v/>
      </c>
      <c r="L450" s="47" cm="1">
        <f t="array" ref="L450">IFERROR(
IF(OR(L$11="",$H450=""),"",
SUMIFS(収穫記録!$P:$P,収穫記録!$D:$D,L$11,収穫記録!$I:$I,$I$5,収穫記録!$J:$J,$I$6,収穫記録!$F:$F,$H450,収穫記録!$B:$B,"&gt;="&amp;$I$3,収穫記録!$B:$B,"&lt;="&amp;$I$4)
/_xlfn.UNIQUE(_xlfn._xlws.FILTER($G:$G,$F:$F=$I$7))
/IF($I$8="総計",1,$J450/10)
),0)</f>
        <v>0</v>
      </c>
      <c r="M450" s="58" t="str" cm="1">
        <f t="array" ref="M450">IFERROR(
IF(OR(M$11="",$H450=""),"",
SUMIFS(収穫記録!$P:$P,収穫記録!$D:$D,M$11,収穫記録!$I:$I,$I$5,収穫記録!$J:$J,$I$6,収穫記録!$F:$F,$H450,収穫記録!$B:$B,"&gt;="&amp;$I$3,収穫記録!$B:$B,"&lt;="&amp;$I$4)
/_xlfn.UNIQUE(_xlfn._xlws.FILTER($G:$G,$F:$F=$I$7))
/IF($I$8="総計",1,$J450/10)
),0)</f>
        <v/>
      </c>
      <c r="N450" s="58" t="str" cm="1">
        <f t="array" ref="N450">IFERROR(
IF(OR(N$11="",$H450=""),"",
SUMIFS(収穫記録!$P:$P,収穫記録!$D:$D,N$11,収穫記録!$I:$I,$I$5,収穫記録!$J:$J,$I$6,収穫記録!$F:$F,$H450,収穫記録!$B:$B,"&gt;="&amp;$I$3,収穫記録!$B:$B,"&lt;="&amp;$I$4)
/_xlfn.UNIQUE(_xlfn._xlws.FILTER($G:$G,$F:$F=$I$7))
/IF($I$8="総計",1,$J450/10)
),0)</f>
        <v/>
      </c>
      <c r="O450" s="58" t="str" cm="1">
        <f t="array" ref="O450">IFERROR(
IF(OR(O$11="",$H450=""),"",
SUMIFS(収穫記録!$P:$P,収穫記録!$D:$D,O$11,収穫記録!$I:$I,$I$5,収穫記録!$J:$J,$I$6,収穫記録!$F:$F,$H450,収穫記録!$B:$B,"&gt;="&amp;$I$3,収穫記録!$B:$B,"&lt;="&amp;$I$4)
/_xlfn.UNIQUE(_xlfn._xlws.FILTER($G:$G,$F:$F=$I$7))
/IF($I$8="総計",1,$J450/10)
),0)</f>
        <v/>
      </c>
      <c r="P450" s="58" t="str" cm="1">
        <f t="array" ref="P450">IFERROR(
IF(OR(P$11="",$H450=""),"",
SUMIFS(収穫記録!$P:$P,収穫記録!$D:$D,P$11,収穫記録!$I:$I,$I$5,収穫記録!$J:$J,$I$6,収穫記録!$F:$F,$H450,収穫記録!$B:$B,"&gt;="&amp;$I$3,収穫記録!$B:$B,"&lt;="&amp;$I$4)
/_xlfn.UNIQUE(_xlfn._xlws.FILTER($G:$G,$F:$F=$I$7))
/IF($I$8="総計",1,$J450/10)
),0)</f>
        <v/>
      </c>
      <c r="Q450" s="58" t="str" cm="1">
        <f t="array" ref="Q450">IFERROR(
IF(OR(Q$11="",$H450=""),"",
SUMIFS(収穫記録!$P:$P,収穫記録!$D:$D,Q$11,収穫記録!$I:$I,$I$5,収穫記録!$J:$J,$I$6,収穫記録!$F:$F,$H450,収穫記録!$B:$B,"&gt;="&amp;$I$3,収穫記録!$B:$B,"&lt;="&amp;$I$4)
/_xlfn.UNIQUE(_xlfn._xlws.FILTER($G:$G,$F:$F=$I$7))
/IF($I$8="総計",1,$J450/10)
),0)</f>
        <v/>
      </c>
      <c r="R450" s="58" t="str" cm="1">
        <f t="array" ref="R450">IFERROR(
IF(OR(R$11="",$H450=""),"",
SUMIFS(収穫記録!$P:$P,収穫記録!$D:$D,R$11,収穫記録!$I:$I,$I$5,収穫記録!$J:$J,$I$6,収穫記録!$F:$F,$H450,収穫記録!$B:$B,"&gt;="&amp;$I$3,収穫記録!$B:$B,"&lt;="&amp;$I$4)
/_xlfn.UNIQUE(_xlfn._xlws.FILTER($G:$G,$F:$F=$I$7))
/IF($I$8="総計",1,$J450/10)
),0)</f>
        <v/>
      </c>
      <c r="S450" s="58" t="str" cm="1">
        <f t="array" ref="S450">IFERROR(
IF(OR(S$11="",$H450=""),"",
SUMIFS(収穫記録!$P:$P,収穫記録!$D:$D,S$11,収穫記録!$I:$I,$I$5,収穫記録!$J:$J,$I$6,収穫記録!$F:$F,$H450,収穫記録!$B:$B,"&gt;="&amp;$I$3,収穫記録!$B:$B,"&lt;="&amp;$I$4)
/_xlfn.UNIQUE(_xlfn._xlws.FILTER($G:$G,$F:$F=$I$7))
/IF($I$8="総計",1,$J450/10)
),0)</f>
        <v/>
      </c>
      <c r="T450" s="58" t="str" cm="1">
        <f t="array" ref="T450">IFERROR(
IF(OR(T$11="",$H450=""),"",
SUMIFS(収穫記録!$P:$P,収穫記録!$D:$D,T$11,収穫記録!$I:$I,$I$5,収穫記録!$J:$J,$I$6,収穫記録!$F:$F,$H450,収穫記録!$B:$B,"&gt;="&amp;$I$3,収穫記録!$B:$B,"&lt;="&amp;$I$4)
/_xlfn.UNIQUE(_xlfn._xlws.FILTER($G:$G,$F:$F=$I$7))
/IF($I$8="総計",1,$J450/10)
),0)</f>
        <v/>
      </c>
      <c r="U450" s="58" t="str" cm="1">
        <f t="array" ref="U450">IFERROR(
IF(OR(U$11="",$H450=""),"",
SUMIFS(収穫記録!$P:$P,収穫記録!$D:$D,U$11,収穫記録!$I:$I,$I$5,収穫記録!$J:$J,$I$6,収穫記録!$F:$F,$H450,収穫記録!$B:$B,"&gt;="&amp;$I$3,収穫記録!$B:$B,"&lt;="&amp;$I$4)
/_xlfn.UNIQUE(_xlfn._xlws.FILTER($G:$G,$F:$F=$I$7))
/IF($I$8="総計",1,$J450/10)
),0)</f>
        <v/>
      </c>
      <c r="V450" s="58" t="str" cm="1">
        <f t="array" ref="V450">IFERROR(
IF(OR(V$11="",$H450=""),"",
SUMIFS(収穫記録!$P:$P,収穫記録!$D:$D,V$11,収穫記録!$I:$I,$I$5,収穫記録!$J:$J,$I$6,収穫記録!$F:$F,$H450,収穫記録!$B:$B,"&gt;="&amp;$I$3,収穫記録!$B:$B,"&lt;="&amp;$I$4)
/_xlfn.UNIQUE(_xlfn._xlws.FILTER($G:$G,$F:$F=$I$7))
/IF($I$8="総計",1,$J450/10)
),0)</f>
        <v/>
      </c>
      <c r="W450" s="58" t="str" cm="1">
        <f t="array" ref="W450">IFERROR(
IF(OR(W$11="",$H450=""),"",
SUMIFS(収穫記録!$P:$P,収穫記録!$D:$D,W$11,収穫記録!$I:$I,$I$5,収穫記録!$J:$J,$I$6,収穫記録!$F:$F,$H450,収穫記録!$B:$B,"&gt;="&amp;$I$3,収穫記録!$B:$B,"&lt;="&amp;$I$4)
/_xlfn.UNIQUE(_xlfn._xlws.FILTER($G:$G,$F:$F=$I$7))
/IF($I$8="総計",1,$J450/10)
),0)</f>
        <v/>
      </c>
    </row>
    <row r="451" spans="8:23">
      <c r="H451" s="27"/>
      <c r="I451" s="30"/>
      <c r="J451" s="57"/>
      <c r="K451" s="46" t="str">
        <f t="shared" si="6"/>
        <v/>
      </c>
      <c r="L451" s="47" cm="1">
        <f t="array" ref="L451">IFERROR(
IF(OR(L$11="",$H451=""),"",
SUMIFS(収穫記録!$P:$P,収穫記録!$D:$D,L$11,収穫記録!$I:$I,$I$5,収穫記録!$J:$J,$I$6,収穫記録!$F:$F,$H451,収穫記録!$B:$B,"&gt;="&amp;$I$3,収穫記録!$B:$B,"&lt;="&amp;$I$4)
/_xlfn.UNIQUE(_xlfn._xlws.FILTER($G:$G,$F:$F=$I$7))
/IF($I$8="総計",1,$J451/10)
),0)</f>
        <v>0</v>
      </c>
      <c r="M451" s="58" t="str" cm="1">
        <f t="array" ref="M451">IFERROR(
IF(OR(M$11="",$H451=""),"",
SUMIFS(収穫記録!$P:$P,収穫記録!$D:$D,M$11,収穫記録!$I:$I,$I$5,収穫記録!$J:$J,$I$6,収穫記録!$F:$F,$H451,収穫記録!$B:$B,"&gt;="&amp;$I$3,収穫記録!$B:$B,"&lt;="&amp;$I$4)
/_xlfn.UNIQUE(_xlfn._xlws.FILTER($G:$G,$F:$F=$I$7))
/IF($I$8="総計",1,$J451/10)
),0)</f>
        <v/>
      </c>
      <c r="N451" s="58" t="str" cm="1">
        <f t="array" ref="N451">IFERROR(
IF(OR(N$11="",$H451=""),"",
SUMIFS(収穫記録!$P:$P,収穫記録!$D:$D,N$11,収穫記録!$I:$I,$I$5,収穫記録!$J:$J,$I$6,収穫記録!$F:$F,$H451,収穫記録!$B:$B,"&gt;="&amp;$I$3,収穫記録!$B:$B,"&lt;="&amp;$I$4)
/_xlfn.UNIQUE(_xlfn._xlws.FILTER($G:$G,$F:$F=$I$7))
/IF($I$8="総計",1,$J451/10)
),0)</f>
        <v/>
      </c>
      <c r="O451" s="58" t="str" cm="1">
        <f t="array" ref="O451">IFERROR(
IF(OR(O$11="",$H451=""),"",
SUMIFS(収穫記録!$P:$P,収穫記録!$D:$D,O$11,収穫記録!$I:$I,$I$5,収穫記録!$J:$J,$I$6,収穫記録!$F:$F,$H451,収穫記録!$B:$B,"&gt;="&amp;$I$3,収穫記録!$B:$B,"&lt;="&amp;$I$4)
/_xlfn.UNIQUE(_xlfn._xlws.FILTER($G:$G,$F:$F=$I$7))
/IF($I$8="総計",1,$J451/10)
),0)</f>
        <v/>
      </c>
      <c r="P451" s="58" t="str" cm="1">
        <f t="array" ref="P451">IFERROR(
IF(OR(P$11="",$H451=""),"",
SUMIFS(収穫記録!$P:$P,収穫記録!$D:$D,P$11,収穫記録!$I:$I,$I$5,収穫記録!$J:$J,$I$6,収穫記録!$F:$F,$H451,収穫記録!$B:$B,"&gt;="&amp;$I$3,収穫記録!$B:$B,"&lt;="&amp;$I$4)
/_xlfn.UNIQUE(_xlfn._xlws.FILTER($G:$G,$F:$F=$I$7))
/IF($I$8="総計",1,$J451/10)
),0)</f>
        <v/>
      </c>
      <c r="Q451" s="58" t="str" cm="1">
        <f t="array" ref="Q451">IFERROR(
IF(OR(Q$11="",$H451=""),"",
SUMIFS(収穫記録!$P:$P,収穫記録!$D:$D,Q$11,収穫記録!$I:$I,$I$5,収穫記録!$J:$J,$I$6,収穫記録!$F:$F,$H451,収穫記録!$B:$B,"&gt;="&amp;$I$3,収穫記録!$B:$B,"&lt;="&amp;$I$4)
/_xlfn.UNIQUE(_xlfn._xlws.FILTER($G:$G,$F:$F=$I$7))
/IF($I$8="総計",1,$J451/10)
),0)</f>
        <v/>
      </c>
      <c r="R451" s="58" t="str" cm="1">
        <f t="array" ref="R451">IFERROR(
IF(OR(R$11="",$H451=""),"",
SUMIFS(収穫記録!$P:$P,収穫記録!$D:$D,R$11,収穫記録!$I:$I,$I$5,収穫記録!$J:$J,$I$6,収穫記録!$F:$F,$H451,収穫記録!$B:$B,"&gt;="&amp;$I$3,収穫記録!$B:$B,"&lt;="&amp;$I$4)
/_xlfn.UNIQUE(_xlfn._xlws.FILTER($G:$G,$F:$F=$I$7))
/IF($I$8="総計",1,$J451/10)
),0)</f>
        <v/>
      </c>
      <c r="S451" s="58" t="str" cm="1">
        <f t="array" ref="S451">IFERROR(
IF(OR(S$11="",$H451=""),"",
SUMIFS(収穫記録!$P:$P,収穫記録!$D:$D,S$11,収穫記録!$I:$I,$I$5,収穫記録!$J:$J,$I$6,収穫記録!$F:$F,$H451,収穫記録!$B:$B,"&gt;="&amp;$I$3,収穫記録!$B:$B,"&lt;="&amp;$I$4)
/_xlfn.UNIQUE(_xlfn._xlws.FILTER($G:$G,$F:$F=$I$7))
/IF($I$8="総計",1,$J451/10)
),0)</f>
        <v/>
      </c>
      <c r="T451" s="58" t="str" cm="1">
        <f t="array" ref="T451">IFERROR(
IF(OR(T$11="",$H451=""),"",
SUMIFS(収穫記録!$P:$P,収穫記録!$D:$D,T$11,収穫記録!$I:$I,$I$5,収穫記録!$J:$J,$I$6,収穫記録!$F:$F,$H451,収穫記録!$B:$B,"&gt;="&amp;$I$3,収穫記録!$B:$B,"&lt;="&amp;$I$4)
/_xlfn.UNIQUE(_xlfn._xlws.FILTER($G:$G,$F:$F=$I$7))
/IF($I$8="総計",1,$J451/10)
),0)</f>
        <v/>
      </c>
      <c r="U451" s="58" t="str" cm="1">
        <f t="array" ref="U451">IFERROR(
IF(OR(U$11="",$H451=""),"",
SUMIFS(収穫記録!$P:$P,収穫記録!$D:$D,U$11,収穫記録!$I:$I,$I$5,収穫記録!$J:$J,$I$6,収穫記録!$F:$F,$H451,収穫記録!$B:$B,"&gt;="&amp;$I$3,収穫記録!$B:$B,"&lt;="&amp;$I$4)
/_xlfn.UNIQUE(_xlfn._xlws.FILTER($G:$G,$F:$F=$I$7))
/IF($I$8="総計",1,$J451/10)
),0)</f>
        <v/>
      </c>
      <c r="V451" s="58" t="str" cm="1">
        <f t="array" ref="V451">IFERROR(
IF(OR(V$11="",$H451=""),"",
SUMIFS(収穫記録!$P:$P,収穫記録!$D:$D,V$11,収穫記録!$I:$I,$I$5,収穫記録!$J:$J,$I$6,収穫記録!$F:$F,$H451,収穫記録!$B:$B,"&gt;="&amp;$I$3,収穫記録!$B:$B,"&lt;="&amp;$I$4)
/_xlfn.UNIQUE(_xlfn._xlws.FILTER($G:$G,$F:$F=$I$7))
/IF($I$8="総計",1,$J451/10)
),0)</f>
        <v/>
      </c>
      <c r="W451" s="58" t="str" cm="1">
        <f t="array" ref="W451">IFERROR(
IF(OR(W$11="",$H451=""),"",
SUMIFS(収穫記録!$P:$P,収穫記録!$D:$D,W$11,収穫記録!$I:$I,$I$5,収穫記録!$J:$J,$I$6,収穫記録!$F:$F,$H451,収穫記録!$B:$B,"&gt;="&amp;$I$3,収穫記録!$B:$B,"&lt;="&amp;$I$4)
/_xlfn.UNIQUE(_xlfn._xlws.FILTER($G:$G,$F:$F=$I$7))
/IF($I$8="総計",1,$J451/10)
),0)</f>
        <v/>
      </c>
    </row>
    <row r="452" spans="8:23">
      <c r="H452" s="27"/>
      <c r="I452" s="30"/>
      <c r="J452" s="57"/>
      <c r="K452" s="46" t="str">
        <f t="shared" si="6"/>
        <v/>
      </c>
      <c r="L452" s="47" cm="1">
        <f t="array" ref="L452">IFERROR(
IF(OR(L$11="",$H452=""),"",
SUMIFS(収穫記録!$P:$P,収穫記録!$D:$D,L$11,収穫記録!$I:$I,$I$5,収穫記録!$J:$J,$I$6,収穫記録!$F:$F,$H452,収穫記録!$B:$B,"&gt;="&amp;$I$3,収穫記録!$B:$B,"&lt;="&amp;$I$4)
/_xlfn.UNIQUE(_xlfn._xlws.FILTER($G:$G,$F:$F=$I$7))
/IF($I$8="総計",1,$J452/10)
),0)</f>
        <v>0</v>
      </c>
      <c r="M452" s="58" t="str" cm="1">
        <f t="array" ref="M452">IFERROR(
IF(OR(M$11="",$H452=""),"",
SUMIFS(収穫記録!$P:$P,収穫記録!$D:$D,M$11,収穫記録!$I:$I,$I$5,収穫記録!$J:$J,$I$6,収穫記録!$F:$F,$H452,収穫記録!$B:$B,"&gt;="&amp;$I$3,収穫記録!$B:$B,"&lt;="&amp;$I$4)
/_xlfn.UNIQUE(_xlfn._xlws.FILTER($G:$G,$F:$F=$I$7))
/IF($I$8="総計",1,$J452/10)
),0)</f>
        <v/>
      </c>
      <c r="N452" s="58" t="str" cm="1">
        <f t="array" ref="N452">IFERROR(
IF(OR(N$11="",$H452=""),"",
SUMIFS(収穫記録!$P:$P,収穫記録!$D:$D,N$11,収穫記録!$I:$I,$I$5,収穫記録!$J:$J,$I$6,収穫記録!$F:$F,$H452,収穫記録!$B:$B,"&gt;="&amp;$I$3,収穫記録!$B:$B,"&lt;="&amp;$I$4)
/_xlfn.UNIQUE(_xlfn._xlws.FILTER($G:$G,$F:$F=$I$7))
/IF($I$8="総計",1,$J452/10)
),0)</f>
        <v/>
      </c>
      <c r="O452" s="58" t="str" cm="1">
        <f t="array" ref="O452">IFERROR(
IF(OR(O$11="",$H452=""),"",
SUMIFS(収穫記録!$P:$P,収穫記録!$D:$D,O$11,収穫記録!$I:$I,$I$5,収穫記録!$J:$J,$I$6,収穫記録!$F:$F,$H452,収穫記録!$B:$B,"&gt;="&amp;$I$3,収穫記録!$B:$B,"&lt;="&amp;$I$4)
/_xlfn.UNIQUE(_xlfn._xlws.FILTER($G:$G,$F:$F=$I$7))
/IF($I$8="総計",1,$J452/10)
),0)</f>
        <v/>
      </c>
      <c r="P452" s="58" t="str" cm="1">
        <f t="array" ref="P452">IFERROR(
IF(OR(P$11="",$H452=""),"",
SUMIFS(収穫記録!$P:$P,収穫記録!$D:$D,P$11,収穫記録!$I:$I,$I$5,収穫記録!$J:$J,$I$6,収穫記録!$F:$F,$H452,収穫記録!$B:$B,"&gt;="&amp;$I$3,収穫記録!$B:$B,"&lt;="&amp;$I$4)
/_xlfn.UNIQUE(_xlfn._xlws.FILTER($G:$G,$F:$F=$I$7))
/IF($I$8="総計",1,$J452/10)
),0)</f>
        <v/>
      </c>
      <c r="Q452" s="58" t="str" cm="1">
        <f t="array" ref="Q452">IFERROR(
IF(OR(Q$11="",$H452=""),"",
SUMIFS(収穫記録!$P:$P,収穫記録!$D:$D,Q$11,収穫記録!$I:$I,$I$5,収穫記録!$J:$J,$I$6,収穫記録!$F:$F,$H452,収穫記録!$B:$B,"&gt;="&amp;$I$3,収穫記録!$B:$B,"&lt;="&amp;$I$4)
/_xlfn.UNIQUE(_xlfn._xlws.FILTER($G:$G,$F:$F=$I$7))
/IF($I$8="総計",1,$J452/10)
),0)</f>
        <v/>
      </c>
      <c r="R452" s="58" t="str" cm="1">
        <f t="array" ref="R452">IFERROR(
IF(OR(R$11="",$H452=""),"",
SUMIFS(収穫記録!$P:$P,収穫記録!$D:$D,R$11,収穫記録!$I:$I,$I$5,収穫記録!$J:$J,$I$6,収穫記録!$F:$F,$H452,収穫記録!$B:$B,"&gt;="&amp;$I$3,収穫記録!$B:$B,"&lt;="&amp;$I$4)
/_xlfn.UNIQUE(_xlfn._xlws.FILTER($G:$G,$F:$F=$I$7))
/IF($I$8="総計",1,$J452/10)
),0)</f>
        <v/>
      </c>
      <c r="S452" s="58" t="str" cm="1">
        <f t="array" ref="S452">IFERROR(
IF(OR(S$11="",$H452=""),"",
SUMIFS(収穫記録!$P:$P,収穫記録!$D:$D,S$11,収穫記録!$I:$I,$I$5,収穫記録!$J:$J,$I$6,収穫記録!$F:$F,$H452,収穫記録!$B:$B,"&gt;="&amp;$I$3,収穫記録!$B:$B,"&lt;="&amp;$I$4)
/_xlfn.UNIQUE(_xlfn._xlws.FILTER($G:$G,$F:$F=$I$7))
/IF($I$8="総計",1,$J452/10)
),0)</f>
        <v/>
      </c>
      <c r="T452" s="58" t="str" cm="1">
        <f t="array" ref="T452">IFERROR(
IF(OR(T$11="",$H452=""),"",
SUMIFS(収穫記録!$P:$P,収穫記録!$D:$D,T$11,収穫記録!$I:$I,$I$5,収穫記録!$J:$J,$I$6,収穫記録!$F:$F,$H452,収穫記録!$B:$B,"&gt;="&amp;$I$3,収穫記録!$B:$B,"&lt;="&amp;$I$4)
/_xlfn.UNIQUE(_xlfn._xlws.FILTER($G:$G,$F:$F=$I$7))
/IF($I$8="総計",1,$J452/10)
),0)</f>
        <v/>
      </c>
      <c r="U452" s="58" t="str" cm="1">
        <f t="array" ref="U452">IFERROR(
IF(OR(U$11="",$H452=""),"",
SUMIFS(収穫記録!$P:$P,収穫記録!$D:$D,U$11,収穫記録!$I:$I,$I$5,収穫記録!$J:$J,$I$6,収穫記録!$F:$F,$H452,収穫記録!$B:$B,"&gt;="&amp;$I$3,収穫記録!$B:$B,"&lt;="&amp;$I$4)
/_xlfn.UNIQUE(_xlfn._xlws.FILTER($G:$G,$F:$F=$I$7))
/IF($I$8="総計",1,$J452/10)
),0)</f>
        <v/>
      </c>
      <c r="V452" s="58" t="str" cm="1">
        <f t="array" ref="V452">IFERROR(
IF(OR(V$11="",$H452=""),"",
SUMIFS(収穫記録!$P:$P,収穫記録!$D:$D,V$11,収穫記録!$I:$I,$I$5,収穫記録!$J:$J,$I$6,収穫記録!$F:$F,$H452,収穫記録!$B:$B,"&gt;="&amp;$I$3,収穫記録!$B:$B,"&lt;="&amp;$I$4)
/_xlfn.UNIQUE(_xlfn._xlws.FILTER($G:$G,$F:$F=$I$7))
/IF($I$8="総計",1,$J452/10)
),0)</f>
        <v/>
      </c>
      <c r="W452" s="58" t="str" cm="1">
        <f t="array" ref="W452">IFERROR(
IF(OR(W$11="",$H452=""),"",
SUMIFS(収穫記録!$P:$P,収穫記録!$D:$D,W$11,収穫記録!$I:$I,$I$5,収穫記録!$J:$J,$I$6,収穫記録!$F:$F,$H452,収穫記録!$B:$B,"&gt;="&amp;$I$3,収穫記録!$B:$B,"&lt;="&amp;$I$4)
/_xlfn.UNIQUE(_xlfn._xlws.FILTER($G:$G,$F:$F=$I$7))
/IF($I$8="総計",1,$J452/10)
),0)</f>
        <v/>
      </c>
    </row>
    <row r="453" spans="8:23">
      <c r="H453" s="27"/>
      <c r="I453" s="30"/>
      <c r="J453" s="57"/>
      <c r="K453" s="46" t="str">
        <f t="shared" si="6"/>
        <v/>
      </c>
      <c r="L453" s="47" cm="1">
        <f t="array" ref="L453">IFERROR(
IF(OR(L$11="",$H453=""),"",
SUMIFS(収穫記録!$P:$P,収穫記録!$D:$D,L$11,収穫記録!$I:$I,$I$5,収穫記録!$J:$J,$I$6,収穫記録!$F:$F,$H453,収穫記録!$B:$B,"&gt;="&amp;$I$3,収穫記録!$B:$B,"&lt;="&amp;$I$4)
/_xlfn.UNIQUE(_xlfn._xlws.FILTER($G:$G,$F:$F=$I$7))
/IF($I$8="総計",1,$J453/10)
),0)</f>
        <v>0</v>
      </c>
      <c r="M453" s="58" t="str" cm="1">
        <f t="array" ref="M453">IFERROR(
IF(OR(M$11="",$H453=""),"",
SUMIFS(収穫記録!$P:$P,収穫記録!$D:$D,M$11,収穫記録!$I:$I,$I$5,収穫記録!$J:$J,$I$6,収穫記録!$F:$F,$H453,収穫記録!$B:$B,"&gt;="&amp;$I$3,収穫記録!$B:$B,"&lt;="&amp;$I$4)
/_xlfn.UNIQUE(_xlfn._xlws.FILTER($G:$G,$F:$F=$I$7))
/IF($I$8="総計",1,$J453/10)
),0)</f>
        <v/>
      </c>
      <c r="N453" s="58" t="str" cm="1">
        <f t="array" ref="N453">IFERROR(
IF(OR(N$11="",$H453=""),"",
SUMIFS(収穫記録!$P:$P,収穫記録!$D:$D,N$11,収穫記録!$I:$I,$I$5,収穫記録!$J:$J,$I$6,収穫記録!$F:$F,$H453,収穫記録!$B:$B,"&gt;="&amp;$I$3,収穫記録!$B:$B,"&lt;="&amp;$I$4)
/_xlfn.UNIQUE(_xlfn._xlws.FILTER($G:$G,$F:$F=$I$7))
/IF($I$8="総計",1,$J453/10)
),0)</f>
        <v/>
      </c>
      <c r="O453" s="58" t="str" cm="1">
        <f t="array" ref="O453">IFERROR(
IF(OR(O$11="",$H453=""),"",
SUMIFS(収穫記録!$P:$P,収穫記録!$D:$D,O$11,収穫記録!$I:$I,$I$5,収穫記録!$J:$J,$I$6,収穫記録!$F:$F,$H453,収穫記録!$B:$B,"&gt;="&amp;$I$3,収穫記録!$B:$B,"&lt;="&amp;$I$4)
/_xlfn.UNIQUE(_xlfn._xlws.FILTER($G:$G,$F:$F=$I$7))
/IF($I$8="総計",1,$J453/10)
),0)</f>
        <v/>
      </c>
      <c r="P453" s="58" t="str" cm="1">
        <f t="array" ref="P453">IFERROR(
IF(OR(P$11="",$H453=""),"",
SUMIFS(収穫記録!$P:$P,収穫記録!$D:$D,P$11,収穫記録!$I:$I,$I$5,収穫記録!$J:$J,$I$6,収穫記録!$F:$F,$H453,収穫記録!$B:$B,"&gt;="&amp;$I$3,収穫記録!$B:$B,"&lt;="&amp;$I$4)
/_xlfn.UNIQUE(_xlfn._xlws.FILTER($G:$G,$F:$F=$I$7))
/IF($I$8="総計",1,$J453/10)
),0)</f>
        <v/>
      </c>
      <c r="Q453" s="58" t="str" cm="1">
        <f t="array" ref="Q453">IFERROR(
IF(OR(Q$11="",$H453=""),"",
SUMIFS(収穫記録!$P:$P,収穫記録!$D:$D,Q$11,収穫記録!$I:$I,$I$5,収穫記録!$J:$J,$I$6,収穫記録!$F:$F,$H453,収穫記録!$B:$B,"&gt;="&amp;$I$3,収穫記録!$B:$B,"&lt;="&amp;$I$4)
/_xlfn.UNIQUE(_xlfn._xlws.FILTER($G:$G,$F:$F=$I$7))
/IF($I$8="総計",1,$J453/10)
),0)</f>
        <v/>
      </c>
      <c r="R453" s="58" t="str" cm="1">
        <f t="array" ref="R453">IFERROR(
IF(OR(R$11="",$H453=""),"",
SUMIFS(収穫記録!$P:$P,収穫記録!$D:$D,R$11,収穫記録!$I:$I,$I$5,収穫記録!$J:$J,$I$6,収穫記録!$F:$F,$H453,収穫記録!$B:$B,"&gt;="&amp;$I$3,収穫記録!$B:$B,"&lt;="&amp;$I$4)
/_xlfn.UNIQUE(_xlfn._xlws.FILTER($G:$G,$F:$F=$I$7))
/IF($I$8="総計",1,$J453/10)
),0)</f>
        <v/>
      </c>
      <c r="S453" s="58" t="str" cm="1">
        <f t="array" ref="S453">IFERROR(
IF(OR(S$11="",$H453=""),"",
SUMIFS(収穫記録!$P:$P,収穫記録!$D:$D,S$11,収穫記録!$I:$I,$I$5,収穫記録!$J:$J,$I$6,収穫記録!$F:$F,$H453,収穫記録!$B:$B,"&gt;="&amp;$I$3,収穫記録!$B:$B,"&lt;="&amp;$I$4)
/_xlfn.UNIQUE(_xlfn._xlws.FILTER($G:$G,$F:$F=$I$7))
/IF($I$8="総計",1,$J453/10)
),0)</f>
        <v/>
      </c>
      <c r="T453" s="58" t="str" cm="1">
        <f t="array" ref="T453">IFERROR(
IF(OR(T$11="",$H453=""),"",
SUMIFS(収穫記録!$P:$P,収穫記録!$D:$D,T$11,収穫記録!$I:$I,$I$5,収穫記録!$J:$J,$I$6,収穫記録!$F:$F,$H453,収穫記録!$B:$B,"&gt;="&amp;$I$3,収穫記録!$B:$B,"&lt;="&amp;$I$4)
/_xlfn.UNIQUE(_xlfn._xlws.FILTER($G:$G,$F:$F=$I$7))
/IF($I$8="総計",1,$J453/10)
),0)</f>
        <v/>
      </c>
      <c r="U453" s="58" t="str" cm="1">
        <f t="array" ref="U453">IFERROR(
IF(OR(U$11="",$H453=""),"",
SUMIFS(収穫記録!$P:$P,収穫記録!$D:$D,U$11,収穫記録!$I:$I,$I$5,収穫記録!$J:$J,$I$6,収穫記録!$F:$F,$H453,収穫記録!$B:$B,"&gt;="&amp;$I$3,収穫記録!$B:$B,"&lt;="&amp;$I$4)
/_xlfn.UNIQUE(_xlfn._xlws.FILTER($G:$G,$F:$F=$I$7))
/IF($I$8="総計",1,$J453/10)
),0)</f>
        <v/>
      </c>
      <c r="V453" s="58" t="str" cm="1">
        <f t="array" ref="V453">IFERROR(
IF(OR(V$11="",$H453=""),"",
SUMIFS(収穫記録!$P:$P,収穫記録!$D:$D,V$11,収穫記録!$I:$I,$I$5,収穫記録!$J:$J,$I$6,収穫記録!$F:$F,$H453,収穫記録!$B:$B,"&gt;="&amp;$I$3,収穫記録!$B:$B,"&lt;="&amp;$I$4)
/_xlfn.UNIQUE(_xlfn._xlws.FILTER($G:$G,$F:$F=$I$7))
/IF($I$8="総計",1,$J453/10)
),0)</f>
        <v/>
      </c>
      <c r="W453" s="58" t="str" cm="1">
        <f t="array" ref="W453">IFERROR(
IF(OR(W$11="",$H453=""),"",
SUMIFS(収穫記録!$P:$P,収穫記録!$D:$D,W$11,収穫記録!$I:$I,$I$5,収穫記録!$J:$J,$I$6,収穫記録!$F:$F,$H453,収穫記録!$B:$B,"&gt;="&amp;$I$3,収穫記録!$B:$B,"&lt;="&amp;$I$4)
/_xlfn.UNIQUE(_xlfn._xlws.FILTER($G:$G,$F:$F=$I$7))
/IF($I$8="総計",1,$J453/10)
),0)</f>
        <v/>
      </c>
    </row>
    <row r="454" spans="8:23">
      <c r="H454" s="27"/>
      <c r="I454" s="30"/>
      <c r="J454" s="57"/>
      <c r="K454" s="46" t="str">
        <f t="shared" si="6"/>
        <v/>
      </c>
      <c r="L454" s="47" cm="1">
        <f t="array" ref="L454">IFERROR(
IF(OR(L$11="",$H454=""),"",
SUMIFS(収穫記録!$P:$P,収穫記録!$D:$D,L$11,収穫記録!$I:$I,$I$5,収穫記録!$J:$J,$I$6,収穫記録!$F:$F,$H454,収穫記録!$B:$B,"&gt;="&amp;$I$3,収穫記録!$B:$B,"&lt;="&amp;$I$4)
/_xlfn.UNIQUE(_xlfn._xlws.FILTER($G:$G,$F:$F=$I$7))
/IF($I$8="総計",1,$J454/10)
),0)</f>
        <v>0</v>
      </c>
      <c r="M454" s="58" t="str" cm="1">
        <f t="array" ref="M454">IFERROR(
IF(OR(M$11="",$H454=""),"",
SUMIFS(収穫記録!$P:$P,収穫記録!$D:$D,M$11,収穫記録!$I:$I,$I$5,収穫記録!$J:$J,$I$6,収穫記録!$F:$F,$H454,収穫記録!$B:$B,"&gt;="&amp;$I$3,収穫記録!$B:$B,"&lt;="&amp;$I$4)
/_xlfn.UNIQUE(_xlfn._xlws.FILTER($G:$G,$F:$F=$I$7))
/IF($I$8="総計",1,$J454/10)
),0)</f>
        <v/>
      </c>
      <c r="N454" s="58" t="str" cm="1">
        <f t="array" ref="N454">IFERROR(
IF(OR(N$11="",$H454=""),"",
SUMIFS(収穫記録!$P:$P,収穫記録!$D:$D,N$11,収穫記録!$I:$I,$I$5,収穫記録!$J:$J,$I$6,収穫記録!$F:$F,$H454,収穫記録!$B:$B,"&gt;="&amp;$I$3,収穫記録!$B:$B,"&lt;="&amp;$I$4)
/_xlfn.UNIQUE(_xlfn._xlws.FILTER($G:$G,$F:$F=$I$7))
/IF($I$8="総計",1,$J454/10)
),0)</f>
        <v/>
      </c>
      <c r="O454" s="58" t="str" cm="1">
        <f t="array" ref="O454">IFERROR(
IF(OR(O$11="",$H454=""),"",
SUMIFS(収穫記録!$P:$P,収穫記録!$D:$D,O$11,収穫記録!$I:$I,$I$5,収穫記録!$J:$J,$I$6,収穫記録!$F:$F,$H454,収穫記録!$B:$B,"&gt;="&amp;$I$3,収穫記録!$B:$B,"&lt;="&amp;$I$4)
/_xlfn.UNIQUE(_xlfn._xlws.FILTER($G:$G,$F:$F=$I$7))
/IF($I$8="総計",1,$J454/10)
),0)</f>
        <v/>
      </c>
      <c r="P454" s="58" t="str" cm="1">
        <f t="array" ref="P454">IFERROR(
IF(OR(P$11="",$H454=""),"",
SUMIFS(収穫記録!$P:$P,収穫記録!$D:$D,P$11,収穫記録!$I:$I,$I$5,収穫記録!$J:$J,$I$6,収穫記録!$F:$F,$H454,収穫記録!$B:$B,"&gt;="&amp;$I$3,収穫記録!$B:$B,"&lt;="&amp;$I$4)
/_xlfn.UNIQUE(_xlfn._xlws.FILTER($G:$G,$F:$F=$I$7))
/IF($I$8="総計",1,$J454/10)
),0)</f>
        <v/>
      </c>
      <c r="Q454" s="58" t="str" cm="1">
        <f t="array" ref="Q454">IFERROR(
IF(OR(Q$11="",$H454=""),"",
SUMIFS(収穫記録!$P:$P,収穫記録!$D:$D,Q$11,収穫記録!$I:$I,$I$5,収穫記録!$J:$J,$I$6,収穫記録!$F:$F,$H454,収穫記録!$B:$B,"&gt;="&amp;$I$3,収穫記録!$B:$B,"&lt;="&amp;$I$4)
/_xlfn.UNIQUE(_xlfn._xlws.FILTER($G:$G,$F:$F=$I$7))
/IF($I$8="総計",1,$J454/10)
),0)</f>
        <v/>
      </c>
      <c r="R454" s="58" t="str" cm="1">
        <f t="array" ref="R454">IFERROR(
IF(OR(R$11="",$H454=""),"",
SUMIFS(収穫記録!$P:$P,収穫記録!$D:$D,R$11,収穫記録!$I:$I,$I$5,収穫記録!$J:$J,$I$6,収穫記録!$F:$F,$H454,収穫記録!$B:$B,"&gt;="&amp;$I$3,収穫記録!$B:$B,"&lt;="&amp;$I$4)
/_xlfn.UNIQUE(_xlfn._xlws.FILTER($G:$G,$F:$F=$I$7))
/IF($I$8="総計",1,$J454/10)
),0)</f>
        <v/>
      </c>
      <c r="S454" s="58" t="str" cm="1">
        <f t="array" ref="S454">IFERROR(
IF(OR(S$11="",$H454=""),"",
SUMIFS(収穫記録!$P:$P,収穫記録!$D:$D,S$11,収穫記録!$I:$I,$I$5,収穫記録!$J:$J,$I$6,収穫記録!$F:$F,$H454,収穫記録!$B:$B,"&gt;="&amp;$I$3,収穫記録!$B:$B,"&lt;="&amp;$I$4)
/_xlfn.UNIQUE(_xlfn._xlws.FILTER($G:$G,$F:$F=$I$7))
/IF($I$8="総計",1,$J454/10)
),0)</f>
        <v/>
      </c>
      <c r="T454" s="58" t="str" cm="1">
        <f t="array" ref="T454">IFERROR(
IF(OR(T$11="",$H454=""),"",
SUMIFS(収穫記録!$P:$P,収穫記録!$D:$D,T$11,収穫記録!$I:$I,$I$5,収穫記録!$J:$J,$I$6,収穫記録!$F:$F,$H454,収穫記録!$B:$B,"&gt;="&amp;$I$3,収穫記録!$B:$B,"&lt;="&amp;$I$4)
/_xlfn.UNIQUE(_xlfn._xlws.FILTER($G:$G,$F:$F=$I$7))
/IF($I$8="総計",1,$J454/10)
),0)</f>
        <v/>
      </c>
      <c r="U454" s="58" t="str" cm="1">
        <f t="array" ref="U454">IFERROR(
IF(OR(U$11="",$H454=""),"",
SUMIFS(収穫記録!$P:$P,収穫記録!$D:$D,U$11,収穫記録!$I:$I,$I$5,収穫記録!$J:$J,$I$6,収穫記録!$F:$F,$H454,収穫記録!$B:$B,"&gt;="&amp;$I$3,収穫記録!$B:$B,"&lt;="&amp;$I$4)
/_xlfn.UNIQUE(_xlfn._xlws.FILTER($G:$G,$F:$F=$I$7))
/IF($I$8="総計",1,$J454/10)
),0)</f>
        <v/>
      </c>
      <c r="V454" s="58" t="str" cm="1">
        <f t="array" ref="V454">IFERROR(
IF(OR(V$11="",$H454=""),"",
SUMIFS(収穫記録!$P:$P,収穫記録!$D:$D,V$11,収穫記録!$I:$I,$I$5,収穫記録!$J:$J,$I$6,収穫記録!$F:$F,$H454,収穫記録!$B:$B,"&gt;="&amp;$I$3,収穫記録!$B:$B,"&lt;="&amp;$I$4)
/_xlfn.UNIQUE(_xlfn._xlws.FILTER($G:$G,$F:$F=$I$7))
/IF($I$8="総計",1,$J454/10)
),0)</f>
        <v/>
      </c>
      <c r="W454" s="58" t="str" cm="1">
        <f t="array" ref="W454">IFERROR(
IF(OR(W$11="",$H454=""),"",
SUMIFS(収穫記録!$P:$P,収穫記録!$D:$D,W$11,収穫記録!$I:$I,$I$5,収穫記録!$J:$J,$I$6,収穫記録!$F:$F,$H454,収穫記録!$B:$B,"&gt;="&amp;$I$3,収穫記録!$B:$B,"&lt;="&amp;$I$4)
/_xlfn.UNIQUE(_xlfn._xlws.FILTER($G:$G,$F:$F=$I$7))
/IF($I$8="総計",1,$J454/10)
),0)</f>
        <v/>
      </c>
    </row>
    <row r="455" spans="8:23">
      <c r="H455" s="27"/>
      <c r="I455" s="30"/>
      <c r="J455" s="57"/>
      <c r="K455" s="46" t="str">
        <f t="shared" si="6"/>
        <v/>
      </c>
      <c r="L455" s="47" cm="1">
        <f t="array" ref="L455">IFERROR(
IF(OR(L$11="",$H455=""),"",
SUMIFS(収穫記録!$P:$P,収穫記録!$D:$D,L$11,収穫記録!$I:$I,$I$5,収穫記録!$J:$J,$I$6,収穫記録!$F:$F,$H455,収穫記録!$B:$B,"&gt;="&amp;$I$3,収穫記録!$B:$B,"&lt;="&amp;$I$4)
/_xlfn.UNIQUE(_xlfn._xlws.FILTER($G:$G,$F:$F=$I$7))
/IF($I$8="総計",1,$J455/10)
),0)</f>
        <v>0</v>
      </c>
      <c r="M455" s="58" t="str" cm="1">
        <f t="array" ref="M455">IFERROR(
IF(OR(M$11="",$H455=""),"",
SUMIFS(収穫記録!$P:$P,収穫記録!$D:$D,M$11,収穫記録!$I:$I,$I$5,収穫記録!$J:$J,$I$6,収穫記録!$F:$F,$H455,収穫記録!$B:$B,"&gt;="&amp;$I$3,収穫記録!$B:$B,"&lt;="&amp;$I$4)
/_xlfn.UNIQUE(_xlfn._xlws.FILTER($G:$G,$F:$F=$I$7))
/IF($I$8="総計",1,$J455/10)
),0)</f>
        <v/>
      </c>
      <c r="N455" s="58" t="str" cm="1">
        <f t="array" ref="N455">IFERROR(
IF(OR(N$11="",$H455=""),"",
SUMIFS(収穫記録!$P:$P,収穫記録!$D:$D,N$11,収穫記録!$I:$I,$I$5,収穫記録!$J:$J,$I$6,収穫記録!$F:$F,$H455,収穫記録!$B:$B,"&gt;="&amp;$I$3,収穫記録!$B:$B,"&lt;="&amp;$I$4)
/_xlfn.UNIQUE(_xlfn._xlws.FILTER($G:$G,$F:$F=$I$7))
/IF($I$8="総計",1,$J455/10)
),0)</f>
        <v/>
      </c>
      <c r="O455" s="58" t="str" cm="1">
        <f t="array" ref="O455">IFERROR(
IF(OR(O$11="",$H455=""),"",
SUMIFS(収穫記録!$P:$P,収穫記録!$D:$D,O$11,収穫記録!$I:$I,$I$5,収穫記録!$J:$J,$I$6,収穫記録!$F:$F,$H455,収穫記録!$B:$B,"&gt;="&amp;$I$3,収穫記録!$B:$B,"&lt;="&amp;$I$4)
/_xlfn.UNIQUE(_xlfn._xlws.FILTER($G:$G,$F:$F=$I$7))
/IF($I$8="総計",1,$J455/10)
),0)</f>
        <v/>
      </c>
      <c r="P455" s="58" t="str" cm="1">
        <f t="array" ref="P455">IFERROR(
IF(OR(P$11="",$H455=""),"",
SUMIFS(収穫記録!$P:$P,収穫記録!$D:$D,P$11,収穫記録!$I:$I,$I$5,収穫記録!$J:$J,$I$6,収穫記録!$F:$F,$H455,収穫記録!$B:$B,"&gt;="&amp;$I$3,収穫記録!$B:$B,"&lt;="&amp;$I$4)
/_xlfn.UNIQUE(_xlfn._xlws.FILTER($G:$G,$F:$F=$I$7))
/IF($I$8="総計",1,$J455/10)
),0)</f>
        <v/>
      </c>
      <c r="Q455" s="58" t="str" cm="1">
        <f t="array" ref="Q455">IFERROR(
IF(OR(Q$11="",$H455=""),"",
SUMIFS(収穫記録!$P:$P,収穫記録!$D:$D,Q$11,収穫記録!$I:$I,$I$5,収穫記録!$J:$J,$I$6,収穫記録!$F:$F,$H455,収穫記録!$B:$B,"&gt;="&amp;$I$3,収穫記録!$B:$B,"&lt;="&amp;$I$4)
/_xlfn.UNIQUE(_xlfn._xlws.FILTER($G:$G,$F:$F=$I$7))
/IF($I$8="総計",1,$J455/10)
),0)</f>
        <v/>
      </c>
      <c r="R455" s="58" t="str" cm="1">
        <f t="array" ref="R455">IFERROR(
IF(OR(R$11="",$H455=""),"",
SUMIFS(収穫記録!$P:$P,収穫記録!$D:$D,R$11,収穫記録!$I:$I,$I$5,収穫記録!$J:$J,$I$6,収穫記録!$F:$F,$H455,収穫記録!$B:$B,"&gt;="&amp;$I$3,収穫記録!$B:$B,"&lt;="&amp;$I$4)
/_xlfn.UNIQUE(_xlfn._xlws.FILTER($G:$G,$F:$F=$I$7))
/IF($I$8="総計",1,$J455/10)
),0)</f>
        <v/>
      </c>
      <c r="S455" s="58" t="str" cm="1">
        <f t="array" ref="S455">IFERROR(
IF(OR(S$11="",$H455=""),"",
SUMIFS(収穫記録!$P:$P,収穫記録!$D:$D,S$11,収穫記録!$I:$I,$I$5,収穫記録!$J:$J,$I$6,収穫記録!$F:$F,$H455,収穫記録!$B:$B,"&gt;="&amp;$I$3,収穫記録!$B:$B,"&lt;="&amp;$I$4)
/_xlfn.UNIQUE(_xlfn._xlws.FILTER($G:$G,$F:$F=$I$7))
/IF($I$8="総計",1,$J455/10)
),0)</f>
        <v/>
      </c>
      <c r="T455" s="58" t="str" cm="1">
        <f t="array" ref="T455">IFERROR(
IF(OR(T$11="",$H455=""),"",
SUMIFS(収穫記録!$P:$P,収穫記録!$D:$D,T$11,収穫記録!$I:$I,$I$5,収穫記録!$J:$J,$I$6,収穫記録!$F:$F,$H455,収穫記録!$B:$B,"&gt;="&amp;$I$3,収穫記録!$B:$B,"&lt;="&amp;$I$4)
/_xlfn.UNIQUE(_xlfn._xlws.FILTER($G:$G,$F:$F=$I$7))
/IF($I$8="総計",1,$J455/10)
),0)</f>
        <v/>
      </c>
      <c r="U455" s="58" t="str" cm="1">
        <f t="array" ref="U455">IFERROR(
IF(OR(U$11="",$H455=""),"",
SUMIFS(収穫記録!$P:$P,収穫記録!$D:$D,U$11,収穫記録!$I:$I,$I$5,収穫記録!$J:$J,$I$6,収穫記録!$F:$F,$H455,収穫記録!$B:$B,"&gt;="&amp;$I$3,収穫記録!$B:$B,"&lt;="&amp;$I$4)
/_xlfn.UNIQUE(_xlfn._xlws.FILTER($G:$G,$F:$F=$I$7))
/IF($I$8="総計",1,$J455/10)
),0)</f>
        <v/>
      </c>
      <c r="V455" s="58" t="str" cm="1">
        <f t="array" ref="V455">IFERROR(
IF(OR(V$11="",$H455=""),"",
SUMIFS(収穫記録!$P:$P,収穫記録!$D:$D,V$11,収穫記録!$I:$I,$I$5,収穫記録!$J:$J,$I$6,収穫記録!$F:$F,$H455,収穫記録!$B:$B,"&gt;="&amp;$I$3,収穫記録!$B:$B,"&lt;="&amp;$I$4)
/_xlfn.UNIQUE(_xlfn._xlws.FILTER($G:$G,$F:$F=$I$7))
/IF($I$8="総計",1,$J455/10)
),0)</f>
        <v/>
      </c>
      <c r="W455" s="58" t="str" cm="1">
        <f t="array" ref="W455">IFERROR(
IF(OR(W$11="",$H455=""),"",
SUMIFS(収穫記録!$P:$P,収穫記録!$D:$D,W$11,収穫記録!$I:$I,$I$5,収穫記録!$J:$J,$I$6,収穫記録!$F:$F,$H455,収穫記録!$B:$B,"&gt;="&amp;$I$3,収穫記録!$B:$B,"&lt;="&amp;$I$4)
/_xlfn.UNIQUE(_xlfn._xlws.FILTER($G:$G,$F:$F=$I$7))
/IF($I$8="総計",1,$J455/10)
),0)</f>
        <v/>
      </c>
    </row>
    <row r="456" spans="8:23">
      <c r="H456" s="27"/>
      <c r="I456" s="30"/>
      <c r="J456" s="57"/>
      <c r="K456" s="46" t="str">
        <f t="shared" si="6"/>
        <v/>
      </c>
      <c r="L456" s="47" cm="1">
        <f t="array" ref="L456">IFERROR(
IF(OR(L$11="",$H456=""),"",
SUMIFS(収穫記録!$P:$P,収穫記録!$D:$D,L$11,収穫記録!$I:$I,$I$5,収穫記録!$J:$J,$I$6,収穫記録!$F:$F,$H456,収穫記録!$B:$B,"&gt;="&amp;$I$3,収穫記録!$B:$B,"&lt;="&amp;$I$4)
/_xlfn.UNIQUE(_xlfn._xlws.FILTER($G:$G,$F:$F=$I$7))
/IF($I$8="総計",1,$J456/10)
),0)</f>
        <v>0</v>
      </c>
      <c r="M456" s="58" t="str" cm="1">
        <f t="array" ref="M456">IFERROR(
IF(OR(M$11="",$H456=""),"",
SUMIFS(収穫記録!$P:$P,収穫記録!$D:$D,M$11,収穫記録!$I:$I,$I$5,収穫記録!$J:$J,$I$6,収穫記録!$F:$F,$H456,収穫記録!$B:$B,"&gt;="&amp;$I$3,収穫記録!$B:$B,"&lt;="&amp;$I$4)
/_xlfn.UNIQUE(_xlfn._xlws.FILTER($G:$G,$F:$F=$I$7))
/IF($I$8="総計",1,$J456/10)
),0)</f>
        <v/>
      </c>
      <c r="N456" s="58" t="str" cm="1">
        <f t="array" ref="N456">IFERROR(
IF(OR(N$11="",$H456=""),"",
SUMIFS(収穫記録!$P:$P,収穫記録!$D:$D,N$11,収穫記録!$I:$I,$I$5,収穫記録!$J:$J,$I$6,収穫記録!$F:$F,$H456,収穫記録!$B:$B,"&gt;="&amp;$I$3,収穫記録!$B:$B,"&lt;="&amp;$I$4)
/_xlfn.UNIQUE(_xlfn._xlws.FILTER($G:$G,$F:$F=$I$7))
/IF($I$8="総計",1,$J456/10)
),0)</f>
        <v/>
      </c>
      <c r="O456" s="58" t="str" cm="1">
        <f t="array" ref="O456">IFERROR(
IF(OR(O$11="",$H456=""),"",
SUMIFS(収穫記録!$P:$P,収穫記録!$D:$D,O$11,収穫記録!$I:$I,$I$5,収穫記録!$J:$J,$I$6,収穫記録!$F:$F,$H456,収穫記録!$B:$B,"&gt;="&amp;$I$3,収穫記録!$B:$B,"&lt;="&amp;$I$4)
/_xlfn.UNIQUE(_xlfn._xlws.FILTER($G:$G,$F:$F=$I$7))
/IF($I$8="総計",1,$J456/10)
),0)</f>
        <v/>
      </c>
      <c r="P456" s="58" t="str" cm="1">
        <f t="array" ref="P456">IFERROR(
IF(OR(P$11="",$H456=""),"",
SUMIFS(収穫記録!$P:$P,収穫記録!$D:$D,P$11,収穫記録!$I:$I,$I$5,収穫記録!$J:$J,$I$6,収穫記録!$F:$F,$H456,収穫記録!$B:$B,"&gt;="&amp;$I$3,収穫記録!$B:$B,"&lt;="&amp;$I$4)
/_xlfn.UNIQUE(_xlfn._xlws.FILTER($G:$G,$F:$F=$I$7))
/IF($I$8="総計",1,$J456/10)
),0)</f>
        <v/>
      </c>
      <c r="Q456" s="58" t="str" cm="1">
        <f t="array" ref="Q456">IFERROR(
IF(OR(Q$11="",$H456=""),"",
SUMIFS(収穫記録!$P:$P,収穫記録!$D:$D,Q$11,収穫記録!$I:$I,$I$5,収穫記録!$J:$J,$I$6,収穫記録!$F:$F,$H456,収穫記録!$B:$B,"&gt;="&amp;$I$3,収穫記録!$B:$B,"&lt;="&amp;$I$4)
/_xlfn.UNIQUE(_xlfn._xlws.FILTER($G:$G,$F:$F=$I$7))
/IF($I$8="総計",1,$J456/10)
),0)</f>
        <v/>
      </c>
      <c r="R456" s="58" t="str" cm="1">
        <f t="array" ref="R456">IFERROR(
IF(OR(R$11="",$H456=""),"",
SUMIFS(収穫記録!$P:$P,収穫記録!$D:$D,R$11,収穫記録!$I:$I,$I$5,収穫記録!$J:$J,$I$6,収穫記録!$F:$F,$H456,収穫記録!$B:$B,"&gt;="&amp;$I$3,収穫記録!$B:$B,"&lt;="&amp;$I$4)
/_xlfn.UNIQUE(_xlfn._xlws.FILTER($G:$G,$F:$F=$I$7))
/IF($I$8="総計",1,$J456/10)
),0)</f>
        <v/>
      </c>
      <c r="S456" s="58" t="str" cm="1">
        <f t="array" ref="S456">IFERROR(
IF(OR(S$11="",$H456=""),"",
SUMIFS(収穫記録!$P:$P,収穫記録!$D:$D,S$11,収穫記録!$I:$I,$I$5,収穫記録!$J:$J,$I$6,収穫記録!$F:$F,$H456,収穫記録!$B:$B,"&gt;="&amp;$I$3,収穫記録!$B:$B,"&lt;="&amp;$I$4)
/_xlfn.UNIQUE(_xlfn._xlws.FILTER($G:$G,$F:$F=$I$7))
/IF($I$8="総計",1,$J456/10)
),0)</f>
        <v/>
      </c>
      <c r="T456" s="58" t="str" cm="1">
        <f t="array" ref="T456">IFERROR(
IF(OR(T$11="",$H456=""),"",
SUMIFS(収穫記録!$P:$P,収穫記録!$D:$D,T$11,収穫記録!$I:$I,$I$5,収穫記録!$J:$J,$I$6,収穫記録!$F:$F,$H456,収穫記録!$B:$B,"&gt;="&amp;$I$3,収穫記録!$B:$B,"&lt;="&amp;$I$4)
/_xlfn.UNIQUE(_xlfn._xlws.FILTER($G:$G,$F:$F=$I$7))
/IF($I$8="総計",1,$J456/10)
),0)</f>
        <v/>
      </c>
      <c r="U456" s="58" t="str" cm="1">
        <f t="array" ref="U456">IFERROR(
IF(OR(U$11="",$H456=""),"",
SUMIFS(収穫記録!$P:$P,収穫記録!$D:$D,U$11,収穫記録!$I:$I,$I$5,収穫記録!$J:$J,$I$6,収穫記録!$F:$F,$H456,収穫記録!$B:$B,"&gt;="&amp;$I$3,収穫記録!$B:$B,"&lt;="&amp;$I$4)
/_xlfn.UNIQUE(_xlfn._xlws.FILTER($G:$G,$F:$F=$I$7))
/IF($I$8="総計",1,$J456/10)
),0)</f>
        <v/>
      </c>
      <c r="V456" s="58" t="str" cm="1">
        <f t="array" ref="V456">IFERROR(
IF(OR(V$11="",$H456=""),"",
SUMIFS(収穫記録!$P:$P,収穫記録!$D:$D,V$11,収穫記録!$I:$I,$I$5,収穫記録!$J:$J,$I$6,収穫記録!$F:$F,$H456,収穫記録!$B:$B,"&gt;="&amp;$I$3,収穫記録!$B:$B,"&lt;="&amp;$I$4)
/_xlfn.UNIQUE(_xlfn._xlws.FILTER($G:$G,$F:$F=$I$7))
/IF($I$8="総計",1,$J456/10)
),0)</f>
        <v/>
      </c>
      <c r="W456" s="58" t="str" cm="1">
        <f t="array" ref="W456">IFERROR(
IF(OR(W$11="",$H456=""),"",
SUMIFS(収穫記録!$P:$P,収穫記録!$D:$D,W$11,収穫記録!$I:$I,$I$5,収穫記録!$J:$J,$I$6,収穫記録!$F:$F,$H456,収穫記録!$B:$B,"&gt;="&amp;$I$3,収穫記録!$B:$B,"&lt;="&amp;$I$4)
/_xlfn.UNIQUE(_xlfn._xlws.FILTER($G:$G,$F:$F=$I$7))
/IF($I$8="総計",1,$J456/10)
),0)</f>
        <v/>
      </c>
    </row>
    <row r="457" spans="8:23">
      <c r="H457" s="27"/>
      <c r="I457" s="30"/>
      <c r="J457" s="57"/>
      <c r="K457" s="46" t="str">
        <f t="shared" si="6"/>
        <v/>
      </c>
      <c r="L457" s="47" cm="1">
        <f t="array" ref="L457">IFERROR(
IF(OR(L$11="",$H457=""),"",
SUMIFS(収穫記録!$P:$P,収穫記録!$D:$D,L$11,収穫記録!$I:$I,$I$5,収穫記録!$J:$J,$I$6,収穫記録!$F:$F,$H457,収穫記録!$B:$B,"&gt;="&amp;$I$3,収穫記録!$B:$B,"&lt;="&amp;$I$4)
/_xlfn.UNIQUE(_xlfn._xlws.FILTER($G:$G,$F:$F=$I$7))
/IF($I$8="総計",1,$J457/10)
),0)</f>
        <v>0</v>
      </c>
      <c r="M457" s="58" t="str" cm="1">
        <f t="array" ref="M457">IFERROR(
IF(OR(M$11="",$H457=""),"",
SUMIFS(収穫記録!$P:$P,収穫記録!$D:$D,M$11,収穫記録!$I:$I,$I$5,収穫記録!$J:$J,$I$6,収穫記録!$F:$F,$H457,収穫記録!$B:$B,"&gt;="&amp;$I$3,収穫記録!$B:$B,"&lt;="&amp;$I$4)
/_xlfn.UNIQUE(_xlfn._xlws.FILTER($G:$G,$F:$F=$I$7))
/IF($I$8="総計",1,$J457/10)
),0)</f>
        <v/>
      </c>
      <c r="N457" s="58" t="str" cm="1">
        <f t="array" ref="N457">IFERROR(
IF(OR(N$11="",$H457=""),"",
SUMIFS(収穫記録!$P:$P,収穫記録!$D:$D,N$11,収穫記録!$I:$I,$I$5,収穫記録!$J:$J,$I$6,収穫記録!$F:$F,$H457,収穫記録!$B:$B,"&gt;="&amp;$I$3,収穫記録!$B:$B,"&lt;="&amp;$I$4)
/_xlfn.UNIQUE(_xlfn._xlws.FILTER($G:$G,$F:$F=$I$7))
/IF($I$8="総計",1,$J457/10)
),0)</f>
        <v/>
      </c>
      <c r="O457" s="58" t="str" cm="1">
        <f t="array" ref="O457">IFERROR(
IF(OR(O$11="",$H457=""),"",
SUMIFS(収穫記録!$P:$P,収穫記録!$D:$D,O$11,収穫記録!$I:$I,$I$5,収穫記録!$J:$J,$I$6,収穫記録!$F:$F,$H457,収穫記録!$B:$B,"&gt;="&amp;$I$3,収穫記録!$B:$B,"&lt;="&amp;$I$4)
/_xlfn.UNIQUE(_xlfn._xlws.FILTER($G:$G,$F:$F=$I$7))
/IF($I$8="総計",1,$J457/10)
),0)</f>
        <v/>
      </c>
      <c r="P457" s="58" t="str" cm="1">
        <f t="array" ref="P457">IFERROR(
IF(OR(P$11="",$H457=""),"",
SUMIFS(収穫記録!$P:$P,収穫記録!$D:$D,P$11,収穫記録!$I:$I,$I$5,収穫記録!$J:$J,$I$6,収穫記録!$F:$F,$H457,収穫記録!$B:$B,"&gt;="&amp;$I$3,収穫記録!$B:$B,"&lt;="&amp;$I$4)
/_xlfn.UNIQUE(_xlfn._xlws.FILTER($G:$G,$F:$F=$I$7))
/IF($I$8="総計",1,$J457/10)
),0)</f>
        <v/>
      </c>
      <c r="Q457" s="58" t="str" cm="1">
        <f t="array" ref="Q457">IFERROR(
IF(OR(Q$11="",$H457=""),"",
SUMIFS(収穫記録!$P:$P,収穫記録!$D:$D,Q$11,収穫記録!$I:$I,$I$5,収穫記録!$J:$J,$I$6,収穫記録!$F:$F,$H457,収穫記録!$B:$B,"&gt;="&amp;$I$3,収穫記録!$B:$B,"&lt;="&amp;$I$4)
/_xlfn.UNIQUE(_xlfn._xlws.FILTER($G:$G,$F:$F=$I$7))
/IF($I$8="総計",1,$J457/10)
),0)</f>
        <v/>
      </c>
      <c r="R457" s="58" t="str" cm="1">
        <f t="array" ref="R457">IFERROR(
IF(OR(R$11="",$H457=""),"",
SUMIFS(収穫記録!$P:$P,収穫記録!$D:$D,R$11,収穫記録!$I:$I,$I$5,収穫記録!$J:$J,$I$6,収穫記録!$F:$F,$H457,収穫記録!$B:$B,"&gt;="&amp;$I$3,収穫記録!$B:$B,"&lt;="&amp;$I$4)
/_xlfn.UNIQUE(_xlfn._xlws.FILTER($G:$G,$F:$F=$I$7))
/IF($I$8="総計",1,$J457/10)
),0)</f>
        <v/>
      </c>
      <c r="S457" s="58" t="str" cm="1">
        <f t="array" ref="S457">IFERROR(
IF(OR(S$11="",$H457=""),"",
SUMIFS(収穫記録!$P:$P,収穫記録!$D:$D,S$11,収穫記録!$I:$I,$I$5,収穫記録!$J:$J,$I$6,収穫記録!$F:$F,$H457,収穫記録!$B:$B,"&gt;="&amp;$I$3,収穫記録!$B:$B,"&lt;="&amp;$I$4)
/_xlfn.UNIQUE(_xlfn._xlws.FILTER($G:$G,$F:$F=$I$7))
/IF($I$8="総計",1,$J457/10)
),0)</f>
        <v/>
      </c>
      <c r="T457" s="58" t="str" cm="1">
        <f t="array" ref="T457">IFERROR(
IF(OR(T$11="",$H457=""),"",
SUMIFS(収穫記録!$P:$P,収穫記録!$D:$D,T$11,収穫記録!$I:$I,$I$5,収穫記録!$J:$J,$I$6,収穫記録!$F:$F,$H457,収穫記録!$B:$B,"&gt;="&amp;$I$3,収穫記録!$B:$B,"&lt;="&amp;$I$4)
/_xlfn.UNIQUE(_xlfn._xlws.FILTER($G:$G,$F:$F=$I$7))
/IF($I$8="総計",1,$J457/10)
),0)</f>
        <v/>
      </c>
      <c r="U457" s="58" t="str" cm="1">
        <f t="array" ref="U457">IFERROR(
IF(OR(U$11="",$H457=""),"",
SUMIFS(収穫記録!$P:$P,収穫記録!$D:$D,U$11,収穫記録!$I:$I,$I$5,収穫記録!$J:$J,$I$6,収穫記録!$F:$F,$H457,収穫記録!$B:$B,"&gt;="&amp;$I$3,収穫記録!$B:$B,"&lt;="&amp;$I$4)
/_xlfn.UNIQUE(_xlfn._xlws.FILTER($G:$G,$F:$F=$I$7))
/IF($I$8="総計",1,$J457/10)
),0)</f>
        <v/>
      </c>
      <c r="V457" s="58" t="str" cm="1">
        <f t="array" ref="V457">IFERROR(
IF(OR(V$11="",$H457=""),"",
SUMIFS(収穫記録!$P:$P,収穫記録!$D:$D,V$11,収穫記録!$I:$I,$I$5,収穫記録!$J:$J,$I$6,収穫記録!$F:$F,$H457,収穫記録!$B:$B,"&gt;="&amp;$I$3,収穫記録!$B:$B,"&lt;="&amp;$I$4)
/_xlfn.UNIQUE(_xlfn._xlws.FILTER($G:$G,$F:$F=$I$7))
/IF($I$8="総計",1,$J457/10)
),0)</f>
        <v/>
      </c>
      <c r="W457" s="58" t="str" cm="1">
        <f t="array" ref="W457">IFERROR(
IF(OR(W$11="",$H457=""),"",
SUMIFS(収穫記録!$P:$P,収穫記録!$D:$D,W$11,収穫記録!$I:$I,$I$5,収穫記録!$J:$J,$I$6,収穫記録!$F:$F,$H457,収穫記録!$B:$B,"&gt;="&amp;$I$3,収穫記録!$B:$B,"&lt;="&amp;$I$4)
/_xlfn.UNIQUE(_xlfn._xlws.FILTER($G:$G,$F:$F=$I$7))
/IF($I$8="総計",1,$J457/10)
),0)</f>
        <v/>
      </c>
    </row>
    <row r="458" spans="8:23">
      <c r="H458" s="27"/>
      <c r="I458" s="30"/>
      <c r="J458" s="57"/>
      <c r="K458" s="46" t="str">
        <f t="shared" si="6"/>
        <v/>
      </c>
      <c r="L458" s="47" cm="1">
        <f t="array" ref="L458">IFERROR(
IF(OR(L$11="",$H458=""),"",
SUMIFS(収穫記録!$P:$P,収穫記録!$D:$D,L$11,収穫記録!$I:$I,$I$5,収穫記録!$J:$J,$I$6,収穫記録!$F:$F,$H458,収穫記録!$B:$B,"&gt;="&amp;$I$3,収穫記録!$B:$B,"&lt;="&amp;$I$4)
/_xlfn.UNIQUE(_xlfn._xlws.FILTER($G:$G,$F:$F=$I$7))
/IF($I$8="総計",1,$J458/10)
),0)</f>
        <v>0</v>
      </c>
      <c r="M458" s="58" t="str" cm="1">
        <f t="array" ref="M458">IFERROR(
IF(OR(M$11="",$H458=""),"",
SUMIFS(収穫記録!$P:$P,収穫記録!$D:$D,M$11,収穫記録!$I:$I,$I$5,収穫記録!$J:$J,$I$6,収穫記録!$F:$F,$H458,収穫記録!$B:$B,"&gt;="&amp;$I$3,収穫記録!$B:$B,"&lt;="&amp;$I$4)
/_xlfn.UNIQUE(_xlfn._xlws.FILTER($G:$G,$F:$F=$I$7))
/IF($I$8="総計",1,$J458/10)
),0)</f>
        <v/>
      </c>
      <c r="N458" s="58" t="str" cm="1">
        <f t="array" ref="N458">IFERROR(
IF(OR(N$11="",$H458=""),"",
SUMIFS(収穫記録!$P:$P,収穫記録!$D:$D,N$11,収穫記録!$I:$I,$I$5,収穫記録!$J:$J,$I$6,収穫記録!$F:$F,$H458,収穫記録!$B:$B,"&gt;="&amp;$I$3,収穫記録!$B:$B,"&lt;="&amp;$I$4)
/_xlfn.UNIQUE(_xlfn._xlws.FILTER($G:$G,$F:$F=$I$7))
/IF($I$8="総計",1,$J458/10)
),0)</f>
        <v/>
      </c>
      <c r="O458" s="58" t="str" cm="1">
        <f t="array" ref="O458">IFERROR(
IF(OR(O$11="",$H458=""),"",
SUMIFS(収穫記録!$P:$P,収穫記録!$D:$D,O$11,収穫記録!$I:$I,$I$5,収穫記録!$J:$J,$I$6,収穫記録!$F:$F,$H458,収穫記録!$B:$B,"&gt;="&amp;$I$3,収穫記録!$B:$B,"&lt;="&amp;$I$4)
/_xlfn.UNIQUE(_xlfn._xlws.FILTER($G:$G,$F:$F=$I$7))
/IF($I$8="総計",1,$J458/10)
),0)</f>
        <v/>
      </c>
      <c r="P458" s="58" t="str" cm="1">
        <f t="array" ref="P458">IFERROR(
IF(OR(P$11="",$H458=""),"",
SUMIFS(収穫記録!$P:$P,収穫記録!$D:$D,P$11,収穫記録!$I:$I,$I$5,収穫記録!$J:$J,$I$6,収穫記録!$F:$F,$H458,収穫記録!$B:$B,"&gt;="&amp;$I$3,収穫記録!$B:$B,"&lt;="&amp;$I$4)
/_xlfn.UNIQUE(_xlfn._xlws.FILTER($G:$G,$F:$F=$I$7))
/IF($I$8="総計",1,$J458/10)
),0)</f>
        <v/>
      </c>
      <c r="Q458" s="58" t="str" cm="1">
        <f t="array" ref="Q458">IFERROR(
IF(OR(Q$11="",$H458=""),"",
SUMIFS(収穫記録!$P:$P,収穫記録!$D:$D,Q$11,収穫記録!$I:$I,$I$5,収穫記録!$J:$J,$I$6,収穫記録!$F:$F,$H458,収穫記録!$B:$B,"&gt;="&amp;$I$3,収穫記録!$B:$B,"&lt;="&amp;$I$4)
/_xlfn.UNIQUE(_xlfn._xlws.FILTER($G:$G,$F:$F=$I$7))
/IF($I$8="総計",1,$J458/10)
),0)</f>
        <v/>
      </c>
      <c r="R458" s="58" t="str" cm="1">
        <f t="array" ref="R458">IFERROR(
IF(OR(R$11="",$H458=""),"",
SUMIFS(収穫記録!$P:$P,収穫記録!$D:$D,R$11,収穫記録!$I:$I,$I$5,収穫記録!$J:$J,$I$6,収穫記録!$F:$F,$H458,収穫記録!$B:$B,"&gt;="&amp;$I$3,収穫記録!$B:$B,"&lt;="&amp;$I$4)
/_xlfn.UNIQUE(_xlfn._xlws.FILTER($G:$G,$F:$F=$I$7))
/IF($I$8="総計",1,$J458/10)
),0)</f>
        <v/>
      </c>
      <c r="S458" s="58" t="str" cm="1">
        <f t="array" ref="S458">IFERROR(
IF(OR(S$11="",$H458=""),"",
SUMIFS(収穫記録!$P:$P,収穫記録!$D:$D,S$11,収穫記録!$I:$I,$I$5,収穫記録!$J:$J,$I$6,収穫記録!$F:$F,$H458,収穫記録!$B:$B,"&gt;="&amp;$I$3,収穫記録!$B:$B,"&lt;="&amp;$I$4)
/_xlfn.UNIQUE(_xlfn._xlws.FILTER($G:$G,$F:$F=$I$7))
/IF($I$8="総計",1,$J458/10)
),0)</f>
        <v/>
      </c>
      <c r="T458" s="58" t="str" cm="1">
        <f t="array" ref="T458">IFERROR(
IF(OR(T$11="",$H458=""),"",
SUMIFS(収穫記録!$P:$P,収穫記録!$D:$D,T$11,収穫記録!$I:$I,$I$5,収穫記録!$J:$J,$I$6,収穫記録!$F:$F,$H458,収穫記録!$B:$B,"&gt;="&amp;$I$3,収穫記録!$B:$B,"&lt;="&amp;$I$4)
/_xlfn.UNIQUE(_xlfn._xlws.FILTER($G:$G,$F:$F=$I$7))
/IF($I$8="総計",1,$J458/10)
),0)</f>
        <v/>
      </c>
      <c r="U458" s="58" t="str" cm="1">
        <f t="array" ref="U458">IFERROR(
IF(OR(U$11="",$H458=""),"",
SUMIFS(収穫記録!$P:$P,収穫記録!$D:$D,U$11,収穫記録!$I:$I,$I$5,収穫記録!$J:$J,$I$6,収穫記録!$F:$F,$H458,収穫記録!$B:$B,"&gt;="&amp;$I$3,収穫記録!$B:$B,"&lt;="&amp;$I$4)
/_xlfn.UNIQUE(_xlfn._xlws.FILTER($G:$G,$F:$F=$I$7))
/IF($I$8="総計",1,$J458/10)
),0)</f>
        <v/>
      </c>
      <c r="V458" s="58" t="str" cm="1">
        <f t="array" ref="V458">IFERROR(
IF(OR(V$11="",$H458=""),"",
SUMIFS(収穫記録!$P:$P,収穫記録!$D:$D,V$11,収穫記録!$I:$I,$I$5,収穫記録!$J:$J,$I$6,収穫記録!$F:$F,$H458,収穫記録!$B:$B,"&gt;="&amp;$I$3,収穫記録!$B:$B,"&lt;="&amp;$I$4)
/_xlfn.UNIQUE(_xlfn._xlws.FILTER($G:$G,$F:$F=$I$7))
/IF($I$8="総計",1,$J458/10)
),0)</f>
        <v/>
      </c>
      <c r="W458" s="58" t="str" cm="1">
        <f t="array" ref="W458">IFERROR(
IF(OR(W$11="",$H458=""),"",
SUMIFS(収穫記録!$P:$P,収穫記録!$D:$D,W$11,収穫記録!$I:$I,$I$5,収穫記録!$J:$J,$I$6,収穫記録!$F:$F,$H458,収穫記録!$B:$B,"&gt;="&amp;$I$3,収穫記録!$B:$B,"&lt;="&amp;$I$4)
/_xlfn.UNIQUE(_xlfn._xlws.FILTER($G:$G,$F:$F=$I$7))
/IF($I$8="総計",1,$J458/10)
),0)</f>
        <v/>
      </c>
    </row>
    <row r="459" spans="8:23">
      <c r="H459" s="27"/>
      <c r="I459" s="30"/>
      <c r="J459" s="57"/>
      <c r="K459" s="46" t="str">
        <f t="shared" si="6"/>
        <v/>
      </c>
      <c r="L459" s="47" cm="1">
        <f t="array" ref="L459">IFERROR(
IF(OR(L$11="",$H459=""),"",
SUMIFS(収穫記録!$P:$P,収穫記録!$D:$D,L$11,収穫記録!$I:$I,$I$5,収穫記録!$J:$J,$I$6,収穫記録!$F:$F,$H459,収穫記録!$B:$B,"&gt;="&amp;$I$3,収穫記録!$B:$B,"&lt;="&amp;$I$4)
/_xlfn.UNIQUE(_xlfn._xlws.FILTER($G:$G,$F:$F=$I$7))
/IF($I$8="総計",1,$J459/10)
),0)</f>
        <v>0</v>
      </c>
      <c r="M459" s="58" t="str" cm="1">
        <f t="array" ref="M459">IFERROR(
IF(OR(M$11="",$H459=""),"",
SUMIFS(収穫記録!$P:$P,収穫記録!$D:$D,M$11,収穫記録!$I:$I,$I$5,収穫記録!$J:$J,$I$6,収穫記録!$F:$F,$H459,収穫記録!$B:$B,"&gt;="&amp;$I$3,収穫記録!$B:$B,"&lt;="&amp;$I$4)
/_xlfn.UNIQUE(_xlfn._xlws.FILTER($G:$G,$F:$F=$I$7))
/IF($I$8="総計",1,$J459/10)
),0)</f>
        <v/>
      </c>
      <c r="N459" s="58" t="str" cm="1">
        <f t="array" ref="N459">IFERROR(
IF(OR(N$11="",$H459=""),"",
SUMIFS(収穫記録!$P:$P,収穫記録!$D:$D,N$11,収穫記録!$I:$I,$I$5,収穫記録!$J:$J,$I$6,収穫記録!$F:$F,$H459,収穫記録!$B:$B,"&gt;="&amp;$I$3,収穫記録!$B:$B,"&lt;="&amp;$I$4)
/_xlfn.UNIQUE(_xlfn._xlws.FILTER($G:$G,$F:$F=$I$7))
/IF($I$8="総計",1,$J459/10)
),0)</f>
        <v/>
      </c>
      <c r="O459" s="58" t="str" cm="1">
        <f t="array" ref="O459">IFERROR(
IF(OR(O$11="",$H459=""),"",
SUMIFS(収穫記録!$P:$P,収穫記録!$D:$D,O$11,収穫記録!$I:$I,$I$5,収穫記録!$J:$J,$I$6,収穫記録!$F:$F,$H459,収穫記録!$B:$B,"&gt;="&amp;$I$3,収穫記録!$B:$B,"&lt;="&amp;$I$4)
/_xlfn.UNIQUE(_xlfn._xlws.FILTER($G:$G,$F:$F=$I$7))
/IF($I$8="総計",1,$J459/10)
),0)</f>
        <v/>
      </c>
      <c r="P459" s="58" t="str" cm="1">
        <f t="array" ref="P459">IFERROR(
IF(OR(P$11="",$H459=""),"",
SUMIFS(収穫記録!$P:$P,収穫記録!$D:$D,P$11,収穫記録!$I:$I,$I$5,収穫記録!$J:$J,$I$6,収穫記録!$F:$F,$H459,収穫記録!$B:$B,"&gt;="&amp;$I$3,収穫記録!$B:$B,"&lt;="&amp;$I$4)
/_xlfn.UNIQUE(_xlfn._xlws.FILTER($G:$G,$F:$F=$I$7))
/IF($I$8="総計",1,$J459/10)
),0)</f>
        <v/>
      </c>
      <c r="Q459" s="58" t="str" cm="1">
        <f t="array" ref="Q459">IFERROR(
IF(OR(Q$11="",$H459=""),"",
SUMIFS(収穫記録!$P:$P,収穫記録!$D:$D,Q$11,収穫記録!$I:$I,$I$5,収穫記録!$J:$J,$I$6,収穫記録!$F:$F,$H459,収穫記録!$B:$B,"&gt;="&amp;$I$3,収穫記録!$B:$B,"&lt;="&amp;$I$4)
/_xlfn.UNIQUE(_xlfn._xlws.FILTER($G:$G,$F:$F=$I$7))
/IF($I$8="総計",1,$J459/10)
),0)</f>
        <v/>
      </c>
      <c r="R459" s="58" t="str" cm="1">
        <f t="array" ref="R459">IFERROR(
IF(OR(R$11="",$H459=""),"",
SUMIFS(収穫記録!$P:$P,収穫記録!$D:$D,R$11,収穫記録!$I:$I,$I$5,収穫記録!$J:$J,$I$6,収穫記録!$F:$F,$H459,収穫記録!$B:$B,"&gt;="&amp;$I$3,収穫記録!$B:$B,"&lt;="&amp;$I$4)
/_xlfn.UNIQUE(_xlfn._xlws.FILTER($G:$G,$F:$F=$I$7))
/IF($I$8="総計",1,$J459/10)
),0)</f>
        <v/>
      </c>
      <c r="S459" s="58" t="str" cm="1">
        <f t="array" ref="S459">IFERROR(
IF(OR(S$11="",$H459=""),"",
SUMIFS(収穫記録!$P:$P,収穫記録!$D:$D,S$11,収穫記録!$I:$I,$I$5,収穫記録!$J:$J,$I$6,収穫記録!$F:$F,$H459,収穫記録!$B:$B,"&gt;="&amp;$I$3,収穫記録!$B:$B,"&lt;="&amp;$I$4)
/_xlfn.UNIQUE(_xlfn._xlws.FILTER($G:$G,$F:$F=$I$7))
/IF($I$8="総計",1,$J459/10)
),0)</f>
        <v/>
      </c>
      <c r="T459" s="58" t="str" cm="1">
        <f t="array" ref="T459">IFERROR(
IF(OR(T$11="",$H459=""),"",
SUMIFS(収穫記録!$P:$P,収穫記録!$D:$D,T$11,収穫記録!$I:$I,$I$5,収穫記録!$J:$J,$I$6,収穫記録!$F:$F,$H459,収穫記録!$B:$B,"&gt;="&amp;$I$3,収穫記録!$B:$B,"&lt;="&amp;$I$4)
/_xlfn.UNIQUE(_xlfn._xlws.FILTER($G:$G,$F:$F=$I$7))
/IF($I$8="総計",1,$J459/10)
),0)</f>
        <v/>
      </c>
      <c r="U459" s="58" t="str" cm="1">
        <f t="array" ref="U459">IFERROR(
IF(OR(U$11="",$H459=""),"",
SUMIFS(収穫記録!$P:$P,収穫記録!$D:$D,U$11,収穫記録!$I:$I,$I$5,収穫記録!$J:$J,$I$6,収穫記録!$F:$F,$H459,収穫記録!$B:$B,"&gt;="&amp;$I$3,収穫記録!$B:$B,"&lt;="&amp;$I$4)
/_xlfn.UNIQUE(_xlfn._xlws.FILTER($G:$G,$F:$F=$I$7))
/IF($I$8="総計",1,$J459/10)
),0)</f>
        <v/>
      </c>
      <c r="V459" s="58" t="str" cm="1">
        <f t="array" ref="V459">IFERROR(
IF(OR(V$11="",$H459=""),"",
SUMIFS(収穫記録!$P:$P,収穫記録!$D:$D,V$11,収穫記録!$I:$I,$I$5,収穫記録!$J:$J,$I$6,収穫記録!$F:$F,$H459,収穫記録!$B:$B,"&gt;="&amp;$I$3,収穫記録!$B:$B,"&lt;="&amp;$I$4)
/_xlfn.UNIQUE(_xlfn._xlws.FILTER($G:$G,$F:$F=$I$7))
/IF($I$8="総計",1,$J459/10)
),0)</f>
        <v/>
      </c>
      <c r="W459" s="58" t="str" cm="1">
        <f t="array" ref="W459">IFERROR(
IF(OR(W$11="",$H459=""),"",
SUMIFS(収穫記録!$P:$P,収穫記録!$D:$D,W$11,収穫記録!$I:$I,$I$5,収穫記録!$J:$J,$I$6,収穫記録!$F:$F,$H459,収穫記録!$B:$B,"&gt;="&amp;$I$3,収穫記録!$B:$B,"&lt;="&amp;$I$4)
/_xlfn.UNIQUE(_xlfn._xlws.FILTER($G:$G,$F:$F=$I$7))
/IF($I$8="総計",1,$J459/10)
),0)</f>
        <v/>
      </c>
    </row>
    <row r="460" spans="8:23">
      <c r="H460" s="27"/>
      <c r="I460" s="30"/>
      <c r="J460" s="57"/>
      <c r="K460" s="46" t="str">
        <f t="shared" si="6"/>
        <v/>
      </c>
      <c r="L460" s="47" cm="1">
        <f t="array" ref="L460">IFERROR(
IF(OR(L$11="",$H460=""),"",
SUMIFS(収穫記録!$P:$P,収穫記録!$D:$D,L$11,収穫記録!$I:$I,$I$5,収穫記録!$J:$J,$I$6,収穫記録!$F:$F,$H460,収穫記録!$B:$B,"&gt;="&amp;$I$3,収穫記録!$B:$B,"&lt;="&amp;$I$4)
/_xlfn.UNIQUE(_xlfn._xlws.FILTER($G:$G,$F:$F=$I$7))
/IF($I$8="総計",1,$J460/10)
),0)</f>
        <v>0</v>
      </c>
      <c r="M460" s="58" t="str" cm="1">
        <f t="array" ref="M460">IFERROR(
IF(OR(M$11="",$H460=""),"",
SUMIFS(収穫記録!$P:$P,収穫記録!$D:$D,M$11,収穫記録!$I:$I,$I$5,収穫記録!$J:$J,$I$6,収穫記録!$F:$F,$H460,収穫記録!$B:$B,"&gt;="&amp;$I$3,収穫記録!$B:$B,"&lt;="&amp;$I$4)
/_xlfn.UNIQUE(_xlfn._xlws.FILTER($G:$G,$F:$F=$I$7))
/IF($I$8="総計",1,$J460/10)
),0)</f>
        <v/>
      </c>
      <c r="N460" s="58" t="str" cm="1">
        <f t="array" ref="N460">IFERROR(
IF(OR(N$11="",$H460=""),"",
SUMIFS(収穫記録!$P:$P,収穫記録!$D:$D,N$11,収穫記録!$I:$I,$I$5,収穫記録!$J:$J,$I$6,収穫記録!$F:$F,$H460,収穫記録!$B:$B,"&gt;="&amp;$I$3,収穫記録!$B:$B,"&lt;="&amp;$I$4)
/_xlfn.UNIQUE(_xlfn._xlws.FILTER($G:$G,$F:$F=$I$7))
/IF($I$8="総計",1,$J460/10)
),0)</f>
        <v/>
      </c>
      <c r="O460" s="58" t="str" cm="1">
        <f t="array" ref="O460">IFERROR(
IF(OR(O$11="",$H460=""),"",
SUMIFS(収穫記録!$P:$P,収穫記録!$D:$D,O$11,収穫記録!$I:$I,$I$5,収穫記録!$J:$J,$I$6,収穫記録!$F:$F,$H460,収穫記録!$B:$B,"&gt;="&amp;$I$3,収穫記録!$B:$B,"&lt;="&amp;$I$4)
/_xlfn.UNIQUE(_xlfn._xlws.FILTER($G:$G,$F:$F=$I$7))
/IF($I$8="総計",1,$J460/10)
),0)</f>
        <v/>
      </c>
      <c r="P460" s="58" t="str" cm="1">
        <f t="array" ref="P460">IFERROR(
IF(OR(P$11="",$H460=""),"",
SUMIFS(収穫記録!$P:$P,収穫記録!$D:$D,P$11,収穫記録!$I:$I,$I$5,収穫記録!$J:$J,$I$6,収穫記録!$F:$F,$H460,収穫記録!$B:$B,"&gt;="&amp;$I$3,収穫記録!$B:$B,"&lt;="&amp;$I$4)
/_xlfn.UNIQUE(_xlfn._xlws.FILTER($G:$G,$F:$F=$I$7))
/IF($I$8="総計",1,$J460/10)
),0)</f>
        <v/>
      </c>
      <c r="Q460" s="58" t="str" cm="1">
        <f t="array" ref="Q460">IFERROR(
IF(OR(Q$11="",$H460=""),"",
SUMIFS(収穫記録!$P:$P,収穫記録!$D:$D,Q$11,収穫記録!$I:$I,$I$5,収穫記録!$J:$J,$I$6,収穫記録!$F:$F,$H460,収穫記録!$B:$B,"&gt;="&amp;$I$3,収穫記録!$B:$B,"&lt;="&amp;$I$4)
/_xlfn.UNIQUE(_xlfn._xlws.FILTER($G:$G,$F:$F=$I$7))
/IF($I$8="総計",1,$J460/10)
),0)</f>
        <v/>
      </c>
      <c r="R460" s="58" t="str" cm="1">
        <f t="array" ref="R460">IFERROR(
IF(OR(R$11="",$H460=""),"",
SUMIFS(収穫記録!$P:$P,収穫記録!$D:$D,R$11,収穫記録!$I:$I,$I$5,収穫記録!$J:$J,$I$6,収穫記録!$F:$F,$H460,収穫記録!$B:$B,"&gt;="&amp;$I$3,収穫記録!$B:$B,"&lt;="&amp;$I$4)
/_xlfn.UNIQUE(_xlfn._xlws.FILTER($G:$G,$F:$F=$I$7))
/IF($I$8="総計",1,$J460/10)
),0)</f>
        <v/>
      </c>
      <c r="S460" s="58" t="str" cm="1">
        <f t="array" ref="S460">IFERROR(
IF(OR(S$11="",$H460=""),"",
SUMIFS(収穫記録!$P:$P,収穫記録!$D:$D,S$11,収穫記録!$I:$I,$I$5,収穫記録!$J:$J,$I$6,収穫記録!$F:$F,$H460,収穫記録!$B:$B,"&gt;="&amp;$I$3,収穫記録!$B:$B,"&lt;="&amp;$I$4)
/_xlfn.UNIQUE(_xlfn._xlws.FILTER($G:$G,$F:$F=$I$7))
/IF($I$8="総計",1,$J460/10)
),0)</f>
        <v/>
      </c>
      <c r="T460" s="58" t="str" cm="1">
        <f t="array" ref="T460">IFERROR(
IF(OR(T$11="",$H460=""),"",
SUMIFS(収穫記録!$P:$P,収穫記録!$D:$D,T$11,収穫記録!$I:$I,$I$5,収穫記録!$J:$J,$I$6,収穫記録!$F:$F,$H460,収穫記録!$B:$B,"&gt;="&amp;$I$3,収穫記録!$B:$B,"&lt;="&amp;$I$4)
/_xlfn.UNIQUE(_xlfn._xlws.FILTER($G:$G,$F:$F=$I$7))
/IF($I$8="総計",1,$J460/10)
),0)</f>
        <v/>
      </c>
      <c r="U460" s="58" t="str" cm="1">
        <f t="array" ref="U460">IFERROR(
IF(OR(U$11="",$H460=""),"",
SUMIFS(収穫記録!$P:$P,収穫記録!$D:$D,U$11,収穫記録!$I:$I,$I$5,収穫記録!$J:$J,$I$6,収穫記録!$F:$F,$H460,収穫記録!$B:$B,"&gt;="&amp;$I$3,収穫記録!$B:$B,"&lt;="&amp;$I$4)
/_xlfn.UNIQUE(_xlfn._xlws.FILTER($G:$G,$F:$F=$I$7))
/IF($I$8="総計",1,$J460/10)
),0)</f>
        <v/>
      </c>
      <c r="V460" s="58" t="str" cm="1">
        <f t="array" ref="V460">IFERROR(
IF(OR(V$11="",$H460=""),"",
SUMIFS(収穫記録!$P:$P,収穫記録!$D:$D,V$11,収穫記録!$I:$I,$I$5,収穫記録!$J:$J,$I$6,収穫記録!$F:$F,$H460,収穫記録!$B:$B,"&gt;="&amp;$I$3,収穫記録!$B:$B,"&lt;="&amp;$I$4)
/_xlfn.UNIQUE(_xlfn._xlws.FILTER($G:$G,$F:$F=$I$7))
/IF($I$8="総計",1,$J460/10)
),0)</f>
        <v/>
      </c>
      <c r="W460" s="58" t="str" cm="1">
        <f t="array" ref="W460">IFERROR(
IF(OR(W$11="",$H460=""),"",
SUMIFS(収穫記録!$P:$P,収穫記録!$D:$D,W$11,収穫記録!$I:$I,$I$5,収穫記録!$J:$J,$I$6,収穫記録!$F:$F,$H460,収穫記録!$B:$B,"&gt;="&amp;$I$3,収穫記録!$B:$B,"&lt;="&amp;$I$4)
/_xlfn.UNIQUE(_xlfn._xlws.FILTER($G:$G,$F:$F=$I$7))
/IF($I$8="総計",1,$J460/10)
),0)</f>
        <v/>
      </c>
    </row>
    <row r="461" spans="8:23">
      <c r="H461" s="27"/>
      <c r="I461" s="30"/>
      <c r="J461" s="57"/>
      <c r="K461" s="46" t="str">
        <f t="shared" ref="K461:K512" si="7">IF(H461="","",SUM(L461:W461))</f>
        <v/>
      </c>
      <c r="L461" s="47" cm="1">
        <f t="array" ref="L461">IFERROR(
IF(OR(L$11="",$H461=""),"",
SUMIFS(収穫記録!$P:$P,収穫記録!$D:$D,L$11,収穫記録!$I:$I,$I$5,収穫記録!$J:$J,$I$6,収穫記録!$F:$F,$H461,収穫記録!$B:$B,"&gt;="&amp;$I$3,収穫記録!$B:$B,"&lt;="&amp;$I$4)
/_xlfn.UNIQUE(_xlfn._xlws.FILTER($G:$G,$F:$F=$I$7))
/IF($I$8="総計",1,$J461/10)
),0)</f>
        <v>0</v>
      </c>
      <c r="M461" s="58" t="str" cm="1">
        <f t="array" ref="M461">IFERROR(
IF(OR(M$11="",$H461=""),"",
SUMIFS(収穫記録!$P:$P,収穫記録!$D:$D,M$11,収穫記録!$I:$I,$I$5,収穫記録!$J:$J,$I$6,収穫記録!$F:$F,$H461,収穫記録!$B:$B,"&gt;="&amp;$I$3,収穫記録!$B:$B,"&lt;="&amp;$I$4)
/_xlfn.UNIQUE(_xlfn._xlws.FILTER($G:$G,$F:$F=$I$7))
/IF($I$8="総計",1,$J461/10)
),0)</f>
        <v/>
      </c>
      <c r="N461" s="58" t="str" cm="1">
        <f t="array" ref="N461">IFERROR(
IF(OR(N$11="",$H461=""),"",
SUMIFS(収穫記録!$P:$P,収穫記録!$D:$D,N$11,収穫記録!$I:$I,$I$5,収穫記録!$J:$J,$I$6,収穫記録!$F:$F,$H461,収穫記録!$B:$B,"&gt;="&amp;$I$3,収穫記録!$B:$B,"&lt;="&amp;$I$4)
/_xlfn.UNIQUE(_xlfn._xlws.FILTER($G:$G,$F:$F=$I$7))
/IF($I$8="総計",1,$J461/10)
),0)</f>
        <v/>
      </c>
      <c r="O461" s="58" t="str" cm="1">
        <f t="array" ref="O461">IFERROR(
IF(OR(O$11="",$H461=""),"",
SUMIFS(収穫記録!$P:$P,収穫記録!$D:$D,O$11,収穫記録!$I:$I,$I$5,収穫記録!$J:$J,$I$6,収穫記録!$F:$F,$H461,収穫記録!$B:$B,"&gt;="&amp;$I$3,収穫記録!$B:$B,"&lt;="&amp;$I$4)
/_xlfn.UNIQUE(_xlfn._xlws.FILTER($G:$G,$F:$F=$I$7))
/IF($I$8="総計",1,$J461/10)
),0)</f>
        <v/>
      </c>
      <c r="P461" s="58" t="str" cm="1">
        <f t="array" ref="P461">IFERROR(
IF(OR(P$11="",$H461=""),"",
SUMIFS(収穫記録!$P:$P,収穫記録!$D:$D,P$11,収穫記録!$I:$I,$I$5,収穫記録!$J:$J,$I$6,収穫記録!$F:$F,$H461,収穫記録!$B:$B,"&gt;="&amp;$I$3,収穫記録!$B:$B,"&lt;="&amp;$I$4)
/_xlfn.UNIQUE(_xlfn._xlws.FILTER($G:$G,$F:$F=$I$7))
/IF($I$8="総計",1,$J461/10)
),0)</f>
        <v/>
      </c>
      <c r="Q461" s="58" t="str" cm="1">
        <f t="array" ref="Q461">IFERROR(
IF(OR(Q$11="",$H461=""),"",
SUMIFS(収穫記録!$P:$P,収穫記録!$D:$D,Q$11,収穫記録!$I:$I,$I$5,収穫記録!$J:$J,$I$6,収穫記録!$F:$F,$H461,収穫記録!$B:$B,"&gt;="&amp;$I$3,収穫記録!$B:$B,"&lt;="&amp;$I$4)
/_xlfn.UNIQUE(_xlfn._xlws.FILTER($G:$G,$F:$F=$I$7))
/IF($I$8="総計",1,$J461/10)
),0)</f>
        <v/>
      </c>
      <c r="R461" s="58" t="str" cm="1">
        <f t="array" ref="R461">IFERROR(
IF(OR(R$11="",$H461=""),"",
SUMIFS(収穫記録!$P:$P,収穫記録!$D:$D,R$11,収穫記録!$I:$I,$I$5,収穫記録!$J:$J,$I$6,収穫記録!$F:$F,$H461,収穫記録!$B:$B,"&gt;="&amp;$I$3,収穫記録!$B:$B,"&lt;="&amp;$I$4)
/_xlfn.UNIQUE(_xlfn._xlws.FILTER($G:$G,$F:$F=$I$7))
/IF($I$8="総計",1,$J461/10)
),0)</f>
        <v/>
      </c>
      <c r="S461" s="58" t="str" cm="1">
        <f t="array" ref="S461">IFERROR(
IF(OR(S$11="",$H461=""),"",
SUMIFS(収穫記録!$P:$P,収穫記録!$D:$D,S$11,収穫記録!$I:$I,$I$5,収穫記録!$J:$J,$I$6,収穫記録!$F:$F,$H461,収穫記録!$B:$B,"&gt;="&amp;$I$3,収穫記録!$B:$B,"&lt;="&amp;$I$4)
/_xlfn.UNIQUE(_xlfn._xlws.FILTER($G:$G,$F:$F=$I$7))
/IF($I$8="総計",1,$J461/10)
),0)</f>
        <v/>
      </c>
      <c r="T461" s="58" t="str" cm="1">
        <f t="array" ref="T461">IFERROR(
IF(OR(T$11="",$H461=""),"",
SUMIFS(収穫記録!$P:$P,収穫記録!$D:$D,T$11,収穫記録!$I:$I,$I$5,収穫記録!$J:$J,$I$6,収穫記録!$F:$F,$H461,収穫記録!$B:$B,"&gt;="&amp;$I$3,収穫記録!$B:$B,"&lt;="&amp;$I$4)
/_xlfn.UNIQUE(_xlfn._xlws.FILTER($G:$G,$F:$F=$I$7))
/IF($I$8="総計",1,$J461/10)
),0)</f>
        <v/>
      </c>
      <c r="U461" s="58" t="str" cm="1">
        <f t="array" ref="U461">IFERROR(
IF(OR(U$11="",$H461=""),"",
SUMIFS(収穫記録!$P:$P,収穫記録!$D:$D,U$11,収穫記録!$I:$I,$I$5,収穫記録!$J:$J,$I$6,収穫記録!$F:$F,$H461,収穫記録!$B:$B,"&gt;="&amp;$I$3,収穫記録!$B:$B,"&lt;="&amp;$I$4)
/_xlfn.UNIQUE(_xlfn._xlws.FILTER($G:$G,$F:$F=$I$7))
/IF($I$8="総計",1,$J461/10)
),0)</f>
        <v/>
      </c>
      <c r="V461" s="58" t="str" cm="1">
        <f t="array" ref="V461">IFERROR(
IF(OR(V$11="",$H461=""),"",
SUMIFS(収穫記録!$P:$P,収穫記録!$D:$D,V$11,収穫記録!$I:$I,$I$5,収穫記録!$J:$J,$I$6,収穫記録!$F:$F,$H461,収穫記録!$B:$B,"&gt;="&amp;$I$3,収穫記録!$B:$B,"&lt;="&amp;$I$4)
/_xlfn.UNIQUE(_xlfn._xlws.FILTER($G:$G,$F:$F=$I$7))
/IF($I$8="総計",1,$J461/10)
),0)</f>
        <v/>
      </c>
      <c r="W461" s="58" t="str" cm="1">
        <f t="array" ref="W461">IFERROR(
IF(OR(W$11="",$H461=""),"",
SUMIFS(収穫記録!$P:$P,収穫記録!$D:$D,W$11,収穫記録!$I:$I,$I$5,収穫記録!$J:$J,$I$6,収穫記録!$F:$F,$H461,収穫記録!$B:$B,"&gt;="&amp;$I$3,収穫記録!$B:$B,"&lt;="&amp;$I$4)
/_xlfn.UNIQUE(_xlfn._xlws.FILTER($G:$G,$F:$F=$I$7))
/IF($I$8="総計",1,$J461/10)
),0)</f>
        <v/>
      </c>
    </row>
    <row r="462" spans="8:23">
      <c r="H462" s="27"/>
      <c r="I462" s="30"/>
      <c r="J462" s="57"/>
      <c r="K462" s="46" t="str">
        <f t="shared" si="7"/>
        <v/>
      </c>
      <c r="L462" s="47" cm="1">
        <f t="array" ref="L462">IFERROR(
IF(OR(L$11="",$H462=""),"",
SUMIFS(収穫記録!$P:$P,収穫記録!$D:$D,L$11,収穫記録!$I:$I,$I$5,収穫記録!$J:$J,$I$6,収穫記録!$F:$F,$H462,収穫記録!$B:$B,"&gt;="&amp;$I$3,収穫記録!$B:$B,"&lt;="&amp;$I$4)
/_xlfn.UNIQUE(_xlfn._xlws.FILTER($G:$G,$F:$F=$I$7))
/IF($I$8="総計",1,$J462/10)
),0)</f>
        <v>0</v>
      </c>
      <c r="M462" s="58" t="str" cm="1">
        <f t="array" ref="M462">IFERROR(
IF(OR(M$11="",$H462=""),"",
SUMIFS(収穫記録!$P:$P,収穫記録!$D:$D,M$11,収穫記録!$I:$I,$I$5,収穫記録!$J:$J,$I$6,収穫記録!$F:$F,$H462,収穫記録!$B:$B,"&gt;="&amp;$I$3,収穫記録!$B:$B,"&lt;="&amp;$I$4)
/_xlfn.UNIQUE(_xlfn._xlws.FILTER($G:$G,$F:$F=$I$7))
/IF($I$8="総計",1,$J462/10)
),0)</f>
        <v/>
      </c>
      <c r="N462" s="58" t="str" cm="1">
        <f t="array" ref="N462">IFERROR(
IF(OR(N$11="",$H462=""),"",
SUMIFS(収穫記録!$P:$P,収穫記録!$D:$D,N$11,収穫記録!$I:$I,$I$5,収穫記録!$J:$J,$I$6,収穫記録!$F:$F,$H462,収穫記録!$B:$B,"&gt;="&amp;$I$3,収穫記録!$B:$B,"&lt;="&amp;$I$4)
/_xlfn.UNIQUE(_xlfn._xlws.FILTER($G:$G,$F:$F=$I$7))
/IF($I$8="総計",1,$J462/10)
),0)</f>
        <v/>
      </c>
      <c r="O462" s="58" t="str" cm="1">
        <f t="array" ref="O462">IFERROR(
IF(OR(O$11="",$H462=""),"",
SUMIFS(収穫記録!$P:$P,収穫記録!$D:$D,O$11,収穫記録!$I:$I,$I$5,収穫記録!$J:$J,$I$6,収穫記録!$F:$F,$H462,収穫記録!$B:$B,"&gt;="&amp;$I$3,収穫記録!$B:$B,"&lt;="&amp;$I$4)
/_xlfn.UNIQUE(_xlfn._xlws.FILTER($G:$G,$F:$F=$I$7))
/IF($I$8="総計",1,$J462/10)
),0)</f>
        <v/>
      </c>
      <c r="P462" s="58" t="str" cm="1">
        <f t="array" ref="P462">IFERROR(
IF(OR(P$11="",$H462=""),"",
SUMIFS(収穫記録!$P:$P,収穫記録!$D:$D,P$11,収穫記録!$I:$I,$I$5,収穫記録!$J:$J,$I$6,収穫記録!$F:$F,$H462,収穫記録!$B:$B,"&gt;="&amp;$I$3,収穫記録!$B:$B,"&lt;="&amp;$I$4)
/_xlfn.UNIQUE(_xlfn._xlws.FILTER($G:$G,$F:$F=$I$7))
/IF($I$8="総計",1,$J462/10)
),0)</f>
        <v/>
      </c>
      <c r="Q462" s="58" t="str" cm="1">
        <f t="array" ref="Q462">IFERROR(
IF(OR(Q$11="",$H462=""),"",
SUMIFS(収穫記録!$P:$P,収穫記録!$D:$D,Q$11,収穫記録!$I:$I,$I$5,収穫記録!$J:$J,$I$6,収穫記録!$F:$F,$H462,収穫記録!$B:$B,"&gt;="&amp;$I$3,収穫記録!$B:$B,"&lt;="&amp;$I$4)
/_xlfn.UNIQUE(_xlfn._xlws.FILTER($G:$G,$F:$F=$I$7))
/IF($I$8="総計",1,$J462/10)
),0)</f>
        <v/>
      </c>
      <c r="R462" s="58" t="str" cm="1">
        <f t="array" ref="R462">IFERROR(
IF(OR(R$11="",$H462=""),"",
SUMIFS(収穫記録!$P:$P,収穫記録!$D:$D,R$11,収穫記録!$I:$I,$I$5,収穫記録!$J:$J,$I$6,収穫記録!$F:$F,$H462,収穫記録!$B:$B,"&gt;="&amp;$I$3,収穫記録!$B:$B,"&lt;="&amp;$I$4)
/_xlfn.UNIQUE(_xlfn._xlws.FILTER($G:$G,$F:$F=$I$7))
/IF($I$8="総計",1,$J462/10)
),0)</f>
        <v/>
      </c>
      <c r="S462" s="58" t="str" cm="1">
        <f t="array" ref="S462">IFERROR(
IF(OR(S$11="",$H462=""),"",
SUMIFS(収穫記録!$P:$P,収穫記録!$D:$D,S$11,収穫記録!$I:$I,$I$5,収穫記録!$J:$J,$I$6,収穫記録!$F:$F,$H462,収穫記録!$B:$B,"&gt;="&amp;$I$3,収穫記録!$B:$B,"&lt;="&amp;$I$4)
/_xlfn.UNIQUE(_xlfn._xlws.FILTER($G:$G,$F:$F=$I$7))
/IF($I$8="総計",1,$J462/10)
),0)</f>
        <v/>
      </c>
      <c r="T462" s="58" t="str" cm="1">
        <f t="array" ref="T462">IFERROR(
IF(OR(T$11="",$H462=""),"",
SUMIFS(収穫記録!$P:$P,収穫記録!$D:$D,T$11,収穫記録!$I:$I,$I$5,収穫記録!$J:$J,$I$6,収穫記録!$F:$F,$H462,収穫記録!$B:$B,"&gt;="&amp;$I$3,収穫記録!$B:$B,"&lt;="&amp;$I$4)
/_xlfn.UNIQUE(_xlfn._xlws.FILTER($G:$G,$F:$F=$I$7))
/IF($I$8="総計",1,$J462/10)
),0)</f>
        <v/>
      </c>
      <c r="U462" s="58" t="str" cm="1">
        <f t="array" ref="U462">IFERROR(
IF(OR(U$11="",$H462=""),"",
SUMIFS(収穫記録!$P:$P,収穫記録!$D:$D,U$11,収穫記録!$I:$I,$I$5,収穫記録!$J:$J,$I$6,収穫記録!$F:$F,$H462,収穫記録!$B:$B,"&gt;="&amp;$I$3,収穫記録!$B:$B,"&lt;="&amp;$I$4)
/_xlfn.UNIQUE(_xlfn._xlws.FILTER($G:$G,$F:$F=$I$7))
/IF($I$8="総計",1,$J462/10)
),0)</f>
        <v/>
      </c>
      <c r="V462" s="58" t="str" cm="1">
        <f t="array" ref="V462">IFERROR(
IF(OR(V$11="",$H462=""),"",
SUMIFS(収穫記録!$P:$P,収穫記録!$D:$D,V$11,収穫記録!$I:$I,$I$5,収穫記録!$J:$J,$I$6,収穫記録!$F:$F,$H462,収穫記録!$B:$B,"&gt;="&amp;$I$3,収穫記録!$B:$B,"&lt;="&amp;$I$4)
/_xlfn.UNIQUE(_xlfn._xlws.FILTER($G:$G,$F:$F=$I$7))
/IF($I$8="総計",1,$J462/10)
),0)</f>
        <v/>
      </c>
      <c r="W462" s="58" t="str" cm="1">
        <f t="array" ref="W462">IFERROR(
IF(OR(W$11="",$H462=""),"",
SUMIFS(収穫記録!$P:$P,収穫記録!$D:$D,W$11,収穫記録!$I:$I,$I$5,収穫記録!$J:$J,$I$6,収穫記録!$F:$F,$H462,収穫記録!$B:$B,"&gt;="&amp;$I$3,収穫記録!$B:$B,"&lt;="&amp;$I$4)
/_xlfn.UNIQUE(_xlfn._xlws.FILTER($G:$G,$F:$F=$I$7))
/IF($I$8="総計",1,$J462/10)
),0)</f>
        <v/>
      </c>
    </row>
    <row r="463" spans="8:23">
      <c r="H463" s="27"/>
      <c r="I463" s="30"/>
      <c r="J463" s="57"/>
      <c r="K463" s="46" t="str">
        <f t="shared" si="7"/>
        <v/>
      </c>
      <c r="L463" s="47" cm="1">
        <f t="array" ref="L463">IFERROR(
IF(OR(L$11="",$H463=""),"",
SUMIFS(収穫記録!$P:$P,収穫記録!$D:$D,L$11,収穫記録!$I:$I,$I$5,収穫記録!$J:$J,$I$6,収穫記録!$F:$F,$H463,収穫記録!$B:$B,"&gt;="&amp;$I$3,収穫記録!$B:$B,"&lt;="&amp;$I$4)
/_xlfn.UNIQUE(_xlfn._xlws.FILTER($G:$G,$F:$F=$I$7))
/IF($I$8="総計",1,$J463/10)
),0)</f>
        <v>0</v>
      </c>
      <c r="M463" s="58" t="str" cm="1">
        <f t="array" ref="M463">IFERROR(
IF(OR(M$11="",$H463=""),"",
SUMIFS(収穫記録!$P:$P,収穫記録!$D:$D,M$11,収穫記録!$I:$I,$I$5,収穫記録!$J:$J,$I$6,収穫記録!$F:$F,$H463,収穫記録!$B:$B,"&gt;="&amp;$I$3,収穫記録!$B:$B,"&lt;="&amp;$I$4)
/_xlfn.UNIQUE(_xlfn._xlws.FILTER($G:$G,$F:$F=$I$7))
/IF($I$8="総計",1,$J463/10)
),0)</f>
        <v/>
      </c>
      <c r="N463" s="58" t="str" cm="1">
        <f t="array" ref="N463">IFERROR(
IF(OR(N$11="",$H463=""),"",
SUMIFS(収穫記録!$P:$P,収穫記録!$D:$D,N$11,収穫記録!$I:$I,$I$5,収穫記録!$J:$J,$I$6,収穫記録!$F:$F,$H463,収穫記録!$B:$B,"&gt;="&amp;$I$3,収穫記録!$B:$B,"&lt;="&amp;$I$4)
/_xlfn.UNIQUE(_xlfn._xlws.FILTER($G:$G,$F:$F=$I$7))
/IF($I$8="総計",1,$J463/10)
),0)</f>
        <v/>
      </c>
      <c r="O463" s="58" t="str" cm="1">
        <f t="array" ref="O463">IFERROR(
IF(OR(O$11="",$H463=""),"",
SUMIFS(収穫記録!$P:$P,収穫記録!$D:$D,O$11,収穫記録!$I:$I,$I$5,収穫記録!$J:$J,$I$6,収穫記録!$F:$F,$H463,収穫記録!$B:$B,"&gt;="&amp;$I$3,収穫記録!$B:$B,"&lt;="&amp;$I$4)
/_xlfn.UNIQUE(_xlfn._xlws.FILTER($G:$G,$F:$F=$I$7))
/IF($I$8="総計",1,$J463/10)
),0)</f>
        <v/>
      </c>
      <c r="P463" s="58" t="str" cm="1">
        <f t="array" ref="P463">IFERROR(
IF(OR(P$11="",$H463=""),"",
SUMIFS(収穫記録!$P:$P,収穫記録!$D:$D,P$11,収穫記録!$I:$I,$I$5,収穫記録!$J:$J,$I$6,収穫記録!$F:$F,$H463,収穫記録!$B:$B,"&gt;="&amp;$I$3,収穫記録!$B:$B,"&lt;="&amp;$I$4)
/_xlfn.UNIQUE(_xlfn._xlws.FILTER($G:$G,$F:$F=$I$7))
/IF($I$8="総計",1,$J463/10)
),0)</f>
        <v/>
      </c>
      <c r="Q463" s="58" t="str" cm="1">
        <f t="array" ref="Q463">IFERROR(
IF(OR(Q$11="",$H463=""),"",
SUMIFS(収穫記録!$P:$P,収穫記録!$D:$D,Q$11,収穫記録!$I:$I,$I$5,収穫記録!$J:$J,$I$6,収穫記録!$F:$F,$H463,収穫記録!$B:$B,"&gt;="&amp;$I$3,収穫記録!$B:$B,"&lt;="&amp;$I$4)
/_xlfn.UNIQUE(_xlfn._xlws.FILTER($G:$G,$F:$F=$I$7))
/IF($I$8="総計",1,$J463/10)
),0)</f>
        <v/>
      </c>
      <c r="R463" s="58" t="str" cm="1">
        <f t="array" ref="R463">IFERROR(
IF(OR(R$11="",$H463=""),"",
SUMIFS(収穫記録!$P:$P,収穫記録!$D:$D,R$11,収穫記録!$I:$I,$I$5,収穫記録!$J:$J,$I$6,収穫記録!$F:$F,$H463,収穫記録!$B:$B,"&gt;="&amp;$I$3,収穫記録!$B:$B,"&lt;="&amp;$I$4)
/_xlfn.UNIQUE(_xlfn._xlws.FILTER($G:$G,$F:$F=$I$7))
/IF($I$8="総計",1,$J463/10)
),0)</f>
        <v/>
      </c>
      <c r="S463" s="58" t="str" cm="1">
        <f t="array" ref="S463">IFERROR(
IF(OR(S$11="",$H463=""),"",
SUMIFS(収穫記録!$P:$P,収穫記録!$D:$D,S$11,収穫記録!$I:$I,$I$5,収穫記録!$J:$J,$I$6,収穫記録!$F:$F,$H463,収穫記録!$B:$B,"&gt;="&amp;$I$3,収穫記録!$B:$B,"&lt;="&amp;$I$4)
/_xlfn.UNIQUE(_xlfn._xlws.FILTER($G:$G,$F:$F=$I$7))
/IF($I$8="総計",1,$J463/10)
),0)</f>
        <v/>
      </c>
      <c r="T463" s="58" t="str" cm="1">
        <f t="array" ref="T463">IFERROR(
IF(OR(T$11="",$H463=""),"",
SUMIFS(収穫記録!$P:$P,収穫記録!$D:$D,T$11,収穫記録!$I:$I,$I$5,収穫記録!$J:$J,$I$6,収穫記録!$F:$F,$H463,収穫記録!$B:$B,"&gt;="&amp;$I$3,収穫記録!$B:$B,"&lt;="&amp;$I$4)
/_xlfn.UNIQUE(_xlfn._xlws.FILTER($G:$G,$F:$F=$I$7))
/IF($I$8="総計",1,$J463/10)
),0)</f>
        <v/>
      </c>
      <c r="U463" s="58" t="str" cm="1">
        <f t="array" ref="U463">IFERROR(
IF(OR(U$11="",$H463=""),"",
SUMIFS(収穫記録!$P:$P,収穫記録!$D:$D,U$11,収穫記録!$I:$I,$I$5,収穫記録!$J:$J,$I$6,収穫記録!$F:$F,$H463,収穫記録!$B:$B,"&gt;="&amp;$I$3,収穫記録!$B:$B,"&lt;="&amp;$I$4)
/_xlfn.UNIQUE(_xlfn._xlws.FILTER($G:$G,$F:$F=$I$7))
/IF($I$8="総計",1,$J463/10)
),0)</f>
        <v/>
      </c>
      <c r="V463" s="58" t="str" cm="1">
        <f t="array" ref="V463">IFERROR(
IF(OR(V$11="",$H463=""),"",
SUMIFS(収穫記録!$P:$P,収穫記録!$D:$D,V$11,収穫記録!$I:$I,$I$5,収穫記録!$J:$J,$I$6,収穫記録!$F:$F,$H463,収穫記録!$B:$B,"&gt;="&amp;$I$3,収穫記録!$B:$B,"&lt;="&amp;$I$4)
/_xlfn.UNIQUE(_xlfn._xlws.FILTER($G:$G,$F:$F=$I$7))
/IF($I$8="総計",1,$J463/10)
),0)</f>
        <v/>
      </c>
      <c r="W463" s="58" t="str" cm="1">
        <f t="array" ref="W463">IFERROR(
IF(OR(W$11="",$H463=""),"",
SUMIFS(収穫記録!$P:$P,収穫記録!$D:$D,W$11,収穫記録!$I:$I,$I$5,収穫記録!$J:$J,$I$6,収穫記録!$F:$F,$H463,収穫記録!$B:$B,"&gt;="&amp;$I$3,収穫記録!$B:$B,"&lt;="&amp;$I$4)
/_xlfn.UNIQUE(_xlfn._xlws.FILTER($G:$G,$F:$F=$I$7))
/IF($I$8="総計",1,$J463/10)
),0)</f>
        <v/>
      </c>
    </row>
    <row r="464" spans="8:23">
      <c r="H464" s="27"/>
      <c r="I464" s="30"/>
      <c r="J464" s="57"/>
      <c r="K464" s="46" t="str">
        <f t="shared" si="7"/>
        <v/>
      </c>
      <c r="L464" s="47" cm="1">
        <f t="array" ref="L464">IFERROR(
IF(OR(L$11="",$H464=""),"",
SUMIFS(収穫記録!$P:$P,収穫記録!$D:$D,L$11,収穫記録!$I:$I,$I$5,収穫記録!$J:$J,$I$6,収穫記録!$F:$F,$H464,収穫記録!$B:$B,"&gt;="&amp;$I$3,収穫記録!$B:$B,"&lt;="&amp;$I$4)
/_xlfn.UNIQUE(_xlfn._xlws.FILTER($G:$G,$F:$F=$I$7))
/IF($I$8="総計",1,$J464/10)
),0)</f>
        <v>0</v>
      </c>
      <c r="M464" s="58" t="str" cm="1">
        <f t="array" ref="M464">IFERROR(
IF(OR(M$11="",$H464=""),"",
SUMIFS(収穫記録!$P:$P,収穫記録!$D:$D,M$11,収穫記録!$I:$I,$I$5,収穫記録!$J:$J,$I$6,収穫記録!$F:$F,$H464,収穫記録!$B:$B,"&gt;="&amp;$I$3,収穫記録!$B:$B,"&lt;="&amp;$I$4)
/_xlfn.UNIQUE(_xlfn._xlws.FILTER($G:$G,$F:$F=$I$7))
/IF($I$8="総計",1,$J464/10)
),0)</f>
        <v/>
      </c>
      <c r="N464" s="58" t="str" cm="1">
        <f t="array" ref="N464">IFERROR(
IF(OR(N$11="",$H464=""),"",
SUMIFS(収穫記録!$P:$P,収穫記録!$D:$D,N$11,収穫記録!$I:$I,$I$5,収穫記録!$J:$J,$I$6,収穫記録!$F:$F,$H464,収穫記録!$B:$B,"&gt;="&amp;$I$3,収穫記録!$B:$B,"&lt;="&amp;$I$4)
/_xlfn.UNIQUE(_xlfn._xlws.FILTER($G:$G,$F:$F=$I$7))
/IF($I$8="総計",1,$J464/10)
),0)</f>
        <v/>
      </c>
      <c r="O464" s="58" t="str" cm="1">
        <f t="array" ref="O464">IFERROR(
IF(OR(O$11="",$H464=""),"",
SUMIFS(収穫記録!$P:$P,収穫記録!$D:$D,O$11,収穫記録!$I:$I,$I$5,収穫記録!$J:$J,$I$6,収穫記録!$F:$F,$H464,収穫記録!$B:$B,"&gt;="&amp;$I$3,収穫記録!$B:$B,"&lt;="&amp;$I$4)
/_xlfn.UNIQUE(_xlfn._xlws.FILTER($G:$G,$F:$F=$I$7))
/IF($I$8="総計",1,$J464/10)
),0)</f>
        <v/>
      </c>
      <c r="P464" s="58" t="str" cm="1">
        <f t="array" ref="P464">IFERROR(
IF(OR(P$11="",$H464=""),"",
SUMIFS(収穫記録!$P:$P,収穫記録!$D:$D,P$11,収穫記録!$I:$I,$I$5,収穫記録!$J:$J,$I$6,収穫記録!$F:$F,$H464,収穫記録!$B:$B,"&gt;="&amp;$I$3,収穫記録!$B:$B,"&lt;="&amp;$I$4)
/_xlfn.UNIQUE(_xlfn._xlws.FILTER($G:$G,$F:$F=$I$7))
/IF($I$8="総計",1,$J464/10)
),0)</f>
        <v/>
      </c>
      <c r="Q464" s="58" t="str" cm="1">
        <f t="array" ref="Q464">IFERROR(
IF(OR(Q$11="",$H464=""),"",
SUMIFS(収穫記録!$P:$P,収穫記録!$D:$D,Q$11,収穫記録!$I:$I,$I$5,収穫記録!$J:$J,$I$6,収穫記録!$F:$F,$H464,収穫記録!$B:$B,"&gt;="&amp;$I$3,収穫記録!$B:$B,"&lt;="&amp;$I$4)
/_xlfn.UNIQUE(_xlfn._xlws.FILTER($G:$G,$F:$F=$I$7))
/IF($I$8="総計",1,$J464/10)
),0)</f>
        <v/>
      </c>
      <c r="R464" s="58" t="str" cm="1">
        <f t="array" ref="R464">IFERROR(
IF(OR(R$11="",$H464=""),"",
SUMIFS(収穫記録!$P:$P,収穫記録!$D:$D,R$11,収穫記録!$I:$I,$I$5,収穫記録!$J:$J,$I$6,収穫記録!$F:$F,$H464,収穫記録!$B:$B,"&gt;="&amp;$I$3,収穫記録!$B:$B,"&lt;="&amp;$I$4)
/_xlfn.UNIQUE(_xlfn._xlws.FILTER($G:$G,$F:$F=$I$7))
/IF($I$8="総計",1,$J464/10)
),0)</f>
        <v/>
      </c>
      <c r="S464" s="58" t="str" cm="1">
        <f t="array" ref="S464">IFERROR(
IF(OR(S$11="",$H464=""),"",
SUMIFS(収穫記録!$P:$P,収穫記録!$D:$D,S$11,収穫記録!$I:$I,$I$5,収穫記録!$J:$J,$I$6,収穫記録!$F:$F,$H464,収穫記録!$B:$B,"&gt;="&amp;$I$3,収穫記録!$B:$B,"&lt;="&amp;$I$4)
/_xlfn.UNIQUE(_xlfn._xlws.FILTER($G:$G,$F:$F=$I$7))
/IF($I$8="総計",1,$J464/10)
),0)</f>
        <v/>
      </c>
      <c r="T464" s="58" t="str" cm="1">
        <f t="array" ref="T464">IFERROR(
IF(OR(T$11="",$H464=""),"",
SUMIFS(収穫記録!$P:$P,収穫記録!$D:$D,T$11,収穫記録!$I:$I,$I$5,収穫記録!$J:$J,$I$6,収穫記録!$F:$F,$H464,収穫記録!$B:$B,"&gt;="&amp;$I$3,収穫記録!$B:$B,"&lt;="&amp;$I$4)
/_xlfn.UNIQUE(_xlfn._xlws.FILTER($G:$G,$F:$F=$I$7))
/IF($I$8="総計",1,$J464/10)
),0)</f>
        <v/>
      </c>
      <c r="U464" s="58" t="str" cm="1">
        <f t="array" ref="U464">IFERROR(
IF(OR(U$11="",$H464=""),"",
SUMIFS(収穫記録!$P:$P,収穫記録!$D:$D,U$11,収穫記録!$I:$I,$I$5,収穫記録!$J:$J,$I$6,収穫記録!$F:$F,$H464,収穫記録!$B:$B,"&gt;="&amp;$I$3,収穫記録!$B:$B,"&lt;="&amp;$I$4)
/_xlfn.UNIQUE(_xlfn._xlws.FILTER($G:$G,$F:$F=$I$7))
/IF($I$8="総計",1,$J464/10)
),0)</f>
        <v/>
      </c>
      <c r="V464" s="58" t="str" cm="1">
        <f t="array" ref="V464">IFERROR(
IF(OR(V$11="",$H464=""),"",
SUMIFS(収穫記録!$P:$P,収穫記録!$D:$D,V$11,収穫記録!$I:$I,$I$5,収穫記録!$J:$J,$I$6,収穫記録!$F:$F,$H464,収穫記録!$B:$B,"&gt;="&amp;$I$3,収穫記録!$B:$B,"&lt;="&amp;$I$4)
/_xlfn.UNIQUE(_xlfn._xlws.FILTER($G:$G,$F:$F=$I$7))
/IF($I$8="総計",1,$J464/10)
),0)</f>
        <v/>
      </c>
      <c r="W464" s="58" t="str" cm="1">
        <f t="array" ref="W464">IFERROR(
IF(OR(W$11="",$H464=""),"",
SUMIFS(収穫記録!$P:$P,収穫記録!$D:$D,W$11,収穫記録!$I:$I,$I$5,収穫記録!$J:$J,$I$6,収穫記録!$F:$F,$H464,収穫記録!$B:$B,"&gt;="&amp;$I$3,収穫記録!$B:$B,"&lt;="&amp;$I$4)
/_xlfn.UNIQUE(_xlfn._xlws.FILTER($G:$G,$F:$F=$I$7))
/IF($I$8="総計",1,$J464/10)
),0)</f>
        <v/>
      </c>
    </row>
    <row r="465" spans="8:23">
      <c r="H465" s="27"/>
      <c r="I465" s="30"/>
      <c r="J465" s="57"/>
      <c r="K465" s="46" t="str">
        <f t="shared" si="7"/>
        <v/>
      </c>
      <c r="L465" s="47" cm="1">
        <f t="array" ref="L465">IFERROR(
IF(OR(L$11="",$H465=""),"",
SUMIFS(収穫記録!$P:$P,収穫記録!$D:$D,L$11,収穫記録!$I:$I,$I$5,収穫記録!$J:$J,$I$6,収穫記録!$F:$F,$H465,収穫記録!$B:$B,"&gt;="&amp;$I$3,収穫記録!$B:$B,"&lt;="&amp;$I$4)
/_xlfn.UNIQUE(_xlfn._xlws.FILTER($G:$G,$F:$F=$I$7))
/IF($I$8="総計",1,$J465/10)
),0)</f>
        <v>0</v>
      </c>
      <c r="M465" s="58" t="str" cm="1">
        <f t="array" ref="M465">IFERROR(
IF(OR(M$11="",$H465=""),"",
SUMIFS(収穫記録!$P:$P,収穫記録!$D:$D,M$11,収穫記録!$I:$I,$I$5,収穫記録!$J:$J,$I$6,収穫記録!$F:$F,$H465,収穫記録!$B:$B,"&gt;="&amp;$I$3,収穫記録!$B:$B,"&lt;="&amp;$I$4)
/_xlfn.UNIQUE(_xlfn._xlws.FILTER($G:$G,$F:$F=$I$7))
/IF($I$8="総計",1,$J465/10)
),0)</f>
        <v/>
      </c>
      <c r="N465" s="58" t="str" cm="1">
        <f t="array" ref="N465">IFERROR(
IF(OR(N$11="",$H465=""),"",
SUMIFS(収穫記録!$P:$P,収穫記録!$D:$D,N$11,収穫記録!$I:$I,$I$5,収穫記録!$J:$J,$I$6,収穫記録!$F:$F,$H465,収穫記録!$B:$B,"&gt;="&amp;$I$3,収穫記録!$B:$B,"&lt;="&amp;$I$4)
/_xlfn.UNIQUE(_xlfn._xlws.FILTER($G:$G,$F:$F=$I$7))
/IF($I$8="総計",1,$J465/10)
),0)</f>
        <v/>
      </c>
      <c r="O465" s="58" t="str" cm="1">
        <f t="array" ref="O465">IFERROR(
IF(OR(O$11="",$H465=""),"",
SUMIFS(収穫記録!$P:$P,収穫記録!$D:$D,O$11,収穫記録!$I:$I,$I$5,収穫記録!$J:$J,$I$6,収穫記録!$F:$F,$H465,収穫記録!$B:$B,"&gt;="&amp;$I$3,収穫記録!$B:$B,"&lt;="&amp;$I$4)
/_xlfn.UNIQUE(_xlfn._xlws.FILTER($G:$G,$F:$F=$I$7))
/IF($I$8="総計",1,$J465/10)
),0)</f>
        <v/>
      </c>
      <c r="P465" s="58" t="str" cm="1">
        <f t="array" ref="P465">IFERROR(
IF(OR(P$11="",$H465=""),"",
SUMIFS(収穫記録!$P:$P,収穫記録!$D:$D,P$11,収穫記録!$I:$I,$I$5,収穫記録!$J:$J,$I$6,収穫記録!$F:$F,$H465,収穫記録!$B:$B,"&gt;="&amp;$I$3,収穫記録!$B:$B,"&lt;="&amp;$I$4)
/_xlfn.UNIQUE(_xlfn._xlws.FILTER($G:$G,$F:$F=$I$7))
/IF($I$8="総計",1,$J465/10)
),0)</f>
        <v/>
      </c>
      <c r="Q465" s="58" t="str" cm="1">
        <f t="array" ref="Q465">IFERROR(
IF(OR(Q$11="",$H465=""),"",
SUMIFS(収穫記録!$P:$P,収穫記録!$D:$D,Q$11,収穫記録!$I:$I,$I$5,収穫記録!$J:$J,$I$6,収穫記録!$F:$F,$H465,収穫記録!$B:$B,"&gt;="&amp;$I$3,収穫記録!$B:$B,"&lt;="&amp;$I$4)
/_xlfn.UNIQUE(_xlfn._xlws.FILTER($G:$G,$F:$F=$I$7))
/IF($I$8="総計",1,$J465/10)
),0)</f>
        <v/>
      </c>
      <c r="R465" s="58" t="str" cm="1">
        <f t="array" ref="R465">IFERROR(
IF(OR(R$11="",$H465=""),"",
SUMIFS(収穫記録!$P:$P,収穫記録!$D:$D,R$11,収穫記録!$I:$I,$I$5,収穫記録!$J:$J,$I$6,収穫記録!$F:$F,$H465,収穫記録!$B:$B,"&gt;="&amp;$I$3,収穫記録!$B:$B,"&lt;="&amp;$I$4)
/_xlfn.UNIQUE(_xlfn._xlws.FILTER($G:$G,$F:$F=$I$7))
/IF($I$8="総計",1,$J465/10)
),0)</f>
        <v/>
      </c>
      <c r="S465" s="58" t="str" cm="1">
        <f t="array" ref="S465">IFERROR(
IF(OR(S$11="",$H465=""),"",
SUMIFS(収穫記録!$P:$P,収穫記録!$D:$D,S$11,収穫記録!$I:$I,$I$5,収穫記録!$J:$J,$I$6,収穫記録!$F:$F,$H465,収穫記録!$B:$B,"&gt;="&amp;$I$3,収穫記録!$B:$B,"&lt;="&amp;$I$4)
/_xlfn.UNIQUE(_xlfn._xlws.FILTER($G:$G,$F:$F=$I$7))
/IF($I$8="総計",1,$J465/10)
),0)</f>
        <v/>
      </c>
      <c r="T465" s="58" t="str" cm="1">
        <f t="array" ref="T465">IFERROR(
IF(OR(T$11="",$H465=""),"",
SUMIFS(収穫記録!$P:$P,収穫記録!$D:$D,T$11,収穫記録!$I:$I,$I$5,収穫記録!$J:$J,$I$6,収穫記録!$F:$F,$H465,収穫記録!$B:$B,"&gt;="&amp;$I$3,収穫記録!$B:$B,"&lt;="&amp;$I$4)
/_xlfn.UNIQUE(_xlfn._xlws.FILTER($G:$G,$F:$F=$I$7))
/IF($I$8="総計",1,$J465/10)
),0)</f>
        <v/>
      </c>
      <c r="U465" s="58" t="str" cm="1">
        <f t="array" ref="U465">IFERROR(
IF(OR(U$11="",$H465=""),"",
SUMIFS(収穫記録!$P:$P,収穫記録!$D:$D,U$11,収穫記録!$I:$I,$I$5,収穫記録!$J:$J,$I$6,収穫記録!$F:$F,$H465,収穫記録!$B:$B,"&gt;="&amp;$I$3,収穫記録!$B:$B,"&lt;="&amp;$I$4)
/_xlfn.UNIQUE(_xlfn._xlws.FILTER($G:$G,$F:$F=$I$7))
/IF($I$8="総計",1,$J465/10)
),0)</f>
        <v/>
      </c>
      <c r="V465" s="58" t="str" cm="1">
        <f t="array" ref="V465">IFERROR(
IF(OR(V$11="",$H465=""),"",
SUMIFS(収穫記録!$P:$P,収穫記録!$D:$D,V$11,収穫記録!$I:$I,$I$5,収穫記録!$J:$J,$I$6,収穫記録!$F:$F,$H465,収穫記録!$B:$B,"&gt;="&amp;$I$3,収穫記録!$B:$B,"&lt;="&amp;$I$4)
/_xlfn.UNIQUE(_xlfn._xlws.FILTER($G:$G,$F:$F=$I$7))
/IF($I$8="総計",1,$J465/10)
),0)</f>
        <v/>
      </c>
      <c r="W465" s="58" t="str" cm="1">
        <f t="array" ref="W465">IFERROR(
IF(OR(W$11="",$H465=""),"",
SUMIFS(収穫記録!$P:$P,収穫記録!$D:$D,W$11,収穫記録!$I:$I,$I$5,収穫記録!$J:$J,$I$6,収穫記録!$F:$F,$H465,収穫記録!$B:$B,"&gt;="&amp;$I$3,収穫記録!$B:$B,"&lt;="&amp;$I$4)
/_xlfn.UNIQUE(_xlfn._xlws.FILTER($G:$G,$F:$F=$I$7))
/IF($I$8="総計",1,$J465/10)
),0)</f>
        <v/>
      </c>
    </row>
    <row r="466" spans="8:23">
      <c r="H466" s="27"/>
      <c r="I466" s="30"/>
      <c r="J466" s="57"/>
      <c r="K466" s="46" t="str">
        <f t="shared" si="7"/>
        <v/>
      </c>
      <c r="L466" s="47" cm="1">
        <f t="array" ref="L466">IFERROR(
IF(OR(L$11="",$H466=""),"",
SUMIFS(収穫記録!$P:$P,収穫記録!$D:$D,L$11,収穫記録!$I:$I,$I$5,収穫記録!$J:$J,$I$6,収穫記録!$F:$F,$H466,収穫記録!$B:$B,"&gt;="&amp;$I$3,収穫記録!$B:$B,"&lt;="&amp;$I$4)
/_xlfn.UNIQUE(_xlfn._xlws.FILTER($G:$G,$F:$F=$I$7))
/IF($I$8="総計",1,$J466/10)
),0)</f>
        <v>0</v>
      </c>
      <c r="M466" s="58" t="str" cm="1">
        <f t="array" ref="M466">IFERROR(
IF(OR(M$11="",$H466=""),"",
SUMIFS(収穫記録!$P:$P,収穫記録!$D:$D,M$11,収穫記録!$I:$I,$I$5,収穫記録!$J:$J,$I$6,収穫記録!$F:$F,$H466,収穫記録!$B:$B,"&gt;="&amp;$I$3,収穫記録!$B:$B,"&lt;="&amp;$I$4)
/_xlfn.UNIQUE(_xlfn._xlws.FILTER($G:$G,$F:$F=$I$7))
/IF($I$8="総計",1,$J466/10)
),0)</f>
        <v/>
      </c>
      <c r="N466" s="58" t="str" cm="1">
        <f t="array" ref="N466">IFERROR(
IF(OR(N$11="",$H466=""),"",
SUMIFS(収穫記録!$P:$P,収穫記録!$D:$D,N$11,収穫記録!$I:$I,$I$5,収穫記録!$J:$J,$I$6,収穫記録!$F:$F,$H466,収穫記録!$B:$B,"&gt;="&amp;$I$3,収穫記録!$B:$B,"&lt;="&amp;$I$4)
/_xlfn.UNIQUE(_xlfn._xlws.FILTER($G:$G,$F:$F=$I$7))
/IF($I$8="総計",1,$J466/10)
),0)</f>
        <v/>
      </c>
      <c r="O466" s="58" t="str" cm="1">
        <f t="array" ref="O466">IFERROR(
IF(OR(O$11="",$H466=""),"",
SUMIFS(収穫記録!$P:$P,収穫記録!$D:$D,O$11,収穫記録!$I:$I,$I$5,収穫記録!$J:$J,$I$6,収穫記録!$F:$F,$H466,収穫記録!$B:$B,"&gt;="&amp;$I$3,収穫記録!$B:$B,"&lt;="&amp;$I$4)
/_xlfn.UNIQUE(_xlfn._xlws.FILTER($G:$G,$F:$F=$I$7))
/IF($I$8="総計",1,$J466/10)
),0)</f>
        <v/>
      </c>
      <c r="P466" s="58" t="str" cm="1">
        <f t="array" ref="P466">IFERROR(
IF(OR(P$11="",$H466=""),"",
SUMIFS(収穫記録!$P:$P,収穫記録!$D:$D,P$11,収穫記録!$I:$I,$I$5,収穫記録!$J:$J,$I$6,収穫記録!$F:$F,$H466,収穫記録!$B:$B,"&gt;="&amp;$I$3,収穫記録!$B:$B,"&lt;="&amp;$I$4)
/_xlfn.UNIQUE(_xlfn._xlws.FILTER($G:$G,$F:$F=$I$7))
/IF($I$8="総計",1,$J466/10)
),0)</f>
        <v/>
      </c>
      <c r="Q466" s="58" t="str" cm="1">
        <f t="array" ref="Q466">IFERROR(
IF(OR(Q$11="",$H466=""),"",
SUMIFS(収穫記録!$P:$P,収穫記録!$D:$D,Q$11,収穫記録!$I:$I,$I$5,収穫記録!$J:$J,$I$6,収穫記録!$F:$F,$H466,収穫記録!$B:$B,"&gt;="&amp;$I$3,収穫記録!$B:$B,"&lt;="&amp;$I$4)
/_xlfn.UNIQUE(_xlfn._xlws.FILTER($G:$G,$F:$F=$I$7))
/IF($I$8="総計",1,$J466/10)
),0)</f>
        <v/>
      </c>
      <c r="R466" s="58" t="str" cm="1">
        <f t="array" ref="R466">IFERROR(
IF(OR(R$11="",$H466=""),"",
SUMIFS(収穫記録!$P:$P,収穫記録!$D:$D,R$11,収穫記録!$I:$I,$I$5,収穫記録!$J:$J,$I$6,収穫記録!$F:$F,$H466,収穫記録!$B:$B,"&gt;="&amp;$I$3,収穫記録!$B:$B,"&lt;="&amp;$I$4)
/_xlfn.UNIQUE(_xlfn._xlws.FILTER($G:$G,$F:$F=$I$7))
/IF($I$8="総計",1,$J466/10)
),0)</f>
        <v/>
      </c>
      <c r="S466" s="58" t="str" cm="1">
        <f t="array" ref="S466">IFERROR(
IF(OR(S$11="",$H466=""),"",
SUMIFS(収穫記録!$P:$P,収穫記録!$D:$D,S$11,収穫記録!$I:$I,$I$5,収穫記録!$J:$J,$I$6,収穫記録!$F:$F,$H466,収穫記録!$B:$B,"&gt;="&amp;$I$3,収穫記録!$B:$B,"&lt;="&amp;$I$4)
/_xlfn.UNIQUE(_xlfn._xlws.FILTER($G:$G,$F:$F=$I$7))
/IF($I$8="総計",1,$J466/10)
),0)</f>
        <v/>
      </c>
      <c r="T466" s="58" t="str" cm="1">
        <f t="array" ref="T466">IFERROR(
IF(OR(T$11="",$H466=""),"",
SUMIFS(収穫記録!$P:$P,収穫記録!$D:$D,T$11,収穫記録!$I:$I,$I$5,収穫記録!$J:$J,$I$6,収穫記録!$F:$F,$H466,収穫記録!$B:$B,"&gt;="&amp;$I$3,収穫記録!$B:$B,"&lt;="&amp;$I$4)
/_xlfn.UNIQUE(_xlfn._xlws.FILTER($G:$G,$F:$F=$I$7))
/IF($I$8="総計",1,$J466/10)
),0)</f>
        <v/>
      </c>
      <c r="U466" s="58" t="str" cm="1">
        <f t="array" ref="U466">IFERROR(
IF(OR(U$11="",$H466=""),"",
SUMIFS(収穫記録!$P:$P,収穫記録!$D:$D,U$11,収穫記録!$I:$I,$I$5,収穫記録!$J:$J,$I$6,収穫記録!$F:$F,$H466,収穫記録!$B:$B,"&gt;="&amp;$I$3,収穫記録!$B:$B,"&lt;="&amp;$I$4)
/_xlfn.UNIQUE(_xlfn._xlws.FILTER($G:$G,$F:$F=$I$7))
/IF($I$8="総計",1,$J466/10)
),0)</f>
        <v/>
      </c>
      <c r="V466" s="58" t="str" cm="1">
        <f t="array" ref="V466">IFERROR(
IF(OR(V$11="",$H466=""),"",
SUMIFS(収穫記録!$P:$P,収穫記録!$D:$D,V$11,収穫記録!$I:$I,$I$5,収穫記録!$J:$J,$I$6,収穫記録!$F:$F,$H466,収穫記録!$B:$B,"&gt;="&amp;$I$3,収穫記録!$B:$B,"&lt;="&amp;$I$4)
/_xlfn.UNIQUE(_xlfn._xlws.FILTER($G:$G,$F:$F=$I$7))
/IF($I$8="総計",1,$J466/10)
),0)</f>
        <v/>
      </c>
      <c r="W466" s="58" t="str" cm="1">
        <f t="array" ref="W466">IFERROR(
IF(OR(W$11="",$H466=""),"",
SUMIFS(収穫記録!$P:$P,収穫記録!$D:$D,W$11,収穫記録!$I:$I,$I$5,収穫記録!$J:$J,$I$6,収穫記録!$F:$F,$H466,収穫記録!$B:$B,"&gt;="&amp;$I$3,収穫記録!$B:$B,"&lt;="&amp;$I$4)
/_xlfn.UNIQUE(_xlfn._xlws.FILTER($G:$G,$F:$F=$I$7))
/IF($I$8="総計",1,$J466/10)
),0)</f>
        <v/>
      </c>
    </row>
    <row r="467" spans="8:23">
      <c r="H467" s="27"/>
      <c r="I467" s="30"/>
      <c r="J467" s="57"/>
      <c r="K467" s="46" t="str">
        <f t="shared" si="7"/>
        <v/>
      </c>
      <c r="L467" s="47" cm="1">
        <f t="array" ref="L467">IFERROR(
IF(OR(L$11="",$H467=""),"",
SUMIFS(収穫記録!$P:$P,収穫記録!$D:$D,L$11,収穫記録!$I:$I,$I$5,収穫記録!$J:$J,$I$6,収穫記録!$F:$F,$H467,収穫記録!$B:$B,"&gt;="&amp;$I$3,収穫記録!$B:$B,"&lt;="&amp;$I$4)
/_xlfn.UNIQUE(_xlfn._xlws.FILTER($G:$G,$F:$F=$I$7))
/IF($I$8="総計",1,$J467/10)
),0)</f>
        <v>0</v>
      </c>
      <c r="M467" s="58" t="str" cm="1">
        <f t="array" ref="M467">IFERROR(
IF(OR(M$11="",$H467=""),"",
SUMIFS(収穫記録!$P:$P,収穫記録!$D:$D,M$11,収穫記録!$I:$I,$I$5,収穫記録!$J:$J,$I$6,収穫記録!$F:$F,$H467,収穫記録!$B:$B,"&gt;="&amp;$I$3,収穫記録!$B:$B,"&lt;="&amp;$I$4)
/_xlfn.UNIQUE(_xlfn._xlws.FILTER($G:$G,$F:$F=$I$7))
/IF($I$8="総計",1,$J467/10)
),0)</f>
        <v/>
      </c>
      <c r="N467" s="58" t="str" cm="1">
        <f t="array" ref="N467">IFERROR(
IF(OR(N$11="",$H467=""),"",
SUMIFS(収穫記録!$P:$P,収穫記録!$D:$D,N$11,収穫記録!$I:$I,$I$5,収穫記録!$J:$J,$I$6,収穫記録!$F:$F,$H467,収穫記録!$B:$B,"&gt;="&amp;$I$3,収穫記録!$B:$B,"&lt;="&amp;$I$4)
/_xlfn.UNIQUE(_xlfn._xlws.FILTER($G:$G,$F:$F=$I$7))
/IF($I$8="総計",1,$J467/10)
),0)</f>
        <v/>
      </c>
      <c r="O467" s="58" t="str" cm="1">
        <f t="array" ref="O467">IFERROR(
IF(OR(O$11="",$H467=""),"",
SUMIFS(収穫記録!$P:$P,収穫記録!$D:$D,O$11,収穫記録!$I:$I,$I$5,収穫記録!$J:$J,$I$6,収穫記録!$F:$F,$H467,収穫記録!$B:$B,"&gt;="&amp;$I$3,収穫記録!$B:$B,"&lt;="&amp;$I$4)
/_xlfn.UNIQUE(_xlfn._xlws.FILTER($G:$G,$F:$F=$I$7))
/IF($I$8="総計",1,$J467/10)
),0)</f>
        <v/>
      </c>
      <c r="P467" s="58" t="str" cm="1">
        <f t="array" ref="P467">IFERROR(
IF(OR(P$11="",$H467=""),"",
SUMIFS(収穫記録!$P:$P,収穫記録!$D:$D,P$11,収穫記録!$I:$I,$I$5,収穫記録!$J:$J,$I$6,収穫記録!$F:$F,$H467,収穫記録!$B:$B,"&gt;="&amp;$I$3,収穫記録!$B:$B,"&lt;="&amp;$I$4)
/_xlfn.UNIQUE(_xlfn._xlws.FILTER($G:$G,$F:$F=$I$7))
/IF($I$8="総計",1,$J467/10)
),0)</f>
        <v/>
      </c>
      <c r="Q467" s="58" t="str" cm="1">
        <f t="array" ref="Q467">IFERROR(
IF(OR(Q$11="",$H467=""),"",
SUMIFS(収穫記録!$P:$P,収穫記録!$D:$D,Q$11,収穫記録!$I:$I,$I$5,収穫記録!$J:$J,$I$6,収穫記録!$F:$F,$H467,収穫記録!$B:$B,"&gt;="&amp;$I$3,収穫記録!$B:$B,"&lt;="&amp;$I$4)
/_xlfn.UNIQUE(_xlfn._xlws.FILTER($G:$G,$F:$F=$I$7))
/IF($I$8="総計",1,$J467/10)
),0)</f>
        <v/>
      </c>
      <c r="R467" s="58" t="str" cm="1">
        <f t="array" ref="R467">IFERROR(
IF(OR(R$11="",$H467=""),"",
SUMIFS(収穫記録!$P:$P,収穫記録!$D:$D,R$11,収穫記録!$I:$I,$I$5,収穫記録!$J:$J,$I$6,収穫記録!$F:$F,$H467,収穫記録!$B:$B,"&gt;="&amp;$I$3,収穫記録!$B:$B,"&lt;="&amp;$I$4)
/_xlfn.UNIQUE(_xlfn._xlws.FILTER($G:$G,$F:$F=$I$7))
/IF($I$8="総計",1,$J467/10)
),0)</f>
        <v/>
      </c>
      <c r="S467" s="58" t="str" cm="1">
        <f t="array" ref="S467">IFERROR(
IF(OR(S$11="",$H467=""),"",
SUMIFS(収穫記録!$P:$P,収穫記録!$D:$D,S$11,収穫記録!$I:$I,$I$5,収穫記録!$J:$J,$I$6,収穫記録!$F:$F,$H467,収穫記録!$B:$B,"&gt;="&amp;$I$3,収穫記録!$B:$B,"&lt;="&amp;$I$4)
/_xlfn.UNIQUE(_xlfn._xlws.FILTER($G:$G,$F:$F=$I$7))
/IF($I$8="総計",1,$J467/10)
),0)</f>
        <v/>
      </c>
      <c r="T467" s="58" t="str" cm="1">
        <f t="array" ref="T467">IFERROR(
IF(OR(T$11="",$H467=""),"",
SUMIFS(収穫記録!$P:$P,収穫記録!$D:$D,T$11,収穫記録!$I:$I,$I$5,収穫記録!$J:$J,$I$6,収穫記録!$F:$F,$H467,収穫記録!$B:$B,"&gt;="&amp;$I$3,収穫記録!$B:$B,"&lt;="&amp;$I$4)
/_xlfn.UNIQUE(_xlfn._xlws.FILTER($G:$G,$F:$F=$I$7))
/IF($I$8="総計",1,$J467/10)
),0)</f>
        <v/>
      </c>
      <c r="U467" s="58" t="str" cm="1">
        <f t="array" ref="U467">IFERROR(
IF(OR(U$11="",$H467=""),"",
SUMIFS(収穫記録!$P:$P,収穫記録!$D:$D,U$11,収穫記録!$I:$I,$I$5,収穫記録!$J:$J,$I$6,収穫記録!$F:$F,$H467,収穫記録!$B:$B,"&gt;="&amp;$I$3,収穫記録!$B:$B,"&lt;="&amp;$I$4)
/_xlfn.UNIQUE(_xlfn._xlws.FILTER($G:$G,$F:$F=$I$7))
/IF($I$8="総計",1,$J467/10)
),0)</f>
        <v/>
      </c>
      <c r="V467" s="58" t="str" cm="1">
        <f t="array" ref="V467">IFERROR(
IF(OR(V$11="",$H467=""),"",
SUMIFS(収穫記録!$P:$P,収穫記録!$D:$D,V$11,収穫記録!$I:$I,$I$5,収穫記録!$J:$J,$I$6,収穫記録!$F:$F,$H467,収穫記録!$B:$B,"&gt;="&amp;$I$3,収穫記録!$B:$B,"&lt;="&amp;$I$4)
/_xlfn.UNIQUE(_xlfn._xlws.FILTER($G:$G,$F:$F=$I$7))
/IF($I$8="総計",1,$J467/10)
),0)</f>
        <v/>
      </c>
      <c r="W467" s="58" t="str" cm="1">
        <f t="array" ref="W467">IFERROR(
IF(OR(W$11="",$H467=""),"",
SUMIFS(収穫記録!$P:$P,収穫記録!$D:$D,W$11,収穫記録!$I:$I,$I$5,収穫記録!$J:$J,$I$6,収穫記録!$F:$F,$H467,収穫記録!$B:$B,"&gt;="&amp;$I$3,収穫記録!$B:$B,"&lt;="&amp;$I$4)
/_xlfn.UNIQUE(_xlfn._xlws.FILTER($G:$G,$F:$F=$I$7))
/IF($I$8="総計",1,$J467/10)
),0)</f>
        <v/>
      </c>
    </row>
    <row r="468" spans="8:23">
      <c r="H468" s="27"/>
      <c r="I468" s="30"/>
      <c r="J468" s="57"/>
      <c r="K468" s="46" t="str">
        <f t="shared" si="7"/>
        <v/>
      </c>
      <c r="L468" s="47" cm="1">
        <f t="array" ref="L468">IFERROR(
IF(OR(L$11="",$H468=""),"",
SUMIFS(収穫記録!$P:$P,収穫記録!$D:$D,L$11,収穫記録!$I:$I,$I$5,収穫記録!$J:$J,$I$6,収穫記録!$F:$F,$H468,収穫記録!$B:$B,"&gt;="&amp;$I$3,収穫記録!$B:$B,"&lt;="&amp;$I$4)
/_xlfn.UNIQUE(_xlfn._xlws.FILTER($G:$G,$F:$F=$I$7))
/IF($I$8="総計",1,$J468/10)
),0)</f>
        <v>0</v>
      </c>
      <c r="M468" s="58" t="str" cm="1">
        <f t="array" ref="M468">IFERROR(
IF(OR(M$11="",$H468=""),"",
SUMIFS(収穫記録!$P:$P,収穫記録!$D:$D,M$11,収穫記録!$I:$I,$I$5,収穫記録!$J:$J,$I$6,収穫記録!$F:$F,$H468,収穫記録!$B:$B,"&gt;="&amp;$I$3,収穫記録!$B:$B,"&lt;="&amp;$I$4)
/_xlfn.UNIQUE(_xlfn._xlws.FILTER($G:$G,$F:$F=$I$7))
/IF($I$8="総計",1,$J468/10)
),0)</f>
        <v/>
      </c>
      <c r="N468" s="58" t="str" cm="1">
        <f t="array" ref="N468">IFERROR(
IF(OR(N$11="",$H468=""),"",
SUMIFS(収穫記録!$P:$P,収穫記録!$D:$D,N$11,収穫記録!$I:$I,$I$5,収穫記録!$J:$J,$I$6,収穫記録!$F:$F,$H468,収穫記録!$B:$B,"&gt;="&amp;$I$3,収穫記録!$B:$B,"&lt;="&amp;$I$4)
/_xlfn.UNIQUE(_xlfn._xlws.FILTER($G:$G,$F:$F=$I$7))
/IF($I$8="総計",1,$J468/10)
),0)</f>
        <v/>
      </c>
      <c r="O468" s="58" t="str" cm="1">
        <f t="array" ref="O468">IFERROR(
IF(OR(O$11="",$H468=""),"",
SUMIFS(収穫記録!$P:$P,収穫記録!$D:$D,O$11,収穫記録!$I:$I,$I$5,収穫記録!$J:$J,$I$6,収穫記録!$F:$F,$H468,収穫記録!$B:$B,"&gt;="&amp;$I$3,収穫記録!$B:$B,"&lt;="&amp;$I$4)
/_xlfn.UNIQUE(_xlfn._xlws.FILTER($G:$G,$F:$F=$I$7))
/IF($I$8="総計",1,$J468/10)
),0)</f>
        <v/>
      </c>
      <c r="P468" s="58" t="str" cm="1">
        <f t="array" ref="P468">IFERROR(
IF(OR(P$11="",$H468=""),"",
SUMIFS(収穫記録!$P:$P,収穫記録!$D:$D,P$11,収穫記録!$I:$I,$I$5,収穫記録!$J:$J,$I$6,収穫記録!$F:$F,$H468,収穫記録!$B:$B,"&gt;="&amp;$I$3,収穫記録!$B:$B,"&lt;="&amp;$I$4)
/_xlfn.UNIQUE(_xlfn._xlws.FILTER($G:$G,$F:$F=$I$7))
/IF($I$8="総計",1,$J468/10)
),0)</f>
        <v/>
      </c>
      <c r="Q468" s="58" t="str" cm="1">
        <f t="array" ref="Q468">IFERROR(
IF(OR(Q$11="",$H468=""),"",
SUMIFS(収穫記録!$P:$P,収穫記録!$D:$D,Q$11,収穫記録!$I:$I,$I$5,収穫記録!$J:$J,$I$6,収穫記録!$F:$F,$H468,収穫記録!$B:$B,"&gt;="&amp;$I$3,収穫記録!$B:$B,"&lt;="&amp;$I$4)
/_xlfn.UNIQUE(_xlfn._xlws.FILTER($G:$G,$F:$F=$I$7))
/IF($I$8="総計",1,$J468/10)
),0)</f>
        <v/>
      </c>
      <c r="R468" s="58" t="str" cm="1">
        <f t="array" ref="R468">IFERROR(
IF(OR(R$11="",$H468=""),"",
SUMIFS(収穫記録!$P:$P,収穫記録!$D:$D,R$11,収穫記録!$I:$I,$I$5,収穫記録!$J:$J,$I$6,収穫記録!$F:$F,$H468,収穫記録!$B:$B,"&gt;="&amp;$I$3,収穫記録!$B:$B,"&lt;="&amp;$I$4)
/_xlfn.UNIQUE(_xlfn._xlws.FILTER($G:$G,$F:$F=$I$7))
/IF($I$8="総計",1,$J468/10)
),0)</f>
        <v/>
      </c>
      <c r="S468" s="58" t="str" cm="1">
        <f t="array" ref="S468">IFERROR(
IF(OR(S$11="",$H468=""),"",
SUMIFS(収穫記録!$P:$P,収穫記録!$D:$D,S$11,収穫記録!$I:$I,$I$5,収穫記録!$J:$J,$I$6,収穫記録!$F:$F,$H468,収穫記録!$B:$B,"&gt;="&amp;$I$3,収穫記録!$B:$B,"&lt;="&amp;$I$4)
/_xlfn.UNIQUE(_xlfn._xlws.FILTER($G:$G,$F:$F=$I$7))
/IF($I$8="総計",1,$J468/10)
),0)</f>
        <v/>
      </c>
      <c r="T468" s="58" t="str" cm="1">
        <f t="array" ref="T468">IFERROR(
IF(OR(T$11="",$H468=""),"",
SUMIFS(収穫記録!$P:$P,収穫記録!$D:$D,T$11,収穫記録!$I:$I,$I$5,収穫記録!$J:$J,$I$6,収穫記録!$F:$F,$H468,収穫記録!$B:$B,"&gt;="&amp;$I$3,収穫記録!$B:$B,"&lt;="&amp;$I$4)
/_xlfn.UNIQUE(_xlfn._xlws.FILTER($G:$G,$F:$F=$I$7))
/IF($I$8="総計",1,$J468/10)
),0)</f>
        <v/>
      </c>
      <c r="U468" s="58" t="str" cm="1">
        <f t="array" ref="U468">IFERROR(
IF(OR(U$11="",$H468=""),"",
SUMIFS(収穫記録!$P:$P,収穫記録!$D:$D,U$11,収穫記録!$I:$I,$I$5,収穫記録!$J:$J,$I$6,収穫記録!$F:$F,$H468,収穫記録!$B:$B,"&gt;="&amp;$I$3,収穫記録!$B:$B,"&lt;="&amp;$I$4)
/_xlfn.UNIQUE(_xlfn._xlws.FILTER($G:$G,$F:$F=$I$7))
/IF($I$8="総計",1,$J468/10)
),0)</f>
        <v/>
      </c>
      <c r="V468" s="58" t="str" cm="1">
        <f t="array" ref="V468">IFERROR(
IF(OR(V$11="",$H468=""),"",
SUMIFS(収穫記録!$P:$P,収穫記録!$D:$D,V$11,収穫記録!$I:$I,$I$5,収穫記録!$J:$J,$I$6,収穫記録!$F:$F,$H468,収穫記録!$B:$B,"&gt;="&amp;$I$3,収穫記録!$B:$B,"&lt;="&amp;$I$4)
/_xlfn.UNIQUE(_xlfn._xlws.FILTER($G:$G,$F:$F=$I$7))
/IF($I$8="総計",1,$J468/10)
),0)</f>
        <v/>
      </c>
      <c r="W468" s="58" t="str" cm="1">
        <f t="array" ref="W468">IFERROR(
IF(OR(W$11="",$H468=""),"",
SUMIFS(収穫記録!$P:$P,収穫記録!$D:$D,W$11,収穫記録!$I:$I,$I$5,収穫記録!$J:$J,$I$6,収穫記録!$F:$F,$H468,収穫記録!$B:$B,"&gt;="&amp;$I$3,収穫記録!$B:$B,"&lt;="&amp;$I$4)
/_xlfn.UNIQUE(_xlfn._xlws.FILTER($G:$G,$F:$F=$I$7))
/IF($I$8="総計",1,$J468/10)
),0)</f>
        <v/>
      </c>
    </row>
    <row r="469" spans="8:23">
      <c r="H469" s="27"/>
      <c r="I469" s="30"/>
      <c r="J469" s="57"/>
      <c r="K469" s="46" t="str">
        <f t="shared" si="7"/>
        <v/>
      </c>
      <c r="L469" s="47" cm="1">
        <f t="array" ref="L469">IFERROR(
IF(OR(L$11="",$H469=""),"",
SUMIFS(収穫記録!$P:$P,収穫記録!$D:$D,L$11,収穫記録!$I:$I,$I$5,収穫記録!$J:$J,$I$6,収穫記録!$F:$F,$H469,収穫記録!$B:$B,"&gt;="&amp;$I$3,収穫記録!$B:$B,"&lt;="&amp;$I$4)
/_xlfn.UNIQUE(_xlfn._xlws.FILTER($G:$G,$F:$F=$I$7))
/IF($I$8="総計",1,$J469/10)
),0)</f>
        <v>0</v>
      </c>
      <c r="M469" s="58" t="str" cm="1">
        <f t="array" ref="M469">IFERROR(
IF(OR(M$11="",$H469=""),"",
SUMIFS(収穫記録!$P:$P,収穫記録!$D:$D,M$11,収穫記録!$I:$I,$I$5,収穫記録!$J:$J,$I$6,収穫記録!$F:$F,$H469,収穫記録!$B:$B,"&gt;="&amp;$I$3,収穫記録!$B:$B,"&lt;="&amp;$I$4)
/_xlfn.UNIQUE(_xlfn._xlws.FILTER($G:$G,$F:$F=$I$7))
/IF($I$8="総計",1,$J469/10)
),0)</f>
        <v/>
      </c>
      <c r="N469" s="58" t="str" cm="1">
        <f t="array" ref="N469">IFERROR(
IF(OR(N$11="",$H469=""),"",
SUMIFS(収穫記録!$P:$P,収穫記録!$D:$D,N$11,収穫記録!$I:$I,$I$5,収穫記録!$J:$J,$I$6,収穫記録!$F:$F,$H469,収穫記録!$B:$B,"&gt;="&amp;$I$3,収穫記録!$B:$B,"&lt;="&amp;$I$4)
/_xlfn.UNIQUE(_xlfn._xlws.FILTER($G:$G,$F:$F=$I$7))
/IF($I$8="総計",1,$J469/10)
),0)</f>
        <v/>
      </c>
      <c r="O469" s="58" t="str" cm="1">
        <f t="array" ref="O469">IFERROR(
IF(OR(O$11="",$H469=""),"",
SUMIFS(収穫記録!$P:$P,収穫記録!$D:$D,O$11,収穫記録!$I:$I,$I$5,収穫記録!$J:$J,$I$6,収穫記録!$F:$F,$H469,収穫記録!$B:$B,"&gt;="&amp;$I$3,収穫記録!$B:$B,"&lt;="&amp;$I$4)
/_xlfn.UNIQUE(_xlfn._xlws.FILTER($G:$G,$F:$F=$I$7))
/IF($I$8="総計",1,$J469/10)
),0)</f>
        <v/>
      </c>
      <c r="P469" s="58" t="str" cm="1">
        <f t="array" ref="P469">IFERROR(
IF(OR(P$11="",$H469=""),"",
SUMIFS(収穫記録!$P:$P,収穫記録!$D:$D,P$11,収穫記録!$I:$I,$I$5,収穫記録!$J:$J,$I$6,収穫記録!$F:$F,$H469,収穫記録!$B:$B,"&gt;="&amp;$I$3,収穫記録!$B:$B,"&lt;="&amp;$I$4)
/_xlfn.UNIQUE(_xlfn._xlws.FILTER($G:$G,$F:$F=$I$7))
/IF($I$8="総計",1,$J469/10)
),0)</f>
        <v/>
      </c>
      <c r="Q469" s="58" t="str" cm="1">
        <f t="array" ref="Q469">IFERROR(
IF(OR(Q$11="",$H469=""),"",
SUMIFS(収穫記録!$P:$P,収穫記録!$D:$D,Q$11,収穫記録!$I:$I,$I$5,収穫記録!$J:$J,$I$6,収穫記録!$F:$F,$H469,収穫記録!$B:$B,"&gt;="&amp;$I$3,収穫記録!$B:$B,"&lt;="&amp;$I$4)
/_xlfn.UNIQUE(_xlfn._xlws.FILTER($G:$G,$F:$F=$I$7))
/IF($I$8="総計",1,$J469/10)
),0)</f>
        <v/>
      </c>
      <c r="R469" s="58" t="str" cm="1">
        <f t="array" ref="R469">IFERROR(
IF(OR(R$11="",$H469=""),"",
SUMIFS(収穫記録!$P:$P,収穫記録!$D:$D,R$11,収穫記録!$I:$I,$I$5,収穫記録!$J:$J,$I$6,収穫記録!$F:$F,$H469,収穫記録!$B:$B,"&gt;="&amp;$I$3,収穫記録!$B:$B,"&lt;="&amp;$I$4)
/_xlfn.UNIQUE(_xlfn._xlws.FILTER($G:$G,$F:$F=$I$7))
/IF($I$8="総計",1,$J469/10)
),0)</f>
        <v/>
      </c>
      <c r="S469" s="58" t="str" cm="1">
        <f t="array" ref="S469">IFERROR(
IF(OR(S$11="",$H469=""),"",
SUMIFS(収穫記録!$P:$P,収穫記録!$D:$D,S$11,収穫記録!$I:$I,$I$5,収穫記録!$J:$J,$I$6,収穫記録!$F:$F,$H469,収穫記録!$B:$B,"&gt;="&amp;$I$3,収穫記録!$B:$B,"&lt;="&amp;$I$4)
/_xlfn.UNIQUE(_xlfn._xlws.FILTER($G:$G,$F:$F=$I$7))
/IF($I$8="総計",1,$J469/10)
),0)</f>
        <v/>
      </c>
      <c r="T469" s="58" t="str" cm="1">
        <f t="array" ref="T469">IFERROR(
IF(OR(T$11="",$H469=""),"",
SUMIFS(収穫記録!$P:$P,収穫記録!$D:$D,T$11,収穫記録!$I:$I,$I$5,収穫記録!$J:$J,$I$6,収穫記録!$F:$F,$H469,収穫記録!$B:$B,"&gt;="&amp;$I$3,収穫記録!$B:$B,"&lt;="&amp;$I$4)
/_xlfn.UNIQUE(_xlfn._xlws.FILTER($G:$G,$F:$F=$I$7))
/IF($I$8="総計",1,$J469/10)
),0)</f>
        <v/>
      </c>
      <c r="U469" s="58" t="str" cm="1">
        <f t="array" ref="U469">IFERROR(
IF(OR(U$11="",$H469=""),"",
SUMIFS(収穫記録!$P:$P,収穫記録!$D:$D,U$11,収穫記録!$I:$I,$I$5,収穫記録!$J:$J,$I$6,収穫記録!$F:$F,$H469,収穫記録!$B:$B,"&gt;="&amp;$I$3,収穫記録!$B:$B,"&lt;="&amp;$I$4)
/_xlfn.UNIQUE(_xlfn._xlws.FILTER($G:$G,$F:$F=$I$7))
/IF($I$8="総計",1,$J469/10)
),0)</f>
        <v/>
      </c>
      <c r="V469" s="58" t="str" cm="1">
        <f t="array" ref="V469">IFERROR(
IF(OR(V$11="",$H469=""),"",
SUMIFS(収穫記録!$P:$P,収穫記録!$D:$D,V$11,収穫記録!$I:$I,$I$5,収穫記録!$J:$J,$I$6,収穫記録!$F:$F,$H469,収穫記録!$B:$B,"&gt;="&amp;$I$3,収穫記録!$B:$B,"&lt;="&amp;$I$4)
/_xlfn.UNIQUE(_xlfn._xlws.FILTER($G:$G,$F:$F=$I$7))
/IF($I$8="総計",1,$J469/10)
),0)</f>
        <v/>
      </c>
      <c r="W469" s="58" t="str" cm="1">
        <f t="array" ref="W469">IFERROR(
IF(OR(W$11="",$H469=""),"",
SUMIFS(収穫記録!$P:$P,収穫記録!$D:$D,W$11,収穫記録!$I:$I,$I$5,収穫記録!$J:$J,$I$6,収穫記録!$F:$F,$H469,収穫記録!$B:$B,"&gt;="&amp;$I$3,収穫記録!$B:$B,"&lt;="&amp;$I$4)
/_xlfn.UNIQUE(_xlfn._xlws.FILTER($G:$G,$F:$F=$I$7))
/IF($I$8="総計",1,$J469/10)
),0)</f>
        <v/>
      </c>
    </row>
    <row r="470" spans="8:23">
      <c r="H470" s="27"/>
      <c r="I470" s="30"/>
      <c r="J470" s="57"/>
      <c r="K470" s="46" t="str">
        <f t="shared" si="7"/>
        <v/>
      </c>
      <c r="L470" s="47" cm="1">
        <f t="array" ref="L470">IFERROR(
IF(OR(L$11="",$H470=""),"",
SUMIFS(収穫記録!$P:$P,収穫記録!$D:$D,L$11,収穫記録!$I:$I,$I$5,収穫記録!$J:$J,$I$6,収穫記録!$F:$F,$H470,収穫記録!$B:$B,"&gt;="&amp;$I$3,収穫記録!$B:$B,"&lt;="&amp;$I$4)
/_xlfn.UNIQUE(_xlfn._xlws.FILTER($G:$G,$F:$F=$I$7))
/IF($I$8="総計",1,$J470/10)
),0)</f>
        <v>0</v>
      </c>
      <c r="M470" s="58" t="str" cm="1">
        <f t="array" ref="M470">IFERROR(
IF(OR(M$11="",$H470=""),"",
SUMIFS(収穫記録!$P:$P,収穫記録!$D:$D,M$11,収穫記録!$I:$I,$I$5,収穫記録!$J:$J,$I$6,収穫記録!$F:$F,$H470,収穫記録!$B:$B,"&gt;="&amp;$I$3,収穫記録!$B:$B,"&lt;="&amp;$I$4)
/_xlfn.UNIQUE(_xlfn._xlws.FILTER($G:$G,$F:$F=$I$7))
/IF($I$8="総計",1,$J470/10)
),0)</f>
        <v/>
      </c>
      <c r="N470" s="58" t="str" cm="1">
        <f t="array" ref="N470">IFERROR(
IF(OR(N$11="",$H470=""),"",
SUMIFS(収穫記録!$P:$P,収穫記録!$D:$D,N$11,収穫記録!$I:$I,$I$5,収穫記録!$J:$J,$I$6,収穫記録!$F:$F,$H470,収穫記録!$B:$B,"&gt;="&amp;$I$3,収穫記録!$B:$B,"&lt;="&amp;$I$4)
/_xlfn.UNIQUE(_xlfn._xlws.FILTER($G:$G,$F:$F=$I$7))
/IF($I$8="総計",1,$J470/10)
),0)</f>
        <v/>
      </c>
      <c r="O470" s="58" t="str" cm="1">
        <f t="array" ref="O470">IFERROR(
IF(OR(O$11="",$H470=""),"",
SUMIFS(収穫記録!$P:$P,収穫記録!$D:$D,O$11,収穫記録!$I:$I,$I$5,収穫記録!$J:$J,$I$6,収穫記録!$F:$F,$H470,収穫記録!$B:$B,"&gt;="&amp;$I$3,収穫記録!$B:$B,"&lt;="&amp;$I$4)
/_xlfn.UNIQUE(_xlfn._xlws.FILTER($G:$G,$F:$F=$I$7))
/IF($I$8="総計",1,$J470/10)
),0)</f>
        <v/>
      </c>
      <c r="P470" s="58" t="str" cm="1">
        <f t="array" ref="P470">IFERROR(
IF(OR(P$11="",$H470=""),"",
SUMIFS(収穫記録!$P:$P,収穫記録!$D:$D,P$11,収穫記録!$I:$I,$I$5,収穫記録!$J:$J,$I$6,収穫記録!$F:$F,$H470,収穫記録!$B:$B,"&gt;="&amp;$I$3,収穫記録!$B:$B,"&lt;="&amp;$I$4)
/_xlfn.UNIQUE(_xlfn._xlws.FILTER($G:$G,$F:$F=$I$7))
/IF($I$8="総計",1,$J470/10)
),0)</f>
        <v/>
      </c>
      <c r="Q470" s="58" t="str" cm="1">
        <f t="array" ref="Q470">IFERROR(
IF(OR(Q$11="",$H470=""),"",
SUMIFS(収穫記録!$P:$P,収穫記録!$D:$D,Q$11,収穫記録!$I:$I,$I$5,収穫記録!$J:$J,$I$6,収穫記録!$F:$F,$H470,収穫記録!$B:$B,"&gt;="&amp;$I$3,収穫記録!$B:$B,"&lt;="&amp;$I$4)
/_xlfn.UNIQUE(_xlfn._xlws.FILTER($G:$G,$F:$F=$I$7))
/IF($I$8="総計",1,$J470/10)
),0)</f>
        <v/>
      </c>
      <c r="R470" s="58" t="str" cm="1">
        <f t="array" ref="R470">IFERROR(
IF(OR(R$11="",$H470=""),"",
SUMIFS(収穫記録!$P:$P,収穫記録!$D:$D,R$11,収穫記録!$I:$I,$I$5,収穫記録!$J:$J,$I$6,収穫記録!$F:$F,$H470,収穫記録!$B:$B,"&gt;="&amp;$I$3,収穫記録!$B:$B,"&lt;="&amp;$I$4)
/_xlfn.UNIQUE(_xlfn._xlws.FILTER($G:$G,$F:$F=$I$7))
/IF($I$8="総計",1,$J470/10)
),0)</f>
        <v/>
      </c>
      <c r="S470" s="58" t="str" cm="1">
        <f t="array" ref="S470">IFERROR(
IF(OR(S$11="",$H470=""),"",
SUMIFS(収穫記録!$P:$P,収穫記録!$D:$D,S$11,収穫記録!$I:$I,$I$5,収穫記録!$J:$J,$I$6,収穫記録!$F:$F,$H470,収穫記録!$B:$B,"&gt;="&amp;$I$3,収穫記録!$B:$B,"&lt;="&amp;$I$4)
/_xlfn.UNIQUE(_xlfn._xlws.FILTER($G:$G,$F:$F=$I$7))
/IF($I$8="総計",1,$J470/10)
),0)</f>
        <v/>
      </c>
      <c r="T470" s="58" t="str" cm="1">
        <f t="array" ref="T470">IFERROR(
IF(OR(T$11="",$H470=""),"",
SUMIFS(収穫記録!$P:$P,収穫記録!$D:$D,T$11,収穫記録!$I:$I,$I$5,収穫記録!$J:$J,$I$6,収穫記録!$F:$F,$H470,収穫記録!$B:$B,"&gt;="&amp;$I$3,収穫記録!$B:$B,"&lt;="&amp;$I$4)
/_xlfn.UNIQUE(_xlfn._xlws.FILTER($G:$G,$F:$F=$I$7))
/IF($I$8="総計",1,$J470/10)
),0)</f>
        <v/>
      </c>
      <c r="U470" s="58" t="str" cm="1">
        <f t="array" ref="U470">IFERROR(
IF(OR(U$11="",$H470=""),"",
SUMIFS(収穫記録!$P:$P,収穫記録!$D:$D,U$11,収穫記録!$I:$I,$I$5,収穫記録!$J:$J,$I$6,収穫記録!$F:$F,$H470,収穫記録!$B:$B,"&gt;="&amp;$I$3,収穫記録!$B:$B,"&lt;="&amp;$I$4)
/_xlfn.UNIQUE(_xlfn._xlws.FILTER($G:$G,$F:$F=$I$7))
/IF($I$8="総計",1,$J470/10)
),0)</f>
        <v/>
      </c>
      <c r="V470" s="58" t="str" cm="1">
        <f t="array" ref="V470">IFERROR(
IF(OR(V$11="",$H470=""),"",
SUMIFS(収穫記録!$P:$P,収穫記録!$D:$D,V$11,収穫記録!$I:$I,$I$5,収穫記録!$J:$J,$I$6,収穫記録!$F:$F,$H470,収穫記録!$B:$B,"&gt;="&amp;$I$3,収穫記録!$B:$B,"&lt;="&amp;$I$4)
/_xlfn.UNIQUE(_xlfn._xlws.FILTER($G:$G,$F:$F=$I$7))
/IF($I$8="総計",1,$J470/10)
),0)</f>
        <v/>
      </c>
      <c r="W470" s="58" t="str" cm="1">
        <f t="array" ref="W470">IFERROR(
IF(OR(W$11="",$H470=""),"",
SUMIFS(収穫記録!$P:$P,収穫記録!$D:$D,W$11,収穫記録!$I:$I,$I$5,収穫記録!$J:$J,$I$6,収穫記録!$F:$F,$H470,収穫記録!$B:$B,"&gt;="&amp;$I$3,収穫記録!$B:$B,"&lt;="&amp;$I$4)
/_xlfn.UNIQUE(_xlfn._xlws.FILTER($G:$G,$F:$F=$I$7))
/IF($I$8="総計",1,$J470/10)
),0)</f>
        <v/>
      </c>
    </row>
    <row r="471" spans="8:23">
      <c r="H471" s="27"/>
      <c r="I471" s="30"/>
      <c r="J471" s="57"/>
      <c r="K471" s="46" t="str">
        <f t="shared" si="7"/>
        <v/>
      </c>
      <c r="L471" s="47" cm="1">
        <f t="array" ref="L471">IFERROR(
IF(OR(L$11="",$H471=""),"",
SUMIFS(収穫記録!$P:$P,収穫記録!$D:$D,L$11,収穫記録!$I:$I,$I$5,収穫記録!$J:$J,$I$6,収穫記録!$F:$F,$H471,収穫記録!$B:$B,"&gt;="&amp;$I$3,収穫記録!$B:$B,"&lt;="&amp;$I$4)
/_xlfn.UNIQUE(_xlfn._xlws.FILTER($G:$G,$F:$F=$I$7))
/IF($I$8="総計",1,$J471/10)
),0)</f>
        <v>0</v>
      </c>
      <c r="M471" s="58" t="str" cm="1">
        <f t="array" ref="M471">IFERROR(
IF(OR(M$11="",$H471=""),"",
SUMIFS(収穫記録!$P:$P,収穫記録!$D:$D,M$11,収穫記録!$I:$I,$I$5,収穫記録!$J:$J,$I$6,収穫記録!$F:$F,$H471,収穫記録!$B:$B,"&gt;="&amp;$I$3,収穫記録!$B:$B,"&lt;="&amp;$I$4)
/_xlfn.UNIQUE(_xlfn._xlws.FILTER($G:$G,$F:$F=$I$7))
/IF($I$8="総計",1,$J471/10)
),0)</f>
        <v/>
      </c>
      <c r="N471" s="58" t="str" cm="1">
        <f t="array" ref="N471">IFERROR(
IF(OR(N$11="",$H471=""),"",
SUMIFS(収穫記録!$P:$P,収穫記録!$D:$D,N$11,収穫記録!$I:$I,$I$5,収穫記録!$J:$J,$I$6,収穫記録!$F:$F,$H471,収穫記録!$B:$B,"&gt;="&amp;$I$3,収穫記録!$B:$B,"&lt;="&amp;$I$4)
/_xlfn.UNIQUE(_xlfn._xlws.FILTER($G:$G,$F:$F=$I$7))
/IF($I$8="総計",1,$J471/10)
),0)</f>
        <v/>
      </c>
      <c r="O471" s="58" t="str" cm="1">
        <f t="array" ref="O471">IFERROR(
IF(OR(O$11="",$H471=""),"",
SUMIFS(収穫記録!$P:$P,収穫記録!$D:$D,O$11,収穫記録!$I:$I,$I$5,収穫記録!$J:$J,$I$6,収穫記録!$F:$F,$H471,収穫記録!$B:$B,"&gt;="&amp;$I$3,収穫記録!$B:$B,"&lt;="&amp;$I$4)
/_xlfn.UNIQUE(_xlfn._xlws.FILTER($G:$G,$F:$F=$I$7))
/IF($I$8="総計",1,$J471/10)
),0)</f>
        <v/>
      </c>
      <c r="P471" s="58" t="str" cm="1">
        <f t="array" ref="P471">IFERROR(
IF(OR(P$11="",$H471=""),"",
SUMIFS(収穫記録!$P:$P,収穫記録!$D:$D,P$11,収穫記録!$I:$I,$I$5,収穫記録!$J:$J,$I$6,収穫記録!$F:$F,$H471,収穫記録!$B:$B,"&gt;="&amp;$I$3,収穫記録!$B:$B,"&lt;="&amp;$I$4)
/_xlfn.UNIQUE(_xlfn._xlws.FILTER($G:$G,$F:$F=$I$7))
/IF($I$8="総計",1,$J471/10)
),0)</f>
        <v/>
      </c>
      <c r="Q471" s="58" t="str" cm="1">
        <f t="array" ref="Q471">IFERROR(
IF(OR(Q$11="",$H471=""),"",
SUMIFS(収穫記録!$P:$P,収穫記録!$D:$D,Q$11,収穫記録!$I:$I,$I$5,収穫記録!$J:$J,$I$6,収穫記録!$F:$F,$H471,収穫記録!$B:$B,"&gt;="&amp;$I$3,収穫記録!$B:$B,"&lt;="&amp;$I$4)
/_xlfn.UNIQUE(_xlfn._xlws.FILTER($G:$G,$F:$F=$I$7))
/IF($I$8="総計",1,$J471/10)
),0)</f>
        <v/>
      </c>
      <c r="R471" s="58" t="str" cm="1">
        <f t="array" ref="R471">IFERROR(
IF(OR(R$11="",$H471=""),"",
SUMIFS(収穫記録!$P:$P,収穫記録!$D:$D,R$11,収穫記録!$I:$I,$I$5,収穫記録!$J:$J,$I$6,収穫記録!$F:$F,$H471,収穫記録!$B:$B,"&gt;="&amp;$I$3,収穫記録!$B:$B,"&lt;="&amp;$I$4)
/_xlfn.UNIQUE(_xlfn._xlws.FILTER($G:$G,$F:$F=$I$7))
/IF($I$8="総計",1,$J471/10)
),0)</f>
        <v/>
      </c>
      <c r="S471" s="58" t="str" cm="1">
        <f t="array" ref="S471">IFERROR(
IF(OR(S$11="",$H471=""),"",
SUMIFS(収穫記録!$P:$P,収穫記録!$D:$D,S$11,収穫記録!$I:$I,$I$5,収穫記録!$J:$J,$I$6,収穫記録!$F:$F,$H471,収穫記録!$B:$B,"&gt;="&amp;$I$3,収穫記録!$B:$B,"&lt;="&amp;$I$4)
/_xlfn.UNIQUE(_xlfn._xlws.FILTER($G:$G,$F:$F=$I$7))
/IF($I$8="総計",1,$J471/10)
),0)</f>
        <v/>
      </c>
      <c r="T471" s="58" t="str" cm="1">
        <f t="array" ref="T471">IFERROR(
IF(OR(T$11="",$H471=""),"",
SUMIFS(収穫記録!$P:$P,収穫記録!$D:$D,T$11,収穫記録!$I:$I,$I$5,収穫記録!$J:$J,$I$6,収穫記録!$F:$F,$H471,収穫記録!$B:$B,"&gt;="&amp;$I$3,収穫記録!$B:$B,"&lt;="&amp;$I$4)
/_xlfn.UNIQUE(_xlfn._xlws.FILTER($G:$G,$F:$F=$I$7))
/IF($I$8="総計",1,$J471/10)
),0)</f>
        <v/>
      </c>
      <c r="U471" s="58" t="str" cm="1">
        <f t="array" ref="U471">IFERROR(
IF(OR(U$11="",$H471=""),"",
SUMIFS(収穫記録!$P:$P,収穫記録!$D:$D,U$11,収穫記録!$I:$I,$I$5,収穫記録!$J:$J,$I$6,収穫記録!$F:$F,$H471,収穫記録!$B:$B,"&gt;="&amp;$I$3,収穫記録!$B:$B,"&lt;="&amp;$I$4)
/_xlfn.UNIQUE(_xlfn._xlws.FILTER($G:$G,$F:$F=$I$7))
/IF($I$8="総計",1,$J471/10)
),0)</f>
        <v/>
      </c>
      <c r="V471" s="58" t="str" cm="1">
        <f t="array" ref="V471">IFERROR(
IF(OR(V$11="",$H471=""),"",
SUMIFS(収穫記録!$P:$P,収穫記録!$D:$D,V$11,収穫記録!$I:$I,$I$5,収穫記録!$J:$J,$I$6,収穫記録!$F:$F,$H471,収穫記録!$B:$B,"&gt;="&amp;$I$3,収穫記録!$B:$B,"&lt;="&amp;$I$4)
/_xlfn.UNIQUE(_xlfn._xlws.FILTER($G:$G,$F:$F=$I$7))
/IF($I$8="総計",1,$J471/10)
),0)</f>
        <v/>
      </c>
      <c r="W471" s="58" t="str" cm="1">
        <f t="array" ref="W471">IFERROR(
IF(OR(W$11="",$H471=""),"",
SUMIFS(収穫記録!$P:$P,収穫記録!$D:$D,W$11,収穫記録!$I:$I,$I$5,収穫記録!$J:$J,$I$6,収穫記録!$F:$F,$H471,収穫記録!$B:$B,"&gt;="&amp;$I$3,収穫記録!$B:$B,"&lt;="&amp;$I$4)
/_xlfn.UNIQUE(_xlfn._xlws.FILTER($G:$G,$F:$F=$I$7))
/IF($I$8="総計",1,$J471/10)
),0)</f>
        <v/>
      </c>
    </row>
    <row r="472" spans="8:23">
      <c r="H472" s="27"/>
      <c r="I472" s="30"/>
      <c r="J472" s="57"/>
      <c r="K472" s="46" t="str">
        <f t="shared" si="7"/>
        <v/>
      </c>
      <c r="L472" s="47" cm="1">
        <f t="array" ref="L472">IFERROR(
IF(OR(L$11="",$H472=""),"",
SUMIFS(収穫記録!$P:$P,収穫記録!$D:$D,L$11,収穫記録!$I:$I,$I$5,収穫記録!$J:$J,$I$6,収穫記録!$F:$F,$H472,収穫記録!$B:$B,"&gt;="&amp;$I$3,収穫記録!$B:$B,"&lt;="&amp;$I$4)
/_xlfn.UNIQUE(_xlfn._xlws.FILTER($G:$G,$F:$F=$I$7))
/IF($I$8="総計",1,$J472/10)
),0)</f>
        <v>0</v>
      </c>
      <c r="M472" s="58" t="str" cm="1">
        <f t="array" ref="M472">IFERROR(
IF(OR(M$11="",$H472=""),"",
SUMIFS(収穫記録!$P:$P,収穫記録!$D:$D,M$11,収穫記録!$I:$I,$I$5,収穫記録!$J:$J,$I$6,収穫記録!$F:$F,$H472,収穫記録!$B:$B,"&gt;="&amp;$I$3,収穫記録!$B:$B,"&lt;="&amp;$I$4)
/_xlfn.UNIQUE(_xlfn._xlws.FILTER($G:$G,$F:$F=$I$7))
/IF($I$8="総計",1,$J472/10)
),0)</f>
        <v/>
      </c>
      <c r="N472" s="58" t="str" cm="1">
        <f t="array" ref="N472">IFERROR(
IF(OR(N$11="",$H472=""),"",
SUMIFS(収穫記録!$P:$P,収穫記録!$D:$D,N$11,収穫記録!$I:$I,$I$5,収穫記録!$J:$J,$I$6,収穫記録!$F:$F,$H472,収穫記録!$B:$B,"&gt;="&amp;$I$3,収穫記録!$B:$B,"&lt;="&amp;$I$4)
/_xlfn.UNIQUE(_xlfn._xlws.FILTER($G:$G,$F:$F=$I$7))
/IF($I$8="総計",1,$J472/10)
),0)</f>
        <v/>
      </c>
      <c r="O472" s="58" t="str" cm="1">
        <f t="array" ref="O472">IFERROR(
IF(OR(O$11="",$H472=""),"",
SUMIFS(収穫記録!$P:$P,収穫記録!$D:$D,O$11,収穫記録!$I:$I,$I$5,収穫記録!$J:$J,$I$6,収穫記録!$F:$F,$H472,収穫記録!$B:$B,"&gt;="&amp;$I$3,収穫記録!$B:$B,"&lt;="&amp;$I$4)
/_xlfn.UNIQUE(_xlfn._xlws.FILTER($G:$G,$F:$F=$I$7))
/IF($I$8="総計",1,$J472/10)
),0)</f>
        <v/>
      </c>
      <c r="P472" s="58" t="str" cm="1">
        <f t="array" ref="P472">IFERROR(
IF(OR(P$11="",$H472=""),"",
SUMIFS(収穫記録!$P:$P,収穫記録!$D:$D,P$11,収穫記録!$I:$I,$I$5,収穫記録!$J:$J,$I$6,収穫記録!$F:$F,$H472,収穫記録!$B:$B,"&gt;="&amp;$I$3,収穫記録!$B:$B,"&lt;="&amp;$I$4)
/_xlfn.UNIQUE(_xlfn._xlws.FILTER($G:$G,$F:$F=$I$7))
/IF($I$8="総計",1,$J472/10)
),0)</f>
        <v/>
      </c>
      <c r="Q472" s="58" t="str" cm="1">
        <f t="array" ref="Q472">IFERROR(
IF(OR(Q$11="",$H472=""),"",
SUMIFS(収穫記録!$P:$P,収穫記録!$D:$D,Q$11,収穫記録!$I:$I,$I$5,収穫記録!$J:$J,$I$6,収穫記録!$F:$F,$H472,収穫記録!$B:$B,"&gt;="&amp;$I$3,収穫記録!$B:$B,"&lt;="&amp;$I$4)
/_xlfn.UNIQUE(_xlfn._xlws.FILTER($G:$G,$F:$F=$I$7))
/IF($I$8="総計",1,$J472/10)
),0)</f>
        <v/>
      </c>
      <c r="R472" s="58" t="str" cm="1">
        <f t="array" ref="R472">IFERROR(
IF(OR(R$11="",$H472=""),"",
SUMIFS(収穫記録!$P:$P,収穫記録!$D:$D,R$11,収穫記録!$I:$I,$I$5,収穫記録!$J:$J,$I$6,収穫記録!$F:$F,$H472,収穫記録!$B:$B,"&gt;="&amp;$I$3,収穫記録!$B:$B,"&lt;="&amp;$I$4)
/_xlfn.UNIQUE(_xlfn._xlws.FILTER($G:$G,$F:$F=$I$7))
/IF($I$8="総計",1,$J472/10)
),0)</f>
        <v/>
      </c>
      <c r="S472" s="58" t="str" cm="1">
        <f t="array" ref="S472">IFERROR(
IF(OR(S$11="",$H472=""),"",
SUMIFS(収穫記録!$P:$P,収穫記録!$D:$D,S$11,収穫記録!$I:$I,$I$5,収穫記録!$J:$J,$I$6,収穫記録!$F:$F,$H472,収穫記録!$B:$B,"&gt;="&amp;$I$3,収穫記録!$B:$B,"&lt;="&amp;$I$4)
/_xlfn.UNIQUE(_xlfn._xlws.FILTER($G:$G,$F:$F=$I$7))
/IF($I$8="総計",1,$J472/10)
),0)</f>
        <v/>
      </c>
      <c r="T472" s="58" t="str" cm="1">
        <f t="array" ref="T472">IFERROR(
IF(OR(T$11="",$H472=""),"",
SUMIFS(収穫記録!$P:$P,収穫記録!$D:$D,T$11,収穫記録!$I:$I,$I$5,収穫記録!$J:$J,$I$6,収穫記録!$F:$F,$H472,収穫記録!$B:$B,"&gt;="&amp;$I$3,収穫記録!$B:$B,"&lt;="&amp;$I$4)
/_xlfn.UNIQUE(_xlfn._xlws.FILTER($G:$G,$F:$F=$I$7))
/IF($I$8="総計",1,$J472/10)
),0)</f>
        <v/>
      </c>
      <c r="U472" s="58" t="str" cm="1">
        <f t="array" ref="U472">IFERROR(
IF(OR(U$11="",$H472=""),"",
SUMIFS(収穫記録!$P:$P,収穫記録!$D:$D,U$11,収穫記録!$I:$I,$I$5,収穫記録!$J:$J,$I$6,収穫記録!$F:$F,$H472,収穫記録!$B:$B,"&gt;="&amp;$I$3,収穫記録!$B:$B,"&lt;="&amp;$I$4)
/_xlfn.UNIQUE(_xlfn._xlws.FILTER($G:$G,$F:$F=$I$7))
/IF($I$8="総計",1,$J472/10)
),0)</f>
        <v/>
      </c>
      <c r="V472" s="58" t="str" cm="1">
        <f t="array" ref="V472">IFERROR(
IF(OR(V$11="",$H472=""),"",
SUMIFS(収穫記録!$P:$P,収穫記録!$D:$D,V$11,収穫記録!$I:$I,$I$5,収穫記録!$J:$J,$I$6,収穫記録!$F:$F,$H472,収穫記録!$B:$B,"&gt;="&amp;$I$3,収穫記録!$B:$B,"&lt;="&amp;$I$4)
/_xlfn.UNIQUE(_xlfn._xlws.FILTER($G:$G,$F:$F=$I$7))
/IF($I$8="総計",1,$J472/10)
),0)</f>
        <v/>
      </c>
      <c r="W472" s="58" t="str" cm="1">
        <f t="array" ref="W472">IFERROR(
IF(OR(W$11="",$H472=""),"",
SUMIFS(収穫記録!$P:$P,収穫記録!$D:$D,W$11,収穫記録!$I:$I,$I$5,収穫記録!$J:$J,$I$6,収穫記録!$F:$F,$H472,収穫記録!$B:$B,"&gt;="&amp;$I$3,収穫記録!$B:$B,"&lt;="&amp;$I$4)
/_xlfn.UNIQUE(_xlfn._xlws.FILTER($G:$G,$F:$F=$I$7))
/IF($I$8="総計",1,$J472/10)
),0)</f>
        <v/>
      </c>
    </row>
    <row r="473" spans="8:23">
      <c r="H473" s="27"/>
      <c r="I473" s="30"/>
      <c r="J473" s="57"/>
      <c r="K473" s="46" t="str">
        <f t="shared" si="7"/>
        <v/>
      </c>
      <c r="L473" s="47" cm="1">
        <f t="array" ref="L473">IFERROR(
IF(OR(L$11="",$H473=""),"",
SUMIFS(収穫記録!$P:$P,収穫記録!$D:$D,L$11,収穫記録!$I:$I,$I$5,収穫記録!$J:$J,$I$6,収穫記録!$F:$F,$H473,収穫記録!$B:$B,"&gt;="&amp;$I$3,収穫記録!$B:$B,"&lt;="&amp;$I$4)
/_xlfn.UNIQUE(_xlfn._xlws.FILTER($G:$G,$F:$F=$I$7))
/IF($I$8="総計",1,$J473/10)
),0)</f>
        <v>0</v>
      </c>
      <c r="M473" s="58" t="str" cm="1">
        <f t="array" ref="M473">IFERROR(
IF(OR(M$11="",$H473=""),"",
SUMIFS(収穫記録!$P:$P,収穫記録!$D:$D,M$11,収穫記録!$I:$I,$I$5,収穫記録!$J:$J,$I$6,収穫記録!$F:$F,$H473,収穫記録!$B:$B,"&gt;="&amp;$I$3,収穫記録!$B:$B,"&lt;="&amp;$I$4)
/_xlfn.UNIQUE(_xlfn._xlws.FILTER($G:$G,$F:$F=$I$7))
/IF($I$8="総計",1,$J473/10)
),0)</f>
        <v/>
      </c>
      <c r="N473" s="58" t="str" cm="1">
        <f t="array" ref="N473">IFERROR(
IF(OR(N$11="",$H473=""),"",
SUMIFS(収穫記録!$P:$P,収穫記録!$D:$D,N$11,収穫記録!$I:$I,$I$5,収穫記録!$J:$J,$I$6,収穫記録!$F:$F,$H473,収穫記録!$B:$B,"&gt;="&amp;$I$3,収穫記録!$B:$B,"&lt;="&amp;$I$4)
/_xlfn.UNIQUE(_xlfn._xlws.FILTER($G:$G,$F:$F=$I$7))
/IF($I$8="総計",1,$J473/10)
),0)</f>
        <v/>
      </c>
      <c r="O473" s="58" t="str" cm="1">
        <f t="array" ref="O473">IFERROR(
IF(OR(O$11="",$H473=""),"",
SUMIFS(収穫記録!$P:$P,収穫記録!$D:$D,O$11,収穫記録!$I:$I,$I$5,収穫記録!$J:$J,$I$6,収穫記録!$F:$F,$H473,収穫記録!$B:$B,"&gt;="&amp;$I$3,収穫記録!$B:$B,"&lt;="&amp;$I$4)
/_xlfn.UNIQUE(_xlfn._xlws.FILTER($G:$G,$F:$F=$I$7))
/IF($I$8="総計",1,$J473/10)
),0)</f>
        <v/>
      </c>
      <c r="P473" s="58" t="str" cm="1">
        <f t="array" ref="P473">IFERROR(
IF(OR(P$11="",$H473=""),"",
SUMIFS(収穫記録!$P:$P,収穫記録!$D:$D,P$11,収穫記録!$I:$I,$I$5,収穫記録!$J:$J,$I$6,収穫記録!$F:$F,$H473,収穫記録!$B:$B,"&gt;="&amp;$I$3,収穫記録!$B:$B,"&lt;="&amp;$I$4)
/_xlfn.UNIQUE(_xlfn._xlws.FILTER($G:$G,$F:$F=$I$7))
/IF($I$8="総計",1,$J473/10)
),0)</f>
        <v/>
      </c>
      <c r="Q473" s="58" t="str" cm="1">
        <f t="array" ref="Q473">IFERROR(
IF(OR(Q$11="",$H473=""),"",
SUMIFS(収穫記録!$P:$P,収穫記録!$D:$D,Q$11,収穫記録!$I:$I,$I$5,収穫記録!$J:$J,$I$6,収穫記録!$F:$F,$H473,収穫記録!$B:$B,"&gt;="&amp;$I$3,収穫記録!$B:$B,"&lt;="&amp;$I$4)
/_xlfn.UNIQUE(_xlfn._xlws.FILTER($G:$G,$F:$F=$I$7))
/IF($I$8="総計",1,$J473/10)
),0)</f>
        <v/>
      </c>
      <c r="R473" s="58" t="str" cm="1">
        <f t="array" ref="R473">IFERROR(
IF(OR(R$11="",$H473=""),"",
SUMIFS(収穫記録!$P:$P,収穫記録!$D:$D,R$11,収穫記録!$I:$I,$I$5,収穫記録!$J:$J,$I$6,収穫記録!$F:$F,$H473,収穫記録!$B:$B,"&gt;="&amp;$I$3,収穫記録!$B:$B,"&lt;="&amp;$I$4)
/_xlfn.UNIQUE(_xlfn._xlws.FILTER($G:$G,$F:$F=$I$7))
/IF($I$8="総計",1,$J473/10)
),0)</f>
        <v/>
      </c>
      <c r="S473" s="58" t="str" cm="1">
        <f t="array" ref="S473">IFERROR(
IF(OR(S$11="",$H473=""),"",
SUMIFS(収穫記録!$P:$P,収穫記録!$D:$D,S$11,収穫記録!$I:$I,$I$5,収穫記録!$J:$J,$I$6,収穫記録!$F:$F,$H473,収穫記録!$B:$B,"&gt;="&amp;$I$3,収穫記録!$B:$B,"&lt;="&amp;$I$4)
/_xlfn.UNIQUE(_xlfn._xlws.FILTER($G:$G,$F:$F=$I$7))
/IF($I$8="総計",1,$J473/10)
),0)</f>
        <v/>
      </c>
      <c r="T473" s="58" t="str" cm="1">
        <f t="array" ref="T473">IFERROR(
IF(OR(T$11="",$H473=""),"",
SUMIFS(収穫記録!$P:$P,収穫記録!$D:$D,T$11,収穫記録!$I:$I,$I$5,収穫記録!$J:$J,$I$6,収穫記録!$F:$F,$H473,収穫記録!$B:$B,"&gt;="&amp;$I$3,収穫記録!$B:$B,"&lt;="&amp;$I$4)
/_xlfn.UNIQUE(_xlfn._xlws.FILTER($G:$G,$F:$F=$I$7))
/IF($I$8="総計",1,$J473/10)
),0)</f>
        <v/>
      </c>
      <c r="U473" s="58" t="str" cm="1">
        <f t="array" ref="U473">IFERROR(
IF(OR(U$11="",$H473=""),"",
SUMIFS(収穫記録!$P:$P,収穫記録!$D:$D,U$11,収穫記録!$I:$I,$I$5,収穫記録!$J:$J,$I$6,収穫記録!$F:$F,$H473,収穫記録!$B:$B,"&gt;="&amp;$I$3,収穫記録!$B:$B,"&lt;="&amp;$I$4)
/_xlfn.UNIQUE(_xlfn._xlws.FILTER($G:$G,$F:$F=$I$7))
/IF($I$8="総計",1,$J473/10)
),0)</f>
        <v/>
      </c>
      <c r="V473" s="58" t="str" cm="1">
        <f t="array" ref="V473">IFERROR(
IF(OR(V$11="",$H473=""),"",
SUMIFS(収穫記録!$P:$P,収穫記録!$D:$D,V$11,収穫記録!$I:$I,$I$5,収穫記録!$J:$J,$I$6,収穫記録!$F:$F,$H473,収穫記録!$B:$B,"&gt;="&amp;$I$3,収穫記録!$B:$B,"&lt;="&amp;$I$4)
/_xlfn.UNIQUE(_xlfn._xlws.FILTER($G:$G,$F:$F=$I$7))
/IF($I$8="総計",1,$J473/10)
),0)</f>
        <v/>
      </c>
      <c r="W473" s="58" t="str" cm="1">
        <f t="array" ref="W473">IFERROR(
IF(OR(W$11="",$H473=""),"",
SUMIFS(収穫記録!$P:$P,収穫記録!$D:$D,W$11,収穫記録!$I:$I,$I$5,収穫記録!$J:$J,$I$6,収穫記録!$F:$F,$H473,収穫記録!$B:$B,"&gt;="&amp;$I$3,収穫記録!$B:$B,"&lt;="&amp;$I$4)
/_xlfn.UNIQUE(_xlfn._xlws.FILTER($G:$G,$F:$F=$I$7))
/IF($I$8="総計",1,$J473/10)
),0)</f>
        <v/>
      </c>
    </row>
    <row r="474" spans="8:23">
      <c r="H474" s="27"/>
      <c r="I474" s="30"/>
      <c r="J474" s="57"/>
      <c r="K474" s="46" t="str">
        <f t="shared" si="7"/>
        <v/>
      </c>
      <c r="L474" s="47" cm="1">
        <f t="array" ref="L474">IFERROR(
IF(OR(L$11="",$H474=""),"",
SUMIFS(収穫記録!$P:$P,収穫記録!$D:$D,L$11,収穫記録!$I:$I,$I$5,収穫記録!$J:$J,$I$6,収穫記録!$F:$F,$H474,収穫記録!$B:$B,"&gt;="&amp;$I$3,収穫記録!$B:$B,"&lt;="&amp;$I$4)
/_xlfn.UNIQUE(_xlfn._xlws.FILTER($G:$G,$F:$F=$I$7))
/IF($I$8="総計",1,$J474/10)
),0)</f>
        <v>0</v>
      </c>
      <c r="M474" s="58" t="str" cm="1">
        <f t="array" ref="M474">IFERROR(
IF(OR(M$11="",$H474=""),"",
SUMIFS(収穫記録!$P:$P,収穫記録!$D:$D,M$11,収穫記録!$I:$I,$I$5,収穫記録!$J:$J,$I$6,収穫記録!$F:$F,$H474,収穫記録!$B:$B,"&gt;="&amp;$I$3,収穫記録!$B:$B,"&lt;="&amp;$I$4)
/_xlfn.UNIQUE(_xlfn._xlws.FILTER($G:$G,$F:$F=$I$7))
/IF($I$8="総計",1,$J474/10)
),0)</f>
        <v/>
      </c>
      <c r="N474" s="58" t="str" cm="1">
        <f t="array" ref="N474">IFERROR(
IF(OR(N$11="",$H474=""),"",
SUMIFS(収穫記録!$P:$P,収穫記録!$D:$D,N$11,収穫記録!$I:$I,$I$5,収穫記録!$J:$J,$I$6,収穫記録!$F:$F,$H474,収穫記録!$B:$B,"&gt;="&amp;$I$3,収穫記録!$B:$B,"&lt;="&amp;$I$4)
/_xlfn.UNIQUE(_xlfn._xlws.FILTER($G:$G,$F:$F=$I$7))
/IF($I$8="総計",1,$J474/10)
),0)</f>
        <v/>
      </c>
      <c r="O474" s="58" t="str" cm="1">
        <f t="array" ref="O474">IFERROR(
IF(OR(O$11="",$H474=""),"",
SUMIFS(収穫記録!$P:$P,収穫記録!$D:$D,O$11,収穫記録!$I:$I,$I$5,収穫記録!$J:$J,$I$6,収穫記録!$F:$F,$H474,収穫記録!$B:$B,"&gt;="&amp;$I$3,収穫記録!$B:$B,"&lt;="&amp;$I$4)
/_xlfn.UNIQUE(_xlfn._xlws.FILTER($G:$G,$F:$F=$I$7))
/IF($I$8="総計",1,$J474/10)
),0)</f>
        <v/>
      </c>
      <c r="P474" s="58" t="str" cm="1">
        <f t="array" ref="P474">IFERROR(
IF(OR(P$11="",$H474=""),"",
SUMIFS(収穫記録!$P:$P,収穫記録!$D:$D,P$11,収穫記録!$I:$I,$I$5,収穫記録!$J:$J,$I$6,収穫記録!$F:$F,$H474,収穫記録!$B:$B,"&gt;="&amp;$I$3,収穫記録!$B:$B,"&lt;="&amp;$I$4)
/_xlfn.UNIQUE(_xlfn._xlws.FILTER($G:$G,$F:$F=$I$7))
/IF($I$8="総計",1,$J474/10)
),0)</f>
        <v/>
      </c>
      <c r="Q474" s="58" t="str" cm="1">
        <f t="array" ref="Q474">IFERROR(
IF(OR(Q$11="",$H474=""),"",
SUMIFS(収穫記録!$P:$P,収穫記録!$D:$D,Q$11,収穫記録!$I:$I,$I$5,収穫記録!$J:$J,$I$6,収穫記録!$F:$F,$H474,収穫記録!$B:$B,"&gt;="&amp;$I$3,収穫記録!$B:$B,"&lt;="&amp;$I$4)
/_xlfn.UNIQUE(_xlfn._xlws.FILTER($G:$G,$F:$F=$I$7))
/IF($I$8="総計",1,$J474/10)
),0)</f>
        <v/>
      </c>
      <c r="R474" s="58" t="str" cm="1">
        <f t="array" ref="R474">IFERROR(
IF(OR(R$11="",$H474=""),"",
SUMIFS(収穫記録!$P:$P,収穫記録!$D:$D,R$11,収穫記録!$I:$I,$I$5,収穫記録!$J:$J,$I$6,収穫記録!$F:$F,$H474,収穫記録!$B:$B,"&gt;="&amp;$I$3,収穫記録!$B:$B,"&lt;="&amp;$I$4)
/_xlfn.UNIQUE(_xlfn._xlws.FILTER($G:$G,$F:$F=$I$7))
/IF($I$8="総計",1,$J474/10)
),0)</f>
        <v/>
      </c>
      <c r="S474" s="58" t="str" cm="1">
        <f t="array" ref="S474">IFERROR(
IF(OR(S$11="",$H474=""),"",
SUMIFS(収穫記録!$P:$P,収穫記録!$D:$D,S$11,収穫記録!$I:$I,$I$5,収穫記録!$J:$J,$I$6,収穫記録!$F:$F,$H474,収穫記録!$B:$B,"&gt;="&amp;$I$3,収穫記録!$B:$B,"&lt;="&amp;$I$4)
/_xlfn.UNIQUE(_xlfn._xlws.FILTER($G:$G,$F:$F=$I$7))
/IF($I$8="総計",1,$J474/10)
),0)</f>
        <v/>
      </c>
      <c r="T474" s="58" t="str" cm="1">
        <f t="array" ref="T474">IFERROR(
IF(OR(T$11="",$H474=""),"",
SUMIFS(収穫記録!$P:$P,収穫記録!$D:$D,T$11,収穫記録!$I:$I,$I$5,収穫記録!$J:$J,$I$6,収穫記録!$F:$F,$H474,収穫記録!$B:$B,"&gt;="&amp;$I$3,収穫記録!$B:$B,"&lt;="&amp;$I$4)
/_xlfn.UNIQUE(_xlfn._xlws.FILTER($G:$G,$F:$F=$I$7))
/IF($I$8="総計",1,$J474/10)
),0)</f>
        <v/>
      </c>
      <c r="U474" s="58" t="str" cm="1">
        <f t="array" ref="U474">IFERROR(
IF(OR(U$11="",$H474=""),"",
SUMIFS(収穫記録!$P:$P,収穫記録!$D:$D,U$11,収穫記録!$I:$I,$I$5,収穫記録!$J:$J,$I$6,収穫記録!$F:$F,$H474,収穫記録!$B:$B,"&gt;="&amp;$I$3,収穫記録!$B:$B,"&lt;="&amp;$I$4)
/_xlfn.UNIQUE(_xlfn._xlws.FILTER($G:$G,$F:$F=$I$7))
/IF($I$8="総計",1,$J474/10)
),0)</f>
        <v/>
      </c>
      <c r="V474" s="58" t="str" cm="1">
        <f t="array" ref="V474">IFERROR(
IF(OR(V$11="",$H474=""),"",
SUMIFS(収穫記録!$P:$P,収穫記録!$D:$D,V$11,収穫記録!$I:$I,$I$5,収穫記録!$J:$J,$I$6,収穫記録!$F:$F,$H474,収穫記録!$B:$B,"&gt;="&amp;$I$3,収穫記録!$B:$B,"&lt;="&amp;$I$4)
/_xlfn.UNIQUE(_xlfn._xlws.FILTER($G:$G,$F:$F=$I$7))
/IF($I$8="総計",1,$J474/10)
),0)</f>
        <v/>
      </c>
      <c r="W474" s="58" t="str" cm="1">
        <f t="array" ref="W474">IFERROR(
IF(OR(W$11="",$H474=""),"",
SUMIFS(収穫記録!$P:$P,収穫記録!$D:$D,W$11,収穫記録!$I:$I,$I$5,収穫記録!$J:$J,$I$6,収穫記録!$F:$F,$H474,収穫記録!$B:$B,"&gt;="&amp;$I$3,収穫記録!$B:$B,"&lt;="&amp;$I$4)
/_xlfn.UNIQUE(_xlfn._xlws.FILTER($G:$G,$F:$F=$I$7))
/IF($I$8="総計",1,$J474/10)
),0)</f>
        <v/>
      </c>
    </row>
    <row r="475" spans="8:23">
      <c r="H475" s="27"/>
      <c r="I475" s="30"/>
      <c r="J475" s="57"/>
      <c r="K475" s="46" t="str">
        <f t="shared" si="7"/>
        <v/>
      </c>
      <c r="L475" s="47" cm="1">
        <f t="array" ref="L475">IFERROR(
IF(OR(L$11="",$H475=""),"",
SUMIFS(収穫記録!$P:$P,収穫記録!$D:$D,L$11,収穫記録!$I:$I,$I$5,収穫記録!$J:$J,$I$6,収穫記録!$F:$F,$H475,収穫記録!$B:$B,"&gt;="&amp;$I$3,収穫記録!$B:$B,"&lt;="&amp;$I$4)
/_xlfn.UNIQUE(_xlfn._xlws.FILTER($G:$G,$F:$F=$I$7))
/IF($I$8="総計",1,$J475/10)
),0)</f>
        <v>0</v>
      </c>
      <c r="M475" s="58" t="str" cm="1">
        <f t="array" ref="M475">IFERROR(
IF(OR(M$11="",$H475=""),"",
SUMIFS(収穫記録!$P:$P,収穫記録!$D:$D,M$11,収穫記録!$I:$I,$I$5,収穫記録!$J:$J,$I$6,収穫記録!$F:$F,$H475,収穫記録!$B:$B,"&gt;="&amp;$I$3,収穫記録!$B:$B,"&lt;="&amp;$I$4)
/_xlfn.UNIQUE(_xlfn._xlws.FILTER($G:$G,$F:$F=$I$7))
/IF($I$8="総計",1,$J475/10)
),0)</f>
        <v/>
      </c>
      <c r="N475" s="58" t="str" cm="1">
        <f t="array" ref="N475">IFERROR(
IF(OR(N$11="",$H475=""),"",
SUMIFS(収穫記録!$P:$P,収穫記録!$D:$D,N$11,収穫記録!$I:$I,$I$5,収穫記録!$J:$J,$I$6,収穫記録!$F:$F,$H475,収穫記録!$B:$B,"&gt;="&amp;$I$3,収穫記録!$B:$B,"&lt;="&amp;$I$4)
/_xlfn.UNIQUE(_xlfn._xlws.FILTER($G:$G,$F:$F=$I$7))
/IF($I$8="総計",1,$J475/10)
),0)</f>
        <v/>
      </c>
      <c r="O475" s="58" t="str" cm="1">
        <f t="array" ref="O475">IFERROR(
IF(OR(O$11="",$H475=""),"",
SUMIFS(収穫記録!$P:$P,収穫記録!$D:$D,O$11,収穫記録!$I:$I,$I$5,収穫記録!$J:$J,$I$6,収穫記録!$F:$F,$H475,収穫記録!$B:$B,"&gt;="&amp;$I$3,収穫記録!$B:$B,"&lt;="&amp;$I$4)
/_xlfn.UNIQUE(_xlfn._xlws.FILTER($G:$G,$F:$F=$I$7))
/IF($I$8="総計",1,$J475/10)
),0)</f>
        <v/>
      </c>
      <c r="P475" s="58" t="str" cm="1">
        <f t="array" ref="P475">IFERROR(
IF(OR(P$11="",$H475=""),"",
SUMIFS(収穫記録!$P:$P,収穫記録!$D:$D,P$11,収穫記録!$I:$I,$I$5,収穫記録!$J:$J,$I$6,収穫記録!$F:$F,$H475,収穫記録!$B:$B,"&gt;="&amp;$I$3,収穫記録!$B:$B,"&lt;="&amp;$I$4)
/_xlfn.UNIQUE(_xlfn._xlws.FILTER($G:$G,$F:$F=$I$7))
/IF($I$8="総計",1,$J475/10)
),0)</f>
        <v/>
      </c>
      <c r="Q475" s="58" t="str" cm="1">
        <f t="array" ref="Q475">IFERROR(
IF(OR(Q$11="",$H475=""),"",
SUMIFS(収穫記録!$P:$P,収穫記録!$D:$D,Q$11,収穫記録!$I:$I,$I$5,収穫記録!$J:$J,$I$6,収穫記録!$F:$F,$H475,収穫記録!$B:$B,"&gt;="&amp;$I$3,収穫記録!$B:$B,"&lt;="&amp;$I$4)
/_xlfn.UNIQUE(_xlfn._xlws.FILTER($G:$G,$F:$F=$I$7))
/IF($I$8="総計",1,$J475/10)
),0)</f>
        <v/>
      </c>
      <c r="R475" s="58" t="str" cm="1">
        <f t="array" ref="R475">IFERROR(
IF(OR(R$11="",$H475=""),"",
SUMIFS(収穫記録!$P:$P,収穫記録!$D:$D,R$11,収穫記録!$I:$I,$I$5,収穫記録!$J:$J,$I$6,収穫記録!$F:$F,$H475,収穫記録!$B:$B,"&gt;="&amp;$I$3,収穫記録!$B:$B,"&lt;="&amp;$I$4)
/_xlfn.UNIQUE(_xlfn._xlws.FILTER($G:$G,$F:$F=$I$7))
/IF($I$8="総計",1,$J475/10)
),0)</f>
        <v/>
      </c>
      <c r="S475" s="58" t="str" cm="1">
        <f t="array" ref="S475">IFERROR(
IF(OR(S$11="",$H475=""),"",
SUMIFS(収穫記録!$P:$P,収穫記録!$D:$D,S$11,収穫記録!$I:$I,$I$5,収穫記録!$J:$J,$I$6,収穫記録!$F:$F,$H475,収穫記録!$B:$B,"&gt;="&amp;$I$3,収穫記録!$B:$B,"&lt;="&amp;$I$4)
/_xlfn.UNIQUE(_xlfn._xlws.FILTER($G:$G,$F:$F=$I$7))
/IF($I$8="総計",1,$J475/10)
),0)</f>
        <v/>
      </c>
      <c r="T475" s="58" t="str" cm="1">
        <f t="array" ref="T475">IFERROR(
IF(OR(T$11="",$H475=""),"",
SUMIFS(収穫記録!$P:$P,収穫記録!$D:$D,T$11,収穫記録!$I:$I,$I$5,収穫記録!$J:$J,$I$6,収穫記録!$F:$F,$H475,収穫記録!$B:$B,"&gt;="&amp;$I$3,収穫記録!$B:$B,"&lt;="&amp;$I$4)
/_xlfn.UNIQUE(_xlfn._xlws.FILTER($G:$G,$F:$F=$I$7))
/IF($I$8="総計",1,$J475/10)
),0)</f>
        <v/>
      </c>
      <c r="U475" s="58" t="str" cm="1">
        <f t="array" ref="U475">IFERROR(
IF(OR(U$11="",$H475=""),"",
SUMIFS(収穫記録!$P:$P,収穫記録!$D:$D,U$11,収穫記録!$I:$I,$I$5,収穫記録!$J:$J,$I$6,収穫記録!$F:$F,$H475,収穫記録!$B:$B,"&gt;="&amp;$I$3,収穫記録!$B:$B,"&lt;="&amp;$I$4)
/_xlfn.UNIQUE(_xlfn._xlws.FILTER($G:$G,$F:$F=$I$7))
/IF($I$8="総計",1,$J475/10)
),0)</f>
        <v/>
      </c>
      <c r="V475" s="58" t="str" cm="1">
        <f t="array" ref="V475">IFERROR(
IF(OR(V$11="",$H475=""),"",
SUMIFS(収穫記録!$P:$P,収穫記録!$D:$D,V$11,収穫記録!$I:$I,$I$5,収穫記録!$J:$J,$I$6,収穫記録!$F:$F,$H475,収穫記録!$B:$B,"&gt;="&amp;$I$3,収穫記録!$B:$B,"&lt;="&amp;$I$4)
/_xlfn.UNIQUE(_xlfn._xlws.FILTER($G:$G,$F:$F=$I$7))
/IF($I$8="総計",1,$J475/10)
),0)</f>
        <v/>
      </c>
      <c r="W475" s="58" t="str" cm="1">
        <f t="array" ref="W475">IFERROR(
IF(OR(W$11="",$H475=""),"",
SUMIFS(収穫記録!$P:$P,収穫記録!$D:$D,W$11,収穫記録!$I:$I,$I$5,収穫記録!$J:$J,$I$6,収穫記録!$F:$F,$H475,収穫記録!$B:$B,"&gt;="&amp;$I$3,収穫記録!$B:$B,"&lt;="&amp;$I$4)
/_xlfn.UNIQUE(_xlfn._xlws.FILTER($G:$G,$F:$F=$I$7))
/IF($I$8="総計",1,$J475/10)
),0)</f>
        <v/>
      </c>
    </row>
    <row r="476" spans="8:23">
      <c r="H476" s="27"/>
      <c r="I476" s="30"/>
      <c r="J476" s="57"/>
      <c r="K476" s="46" t="str">
        <f t="shared" si="7"/>
        <v/>
      </c>
      <c r="L476" s="47" cm="1">
        <f t="array" ref="L476">IFERROR(
IF(OR(L$11="",$H476=""),"",
SUMIFS(収穫記録!$P:$P,収穫記録!$D:$D,L$11,収穫記録!$I:$I,$I$5,収穫記録!$J:$J,$I$6,収穫記録!$F:$F,$H476,収穫記録!$B:$B,"&gt;="&amp;$I$3,収穫記録!$B:$B,"&lt;="&amp;$I$4)
/_xlfn.UNIQUE(_xlfn._xlws.FILTER($G:$G,$F:$F=$I$7))
/IF($I$8="総計",1,$J476/10)
),0)</f>
        <v>0</v>
      </c>
      <c r="M476" s="58" t="str" cm="1">
        <f t="array" ref="M476">IFERROR(
IF(OR(M$11="",$H476=""),"",
SUMIFS(収穫記録!$P:$P,収穫記録!$D:$D,M$11,収穫記録!$I:$I,$I$5,収穫記録!$J:$J,$I$6,収穫記録!$F:$F,$H476,収穫記録!$B:$B,"&gt;="&amp;$I$3,収穫記録!$B:$B,"&lt;="&amp;$I$4)
/_xlfn.UNIQUE(_xlfn._xlws.FILTER($G:$G,$F:$F=$I$7))
/IF($I$8="総計",1,$J476/10)
),0)</f>
        <v/>
      </c>
      <c r="N476" s="58" t="str" cm="1">
        <f t="array" ref="N476">IFERROR(
IF(OR(N$11="",$H476=""),"",
SUMIFS(収穫記録!$P:$P,収穫記録!$D:$D,N$11,収穫記録!$I:$I,$I$5,収穫記録!$J:$J,$I$6,収穫記録!$F:$F,$H476,収穫記録!$B:$B,"&gt;="&amp;$I$3,収穫記録!$B:$B,"&lt;="&amp;$I$4)
/_xlfn.UNIQUE(_xlfn._xlws.FILTER($G:$G,$F:$F=$I$7))
/IF($I$8="総計",1,$J476/10)
),0)</f>
        <v/>
      </c>
      <c r="O476" s="58" t="str" cm="1">
        <f t="array" ref="O476">IFERROR(
IF(OR(O$11="",$H476=""),"",
SUMIFS(収穫記録!$P:$P,収穫記録!$D:$D,O$11,収穫記録!$I:$I,$I$5,収穫記録!$J:$J,$I$6,収穫記録!$F:$F,$H476,収穫記録!$B:$B,"&gt;="&amp;$I$3,収穫記録!$B:$B,"&lt;="&amp;$I$4)
/_xlfn.UNIQUE(_xlfn._xlws.FILTER($G:$G,$F:$F=$I$7))
/IF($I$8="総計",1,$J476/10)
),0)</f>
        <v/>
      </c>
      <c r="P476" s="58" t="str" cm="1">
        <f t="array" ref="P476">IFERROR(
IF(OR(P$11="",$H476=""),"",
SUMIFS(収穫記録!$P:$P,収穫記録!$D:$D,P$11,収穫記録!$I:$I,$I$5,収穫記録!$J:$J,$I$6,収穫記録!$F:$F,$H476,収穫記録!$B:$B,"&gt;="&amp;$I$3,収穫記録!$B:$B,"&lt;="&amp;$I$4)
/_xlfn.UNIQUE(_xlfn._xlws.FILTER($G:$G,$F:$F=$I$7))
/IF($I$8="総計",1,$J476/10)
),0)</f>
        <v/>
      </c>
      <c r="Q476" s="58" t="str" cm="1">
        <f t="array" ref="Q476">IFERROR(
IF(OR(Q$11="",$H476=""),"",
SUMIFS(収穫記録!$P:$P,収穫記録!$D:$D,Q$11,収穫記録!$I:$I,$I$5,収穫記録!$J:$J,$I$6,収穫記録!$F:$F,$H476,収穫記録!$B:$B,"&gt;="&amp;$I$3,収穫記録!$B:$B,"&lt;="&amp;$I$4)
/_xlfn.UNIQUE(_xlfn._xlws.FILTER($G:$G,$F:$F=$I$7))
/IF($I$8="総計",1,$J476/10)
),0)</f>
        <v/>
      </c>
      <c r="R476" s="58" t="str" cm="1">
        <f t="array" ref="R476">IFERROR(
IF(OR(R$11="",$H476=""),"",
SUMIFS(収穫記録!$P:$P,収穫記録!$D:$D,R$11,収穫記録!$I:$I,$I$5,収穫記録!$J:$J,$I$6,収穫記録!$F:$F,$H476,収穫記録!$B:$B,"&gt;="&amp;$I$3,収穫記録!$B:$B,"&lt;="&amp;$I$4)
/_xlfn.UNIQUE(_xlfn._xlws.FILTER($G:$G,$F:$F=$I$7))
/IF($I$8="総計",1,$J476/10)
),0)</f>
        <v/>
      </c>
      <c r="S476" s="58" t="str" cm="1">
        <f t="array" ref="S476">IFERROR(
IF(OR(S$11="",$H476=""),"",
SUMIFS(収穫記録!$P:$P,収穫記録!$D:$D,S$11,収穫記録!$I:$I,$I$5,収穫記録!$J:$J,$I$6,収穫記録!$F:$F,$H476,収穫記録!$B:$B,"&gt;="&amp;$I$3,収穫記録!$B:$B,"&lt;="&amp;$I$4)
/_xlfn.UNIQUE(_xlfn._xlws.FILTER($G:$G,$F:$F=$I$7))
/IF($I$8="総計",1,$J476/10)
),0)</f>
        <v/>
      </c>
      <c r="T476" s="58" t="str" cm="1">
        <f t="array" ref="T476">IFERROR(
IF(OR(T$11="",$H476=""),"",
SUMIFS(収穫記録!$P:$P,収穫記録!$D:$D,T$11,収穫記録!$I:$I,$I$5,収穫記録!$J:$J,$I$6,収穫記録!$F:$F,$H476,収穫記録!$B:$B,"&gt;="&amp;$I$3,収穫記録!$B:$B,"&lt;="&amp;$I$4)
/_xlfn.UNIQUE(_xlfn._xlws.FILTER($G:$G,$F:$F=$I$7))
/IF($I$8="総計",1,$J476/10)
),0)</f>
        <v/>
      </c>
      <c r="U476" s="58" t="str" cm="1">
        <f t="array" ref="U476">IFERROR(
IF(OR(U$11="",$H476=""),"",
SUMIFS(収穫記録!$P:$P,収穫記録!$D:$D,U$11,収穫記録!$I:$I,$I$5,収穫記録!$J:$J,$I$6,収穫記録!$F:$F,$H476,収穫記録!$B:$B,"&gt;="&amp;$I$3,収穫記録!$B:$B,"&lt;="&amp;$I$4)
/_xlfn.UNIQUE(_xlfn._xlws.FILTER($G:$G,$F:$F=$I$7))
/IF($I$8="総計",1,$J476/10)
),0)</f>
        <v/>
      </c>
      <c r="V476" s="58" t="str" cm="1">
        <f t="array" ref="V476">IFERROR(
IF(OR(V$11="",$H476=""),"",
SUMIFS(収穫記録!$P:$P,収穫記録!$D:$D,V$11,収穫記録!$I:$I,$I$5,収穫記録!$J:$J,$I$6,収穫記録!$F:$F,$H476,収穫記録!$B:$B,"&gt;="&amp;$I$3,収穫記録!$B:$B,"&lt;="&amp;$I$4)
/_xlfn.UNIQUE(_xlfn._xlws.FILTER($G:$G,$F:$F=$I$7))
/IF($I$8="総計",1,$J476/10)
),0)</f>
        <v/>
      </c>
      <c r="W476" s="58" t="str" cm="1">
        <f t="array" ref="W476">IFERROR(
IF(OR(W$11="",$H476=""),"",
SUMIFS(収穫記録!$P:$P,収穫記録!$D:$D,W$11,収穫記録!$I:$I,$I$5,収穫記録!$J:$J,$I$6,収穫記録!$F:$F,$H476,収穫記録!$B:$B,"&gt;="&amp;$I$3,収穫記録!$B:$B,"&lt;="&amp;$I$4)
/_xlfn.UNIQUE(_xlfn._xlws.FILTER($G:$G,$F:$F=$I$7))
/IF($I$8="総計",1,$J476/10)
),0)</f>
        <v/>
      </c>
    </row>
    <row r="477" spans="8:23">
      <c r="H477" s="27"/>
      <c r="I477" s="30"/>
      <c r="J477" s="57"/>
      <c r="K477" s="46" t="str">
        <f t="shared" si="7"/>
        <v/>
      </c>
      <c r="L477" s="47" cm="1">
        <f t="array" ref="L477">IFERROR(
IF(OR(L$11="",$H477=""),"",
SUMIFS(収穫記録!$P:$P,収穫記録!$D:$D,L$11,収穫記録!$I:$I,$I$5,収穫記録!$J:$J,$I$6,収穫記録!$F:$F,$H477,収穫記録!$B:$B,"&gt;="&amp;$I$3,収穫記録!$B:$B,"&lt;="&amp;$I$4)
/_xlfn.UNIQUE(_xlfn._xlws.FILTER($G:$G,$F:$F=$I$7))
/IF($I$8="総計",1,$J477/10)
),0)</f>
        <v>0</v>
      </c>
      <c r="M477" s="58" t="str" cm="1">
        <f t="array" ref="M477">IFERROR(
IF(OR(M$11="",$H477=""),"",
SUMIFS(収穫記録!$P:$P,収穫記録!$D:$D,M$11,収穫記録!$I:$I,$I$5,収穫記録!$J:$J,$I$6,収穫記録!$F:$F,$H477,収穫記録!$B:$B,"&gt;="&amp;$I$3,収穫記録!$B:$B,"&lt;="&amp;$I$4)
/_xlfn.UNIQUE(_xlfn._xlws.FILTER($G:$G,$F:$F=$I$7))
/IF($I$8="総計",1,$J477/10)
),0)</f>
        <v/>
      </c>
      <c r="N477" s="58" t="str" cm="1">
        <f t="array" ref="N477">IFERROR(
IF(OR(N$11="",$H477=""),"",
SUMIFS(収穫記録!$P:$P,収穫記録!$D:$D,N$11,収穫記録!$I:$I,$I$5,収穫記録!$J:$J,$I$6,収穫記録!$F:$F,$H477,収穫記録!$B:$B,"&gt;="&amp;$I$3,収穫記録!$B:$B,"&lt;="&amp;$I$4)
/_xlfn.UNIQUE(_xlfn._xlws.FILTER($G:$G,$F:$F=$I$7))
/IF($I$8="総計",1,$J477/10)
),0)</f>
        <v/>
      </c>
      <c r="O477" s="58" t="str" cm="1">
        <f t="array" ref="O477">IFERROR(
IF(OR(O$11="",$H477=""),"",
SUMIFS(収穫記録!$P:$P,収穫記録!$D:$D,O$11,収穫記録!$I:$I,$I$5,収穫記録!$J:$J,$I$6,収穫記録!$F:$F,$H477,収穫記録!$B:$B,"&gt;="&amp;$I$3,収穫記録!$B:$B,"&lt;="&amp;$I$4)
/_xlfn.UNIQUE(_xlfn._xlws.FILTER($G:$G,$F:$F=$I$7))
/IF($I$8="総計",1,$J477/10)
),0)</f>
        <v/>
      </c>
      <c r="P477" s="58" t="str" cm="1">
        <f t="array" ref="P477">IFERROR(
IF(OR(P$11="",$H477=""),"",
SUMIFS(収穫記録!$P:$P,収穫記録!$D:$D,P$11,収穫記録!$I:$I,$I$5,収穫記録!$J:$J,$I$6,収穫記録!$F:$F,$H477,収穫記録!$B:$B,"&gt;="&amp;$I$3,収穫記録!$B:$B,"&lt;="&amp;$I$4)
/_xlfn.UNIQUE(_xlfn._xlws.FILTER($G:$G,$F:$F=$I$7))
/IF($I$8="総計",1,$J477/10)
),0)</f>
        <v/>
      </c>
      <c r="Q477" s="58" t="str" cm="1">
        <f t="array" ref="Q477">IFERROR(
IF(OR(Q$11="",$H477=""),"",
SUMIFS(収穫記録!$P:$P,収穫記録!$D:$D,Q$11,収穫記録!$I:$I,$I$5,収穫記録!$J:$J,$I$6,収穫記録!$F:$F,$H477,収穫記録!$B:$B,"&gt;="&amp;$I$3,収穫記録!$B:$B,"&lt;="&amp;$I$4)
/_xlfn.UNIQUE(_xlfn._xlws.FILTER($G:$G,$F:$F=$I$7))
/IF($I$8="総計",1,$J477/10)
),0)</f>
        <v/>
      </c>
      <c r="R477" s="58" t="str" cm="1">
        <f t="array" ref="R477">IFERROR(
IF(OR(R$11="",$H477=""),"",
SUMIFS(収穫記録!$P:$P,収穫記録!$D:$D,R$11,収穫記録!$I:$I,$I$5,収穫記録!$J:$J,$I$6,収穫記録!$F:$F,$H477,収穫記録!$B:$B,"&gt;="&amp;$I$3,収穫記録!$B:$B,"&lt;="&amp;$I$4)
/_xlfn.UNIQUE(_xlfn._xlws.FILTER($G:$G,$F:$F=$I$7))
/IF($I$8="総計",1,$J477/10)
),0)</f>
        <v/>
      </c>
      <c r="S477" s="58" t="str" cm="1">
        <f t="array" ref="S477">IFERROR(
IF(OR(S$11="",$H477=""),"",
SUMIFS(収穫記録!$P:$P,収穫記録!$D:$D,S$11,収穫記録!$I:$I,$I$5,収穫記録!$J:$J,$I$6,収穫記録!$F:$F,$H477,収穫記録!$B:$B,"&gt;="&amp;$I$3,収穫記録!$B:$B,"&lt;="&amp;$I$4)
/_xlfn.UNIQUE(_xlfn._xlws.FILTER($G:$G,$F:$F=$I$7))
/IF($I$8="総計",1,$J477/10)
),0)</f>
        <v/>
      </c>
      <c r="T477" s="58" t="str" cm="1">
        <f t="array" ref="T477">IFERROR(
IF(OR(T$11="",$H477=""),"",
SUMIFS(収穫記録!$P:$P,収穫記録!$D:$D,T$11,収穫記録!$I:$I,$I$5,収穫記録!$J:$J,$I$6,収穫記録!$F:$F,$H477,収穫記録!$B:$B,"&gt;="&amp;$I$3,収穫記録!$B:$B,"&lt;="&amp;$I$4)
/_xlfn.UNIQUE(_xlfn._xlws.FILTER($G:$G,$F:$F=$I$7))
/IF($I$8="総計",1,$J477/10)
),0)</f>
        <v/>
      </c>
      <c r="U477" s="58" t="str" cm="1">
        <f t="array" ref="U477">IFERROR(
IF(OR(U$11="",$H477=""),"",
SUMIFS(収穫記録!$P:$P,収穫記録!$D:$D,U$11,収穫記録!$I:$I,$I$5,収穫記録!$J:$J,$I$6,収穫記録!$F:$F,$H477,収穫記録!$B:$B,"&gt;="&amp;$I$3,収穫記録!$B:$B,"&lt;="&amp;$I$4)
/_xlfn.UNIQUE(_xlfn._xlws.FILTER($G:$G,$F:$F=$I$7))
/IF($I$8="総計",1,$J477/10)
),0)</f>
        <v/>
      </c>
      <c r="V477" s="58" t="str" cm="1">
        <f t="array" ref="V477">IFERROR(
IF(OR(V$11="",$H477=""),"",
SUMIFS(収穫記録!$P:$P,収穫記録!$D:$D,V$11,収穫記録!$I:$I,$I$5,収穫記録!$J:$J,$I$6,収穫記録!$F:$F,$H477,収穫記録!$B:$B,"&gt;="&amp;$I$3,収穫記録!$B:$B,"&lt;="&amp;$I$4)
/_xlfn.UNIQUE(_xlfn._xlws.FILTER($G:$G,$F:$F=$I$7))
/IF($I$8="総計",1,$J477/10)
),0)</f>
        <v/>
      </c>
      <c r="W477" s="58" t="str" cm="1">
        <f t="array" ref="W477">IFERROR(
IF(OR(W$11="",$H477=""),"",
SUMIFS(収穫記録!$P:$P,収穫記録!$D:$D,W$11,収穫記録!$I:$I,$I$5,収穫記録!$J:$J,$I$6,収穫記録!$F:$F,$H477,収穫記録!$B:$B,"&gt;="&amp;$I$3,収穫記録!$B:$B,"&lt;="&amp;$I$4)
/_xlfn.UNIQUE(_xlfn._xlws.FILTER($G:$G,$F:$F=$I$7))
/IF($I$8="総計",1,$J477/10)
),0)</f>
        <v/>
      </c>
    </row>
    <row r="478" spans="8:23">
      <c r="H478" s="27"/>
      <c r="I478" s="30"/>
      <c r="J478" s="57"/>
      <c r="K478" s="46" t="str">
        <f t="shared" si="7"/>
        <v/>
      </c>
      <c r="L478" s="47" cm="1">
        <f t="array" ref="L478">IFERROR(
IF(OR(L$11="",$H478=""),"",
SUMIFS(収穫記録!$P:$P,収穫記録!$D:$D,L$11,収穫記録!$I:$I,$I$5,収穫記録!$J:$J,$I$6,収穫記録!$F:$F,$H478,収穫記録!$B:$B,"&gt;="&amp;$I$3,収穫記録!$B:$B,"&lt;="&amp;$I$4)
/_xlfn.UNIQUE(_xlfn._xlws.FILTER($G:$G,$F:$F=$I$7))
/IF($I$8="総計",1,$J478/10)
),0)</f>
        <v>0</v>
      </c>
      <c r="M478" s="58" t="str" cm="1">
        <f t="array" ref="M478">IFERROR(
IF(OR(M$11="",$H478=""),"",
SUMIFS(収穫記録!$P:$P,収穫記録!$D:$D,M$11,収穫記録!$I:$I,$I$5,収穫記録!$J:$J,$I$6,収穫記録!$F:$F,$H478,収穫記録!$B:$B,"&gt;="&amp;$I$3,収穫記録!$B:$B,"&lt;="&amp;$I$4)
/_xlfn.UNIQUE(_xlfn._xlws.FILTER($G:$G,$F:$F=$I$7))
/IF($I$8="総計",1,$J478/10)
),0)</f>
        <v/>
      </c>
      <c r="N478" s="58" t="str" cm="1">
        <f t="array" ref="N478">IFERROR(
IF(OR(N$11="",$H478=""),"",
SUMIFS(収穫記録!$P:$P,収穫記録!$D:$D,N$11,収穫記録!$I:$I,$I$5,収穫記録!$J:$J,$I$6,収穫記録!$F:$F,$H478,収穫記録!$B:$B,"&gt;="&amp;$I$3,収穫記録!$B:$B,"&lt;="&amp;$I$4)
/_xlfn.UNIQUE(_xlfn._xlws.FILTER($G:$G,$F:$F=$I$7))
/IF($I$8="総計",1,$J478/10)
),0)</f>
        <v/>
      </c>
      <c r="O478" s="58" t="str" cm="1">
        <f t="array" ref="O478">IFERROR(
IF(OR(O$11="",$H478=""),"",
SUMIFS(収穫記録!$P:$P,収穫記録!$D:$D,O$11,収穫記録!$I:$I,$I$5,収穫記録!$J:$J,$I$6,収穫記録!$F:$F,$H478,収穫記録!$B:$B,"&gt;="&amp;$I$3,収穫記録!$B:$B,"&lt;="&amp;$I$4)
/_xlfn.UNIQUE(_xlfn._xlws.FILTER($G:$G,$F:$F=$I$7))
/IF($I$8="総計",1,$J478/10)
),0)</f>
        <v/>
      </c>
      <c r="P478" s="58" t="str" cm="1">
        <f t="array" ref="P478">IFERROR(
IF(OR(P$11="",$H478=""),"",
SUMIFS(収穫記録!$P:$P,収穫記録!$D:$D,P$11,収穫記録!$I:$I,$I$5,収穫記録!$J:$J,$I$6,収穫記録!$F:$F,$H478,収穫記録!$B:$B,"&gt;="&amp;$I$3,収穫記録!$B:$B,"&lt;="&amp;$I$4)
/_xlfn.UNIQUE(_xlfn._xlws.FILTER($G:$G,$F:$F=$I$7))
/IF($I$8="総計",1,$J478/10)
),0)</f>
        <v/>
      </c>
      <c r="Q478" s="58" t="str" cm="1">
        <f t="array" ref="Q478">IFERROR(
IF(OR(Q$11="",$H478=""),"",
SUMIFS(収穫記録!$P:$P,収穫記録!$D:$D,Q$11,収穫記録!$I:$I,$I$5,収穫記録!$J:$J,$I$6,収穫記録!$F:$F,$H478,収穫記録!$B:$B,"&gt;="&amp;$I$3,収穫記録!$B:$B,"&lt;="&amp;$I$4)
/_xlfn.UNIQUE(_xlfn._xlws.FILTER($G:$G,$F:$F=$I$7))
/IF($I$8="総計",1,$J478/10)
),0)</f>
        <v/>
      </c>
      <c r="R478" s="58" t="str" cm="1">
        <f t="array" ref="R478">IFERROR(
IF(OR(R$11="",$H478=""),"",
SUMIFS(収穫記録!$P:$P,収穫記録!$D:$D,R$11,収穫記録!$I:$I,$I$5,収穫記録!$J:$J,$I$6,収穫記録!$F:$F,$H478,収穫記録!$B:$B,"&gt;="&amp;$I$3,収穫記録!$B:$B,"&lt;="&amp;$I$4)
/_xlfn.UNIQUE(_xlfn._xlws.FILTER($G:$G,$F:$F=$I$7))
/IF($I$8="総計",1,$J478/10)
),0)</f>
        <v/>
      </c>
      <c r="S478" s="58" t="str" cm="1">
        <f t="array" ref="S478">IFERROR(
IF(OR(S$11="",$H478=""),"",
SUMIFS(収穫記録!$P:$P,収穫記録!$D:$D,S$11,収穫記録!$I:$I,$I$5,収穫記録!$J:$J,$I$6,収穫記録!$F:$F,$H478,収穫記録!$B:$B,"&gt;="&amp;$I$3,収穫記録!$B:$B,"&lt;="&amp;$I$4)
/_xlfn.UNIQUE(_xlfn._xlws.FILTER($G:$G,$F:$F=$I$7))
/IF($I$8="総計",1,$J478/10)
),0)</f>
        <v/>
      </c>
      <c r="T478" s="58" t="str" cm="1">
        <f t="array" ref="T478">IFERROR(
IF(OR(T$11="",$H478=""),"",
SUMIFS(収穫記録!$P:$P,収穫記録!$D:$D,T$11,収穫記録!$I:$I,$I$5,収穫記録!$J:$J,$I$6,収穫記録!$F:$F,$H478,収穫記録!$B:$B,"&gt;="&amp;$I$3,収穫記録!$B:$B,"&lt;="&amp;$I$4)
/_xlfn.UNIQUE(_xlfn._xlws.FILTER($G:$G,$F:$F=$I$7))
/IF($I$8="総計",1,$J478/10)
),0)</f>
        <v/>
      </c>
      <c r="U478" s="58" t="str" cm="1">
        <f t="array" ref="U478">IFERROR(
IF(OR(U$11="",$H478=""),"",
SUMIFS(収穫記録!$P:$P,収穫記録!$D:$D,U$11,収穫記録!$I:$I,$I$5,収穫記録!$J:$J,$I$6,収穫記録!$F:$F,$H478,収穫記録!$B:$B,"&gt;="&amp;$I$3,収穫記録!$B:$B,"&lt;="&amp;$I$4)
/_xlfn.UNIQUE(_xlfn._xlws.FILTER($G:$G,$F:$F=$I$7))
/IF($I$8="総計",1,$J478/10)
),0)</f>
        <v/>
      </c>
      <c r="V478" s="58" t="str" cm="1">
        <f t="array" ref="V478">IFERROR(
IF(OR(V$11="",$H478=""),"",
SUMIFS(収穫記録!$P:$P,収穫記録!$D:$D,V$11,収穫記録!$I:$I,$I$5,収穫記録!$J:$J,$I$6,収穫記録!$F:$F,$H478,収穫記録!$B:$B,"&gt;="&amp;$I$3,収穫記録!$B:$B,"&lt;="&amp;$I$4)
/_xlfn.UNIQUE(_xlfn._xlws.FILTER($G:$G,$F:$F=$I$7))
/IF($I$8="総計",1,$J478/10)
),0)</f>
        <v/>
      </c>
      <c r="W478" s="58" t="str" cm="1">
        <f t="array" ref="W478">IFERROR(
IF(OR(W$11="",$H478=""),"",
SUMIFS(収穫記録!$P:$P,収穫記録!$D:$D,W$11,収穫記録!$I:$I,$I$5,収穫記録!$J:$J,$I$6,収穫記録!$F:$F,$H478,収穫記録!$B:$B,"&gt;="&amp;$I$3,収穫記録!$B:$B,"&lt;="&amp;$I$4)
/_xlfn.UNIQUE(_xlfn._xlws.FILTER($G:$G,$F:$F=$I$7))
/IF($I$8="総計",1,$J478/10)
),0)</f>
        <v/>
      </c>
    </row>
    <row r="479" spans="8:23">
      <c r="H479" s="27"/>
      <c r="I479" s="30"/>
      <c r="J479" s="57"/>
      <c r="K479" s="46" t="str">
        <f t="shared" si="7"/>
        <v/>
      </c>
      <c r="L479" s="47" cm="1">
        <f t="array" ref="L479">IFERROR(
IF(OR(L$11="",$H479=""),"",
SUMIFS(収穫記録!$P:$P,収穫記録!$D:$D,L$11,収穫記録!$I:$I,$I$5,収穫記録!$J:$J,$I$6,収穫記録!$F:$F,$H479,収穫記録!$B:$B,"&gt;="&amp;$I$3,収穫記録!$B:$B,"&lt;="&amp;$I$4)
/_xlfn.UNIQUE(_xlfn._xlws.FILTER($G:$G,$F:$F=$I$7))
/IF($I$8="総計",1,$J479/10)
),0)</f>
        <v>0</v>
      </c>
      <c r="M479" s="58" t="str" cm="1">
        <f t="array" ref="M479">IFERROR(
IF(OR(M$11="",$H479=""),"",
SUMIFS(収穫記録!$P:$P,収穫記録!$D:$D,M$11,収穫記録!$I:$I,$I$5,収穫記録!$J:$J,$I$6,収穫記録!$F:$F,$H479,収穫記録!$B:$B,"&gt;="&amp;$I$3,収穫記録!$B:$B,"&lt;="&amp;$I$4)
/_xlfn.UNIQUE(_xlfn._xlws.FILTER($G:$G,$F:$F=$I$7))
/IF($I$8="総計",1,$J479/10)
),0)</f>
        <v/>
      </c>
      <c r="N479" s="58" t="str" cm="1">
        <f t="array" ref="N479">IFERROR(
IF(OR(N$11="",$H479=""),"",
SUMIFS(収穫記録!$P:$P,収穫記録!$D:$D,N$11,収穫記録!$I:$I,$I$5,収穫記録!$J:$J,$I$6,収穫記録!$F:$F,$H479,収穫記録!$B:$B,"&gt;="&amp;$I$3,収穫記録!$B:$B,"&lt;="&amp;$I$4)
/_xlfn.UNIQUE(_xlfn._xlws.FILTER($G:$G,$F:$F=$I$7))
/IF($I$8="総計",1,$J479/10)
),0)</f>
        <v/>
      </c>
      <c r="O479" s="58" t="str" cm="1">
        <f t="array" ref="O479">IFERROR(
IF(OR(O$11="",$H479=""),"",
SUMIFS(収穫記録!$P:$P,収穫記録!$D:$D,O$11,収穫記録!$I:$I,$I$5,収穫記録!$J:$J,$I$6,収穫記録!$F:$F,$H479,収穫記録!$B:$B,"&gt;="&amp;$I$3,収穫記録!$B:$B,"&lt;="&amp;$I$4)
/_xlfn.UNIQUE(_xlfn._xlws.FILTER($G:$G,$F:$F=$I$7))
/IF($I$8="総計",1,$J479/10)
),0)</f>
        <v/>
      </c>
      <c r="P479" s="58" t="str" cm="1">
        <f t="array" ref="P479">IFERROR(
IF(OR(P$11="",$H479=""),"",
SUMIFS(収穫記録!$P:$P,収穫記録!$D:$D,P$11,収穫記録!$I:$I,$I$5,収穫記録!$J:$J,$I$6,収穫記録!$F:$F,$H479,収穫記録!$B:$B,"&gt;="&amp;$I$3,収穫記録!$B:$B,"&lt;="&amp;$I$4)
/_xlfn.UNIQUE(_xlfn._xlws.FILTER($G:$G,$F:$F=$I$7))
/IF($I$8="総計",1,$J479/10)
),0)</f>
        <v/>
      </c>
      <c r="Q479" s="58" t="str" cm="1">
        <f t="array" ref="Q479">IFERROR(
IF(OR(Q$11="",$H479=""),"",
SUMIFS(収穫記録!$P:$P,収穫記録!$D:$D,Q$11,収穫記録!$I:$I,$I$5,収穫記録!$J:$J,$I$6,収穫記録!$F:$F,$H479,収穫記録!$B:$B,"&gt;="&amp;$I$3,収穫記録!$B:$B,"&lt;="&amp;$I$4)
/_xlfn.UNIQUE(_xlfn._xlws.FILTER($G:$G,$F:$F=$I$7))
/IF($I$8="総計",1,$J479/10)
),0)</f>
        <v/>
      </c>
      <c r="R479" s="58" t="str" cm="1">
        <f t="array" ref="R479">IFERROR(
IF(OR(R$11="",$H479=""),"",
SUMIFS(収穫記録!$P:$P,収穫記録!$D:$D,R$11,収穫記録!$I:$I,$I$5,収穫記録!$J:$J,$I$6,収穫記録!$F:$F,$H479,収穫記録!$B:$B,"&gt;="&amp;$I$3,収穫記録!$B:$B,"&lt;="&amp;$I$4)
/_xlfn.UNIQUE(_xlfn._xlws.FILTER($G:$G,$F:$F=$I$7))
/IF($I$8="総計",1,$J479/10)
),0)</f>
        <v/>
      </c>
      <c r="S479" s="58" t="str" cm="1">
        <f t="array" ref="S479">IFERROR(
IF(OR(S$11="",$H479=""),"",
SUMIFS(収穫記録!$P:$P,収穫記録!$D:$D,S$11,収穫記録!$I:$I,$I$5,収穫記録!$J:$J,$I$6,収穫記録!$F:$F,$H479,収穫記録!$B:$B,"&gt;="&amp;$I$3,収穫記録!$B:$B,"&lt;="&amp;$I$4)
/_xlfn.UNIQUE(_xlfn._xlws.FILTER($G:$G,$F:$F=$I$7))
/IF($I$8="総計",1,$J479/10)
),0)</f>
        <v/>
      </c>
      <c r="T479" s="58" t="str" cm="1">
        <f t="array" ref="T479">IFERROR(
IF(OR(T$11="",$H479=""),"",
SUMIFS(収穫記録!$P:$P,収穫記録!$D:$D,T$11,収穫記録!$I:$I,$I$5,収穫記録!$J:$J,$I$6,収穫記録!$F:$F,$H479,収穫記録!$B:$B,"&gt;="&amp;$I$3,収穫記録!$B:$B,"&lt;="&amp;$I$4)
/_xlfn.UNIQUE(_xlfn._xlws.FILTER($G:$G,$F:$F=$I$7))
/IF($I$8="総計",1,$J479/10)
),0)</f>
        <v/>
      </c>
      <c r="U479" s="58" t="str" cm="1">
        <f t="array" ref="U479">IFERROR(
IF(OR(U$11="",$H479=""),"",
SUMIFS(収穫記録!$P:$P,収穫記録!$D:$D,U$11,収穫記録!$I:$I,$I$5,収穫記録!$J:$J,$I$6,収穫記録!$F:$F,$H479,収穫記録!$B:$B,"&gt;="&amp;$I$3,収穫記録!$B:$B,"&lt;="&amp;$I$4)
/_xlfn.UNIQUE(_xlfn._xlws.FILTER($G:$G,$F:$F=$I$7))
/IF($I$8="総計",1,$J479/10)
),0)</f>
        <v/>
      </c>
      <c r="V479" s="58" t="str" cm="1">
        <f t="array" ref="V479">IFERROR(
IF(OR(V$11="",$H479=""),"",
SUMIFS(収穫記録!$P:$P,収穫記録!$D:$D,V$11,収穫記録!$I:$I,$I$5,収穫記録!$J:$J,$I$6,収穫記録!$F:$F,$H479,収穫記録!$B:$B,"&gt;="&amp;$I$3,収穫記録!$B:$B,"&lt;="&amp;$I$4)
/_xlfn.UNIQUE(_xlfn._xlws.FILTER($G:$G,$F:$F=$I$7))
/IF($I$8="総計",1,$J479/10)
),0)</f>
        <v/>
      </c>
      <c r="W479" s="58" t="str" cm="1">
        <f t="array" ref="W479">IFERROR(
IF(OR(W$11="",$H479=""),"",
SUMIFS(収穫記録!$P:$P,収穫記録!$D:$D,W$11,収穫記録!$I:$I,$I$5,収穫記録!$J:$J,$I$6,収穫記録!$F:$F,$H479,収穫記録!$B:$B,"&gt;="&amp;$I$3,収穫記録!$B:$B,"&lt;="&amp;$I$4)
/_xlfn.UNIQUE(_xlfn._xlws.FILTER($G:$G,$F:$F=$I$7))
/IF($I$8="総計",1,$J479/10)
),0)</f>
        <v/>
      </c>
    </row>
    <row r="480" spans="8:23">
      <c r="H480" s="27"/>
      <c r="I480" s="30"/>
      <c r="J480" s="57"/>
      <c r="K480" s="46" t="str">
        <f t="shared" si="7"/>
        <v/>
      </c>
      <c r="L480" s="47" cm="1">
        <f t="array" ref="L480">IFERROR(
IF(OR(L$11="",$H480=""),"",
SUMIFS(収穫記録!$P:$P,収穫記録!$D:$D,L$11,収穫記録!$I:$I,$I$5,収穫記録!$J:$J,$I$6,収穫記録!$F:$F,$H480,収穫記録!$B:$B,"&gt;="&amp;$I$3,収穫記録!$B:$B,"&lt;="&amp;$I$4)
/_xlfn.UNIQUE(_xlfn._xlws.FILTER($G:$G,$F:$F=$I$7))
/IF($I$8="総計",1,$J480/10)
),0)</f>
        <v>0</v>
      </c>
      <c r="M480" s="58" t="str" cm="1">
        <f t="array" ref="M480">IFERROR(
IF(OR(M$11="",$H480=""),"",
SUMIFS(収穫記録!$P:$P,収穫記録!$D:$D,M$11,収穫記録!$I:$I,$I$5,収穫記録!$J:$J,$I$6,収穫記録!$F:$F,$H480,収穫記録!$B:$B,"&gt;="&amp;$I$3,収穫記録!$B:$B,"&lt;="&amp;$I$4)
/_xlfn.UNIQUE(_xlfn._xlws.FILTER($G:$G,$F:$F=$I$7))
/IF($I$8="総計",1,$J480/10)
),0)</f>
        <v/>
      </c>
      <c r="N480" s="58" t="str" cm="1">
        <f t="array" ref="N480">IFERROR(
IF(OR(N$11="",$H480=""),"",
SUMIFS(収穫記録!$P:$P,収穫記録!$D:$D,N$11,収穫記録!$I:$I,$I$5,収穫記録!$J:$J,$I$6,収穫記録!$F:$F,$H480,収穫記録!$B:$B,"&gt;="&amp;$I$3,収穫記録!$B:$B,"&lt;="&amp;$I$4)
/_xlfn.UNIQUE(_xlfn._xlws.FILTER($G:$G,$F:$F=$I$7))
/IF($I$8="総計",1,$J480/10)
),0)</f>
        <v/>
      </c>
      <c r="O480" s="58" t="str" cm="1">
        <f t="array" ref="O480">IFERROR(
IF(OR(O$11="",$H480=""),"",
SUMIFS(収穫記録!$P:$P,収穫記録!$D:$D,O$11,収穫記録!$I:$I,$I$5,収穫記録!$J:$J,$I$6,収穫記録!$F:$F,$H480,収穫記録!$B:$B,"&gt;="&amp;$I$3,収穫記録!$B:$B,"&lt;="&amp;$I$4)
/_xlfn.UNIQUE(_xlfn._xlws.FILTER($G:$G,$F:$F=$I$7))
/IF($I$8="総計",1,$J480/10)
),0)</f>
        <v/>
      </c>
      <c r="P480" s="58" t="str" cm="1">
        <f t="array" ref="P480">IFERROR(
IF(OR(P$11="",$H480=""),"",
SUMIFS(収穫記録!$P:$P,収穫記録!$D:$D,P$11,収穫記録!$I:$I,$I$5,収穫記録!$J:$J,$I$6,収穫記録!$F:$F,$H480,収穫記録!$B:$B,"&gt;="&amp;$I$3,収穫記録!$B:$B,"&lt;="&amp;$I$4)
/_xlfn.UNIQUE(_xlfn._xlws.FILTER($G:$G,$F:$F=$I$7))
/IF($I$8="総計",1,$J480/10)
),0)</f>
        <v/>
      </c>
      <c r="Q480" s="58" t="str" cm="1">
        <f t="array" ref="Q480">IFERROR(
IF(OR(Q$11="",$H480=""),"",
SUMIFS(収穫記録!$P:$P,収穫記録!$D:$D,Q$11,収穫記録!$I:$I,$I$5,収穫記録!$J:$J,$I$6,収穫記録!$F:$F,$H480,収穫記録!$B:$B,"&gt;="&amp;$I$3,収穫記録!$B:$B,"&lt;="&amp;$I$4)
/_xlfn.UNIQUE(_xlfn._xlws.FILTER($G:$G,$F:$F=$I$7))
/IF($I$8="総計",1,$J480/10)
),0)</f>
        <v/>
      </c>
      <c r="R480" s="58" t="str" cm="1">
        <f t="array" ref="R480">IFERROR(
IF(OR(R$11="",$H480=""),"",
SUMIFS(収穫記録!$P:$P,収穫記録!$D:$D,R$11,収穫記録!$I:$I,$I$5,収穫記録!$J:$J,$I$6,収穫記録!$F:$F,$H480,収穫記録!$B:$B,"&gt;="&amp;$I$3,収穫記録!$B:$B,"&lt;="&amp;$I$4)
/_xlfn.UNIQUE(_xlfn._xlws.FILTER($G:$G,$F:$F=$I$7))
/IF($I$8="総計",1,$J480/10)
),0)</f>
        <v/>
      </c>
      <c r="S480" s="58" t="str" cm="1">
        <f t="array" ref="S480">IFERROR(
IF(OR(S$11="",$H480=""),"",
SUMIFS(収穫記録!$P:$P,収穫記録!$D:$D,S$11,収穫記録!$I:$I,$I$5,収穫記録!$J:$J,$I$6,収穫記録!$F:$F,$H480,収穫記録!$B:$B,"&gt;="&amp;$I$3,収穫記録!$B:$B,"&lt;="&amp;$I$4)
/_xlfn.UNIQUE(_xlfn._xlws.FILTER($G:$G,$F:$F=$I$7))
/IF($I$8="総計",1,$J480/10)
),0)</f>
        <v/>
      </c>
      <c r="T480" s="58" t="str" cm="1">
        <f t="array" ref="T480">IFERROR(
IF(OR(T$11="",$H480=""),"",
SUMIFS(収穫記録!$P:$P,収穫記録!$D:$D,T$11,収穫記録!$I:$I,$I$5,収穫記録!$J:$J,$I$6,収穫記録!$F:$F,$H480,収穫記録!$B:$B,"&gt;="&amp;$I$3,収穫記録!$B:$B,"&lt;="&amp;$I$4)
/_xlfn.UNIQUE(_xlfn._xlws.FILTER($G:$G,$F:$F=$I$7))
/IF($I$8="総計",1,$J480/10)
),0)</f>
        <v/>
      </c>
      <c r="U480" s="58" t="str" cm="1">
        <f t="array" ref="U480">IFERROR(
IF(OR(U$11="",$H480=""),"",
SUMIFS(収穫記録!$P:$P,収穫記録!$D:$D,U$11,収穫記録!$I:$I,$I$5,収穫記録!$J:$J,$I$6,収穫記録!$F:$F,$H480,収穫記録!$B:$B,"&gt;="&amp;$I$3,収穫記録!$B:$B,"&lt;="&amp;$I$4)
/_xlfn.UNIQUE(_xlfn._xlws.FILTER($G:$G,$F:$F=$I$7))
/IF($I$8="総計",1,$J480/10)
),0)</f>
        <v/>
      </c>
      <c r="V480" s="58" t="str" cm="1">
        <f t="array" ref="V480">IFERROR(
IF(OR(V$11="",$H480=""),"",
SUMIFS(収穫記録!$P:$P,収穫記録!$D:$D,V$11,収穫記録!$I:$I,$I$5,収穫記録!$J:$J,$I$6,収穫記録!$F:$F,$H480,収穫記録!$B:$B,"&gt;="&amp;$I$3,収穫記録!$B:$B,"&lt;="&amp;$I$4)
/_xlfn.UNIQUE(_xlfn._xlws.FILTER($G:$G,$F:$F=$I$7))
/IF($I$8="総計",1,$J480/10)
),0)</f>
        <v/>
      </c>
      <c r="W480" s="58" t="str" cm="1">
        <f t="array" ref="W480">IFERROR(
IF(OR(W$11="",$H480=""),"",
SUMIFS(収穫記録!$P:$P,収穫記録!$D:$D,W$11,収穫記録!$I:$I,$I$5,収穫記録!$J:$J,$I$6,収穫記録!$F:$F,$H480,収穫記録!$B:$B,"&gt;="&amp;$I$3,収穫記録!$B:$B,"&lt;="&amp;$I$4)
/_xlfn.UNIQUE(_xlfn._xlws.FILTER($G:$G,$F:$F=$I$7))
/IF($I$8="総計",1,$J480/10)
),0)</f>
        <v/>
      </c>
    </row>
    <row r="481" spans="8:23">
      <c r="H481" s="27"/>
      <c r="I481" s="30"/>
      <c r="J481" s="57"/>
      <c r="K481" s="46" t="str">
        <f t="shared" si="7"/>
        <v/>
      </c>
      <c r="L481" s="47" cm="1">
        <f t="array" ref="L481">IFERROR(
IF(OR(L$11="",$H481=""),"",
SUMIFS(収穫記録!$P:$P,収穫記録!$D:$D,L$11,収穫記録!$I:$I,$I$5,収穫記録!$J:$J,$I$6,収穫記録!$F:$F,$H481,収穫記録!$B:$B,"&gt;="&amp;$I$3,収穫記録!$B:$B,"&lt;="&amp;$I$4)
/_xlfn.UNIQUE(_xlfn._xlws.FILTER($G:$G,$F:$F=$I$7))
/IF($I$8="総計",1,$J481/10)
),0)</f>
        <v>0</v>
      </c>
      <c r="M481" s="58" t="str" cm="1">
        <f t="array" ref="M481">IFERROR(
IF(OR(M$11="",$H481=""),"",
SUMIFS(収穫記録!$P:$P,収穫記録!$D:$D,M$11,収穫記録!$I:$I,$I$5,収穫記録!$J:$J,$I$6,収穫記録!$F:$F,$H481,収穫記録!$B:$B,"&gt;="&amp;$I$3,収穫記録!$B:$B,"&lt;="&amp;$I$4)
/_xlfn.UNIQUE(_xlfn._xlws.FILTER($G:$G,$F:$F=$I$7))
/IF($I$8="総計",1,$J481/10)
),0)</f>
        <v/>
      </c>
      <c r="N481" s="58" t="str" cm="1">
        <f t="array" ref="N481">IFERROR(
IF(OR(N$11="",$H481=""),"",
SUMIFS(収穫記録!$P:$P,収穫記録!$D:$D,N$11,収穫記録!$I:$I,$I$5,収穫記録!$J:$J,$I$6,収穫記録!$F:$F,$H481,収穫記録!$B:$B,"&gt;="&amp;$I$3,収穫記録!$B:$B,"&lt;="&amp;$I$4)
/_xlfn.UNIQUE(_xlfn._xlws.FILTER($G:$G,$F:$F=$I$7))
/IF($I$8="総計",1,$J481/10)
),0)</f>
        <v/>
      </c>
      <c r="O481" s="58" t="str" cm="1">
        <f t="array" ref="O481">IFERROR(
IF(OR(O$11="",$H481=""),"",
SUMIFS(収穫記録!$P:$P,収穫記録!$D:$D,O$11,収穫記録!$I:$I,$I$5,収穫記録!$J:$J,$I$6,収穫記録!$F:$F,$H481,収穫記録!$B:$B,"&gt;="&amp;$I$3,収穫記録!$B:$B,"&lt;="&amp;$I$4)
/_xlfn.UNIQUE(_xlfn._xlws.FILTER($G:$G,$F:$F=$I$7))
/IF($I$8="総計",1,$J481/10)
),0)</f>
        <v/>
      </c>
      <c r="P481" s="58" t="str" cm="1">
        <f t="array" ref="P481">IFERROR(
IF(OR(P$11="",$H481=""),"",
SUMIFS(収穫記録!$P:$P,収穫記録!$D:$D,P$11,収穫記録!$I:$I,$I$5,収穫記録!$J:$J,$I$6,収穫記録!$F:$F,$H481,収穫記録!$B:$B,"&gt;="&amp;$I$3,収穫記録!$B:$B,"&lt;="&amp;$I$4)
/_xlfn.UNIQUE(_xlfn._xlws.FILTER($G:$G,$F:$F=$I$7))
/IF($I$8="総計",1,$J481/10)
),0)</f>
        <v/>
      </c>
      <c r="Q481" s="58" t="str" cm="1">
        <f t="array" ref="Q481">IFERROR(
IF(OR(Q$11="",$H481=""),"",
SUMIFS(収穫記録!$P:$P,収穫記録!$D:$D,Q$11,収穫記録!$I:$I,$I$5,収穫記録!$J:$J,$I$6,収穫記録!$F:$F,$H481,収穫記録!$B:$B,"&gt;="&amp;$I$3,収穫記録!$B:$B,"&lt;="&amp;$I$4)
/_xlfn.UNIQUE(_xlfn._xlws.FILTER($G:$G,$F:$F=$I$7))
/IF($I$8="総計",1,$J481/10)
),0)</f>
        <v/>
      </c>
      <c r="R481" s="58" t="str" cm="1">
        <f t="array" ref="R481">IFERROR(
IF(OR(R$11="",$H481=""),"",
SUMIFS(収穫記録!$P:$P,収穫記録!$D:$D,R$11,収穫記録!$I:$I,$I$5,収穫記録!$J:$J,$I$6,収穫記録!$F:$F,$H481,収穫記録!$B:$B,"&gt;="&amp;$I$3,収穫記録!$B:$B,"&lt;="&amp;$I$4)
/_xlfn.UNIQUE(_xlfn._xlws.FILTER($G:$G,$F:$F=$I$7))
/IF($I$8="総計",1,$J481/10)
),0)</f>
        <v/>
      </c>
      <c r="S481" s="58" t="str" cm="1">
        <f t="array" ref="S481">IFERROR(
IF(OR(S$11="",$H481=""),"",
SUMIFS(収穫記録!$P:$P,収穫記録!$D:$D,S$11,収穫記録!$I:$I,$I$5,収穫記録!$J:$J,$I$6,収穫記録!$F:$F,$H481,収穫記録!$B:$B,"&gt;="&amp;$I$3,収穫記録!$B:$B,"&lt;="&amp;$I$4)
/_xlfn.UNIQUE(_xlfn._xlws.FILTER($G:$G,$F:$F=$I$7))
/IF($I$8="総計",1,$J481/10)
),0)</f>
        <v/>
      </c>
      <c r="T481" s="58" t="str" cm="1">
        <f t="array" ref="T481">IFERROR(
IF(OR(T$11="",$H481=""),"",
SUMIFS(収穫記録!$P:$P,収穫記録!$D:$D,T$11,収穫記録!$I:$I,$I$5,収穫記録!$J:$J,$I$6,収穫記録!$F:$F,$H481,収穫記録!$B:$B,"&gt;="&amp;$I$3,収穫記録!$B:$B,"&lt;="&amp;$I$4)
/_xlfn.UNIQUE(_xlfn._xlws.FILTER($G:$G,$F:$F=$I$7))
/IF($I$8="総計",1,$J481/10)
),0)</f>
        <v/>
      </c>
      <c r="U481" s="58" t="str" cm="1">
        <f t="array" ref="U481">IFERROR(
IF(OR(U$11="",$H481=""),"",
SUMIFS(収穫記録!$P:$P,収穫記録!$D:$D,U$11,収穫記録!$I:$I,$I$5,収穫記録!$J:$J,$I$6,収穫記録!$F:$F,$H481,収穫記録!$B:$B,"&gt;="&amp;$I$3,収穫記録!$B:$B,"&lt;="&amp;$I$4)
/_xlfn.UNIQUE(_xlfn._xlws.FILTER($G:$G,$F:$F=$I$7))
/IF($I$8="総計",1,$J481/10)
),0)</f>
        <v/>
      </c>
      <c r="V481" s="58" t="str" cm="1">
        <f t="array" ref="V481">IFERROR(
IF(OR(V$11="",$H481=""),"",
SUMIFS(収穫記録!$P:$P,収穫記録!$D:$D,V$11,収穫記録!$I:$I,$I$5,収穫記録!$J:$J,$I$6,収穫記録!$F:$F,$H481,収穫記録!$B:$B,"&gt;="&amp;$I$3,収穫記録!$B:$B,"&lt;="&amp;$I$4)
/_xlfn.UNIQUE(_xlfn._xlws.FILTER($G:$G,$F:$F=$I$7))
/IF($I$8="総計",1,$J481/10)
),0)</f>
        <v/>
      </c>
      <c r="W481" s="58" t="str" cm="1">
        <f t="array" ref="W481">IFERROR(
IF(OR(W$11="",$H481=""),"",
SUMIFS(収穫記録!$P:$P,収穫記録!$D:$D,W$11,収穫記録!$I:$I,$I$5,収穫記録!$J:$J,$I$6,収穫記録!$F:$F,$H481,収穫記録!$B:$B,"&gt;="&amp;$I$3,収穫記録!$B:$B,"&lt;="&amp;$I$4)
/_xlfn.UNIQUE(_xlfn._xlws.FILTER($G:$G,$F:$F=$I$7))
/IF($I$8="総計",1,$J481/10)
),0)</f>
        <v/>
      </c>
    </row>
    <row r="482" spans="8:23">
      <c r="H482" s="27"/>
      <c r="I482" s="30"/>
      <c r="J482" s="57"/>
      <c r="K482" s="46" t="str">
        <f t="shared" si="7"/>
        <v/>
      </c>
      <c r="L482" s="47" cm="1">
        <f t="array" ref="L482">IFERROR(
IF(OR(L$11="",$H482=""),"",
SUMIFS(収穫記録!$P:$P,収穫記録!$D:$D,L$11,収穫記録!$I:$I,$I$5,収穫記録!$J:$J,$I$6,収穫記録!$F:$F,$H482,収穫記録!$B:$B,"&gt;="&amp;$I$3,収穫記録!$B:$B,"&lt;="&amp;$I$4)
/_xlfn.UNIQUE(_xlfn._xlws.FILTER($G:$G,$F:$F=$I$7))
/IF($I$8="総計",1,$J482/10)
),0)</f>
        <v>0</v>
      </c>
      <c r="M482" s="58" t="str" cm="1">
        <f t="array" ref="M482">IFERROR(
IF(OR(M$11="",$H482=""),"",
SUMIFS(収穫記録!$P:$P,収穫記録!$D:$D,M$11,収穫記録!$I:$I,$I$5,収穫記録!$J:$J,$I$6,収穫記録!$F:$F,$H482,収穫記録!$B:$B,"&gt;="&amp;$I$3,収穫記録!$B:$B,"&lt;="&amp;$I$4)
/_xlfn.UNIQUE(_xlfn._xlws.FILTER($G:$G,$F:$F=$I$7))
/IF($I$8="総計",1,$J482/10)
),0)</f>
        <v/>
      </c>
      <c r="N482" s="58" t="str" cm="1">
        <f t="array" ref="N482">IFERROR(
IF(OR(N$11="",$H482=""),"",
SUMIFS(収穫記録!$P:$P,収穫記録!$D:$D,N$11,収穫記録!$I:$I,$I$5,収穫記録!$J:$J,$I$6,収穫記録!$F:$F,$H482,収穫記録!$B:$B,"&gt;="&amp;$I$3,収穫記録!$B:$B,"&lt;="&amp;$I$4)
/_xlfn.UNIQUE(_xlfn._xlws.FILTER($G:$G,$F:$F=$I$7))
/IF($I$8="総計",1,$J482/10)
),0)</f>
        <v/>
      </c>
      <c r="O482" s="58" t="str" cm="1">
        <f t="array" ref="O482">IFERROR(
IF(OR(O$11="",$H482=""),"",
SUMIFS(収穫記録!$P:$P,収穫記録!$D:$D,O$11,収穫記録!$I:$I,$I$5,収穫記録!$J:$J,$I$6,収穫記録!$F:$F,$H482,収穫記録!$B:$B,"&gt;="&amp;$I$3,収穫記録!$B:$B,"&lt;="&amp;$I$4)
/_xlfn.UNIQUE(_xlfn._xlws.FILTER($G:$G,$F:$F=$I$7))
/IF($I$8="総計",1,$J482/10)
),0)</f>
        <v/>
      </c>
      <c r="P482" s="58" t="str" cm="1">
        <f t="array" ref="P482">IFERROR(
IF(OR(P$11="",$H482=""),"",
SUMIFS(収穫記録!$P:$P,収穫記録!$D:$D,P$11,収穫記録!$I:$I,$I$5,収穫記録!$J:$J,$I$6,収穫記録!$F:$F,$H482,収穫記録!$B:$B,"&gt;="&amp;$I$3,収穫記録!$B:$B,"&lt;="&amp;$I$4)
/_xlfn.UNIQUE(_xlfn._xlws.FILTER($G:$G,$F:$F=$I$7))
/IF($I$8="総計",1,$J482/10)
),0)</f>
        <v/>
      </c>
      <c r="Q482" s="58" t="str" cm="1">
        <f t="array" ref="Q482">IFERROR(
IF(OR(Q$11="",$H482=""),"",
SUMIFS(収穫記録!$P:$P,収穫記録!$D:$D,Q$11,収穫記録!$I:$I,$I$5,収穫記録!$J:$J,$I$6,収穫記録!$F:$F,$H482,収穫記録!$B:$B,"&gt;="&amp;$I$3,収穫記録!$B:$B,"&lt;="&amp;$I$4)
/_xlfn.UNIQUE(_xlfn._xlws.FILTER($G:$G,$F:$F=$I$7))
/IF($I$8="総計",1,$J482/10)
),0)</f>
        <v/>
      </c>
      <c r="R482" s="58" t="str" cm="1">
        <f t="array" ref="R482">IFERROR(
IF(OR(R$11="",$H482=""),"",
SUMIFS(収穫記録!$P:$P,収穫記録!$D:$D,R$11,収穫記録!$I:$I,$I$5,収穫記録!$J:$J,$I$6,収穫記録!$F:$F,$H482,収穫記録!$B:$B,"&gt;="&amp;$I$3,収穫記録!$B:$B,"&lt;="&amp;$I$4)
/_xlfn.UNIQUE(_xlfn._xlws.FILTER($G:$G,$F:$F=$I$7))
/IF($I$8="総計",1,$J482/10)
),0)</f>
        <v/>
      </c>
      <c r="S482" s="58" t="str" cm="1">
        <f t="array" ref="S482">IFERROR(
IF(OR(S$11="",$H482=""),"",
SUMIFS(収穫記録!$P:$P,収穫記録!$D:$D,S$11,収穫記録!$I:$I,$I$5,収穫記録!$J:$J,$I$6,収穫記録!$F:$F,$H482,収穫記録!$B:$B,"&gt;="&amp;$I$3,収穫記録!$B:$B,"&lt;="&amp;$I$4)
/_xlfn.UNIQUE(_xlfn._xlws.FILTER($G:$G,$F:$F=$I$7))
/IF($I$8="総計",1,$J482/10)
),0)</f>
        <v/>
      </c>
      <c r="T482" s="58" t="str" cm="1">
        <f t="array" ref="T482">IFERROR(
IF(OR(T$11="",$H482=""),"",
SUMIFS(収穫記録!$P:$P,収穫記録!$D:$D,T$11,収穫記録!$I:$I,$I$5,収穫記録!$J:$J,$I$6,収穫記録!$F:$F,$H482,収穫記録!$B:$B,"&gt;="&amp;$I$3,収穫記録!$B:$B,"&lt;="&amp;$I$4)
/_xlfn.UNIQUE(_xlfn._xlws.FILTER($G:$G,$F:$F=$I$7))
/IF($I$8="総計",1,$J482/10)
),0)</f>
        <v/>
      </c>
      <c r="U482" s="58" t="str" cm="1">
        <f t="array" ref="U482">IFERROR(
IF(OR(U$11="",$H482=""),"",
SUMIFS(収穫記録!$P:$P,収穫記録!$D:$D,U$11,収穫記録!$I:$I,$I$5,収穫記録!$J:$J,$I$6,収穫記録!$F:$F,$H482,収穫記録!$B:$B,"&gt;="&amp;$I$3,収穫記録!$B:$B,"&lt;="&amp;$I$4)
/_xlfn.UNIQUE(_xlfn._xlws.FILTER($G:$G,$F:$F=$I$7))
/IF($I$8="総計",1,$J482/10)
),0)</f>
        <v/>
      </c>
      <c r="V482" s="58" t="str" cm="1">
        <f t="array" ref="V482">IFERROR(
IF(OR(V$11="",$H482=""),"",
SUMIFS(収穫記録!$P:$P,収穫記録!$D:$D,V$11,収穫記録!$I:$I,$I$5,収穫記録!$J:$J,$I$6,収穫記録!$F:$F,$H482,収穫記録!$B:$B,"&gt;="&amp;$I$3,収穫記録!$B:$B,"&lt;="&amp;$I$4)
/_xlfn.UNIQUE(_xlfn._xlws.FILTER($G:$G,$F:$F=$I$7))
/IF($I$8="総計",1,$J482/10)
),0)</f>
        <v/>
      </c>
      <c r="W482" s="58" t="str" cm="1">
        <f t="array" ref="W482">IFERROR(
IF(OR(W$11="",$H482=""),"",
SUMIFS(収穫記録!$P:$P,収穫記録!$D:$D,W$11,収穫記録!$I:$I,$I$5,収穫記録!$J:$J,$I$6,収穫記録!$F:$F,$H482,収穫記録!$B:$B,"&gt;="&amp;$I$3,収穫記録!$B:$B,"&lt;="&amp;$I$4)
/_xlfn.UNIQUE(_xlfn._xlws.FILTER($G:$G,$F:$F=$I$7))
/IF($I$8="総計",1,$J482/10)
),0)</f>
        <v/>
      </c>
    </row>
    <row r="483" spans="8:23">
      <c r="H483" s="27"/>
      <c r="I483" s="30"/>
      <c r="J483" s="57"/>
      <c r="K483" s="46" t="str">
        <f t="shared" si="7"/>
        <v/>
      </c>
      <c r="L483" s="47" cm="1">
        <f t="array" ref="L483">IFERROR(
IF(OR(L$11="",$H483=""),"",
SUMIFS(収穫記録!$P:$P,収穫記録!$D:$D,L$11,収穫記録!$I:$I,$I$5,収穫記録!$J:$J,$I$6,収穫記録!$F:$F,$H483,収穫記録!$B:$B,"&gt;="&amp;$I$3,収穫記録!$B:$B,"&lt;="&amp;$I$4)
/_xlfn.UNIQUE(_xlfn._xlws.FILTER($G:$G,$F:$F=$I$7))
/IF($I$8="総計",1,$J483/10)
),0)</f>
        <v>0</v>
      </c>
      <c r="M483" s="58" t="str" cm="1">
        <f t="array" ref="M483">IFERROR(
IF(OR(M$11="",$H483=""),"",
SUMIFS(収穫記録!$P:$P,収穫記録!$D:$D,M$11,収穫記録!$I:$I,$I$5,収穫記録!$J:$J,$I$6,収穫記録!$F:$F,$H483,収穫記録!$B:$B,"&gt;="&amp;$I$3,収穫記録!$B:$B,"&lt;="&amp;$I$4)
/_xlfn.UNIQUE(_xlfn._xlws.FILTER($G:$G,$F:$F=$I$7))
/IF($I$8="総計",1,$J483/10)
),0)</f>
        <v/>
      </c>
      <c r="N483" s="58" t="str" cm="1">
        <f t="array" ref="N483">IFERROR(
IF(OR(N$11="",$H483=""),"",
SUMIFS(収穫記録!$P:$P,収穫記録!$D:$D,N$11,収穫記録!$I:$I,$I$5,収穫記録!$J:$J,$I$6,収穫記録!$F:$F,$H483,収穫記録!$B:$B,"&gt;="&amp;$I$3,収穫記録!$B:$B,"&lt;="&amp;$I$4)
/_xlfn.UNIQUE(_xlfn._xlws.FILTER($G:$G,$F:$F=$I$7))
/IF($I$8="総計",1,$J483/10)
),0)</f>
        <v/>
      </c>
      <c r="O483" s="58" t="str" cm="1">
        <f t="array" ref="O483">IFERROR(
IF(OR(O$11="",$H483=""),"",
SUMIFS(収穫記録!$P:$P,収穫記録!$D:$D,O$11,収穫記録!$I:$I,$I$5,収穫記録!$J:$J,$I$6,収穫記録!$F:$F,$H483,収穫記録!$B:$B,"&gt;="&amp;$I$3,収穫記録!$B:$B,"&lt;="&amp;$I$4)
/_xlfn.UNIQUE(_xlfn._xlws.FILTER($G:$G,$F:$F=$I$7))
/IF($I$8="総計",1,$J483/10)
),0)</f>
        <v/>
      </c>
      <c r="P483" s="58" t="str" cm="1">
        <f t="array" ref="P483">IFERROR(
IF(OR(P$11="",$H483=""),"",
SUMIFS(収穫記録!$P:$P,収穫記録!$D:$D,P$11,収穫記録!$I:$I,$I$5,収穫記録!$J:$J,$I$6,収穫記録!$F:$F,$H483,収穫記録!$B:$B,"&gt;="&amp;$I$3,収穫記録!$B:$B,"&lt;="&amp;$I$4)
/_xlfn.UNIQUE(_xlfn._xlws.FILTER($G:$G,$F:$F=$I$7))
/IF($I$8="総計",1,$J483/10)
),0)</f>
        <v/>
      </c>
      <c r="Q483" s="58" t="str" cm="1">
        <f t="array" ref="Q483">IFERROR(
IF(OR(Q$11="",$H483=""),"",
SUMIFS(収穫記録!$P:$P,収穫記録!$D:$D,Q$11,収穫記録!$I:$I,$I$5,収穫記録!$J:$J,$I$6,収穫記録!$F:$F,$H483,収穫記録!$B:$B,"&gt;="&amp;$I$3,収穫記録!$B:$B,"&lt;="&amp;$I$4)
/_xlfn.UNIQUE(_xlfn._xlws.FILTER($G:$G,$F:$F=$I$7))
/IF($I$8="総計",1,$J483/10)
),0)</f>
        <v/>
      </c>
      <c r="R483" s="58" t="str" cm="1">
        <f t="array" ref="R483">IFERROR(
IF(OR(R$11="",$H483=""),"",
SUMIFS(収穫記録!$P:$P,収穫記録!$D:$D,R$11,収穫記録!$I:$I,$I$5,収穫記録!$J:$J,$I$6,収穫記録!$F:$F,$H483,収穫記録!$B:$B,"&gt;="&amp;$I$3,収穫記録!$B:$B,"&lt;="&amp;$I$4)
/_xlfn.UNIQUE(_xlfn._xlws.FILTER($G:$G,$F:$F=$I$7))
/IF($I$8="総計",1,$J483/10)
),0)</f>
        <v/>
      </c>
      <c r="S483" s="58" t="str" cm="1">
        <f t="array" ref="S483">IFERROR(
IF(OR(S$11="",$H483=""),"",
SUMIFS(収穫記録!$P:$P,収穫記録!$D:$D,S$11,収穫記録!$I:$I,$I$5,収穫記録!$J:$J,$I$6,収穫記録!$F:$F,$H483,収穫記録!$B:$B,"&gt;="&amp;$I$3,収穫記録!$B:$B,"&lt;="&amp;$I$4)
/_xlfn.UNIQUE(_xlfn._xlws.FILTER($G:$G,$F:$F=$I$7))
/IF($I$8="総計",1,$J483/10)
),0)</f>
        <v/>
      </c>
      <c r="T483" s="58" t="str" cm="1">
        <f t="array" ref="T483">IFERROR(
IF(OR(T$11="",$H483=""),"",
SUMIFS(収穫記録!$P:$P,収穫記録!$D:$D,T$11,収穫記録!$I:$I,$I$5,収穫記録!$J:$J,$I$6,収穫記録!$F:$F,$H483,収穫記録!$B:$B,"&gt;="&amp;$I$3,収穫記録!$B:$B,"&lt;="&amp;$I$4)
/_xlfn.UNIQUE(_xlfn._xlws.FILTER($G:$G,$F:$F=$I$7))
/IF($I$8="総計",1,$J483/10)
),0)</f>
        <v/>
      </c>
      <c r="U483" s="58" t="str" cm="1">
        <f t="array" ref="U483">IFERROR(
IF(OR(U$11="",$H483=""),"",
SUMIFS(収穫記録!$P:$P,収穫記録!$D:$D,U$11,収穫記録!$I:$I,$I$5,収穫記録!$J:$J,$I$6,収穫記録!$F:$F,$H483,収穫記録!$B:$B,"&gt;="&amp;$I$3,収穫記録!$B:$B,"&lt;="&amp;$I$4)
/_xlfn.UNIQUE(_xlfn._xlws.FILTER($G:$G,$F:$F=$I$7))
/IF($I$8="総計",1,$J483/10)
),0)</f>
        <v/>
      </c>
      <c r="V483" s="58" t="str" cm="1">
        <f t="array" ref="V483">IFERROR(
IF(OR(V$11="",$H483=""),"",
SUMIFS(収穫記録!$P:$P,収穫記録!$D:$D,V$11,収穫記録!$I:$I,$I$5,収穫記録!$J:$J,$I$6,収穫記録!$F:$F,$H483,収穫記録!$B:$B,"&gt;="&amp;$I$3,収穫記録!$B:$B,"&lt;="&amp;$I$4)
/_xlfn.UNIQUE(_xlfn._xlws.FILTER($G:$G,$F:$F=$I$7))
/IF($I$8="総計",1,$J483/10)
),0)</f>
        <v/>
      </c>
      <c r="W483" s="58" t="str" cm="1">
        <f t="array" ref="W483">IFERROR(
IF(OR(W$11="",$H483=""),"",
SUMIFS(収穫記録!$P:$P,収穫記録!$D:$D,W$11,収穫記録!$I:$I,$I$5,収穫記録!$J:$J,$I$6,収穫記録!$F:$F,$H483,収穫記録!$B:$B,"&gt;="&amp;$I$3,収穫記録!$B:$B,"&lt;="&amp;$I$4)
/_xlfn.UNIQUE(_xlfn._xlws.FILTER($G:$G,$F:$F=$I$7))
/IF($I$8="総計",1,$J483/10)
),0)</f>
        <v/>
      </c>
    </row>
    <row r="484" spans="8:23">
      <c r="H484" s="27"/>
      <c r="I484" s="30"/>
      <c r="J484" s="57"/>
      <c r="K484" s="46" t="str">
        <f t="shared" si="7"/>
        <v/>
      </c>
      <c r="L484" s="47" cm="1">
        <f t="array" ref="L484">IFERROR(
IF(OR(L$11="",$H484=""),"",
SUMIFS(収穫記録!$P:$P,収穫記録!$D:$D,L$11,収穫記録!$I:$I,$I$5,収穫記録!$J:$J,$I$6,収穫記録!$F:$F,$H484,収穫記録!$B:$B,"&gt;="&amp;$I$3,収穫記録!$B:$B,"&lt;="&amp;$I$4)
/_xlfn.UNIQUE(_xlfn._xlws.FILTER($G:$G,$F:$F=$I$7))
/IF($I$8="総計",1,$J484/10)
),0)</f>
        <v>0</v>
      </c>
      <c r="M484" s="58" t="str" cm="1">
        <f t="array" ref="M484">IFERROR(
IF(OR(M$11="",$H484=""),"",
SUMIFS(収穫記録!$P:$P,収穫記録!$D:$D,M$11,収穫記録!$I:$I,$I$5,収穫記録!$J:$J,$I$6,収穫記録!$F:$F,$H484,収穫記録!$B:$B,"&gt;="&amp;$I$3,収穫記録!$B:$B,"&lt;="&amp;$I$4)
/_xlfn.UNIQUE(_xlfn._xlws.FILTER($G:$G,$F:$F=$I$7))
/IF($I$8="総計",1,$J484/10)
),0)</f>
        <v/>
      </c>
      <c r="N484" s="58" t="str" cm="1">
        <f t="array" ref="N484">IFERROR(
IF(OR(N$11="",$H484=""),"",
SUMIFS(収穫記録!$P:$P,収穫記録!$D:$D,N$11,収穫記録!$I:$I,$I$5,収穫記録!$J:$J,$I$6,収穫記録!$F:$F,$H484,収穫記録!$B:$B,"&gt;="&amp;$I$3,収穫記録!$B:$B,"&lt;="&amp;$I$4)
/_xlfn.UNIQUE(_xlfn._xlws.FILTER($G:$G,$F:$F=$I$7))
/IF($I$8="総計",1,$J484/10)
),0)</f>
        <v/>
      </c>
      <c r="O484" s="58" t="str" cm="1">
        <f t="array" ref="O484">IFERROR(
IF(OR(O$11="",$H484=""),"",
SUMIFS(収穫記録!$P:$P,収穫記録!$D:$D,O$11,収穫記録!$I:$I,$I$5,収穫記録!$J:$J,$I$6,収穫記録!$F:$F,$H484,収穫記録!$B:$B,"&gt;="&amp;$I$3,収穫記録!$B:$B,"&lt;="&amp;$I$4)
/_xlfn.UNIQUE(_xlfn._xlws.FILTER($G:$G,$F:$F=$I$7))
/IF($I$8="総計",1,$J484/10)
),0)</f>
        <v/>
      </c>
      <c r="P484" s="58" t="str" cm="1">
        <f t="array" ref="P484">IFERROR(
IF(OR(P$11="",$H484=""),"",
SUMIFS(収穫記録!$P:$P,収穫記録!$D:$D,P$11,収穫記録!$I:$I,$I$5,収穫記録!$J:$J,$I$6,収穫記録!$F:$F,$H484,収穫記録!$B:$B,"&gt;="&amp;$I$3,収穫記録!$B:$B,"&lt;="&amp;$I$4)
/_xlfn.UNIQUE(_xlfn._xlws.FILTER($G:$G,$F:$F=$I$7))
/IF($I$8="総計",1,$J484/10)
),0)</f>
        <v/>
      </c>
      <c r="Q484" s="58" t="str" cm="1">
        <f t="array" ref="Q484">IFERROR(
IF(OR(Q$11="",$H484=""),"",
SUMIFS(収穫記録!$P:$P,収穫記録!$D:$D,Q$11,収穫記録!$I:$I,$I$5,収穫記録!$J:$J,$I$6,収穫記録!$F:$F,$H484,収穫記録!$B:$B,"&gt;="&amp;$I$3,収穫記録!$B:$B,"&lt;="&amp;$I$4)
/_xlfn.UNIQUE(_xlfn._xlws.FILTER($G:$G,$F:$F=$I$7))
/IF($I$8="総計",1,$J484/10)
),0)</f>
        <v/>
      </c>
      <c r="R484" s="58" t="str" cm="1">
        <f t="array" ref="R484">IFERROR(
IF(OR(R$11="",$H484=""),"",
SUMIFS(収穫記録!$P:$P,収穫記録!$D:$D,R$11,収穫記録!$I:$I,$I$5,収穫記録!$J:$J,$I$6,収穫記録!$F:$F,$H484,収穫記録!$B:$B,"&gt;="&amp;$I$3,収穫記録!$B:$B,"&lt;="&amp;$I$4)
/_xlfn.UNIQUE(_xlfn._xlws.FILTER($G:$G,$F:$F=$I$7))
/IF($I$8="総計",1,$J484/10)
),0)</f>
        <v/>
      </c>
      <c r="S484" s="58" t="str" cm="1">
        <f t="array" ref="S484">IFERROR(
IF(OR(S$11="",$H484=""),"",
SUMIFS(収穫記録!$P:$P,収穫記録!$D:$D,S$11,収穫記録!$I:$I,$I$5,収穫記録!$J:$J,$I$6,収穫記録!$F:$F,$H484,収穫記録!$B:$B,"&gt;="&amp;$I$3,収穫記録!$B:$B,"&lt;="&amp;$I$4)
/_xlfn.UNIQUE(_xlfn._xlws.FILTER($G:$G,$F:$F=$I$7))
/IF($I$8="総計",1,$J484/10)
),0)</f>
        <v/>
      </c>
      <c r="T484" s="58" t="str" cm="1">
        <f t="array" ref="T484">IFERROR(
IF(OR(T$11="",$H484=""),"",
SUMIFS(収穫記録!$P:$P,収穫記録!$D:$D,T$11,収穫記録!$I:$I,$I$5,収穫記録!$J:$J,$I$6,収穫記録!$F:$F,$H484,収穫記録!$B:$B,"&gt;="&amp;$I$3,収穫記録!$B:$B,"&lt;="&amp;$I$4)
/_xlfn.UNIQUE(_xlfn._xlws.FILTER($G:$G,$F:$F=$I$7))
/IF($I$8="総計",1,$J484/10)
),0)</f>
        <v/>
      </c>
      <c r="U484" s="58" t="str" cm="1">
        <f t="array" ref="U484">IFERROR(
IF(OR(U$11="",$H484=""),"",
SUMIFS(収穫記録!$P:$P,収穫記録!$D:$D,U$11,収穫記録!$I:$I,$I$5,収穫記録!$J:$J,$I$6,収穫記録!$F:$F,$H484,収穫記録!$B:$B,"&gt;="&amp;$I$3,収穫記録!$B:$B,"&lt;="&amp;$I$4)
/_xlfn.UNIQUE(_xlfn._xlws.FILTER($G:$G,$F:$F=$I$7))
/IF($I$8="総計",1,$J484/10)
),0)</f>
        <v/>
      </c>
      <c r="V484" s="58" t="str" cm="1">
        <f t="array" ref="V484">IFERROR(
IF(OR(V$11="",$H484=""),"",
SUMIFS(収穫記録!$P:$P,収穫記録!$D:$D,V$11,収穫記録!$I:$I,$I$5,収穫記録!$J:$J,$I$6,収穫記録!$F:$F,$H484,収穫記録!$B:$B,"&gt;="&amp;$I$3,収穫記録!$B:$B,"&lt;="&amp;$I$4)
/_xlfn.UNIQUE(_xlfn._xlws.FILTER($G:$G,$F:$F=$I$7))
/IF($I$8="総計",1,$J484/10)
),0)</f>
        <v/>
      </c>
      <c r="W484" s="58" t="str" cm="1">
        <f t="array" ref="W484">IFERROR(
IF(OR(W$11="",$H484=""),"",
SUMIFS(収穫記録!$P:$P,収穫記録!$D:$D,W$11,収穫記録!$I:$I,$I$5,収穫記録!$J:$J,$I$6,収穫記録!$F:$F,$H484,収穫記録!$B:$B,"&gt;="&amp;$I$3,収穫記録!$B:$B,"&lt;="&amp;$I$4)
/_xlfn.UNIQUE(_xlfn._xlws.FILTER($G:$G,$F:$F=$I$7))
/IF($I$8="総計",1,$J484/10)
),0)</f>
        <v/>
      </c>
    </row>
    <row r="485" spans="8:23">
      <c r="H485" s="27"/>
      <c r="I485" s="30"/>
      <c r="J485" s="57"/>
      <c r="K485" s="46" t="str">
        <f t="shared" si="7"/>
        <v/>
      </c>
      <c r="L485" s="47" cm="1">
        <f t="array" ref="L485">IFERROR(
IF(OR(L$11="",$H485=""),"",
SUMIFS(収穫記録!$P:$P,収穫記録!$D:$D,L$11,収穫記録!$I:$I,$I$5,収穫記録!$J:$J,$I$6,収穫記録!$F:$F,$H485,収穫記録!$B:$B,"&gt;="&amp;$I$3,収穫記録!$B:$B,"&lt;="&amp;$I$4)
/_xlfn.UNIQUE(_xlfn._xlws.FILTER($G:$G,$F:$F=$I$7))
/IF($I$8="総計",1,$J485/10)
),0)</f>
        <v>0</v>
      </c>
      <c r="M485" s="58" t="str" cm="1">
        <f t="array" ref="M485">IFERROR(
IF(OR(M$11="",$H485=""),"",
SUMIFS(収穫記録!$P:$P,収穫記録!$D:$D,M$11,収穫記録!$I:$I,$I$5,収穫記録!$J:$J,$I$6,収穫記録!$F:$F,$H485,収穫記録!$B:$B,"&gt;="&amp;$I$3,収穫記録!$B:$B,"&lt;="&amp;$I$4)
/_xlfn.UNIQUE(_xlfn._xlws.FILTER($G:$G,$F:$F=$I$7))
/IF($I$8="総計",1,$J485/10)
),0)</f>
        <v/>
      </c>
      <c r="N485" s="58" t="str" cm="1">
        <f t="array" ref="N485">IFERROR(
IF(OR(N$11="",$H485=""),"",
SUMIFS(収穫記録!$P:$P,収穫記録!$D:$D,N$11,収穫記録!$I:$I,$I$5,収穫記録!$J:$J,$I$6,収穫記録!$F:$F,$H485,収穫記録!$B:$B,"&gt;="&amp;$I$3,収穫記録!$B:$B,"&lt;="&amp;$I$4)
/_xlfn.UNIQUE(_xlfn._xlws.FILTER($G:$G,$F:$F=$I$7))
/IF($I$8="総計",1,$J485/10)
),0)</f>
        <v/>
      </c>
      <c r="O485" s="58" t="str" cm="1">
        <f t="array" ref="O485">IFERROR(
IF(OR(O$11="",$H485=""),"",
SUMIFS(収穫記録!$P:$P,収穫記録!$D:$D,O$11,収穫記録!$I:$I,$I$5,収穫記録!$J:$J,$I$6,収穫記録!$F:$F,$H485,収穫記録!$B:$B,"&gt;="&amp;$I$3,収穫記録!$B:$B,"&lt;="&amp;$I$4)
/_xlfn.UNIQUE(_xlfn._xlws.FILTER($G:$G,$F:$F=$I$7))
/IF($I$8="総計",1,$J485/10)
),0)</f>
        <v/>
      </c>
      <c r="P485" s="58" t="str" cm="1">
        <f t="array" ref="P485">IFERROR(
IF(OR(P$11="",$H485=""),"",
SUMIFS(収穫記録!$P:$P,収穫記録!$D:$D,P$11,収穫記録!$I:$I,$I$5,収穫記録!$J:$J,$I$6,収穫記録!$F:$F,$H485,収穫記録!$B:$B,"&gt;="&amp;$I$3,収穫記録!$B:$B,"&lt;="&amp;$I$4)
/_xlfn.UNIQUE(_xlfn._xlws.FILTER($G:$G,$F:$F=$I$7))
/IF($I$8="総計",1,$J485/10)
),0)</f>
        <v/>
      </c>
      <c r="Q485" s="58" t="str" cm="1">
        <f t="array" ref="Q485">IFERROR(
IF(OR(Q$11="",$H485=""),"",
SUMIFS(収穫記録!$P:$P,収穫記録!$D:$D,Q$11,収穫記録!$I:$I,$I$5,収穫記録!$J:$J,$I$6,収穫記録!$F:$F,$H485,収穫記録!$B:$B,"&gt;="&amp;$I$3,収穫記録!$B:$B,"&lt;="&amp;$I$4)
/_xlfn.UNIQUE(_xlfn._xlws.FILTER($G:$G,$F:$F=$I$7))
/IF($I$8="総計",1,$J485/10)
),0)</f>
        <v/>
      </c>
      <c r="R485" s="58" t="str" cm="1">
        <f t="array" ref="R485">IFERROR(
IF(OR(R$11="",$H485=""),"",
SUMIFS(収穫記録!$P:$P,収穫記録!$D:$D,R$11,収穫記録!$I:$I,$I$5,収穫記録!$J:$J,$I$6,収穫記録!$F:$F,$H485,収穫記録!$B:$B,"&gt;="&amp;$I$3,収穫記録!$B:$B,"&lt;="&amp;$I$4)
/_xlfn.UNIQUE(_xlfn._xlws.FILTER($G:$G,$F:$F=$I$7))
/IF($I$8="総計",1,$J485/10)
),0)</f>
        <v/>
      </c>
      <c r="S485" s="58" t="str" cm="1">
        <f t="array" ref="S485">IFERROR(
IF(OR(S$11="",$H485=""),"",
SUMIFS(収穫記録!$P:$P,収穫記録!$D:$D,S$11,収穫記録!$I:$I,$I$5,収穫記録!$J:$J,$I$6,収穫記録!$F:$F,$H485,収穫記録!$B:$B,"&gt;="&amp;$I$3,収穫記録!$B:$B,"&lt;="&amp;$I$4)
/_xlfn.UNIQUE(_xlfn._xlws.FILTER($G:$G,$F:$F=$I$7))
/IF($I$8="総計",1,$J485/10)
),0)</f>
        <v/>
      </c>
      <c r="T485" s="58" t="str" cm="1">
        <f t="array" ref="T485">IFERROR(
IF(OR(T$11="",$H485=""),"",
SUMIFS(収穫記録!$P:$P,収穫記録!$D:$D,T$11,収穫記録!$I:$I,$I$5,収穫記録!$J:$J,$I$6,収穫記録!$F:$F,$H485,収穫記録!$B:$B,"&gt;="&amp;$I$3,収穫記録!$B:$B,"&lt;="&amp;$I$4)
/_xlfn.UNIQUE(_xlfn._xlws.FILTER($G:$G,$F:$F=$I$7))
/IF($I$8="総計",1,$J485/10)
),0)</f>
        <v/>
      </c>
      <c r="U485" s="58" t="str" cm="1">
        <f t="array" ref="U485">IFERROR(
IF(OR(U$11="",$H485=""),"",
SUMIFS(収穫記録!$P:$P,収穫記録!$D:$D,U$11,収穫記録!$I:$I,$I$5,収穫記録!$J:$J,$I$6,収穫記録!$F:$F,$H485,収穫記録!$B:$B,"&gt;="&amp;$I$3,収穫記録!$B:$B,"&lt;="&amp;$I$4)
/_xlfn.UNIQUE(_xlfn._xlws.FILTER($G:$G,$F:$F=$I$7))
/IF($I$8="総計",1,$J485/10)
),0)</f>
        <v/>
      </c>
      <c r="V485" s="58" t="str" cm="1">
        <f t="array" ref="V485">IFERROR(
IF(OR(V$11="",$H485=""),"",
SUMIFS(収穫記録!$P:$P,収穫記録!$D:$D,V$11,収穫記録!$I:$I,$I$5,収穫記録!$J:$J,$I$6,収穫記録!$F:$F,$H485,収穫記録!$B:$B,"&gt;="&amp;$I$3,収穫記録!$B:$B,"&lt;="&amp;$I$4)
/_xlfn.UNIQUE(_xlfn._xlws.FILTER($G:$G,$F:$F=$I$7))
/IF($I$8="総計",1,$J485/10)
),0)</f>
        <v/>
      </c>
      <c r="W485" s="58" t="str" cm="1">
        <f t="array" ref="W485">IFERROR(
IF(OR(W$11="",$H485=""),"",
SUMIFS(収穫記録!$P:$P,収穫記録!$D:$D,W$11,収穫記録!$I:$I,$I$5,収穫記録!$J:$J,$I$6,収穫記録!$F:$F,$H485,収穫記録!$B:$B,"&gt;="&amp;$I$3,収穫記録!$B:$B,"&lt;="&amp;$I$4)
/_xlfn.UNIQUE(_xlfn._xlws.FILTER($G:$G,$F:$F=$I$7))
/IF($I$8="総計",1,$J485/10)
),0)</f>
        <v/>
      </c>
    </row>
    <row r="486" spans="8:23">
      <c r="H486" s="27"/>
      <c r="I486" s="30"/>
      <c r="J486" s="57"/>
      <c r="K486" s="46" t="str">
        <f t="shared" si="7"/>
        <v/>
      </c>
      <c r="L486" s="47" cm="1">
        <f t="array" ref="L486">IFERROR(
IF(OR(L$11="",$H486=""),"",
SUMIFS(収穫記録!$P:$P,収穫記録!$D:$D,L$11,収穫記録!$I:$I,$I$5,収穫記録!$J:$J,$I$6,収穫記録!$F:$F,$H486,収穫記録!$B:$B,"&gt;="&amp;$I$3,収穫記録!$B:$B,"&lt;="&amp;$I$4)
/_xlfn.UNIQUE(_xlfn._xlws.FILTER($G:$G,$F:$F=$I$7))
/IF($I$8="総計",1,$J486/10)
),0)</f>
        <v>0</v>
      </c>
      <c r="M486" s="58" t="str" cm="1">
        <f t="array" ref="M486">IFERROR(
IF(OR(M$11="",$H486=""),"",
SUMIFS(収穫記録!$P:$P,収穫記録!$D:$D,M$11,収穫記録!$I:$I,$I$5,収穫記録!$J:$J,$I$6,収穫記録!$F:$F,$H486,収穫記録!$B:$B,"&gt;="&amp;$I$3,収穫記録!$B:$B,"&lt;="&amp;$I$4)
/_xlfn.UNIQUE(_xlfn._xlws.FILTER($G:$G,$F:$F=$I$7))
/IF($I$8="総計",1,$J486/10)
),0)</f>
        <v/>
      </c>
      <c r="N486" s="58" t="str" cm="1">
        <f t="array" ref="N486">IFERROR(
IF(OR(N$11="",$H486=""),"",
SUMIFS(収穫記録!$P:$P,収穫記録!$D:$D,N$11,収穫記録!$I:$I,$I$5,収穫記録!$J:$J,$I$6,収穫記録!$F:$F,$H486,収穫記録!$B:$B,"&gt;="&amp;$I$3,収穫記録!$B:$B,"&lt;="&amp;$I$4)
/_xlfn.UNIQUE(_xlfn._xlws.FILTER($G:$G,$F:$F=$I$7))
/IF($I$8="総計",1,$J486/10)
),0)</f>
        <v/>
      </c>
      <c r="O486" s="58" t="str" cm="1">
        <f t="array" ref="O486">IFERROR(
IF(OR(O$11="",$H486=""),"",
SUMIFS(収穫記録!$P:$P,収穫記録!$D:$D,O$11,収穫記録!$I:$I,$I$5,収穫記録!$J:$J,$I$6,収穫記録!$F:$F,$H486,収穫記録!$B:$B,"&gt;="&amp;$I$3,収穫記録!$B:$B,"&lt;="&amp;$I$4)
/_xlfn.UNIQUE(_xlfn._xlws.FILTER($G:$G,$F:$F=$I$7))
/IF($I$8="総計",1,$J486/10)
),0)</f>
        <v/>
      </c>
      <c r="P486" s="58" t="str" cm="1">
        <f t="array" ref="P486">IFERROR(
IF(OR(P$11="",$H486=""),"",
SUMIFS(収穫記録!$P:$P,収穫記録!$D:$D,P$11,収穫記録!$I:$I,$I$5,収穫記録!$J:$J,$I$6,収穫記録!$F:$F,$H486,収穫記録!$B:$B,"&gt;="&amp;$I$3,収穫記録!$B:$B,"&lt;="&amp;$I$4)
/_xlfn.UNIQUE(_xlfn._xlws.FILTER($G:$G,$F:$F=$I$7))
/IF($I$8="総計",1,$J486/10)
),0)</f>
        <v/>
      </c>
      <c r="Q486" s="58" t="str" cm="1">
        <f t="array" ref="Q486">IFERROR(
IF(OR(Q$11="",$H486=""),"",
SUMIFS(収穫記録!$P:$P,収穫記録!$D:$D,Q$11,収穫記録!$I:$I,$I$5,収穫記録!$J:$J,$I$6,収穫記録!$F:$F,$H486,収穫記録!$B:$B,"&gt;="&amp;$I$3,収穫記録!$B:$B,"&lt;="&amp;$I$4)
/_xlfn.UNIQUE(_xlfn._xlws.FILTER($G:$G,$F:$F=$I$7))
/IF($I$8="総計",1,$J486/10)
),0)</f>
        <v/>
      </c>
      <c r="R486" s="58" t="str" cm="1">
        <f t="array" ref="R486">IFERROR(
IF(OR(R$11="",$H486=""),"",
SUMIFS(収穫記録!$P:$P,収穫記録!$D:$D,R$11,収穫記録!$I:$I,$I$5,収穫記録!$J:$J,$I$6,収穫記録!$F:$F,$H486,収穫記録!$B:$B,"&gt;="&amp;$I$3,収穫記録!$B:$B,"&lt;="&amp;$I$4)
/_xlfn.UNIQUE(_xlfn._xlws.FILTER($G:$G,$F:$F=$I$7))
/IF($I$8="総計",1,$J486/10)
),0)</f>
        <v/>
      </c>
      <c r="S486" s="58" t="str" cm="1">
        <f t="array" ref="S486">IFERROR(
IF(OR(S$11="",$H486=""),"",
SUMIFS(収穫記録!$P:$P,収穫記録!$D:$D,S$11,収穫記録!$I:$I,$I$5,収穫記録!$J:$J,$I$6,収穫記録!$F:$F,$H486,収穫記録!$B:$B,"&gt;="&amp;$I$3,収穫記録!$B:$B,"&lt;="&amp;$I$4)
/_xlfn.UNIQUE(_xlfn._xlws.FILTER($G:$G,$F:$F=$I$7))
/IF($I$8="総計",1,$J486/10)
),0)</f>
        <v/>
      </c>
      <c r="T486" s="58" t="str" cm="1">
        <f t="array" ref="T486">IFERROR(
IF(OR(T$11="",$H486=""),"",
SUMIFS(収穫記録!$P:$P,収穫記録!$D:$D,T$11,収穫記録!$I:$I,$I$5,収穫記録!$J:$J,$I$6,収穫記録!$F:$F,$H486,収穫記録!$B:$B,"&gt;="&amp;$I$3,収穫記録!$B:$B,"&lt;="&amp;$I$4)
/_xlfn.UNIQUE(_xlfn._xlws.FILTER($G:$G,$F:$F=$I$7))
/IF($I$8="総計",1,$J486/10)
),0)</f>
        <v/>
      </c>
      <c r="U486" s="58" t="str" cm="1">
        <f t="array" ref="U486">IFERROR(
IF(OR(U$11="",$H486=""),"",
SUMIFS(収穫記録!$P:$P,収穫記録!$D:$D,U$11,収穫記録!$I:$I,$I$5,収穫記録!$J:$J,$I$6,収穫記録!$F:$F,$H486,収穫記録!$B:$B,"&gt;="&amp;$I$3,収穫記録!$B:$B,"&lt;="&amp;$I$4)
/_xlfn.UNIQUE(_xlfn._xlws.FILTER($G:$G,$F:$F=$I$7))
/IF($I$8="総計",1,$J486/10)
),0)</f>
        <v/>
      </c>
      <c r="V486" s="58" t="str" cm="1">
        <f t="array" ref="V486">IFERROR(
IF(OR(V$11="",$H486=""),"",
SUMIFS(収穫記録!$P:$P,収穫記録!$D:$D,V$11,収穫記録!$I:$I,$I$5,収穫記録!$J:$J,$I$6,収穫記録!$F:$F,$H486,収穫記録!$B:$B,"&gt;="&amp;$I$3,収穫記録!$B:$B,"&lt;="&amp;$I$4)
/_xlfn.UNIQUE(_xlfn._xlws.FILTER($G:$G,$F:$F=$I$7))
/IF($I$8="総計",1,$J486/10)
),0)</f>
        <v/>
      </c>
      <c r="W486" s="58" t="str" cm="1">
        <f t="array" ref="W486">IFERROR(
IF(OR(W$11="",$H486=""),"",
SUMIFS(収穫記録!$P:$P,収穫記録!$D:$D,W$11,収穫記録!$I:$I,$I$5,収穫記録!$J:$J,$I$6,収穫記録!$F:$F,$H486,収穫記録!$B:$B,"&gt;="&amp;$I$3,収穫記録!$B:$B,"&lt;="&amp;$I$4)
/_xlfn.UNIQUE(_xlfn._xlws.FILTER($G:$G,$F:$F=$I$7))
/IF($I$8="総計",1,$J486/10)
),0)</f>
        <v/>
      </c>
    </row>
    <row r="487" spans="8:23">
      <c r="H487" s="27"/>
      <c r="I487" s="30"/>
      <c r="J487" s="57"/>
      <c r="K487" s="46" t="str">
        <f t="shared" si="7"/>
        <v/>
      </c>
      <c r="L487" s="47" cm="1">
        <f t="array" ref="L487">IFERROR(
IF(OR(L$11="",$H487=""),"",
SUMIFS(収穫記録!$P:$P,収穫記録!$D:$D,L$11,収穫記録!$I:$I,$I$5,収穫記録!$J:$J,$I$6,収穫記録!$F:$F,$H487,収穫記録!$B:$B,"&gt;="&amp;$I$3,収穫記録!$B:$B,"&lt;="&amp;$I$4)
/_xlfn.UNIQUE(_xlfn._xlws.FILTER($G:$G,$F:$F=$I$7))
/IF($I$8="総計",1,$J487/10)
),0)</f>
        <v>0</v>
      </c>
      <c r="M487" s="58" t="str" cm="1">
        <f t="array" ref="M487">IFERROR(
IF(OR(M$11="",$H487=""),"",
SUMIFS(収穫記録!$P:$P,収穫記録!$D:$D,M$11,収穫記録!$I:$I,$I$5,収穫記録!$J:$J,$I$6,収穫記録!$F:$F,$H487,収穫記録!$B:$B,"&gt;="&amp;$I$3,収穫記録!$B:$B,"&lt;="&amp;$I$4)
/_xlfn.UNIQUE(_xlfn._xlws.FILTER($G:$G,$F:$F=$I$7))
/IF($I$8="総計",1,$J487/10)
),0)</f>
        <v/>
      </c>
      <c r="N487" s="58" t="str" cm="1">
        <f t="array" ref="N487">IFERROR(
IF(OR(N$11="",$H487=""),"",
SUMIFS(収穫記録!$P:$P,収穫記録!$D:$D,N$11,収穫記録!$I:$I,$I$5,収穫記録!$J:$J,$I$6,収穫記録!$F:$F,$H487,収穫記録!$B:$B,"&gt;="&amp;$I$3,収穫記録!$B:$B,"&lt;="&amp;$I$4)
/_xlfn.UNIQUE(_xlfn._xlws.FILTER($G:$G,$F:$F=$I$7))
/IF($I$8="総計",1,$J487/10)
),0)</f>
        <v/>
      </c>
      <c r="O487" s="58" t="str" cm="1">
        <f t="array" ref="O487">IFERROR(
IF(OR(O$11="",$H487=""),"",
SUMIFS(収穫記録!$P:$P,収穫記録!$D:$D,O$11,収穫記録!$I:$I,$I$5,収穫記録!$J:$J,$I$6,収穫記録!$F:$F,$H487,収穫記録!$B:$B,"&gt;="&amp;$I$3,収穫記録!$B:$B,"&lt;="&amp;$I$4)
/_xlfn.UNIQUE(_xlfn._xlws.FILTER($G:$G,$F:$F=$I$7))
/IF($I$8="総計",1,$J487/10)
),0)</f>
        <v/>
      </c>
      <c r="P487" s="58" t="str" cm="1">
        <f t="array" ref="P487">IFERROR(
IF(OR(P$11="",$H487=""),"",
SUMIFS(収穫記録!$P:$P,収穫記録!$D:$D,P$11,収穫記録!$I:$I,$I$5,収穫記録!$J:$J,$I$6,収穫記録!$F:$F,$H487,収穫記録!$B:$B,"&gt;="&amp;$I$3,収穫記録!$B:$B,"&lt;="&amp;$I$4)
/_xlfn.UNIQUE(_xlfn._xlws.FILTER($G:$G,$F:$F=$I$7))
/IF($I$8="総計",1,$J487/10)
),0)</f>
        <v/>
      </c>
      <c r="Q487" s="58" t="str" cm="1">
        <f t="array" ref="Q487">IFERROR(
IF(OR(Q$11="",$H487=""),"",
SUMIFS(収穫記録!$P:$P,収穫記録!$D:$D,Q$11,収穫記録!$I:$I,$I$5,収穫記録!$J:$J,$I$6,収穫記録!$F:$F,$H487,収穫記録!$B:$B,"&gt;="&amp;$I$3,収穫記録!$B:$B,"&lt;="&amp;$I$4)
/_xlfn.UNIQUE(_xlfn._xlws.FILTER($G:$G,$F:$F=$I$7))
/IF($I$8="総計",1,$J487/10)
),0)</f>
        <v/>
      </c>
      <c r="R487" s="58" t="str" cm="1">
        <f t="array" ref="R487">IFERROR(
IF(OR(R$11="",$H487=""),"",
SUMIFS(収穫記録!$P:$P,収穫記録!$D:$D,R$11,収穫記録!$I:$I,$I$5,収穫記録!$J:$J,$I$6,収穫記録!$F:$F,$H487,収穫記録!$B:$B,"&gt;="&amp;$I$3,収穫記録!$B:$B,"&lt;="&amp;$I$4)
/_xlfn.UNIQUE(_xlfn._xlws.FILTER($G:$G,$F:$F=$I$7))
/IF($I$8="総計",1,$J487/10)
),0)</f>
        <v/>
      </c>
      <c r="S487" s="58" t="str" cm="1">
        <f t="array" ref="S487">IFERROR(
IF(OR(S$11="",$H487=""),"",
SUMIFS(収穫記録!$P:$P,収穫記録!$D:$D,S$11,収穫記録!$I:$I,$I$5,収穫記録!$J:$J,$I$6,収穫記録!$F:$F,$H487,収穫記録!$B:$B,"&gt;="&amp;$I$3,収穫記録!$B:$B,"&lt;="&amp;$I$4)
/_xlfn.UNIQUE(_xlfn._xlws.FILTER($G:$G,$F:$F=$I$7))
/IF($I$8="総計",1,$J487/10)
),0)</f>
        <v/>
      </c>
      <c r="T487" s="58" t="str" cm="1">
        <f t="array" ref="T487">IFERROR(
IF(OR(T$11="",$H487=""),"",
SUMIFS(収穫記録!$P:$P,収穫記録!$D:$D,T$11,収穫記録!$I:$I,$I$5,収穫記録!$J:$J,$I$6,収穫記録!$F:$F,$H487,収穫記録!$B:$B,"&gt;="&amp;$I$3,収穫記録!$B:$B,"&lt;="&amp;$I$4)
/_xlfn.UNIQUE(_xlfn._xlws.FILTER($G:$G,$F:$F=$I$7))
/IF($I$8="総計",1,$J487/10)
),0)</f>
        <v/>
      </c>
      <c r="U487" s="58" t="str" cm="1">
        <f t="array" ref="U487">IFERROR(
IF(OR(U$11="",$H487=""),"",
SUMIFS(収穫記録!$P:$P,収穫記録!$D:$D,U$11,収穫記録!$I:$I,$I$5,収穫記録!$J:$J,$I$6,収穫記録!$F:$F,$H487,収穫記録!$B:$B,"&gt;="&amp;$I$3,収穫記録!$B:$B,"&lt;="&amp;$I$4)
/_xlfn.UNIQUE(_xlfn._xlws.FILTER($G:$G,$F:$F=$I$7))
/IF($I$8="総計",1,$J487/10)
),0)</f>
        <v/>
      </c>
      <c r="V487" s="58" t="str" cm="1">
        <f t="array" ref="V487">IFERROR(
IF(OR(V$11="",$H487=""),"",
SUMIFS(収穫記録!$P:$P,収穫記録!$D:$D,V$11,収穫記録!$I:$I,$I$5,収穫記録!$J:$J,$I$6,収穫記録!$F:$F,$H487,収穫記録!$B:$B,"&gt;="&amp;$I$3,収穫記録!$B:$B,"&lt;="&amp;$I$4)
/_xlfn.UNIQUE(_xlfn._xlws.FILTER($G:$G,$F:$F=$I$7))
/IF($I$8="総計",1,$J487/10)
),0)</f>
        <v/>
      </c>
      <c r="W487" s="58" t="str" cm="1">
        <f t="array" ref="W487">IFERROR(
IF(OR(W$11="",$H487=""),"",
SUMIFS(収穫記録!$P:$P,収穫記録!$D:$D,W$11,収穫記録!$I:$I,$I$5,収穫記録!$J:$J,$I$6,収穫記録!$F:$F,$H487,収穫記録!$B:$B,"&gt;="&amp;$I$3,収穫記録!$B:$B,"&lt;="&amp;$I$4)
/_xlfn.UNIQUE(_xlfn._xlws.FILTER($G:$G,$F:$F=$I$7))
/IF($I$8="総計",1,$J487/10)
),0)</f>
        <v/>
      </c>
    </row>
    <row r="488" spans="8:23">
      <c r="H488" s="27"/>
      <c r="I488" s="30"/>
      <c r="J488" s="57"/>
      <c r="K488" s="46" t="str">
        <f t="shared" si="7"/>
        <v/>
      </c>
      <c r="L488" s="47" cm="1">
        <f t="array" ref="L488">IFERROR(
IF(OR(L$11="",$H488=""),"",
SUMIFS(収穫記録!$P:$P,収穫記録!$D:$D,L$11,収穫記録!$I:$I,$I$5,収穫記録!$J:$J,$I$6,収穫記録!$F:$F,$H488,収穫記録!$B:$B,"&gt;="&amp;$I$3,収穫記録!$B:$B,"&lt;="&amp;$I$4)
/_xlfn.UNIQUE(_xlfn._xlws.FILTER($G:$G,$F:$F=$I$7))
/IF($I$8="総計",1,$J488/10)
),0)</f>
        <v>0</v>
      </c>
      <c r="M488" s="58" t="str" cm="1">
        <f t="array" ref="M488">IFERROR(
IF(OR(M$11="",$H488=""),"",
SUMIFS(収穫記録!$P:$P,収穫記録!$D:$D,M$11,収穫記録!$I:$I,$I$5,収穫記録!$J:$J,$I$6,収穫記録!$F:$F,$H488,収穫記録!$B:$B,"&gt;="&amp;$I$3,収穫記録!$B:$B,"&lt;="&amp;$I$4)
/_xlfn.UNIQUE(_xlfn._xlws.FILTER($G:$G,$F:$F=$I$7))
/IF($I$8="総計",1,$J488/10)
),0)</f>
        <v/>
      </c>
      <c r="N488" s="58" t="str" cm="1">
        <f t="array" ref="N488">IFERROR(
IF(OR(N$11="",$H488=""),"",
SUMIFS(収穫記録!$P:$P,収穫記録!$D:$D,N$11,収穫記録!$I:$I,$I$5,収穫記録!$J:$J,$I$6,収穫記録!$F:$F,$H488,収穫記録!$B:$B,"&gt;="&amp;$I$3,収穫記録!$B:$B,"&lt;="&amp;$I$4)
/_xlfn.UNIQUE(_xlfn._xlws.FILTER($G:$G,$F:$F=$I$7))
/IF($I$8="総計",1,$J488/10)
),0)</f>
        <v/>
      </c>
      <c r="O488" s="58" t="str" cm="1">
        <f t="array" ref="O488">IFERROR(
IF(OR(O$11="",$H488=""),"",
SUMIFS(収穫記録!$P:$P,収穫記録!$D:$D,O$11,収穫記録!$I:$I,$I$5,収穫記録!$J:$J,$I$6,収穫記録!$F:$F,$H488,収穫記録!$B:$B,"&gt;="&amp;$I$3,収穫記録!$B:$B,"&lt;="&amp;$I$4)
/_xlfn.UNIQUE(_xlfn._xlws.FILTER($G:$G,$F:$F=$I$7))
/IF($I$8="総計",1,$J488/10)
),0)</f>
        <v/>
      </c>
      <c r="P488" s="58" t="str" cm="1">
        <f t="array" ref="P488">IFERROR(
IF(OR(P$11="",$H488=""),"",
SUMIFS(収穫記録!$P:$P,収穫記録!$D:$D,P$11,収穫記録!$I:$I,$I$5,収穫記録!$J:$J,$I$6,収穫記録!$F:$F,$H488,収穫記録!$B:$B,"&gt;="&amp;$I$3,収穫記録!$B:$B,"&lt;="&amp;$I$4)
/_xlfn.UNIQUE(_xlfn._xlws.FILTER($G:$G,$F:$F=$I$7))
/IF($I$8="総計",1,$J488/10)
),0)</f>
        <v/>
      </c>
      <c r="Q488" s="58" t="str" cm="1">
        <f t="array" ref="Q488">IFERROR(
IF(OR(Q$11="",$H488=""),"",
SUMIFS(収穫記録!$P:$P,収穫記録!$D:$D,Q$11,収穫記録!$I:$I,$I$5,収穫記録!$J:$J,$I$6,収穫記録!$F:$F,$H488,収穫記録!$B:$B,"&gt;="&amp;$I$3,収穫記録!$B:$B,"&lt;="&amp;$I$4)
/_xlfn.UNIQUE(_xlfn._xlws.FILTER($G:$G,$F:$F=$I$7))
/IF($I$8="総計",1,$J488/10)
),0)</f>
        <v/>
      </c>
      <c r="R488" s="58" t="str" cm="1">
        <f t="array" ref="R488">IFERROR(
IF(OR(R$11="",$H488=""),"",
SUMIFS(収穫記録!$P:$P,収穫記録!$D:$D,R$11,収穫記録!$I:$I,$I$5,収穫記録!$J:$J,$I$6,収穫記録!$F:$F,$H488,収穫記録!$B:$B,"&gt;="&amp;$I$3,収穫記録!$B:$B,"&lt;="&amp;$I$4)
/_xlfn.UNIQUE(_xlfn._xlws.FILTER($G:$G,$F:$F=$I$7))
/IF($I$8="総計",1,$J488/10)
),0)</f>
        <v/>
      </c>
      <c r="S488" s="58" t="str" cm="1">
        <f t="array" ref="S488">IFERROR(
IF(OR(S$11="",$H488=""),"",
SUMIFS(収穫記録!$P:$P,収穫記録!$D:$D,S$11,収穫記録!$I:$I,$I$5,収穫記録!$J:$J,$I$6,収穫記録!$F:$F,$H488,収穫記録!$B:$B,"&gt;="&amp;$I$3,収穫記録!$B:$B,"&lt;="&amp;$I$4)
/_xlfn.UNIQUE(_xlfn._xlws.FILTER($G:$G,$F:$F=$I$7))
/IF($I$8="総計",1,$J488/10)
),0)</f>
        <v/>
      </c>
      <c r="T488" s="58" t="str" cm="1">
        <f t="array" ref="T488">IFERROR(
IF(OR(T$11="",$H488=""),"",
SUMIFS(収穫記録!$P:$P,収穫記録!$D:$D,T$11,収穫記録!$I:$I,$I$5,収穫記録!$J:$J,$I$6,収穫記録!$F:$F,$H488,収穫記録!$B:$B,"&gt;="&amp;$I$3,収穫記録!$B:$B,"&lt;="&amp;$I$4)
/_xlfn.UNIQUE(_xlfn._xlws.FILTER($G:$G,$F:$F=$I$7))
/IF($I$8="総計",1,$J488/10)
),0)</f>
        <v/>
      </c>
      <c r="U488" s="58" t="str" cm="1">
        <f t="array" ref="U488">IFERROR(
IF(OR(U$11="",$H488=""),"",
SUMIFS(収穫記録!$P:$P,収穫記録!$D:$D,U$11,収穫記録!$I:$I,$I$5,収穫記録!$J:$J,$I$6,収穫記録!$F:$F,$H488,収穫記録!$B:$B,"&gt;="&amp;$I$3,収穫記録!$B:$B,"&lt;="&amp;$I$4)
/_xlfn.UNIQUE(_xlfn._xlws.FILTER($G:$G,$F:$F=$I$7))
/IF($I$8="総計",1,$J488/10)
),0)</f>
        <v/>
      </c>
      <c r="V488" s="58" t="str" cm="1">
        <f t="array" ref="V488">IFERROR(
IF(OR(V$11="",$H488=""),"",
SUMIFS(収穫記録!$P:$P,収穫記録!$D:$D,V$11,収穫記録!$I:$I,$I$5,収穫記録!$J:$J,$I$6,収穫記録!$F:$F,$H488,収穫記録!$B:$B,"&gt;="&amp;$I$3,収穫記録!$B:$B,"&lt;="&amp;$I$4)
/_xlfn.UNIQUE(_xlfn._xlws.FILTER($G:$G,$F:$F=$I$7))
/IF($I$8="総計",1,$J488/10)
),0)</f>
        <v/>
      </c>
      <c r="W488" s="58" t="str" cm="1">
        <f t="array" ref="W488">IFERROR(
IF(OR(W$11="",$H488=""),"",
SUMIFS(収穫記録!$P:$P,収穫記録!$D:$D,W$11,収穫記録!$I:$I,$I$5,収穫記録!$J:$J,$I$6,収穫記録!$F:$F,$H488,収穫記録!$B:$B,"&gt;="&amp;$I$3,収穫記録!$B:$B,"&lt;="&amp;$I$4)
/_xlfn.UNIQUE(_xlfn._xlws.FILTER($G:$G,$F:$F=$I$7))
/IF($I$8="総計",1,$J488/10)
),0)</f>
        <v/>
      </c>
    </row>
    <row r="489" spans="8:23">
      <c r="H489" s="27"/>
      <c r="I489" s="30"/>
      <c r="J489" s="57"/>
      <c r="K489" s="46" t="str">
        <f t="shared" si="7"/>
        <v/>
      </c>
      <c r="L489" s="47" cm="1">
        <f t="array" ref="L489">IFERROR(
IF(OR(L$11="",$H489=""),"",
SUMIFS(収穫記録!$P:$P,収穫記録!$D:$D,L$11,収穫記録!$I:$I,$I$5,収穫記録!$J:$J,$I$6,収穫記録!$F:$F,$H489,収穫記録!$B:$B,"&gt;="&amp;$I$3,収穫記録!$B:$B,"&lt;="&amp;$I$4)
/_xlfn.UNIQUE(_xlfn._xlws.FILTER($G:$G,$F:$F=$I$7))
/IF($I$8="総計",1,$J489/10)
),0)</f>
        <v>0</v>
      </c>
      <c r="M489" s="58" t="str" cm="1">
        <f t="array" ref="M489">IFERROR(
IF(OR(M$11="",$H489=""),"",
SUMIFS(収穫記録!$P:$P,収穫記録!$D:$D,M$11,収穫記録!$I:$I,$I$5,収穫記録!$J:$J,$I$6,収穫記録!$F:$F,$H489,収穫記録!$B:$B,"&gt;="&amp;$I$3,収穫記録!$B:$B,"&lt;="&amp;$I$4)
/_xlfn.UNIQUE(_xlfn._xlws.FILTER($G:$G,$F:$F=$I$7))
/IF($I$8="総計",1,$J489/10)
),0)</f>
        <v/>
      </c>
      <c r="N489" s="58" t="str" cm="1">
        <f t="array" ref="N489">IFERROR(
IF(OR(N$11="",$H489=""),"",
SUMIFS(収穫記録!$P:$P,収穫記録!$D:$D,N$11,収穫記録!$I:$I,$I$5,収穫記録!$J:$J,$I$6,収穫記録!$F:$F,$H489,収穫記録!$B:$B,"&gt;="&amp;$I$3,収穫記録!$B:$B,"&lt;="&amp;$I$4)
/_xlfn.UNIQUE(_xlfn._xlws.FILTER($G:$G,$F:$F=$I$7))
/IF($I$8="総計",1,$J489/10)
),0)</f>
        <v/>
      </c>
      <c r="O489" s="58" t="str" cm="1">
        <f t="array" ref="O489">IFERROR(
IF(OR(O$11="",$H489=""),"",
SUMIFS(収穫記録!$P:$P,収穫記録!$D:$D,O$11,収穫記録!$I:$I,$I$5,収穫記録!$J:$J,$I$6,収穫記録!$F:$F,$H489,収穫記録!$B:$B,"&gt;="&amp;$I$3,収穫記録!$B:$B,"&lt;="&amp;$I$4)
/_xlfn.UNIQUE(_xlfn._xlws.FILTER($G:$G,$F:$F=$I$7))
/IF($I$8="総計",1,$J489/10)
),0)</f>
        <v/>
      </c>
      <c r="P489" s="58" t="str" cm="1">
        <f t="array" ref="P489">IFERROR(
IF(OR(P$11="",$H489=""),"",
SUMIFS(収穫記録!$P:$P,収穫記録!$D:$D,P$11,収穫記録!$I:$I,$I$5,収穫記録!$J:$J,$I$6,収穫記録!$F:$F,$H489,収穫記録!$B:$B,"&gt;="&amp;$I$3,収穫記録!$B:$B,"&lt;="&amp;$I$4)
/_xlfn.UNIQUE(_xlfn._xlws.FILTER($G:$G,$F:$F=$I$7))
/IF($I$8="総計",1,$J489/10)
),0)</f>
        <v/>
      </c>
      <c r="Q489" s="58" t="str" cm="1">
        <f t="array" ref="Q489">IFERROR(
IF(OR(Q$11="",$H489=""),"",
SUMIFS(収穫記録!$P:$P,収穫記録!$D:$D,Q$11,収穫記録!$I:$I,$I$5,収穫記録!$J:$J,$I$6,収穫記録!$F:$F,$H489,収穫記録!$B:$B,"&gt;="&amp;$I$3,収穫記録!$B:$B,"&lt;="&amp;$I$4)
/_xlfn.UNIQUE(_xlfn._xlws.FILTER($G:$G,$F:$F=$I$7))
/IF($I$8="総計",1,$J489/10)
),0)</f>
        <v/>
      </c>
      <c r="R489" s="58" t="str" cm="1">
        <f t="array" ref="R489">IFERROR(
IF(OR(R$11="",$H489=""),"",
SUMIFS(収穫記録!$P:$P,収穫記録!$D:$D,R$11,収穫記録!$I:$I,$I$5,収穫記録!$J:$J,$I$6,収穫記録!$F:$F,$H489,収穫記録!$B:$B,"&gt;="&amp;$I$3,収穫記録!$B:$B,"&lt;="&amp;$I$4)
/_xlfn.UNIQUE(_xlfn._xlws.FILTER($G:$G,$F:$F=$I$7))
/IF($I$8="総計",1,$J489/10)
),0)</f>
        <v/>
      </c>
      <c r="S489" s="58" t="str" cm="1">
        <f t="array" ref="S489">IFERROR(
IF(OR(S$11="",$H489=""),"",
SUMIFS(収穫記録!$P:$P,収穫記録!$D:$D,S$11,収穫記録!$I:$I,$I$5,収穫記録!$J:$J,$I$6,収穫記録!$F:$F,$H489,収穫記録!$B:$B,"&gt;="&amp;$I$3,収穫記録!$B:$B,"&lt;="&amp;$I$4)
/_xlfn.UNIQUE(_xlfn._xlws.FILTER($G:$G,$F:$F=$I$7))
/IF($I$8="総計",1,$J489/10)
),0)</f>
        <v/>
      </c>
      <c r="T489" s="58" t="str" cm="1">
        <f t="array" ref="T489">IFERROR(
IF(OR(T$11="",$H489=""),"",
SUMIFS(収穫記録!$P:$P,収穫記録!$D:$D,T$11,収穫記録!$I:$I,$I$5,収穫記録!$J:$J,$I$6,収穫記録!$F:$F,$H489,収穫記録!$B:$B,"&gt;="&amp;$I$3,収穫記録!$B:$B,"&lt;="&amp;$I$4)
/_xlfn.UNIQUE(_xlfn._xlws.FILTER($G:$G,$F:$F=$I$7))
/IF($I$8="総計",1,$J489/10)
),0)</f>
        <v/>
      </c>
      <c r="U489" s="58" t="str" cm="1">
        <f t="array" ref="U489">IFERROR(
IF(OR(U$11="",$H489=""),"",
SUMIFS(収穫記録!$P:$P,収穫記録!$D:$D,U$11,収穫記録!$I:$I,$I$5,収穫記録!$J:$J,$I$6,収穫記録!$F:$F,$H489,収穫記録!$B:$B,"&gt;="&amp;$I$3,収穫記録!$B:$B,"&lt;="&amp;$I$4)
/_xlfn.UNIQUE(_xlfn._xlws.FILTER($G:$G,$F:$F=$I$7))
/IF($I$8="総計",1,$J489/10)
),0)</f>
        <v/>
      </c>
      <c r="V489" s="58" t="str" cm="1">
        <f t="array" ref="V489">IFERROR(
IF(OR(V$11="",$H489=""),"",
SUMIFS(収穫記録!$P:$P,収穫記録!$D:$D,V$11,収穫記録!$I:$I,$I$5,収穫記録!$J:$J,$I$6,収穫記録!$F:$F,$H489,収穫記録!$B:$B,"&gt;="&amp;$I$3,収穫記録!$B:$B,"&lt;="&amp;$I$4)
/_xlfn.UNIQUE(_xlfn._xlws.FILTER($G:$G,$F:$F=$I$7))
/IF($I$8="総計",1,$J489/10)
),0)</f>
        <v/>
      </c>
      <c r="W489" s="58" t="str" cm="1">
        <f t="array" ref="W489">IFERROR(
IF(OR(W$11="",$H489=""),"",
SUMIFS(収穫記録!$P:$P,収穫記録!$D:$D,W$11,収穫記録!$I:$I,$I$5,収穫記録!$J:$J,$I$6,収穫記録!$F:$F,$H489,収穫記録!$B:$B,"&gt;="&amp;$I$3,収穫記録!$B:$B,"&lt;="&amp;$I$4)
/_xlfn.UNIQUE(_xlfn._xlws.FILTER($G:$G,$F:$F=$I$7))
/IF($I$8="総計",1,$J489/10)
),0)</f>
        <v/>
      </c>
    </row>
    <row r="490" spans="8:23">
      <c r="H490" s="27"/>
      <c r="I490" s="30"/>
      <c r="J490" s="57"/>
      <c r="K490" s="46" t="str">
        <f t="shared" si="7"/>
        <v/>
      </c>
      <c r="L490" s="47" cm="1">
        <f t="array" ref="L490">IFERROR(
IF(OR(L$11="",$H490=""),"",
SUMIFS(収穫記録!$P:$P,収穫記録!$D:$D,L$11,収穫記録!$I:$I,$I$5,収穫記録!$J:$J,$I$6,収穫記録!$F:$F,$H490,収穫記録!$B:$B,"&gt;="&amp;$I$3,収穫記録!$B:$B,"&lt;="&amp;$I$4)
/_xlfn.UNIQUE(_xlfn._xlws.FILTER($G:$G,$F:$F=$I$7))
/IF($I$8="総計",1,$J490/10)
),0)</f>
        <v>0</v>
      </c>
      <c r="M490" s="58" t="str" cm="1">
        <f t="array" ref="M490">IFERROR(
IF(OR(M$11="",$H490=""),"",
SUMIFS(収穫記録!$P:$P,収穫記録!$D:$D,M$11,収穫記録!$I:$I,$I$5,収穫記録!$J:$J,$I$6,収穫記録!$F:$F,$H490,収穫記録!$B:$B,"&gt;="&amp;$I$3,収穫記録!$B:$B,"&lt;="&amp;$I$4)
/_xlfn.UNIQUE(_xlfn._xlws.FILTER($G:$G,$F:$F=$I$7))
/IF($I$8="総計",1,$J490/10)
),0)</f>
        <v/>
      </c>
      <c r="N490" s="58" t="str" cm="1">
        <f t="array" ref="N490">IFERROR(
IF(OR(N$11="",$H490=""),"",
SUMIFS(収穫記録!$P:$P,収穫記録!$D:$D,N$11,収穫記録!$I:$I,$I$5,収穫記録!$J:$J,$I$6,収穫記録!$F:$F,$H490,収穫記録!$B:$B,"&gt;="&amp;$I$3,収穫記録!$B:$B,"&lt;="&amp;$I$4)
/_xlfn.UNIQUE(_xlfn._xlws.FILTER($G:$G,$F:$F=$I$7))
/IF($I$8="総計",1,$J490/10)
),0)</f>
        <v/>
      </c>
      <c r="O490" s="58" t="str" cm="1">
        <f t="array" ref="O490">IFERROR(
IF(OR(O$11="",$H490=""),"",
SUMIFS(収穫記録!$P:$P,収穫記録!$D:$D,O$11,収穫記録!$I:$I,$I$5,収穫記録!$J:$J,$I$6,収穫記録!$F:$F,$H490,収穫記録!$B:$B,"&gt;="&amp;$I$3,収穫記録!$B:$B,"&lt;="&amp;$I$4)
/_xlfn.UNIQUE(_xlfn._xlws.FILTER($G:$G,$F:$F=$I$7))
/IF($I$8="総計",1,$J490/10)
),0)</f>
        <v/>
      </c>
      <c r="P490" s="58" t="str" cm="1">
        <f t="array" ref="P490">IFERROR(
IF(OR(P$11="",$H490=""),"",
SUMIFS(収穫記録!$P:$P,収穫記録!$D:$D,P$11,収穫記録!$I:$I,$I$5,収穫記録!$J:$J,$I$6,収穫記録!$F:$F,$H490,収穫記録!$B:$B,"&gt;="&amp;$I$3,収穫記録!$B:$B,"&lt;="&amp;$I$4)
/_xlfn.UNIQUE(_xlfn._xlws.FILTER($G:$G,$F:$F=$I$7))
/IF($I$8="総計",1,$J490/10)
),0)</f>
        <v/>
      </c>
      <c r="Q490" s="58" t="str" cm="1">
        <f t="array" ref="Q490">IFERROR(
IF(OR(Q$11="",$H490=""),"",
SUMIFS(収穫記録!$P:$P,収穫記録!$D:$D,Q$11,収穫記録!$I:$I,$I$5,収穫記録!$J:$J,$I$6,収穫記録!$F:$F,$H490,収穫記録!$B:$B,"&gt;="&amp;$I$3,収穫記録!$B:$B,"&lt;="&amp;$I$4)
/_xlfn.UNIQUE(_xlfn._xlws.FILTER($G:$G,$F:$F=$I$7))
/IF($I$8="総計",1,$J490/10)
),0)</f>
        <v/>
      </c>
      <c r="R490" s="58" t="str" cm="1">
        <f t="array" ref="R490">IFERROR(
IF(OR(R$11="",$H490=""),"",
SUMIFS(収穫記録!$P:$P,収穫記録!$D:$D,R$11,収穫記録!$I:$I,$I$5,収穫記録!$J:$J,$I$6,収穫記録!$F:$F,$H490,収穫記録!$B:$B,"&gt;="&amp;$I$3,収穫記録!$B:$B,"&lt;="&amp;$I$4)
/_xlfn.UNIQUE(_xlfn._xlws.FILTER($G:$G,$F:$F=$I$7))
/IF($I$8="総計",1,$J490/10)
),0)</f>
        <v/>
      </c>
      <c r="S490" s="58" t="str" cm="1">
        <f t="array" ref="S490">IFERROR(
IF(OR(S$11="",$H490=""),"",
SUMIFS(収穫記録!$P:$P,収穫記録!$D:$D,S$11,収穫記録!$I:$I,$I$5,収穫記録!$J:$J,$I$6,収穫記録!$F:$F,$H490,収穫記録!$B:$B,"&gt;="&amp;$I$3,収穫記録!$B:$B,"&lt;="&amp;$I$4)
/_xlfn.UNIQUE(_xlfn._xlws.FILTER($G:$G,$F:$F=$I$7))
/IF($I$8="総計",1,$J490/10)
),0)</f>
        <v/>
      </c>
      <c r="T490" s="58" t="str" cm="1">
        <f t="array" ref="T490">IFERROR(
IF(OR(T$11="",$H490=""),"",
SUMIFS(収穫記録!$P:$P,収穫記録!$D:$D,T$11,収穫記録!$I:$I,$I$5,収穫記録!$J:$J,$I$6,収穫記録!$F:$F,$H490,収穫記録!$B:$B,"&gt;="&amp;$I$3,収穫記録!$B:$B,"&lt;="&amp;$I$4)
/_xlfn.UNIQUE(_xlfn._xlws.FILTER($G:$G,$F:$F=$I$7))
/IF($I$8="総計",1,$J490/10)
),0)</f>
        <v/>
      </c>
      <c r="U490" s="58" t="str" cm="1">
        <f t="array" ref="U490">IFERROR(
IF(OR(U$11="",$H490=""),"",
SUMIFS(収穫記録!$P:$P,収穫記録!$D:$D,U$11,収穫記録!$I:$I,$I$5,収穫記録!$J:$J,$I$6,収穫記録!$F:$F,$H490,収穫記録!$B:$B,"&gt;="&amp;$I$3,収穫記録!$B:$B,"&lt;="&amp;$I$4)
/_xlfn.UNIQUE(_xlfn._xlws.FILTER($G:$G,$F:$F=$I$7))
/IF($I$8="総計",1,$J490/10)
),0)</f>
        <v/>
      </c>
      <c r="V490" s="58" t="str" cm="1">
        <f t="array" ref="V490">IFERROR(
IF(OR(V$11="",$H490=""),"",
SUMIFS(収穫記録!$P:$P,収穫記録!$D:$D,V$11,収穫記録!$I:$I,$I$5,収穫記録!$J:$J,$I$6,収穫記録!$F:$F,$H490,収穫記録!$B:$B,"&gt;="&amp;$I$3,収穫記録!$B:$B,"&lt;="&amp;$I$4)
/_xlfn.UNIQUE(_xlfn._xlws.FILTER($G:$G,$F:$F=$I$7))
/IF($I$8="総計",1,$J490/10)
),0)</f>
        <v/>
      </c>
      <c r="W490" s="58" t="str" cm="1">
        <f t="array" ref="W490">IFERROR(
IF(OR(W$11="",$H490=""),"",
SUMIFS(収穫記録!$P:$P,収穫記録!$D:$D,W$11,収穫記録!$I:$I,$I$5,収穫記録!$J:$J,$I$6,収穫記録!$F:$F,$H490,収穫記録!$B:$B,"&gt;="&amp;$I$3,収穫記録!$B:$B,"&lt;="&amp;$I$4)
/_xlfn.UNIQUE(_xlfn._xlws.FILTER($G:$G,$F:$F=$I$7))
/IF($I$8="総計",1,$J490/10)
),0)</f>
        <v/>
      </c>
    </row>
    <row r="491" spans="8:23">
      <c r="H491" s="27"/>
      <c r="I491" s="30"/>
      <c r="J491" s="57"/>
      <c r="K491" s="46" t="str">
        <f t="shared" si="7"/>
        <v/>
      </c>
      <c r="L491" s="47" cm="1">
        <f t="array" ref="L491">IFERROR(
IF(OR(L$11="",$H491=""),"",
SUMIFS(収穫記録!$P:$P,収穫記録!$D:$D,L$11,収穫記録!$I:$I,$I$5,収穫記録!$J:$J,$I$6,収穫記録!$F:$F,$H491,収穫記録!$B:$B,"&gt;="&amp;$I$3,収穫記録!$B:$B,"&lt;="&amp;$I$4)
/_xlfn.UNIQUE(_xlfn._xlws.FILTER($G:$G,$F:$F=$I$7))
/IF($I$8="総計",1,$J491/10)
),0)</f>
        <v>0</v>
      </c>
      <c r="M491" s="58" t="str" cm="1">
        <f t="array" ref="M491">IFERROR(
IF(OR(M$11="",$H491=""),"",
SUMIFS(収穫記録!$P:$P,収穫記録!$D:$D,M$11,収穫記録!$I:$I,$I$5,収穫記録!$J:$J,$I$6,収穫記録!$F:$F,$H491,収穫記録!$B:$B,"&gt;="&amp;$I$3,収穫記録!$B:$B,"&lt;="&amp;$I$4)
/_xlfn.UNIQUE(_xlfn._xlws.FILTER($G:$G,$F:$F=$I$7))
/IF($I$8="総計",1,$J491/10)
),0)</f>
        <v/>
      </c>
      <c r="N491" s="58" t="str" cm="1">
        <f t="array" ref="N491">IFERROR(
IF(OR(N$11="",$H491=""),"",
SUMIFS(収穫記録!$P:$P,収穫記録!$D:$D,N$11,収穫記録!$I:$I,$I$5,収穫記録!$J:$J,$I$6,収穫記録!$F:$F,$H491,収穫記録!$B:$B,"&gt;="&amp;$I$3,収穫記録!$B:$B,"&lt;="&amp;$I$4)
/_xlfn.UNIQUE(_xlfn._xlws.FILTER($G:$G,$F:$F=$I$7))
/IF($I$8="総計",1,$J491/10)
),0)</f>
        <v/>
      </c>
      <c r="O491" s="58" t="str" cm="1">
        <f t="array" ref="O491">IFERROR(
IF(OR(O$11="",$H491=""),"",
SUMIFS(収穫記録!$P:$P,収穫記録!$D:$D,O$11,収穫記録!$I:$I,$I$5,収穫記録!$J:$J,$I$6,収穫記録!$F:$F,$H491,収穫記録!$B:$B,"&gt;="&amp;$I$3,収穫記録!$B:$B,"&lt;="&amp;$I$4)
/_xlfn.UNIQUE(_xlfn._xlws.FILTER($G:$G,$F:$F=$I$7))
/IF($I$8="総計",1,$J491/10)
),0)</f>
        <v/>
      </c>
      <c r="P491" s="58" t="str" cm="1">
        <f t="array" ref="P491">IFERROR(
IF(OR(P$11="",$H491=""),"",
SUMIFS(収穫記録!$P:$P,収穫記録!$D:$D,P$11,収穫記録!$I:$I,$I$5,収穫記録!$J:$J,$I$6,収穫記録!$F:$F,$H491,収穫記録!$B:$B,"&gt;="&amp;$I$3,収穫記録!$B:$B,"&lt;="&amp;$I$4)
/_xlfn.UNIQUE(_xlfn._xlws.FILTER($G:$G,$F:$F=$I$7))
/IF($I$8="総計",1,$J491/10)
),0)</f>
        <v/>
      </c>
      <c r="Q491" s="58" t="str" cm="1">
        <f t="array" ref="Q491">IFERROR(
IF(OR(Q$11="",$H491=""),"",
SUMIFS(収穫記録!$P:$P,収穫記録!$D:$D,Q$11,収穫記録!$I:$I,$I$5,収穫記録!$J:$J,$I$6,収穫記録!$F:$F,$H491,収穫記録!$B:$B,"&gt;="&amp;$I$3,収穫記録!$B:$B,"&lt;="&amp;$I$4)
/_xlfn.UNIQUE(_xlfn._xlws.FILTER($G:$G,$F:$F=$I$7))
/IF($I$8="総計",1,$J491/10)
),0)</f>
        <v/>
      </c>
      <c r="R491" s="58" t="str" cm="1">
        <f t="array" ref="R491">IFERROR(
IF(OR(R$11="",$H491=""),"",
SUMIFS(収穫記録!$P:$P,収穫記録!$D:$D,R$11,収穫記録!$I:$I,$I$5,収穫記録!$J:$J,$I$6,収穫記録!$F:$F,$H491,収穫記録!$B:$B,"&gt;="&amp;$I$3,収穫記録!$B:$B,"&lt;="&amp;$I$4)
/_xlfn.UNIQUE(_xlfn._xlws.FILTER($G:$G,$F:$F=$I$7))
/IF($I$8="総計",1,$J491/10)
),0)</f>
        <v/>
      </c>
      <c r="S491" s="58" t="str" cm="1">
        <f t="array" ref="S491">IFERROR(
IF(OR(S$11="",$H491=""),"",
SUMIFS(収穫記録!$P:$P,収穫記録!$D:$D,S$11,収穫記録!$I:$I,$I$5,収穫記録!$J:$J,$I$6,収穫記録!$F:$F,$H491,収穫記録!$B:$B,"&gt;="&amp;$I$3,収穫記録!$B:$B,"&lt;="&amp;$I$4)
/_xlfn.UNIQUE(_xlfn._xlws.FILTER($G:$G,$F:$F=$I$7))
/IF($I$8="総計",1,$J491/10)
),0)</f>
        <v/>
      </c>
      <c r="T491" s="58" t="str" cm="1">
        <f t="array" ref="T491">IFERROR(
IF(OR(T$11="",$H491=""),"",
SUMIFS(収穫記録!$P:$P,収穫記録!$D:$D,T$11,収穫記録!$I:$I,$I$5,収穫記録!$J:$J,$I$6,収穫記録!$F:$F,$H491,収穫記録!$B:$B,"&gt;="&amp;$I$3,収穫記録!$B:$B,"&lt;="&amp;$I$4)
/_xlfn.UNIQUE(_xlfn._xlws.FILTER($G:$G,$F:$F=$I$7))
/IF($I$8="総計",1,$J491/10)
),0)</f>
        <v/>
      </c>
      <c r="U491" s="58" t="str" cm="1">
        <f t="array" ref="U491">IFERROR(
IF(OR(U$11="",$H491=""),"",
SUMIFS(収穫記録!$P:$P,収穫記録!$D:$D,U$11,収穫記録!$I:$I,$I$5,収穫記録!$J:$J,$I$6,収穫記録!$F:$F,$H491,収穫記録!$B:$B,"&gt;="&amp;$I$3,収穫記録!$B:$B,"&lt;="&amp;$I$4)
/_xlfn.UNIQUE(_xlfn._xlws.FILTER($G:$G,$F:$F=$I$7))
/IF($I$8="総計",1,$J491/10)
),0)</f>
        <v/>
      </c>
      <c r="V491" s="58" t="str" cm="1">
        <f t="array" ref="V491">IFERROR(
IF(OR(V$11="",$H491=""),"",
SUMIFS(収穫記録!$P:$P,収穫記録!$D:$D,V$11,収穫記録!$I:$I,$I$5,収穫記録!$J:$J,$I$6,収穫記録!$F:$F,$H491,収穫記録!$B:$B,"&gt;="&amp;$I$3,収穫記録!$B:$B,"&lt;="&amp;$I$4)
/_xlfn.UNIQUE(_xlfn._xlws.FILTER($G:$G,$F:$F=$I$7))
/IF($I$8="総計",1,$J491/10)
),0)</f>
        <v/>
      </c>
      <c r="W491" s="58" t="str" cm="1">
        <f t="array" ref="W491">IFERROR(
IF(OR(W$11="",$H491=""),"",
SUMIFS(収穫記録!$P:$P,収穫記録!$D:$D,W$11,収穫記録!$I:$I,$I$5,収穫記録!$J:$J,$I$6,収穫記録!$F:$F,$H491,収穫記録!$B:$B,"&gt;="&amp;$I$3,収穫記録!$B:$B,"&lt;="&amp;$I$4)
/_xlfn.UNIQUE(_xlfn._xlws.FILTER($G:$G,$F:$F=$I$7))
/IF($I$8="総計",1,$J491/10)
),0)</f>
        <v/>
      </c>
    </row>
    <row r="492" spans="8:23">
      <c r="H492" s="27"/>
      <c r="I492" s="30"/>
      <c r="J492" s="57"/>
      <c r="K492" s="46" t="str">
        <f t="shared" si="7"/>
        <v/>
      </c>
      <c r="L492" s="47" cm="1">
        <f t="array" ref="L492">IFERROR(
IF(OR(L$11="",$H492=""),"",
SUMIFS(収穫記録!$P:$P,収穫記録!$D:$D,L$11,収穫記録!$I:$I,$I$5,収穫記録!$J:$J,$I$6,収穫記録!$F:$F,$H492,収穫記録!$B:$B,"&gt;="&amp;$I$3,収穫記録!$B:$B,"&lt;="&amp;$I$4)
/_xlfn.UNIQUE(_xlfn._xlws.FILTER($G:$G,$F:$F=$I$7))
/IF($I$8="総計",1,$J492/10)
),0)</f>
        <v>0</v>
      </c>
      <c r="M492" s="58" t="str" cm="1">
        <f t="array" ref="M492">IFERROR(
IF(OR(M$11="",$H492=""),"",
SUMIFS(収穫記録!$P:$P,収穫記録!$D:$D,M$11,収穫記録!$I:$I,$I$5,収穫記録!$J:$J,$I$6,収穫記録!$F:$F,$H492,収穫記録!$B:$B,"&gt;="&amp;$I$3,収穫記録!$B:$B,"&lt;="&amp;$I$4)
/_xlfn.UNIQUE(_xlfn._xlws.FILTER($G:$G,$F:$F=$I$7))
/IF($I$8="総計",1,$J492/10)
),0)</f>
        <v/>
      </c>
      <c r="N492" s="58" t="str" cm="1">
        <f t="array" ref="N492">IFERROR(
IF(OR(N$11="",$H492=""),"",
SUMIFS(収穫記録!$P:$P,収穫記録!$D:$D,N$11,収穫記録!$I:$I,$I$5,収穫記録!$J:$J,$I$6,収穫記録!$F:$F,$H492,収穫記録!$B:$B,"&gt;="&amp;$I$3,収穫記録!$B:$B,"&lt;="&amp;$I$4)
/_xlfn.UNIQUE(_xlfn._xlws.FILTER($G:$G,$F:$F=$I$7))
/IF($I$8="総計",1,$J492/10)
),0)</f>
        <v/>
      </c>
      <c r="O492" s="58" t="str" cm="1">
        <f t="array" ref="O492">IFERROR(
IF(OR(O$11="",$H492=""),"",
SUMIFS(収穫記録!$P:$P,収穫記録!$D:$D,O$11,収穫記録!$I:$I,$I$5,収穫記録!$J:$J,$I$6,収穫記録!$F:$F,$H492,収穫記録!$B:$B,"&gt;="&amp;$I$3,収穫記録!$B:$B,"&lt;="&amp;$I$4)
/_xlfn.UNIQUE(_xlfn._xlws.FILTER($G:$G,$F:$F=$I$7))
/IF($I$8="総計",1,$J492/10)
),0)</f>
        <v/>
      </c>
      <c r="P492" s="58" t="str" cm="1">
        <f t="array" ref="P492">IFERROR(
IF(OR(P$11="",$H492=""),"",
SUMIFS(収穫記録!$P:$P,収穫記録!$D:$D,P$11,収穫記録!$I:$I,$I$5,収穫記録!$J:$J,$I$6,収穫記録!$F:$F,$H492,収穫記録!$B:$B,"&gt;="&amp;$I$3,収穫記録!$B:$B,"&lt;="&amp;$I$4)
/_xlfn.UNIQUE(_xlfn._xlws.FILTER($G:$G,$F:$F=$I$7))
/IF($I$8="総計",1,$J492/10)
),0)</f>
        <v/>
      </c>
      <c r="Q492" s="58" t="str" cm="1">
        <f t="array" ref="Q492">IFERROR(
IF(OR(Q$11="",$H492=""),"",
SUMIFS(収穫記録!$P:$P,収穫記録!$D:$D,Q$11,収穫記録!$I:$I,$I$5,収穫記録!$J:$J,$I$6,収穫記録!$F:$F,$H492,収穫記録!$B:$B,"&gt;="&amp;$I$3,収穫記録!$B:$B,"&lt;="&amp;$I$4)
/_xlfn.UNIQUE(_xlfn._xlws.FILTER($G:$G,$F:$F=$I$7))
/IF($I$8="総計",1,$J492/10)
),0)</f>
        <v/>
      </c>
      <c r="R492" s="58" t="str" cm="1">
        <f t="array" ref="R492">IFERROR(
IF(OR(R$11="",$H492=""),"",
SUMIFS(収穫記録!$P:$P,収穫記録!$D:$D,R$11,収穫記録!$I:$I,$I$5,収穫記録!$J:$J,$I$6,収穫記録!$F:$F,$H492,収穫記録!$B:$B,"&gt;="&amp;$I$3,収穫記録!$B:$B,"&lt;="&amp;$I$4)
/_xlfn.UNIQUE(_xlfn._xlws.FILTER($G:$G,$F:$F=$I$7))
/IF($I$8="総計",1,$J492/10)
),0)</f>
        <v/>
      </c>
      <c r="S492" s="58" t="str" cm="1">
        <f t="array" ref="S492">IFERROR(
IF(OR(S$11="",$H492=""),"",
SUMIFS(収穫記録!$P:$P,収穫記録!$D:$D,S$11,収穫記録!$I:$I,$I$5,収穫記録!$J:$J,$I$6,収穫記録!$F:$F,$H492,収穫記録!$B:$B,"&gt;="&amp;$I$3,収穫記録!$B:$B,"&lt;="&amp;$I$4)
/_xlfn.UNIQUE(_xlfn._xlws.FILTER($G:$G,$F:$F=$I$7))
/IF($I$8="総計",1,$J492/10)
),0)</f>
        <v/>
      </c>
      <c r="T492" s="58" t="str" cm="1">
        <f t="array" ref="T492">IFERROR(
IF(OR(T$11="",$H492=""),"",
SUMIFS(収穫記録!$P:$P,収穫記録!$D:$D,T$11,収穫記録!$I:$I,$I$5,収穫記録!$J:$J,$I$6,収穫記録!$F:$F,$H492,収穫記録!$B:$B,"&gt;="&amp;$I$3,収穫記録!$B:$B,"&lt;="&amp;$I$4)
/_xlfn.UNIQUE(_xlfn._xlws.FILTER($G:$G,$F:$F=$I$7))
/IF($I$8="総計",1,$J492/10)
),0)</f>
        <v/>
      </c>
      <c r="U492" s="58" t="str" cm="1">
        <f t="array" ref="U492">IFERROR(
IF(OR(U$11="",$H492=""),"",
SUMIFS(収穫記録!$P:$P,収穫記録!$D:$D,U$11,収穫記録!$I:$I,$I$5,収穫記録!$J:$J,$I$6,収穫記録!$F:$F,$H492,収穫記録!$B:$B,"&gt;="&amp;$I$3,収穫記録!$B:$B,"&lt;="&amp;$I$4)
/_xlfn.UNIQUE(_xlfn._xlws.FILTER($G:$G,$F:$F=$I$7))
/IF($I$8="総計",1,$J492/10)
),0)</f>
        <v/>
      </c>
      <c r="V492" s="58" t="str" cm="1">
        <f t="array" ref="V492">IFERROR(
IF(OR(V$11="",$H492=""),"",
SUMIFS(収穫記録!$P:$P,収穫記録!$D:$D,V$11,収穫記録!$I:$I,$I$5,収穫記録!$J:$J,$I$6,収穫記録!$F:$F,$H492,収穫記録!$B:$B,"&gt;="&amp;$I$3,収穫記録!$B:$B,"&lt;="&amp;$I$4)
/_xlfn.UNIQUE(_xlfn._xlws.FILTER($G:$G,$F:$F=$I$7))
/IF($I$8="総計",1,$J492/10)
),0)</f>
        <v/>
      </c>
      <c r="W492" s="58" t="str" cm="1">
        <f t="array" ref="W492">IFERROR(
IF(OR(W$11="",$H492=""),"",
SUMIFS(収穫記録!$P:$P,収穫記録!$D:$D,W$11,収穫記録!$I:$I,$I$5,収穫記録!$J:$J,$I$6,収穫記録!$F:$F,$H492,収穫記録!$B:$B,"&gt;="&amp;$I$3,収穫記録!$B:$B,"&lt;="&amp;$I$4)
/_xlfn.UNIQUE(_xlfn._xlws.FILTER($G:$G,$F:$F=$I$7))
/IF($I$8="総計",1,$J492/10)
),0)</f>
        <v/>
      </c>
    </row>
    <row r="493" spans="8:23">
      <c r="H493" s="27"/>
      <c r="I493" s="30"/>
      <c r="J493" s="57"/>
      <c r="K493" s="46" t="str">
        <f t="shared" si="7"/>
        <v/>
      </c>
      <c r="L493" s="47" cm="1">
        <f t="array" ref="L493">IFERROR(
IF(OR(L$11="",$H493=""),"",
SUMIFS(収穫記録!$P:$P,収穫記録!$D:$D,L$11,収穫記録!$I:$I,$I$5,収穫記録!$J:$J,$I$6,収穫記録!$F:$F,$H493,収穫記録!$B:$B,"&gt;="&amp;$I$3,収穫記録!$B:$B,"&lt;="&amp;$I$4)
/_xlfn.UNIQUE(_xlfn._xlws.FILTER($G:$G,$F:$F=$I$7))
/IF($I$8="総計",1,$J493/10)
),0)</f>
        <v>0</v>
      </c>
      <c r="M493" s="58" t="str" cm="1">
        <f t="array" ref="M493">IFERROR(
IF(OR(M$11="",$H493=""),"",
SUMIFS(収穫記録!$P:$P,収穫記録!$D:$D,M$11,収穫記録!$I:$I,$I$5,収穫記録!$J:$J,$I$6,収穫記録!$F:$F,$H493,収穫記録!$B:$B,"&gt;="&amp;$I$3,収穫記録!$B:$B,"&lt;="&amp;$I$4)
/_xlfn.UNIQUE(_xlfn._xlws.FILTER($G:$G,$F:$F=$I$7))
/IF($I$8="総計",1,$J493/10)
),0)</f>
        <v/>
      </c>
      <c r="N493" s="58" t="str" cm="1">
        <f t="array" ref="N493">IFERROR(
IF(OR(N$11="",$H493=""),"",
SUMIFS(収穫記録!$P:$P,収穫記録!$D:$D,N$11,収穫記録!$I:$I,$I$5,収穫記録!$J:$J,$I$6,収穫記録!$F:$F,$H493,収穫記録!$B:$B,"&gt;="&amp;$I$3,収穫記録!$B:$B,"&lt;="&amp;$I$4)
/_xlfn.UNIQUE(_xlfn._xlws.FILTER($G:$G,$F:$F=$I$7))
/IF($I$8="総計",1,$J493/10)
),0)</f>
        <v/>
      </c>
      <c r="O493" s="58" t="str" cm="1">
        <f t="array" ref="O493">IFERROR(
IF(OR(O$11="",$H493=""),"",
SUMIFS(収穫記録!$P:$P,収穫記録!$D:$D,O$11,収穫記録!$I:$I,$I$5,収穫記録!$J:$J,$I$6,収穫記録!$F:$F,$H493,収穫記録!$B:$B,"&gt;="&amp;$I$3,収穫記録!$B:$B,"&lt;="&amp;$I$4)
/_xlfn.UNIQUE(_xlfn._xlws.FILTER($G:$G,$F:$F=$I$7))
/IF($I$8="総計",1,$J493/10)
),0)</f>
        <v/>
      </c>
      <c r="P493" s="58" t="str" cm="1">
        <f t="array" ref="P493">IFERROR(
IF(OR(P$11="",$H493=""),"",
SUMIFS(収穫記録!$P:$P,収穫記録!$D:$D,P$11,収穫記録!$I:$I,$I$5,収穫記録!$J:$J,$I$6,収穫記録!$F:$F,$H493,収穫記録!$B:$B,"&gt;="&amp;$I$3,収穫記録!$B:$B,"&lt;="&amp;$I$4)
/_xlfn.UNIQUE(_xlfn._xlws.FILTER($G:$G,$F:$F=$I$7))
/IF($I$8="総計",1,$J493/10)
),0)</f>
        <v/>
      </c>
      <c r="Q493" s="58" t="str" cm="1">
        <f t="array" ref="Q493">IFERROR(
IF(OR(Q$11="",$H493=""),"",
SUMIFS(収穫記録!$P:$P,収穫記録!$D:$D,Q$11,収穫記録!$I:$I,$I$5,収穫記録!$J:$J,$I$6,収穫記録!$F:$F,$H493,収穫記録!$B:$B,"&gt;="&amp;$I$3,収穫記録!$B:$B,"&lt;="&amp;$I$4)
/_xlfn.UNIQUE(_xlfn._xlws.FILTER($G:$G,$F:$F=$I$7))
/IF($I$8="総計",1,$J493/10)
),0)</f>
        <v/>
      </c>
      <c r="R493" s="58" t="str" cm="1">
        <f t="array" ref="R493">IFERROR(
IF(OR(R$11="",$H493=""),"",
SUMIFS(収穫記録!$P:$P,収穫記録!$D:$D,R$11,収穫記録!$I:$I,$I$5,収穫記録!$J:$J,$I$6,収穫記録!$F:$F,$H493,収穫記録!$B:$B,"&gt;="&amp;$I$3,収穫記録!$B:$B,"&lt;="&amp;$I$4)
/_xlfn.UNIQUE(_xlfn._xlws.FILTER($G:$G,$F:$F=$I$7))
/IF($I$8="総計",1,$J493/10)
),0)</f>
        <v/>
      </c>
      <c r="S493" s="58" t="str" cm="1">
        <f t="array" ref="S493">IFERROR(
IF(OR(S$11="",$H493=""),"",
SUMIFS(収穫記録!$P:$P,収穫記録!$D:$D,S$11,収穫記録!$I:$I,$I$5,収穫記録!$J:$J,$I$6,収穫記録!$F:$F,$H493,収穫記録!$B:$B,"&gt;="&amp;$I$3,収穫記録!$B:$B,"&lt;="&amp;$I$4)
/_xlfn.UNIQUE(_xlfn._xlws.FILTER($G:$G,$F:$F=$I$7))
/IF($I$8="総計",1,$J493/10)
),0)</f>
        <v/>
      </c>
      <c r="T493" s="58" t="str" cm="1">
        <f t="array" ref="T493">IFERROR(
IF(OR(T$11="",$H493=""),"",
SUMIFS(収穫記録!$P:$P,収穫記録!$D:$D,T$11,収穫記録!$I:$I,$I$5,収穫記録!$J:$J,$I$6,収穫記録!$F:$F,$H493,収穫記録!$B:$B,"&gt;="&amp;$I$3,収穫記録!$B:$B,"&lt;="&amp;$I$4)
/_xlfn.UNIQUE(_xlfn._xlws.FILTER($G:$G,$F:$F=$I$7))
/IF($I$8="総計",1,$J493/10)
),0)</f>
        <v/>
      </c>
      <c r="U493" s="58" t="str" cm="1">
        <f t="array" ref="U493">IFERROR(
IF(OR(U$11="",$H493=""),"",
SUMIFS(収穫記録!$P:$P,収穫記録!$D:$D,U$11,収穫記録!$I:$I,$I$5,収穫記録!$J:$J,$I$6,収穫記録!$F:$F,$H493,収穫記録!$B:$B,"&gt;="&amp;$I$3,収穫記録!$B:$B,"&lt;="&amp;$I$4)
/_xlfn.UNIQUE(_xlfn._xlws.FILTER($G:$G,$F:$F=$I$7))
/IF($I$8="総計",1,$J493/10)
),0)</f>
        <v/>
      </c>
      <c r="V493" s="58" t="str" cm="1">
        <f t="array" ref="V493">IFERROR(
IF(OR(V$11="",$H493=""),"",
SUMIFS(収穫記録!$P:$P,収穫記録!$D:$D,V$11,収穫記録!$I:$I,$I$5,収穫記録!$J:$J,$I$6,収穫記録!$F:$F,$H493,収穫記録!$B:$B,"&gt;="&amp;$I$3,収穫記録!$B:$B,"&lt;="&amp;$I$4)
/_xlfn.UNIQUE(_xlfn._xlws.FILTER($G:$G,$F:$F=$I$7))
/IF($I$8="総計",1,$J493/10)
),0)</f>
        <v/>
      </c>
      <c r="W493" s="58" t="str" cm="1">
        <f t="array" ref="W493">IFERROR(
IF(OR(W$11="",$H493=""),"",
SUMIFS(収穫記録!$P:$P,収穫記録!$D:$D,W$11,収穫記録!$I:$I,$I$5,収穫記録!$J:$J,$I$6,収穫記録!$F:$F,$H493,収穫記録!$B:$B,"&gt;="&amp;$I$3,収穫記録!$B:$B,"&lt;="&amp;$I$4)
/_xlfn.UNIQUE(_xlfn._xlws.FILTER($G:$G,$F:$F=$I$7))
/IF($I$8="総計",1,$J493/10)
),0)</f>
        <v/>
      </c>
    </row>
    <row r="494" spans="8:23">
      <c r="H494" s="27"/>
      <c r="I494" s="30"/>
      <c r="J494" s="57"/>
      <c r="K494" s="46" t="str">
        <f t="shared" si="7"/>
        <v/>
      </c>
      <c r="L494" s="47" cm="1">
        <f t="array" ref="L494">IFERROR(
IF(OR(L$11="",$H494=""),"",
SUMIFS(収穫記録!$P:$P,収穫記録!$D:$D,L$11,収穫記録!$I:$I,$I$5,収穫記録!$J:$J,$I$6,収穫記録!$F:$F,$H494,収穫記録!$B:$B,"&gt;="&amp;$I$3,収穫記録!$B:$B,"&lt;="&amp;$I$4)
/_xlfn.UNIQUE(_xlfn._xlws.FILTER($G:$G,$F:$F=$I$7))
/IF($I$8="総計",1,$J494/10)
),0)</f>
        <v>0</v>
      </c>
      <c r="M494" s="58" t="str" cm="1">
        <f t="array" ref="M494">IFERROR(
IF(OR(M$11="",$H494=""),"",
SUMIFS(収穫記録!$P:$P,収穫記録!$D:$D,M$11,収穫記録!$I:$I,$I$5,収穫記録!$J:$J,$I$6,収穫記録!$F:$F,$H494,収穫記録!$B:$B,"&gt;="&amp;$I$3,収穫記録!$B:$B,"&lt;="&amp;$I$4)
/_xlfn.UNIQUE(_xlfn._xlws.FILTER($G:$G,$F:$F=$I$7))
/IF($I$8="総計",1,$J494/10)
),0)</f>
        <v/>
      </c>
      <c r="N494" s="58" t="str" cm="1">
        <f t="array" ref="N494">IFERROR(
IF(OR(N$11="",$H494=""),"",
SUMIFS(収穫記録!$P:$P,収穫記録!$D:$D,N$11,収穫記録!$I:$I,$I$5,収穫記録!$J:$J,$I$6,収穫記録!$F:$F,$H494,収穫記録!$B:$B,"&gt;="&amp;$I$3,収穫記録!$B:$B,"&lt;="&amp;$I$4)
/_xlfn.UNIQUE(_xlfn._xlws.FILTER($G:$G,$F:$F=$I$7))
/IF($I$8="総計",1,$J494/10)
),0)</f>
        <v/>
      </c>
      <c r="O494" s="58" t="str" cm="1">
        <f t="array" ref="O494">IFERROR(
IF(OR(O$11="",$H494=""),"",
SUMIFS(収穫記録!$P:$P,収穫記録!$D:$D,O$11,収穫記録!$I:$I,$I$5,収穫記録!$J:$J,$I$6,収穫記録!$F:$F,$H494,収穫記録!$B:$B,"&gt;="&amp;$I$3,収穫記録!$B:$B,"&lt;="&amp;$I$4)
/_xlfn.UNIQUE(_xlfn._xlws.FILTER($G:$G,$F:$F=$I$7))
/IF($I$8="総計",1,$J494/10)
),0)</f>
        <v/>
      </c>
      <c r="P494" s="58" t="str" cm="1">
        <f t="array" ref="P494">IFERROR(
IF(OR(P$11="",$H494=""),"",
SUMIFS(収穫記録!$P:$P,収穫記録!$D:$D,P$11,収穫記録!$I:$I,$I$5,収穫記録!$J:$J,$I$6,収穫記録!$F:$F,$H494,収穫記録!$B:$B,"&gt;="&amp;$I$3,収穫記録!$B:$B,"&lt;="&amp;$I$4)
/_xlfn.UNIQUE(_xlfn._xlws.FILTER($G:$G,$F:$F=$I$7))
/IF($I$8="総計",1,$J494/10)
),0)</f>
        <v/>
      </c>
      <c r="Q494" s="58" t="str" cm="1">
        <f t="array" ref="Q494">IFERROR(
IF(OR(Q$11="",$H494=""),"",
SUMIFS(収穫記録!$P:$P,収穫記録!$D:$D,Q$11,収穫記録!$I:$I,$I$5,収穫記録!$J:$J,$I$6,収穫記録!$F:$F,$H494,収穫記録!$B:$B,"&gt;="&amp;$I$3,収穫記録!$B:$B,"&lt;="&amp;$I$4)
/_xlfn.UNIQUE(_xlfn._xlws.FILTER($G:$G,$F:$F=$I$7))
/IF($I$8="総計",1,$J494/10)
),0)</f>
        <v/>
      </c>
      <c r="R494" s="58" t="str" cm="1">
        <f t="array" ref="R494">IFERROR(
IF(OR(R$11="",$H494=""),"",
SUMIFS(収穫記録!$P:$P,収穫記録!$D:$D,R$11,収穫記録!$I:$I,$I$5,収穫記録!$J:$J,$I$6,収穫記録!$F:$F,$H494,収穫記録!$B:$B,"&gt;="&amp;$I$3,収穫記録!$B:$B,"&lt;="&amp;$I$4)
/_xlfn.UNIQUE(_xlfn._xlws.FILTER($G:$G,$F:$F=$I$7))
/IF($I$8="総計",1,$J494/10)
),0)</f>
        <v/>
      </c>
      <c r="S494" s="58" t="str" cm="1">
        <f t="array" ref="S494">IFERROR(
IF(OR(S$11="",$H494=""),"",
SUMIFS(収穫記録!$P:$P,収穫記録!$D:$D,S$11,収穫記録!$I:$I,$I$5,収穫記録!$J:$J,$I$6,収穫記録!$F:$F,$H494,収穫記録!$B:$B,"&gt;="&amp;$I$3,収穫記録!$B:$B,"&lt;="&amp;$I$4)
/_xlfn.UNIQUE(_xlfn._xlws.FILTER($G:$G,$F:$F=$I$7))
/IF($I$8="総計",1,$J494/10)
),0)</f>
        <v/>
      </c>
      <c r="T494" s="58" t="str" cm="1">
        <f t="array" ref="T494">IFERROR(
IF(OR(T$11="",$H494=""),"",
SUMIFS(収穫記録!$P:$P,収穫記録!$D:$D,T$11,収穫記録!$I:$I,$I$5,収穫記録!$J:$J,$I$6,収穫記録!$F:$F,$H494,収穫記録!$B:$B,"&gt;="&amp;$I$3,収穫記録!$B:$B,"&lt;="&amp;$I$4)
/_xlfn.UNIQUE(_xlfn._xlws.FILTER($G:$G,$F:$F=$I$7))
/IF($I$8="総計",1,$J494/10)
),0)</f>
        <v/>
      </c>
      <c r="U494" s="58" t="str" cm="1">
        <f t="array" ref="U494">IFERROR(
IF(OR(U$11="",$H494=""),"",
SUMIFS(収穫記録!$P:$P,収穫記録!$D:$D,U$11,収穫記録!$I:$I,$I$5,収穫記録!$J:$J,$I$6,収穫記録!$F:$F,$H494,収穫記録!$B:$B,"&gt;="&amp;$I$3,収穫記録!$B:$B,"&lt;="&amp;$I$4)
/_xlfn.UNIQUE(_xlfn._xlws.FILTER($G:$G,$F:$F=$I$7))
/IF($I$8="総計",1,$J494/10)
),0)</f>
        <v/>
      </c>
      <c r="V494" s="58" t="str" cm="1">
        <f t="array" ref="V494">IFERROR(
IF(OR(V$11="",$H494=""),"",
SUMIFS(収穫記録!$P:$P,収穫記録!$D:$D,V$11,収穫記録!$I:$I,$I$5,収穫記録!$J:$J,$I$6,収穫記録!$F:$F,$H494,収穫記録!$B:$B,"&gt;="&amp;$I$3,収穫記録!$B:$B,"&lt;="&amp;$I$4)
/_xlfn.UNIQUE(_xlfn._xlws.FILTER($G:$G,$F:$F=$I$7))
/IF($I$8="総計",1,$J494/10)
),0)</f>
        <v/>
      </c>
      <c r="W494" s="58" t="str" cm="1">
        <f t="array" ref="W494">IFERROR(
IF(OR(W$11="",$H494=""),"",
SUMIFS(収穫記録!$P:$P,収穫記録!$D:$D,W$11,収穫記録!$I:$I,$I$5,収穫記録!$J:$J,$I$6,収穫記録!$F:$F,$H494,収穫記録!$B:$B,"&gt;="&amp;$I$3,収穫記録!$B:$B,"&lt;="&amp;$I$4)
/_xlfn.UNIQUE(_xlfn._xlws.FILTER($G:$G,$F:$F=$I$7))
/IF($I$8="総計",1,$J494/10)
),0)</f>
        <v/>
      </c>
    </row>
    <row r="495" spans="8:23">
      <c r="H495" s="27"/>
      <c r="I495" s="30"/>
      <c r="J495" s="57"/>
      <c r="K495" s="46" t="str">
        <f t="shared" si="7"/>
        <v/>
      </c>
      <c r="L495" s="47" cm="1">
        <f t="array" ref="L495">IFERROR(
IF(OR(L$11="",$H495=""),"",
SUMIFS(収穫記録!$P:$P,収穫記録!$D:$D,L$11,収穫記録!$I:$I,$I$5,収穫記録!$J:$J,$I$6,収穫記録!$F:$F,$H495,収穫記録!$B:$B,"&gt;="&amp;$I$3,収穫記録!$B:$B,"&lt;="&amp;$I$4)
/_xlfn.UNIQUE(_xlfn._xlws.FILTER($G:$G,$F:$F=$I$7))
/IF($I$8="総計",1,$J495/10)
),0)</f>
        <v>0</v>
      </c>
      <c r="M495" s="58" t="str" cm="1">
        <f t="array" ref="M495">IFERROR(
IF(OR(M$11="",$H495=""),"",
SUMIFS(収穫記録!$P:$P,収穫記録!$D:$D,M$11,収穫記録!$I:$I,$I$5,収穫記録!$J:$J,$I$6,収穫記録!$F:$F,$H495,収穫記録!$B:$B,"&gt;="&amp;$I$3,収穫記録!$B:$B,"&lt;="&amp;$I$4)
/_xlfn.UNIQUE(_xlfn._xlws.FILTER($G:$G,$F:$F=$I$7))
/IF($I$8="総計",1,$J495/10)
),0)</f>
        <v/>
      </c>
      <c r="N495" s="58" t="str" cm="1">
        <f t="array" ref="N495">IFERROR(
IF(OR(N$11="",$H495=""),"",
SUMIFS(収穫記録!$P:$P,収穫記録!$D:$D,N$11,収穫記録!$I:$I,$I$5,収穫記録!$J:$J,$I$6,収穫記録!$F:$F,$H495,収穫記録!$B:$B,"&gt;="&amp;$I$3,収穫記録!$B:$B,"&lt;="&amp;$I$4)
/_xlfn.UNIQUE(_xlfn._xlws.FILTER($G:$G,$F:$F=$I$7))
/IF($I$8="総計",1,$J495/10)
),0)</f>
        <v/>
      </c>
      <c r="O495" s="58" t="str" cm="1">
        <f t="array" ref="O495">IFERROR(
IF(OR(O$11="",$H495=""),"",
SUMIFS(収穫記録!$P:$P,収穫記録!$D:$D,O$11,収穫記録!$I:$I,$I$5,収穫記録!$J:$J,$I$6,収穫記録!$F:$F,$H495,収穫記録!$B:$B,"&gt;="&amp;$I$3,収穫記録!$B:$B,"&lt;="&amp;$I$4)
/_xlfn.UNIQUE(_xlfn._xlws.FILTER($G:$G,$F:$F=$I$7))
/IF($I$8="総計",1,$J495/10)
),0)</f>
        <v/>
      </c>
      <c r="P495" s="58" t="str" cm="1">
        <f t="array" ref="P495">IFERROR(
IF(OR(P$11="",$H495=""),"",
SUMIFS(収穫記録!$P:$P,収穫記録!$D:$D,P$11,収穫記録!$I:$I,$I$5,収穫記録!$J:$J,$I$6,収穫記録!$F:$F,$H495,収穫記録!$B:$B,"&gt;="&amp;$I$3,収穫記録!$B:$B,"&lt;="&amp;$I$4)
/_xlfn.UNIQUE(_xlfn._xlws.FILTER($G:$G,$F:$F=$I$7))
/IF($I$8="総計",1,$J495/10)
),0)</f>
        <v/>
      </c>
      <c r="Q495" s="58" t="str" cm="1">
        <f t="array" ref="Q495">IFERROR(
IF(OR(Q$11="",$H495=""),"",
SUMIFS(収穫記録!$P:$P,収穫記録!$D:$D,Q$11,収穫記録!$I:$I,$I$5,収穫記録!$J:$J,$I$6,収穫記録!$F:$F,$H495,収穫記録!$B:$B,"&gt;="&amp;$I$3,収穫記録!$B:$B,"&lt;="&amp;$I$4)
/_xlfn.UNIQUE(_xlfn._xlws.FILTER($G:$G,$F:$F=$I$7))
/IF($I$8="総計",1,$J495/10)
),0)</f>
        <v/>
      </c>
      <c r="R495" s="58" t="str" cm="1">
        <f t="array" ref="R495">IFERROR(
IF(OR(R$11="",$H495=""),"",
SUMIFS(収穫記録!$P:$P,収穫記録!$D:$D,R$11,収穫記録!$I:$I,$I$5,収穫記録!$J:$J,$I$6,収穫記録!$F:$F,$H495,収穫記録!$B:$B,"&gt;="&amp;$I$3,収穫記録!$B:$B,"&lt;="&amp;$I$4)
/_xlfn.UNIQUE(_xlfn._xlws.FILTER($G:$G,$F:$F=$I$7))
/IF($I$8="総計",1,$J495/10)
),0)</f>
        <v/>
      </c>
      <c r="S495" s="58" t="str" cm="1">
        <f t="array" ref="S495">IFERROR(
IF(OR(S$11="",$H495=""),"",
SUMIFS(収穫記録!$P:$P,収穫記録!$D:$D,S$11,収穫記録!$I:$I,$I$5,収穫記録!$J:$J,$I$6,収穫記録!$F:$F,$H495,収穫記録!$B:$B,"&gt;="&amp;$I$3,収穫記録!$B:$B,"&lt;="&amp;$I$4)
/_xlfn.UNIQUE(_xlfn._xlws.FILTER($G:$G,$F:$F=$I$7))
/IF($I$8="総計",1,$J495/10)
),0)</f>
        <v/>
      </c>
      <c r="T495" s="58" t="str" cm="1">
        <f t="array" ref="T495">IFERROR(
IF(OR(T$11="",$H495=""),"",
SUMIFS(収穫記録!$P:$P,収穫記録!$D:$D,T$11,収穫記録!$I:$I,$I$5,収穫記録!$J:$J,$I$6,収穫記録!$F:$F,$H495,収穫記録!$B:$B,"&gt;="&amp;$I$3,収穫記録!$B:$B,"&lt;="&amp;$I$4)
/_xlfn.UNIQUE(_xlfn._xlws.FILTER($G:$G,$F:$F=$I$7))
/IF($I$8="総計",1,$J495/10)
),0)</f>
        <v/>
      </c>
      <c r="U495" s="58" t="str" cm="1">
        <f t="array" ref="U495">IFERROR(
IF(OR(U$11="",$H495=""),"",
SUMIFS(収穫記録!$P:$P,収穫記録!$D:$D,U$11,収穫記録!$I:$I,$I$5,収穫記録!$J:$J,$I$6,収穫記録!$F:$F,$H495,収穫記録!$B:$B,"&gt;="&amp;$I$3,収穫記録!$B:$B,"&lt;="&amp;$I$4)
/_xlfn.UNIQUE(_xlfn._xlws.FILTER($G:$G,$F:$F=$I$7))
/IF($I$8="総計",1,$J495/10)
),0)</f>
        <v/>
      </c>
      <c r="V495" s="58" t="str" cm="1">
        <f t="array" ref="V495">IFERROR(
IF(OR(V$11="",$H495=""),"",
SUMIFS(収穫記録!$P:$P,収穫記録!$D:$D,V$11,収穫記録!$I:$I,$I$5,収穫記録!$J:$J,$I$6,収穫記録!$F:$F,$H495,収穫記録!$B:$B,"&gt;="&amp;$I$3,収穫記録!$B:$B,"&lt;="&amp;$I$4)
/_xlfn.UNIQUE(_xlfn._xlws.FILTER($G:$G,$F:$F=$I$7))
/IF($I$8="総計",1,$J495/10)
),0)</f>
        <v/>
      </c>
      <c r="W495" s="58" t="str" cm="1">
        <f t="array" ref="W495">IFERROR(
IF(OR(W$11="",$H495=""),"",
SUMIFS(収穫記録!$P:$P,収穫記録!$D:$D,W$11,収穫記録!$I:$I,$I$5,収穫記録!$J:$J,$I$6,収穫記録!$F:$F,$H495,収穫記録!$B:$B,"&gt;="&amp;$I$3,収穫記録!$B:$B,"&lt;="&amp;$I$4)
/_xlfn.UNIQUE(_xlfn._xlws.FILTER($G:$G,$F:$F=$I$7))
/IF($I$8="総計",1,$J495/10)
),0)</f>
        <v/>
      </c>
    </row>
    <row r="496" spans="8:23">
      <c r="H496" s="27"/>
      <c r="I496" s="30"/>
      <c r="J496" s="57"/>
      <c r="K496" s="46" t="str">
        <f t="shared" si="7"/>
        <v/>
      </c>
      <c r="L496" s="47" cm="1">
        <f t="array" ref="L496">IFERROR(
IF(OR(L$11="",$H496=""),"",
SUMIFS(収穫記録!$P:$P,収穫記録!$D:$D,L$11,収穫記録!$I:$I,$I$5,収穫記録!$J:$J,$I$6,収穫記録!$F:$F,$H496,収穫記録!$B:$B,"&gt;="&amp;$I$3,収穫記録!$B:$B,"&lt;="&amp;$I$4)
/_xlfn.UNIQUE(_xlfn._xlws.FILTER($G:$G,$F:$F=$I$7))
/IF($I$8="総計",1,$J496/10)
),0)</f>
        <v>0</v>
      </c>
      <c r="M496" s="58" t="str" cm="1">
        <f t="array" ref="M496">IFERROR(
IF(OR(M$11="",$H496=""),"",
SUMIFS(収穫記録!$P:$P,収穫記録!$D:$D,M$11,収穫記録!$I:$I,$I$5,収穫記録!$J:$J,$I$6,収穫記録!$F:$F,$H496,収穫記録!$B:$B,"&gt;="&amp;$I$3,収穫記録!$B:$B,"&lt;="&amp;$I$4)
/_xlfn.UNIQUE(_xlfn._xlws.FILTER($G:$G,$F:$F=$I$7))
/IF($I$8="総計",1,$J496/10)
),0)</f>
        <v/>
      </c>
      <c r="N496" s="58" t="str" cm="1">
        <f t="array" ref="N496">IFERROR(
IF(OR(N$11="",$H496=""),"",
SUMIFS(収穫記録!$P:$P,収穫記録!$D:$D,N$11,収穫記録!$I:$I,$I$5,収穫記録!$J:$J,$I$6,収穫記録!$F:$F,$H496,収穫記録!$B:$B,"&gt;="&amp;$I$3,収穫記録!$B:$B,"&lt;="&amp;$I$4)
/_xlfn.UNIQUE(_xlfn._xlws.FILTER($G:$G,$F:$F=$I$7))
/IF($I$8="総計",1,$J496/10)
),0)</f>
        <v/>
      </c>
      <c r="O496" s="58" t="str" cm="1">
        <f t="array" ref="O496">IFERROR(
IF(OR(O$11="",$H496=""),"",
SUMIFS(収穫記録!$P:$P,収穫記録!$D:$D,O$11,収穫記録!$I:$I,$I$5,収穫記録!$J:$J,$I$6,収穫記録!$F:$F,$H496,収穫記録!$B:$B,"&gt;="&amp;$I$3,収穫記録!$B:$B,"&lt;="&amp;$I$4)
/_xlfn.UNIQUE(_xlfn._xlws.FILTER($G:$G,$F:$F=$I$7))
/IF($I$8="総計",1,$J496/10)
),0)</f>
        <v/>
      </c>
      <c r="P496" s="58" t="str" cm="1">
        <f t="array" ref="P496">IFERROR(
IF(OR(P$11="",$H496=""),"",
SUMIFS(収穫記録!$P:$P,収穫記録!$D:$D,P$11,収穫記録!$I:$I,$I$5,収穫記録!$J:$J,$I$6,収穫記録!$F:$F,$H496,収穫記録!$B:$B,"&gt;="&amp;$I$3,収穫記録!$B:$B,"&lt;="&amp;$I$4)
/_xlfn.UNIQUE(_xlfn._xlws.FILTER($G:$G,$F:$F=$I$7))
/IF($I$8="総計",1,$J496/10)
),0)</f>
        <v/>
      </c>
      <c r="Q496" s="58" t="str" cm="1">
        <f t="array" ref="Q496">IFERROR(
IF(OR(Q$11="",$H496=""),"",
SUMIFS(収穫記録!$P:$P,収穫記録!$D:$D,Q$11,収穫記録!$I:$I,$I$5,収穫記録!$J:$J,$I$6,収穫記録!$F:$F,$H496,収穫記録!$B:$B,"&gt;="&amp;$I$3,収穫記録!$B:$B,"&lt;="&amp;$I$4)
/_xlfn.UNIQUE(_xlfn._xlws.FILTER($G:$G,$F:$F=$I$7))
/IF($I$8="総計",1,$J496/10)
),0)</f>
        <v/>
      </c>
      <c r="R496" s="58" t="str" cm="1">
        <f t="array" ref="R496">IFERROR(
IF(OR(R$11="",$H496=""),"",
SUMIFS(収穫記録!$P:$P,収穫記録!$D:$D,R$11,収穫記録!$I:$I,$I$5,収穫記録!$J:$J,$I$6,収穫記録!$F:$F,$H496,収穫記録!$B:$B,"&gt;="&amp;$I$3,収穫記録!$B:$B,"&lt;="&amp;$I$4)
/_xlfn.UNIQUE(_xlfn._xlws.FILTER($G:$G,$F:$F=$I$7))
/IF($I$8="総計",1,$J496/10)
),0)</f>
        <v/>
      </c>
      <c r="S496" s="58" t="str" cm="1">
        <f t="array" ref="S496">IFERROR(
IF(OR(S$11="",$H496=""),"",
SUMIFS(収穫記録!$P:$P,収穫記録!$D:$D,S$11,収穫記録!$I:$I,$I$5,収穫記録!$J:$J,$I$6,収穫記録!$F:$F,$H496,収穫記録!$B:$B,"&gt;="&amp;$I$3,収穫記録!$B:$B,"&lt;="&amp;$I$4)
/_xlfn.UNIQUE(_xlfn._xlws.FILTER($G:$G,$F:$F=$I$7))
/IF($I$8="総計",1,$J496/10)
),0)</f>
        <v/>
      </c>
      <c r="T496" s="58" t="str" cm="1">
        <f t="array" ref="T496">IFERROR(
IF(OR(T$11="",$H496=""),"",
SUMIFS(収穫記録!$P:$P,収穫記録!$D:$D,T$11,収穫記録!$I:$I,$I$5,収穫記録!$J:$J,$I$6,収穫記録!$F:$F,$H496,収穫記録!$B:$B,"&gt;="&amp;$I$3,収穫記録!$B:$B,"&lt;="&amp;$I$4)
/_xlfn.UNIQUE(_xlfn._xlws.FILTER($G:$G,$F:$F=$I$7))
/IF($I$8="総計",1,$J496/10)
),0)</f>
        <v/>
      </c>
      <c r="U496" s="58" t="str" cm="1">
        <f t="array" ref="U496">IFERROR(
IF(OR(U$11="",$H496=""),"",
SUMIFS(収穫記録!$P:$P,収穫記録!$D:$D,U$11,収穫記録!$I:$I,$I$5,収穫記録!$J:$J,$I$6,収穫記録!$F:$F,$H496,収穫記録!$B:$B,"&gt;="&amp;$I$3,収穫記録!$B:$B,"&lt;="&amp;$I$4)
/_xlfn.UNIQUE(_xlfn._xlws.FILTER($G:$G,$F:$F=$I$7))
/IF($I$8="総計",1,$J496/10)
),0)</f>
        <v/>
      </c>
      <c r="V496" s="58" t="str" cm="1">
        <f t="array" ref="V496">IFERROR(
IF(OR(V$11="",$H496=""),"",
SUMIFS(収穫記録!$P:$P,収穫記録!$D:$D,V$11,収穫記録!$I:$I,$I$5,収穫記録!$J:$J,$I$6,収穫記録!$F:$F,$H496,収穫記録!$B:$B,"&gt;="&amp;$I$3,収穫記録!$B:$B,"&lt;="&amp;$I$4)
/_xlfn.UNIQUE(_xlfn._xlws.FILTER($G:$G,$F:$F=$I$7))
/IF($I$8="総計",1,$J496/10)
),0)</f>
        <v/>
      </c>
      <c r="W496" s="58" t="str" cm="1">
        <f t="array" ref="W496">IFERROR(
IF(OR(W$11="",$H496=""),"",
SUMIFS(収穫記録!$P:$P,収穫記録!$D:$D,W$11,収穫記録!$I:$I,$I$5,収穫記録!$J:$J,$I$6,収穫記録!$F:$F,$H496,収穫記録!$B:$B,"&gt;="&amp;$I$3,収穫記録!$B:$B,"&lt;="&amp;$I$4)
/_xlfn.UNIQUE(_xlfn._xlws.FILTER($G:$G,$F:$F=$I$7))
/IF($I$8="総計",1,$J496/10)
),0)</f>
        <v/>
      </c>
    </row>
    <row r="497" spans="8:23">
      <c r="H497" s="27"/>
      <c r="I497" s="30"/>
      <c r="J497" s="57"/>
      <c r="K497" s="46" t="str">
        <f t="shared" si="7"/>
        <v/>
      </c>
      <c r="L497" s="47" cm="1">
        <f t="array" ref="L497">IFERROR(
IF(OR(L$11="",$H497=""),"",
SUMIFS(収穫記録!$P:$P,収穫記録!$D:$D,L$11,収穫記録!$I:$I,$I$5,収穫記録!$J:$J,$I$6,収穫記録!$F:$F,$H497,収穫記録!$B:$B,"&gt;="&amp;$I$3,収穫記録!$B:$B,"&lt;="&amp;$I$4)
/_xlfn.UNIQUE(_xlfn._xlws.FILTER($G:$G,$F:$F=$I$7))
/IF($I$8="総計",1,$J497/10)
),0)</f>
        <v>0</v>
      </c>
      <c r="M497" s="58" t="str" cm="1">
        <f t="array" ref="M497">IFERROR(
IF(OR(M$11="",$H497=""),"",
SUMIFS(収穫記録!$P:$P,収穫記録!$D:$D,M$11,収穫記録!$I:$I,$I$5,収穫記録!$J:$J,$I$6,収穫記録!$F:$F,$H497,収穫記録!$B:$B,"&gt;="&amp;$I$3,収穫記録!$B:$B,"&lt;="&amp;$I$4)
/_xlfn.UNIQUE(_xlfn._xlws.FILTER($G:$G,$F:$F=$I$7))
/IF($I$8="総計",1,$J497/10)
),0)</f>
        <v/>
      </c>
      <c r="N497" s="58" t="str" cm="1">
        <f t="array" ref="N497">IFERROR(
IF(OR(N$11="",$H497=""),"",
SUMIFS(収穫記録!$P:$P,収穫記録!$D:$D,N$11,収穫記録!$I:$I,$I$5,収穫記録!$J:$J,$I$6,収穫記録!$F:$F,$H497,収穫記録!$B:$B,"&gt;="&amp;$I$3,収穫記録!$B:$B,"&lt;="&amp;$I$4)
/_xlfn.UNIQUE(_xlfn._xlws.FILTER($G:$G,$F:$F=$I$7))
/IF($I$8="総計",1,$J497/10)
),0)</f>
        <v/>
      </c>
      <c r="O497" s="58" t="str" cm="1">
        <f t="array" ref="O497">IFERROR(
IF(OR(O$11="",$H497=""),"",
SUMIFS(収穫記録!$P:$P,収穫記録!$D:$D,O$11,収穫記録!$I:$I,$I$5,収穫記録!$J:$J,$I$6,収穫記録!$F:$F,$H497,収穫記録!$B:$B,"&gt;="&amp;$I$3,収穫記録!$B:$B,"&lt;="&amp;$I$4)
/_xlfn.UNIQUE(_xlfn._xlws.FILTER($G:$G,$F:$F=$I$7))
/IF($I$8="総計",1,$J497/10)
),0)</f>
        <v/>
      </c>
      <c r="P497" s="58" t="str" cm="1">
        <f t="array" ref="P497">IFERROR(
IF(OR(P$11="",$H497=""),"",
SUMIFS(収穫記録!$P:$P,収穫記録!$D:$D,P$11,収穫記録!$I:$I,$I$5,収穫記録!$J:$J,$I$6,収穫記録!$F:$F,$H497,収穫記録!$B:$B,"&gt;="&amp;$I$3,収穫記録!$B:$B,"&lt;="&amp;$I$4)
/_xlfn.UNIQUE(_xlfn._xlws.FILTER($G:$G,$F:$F=$I$7))
/IF($I$8="総計",1,$J497/10)
),0)</f>
        <v/>
      </c>
      <c r="Q497" s="58" t="str" cm="1">
        <f t="array" ref="Q497">IFERROR(
IF(OR(Q$11="",$H497=""),"",
SUMIFS(収穫記録!$P:$P,収穫記録!$D:$D,Q$11,収穫記録!$I:$I,$I$5,収穫記録!$J:$J,$I$6,収穫記録!$F:$F,$H497,収穫記録!$B:$B,"&gt;="&amp;$I$3,収穫記録!$B:$B,"&lt;="&amp;$I$4)
/_xlfn.UNIQUE(_xlfn._xlws.FILTER($G:$G,$F:$F=$I$7))
/IF($I$8="総計",1,$J497/10)
),0)</f>
        <v/>
      </c>
      <c r="R497" s="58" t="str" cm="1">
        <f t="array" ref="R497">IFERROR(
IF(OR(R$11="",$H497=""),"",
SUMIFS(収穫記録!$P:$P,収穫記録!$D:$D,R$11,収穫記録!$I:$I,$I$5,収穫記録!$J:$J,$I$6,収穫記録!$F:$F,$H497,収穫記録!$B:$B,"&gt;="&amp;$I$3,収穫記録!$B:$B,"&lt;="&amp;$I$4)
/_xlfn.UNIQUE(_xlfn._xlws.FILTER($G:$G,$F:$F=$I$7))
/IF($I$8="総計",1,$J497/10)
),0)</f>
        <v/>
      </c>
      <c r="S497" s="58" t="str" cm="1">
        <f t="array" ref="S497">IFERROR(
IF(OR(S$11="",$H497=""),"",
SUMIFS(収穫記録!$P:$P,収穫記録!$D:$D,S$11,収穫記録!$I:$I,$I$5,収穫記録!$J:$J,$I$6,収穫記録!$F:$F,$H497,収穫記録!$B:$B,"&gt;="&amp;$I$3,収穫記録!$B:$B,"&lt;="&amp;$I$4)
/_xlfn.UNIQUE(_xlfn._xlws.FILTER($G:$G,$F:$F=$I$7))
/IF($I$8="総計",1,$J497/10)
),0)</f>
        <v/>
      </c>
      <c r="T497" s="58" t="str" cm="1">
        <f t="array" ref="T497">IFERROR(
IF(OR(T$11="",$H497=""),"",
SUMIFS(収穫記録!$P:$P,収穫記録!$D:$D,T$11,収穫記録!$I:$I,$I$5,収穫記録!$J:$J,$I$6,収穫記録!$F:$F,$H497,収穫記録!$B:$B,"&gt;="&amp;$I$3,収穫記録!$B:$B,"&lt;="&amp;$I$4)
/_xlfn.UNIQUE(_xlfn._xlws.FILTER($G:$G,$F:$F=$I$7))
/IF($I$8="総計",1,$J497/10)
),0)</f>
        <v/>
      </c>
      <c r="U497" s="58" t="str" cm="1">
        <f t="array" ref="U497">IFERROR(
IF(OR(U$11="",$H497=""),"",
SUMIFS(収穫記録!$P:$P,収穫記録!$D:$D,U$11,収穫記録!$I:$I,$I$5,収穫記録!$J:$J,$I$6,収穫記録!$F:$F,$H497,収穫記録!$B:$B,"&gt;="&amp;$I$3,収穫記録!$B:$B,"&lt;="&amp;$I$4)
/_xlfn.UNIQUE(_xlfn._xlws.FILTER($G:$G,$F:$F=$I$7))
/IF($I$8="総計",1,$J497/10)
),0)</f>
        <v/>
      </c>
      <c r="V497" s="58" t="str" cm="1">
        <f t="array" ref="V497">IFERROR(
IF(OR(V$11="",$H497=""),"",
SUMIFS(収穫記録!$P:$P,収穫記録!$D:$D,V$11,収穫記録!$I:$I,$I$5,収穫記録!$J:$J,$I$6,収穫記録!$F:$F,$H497,収穫記録!$B:$B,"&gt;="&amp;$I$3,収穫記録!$B:$B,"&lt;="&amp;$I$4)
/_xlfn.UNIQUE(_xlfn._xlws.FILTER($G:$G,$F:$F=$I$7))
/IF($I$8="総計",1,$J497/10)
),0)</f>
        <v/>
      </c>
      <c r="W497" s="58" t="str" cm="1">
        <f t="array" ref="W497">IFERROR(
IF(OR(W$11="",$H497=""),"",
SUMIFS(収穫記録!$P:$P,収穫記録!$D:$D,W$11,収穫記録!$I:$I,$I$5,収穫記録!$J:$J,$I$6,収穫記録!$F:$F,$H497,収穫記録!$B:$B,"&gt;="&amp;$I$3,収穫記録!$B:$B,"&lt;="&amp;$I$4)
/_xlfn.UNIQUE(_xlfn._xlws.FILTER($G:$G,$F:$F=$I$7))
/IF($I$8="総計",1,$J497/10)
),0)</f>
        <v/>
      </c>
    </row>
    <row r="498" spans="8:23">
      <c r="H498" s="27"/>
      <c r="I498" s="30"/>
      <c r="J498" s="57"/>
      <c r="K498" s="46" t="str">
        <f t="shared" si="7"/>
        <v/>
      </c>
      <c r="L498" s="47" cm="1">
        <f t="array" ref="L498">IFERROR(
IF(OR(L$11="",$H498=""),"",
SUMIFS(収穫記録!$P:$P,収穫記録!$D:$D,L$11,収穫記録!$I:$I,$I$5,収穫記録!$J:$J,$I$6,収穫記録!$F:$F,$H498,収穫記録!$B:$B,"&gt;="&amp;$I$3,収穫記録!$B:$B,"&lt;="&amp;$I$4)
/_xlfn.UNIQUE(_xlfn._xlws.FILTER($G:$G,$F:$F=$I$7))
/IF($I$8="総計",1,$J498/10)
),0)</f>
        <v>0</v>
      </c>
      <c r="M498" s="58" t="str" cm="1">
        <f t="array" ref="M498">IFERROR(
IF(OR(M$11="",$H498=""),"",
SUMIFS(収穫記録!$P:$P,収穫記録!$D:$D,M$11,収穫記録!$I:$I,$I$5,収穫記録!$J:$J,$I$6,収穫記録!$F:$F,$H498,収穫記録!$B:$B,"&gt;="&amp;$I$3,収穫記録!$B:$B,"&lt;="&amp;$I$4)
/_xlfn.UNIQUE(_xlfn._xlws.FILTER($G:$G,$F:$F=$I$7))
/IF($I$8="総計",1,$J498/10)
),0)</f>
        <v/>
      </c>
      <c r="N498" s="58" t="str" cm="1">
        <f t="array" ref="N498">IFERROR(
IF(OR(N$11="",$H498=""),"",
SUMIFS(収穫記録!$P:$P,収穫記録!$D:$D,N$11,収穫記録!$I:$I,$I$5,収穫記録!$J:$J,$I$6,収穫記録!$F:$F,$H498,収穫記録!$B:$B,"&gt;="&amp;$I$3,収穫記録!$B:$B,"&lt;="&amp;$I$4)
/_xlfn.UNIQUE(_xlfn._xlws.FILTER($G:$G,$F:$F=$I$7))
/IF($I$8="総計",1,$J498/10)
),0)</f>
        <v/>
      </c>
      <c r="O498" s="58" t="str" cm="1">
        <f t="array" ref="O498">IFERROR(
IF(OR(O$11="",$H498=""),"",
SUMIFS(収穫記録!$P:$P,収穫記録!$D:$D,O$11,収穫記録!$I:$I,$I$5,収穫記録!$J:$J,$I$6,収穫記録!$F:$F,$H498,収穫記録!$B:$B,"&gt;="&amp;$I$3,収穫記録!$B:$B,"&lt;="&amp;$I$4)
/_xlfn.UNIQUE(_xlfn._xlws.FILTER($G:$G,$F:$F=$I$7))
/IF($I$8="総計",1,$J498/10)
),0)</f>
        <v/>
      </c>
      <c r="P498" s="58" t="str" cm="1">
        <f t="array" ref="P498">IFERROR(
IF(OR(P$11="",$H498=""),"",
SUMIFS(収穫記録!$P:$P,収穫記録!$D:$D,P$11,収穫記録!$I:$I,$I$5,収穫記録!$J:$J,$I$6,収穫記録!$F:$F,$H498,収穫記録!$B:$B,"&gt;="&amp;$I$3,収穫記録!$B:$B,"&lt;="&amp;$I$4)
/_xlfn.UNIQUE(_xlfn._xlws.FILTER($G:$G,$F:$F=$I$7))
/IF($I$8="総計",1,$J498/10)
),0)</f>
        <v/>
      </c>
      <c r="Q498" s="58" t="str" cm="1">
        <f t="array" ref="Q498">IFERROR(
IF(OR(Q$11="",$H498=""),"",
SUMIFS(収穫記録!$P:$P,収穫記録!$D:$D,Q$11,収穫記録!$I:$I,$I$5,収穫記録!$J:$J,$I$6,収穫記録!$F:$F,$H498,収穫記録!$B:$B,"&gt;="&amp;$I$3,収穫記録!$B:$B,"&lt;="&amp;$I$4)
/_xlfn.UNIQUE(_xlfn._xlws.FILTER($G:$G,$F:$F=$I$7))
/IF($I$8="総計",1,$J498/10)
),0)</f>
        <v/>
      </c>
      <c r="R498" s="58" t="str" cm="1">
        <f t="array" ref="R498">IFERROR(
IF(OR(R$11="",$H498=""),"",
SUMIFS(収穫記録!$P:$P,収穫記録!$D:$D,R$11,収穫記録!$I:$I,$I$5,収穫記録!$J:$J,$I$6,収穫記録!$F:$F,$H498,収穫記録!$B:$B,"&gt;="&amp;$I$3,収穫記録!$B:$B,"&lt;="&amp;$I$4)
/_xlfn.UNIQUE(_xlfn._xlws.FILTER($G:$G,$F:$F=$I$7))
/IF($I$8="総計",1,$J498/10)
),0)</f>
        <v/>
      </c>
      <c r="S498" s="58" t="str" cm="1">
        <f t="array" ref="S498">IFERROR(
IF(OR(S$11="",$H498=""),"",
SUMIFS(収穫記録!$P:$P,収穫記録!$D:$D,S$11,収穫記録!$I:$I,$I$5,収穫記録!$J:$J,$I$6,収穫記録!$F:$F,$H498,収穫記録!$B:$B,"&gt;="&amp;$I$3,収穫記録!$B:$B,"&lt;="&amp;$I$4)
/_xlfn.UNIQUE(_xlfn._xlws.FILTER($G:$G,$F:$F=$I$7))
/IF($I$8="総計",1,$J498/10)
),0)</f>
        <v/>
      </c>
      <c r="T498" s="58" t="str" cm="1">
        <f t="array" ref="T498">IFERROR(
IF(OR(T$11="",$H498=""),"",
SUMIFS(収穫記録!$P:$P,収穫記録!$D:$D,T$11,収穫記録!$I:$I,$I$5,収穫記録!$J:$J,$I$6,収穫記録!$F:$F,$H498,収穫記録!$B:$B,"&gt;="&amp;$I$3,収穫記録!$B:$B,"&lt;="&amp;$I$4)
/_xlfn.UNIQUE(_xlfn._xlws.FILTER($G:$G,$F:$F=$I$7))
/IF($I$8="総計",1,$J498/10)
),0)</f>
        <v/>
      </c>
      <c r="U498" s="58" t="str" cm="1">
        <f t="array" ref="U498">IFERROR(
IF(OR(U$11="",$H498=""),"",
SUMIFS(収穫記録!$P:$P,収穫記録!$D:$D,U$11,収穫記録!$I:$I,$I$5,収穫記録!$J:$J,$I$6,収穫記録!$F:$F,$H498,収穫記録!$B:$B,"&gt;="&amp;$I$3,収穫記録!$B:$B,"&lt;="&amp;$I$4)
/_xlfn.UNIQUE(_xlfn._xlws.FILTER($G:$G,$F:$F=$I$7))
/IF($I$8="総計",1,$J498/10)
),0)</f>
        <v/>
      </c>
      <c r="V498" s="58" t="str" cm="1">
        <f t="array" ref="V498">IFERROR(
IF(OR(V$11="",$H498=""),"",
SUMIFS(収穫記録!$P:$P,収穫記録!$D:$D,V$11,収穫記録!$I:$I,$I$5,収穫記録!$J:$J,$I$6,収穫記録!$F:$F,$H498,収穫記録!$B:$B,"&gt;="&amp;$I$3,収穫記録!$B:$B,"&lt;="&amp;$I$4)
/_xlfn.UNIQUE(_xlfn._xlws.FILTER($G:$G,$F:$F=$I$7))
/IF($I$8="総計",1,$J498/10)
),0)</f>
        <v/>
      </c>
      <c r="W498" s="58" t="str" cm="1">
        <f t="array" ref="W498">IFERROR(
IF(OR(W$11="",$H498=""),"",
SUMIFS(収穫記録!$P:$P,収穫記録!$D:$D,W$11,収穫記録!$I:$I,$I$5,収穫記録!$J:$J,$I$6,収穫記録!$F:$F,$H498,収穫記録!$B:$B,"&gt;="&amp;$I$3,収穫記録!$B:$B,"&lt;="&amp;$I$4)
/_xlfn.UNIQUE(_xlfn._xlws.FILTER($G:$G,$F:$F=$I$7))
/IF($I$8="総計",1,$J498/10)
),0)</f>
        <v/>
      </c>
    </row>
    <row r="499" spans="8:23">
      <c r="H499" s="27"/>
      <c r="I499" s="30"/>
      <c r="J499" s="57"/>
      <c r="K499" s="46" t="str">
        <f t="shared" si="7"/>
        <v/>
      </c>
      <c r="L499" s="47" cm="1">
        <f t="array" ref="L499">IFERROR(
IF(OR(L$11="",$H499=""),"",
SUMIFS(収穫記録!$P:$P,収穫記録!$D:$D,L$11,収穫記録!$I:$I,$I$5,収穫記録!$J:$J,$I$6,収穫記録!$F:$F,$H499,収穫記録!$B:$B,"&gt;="&amp;$I$3,収穫記録!$B:$B,"&lt;="&amp;$I$4)
/_xlfn.UNIQUE(_xlfn._xlws.FILTER($G:$G,$F:$F=$I$7))
/IF($I$8="総計",1,$J499/10)
),0)</f>
        <v>0</v>
      </c>
      <c r="M499" s="58" t="str" cm="1">
        <f t="array" ref="M499">IFERROR(
IF(OR(M$11="",$H499=""),"",
SUMIFS(収穫記録!$P:$P,収穫記録!$D:$D,M$11,収穫記録!$I:$I,$I$5,収穫記録!$J:$J,$I$6,収穫記録!$F:$F,$H499,収穫記録!$B:$B,"&gt;="&amp;$I$3,収穫記録!$B:$B,"&lt;="&amp;$I$4)
/_xlfn.UNIQUE(_xlfn._xlws.FILTER($G:$G,$F:$F=$I$7))
/IF($I$8="総計",1,$J499/10)
),0)</f>
        <v/>
      </c>
      <c r="N499" s="58" t="str" cm="1">
        <f t="array" ref="N499">IFERROR(
IF(OR(N$11="",$H499=""),"",
SUMIFS(収穫記録!$P:$P,収穫記録!$D:$D,N$11,収穫記録!$I:$I,$I$5,収穫記録!$J:$J,$I$6,収穫記録!$F:$F,$H499,収穫記録!$B:$B,"&gt;="&amp;$I$3,収穫記録!$B:$B,"&lt;="&amp;$I$4)
/_xlfn.UNIQUE(_xlfn._xlws.FILTER($G:$G,$F:$F=$I$7))
/IF($I$8="総計",1,$J499/10)
),0)</f>
        <v/>
      </c>
      <c r="O499" s="58" t="str" cm="1">
        <f t="array" ref="O499">IFERROR(
IF(OR(O$11="",$H499=""),"",
SUMIFS(収穫記録!$P:$P,収穫記録!$D:$D,O$11,収穫記録!$I:$I,$I$5,収穫記録!$J:$J,$I$6,収穫記録!$F:$F,$H499,収穫記録!$B:$B,"&gt;="&amp;$I$3,収穫記録!$B:$B,"&lt;="&amp;$I$4)
/_xlfn.UNIQUE(_xlfn._xlws.FILTER($G:$G,$F:$F=$I$7))
/IF($I$8="総計",1,$J499/10)
),0)</f>
        <v/>
      </c>
      <c r="P499" s="58" t="str" cm="1">
        <f t="array" ref="P499">IFERROR(
IF(OR(P$11="",$H499=""),"",
SUMIFS(収穫記録!$P:$P,収穫記録!$D:$D,P$11,収穫記録!$I:$I,$I$5,収穫記録!$J:$J,$I$6,収穫記録!$F:$F,$H499,収穫記録!$B:$B,"&gt;="&amp;$I$3,収穫記録!$B:$B,"&lt;="&amp;$I$4)
/_xlfn.UNIQUE(_xlfn._xlws.FILTER($G:$G,$F:$F=$I$7))
/IF($I$8="総計",1,$J499/10)
),0)</f>
        <v/>
      </c>
      <c r="Q499" s="58" t="str" cm="1">
        <f t="array" ref="Q499">IFERROR(
IF(OR(Q$11="",$H499=""),"",
SUMIFS(収穫記録!$P:$P,収穫記録!$D:$D,Q$11,収穫記録!$I:$I,$I$5,収穫記録!$J:$J,$I$6,収穫記録!$F:$F,$H499,収穫記録!$B:$B,"&gt;="&amp;$I$3,収穫記録!$B:$B,"&lt;="&amp;$I$4)
/_xlfn.UNIQUE(_xlfn._xlws.FILTER($G:$G,$F:$F=$I$7))
/IF($I$8="総計",1,$J499/10)
),0)</f>
        <v/>
      </c>
      <c r="R499" s="58" t="str" cm="1">
        <f t="array" ref="R499">IFERROR(
IF(OR(R$11="",$H499=""),"",
SUMIFS(収穫記録!$P:$P,収穫記録!$D:$D,R$11,収穫記録!$I:$I,$I$5,収穫記録!$J:$J,$I$6,収穫記録!$F:$F,$H499,収穫記録!$B:$B,"&gt;="&amp;$I$3,収穫記録!$B:$B,"&lt;="&amp;$I$4)
/_xlfn.UNIQUE(_xlfn._xlws.FILTER($G:$G,$F:$F=$I$7))
/IF($I$8="総計",1,$J499/10)
),0)</f>
        <v/>
      </c>
      <c r="S499" s="58" t="str" cm="1">
        <f t="array" ref="S499">IFERROR(
IF(OR(S$11="",$H499=""),"",
SUMIFS(収穫記録!$P:$P,収穫記録!$D:$D,S$11,収穫記録!$I:$I,$I$5,収穫記録!$J:$J,$I$6,収穫記録!$F:$F,$H499,収穫記録!$B:$B,"&gt;="&amp;$I$3,収穫記録!$B:$B,"&lt;="&amp;$I$4)
/_xlfn.UNIQUE(_xlfn._xlws.FILTER($G:$G,$F:$F=$I$7))
/IF($I$8="総計",1,$J499/10)
),0)</f>
        <v/>
      </c>
      <c r="T499" s="58" t="str" cm="1">
        <f t="array" ref="T499">IFERROR(
IF(OR(T$11="",$H499=""),"",
SUMIFS(収穫記録!$P:$P,収穫記録!$D:$D,T$11,収穫記録!$I:$I,$I$5,収穫記録!$J:$J,$I$6,収穫記録!$F:$F,$H499,収穫記録!$B:$B,"&gt;="&amp;$I$3,収穫記録!$B:$B,"&lt;="&amp;$I$4)
/_xlfn.UNIQUE(_xlfn._xlws.FILTER($G:$G,$F:$F=$I$7))
/IF($I$8="総計",1,$J499/10)
),0)</f>
        <v/>
      </c>
      <c r="U499" s="58" t="str" cm="1">
        <f t="array" ref="U499">IFERROR(
IF(OR(U$11="",$H499=""),"",
SUMIFS(収穫記録!$P:$P,収穫記録!$D:$D,U$11,収穫記録!$I:$I,$I$5,収穫記録!$J:$J,$I$6,収穫記録!$F:$F,$H499,収穫記録!$B:$B,"&gt;="&amp;$I$3,収穫記録!$B:$B,"&lt;="&amp;$I$4)
/_xlfn.UNIQUE(_xlfn._xlws.FILTER($G:$G,$F:$F=$I$7))
/IF($I$8="総計",1,$J499/10)
),0)</f>
        <v/>
      </c>
      <c r="V499" s="58" t="str" cm="1">
        <f t="array" ref="V499">IFERROR(
IF(OR(V$11="",$H499=""),"",
SUMIFS(収穫記録!$P:$P,収穫記録!$D:$D,V$11,収穫記録!$I:$I,$I$5,収穫記録!$J:$J,$I$6,収穫記録!$F:$F,$H499,収穫記録!$B:$B,"&gt;="&amp;$I$3,収穫記録!$B:$B,"&lt;="&amp;$I$4)
/_xlfn.UNIQUE(_xlfn._xlws.FILTER($G:$G,$F:$F=$I$7))
/IF($I$8="総計",1,$J499/10)
),0)</f>
        <v/>
      </c>
      <c r="W499" s="58" t="str" cm="1">
        <f t="array" ref="W499">IFERROR(
IF(OR(W$11="",$H499=""),"",
SUMIFS(収穫記録!$P:$P,収穫記録!$D:$D,W$11,収穫記録!$I:$I,$I$5,収穫記録!$J:$J,$I$6,収穫記録!$F:$F,$H499,収穫記録!$B:$B,"&gt;="&amp;$I$3,収穫記録!$B:$B,"&lt;="&amp;$I$4)
/_xlfn.UNIQUE(_xlfn._xlws.FILTER($G:$G,$F:$F=$I$7))
/IF($I$8="総計",1,$J499/10)
),0)</f>
        <v/>
      </c>
    </row>
    <row r="500" spans="8:23">
      <c r="H500" s="27"/>
      <c r="I500" s="30"/>
      <c r="J500" s="57"/>
      <c r="K500" s="46" t="str">
        <f t="shared" si="7"/>
        <v/>
      </c>
      <c r="L500" s="47" cm="1">
        <f t="array" ref="L500">IFERROR(
IF(OR(L$11="",$H500=""),"",
SUMIFS(収穫記録!$P:$P,収穫記録!$D:$D,L$11,収穫記録!$I:$I,$I$5,収穫記録!$J:$J,$I$6,収穫記録!$F:$F,$H500,収穫記録!$B:$B,"&gt;="&amp;$I$3,収穫記録!$B:$B,"&lt;="&amp;$I$4)
/_xlfn.UNIQUE(_xlfn._xlws.FILTER($G:$G,$F:$F=$I$7))
/IF($I$8="総計",1,$J500/10)
),0)</f>
        <v>0</v>
      </c>
      <c r="M500" s="58" t="str" cm="1">
        <f t="array" ref="M500">IFERROR(
IF(OR(M$11="",$H500=""),"",
SUMIFS(収穫記録!$P:$P,収穫記録!$D:$D,M$11,収穫記録!$I:$I,$I$5,収穫記録!$J:$J,$I$6,収穫記録!$F:$F,$H500,収穫記録!$B:$B,"&gt;="&amp;$I$3,収穫記録!$B:$B,"&lt;="&amp;$I$4)
/_xlfn.UNIQUE(_xlfn._xlws.FILTER($G:$G,$F:$F=$I$7))
/IF($I$8="総計",1,$J500/10)
),0)</f>
        <v/>
      </c>
      <c r="N500" s="58" t="str" cm="1">
        <f t="array" ref="N500">IFERROR(
IF(OR(N$11="",$H500=""),"",
SUMIFS(収穫記録!$P:$P,収穫記録!$D:$D,N$11,収穫記録!$I:$I,$I$5,収穫記録!$J:$J,$I$6,収穫記録!$F:$F,$H500,収穫記録!$B:$B,"&gt;="&amp;$I$3,収穫記録!$B:$B,"&lt;="&amp;$I$4)
/_xlfn.UNIQUE(_xlfn._xlws.FILTER($G:$G,$F:$F=$I$7))
/IF($I$8="総計",1,$J500/10)
),0)</f>
        <v/>
      </c>
      <c r="O500" s="58" t="str" cm="1">
        <f t="array" ref="O500">IFERROR(
IF(OR(O$11="",$H500=""),"",
SUMIFS(収穫記録!$P:$P,収穫記録!$D:$D,O$11,収穫記録!$I:$I,$I$5,収穫記録!$J:$J,$I$6,収穫記録!$F:$F,$H500,収穫記録!$B:$B,"&gt;="&amp;$I$3,収穫記録!$B:$B,"&lt;="&amp;$I$4)
/_xlfn.UNIQUE(_xlfn._xlws.FILTER($G:$G,$F:$F=$I$7))
/IF($I$8="総計",1,$J500/10)
),0)</f>
        <v/>
      </c>
      <c r="P500" s="58" t="str" cm="1">
        <f t="array" ref="P500">IFERROR(
IF(OR(P$11="",$H500=""),"",
SUMIFS(収穫記録!$P:$P,収穫記録!$D:$D,P$11,収穫記録!$I:$I,$I$5,収穫記録!$J:$J,$I$6,収穫記録!$F:$F,$H500,収穫記録!$B:$B,"&gt;="&amp;$I$3,収穫記録!$B:$B,"&lt;="&amp;$I$4)
/_xlfn.UNIQUE(_xlfn._xlws.FILTER($G:$G,$F:$F=$I$7))
/IF($I$8="総計",1,$J500/10)
),0)</f>
        <v/>
      </c>
      <c r="Q500" s="58" t="str" cm="1">
        <f t="array" ref="Q500">IFERROR(
IF(OR(Q$11="",$H500=""),"",
SUMIFS(収穫記録!$P:$P,収穫記録!$D:$D,Q$11,収穫記録!$I:$I,$I$5,収穫記録!$J:$J,$I$6,収穫記録!$F:$F,$H500,収穫記録!$B:$B,"&gt;="&amp;$I$3,収穫記録!$B:$B,"&lt;="&amp;$I$4)
/_xlfn.UNIQUE(_xlfn._xlws.FILTER($G:$G,$F:$F=$I$7))
/IF($I$8="総計",1,$J500/10)
),0)</f>
        <v/>
      </c>
      <c r="R500" s="58" t="str" cm="1">
        <f t="array" ref="R500">IFERROR(
IF(OR(R$11="",$H500=""),"",
SUMIFS(収穫記録!$P:$P,収穫記録!$D:$D,R$11,収穫記録!$I:$I,$I$5,収穫記録!$J:$J,$I$6,収穫記録!$F:$F,$H500,収穫記録!$B:$B,"&gt;="&amp;$I$3,収穫記録!$B:$B,"&lt;="&amp;$I$4)
/_xlfn.UNIQUE(_xlfn._xlws.FILTER($G:$G,$F:$F=$I$7))
/IF($I$8="総計",1,$J500/10)
),0)</f>
        <v/>
      </c>
      <c r="S500" s="58" t="str" cm="1">
        <f t="array" ref="S500">IFERROR(
IF(OR(S$11="",$H500=""),"",
SUMIFS(収穫記録!$P:$P,収穫記録!$D:$D,S$11,収穫記録!$I:$I,$I$5,収穫記録!$J:$J,$I$6,収穫記録!$F:$F,$H500,収穫記録!$B:$B,"&gt;="&amp;$I$3,収穫記録!$B:$B,"&lt;="&amp;$I$4)
/_xlfn.UNIQUE(_xlfn._xlws.FILTER($G:$G,$F:$F=$I$7))
/IF($I$8="総計",1,$J500/10)
),0)</f>
        <v/>
      </c>
      <c r="T500" s="58" t="str" cm="1">
        <f t="array" ref="T500">IFERROR(
IF(OR(T$11="",$H500=""),"",
SUMIFS(収穫記録!$P:$P,収穫記録!$D:$D,T$11,収穫記録!$I:$I,$I$5,収穫記録!$J:$J,$I$6,収穫記録!$F:$F,$H500,収穫記録!$B:$B,"&gt;="&amp;$I$3,収穫記録!$B:$B,"&lt;="&amp;$I$4)
/_xlfn.UNIQUE(_xlfn._xlws.FILTER($G:$G,$F:$F=$I$7))
/IF($I$8="総計",1,$J500/10)
),0)</f>
        <v/>
      </c>
      <c r="U500" s="58" t="str" cm="1">
        <f t="array" ref="U500">IFERROR(
IF(OR(U$11="",$H500=""),"",
SUMIFS(収穫記録!$P:$P,収穫記録!$D:$D,U$11,収穫記録!$I:$I,$I$5,収穫記録!$J:$J,$I$6,収穫記録!$F:$F,$H500,収穫記録!$B:$B,"&gt;="&amp;$I$3,収穫記録!$B:$B,"&lt;="&amp;$I$4)
/_xlfn.UNIQUE(_xlfn._xlws.FILTER($G:$G,$F:$F=$I$7))
/IF($I$8="総計",1,$J500/10)
),0)</f>
        <v/>
      </c>
      <c r="V500" s="58" t="str" cm="1">
        <f t="array" ref="V500">IFERROR(
IF(OR(V$11="",$H500=""),"",
SUMIFS(収穫記録!$P:$P,収穫記録!$D:$D,V$11,収穫記録!$I:$I,$I$5,収穫記録!$J:$J,$I$6,収穫記録!$F:$F,$H500,収穫記録!$B:$B,"&gt;="&amp;$I$3,収穫記録!$B:$B,"&lt;="&amp;$I$4)
/_xlfn.UNIQUE(_xlfn._xlws.FILTER($G:$G,$F:$F=$I$7))
/IF($I$8="総計",1,$J500/10)
),0)</f>
        <v/>
      </c>
      <c r="W500" s="58" t="str" cm="1">
        <f t="array" ref="W500">IFERROR(
IF(OR(W$11="",$H500=""),"",
SUMIFS(収穫記録!$P:$P,収穫記録!$D:$D,W$11,収穫記録!$I:$I,$I$5,収穫記録!$J:$J,$I$6,収穫記録!$F:$F,$H500,収穫記録!$B:$B,"&gt;="&amp;$I$3,収穫記録!$B:$B,"&lt;="&amp;$I$4)
/_xlfn.UNIQUE(_xlfn._xlws.FILTER($G:$G,$F:$F=$I$7))
/IF($I$8="総計",1,$J500/10)
),0)</f>
        <v/>
      </c>
    </row>
    <row r="501" spans="8:23">
      <c r="H501" s="27"/>
      <c r="I501" s="30"/>
      <c r="J501" s="57"/>
      <c r="K501" s="46" t="str">
        <f t="shared" si="7"/>
        <v/>
      </c>
      <c r="L501" s="47" cm="1">
        <f t="array" ref="L501">IFERROR(
IF(OR(L$11="",$H501=""),"",
SUMIFS(収穫記録!$P:$P,収穫記録!$D:$D,L$11,収穫記録!$I:$I,$I$5,収穫記録!$J:$J,$I$6,収穫記録!$F:$F,$H501,収穫記録!$B:$B,"&gt;="&amp;$I$3,収穫記録!$B:$B,"&lt;="&amp;$I$4)
/_xlfn.UNIQUE(_xlfn._xlws.FILTER($G:$G,$F:$F=$I$7))
/IF($I$8="総計",1,$J501/10)
),0)</f>
        <v>0</v>
      </c>
      <c r="M501" s="58" t="str" cm="1">
        <f t="array" ref="M501">IFERROR(
IF(OR(M$11="",$H501=""),"",
SUMIFS(収穫記録!$P:$P,収穫記録!$D:$D,M$11,収穫記録!$I:$I,$I$5,収穫記録!$J:$J,$I$6,収穫記録!$F:$F,$H501,収穫記録!$B:$B,"&gt;="&amp;$I$3,収穫記録!$B:$B,"&lt;="&amp;$I$4)
/_xlfn.UNIQUE(_xlfn._xlws.FILTER($G:$G,$F:$F=$I$7))
/IF($I$8="総計",1,$J501/10)
),0)</f>
        <v/>
      </c>
      <c r="N501" s="58" t="str" cm="1">
        <f t="array" ref="N501">IFERROR(
IF(OR(N$11="",$H501=""),"",
SUMIFS(収穫記録!$P:$P,収穫記録!$D:$D,N$11,収穫記録!$I:$I,$I$5,収穫記録!$J:$J,$I$6,収穫記録!$F:$F,$H501,収穫記録!$B:$B,"&gt;="&amp;$I$3,収穫記録!$B:$B,"&lt;="&amp;$I$4)
/_xlfn.UNIQUE(_xlfn._xlws.FILTER($G:$G,$F:$F=$I$7))
/IF($I$8="総計",1,$J501/10)
),0)</f>
        <v/>
      </c>
      <c r="O501" s="58" t="str" cm="1">
        <f t="array" ref="O501">IFERROR(
IF(OR(O$11="",$H501=""),"",
SUMIFS(収穫記録!$P:$P,収穫記録!$D:$D,O$11,収穫記録!$I:$I,$I$5,収穫記録!$J:$J,$I$6,収穫記録!$F:$F,$H501,収穫記録!$B:$B,"&gt;="&amp;$I$3,収穫記録!$B:$B,"&lt;="&amp;$I$4)
/_xlfn.UNIQUE(_xlfn._xlws.FILTER($G:$G,$F:$F=$I$7))
/IF($I$8="総計",1,$J501/10)
),0)</f>
        <v/>
      </c>
      <c r="P501" s="58" t="str" cm="1">
        <f t="array" ref="P501">IFERROR(
IF(OR(P$11="",$H501=""),"",
SUMIFS(収穫記録!$P:$P,収穫記録!$D:$D,P$11,収穫記録!$I:$I,$I$5,収穫記録!$J:$J,$I$6,収穫記録!$F:$F,$H501,収穫記録!$B:$B,"&gt;="&amp;$I$3,収穫記録!$B:$B,"&lt;="&amp;$I$4)
/_xlfn.UNIQUE(_xlfn._xlws.FILTER($G:$G,$F:$F=$I$7))
/IF($I$8="総計",1,$J501/10)
),0)</f>
        <v/>
      </c>
      <c r="Q501" s="58" t="str" cm="1">
        <f t="array" ref="Q501">IFERROR(
IF(OR(Q$11="",$H501=""),"",
SUMIFS(収穫記録!$P:$P,収穫記録!$D:$D,Q$11,収穫記録!$I:$I,$I$5,収穫記録!$J:$J,$I$6,収穫記録!$F:$F,$H501,収穫記録!$B:$B,"&gt;="&amp;$I$3,収穫記録!$B:$B,"&lt;="&amp;$I$4)
/_xlfn.UNIQUE(_xlfn._xlws.FILTER($G:$G,$F:$F=$I$7))
/IF($I$8="総計",1,$J501/10)
),0)</f>
        <v/>
      </c>
      <c r="R501" s="58" t="str" cm="1">
        <f t="array" ref="R501">IFERROR(
IF(OR(R$11="",$H501=""),"",
SUMIFS(収穫記録!$P:$P,収穫記録!$D:$D,R$11,収穫記録!$I:$I,$I$5,収穫記録!$J:$J,$I$6,収穫記録!$F:$F,$H501,収穫記録!$B:$B,"&gt;="&amp;$I$3,収穫記録!$B:$B,"&lt;="&amp;$I$4)
/_xlfn.UNIQUE(_xlfn._xlws.FILTER($G:$G,$F:$F=$I$7))
/IF($I$8="総計",1,$J501/10)
),0)</f>
        <v/>
      </c>
      <c r="S501" s="58" t="str" cm="1">
        <f t="array" ref="S501">IFERROR(
IF(OR(S$11="",$H501=""),"",
SUMIFS(収穫記録!$P:$P,収穫記録!$D:$D,S$11,収穫記録!$I:$I,$I$5,収穫記録!$J:$J,$I$6,収穫記録!$F:$F,$H501,収穫記録!$B:$B,"&gt;="&amp;$I$3,収穫記録!$B:$B,"&lt;="&amp;$I$4)
/_xlfn.UNIQUE(_xlfn._xlws.FILTER($G:$G,$F:$F=$I$7))
/IF($I$8="総計",1,$J501/10)
),0)</f>
        <v/>
      </c>
      <c r="T501" s="58" t="str" cm="1">
        <f t="array" ref="T501">IFERROR(
IF(OR(T$11="",$H501=""),"",
SUMIFS(収穫記録!$P:$P,収穫記録!$D:$D,T$11,収穫記録!$I:$I,$I$5,収穫記録!$J:$J,$I$6,収穫記録!$F:$F,$H501,収穫記録!$B:$B,"&gt;="&amp;$I$3,収穫記録!$B:$B,"&lt;="&amp;$I$4)
/_xlfn.UNIQUE(_xlfn._xlws.FILTER($G:$G,$F:$F=$I$7))
/IF($I$8="総計",1,$J501/10)
),0)</f>
        <v/>
      </c>
      <c r="U501" s="58" t="str" cm="1">
        <f t="array" ref="U501">IFERROR(
IF(OR(U$11="",$H501=""),"",
SUMIFS(収穫記録!$P:$P,収穫記録!$D:$D,U$11,収穫記録!$I:$I,$I$5,収穫記録!$J:$J,$I$6,収穫記録!$F:$F,$H501,収穫記録!$B:$B,"&gt;="&amp;$I$3,収穫記録!$B:$B,"&lt;="&amp;$I$4)
/_xlfn.UNIQUE(_xlfn._xlws.FILTER($G:$G,$F:$F=$I$7))
/IF($I$8="総計",1,$J501/10)
),0)</f>
        <v/>
      </c>
      <c r="V501" s="58" t="str" cm="1">
        <f t="array" ref="V501">IFERROR(
IF(OR(V$11="",$H501=""),"",
SUMIFS(収穫記録!$P:$P,収穫記録!$D:$D,V$11,収穫記録!$I:$I,$I$5,収穫記録!$J:$J,$I$6,収穫記録!$F:$F,$H501,収穫記録!$B:$B,"&gt;="&amp;$I$3,収穫記録!$B:$B,"&lt;="&amp;$I$4)
/_xlfn.UNIQUE(_xlfn._xlws.FILTER($G:$G,$F:$F=$I$7))
/IF($I$8="総計",1,$J501/10)
),0)</f>
        <v/>
      </c>
      <c r="W501" s="58" t="str" cm="1">
        <f t="array" ref="W501">IFERROR(
IF(OR(W$11="",$H501=""),"",
SUMIFS(収穫記録!$P:$P,収穫記録!$D:$D,W$11,収穫記録!$I:$I,$I$5,収穫記録!$J:$J,$I$6,収穫記録!$F:$F,$H501,収穫記録!$B:$B,"&gt;="&amp;$I$3,収穫記録!$B:$B,"&lt;="&amp;$I$4)
/_xlfn.UNIQUE(_xlfn._xlws.FILTER($G:$G,$F:$F=$I$7))
/IF($I$8="総計",1,$J501/10)
),0)</f>
        <v/>
      </c>
    </row>
    <row r="502" spans="8:23">
      <c r="H502" s="27"/>
      <c r="I502" s="30"/>
      <c r="J502" s="57"/>
      <c r="K502" s="46" t="str">
        <f t="shared" si="7"/>
        <v/>
      </c>
      <c r="L502" s="47" cm="1">
        <f t="array" ref="L502">IFERROR(
IF(OR(L$11="",$H502=""),"",
SUMIFS(収穫記録!$P:$P,収穫記録!$D:$D,L$11,収穫記録!$I:$I,$I$5,収穫記録!$J:$J,$I$6,収穫記録!$F:$F,$H502,収穫記録!$B:$B,"&gt;="&amp;$I$3,収穫記録!$B:$B,"&lt;="&amp;$I$4)
/_xlfn.UNIQUE(_xlfn._xlws.FILTER($G:$G,$F:$F=$I$7))
/IF($I$8="総計",1,$J502/10)
),0)</f>
        <v>0</v>
      </c>
      <c r="M502" s="58" t="str" cm="1">
        <f t="array" ref="M502">IFERROR(
IF(OR(M$11="",$H502=""),"",
SUMIFS(収穫記録!$P:$P,収穫記録!$D:$D,M$11,収穫記録!$I:$I,$I$5,収穫記録!$J:$J,$I$6,収穫記録!$F:$F,$H502,収穫記録!$B:$B,"&gt;="&amp;$I$3,収穫記録!$B:$B,"&lt;="&amp;$I$4)
/_xlfn.UNIQUE(_xlfn._xlws.FILTER($G:$G,$F:$F=$I$7))
/IF($I$8="総計",1,$J502/10)
),0)</f>
        <v/>
      </c>
      <c r="N502" s="58" t="str" cm="1">
        <f t="array" ref="N502">IFERROR(
IF(OR(N$11="",$H502=""),"",
SUMIFS(収穫記録!$P:$P,収穫記録!$D:$D,N$11,収穫記録!$I:$I,$I$5,収穫記録!$J:$J,$I$6,収穫記録!$F:$F,$H502,収穫記録!$B:$B,"&gt;="&amp;$I$3,収穫記録!$B:$B,"&lt;="&amp;$I$4)
/_xlfn.UNIQUE(_xlfn._xlws.FILTER($G:$G,$F:$F=$I$7))
/IF($I$8="総計",1,$J502/10)
),0)</f>
        <v/>
      </c>
      <c r="O502" s="58" t="str" cm="1">
        <f t="array" ref="O502">IFERROR(
IF(OR(O$11="",$H502=""),"",
SUMIFS(収穫記録!$P:$P,収穫記録!$D:$D,O$11,収穫記録!$I:$I,$I$5,収穫記録!$J:$J,$I$6,収穫記録!$F:$F,$H502,収穫記録!$B:$B,"&gt;="&amp;$I$3,収穫記録!$B:$B,"&lt;="&amp;$I$4)
/_xlfn.UNIQUE(_xlfn._xlws.FILTER($G:$G,$F:$F=$I$7))
/IF($I$8="総計",1,$J502/10)
),0)</f>
        <v/>
      </c>
      <c r="P502" s="58" t="str" cm="1">
        <f t="array" ref="P502">IFERROR(
IF(OR(P$11="",$H502=""),"",
SUMIFS(収穫記録!$P:$P,収穫記録!$D:$D,P$11,収穫記録!$I:$I,$I$5,収穫記録!$J:$J,$I$6,収穫記録!$F:$F,$H502,収穫記録!$B:$B,"&gt;="&amp;$I$3,収穫記録!$B:$B,"&lt;="&amp;$I$4)
/_xlfn.UNIQUE(_xlfn._xlws.FILTER($G:$G,$F:$F=$I$7))
/IF($I$8="総計",1,$J502/10)
),0)</f>
        <v/>
      </c>
      <c r="Q502" s="58" t="str" cm="1">
        <f t="array" ref="Q502">IFERROR(
IF(OR(Q$11="",$H502=""),"",
SUMIFS(収穫記録!$P:$P,収穫記録!$D:$D,Q$11,収穫記録!$I:$I,$I$5,収穫記録!$J:$J,$I$6,収穫記録!$F:$F,$H502,収穫記録!$B:$B,"&gt;="&amp;$I$3,収穫記録!$B:$B,"&lt;="&amp;$I$4)
/_xlfn.UNIQUE(_xlfn._xlws.FILTER($G:$G,$F:$F=$I$7))
/IF($I$8="総計",1,$J502/10)
),0)</f>
        <v/>
      </c>
      <c r="R502" s="58" t="str" cm="1">
        <f t="array" ref="R502">IFERROR(
IF(OR(R$11="",$H502=""),"",
SUMIFS(収穫記録!$P:$P,収穫記録!$D:$D,R$11,収穫記録!$I:$I,$I$5,収穫記録!$J:$J,$I$6,収穫記録!$F:$F,$H502,収穫記録!$B:$B,"&gt;="&amp;$I$3,収穫記録!$B:$B,"&lt;="&amp;$I$4)
/_xlfn.UNIQUE(_xlfn._xlws.FILTER($G:$G,$F:$F=$I$7))
/IF($I$8="総計",1,$J502/10)
),0)</f>
        <v/>
      </c>
      <c r="S502" s="58" t="str" cm="1">
        <f t="array" ref="S502">IFERROR(
IF(OR(S$11="",$H502=""),"",
SUMIFS(収穫記録!$P:$P,収穫記録!$D:$D,S$11,収穫記録!$I:$I,$I$5,収穫記録!$J:$J,$I$6,収穫記録!$F:$F,$H502,収穫記録!$B:$B,"&gt;="&amp;$I$3,収穫記録!$B:$B,"&lt;="&amp;$I$4)
/_xlfn.UNIQUE(_xlfn._xlws.FILTER($G:$G,$F:$F=$I$7))
/IF($I$8="総計",1,$J502/10)
),0)</f>
        <v/>
      </c>
      <c r="T502" s="58" t="str" cm="1">
        <f t="array" ref="T502">IFERROR(
IF(OR(T$11="",$H502=""),"",
SUMIFS(収穫記録!$P:$P,収穫記録!$D:$D,T$11,収穫記録!$I:$I,$I$5,収穫記録!$J:$J,$I$6,収穫記録!$F:$F,$H502,収穫記録!$B:$B,"&gt;="&amp;$I$3,収穫記録!$B:$B,"&lt;="&amp;$I$4)
/_xlfn.UNIQUE(_xlfn._xlws.FILTER($G:$G,$F:$F=$I$7))
/IF($I$8="総計",1,$J502/10)
),0)</f>
        <v/>
      </c>
      <c r="U502" s="58" t="str" cm="1">
        <f t="array" ref="U502">IFERROR(
IF(OR(U$11="",$H502=""),"",
SUMIFS(収穫記録!$P:$P,収穫記録!$D:$D,U$11,収穫記録!$I:$I,$I$5,収穫記録!$J:$J,$I$6,収穫記録!$F:$F,$H502,収穫記録!$B:$B,"&gt;="&amp;$I$3,収穫記録!$B:$B,"&lt;="&amp;$I$4)
/_xlfn.UNIQUE(_xlfn._xlws.FILTER($G:$G,$F:$F=$I$7))
/IF($I$8="総計",1,$J502/10)
),0)</f>
        <v/>
      </c>
      <c r="V502" s="58" t="str" cm="1">
        <f t="array" ref="V502">IFERROR(
IF(OR(V$11="",$H502=""),"",
SUMIFS(収穫記録!$P:$P,収穫記録!$D:$D,V$11,収穫記録!$I:$I,$I$5,収穫記録!$J:$J,$I$6,収穫記録!$F:$F,$H502,収穫記録!$B:$B,"&gt;="&amp;$I$3,収穫記録!$B:$B,"&lt;="&amp;$I$4)
/_xlfn.UNIQUE(_xlfn._xlws.FILTER($G:$G,$F:$F=$I$7))
/IF($I$8="総計",1,$J502/10)
),0)</f>
        <v/>
      </c>
      <c r="W502" s="58" t="str" cm="1">
        <f t="array" ref="W502">IFERROR(
IF(OR(W$11="",$H502=""),"",
SUMIFS(収穫記録!$P:$P,収穫記録!$D:$D,W$11,収穫記録!$I:$I,$I$5,収穫記録!$J:$J,$I$6,収穫記録!$F:$F,$H502,収穫記録!$B:$B,"&gt;="&amp;$I$3,収穫記録!$B:$B,"&lt;="&amp;$I$4)
/_xlfn.UNIQUE(_xlfn._xlws.FILTER($G:$G,$F:$F=$I$7))
/IF($I$8="総計",1,$J502/10)
),0)</f>
        <v/>
      </c>
    </row>
    <row r="503" spans="8:23">
      <c r="H503" s="27"/>
      <c r="I503" s="30"/>
      <c r="J503" s="57"/>
      <c r="K503" s="46" t="str">
        <f t="shared" si="7"/>
        <v/>
      </c>
      <c r="L503" s="47" cm="1">
        <f t="array" ref="L503">IFERROR(
IF(OR(L$11="",$H503=""),"",
SUMIFS(収穫記録!$P:$P,収穫記録!$D:$D,L$11,収穫記録!$I:$I,$I$5,収穫記録!$J:$J,$I$6,収穫記録!$F:$F,$H503,収穫記録!$B:$B,"&gt;="&amp;$I$3,収穫記録!$B:$B,"&lt;="&amp;$I$4)
/_xlfn.UNIQUE(_xlfn._xlws.FILTER($G:$G,$F:$F=$I$7))
/IF($I$8="総計",1,$J503/10)
),0)</f>
        <v>0</v>
      </c>
      <c r="M503" s="58" t="str" cm="1">
        <f t="array" ref="M503">IFERROR(
IF(OR(M$11="",$H503=""),"",
SUMIFS(収穫記録!$P:$P,収穫記録!$D:$D,M$11,収穫記録!$I:$I,$I$5,収穫記録!$J:$J,$I$6,収穫記録!$F:$F,$H503,収穫記録!$B:$B,"&gt;="&amp;$I$3,収穫記録!$B:$B,"&lt;="&amp;$I$4)
/_xlfn.UNIQUE(_xlfn._xlws.FILTER($G:$G,$F:$F=$I$7))
/IF($I$8="総計",1,$J503/10)
),0)</f>
        <v/>
      </c>
      <c r="N503" s="58" t="str" cm="1">
        <f t="array" ref="N503">IFERROR(
IF(OR(N$11="",$H503=""),"",
SUMIFS(収穫記録!$P:$P,収穫記録!$D:$D,N$11,収穫記録!$I:$I,$I$5,収穫記録!$J:$J,$I$6,収穫記録!$F:$F,$H503,収穫記録!$B:$B,"&gt;="&amp;$I$3,収穫記録!$B:$B,"&lt;="&amp;$I$4)
/_xlfn.UNIQUE(_xlfn._xlws.FILTER($G:$G,$F:$F=$I$7))
/IF($I$8="総計",1,$J503/10)
),0)</f>
        <v/>
      </c>
      <c r="O503" s="58" t="str" cm="1">
        <f t="array" ref="O503">IFERROR(
IF(OR(O$11="",$H503=""),"",
SUMIFS(収穫記録!$P:$P,収穫記録!$D:$D,O$11,収穫記録!$I:$I,$I$5,収穫記録!$J:$J,$I$6,収穫記録!$F:$F,$H503,収穫記録!$B:$B,"&gt;="&amp;$I$3,収穫記録!$B:$B,"&lt;="&amp;$I$4)
/_xlfn.UNIQUE(_xlfn._xlws.FILTER($G:$G,$F:$F=$I$7))
/IF($I$8="総計",1,$J503/10)
),0)</f>
        <v/>
      </c>
      <c r="P503" s="58" t="str" cm="1">
        <f t="array" ref="P503">IFERROR(
IF(OR(P$11="",$H503=""),"",
SUMIFS(収穫記録!$P:$P,収穫記録!$D:$D,P$11,収穫記録!$I:$I,$I$5,収穫記録!$J:$J,$I$6,収穫記録!$F:$F,$H503,収穫記録!$B:$B,"&gt;="&amp;$I$3,収穫記録!$B:$B,"&lt;="&amp;$I$4)
/_xlfn.UNIQUE(_xlfn._xlws.FILTER($G:$G,$F:$F=$I$7))
/IF($I$8="総計",1,$J503/10)
),0)</f>
        <v/>
      </c>
      <c r="Q503" s="58" t="str" cm="1">
        <f t="array" ref="Q503">IFERROR(
IF(OR(Q$11="",$H503=""),"",
SUMIFS(収穫記録!$P:$P,収穫記録!$D:$D,Q$11,収穫記録!$I:$I,$I$5,収穫記録!$J:$J,$I$6,収穫記録!$F:$F,$H503,収穫記録!$B:$B,"&gt;="&amp;$I$3,収穫記録!$B:$B,"&lt;="&amp;$I$4)
/_xlfn.UNIQUE(_xlfn._xlws.FILTER($G:$G,$F:$F=$I$7))
/IF($I$8="総計",1,$J503/10)
),0)</f>
        <v/>
      </c>
      <c r="R503" s="58" t="str" cm="1">
        <f t="array" ref="R503">IFERROR(
IF(OR(R$11="",$H503=""),"",
SUMIFS(収穫記録!$P:$P,収穫記録!$D:$D,R$11,収穫記録!$I:$I,$I$5,収穫記録!$J:$J,$I$6,収穫記録!$F:$F,$H503,収穫記録!$B:$B,"&gt;="&amp;$I$3,収穫記録!$B:$B,"&lt;="&amp;$I$4)
/_xlfn.UNIQUE(_xlfn._xlws.FILTER($G:$G,$F:$F=$I$7))
/IF($I$8="総計",1,$J503/10)
),0)</f>
        <v/>
      </c>
      <c r="S503" s="58" t="str" cm="1">
        <f t="array" ref="S503">IFERROR(
IF(OR(S$11="",$H503=""),"",
SUMIFS(収穫記録!$P:$P,収穫記録!$D:$D,S$11,収穫記録!$I:$I,$I$5,収穫記録!$J:$J,$I$6,収穫記録!$F:$F,$H503,収穫記録!$B:$B,"&gt;="&amp;$I$3,収穫記録!$B:$B,"&lt;="&amp;$I$4)
/_xlfn.UNIQUE(_xlfn._xlws.FILTER($G:$G,$F:$F=$I$7))
/IF($I$8="総計",1,$J503/10)
),0)</f>
        <v/>
      </c>
      <c r="T503" s="58" t="str" cm="1">
        <f t="array" ref="T503">IFERROR(
IF(OR(T$11="",$H503=""),"",
SUMIFS(収穫記録!$P:$P,収穫記録!$D:$D,T$11,収穫記録!$I:$I,$I$5,収穫記録!$J:$J,$I$6,収穫記録!$F:$F,$H503,収穫記録!$B:$B,"&gt;="&amp;$I$3,収穫記録!$B:$B,"&lt;="&amp;$I$4)
/_xlfn.UNIQUE(_xlfn._xlws.FILTER($G:$G,$F:$F=$I$7))
/IF($I$8="総計",1,$J503/10)
),0)</f>
        <v/>
      </c>
      <c r="U503" s="58" t="str" cm="1">
        <f t="array" ref="U503">IFERROR(
IF(OR(U$11="",$H503=""),"",
SUMIFS(収穫記録!$P:$P,収穫記録!$D:$D,U$11,収穫記録!$I:$I,$I$5,収穫記録!$J:$J,$I$6,収穫記録!$F:$F,$H503,収穫記録!$B:$B,"&gt;="&amp;$I$3,収穫記録!$B:$B,"&lt;="&amp;$I$4)
/_xlfn.UNIQUE(_xlfn._xlws.FILTER($G:$G,$F:$F=$I$7))
/IF($I$8="総計",1,$J503/10)
),0)</f>
        <v/>
      </c>
      <c r="V503" s="58" t="str" cm="1">
        <f t="array" ref="V503">IFERROR(
IF(OR(V$11="",$H503=""),"",
SUMIFS(収穫記録!$P:$P,収穫記録!$D:$D,V$11,収穫記録!$I:$I,$I$5,収穫記録!$J:$J,$I$6,収穫記録!$F:$F,$H503,収穫記録!$B:$B,"&gt;="&amp;$I$3,収穫記録!$B:$B,"&lt;="&amp;$I$4)
/_xlfn.UNIQUE(_xlfn._xlws.FILTER($G:$G,$F:$F=$I$7))
/IF($I$8="総計",1,$J503/10)
),0)</f>
        <v/>
      </c>
      <c r="W503" s="58" t="str" cm="1">
        <f t="array" ref="W503">IFERROR(
IF(OR(W$11="",$H503=""),"",
SUMIFS(収穫記録!$P:$P,収穫記録!$D:$D,W$11,収穫記録!$I:$I,$I$5,収穫記録!$J:$J,$I$6,収穫記録!$F:$F,$H503,収穫記録!$B:$B,"&gt;="&amp;$I$3,収穫記録!$B:$B,"&lt;="&amp;$I$4)
/_xlfn.UNIQUE(_xlfn._xlws.FILTER($G:$G,$F:$F=$I$7))
/IF($I$8="総計",1,$J503/10)
),0)</f>
        <v/>
      </c>
    </row>
    <row r="504" spans="8:23">
      <c r="H504" s="27"/>
      <c r="I504" s="30"/>
      <c r="J504" s="57"/>
      <c r="K504" s="46" t="str">
        <f t="shared" si="7"/>
        <v/>
      </c>
      <c r="L504" s="47" cm="1">
        <f t="array" ref="L504">IFERROR(
IF(OR(L$11="",$H504=""),"",
SUMIFS(収穫記録!$P:$P,収穫記録!$D:$D,L$11,収穫記録!$I:$I,$I$5,収穫記録!$J:$J,$I$6,収穫記録!$F:$F,$H504,収穫記録!$B:$B,"&gt;="&amp;$I$3,収穫記録!$B:$B,"&lt;="&amp;$I$4)
/_xlfn.UNIQUE(_xlfn._xlws.FILTER($G:$G,$F:$F=$I$7))
/IF($I$8="総計",1,$J504/10)
),0)</f>
        <v>0</v>
      </c>
      <c r="M504" s="58" t="str" cm="1">
        <f t="array" ref="M504">IFERROR(
IF(OR(M$11="",$H504=""),"",
SUMIFS(収穫記録!$P:$P,収穫記録!$D:$D,M$11,収穫記録!$I:$I,$I$5,収穫記録!$J:$J,$I$6,収穫記録!$F:$F,$H504,収穫記録!$B:$B,"&gt;="&amp;$I$3,収穫記録!$B:$B,"&lt;="&amp;$I$4)
/_xlfn.UNIQUE(_xlfn._xlws.FILTER($G:$G,$F:$F=$I$7))
/IF($I$8="総計",1,$J504/10)
),0)</f>
        <v/>
      </c>
      <c r="N504" s="58" t="str" cm="1">
        <f t="array" ref="N504">IFERROR(
IF(OR(N$11="",$H504=""),"",
SUMIFS(収穫記録!$P:$P,収穫記録!$D:$D,N$11,収穫記録!$I:$I,$I$5,収穫記録!$J:$J,$I$6,収穫記録!$F:$F,$H504,収穫記録!$B:$B,"&gt;="&amp;$I$3,収穫記録!$B:$B,"&lt;="&amp;$I$4)
/_xlfn.UNIQUE(_xlfn._xlws.FILTER($G:$G,$F:$F=$I$7))
/IF($I$8="総計",1,$J504/10)
),0)</f>
        <v/>
      </c>
      <c r="O504" s="58" t="str" cm="1">
        <f t="array" ref="O504">IFERROR(
IF(OR(O$11="",$H504=""),"",
SUMIFS(収穫記録!$P:$P,収穫記録!$D:$D,O$11,収穫記録!$I:$I,$I$5,収穫記録!$J:$J,$I$6,収穫記録!$F:$F,$H504,収穫記録!$B:$B,"&gt;="&amp;$I$3,収穫記録!$B:$B,"&lt;="&amp;$I$4)
/_xlfn.UNIQUE(_xlfn._xlws.FILTER($G:$G,$F:$F=$I$7))
/IF($I$8="総計",1,$J504/10)
),0)</f>
        <v/>
      </c>
      <c r="P504" s="58" t="str" cm="1">
        <f t="array" ref="P504">IFERROR(
IF(OR(P$11="",$H504=""),"",
SUMIFS(収穫記録!$P:$P,収穫記録!$D:$D,P$11,収穫記録!$I:$I,$I$5,収穫記録!$J:$J,$I$6,収穫記録!$F:$F,$H504,収穫記録!$B:$B,"&gt;="&amp;$I$3,収穫記録!$B:$B,"&lt;="&amp;$I$4)
/_xlfn.UNIQUE(_xlfn._xlws.FILTER($G:$G,$F:$F=$I$7))
/IF($I$8="総計",1,$J504/10)
),0)</f>
        <v/>
      </c>
      <c r="Q504" s="58" t="str" cm="1">
        <f t="array" ref="Q504">IFERROR(
IF(OR(Q$11="",$H504=""),"",
SUMIFS(収穫記録!$P:$P,収穫記録!$D:$D,Q$11,収穫記録!$I:$I,$I$5,収穫記録!$J:$J,$I$6,収穫記録!$F:$F,$H504,収穫記録!$B:$B,"&gt;="&amp;$I$3,収穫記録!$B:$B,"&lt;="&amp;$I$4)
/_xlfn.UNIQUE(_xlfn._xlws.FILTER($G:$G,$F:$F=$I$7))
/IF($I$8="総計",1,$J504/10)
),0)</f>
        <v/>
      </c>
      <c r="R504" s="58" t="str" cm="1">
        <f t="array" ref="R504">IFERROR(
IF(OR(R$11="",$H504=""),"",
SUMIFS(収穫記録!$P:$P,収穫記録!$D:$D,R$11,収穫記録!$I:$I,$I$5,収穫記録!$J:$J,$I$6,収穫記録!$F:$F,$H504,収穫記録!$B:$B,"&gt;="&amp;$I$3,収穫記録!$B:$B,"&lt;="&amp;$I$4)
/_xlfn.UNIQUE(_xlfn._xlws.FILTER($G:$G,$F:$F=$I$7))
/IF($I$8="総計",1,$J504/10)
),0)</f>
        <v/>
      </c>
      <c r="S504" s="58" t="str" cm="1">
        <f t="array" ref="S504">IFERROR(
IF(OR(S$11="",$H504=""),"",
SUMIFS(収穫記録!$P:$P,収穫記録!$D:$D,S$11,収穫記録!$I:$I,$I$5,収穫記録!$J:$J,$I$6,収穫記録!$F:$F,$H504,収穫記録!$B:$B,"&gt;="&amp;$I$3,収穫記録!$B:$B,"&lt;="&amp;$I$4)
/_xlfn.UNIQUE(_xlfn._xlws.FILTER($G:$G,$F:$F=$I$7))
/IF($I$8="総計",1,$J504/10)
),0)</f>
        <v/>
      </c>
      <c r="T504" s="58" t="str" cm="1">
        <f t="array" ref="T504">IFERROR(
IF(OR(T$11="",$H504=""),"",
SUMIFS(収穫記録!$P:$P,収穫記録!$D:$D,T$11,収穫記録!$I:$I,$I$5,収穫記録!$J:$J,$I$6,収穫記録!$F:$F,$H504,収穫記録!$B:$B,"&gt;="&amp;$I$3,収穫記録!$B:$B,"&lt;="&amp;$I$4)
/_xlfn.UNIQUE(_xlfn._xlws.FILTER($G:$G,$F:$F=$I$7))
/IF($I$8="総計",1,$J504/10)
),0)</f>
        <v/>
      </c>
      <c r="U504" s="58" t="str" cm="1">
        <f t="array" ref="U504">IFERROR(
IF(OR(U$11="",$H504=""),"",
SUMIFS(収穫記録!$P:$P,収穫記録!$D:$D,U$11,収穫記録!$I:$I,$I$5,収穫記録!$J:$J,$I$6,収穫記録!$F:$F,$H504,収穫記録!$B:$B,"&gt;="&amp;$I$3,収穫記録!$B:$B,"&lt;="&amp;$I$4)
/_xlfn.UNIQUE(_xlfn._xlws.FILTER($G:$G,$F:$F=$I$7))
/IF($I$8="総計",1,$J504/10)
),0)</f>
        <v/>
      </c>
      <c r="V504" s="58" t="str" cm="1">
        <f t="array" ref="V504">IFERROR(
IF(OR(V$11="",$H504=""),"",
SUMIFS(収穫記録!$P:$P,収穫記録!$D:$D,V$11,収穫記録!$I:$I,$I$5,収穫記録!$J:$J,$I$6,収穫記録!$F:$F,$H504,収穫記録!$B:$B,"&gt;="&amp;$I$3,収穫記録!$B:$B,"&lt;="&amp;$I$4)
/_xlfn.UNIQUE(_xlfn._xlws.FILTER($G:$G,$F:$F=$I$7))
/IF($I$8="総計",1,$J504/10)
),0)</f>
        <v/>
      </c>
      <c r="W504" s="58" t="str" cm="1">
        <f t="array" ref="W504">IFERROR(
IF(OR(W$11="",$H504=""),"",
SUMIFS(収穫記録!$P:$P,収穫記録!$D:$D,W$11,収穫記録!$I:$I,$I$5,収穫記録!$J:$J,$I$6,収穫記録!$F:$F,$H504,収穫記録!$B:$B,"&gt;="&amp;$I$3,収穫記録!$B:$B,"&lt;="&amp;$I$4)
/_xlfn.UNIQUE(_xlfn._xlws.FILTER($G:$G,$F:$F=$I$7))
/IF($I$8="総計",1,$J504/10)
),0)</f>
        <v/>
      </c>
    </row>
    <row r="505" spans="8:23">
      <c r="H505" s="27"/>
      <c r="I505" s="30"/>
      <c r="J505" s="57"/>
      <c r="K505" s="46" t="str">
        <f t="shared" si="7"/>
        <v/>
      </c>
      <c r="L505" s="47" cm="1">
        <f t="array" ref="L505">IFERROR(
IF(OR(L$11="",$H505=""),"",
SUMIFS(収穫記録!$P:$P,収穫記録!$D:$D,L$11,収穫記録!$I:$I,$I$5,収穫記録!$J:$J,$I$6,収穫記録!$F:$F,$H505,収穫記録!$B:$B,"&gt;="&amp;$I$3,収穫記録!$B:$B,"&lt;="&amp;$I$4)
/_xlfn.UNIQUE(_xlfn._xlws.FILTER($G:$G,$F:$F=$I$7))
/IF($I$8="総計",1,$J505/10)
),0)</f>
        <v>0</v>
      </c>
      <c r="M505" s="58" t="str" cm="1">
        <f t="array" ref="M505">IFERROR(
IF(OR(M$11="",$H505=""),"",
SUMIFS(収穫記録!$P:$P,収穫記録!$D:$D,M$11,収穫記録!$I:$I,$I$5,収穫記録!$J:$J,$I$6,収穫記録!$F:$F,$H505,収穫記録!$B:$B,"&gt;="&amp;$I$3,収穫記録!$B:$B,"&lt;="&amp;$I$4)
/_xlfn.UNIQUE(_xlfn._xlws.FILTER($G:$G,$F:$F=$I$7))
/IF($I$8="総計",1,$J505/10)
),0)</f>
        <v/>
      </c>
      <c r="N505" s="58" t="str" cm="1">
        <f t="array" ref="N505">IFERROR(
IF(OR(N$11="",$H505=""),"",
SUMIFS(収穫記録!$P:$P,収穫記録!$D:$D,N$11,収穫記録!$I:$I,$I$5,収穫記録!$J:$J,$I$6,収穫記録!$F:$F,$H505,収穫記録!$B:$B,"&gt;="&amp;$I$3,収穫記録!$B:$B,"&lt;="&amp;$I$4)
/_xlfn.UNIQUE(_xlfn._xlws.FILTER($G:$G,$F:$F=$I$7))
/IF($I$8="総計",1,$J505/10)
),0)</f>
        <v/>
      </c>
      <c r="O505" s="58" t="str" cm="1">
        <f t="array" ref="O505">IFERROR(
IF(OR(O$11="",$H505=""),"",
SUMIFS(収穫記録!$P:$P,収穫記録!$D:$D,O$11,収穫記録!$I:$I,$I$5,収穫記録!$J:$J,$I$6,収穫記録!$F:$F,$H505,収穫記録!$B:$B,"&gt;="&amp;$I$3,収穫記録!$B:$B,"&lt;="&amp;$I$4)
/_xlfn.UNIQUE(_xlfn._xlws.FILTER($G:$G,$F:$F=$I$7))
/IF($I$8="総計",1,$J505/10)
),0)</f>
        <v/>
      </c>
      <c r="P505" s="58" t="str" cm="1">
        <f t="array" ref="P505">IFERROR(
IF(OR(P$11="",$H505=""),"",
SUMIFS(収穫記録!$P:$P,収穫記録!$D:$D,P$11,収穫記録!$I:$I,$I$5,収穫記録!$J:$J,$I$6,収穫記録!$F:$F,$H505,収穫記録!$B:$B,"&gt;="&amp;$I$3,収穫記録!$B:$B,"&lt;="&amp;$I$4)
/_xlfn.UNIQUE(_xlfn._xlws.FILTER($G:$G,$F:$F=$I$7))
/IF($I$8="総計",1,$J505/10)
),0)</f>
        <v/>
      </c>
      <c r="Q505" s="58" t="str" cm="1">
        <f t="array" ref="Q505">IFERROR(
IF(OR(Q$11="",$H505=""),"",
SUMIFS(収穫記録!$P:$P,収穫記録!$D:$D,Q$11,収穫記録!$I:$I,$I$5,収穫記録!$J:$J,$I$6,収穫記録!$F:$F,$H505,収穫記録!$B:$B,"&gt;="&amp;$I$3,収穫記録!$B:$B,"&lt;="&amp;$I$4)
/_xlfn.UNIQUE(_xlfn._xlws.FILTER($G:$G,$F:$F=$I$7))
/IF($I$8="総計",1,$J505/10)
),0)</f>
        <v/>
      </c>
      <c r="R505" s="58" t="str" cm="1">
        <f t="array" ref="R505">IFERROR(
IF(OR(R$11="",$H505=""),"",
SUMIFS(収穫記録!$P:$P,収穫記録!$D:$D,R$11,収穫記録!$I:$I,$I$5,収穫記録!$J:$J,$I$6,収穫記録!$F:$F,$H505,収穫記録!$B:$B,"&gt;="&amp;$I$3,収穫記録!$B:$B,"&lt;="&amp;$I$4)
/_xlfn.UNIQUE(_xlfn._xlws.FILTER($G:$G,$F:$F=$I$7))
/IF($I$8="総計",1,$J505/10)
),0)</f>
        <v/>
      </c>
      <c r="S505" s="58" t="str" cm="1">
        <f t="array" ref="S505">IFERROR(
IF(OR(S$11="",$H505=""),"",
SUMIFS(収穫記録!$P:$P,収穫記録!$D:$D,S$11,収穫記録!$I:$I,$I$5,収穫記録!$J:$J,$I$6,収穫記録!$F:$F,$H505,収穫記録!$B:$B,"&gt;="&amp;$I$3,収穫記録!$B:$B,"&lt;="&amp;$I$4)
/_xlfn.UNIQUE(_xlfn._xlws.FILTER($G:$G,$F:$F=$I$7))
/IF($I$8="総計",1,$J505/10)
),0)</f>
        <v/>
      </c>
      <c r="T505" s="58" t="str" cm="1">
        <f t="array" ref="T505">IFERROR(
IF(OR(T$11="",$H505=""),"",
SUMIFS(収穫記録!$P:$P,収穫記録!$D:$D,T$11,収穫記録!$I:$I,$I$5,収穫記録!$J:$J,$I$6,収穫記録!$F:$F,$H505,収穫記録!$B:$B,"&gt;="&amp;$I$3,収穫記録!$B:$B,"&lt;="&amp;$I$4)
/_xlfn.UNIQUE(_xlfn._xlws.FILTER($G:$G,$F:$F=$I$7))
/IF($I$8="総計",1,$J505/10)
),0)</f>
        <v/>
      </c>
      <c r="U505" s="58" t="str" cm="1">
        <f t="array" ref="U505">IFERROR(
IF(OR(U$11="",$H505=""),"",
SUMIFS(収穫記録!$P:$P,収穫記録!$D:$D,U$11,収穫記録!$I:$I,$I$5,収穫記録!$J:$J,$I$6,収穫記録!$F:$F,$H505,収穫記録!$B:$B,"&gt;="&amp;$I$3,収穫記録!$B:$B,"&lt;="&amp;$I$4)
/_xlfn.UNIQUE(_xlfn._xlws.FILTER($G:$G,$F:$F=$I$7))
/IF($I$8="総計",1,$J505/10)
),0)</f>
        <v/>
      </c>
      <c r="V505" s="58" t="str" cm="1">
        <f t="array" ref="V505">IFERROR(
IF(OR(V$11="",$H505=""),"",
SUMIFS(収穫記録!$P:$P,収穫記録!$D:$D,V$11,収穫記録!$I:$I,$I$5,収穫記録!$J:$J,$I$6,収穫記録!$F:$F,$H505,収穫記録!$B:$B,"&gt;="&amp;$I$3,収穫記録!$B:$B,"&lt;="&amp;$I$4)
/_xlfn.UNIQUE(_xlfn._xlws.FILTER($G:$G,$F:$F=$I$7))
/IF($I$8="総計",1,$J505/10)
),0)</f>
        <v/>
      </c>
      <c r="W505" s="58" t="str" cm="1">
        <f t="array" ref="W505">IFERROR(
IF(OR(W$11="",$H505=""),"",
SUMIFS(収穫記録!$P:$P,収穫記録!$D:$D,W$11,収穫記録!$I:$I,$I$5,収穫記録!$J:$J,$I$6,収穫記録!$F:$F,$H505,収穫記録!$B:$B,"&gt;="&amp;$I$3,収穫記録!$B:$B,"&lt;="&amp;$I$4)
/_xlfn.UNIQUE(_xlfn._xlws.FILTER($G:$G,$F:$F=$I$7))
/IF($I$8="総計",1,$J505/10)
),0)</f>
        <v/>
      </c>
    </row>
    <row r="506" spans="8:23">
      <c r="H506" s="27"/>
      <c r="I506" s="30"/>
      <c r="J506" s="57"/>
      <c r="K506" s="46" t="str">
        <f t="shared" si="7"/>
        <v/>
      </c>
      <c r="L506" s="47" cm="1">
        <f t="array" ref="L506">IFERROR(
IF(OR(L$11="",$H506=""),"",
SUMIFS(収穫記録!$P:$P,収穫記録!$D:$D,L$11,収穫記録!$I:$I,$I$5,収穫記録!$J:$J,$I$6,収穫記録!$F:$F,$H506,収穫記録!$B:$B,"&gt;="&amp;$I$3,収穫記録!$B:$B,"&lt;="&amp;$I$4)
/_xlfn.UNIQUE(_xlfn._xlws.FILTER($G:$G,$F:$F=$I$7))
/IF($I$8="総計",1,$J506/10)
),0)</f>
        <v>0</v>
      </c>
      <c r="M506" s="58" t="str" cm="1">
        <f t="array" ref="M506">IFERROR(
IF(OR(M$11="",$H506=""),"",
SUMIFS(収穫記録!$P:$P,収穫記録!$D:$D,M$11,収穫記録!$I:$I,$I$5,収穫記録!$J:$J,$I$6,収穫記録!$F:$F,$H506,収穫記録!$B:$B,"&gt;="&amp;$I$3,収穫記録!$B:$B,"&lt;="&amp;$I$4)
/_xlfn.UNIQUE(_xlfn._xlws.FILTER($G:$G,$F:$F=$I$7))
/IF($I$8="総計",1,$J506/10)
),0)</f>
        <v/>
      </c>
      <c r="N506" s="58" t="str" cm="1">
        <f t="array" ref="N506">IFERROR(
IF(OR(N$11="",$H506=""),"",
SUMIFS(収穫記録!$P:$P,収穫記録!$D:$D,N$11,収穫記録!$I:$I,$I$5,収穫記録!$J:$J,$I$6,収穫記録!$F:$F,$H506,収穫記録!$B:$B,"&gt;="&amp;$I$3,収穫記録!$B:$B,"&lt;="&amp;$I$4)
/_xlfn.UNIQUE(_xlfn._xlws.FILTER($G:$G,$F:$F=$I$7))
/IF($I$8="総計",1,$J506/10)
),0)</f>
        <v/>
      </c>
      <c r="O506" s="58" t="str" cm="1">
        <f t="array" ref="O506">IFERROR(
IF(OR(O$11="",$H506=""),"",
SUMIFS(収穫記録!$P:$P,収穫記録!$D:$D,O$11,収穫記録!$I:$I,$I$5,収穫記録!$J:$J,$I$6,収穫記録!$F:$F,$H506,収穫記録!$B:$B,"&gt;="&amp;$I$3,収穫記録!$B:$B,"&lt;="&amp;$I$4)
/_xlfn.UNIQUE(_xlfn._xlws.FILTER($G:$G,$F:$F=$I$7))
/IF($I$8="総計",1,$J506/10)
),0)</f>
        <v/>
      </c>
      <c r="P506" s="58" t="str" cm="1">
        <f t="array" ref="P506">IFERROR(
IF(OR(P$11="",$H506=""),"",
SUMIFS(収穫記録!$P:$P,収穫記録!$D:$D,P$11,収穫記録!$I:$I,$I$5,収穫記録!$J:$J,$I$6,収穫記録!$F:$F,$H506,収穫記録!$B:$B,"&gt;="&amp;$I$3,収穫記録!$B:$B,"&lt;="&amp;$I$4)
/_xlfn.UNIQUE(_xlfn._xlws.FILTER($G:$G,$F:$F=$I$7))
/IF($I$8="総計",1,$J506/10)
),0)</f>
        <v/>
      </c>
      <c r="Q506" s="58" t="str" cm="1">
        <f t="array" ref="Q506">IFERROR(
IF(OR(Q$11="",$H506=""),"",
SUMIFS(収穫記録!$P:$P,収穫記録!$D:$D,Q$11,収穫記録!$I:$I,$I$5,収穫記録!$J:$J,$I$6,収穫記録!$F:$F,$H506,収穫記録!$B:$B,"&gt;="&amp;$I$3,収穫記録!$B:$B,"&lt;="&amp;$I$4)
/_xlfn.UNIQUE(_xlfn._xlws.FILTER($G:$G,$F:$F=$I$7))
/IF($I$8="総計",1,$J506/10)
),0)</f>
        <v/>
      </c>
      <c r="R506" s="58" t="str" cm="1">
        <f t="array" ref="R506">IFERROR(
IF(OR(R$11="",$H506=""),"",
SUMIFS(収穫記録!$P:$P,収穫記録!$D:$D,R$11,収穫記録!$I:$I,$I$5,収穫記録!$J:$J,$I$6,収穫記録!$F:$F,$H506,収穫記録!$B:$B,"&gt;="&amp;$I$3,収穫記録!$B:$B,"&lt;="&amp;$I$4)
/_xlfn.UNIQUE(_xlfn._xlws.FILTER($G:$G,$F:$F=$I$7))
/IF($I$8="総計",1,$J506/10)
),0)</f>
        <v/>
      </c>
      <c r="S506" s="58" t="str" cm="1">
        <f t="array" ref="S506">IFERROR(
IF(OR(S$11="",$H506=""),"",
SUMIFS(収穫記録!$P:$P,収穫記録!$D:$D,S$11,収穫記録!$I:$I,$I$5,収穫記録!$J:$J,$I$6,収穫記録!$F:$F,$H506,収穫記録!$B:$B,"&gt;="&amp;$I$3,収穫記録!$B:$B,"&lt;="&amp;$I$4)
/_xlfn.UNIQUE(_xlfn._xlws.FILTER($G:$G,$F:$F=$I$7))
/IF($I$8="総計",1,$J506/10)
),0)</f>
        <v/>
      </c>
      <c r="T506" s="58" t="str" cm="1">
        <f t="array" ref="T506">IFERROR(
IF(OR(T$11="",$H506=""),"",
SUMIFS(収穫記録!$P:$P,収穫記録!$D:$D,T$11,収穫記録!$I:$I,$I$5,収穫記録!$J:$J,$I$6,収穫記録!$F:$F,$H506,収穫記録!$B:$B,"&gt;="&amp;$I$3,収穫記録!$B:$B,"&lt;="&amp;$I$4)
/_xlfn.UNIQUE(_xlfn._xlws.FILTER($G:$G,$F:$F=$I$7))
/IF($I$8="総計",1,$J506/10)
),0)</f>
        <v/>
      </c>
      <c r="U506" s="58" t="str" cm="1">
        <f t="array" ref="U506">IFERROR(
IF(OR(U$11="",$H506=""),"",
SUMIFS(収穫記録!$P:$P,収穫記録!$D:$D,U$11,収穫記録!$I:$I,$I$5,収穫記録!$J:$J,$I$6,収穫記録!$F:$F,$H506,収穫記録!$B:$B,"&gt;="&amp;$I$3,収穫記録!$B:$B,"&lt;="&amp;$I$4)
/_xlfn.UNIQUE(_xlfn._xlws.FILTER($G:$G,$F:$F=$I$7))
/IF($I$8="総計",1,$J506/10)
),0)</f>
        <v/>
      </c>
      <c r="V506" s="58" t="str" cm="1">
        <f t="array" ref="V506">IFERROR(
IF(OR(V$11="",$H506=""),"",
SUMIFS(収穫記録!$P:$P,収穫記録!$D:$D,V$11,収穫記録!$I:$I,$I$5,収穫記録!$J:$J,$I$6,収穫記録!$F:$F,$H506,収穫記録!$B:$B,"&gt;="&amp;$I$3,収穫記録!$B:$B,"&lt;="&amp;$I$4)
/_xlfn.UNIQUE(_xlfn._xlws.FILTER($G:$G,$F:$F=$I$7))
/IF($I$8="総計",1,$J506/10)
),0)</f>
        <v/>
      </c>
      <c r="W506" s="58" t="str" cm="1">
        <f t="array" ref="W506">IFERROR(
IF(OR(W$11="",$H506=""),"",
SUMIFS(収穫記録!$P:$P,収穫記録!$D:$D,W$11,収穫記録!$I:$I,$I$5,収穫記録!$J:$J,$I$6,収穫記録!$F:$F,$H506,収穫記録!$B:$B,"&gt;="&amp;$I$3,収穫記録!$B:$B,"&lt;="&amp;$I$4)
/_xlfn.UNIQUE(_xlfn._xlws.FILTER($G:$G,$F:$F=$I$7))
/IF($I$8="総計",1,$J506/10)
),0)</f>
        <v/>
      </c>
    </row>
    <row r="507" spans="8:23">
      <c r="H507" s="27"/>
      <c r="I507" s="30"/>
      <c r="J507" s="57"/>
      <c r="K507" s="46" t="str">
        <f t="shared" si="7"/>
        <v/>
      </c>
      <c r="L507" s="47" cm="1">
        <f t="array" ref="L507">IFERROR(
IF(OR(L$11="",$H507=""),"",
SUMIFS(収穫記録!$P:$P,収穫記録!$D:$D,L$11,収穫記録!$I:$I,$I$5,収穫記録!$J:$J,$I$6,収穫記録!$F:$F,$H507,収穫記録!$B:$B,"&gt;="&amp;$I$3,収穫記録!$B:$B,"&lt;="&amp;$I$4)
/_xlfn.UNIQUE(_xlfn._xlws.FILTER($G:$G,$F:$F=$I$7))
/IF($I$8="総計",1,$J507/10)
),0)</f>
        <v>0</v>
      </c>
      <c r="M507" s="58" t="str" cm="1">
        <f t="array" ref="M507">IFERROR(
IF(OR(M$11="",$H507=""),"",
SUMIFS(収穫記録!$P:$P,収穫記録!$D:$D,M$11,収穫記録!$I:$I,$I$5,収穫記録!$J:$J,$I$6,収穫記録!$F:$F,$H507,収穫記録!$B:$B,"&gt;="&amp;$I$3,収穫記録!$B:$B,"&lt;="&amp;$I$4)
/_xlfn.UNIQUE(_xlfn._xlws.FILTER($G:$G,$F:$F=$I$7))
/IF($I$8="総計",1,$J507/10)
),0)</f>
        <v/>
      </c>
      <c r="N507" s="58" t="str" cm="1">
        <f t="array" ref="N507">IFERROR(
IF(OR(N$11="",$H507=""),"",
SUMIFS(収穫記録!$P:$P,収穫記録!$D:$D,N$11,収穫記録!$I:$I,$I$5,収穫記録!$J:$J,$I$6,収穫記録!$F:$F,$H507,収穫記録!$B:$B,"&gt;="&amp;$I$3,収穫記録!$B:$B,"&lt;="&amp;$I$4)
/_xlfn.UNIQUE(_xlfn._xlws.FILTER($G:$G,$F:$F=$I$7))
/IF($I$8="総計",1,$J507/10)
),0)</f>
        <v/>
      </c>
      <c r="O507" s="58" t="str" cm="1">
        <f t="array" ref="O507">IFERROR(
IF(OR(O$11="",$H507=""),"",
SUMIFS(収穫記録!$P:$P,収穫記録!$D:$D,O$11,収穫記録!$I:$I,$I$5,収穫記録!$J:$J,$I$6,収穫記録!$F:$F,$H507,収穫記録!$B:$B,"&gt;="&amp;$I$3,収穫記録!$B:$B,"&lt;="&amp;$I$4)
/_xlfn.UNIQUE(_xlfn._xlws.FILTER($G:$G,$F:$F=$I$7))
/IF($I$8="総計",1,$J507/10)
),0)</f>
        <v/>
      </c>
      <c r="P507" s="58" t="str" cm="1">
        <f t="array" ref="P507">IFERROR(
IF(OR(P$11="",$H507=""),"",
SUMIFS(収穫記録!$P:$P,収穫記録!$D:$D,P$11,収穫記録!$I:$I,$I$5,収穫記録!$J:$J,$I$6,収穫記録!$F:$F,$H507,収穫記録!$B:$B,"&gt;="&amp;$I$3,収穫記録!$B:$B,"&lt;="&amp;$I$4)
/_xlfn.UNIQUE(_xlfn._xlws.FILTER($G:$G,$F:$F=$I$7))
/IF($I$8="総計",1,$J507/10)
),0)</f>
        <v/>
      </c>
      <c r="Q507" s="58" t="str" cm="1">
        <f t="array" ref="Q507">IFERROR(
IF(OR(Q$11="",$H507=""),"",
SUMIFS(収穫記録!$P:$P,収穫記録!$D:$D,Q$11,収穫記録!$I:$I,$I$5,収穫記録!$J:$J,$I$6,収穫記録!$F:$F,$H507,収穫記録!$B:$B,"&gt;="&amp;$I$3,収穫記録!$B:$B,"&lt;="&amp;$I$4)
/_xlfn.UNIQUE(_xlfn._xlws.FILTER($G:$G,$F:$F=$I$7))
/IF($I$8="総計",1,$J507/10)
),0)</f>
        <v/>
      </c>
      <c r="R507" s="58" t="str" cm="1">
        <f t="array" ref="R507">IFERROR(
IF(OR(R$11="",$H507=""),"",
SUMIFS(収穫記録!$P:$P,収穫記録!$D:$D,R$11,収穫記録!$I:$I,$I$5,収穫記録!$J:$J,$I$6,収穫記録!$F:$F,$H507,収穫記録!$B:$B,"&gt;="&amp;$I$3,収穫記録!$B:$B,"&lt;="&amp;$I$4)
/_xlfn.UNIQUE(_xlfn._xlws.FILTER($G:$G,$F:$F=$I$7))
/IF($I$8="総計",1,$J507/10)
),0)</f>
        <v/>
      </c>
      <c r="S507" s="58" t="str" cm="1">
        <f t="array" ref="S507">IFERROR(
IF(OR(S$11="",$H507=""),"",
SUMIFS(収穫記録!$P:$P,収穫記録!$D:$D,S$11,収穫記録!$I:$I,$I$5,収穫記録!$J:$J,$I$6,収穫記録!$F:$F,$H507,収穫記録!$B:$B,"&gt;="&amp;$I$3,収穫記録!$B:$B,"&lt;="&amp;$I$4)
/_xlfn.UNIQUE(_xlfn._xlws.FILTER($G:$G,$F:$F=$I$7))
/IF($I$8="総計",1,$J507/10)
),0)</f>
        <v/>
      </c>
      <c r="T507" s="58" t="str" cm="1">
        <f t="array" ref="T507">IFERROR(
IF(OR(T$11="",$H507=""),"",
SUMIFS(収穫記録!$P:$P,収穫記録!$D:$D,T$11,収穫記録!$I:$I,$I$5,収穫記録!$J:$J,$I$6,収穫記録!$F:$F,$H507,収穫記録!$B:$B,"&gt;="&amp;$I$3,収穫記録!$B:$B,"&lt;="&amp;$I$4)
/_xlfn.UNIQUE(_xlfn._xlws.FILTER($G:$G,$F:$F=$I$7))
/IF($I$8="総計",1,$J507/10)
),0)</f>
        <v/>
      </c>
      <c r="U507" s="58" t="str" cm="1">
        <f t="array" ref="U507">IFERROR(
IF(OR(U$11="",$H507=""),"",
SUMIFS(収穫記録!$P:$P,収穫記録!$D:$D,U$11,収穫記録!$I:$I,$I$5,収穫記録!$J:$J,$I$6,収穫記録!$F:$F,$H507,収穫記録!$B:$B,"&gt;="&amp;$I$3,収穫記録!$B:$B,"&lt;="&amp;$I$4)
/_xlfn.UNIQUE(_xlfn._xlws.FILTER($G:$G,$F:$F=$I$7))
/IF($I$8="総計",1,$J507/10)
),0)</f>
        <v/>
      </c>
      <c r="V507" s="58" t="str" cm="1">
        <f t="array" ref="V507">IFERROR(
IF(OR(V$11="",$H507=""),"",
SUMIFS(収穫記録!$P:$P,収穫記録!$D:$D,V$11,収穫記録!$I:$I,$I$5,収穫記録!$J:$J,$I$6,収穫記録!$F:$F,$H507,収穫記録!$B:$B,"&gt;="&amp;$I$3,収穫記録!$B:$B,"&lt;="&amp;$I$4)
/_xlfn.UNIQUE(_xlfn._xlws.FILTER($G:$G,$F:$F=$I$7))
/IF($I$8="総計",1,$J507/10)
),0)</f>
        <v/>
      </c>
      <c r="W507" s="58" t="str" cm="1">
        <f t="array" ref="W507">IFERROR(
IF(OR(W$11="",$H507=""),"",
SUMIFS(収穫記録!$P:$P,収穫記録!$D:$D,W$11,収穫記録!$I:$I,$I$5,収穫記録!$J:$J,$I$6,収穫記録!$F:$F,$H507,収穫記録!$B:$B,"&gt;="&amp;$I$3,収穫記録!$B:$B,"&lt;="&amp;$I$4)
/_xlfn.UNIQUE(_xlfn._xlws.FILTER($G:$G,$F:$F=$I$7))
/IF($I$8="総計",1,$J507/10)
),0)</f>
        <v/>
      </c>
    </row>
    <row r="508" spans="8:23">
      <c r="H508" s="27"/>
      <c r="I508" s="30"/>
      <c r="J508" s="57"/>
      <c r="K508" s="46" t="str">
        <f t="shared" si="7"/>
        <v/>
      </c>
      <c r="L508" s="47" cm="1">
        <f t="array" ref="L508">IFERROR(
IF(OR(L$11="",$H508=""),"",
SUMIFS(収穫記録!$P:$P,収穫記録!$D:$D,L$11,収穫記録!$I:$I,$I$5,収穫記録!$J:$J,$I$6,収穫記録!$F:$F,$H508,収穫記録!$B:$B,"&gt;="&amp;$I$3,収穫記録!$B:$B,"&lt;="&amp;$I$4)
/_xlfn.UNIQUE(_xlfn._xlws.FILTER($G:$G,$F:$F=$I$7))
/IF($I$8="総計",1,$J508/10)
),0)</f>
        <v>0</v>
      </c>
      <c r="M508" s="58" t="str" cm="1">
        <f t="array" ref="M508">IFERROR(
IF(OR(M$11="",$H508=""),"",
SUMIFS(収穫記録!$P:$P,収穫記録!$D:$D,M$11,収穫記録!$I:$I,$I$5,収穫記録!$J:$J,$I$6,収穫記録!$F:$F,$H508,収穫記録!$B:$B,"&gt;="&amp;$I$3,収穫記録!$B:$B,"&lt;="&amp;$I$4)
/_xlfn.UNIQUE(_xlfn._xlws.FILTER($G:$G,$F:$F=$I$7))
/IF($I$8="総計",1,$J508/10)
),0)</f>
        <v/>
      </c>
      <c r="N508" s="58" t="str" cm="1">
        <f t="array" ref="N508">IFERROR(
IF(OR(N$11="",$H508=""),"",
SUMIFS(収穫記録!$P:$P,収穫記録!$D:$D,N$11,収穫記録!$I:$I,$I$5,収穫記録!$J:$J,$I$6,収穫記録!$F:$F,$H508,収穫記録!$B:$B,"&gt;="&amp;$I$3,収穫記録!$B:$B,"&lt;="&amp;$I$4)
/_xlfn.UNIQUE(_xlfn._xlws.FILTER($G:$G,$F:$F=$I$7))
/IF($I$8="総計",1,$J508/10)
),0)</f>
        <v/>
      </c>
      <c r="O508" s="58" t="str" cm="1">
        <f t="array" ref="O508">IFERROR(
IF(OR(O$11="",$H508=""),"",
SUMIFS(収穫記録!$P:$P,収穫記録!$D:$D,O$11,収穫記録!$I:$I,$I$5,収穫記録!$J:$J,$I$6,収穫記録!$F:$F,$H508,収穫記録!$B:$B,"&gt;="&amp;$I$3,収穫記録!$B:$B,"&lt;="&amp;$I$4)
/_xlfn.UNIQUE(_xlfn._xlws.FILTER($G:$G,$F:$F=$I$7))
/IF($I$8="総計",1,$J508/10)
),0)</f>
        <v/>
      </c>
      <c r="P508" s="58" t="str" cm="1">
        <f t="array" ref="P508">IFERROR(
IF(OR(P$11="",$H508=""),"",
SUMIFS(収穫記録!$P:$P,収穫記録!$D:$D,P$11,収穫記録!$I:$I,$I$5,収穫記録!$J:$J,$I$6,収穫記録!$F:$F,$H508,収穫記録!$B:$B,"&gt;="&amp;$I$3,収穫記録!$B:$B,"&lt;="&amp;$I$4)
/_xlfn.UNIQUE(_xlfn._xlws.FILTER($G:$G,$F:$F=$I$7))
/IF($I$8="総計",1,$J508/10)
),0)</f>
        <v/>
      </c>
      <c r="Q508" s="58" t="str" cm="1">
        <f t="array" ref="Q508">IFERROR(
IF(OR(Q$11="",$H508=""),"",
SUMIFS(収穫記録!$P:$P,収穫記録!$D:$D,Q$11,収穫記録!$I:$I,$I$5,収穫記録!$J:$J,$I$6,収穫記録!$F:$F,$H508,収穫記録!$B:$B,"&gt;="&amp;$I$3,収穫記録!$B:$B,"&lt;="&amp;$I$4)
/_xlfn.UNIQUE(_xlfn._xlws.FILTER($G:$G,$F:$F=$I$7))
/IF($I$8="総計",1,$J508/10)
),0)</f>
        <v/>
      </c>
      <c r="R508" s="58" t="str" cm="1">
        <f t="array" ref="R508">IFERROR(
IF(OR(R$11="",$H508=""),"",
SUMIFS(収穫記録!$P:$P,収穫記録!$D:$D,R$11,収穫記録!$I:$I,$I$5,収穫記録!$J:$J,$I$6,収穫記録!$F:$F,$H508,収穫記録!$B:$B,"&gt;="&amp;$I$3,収穫記録!$B:$B,"&lt;="&amp;$I$4)
/_xlfn.UNIQUE(_xlfn._xlws.FILTER($G:$G,$F:$F=$I$7))
/IF($I$8="総計",1,$J508/10)
),0)</f>
        <v/>
      </c>
      <c r="S508" s="58" t="str" cm="1">
        <f t="array" ref="S508">IFERROR(
IF(OR(S$11="",$H508=""),"",
SUMIFS(収穫記録!$P:$P,収穫記録!$D:$D,S$11,収穫記録!$I:$I,$I$5,収穫記録!$J:$J,$I$6,収穫記録!$F:$F,$H508,収穫記録!$B:$B,"&gt;="&amp;$I$3,収穫記録!$B:$B,"&lt;="&amp;$I$4)
/_xlfn.UNIQUE(_xlfn._xlws.FILTER($G:$G,$F:$F=$I$7))
/IF($I$8="総計",1,$J508/10)
),0)</f>
        <v/>
      </c>
      <c r="T508" s="58" t="str" cm="1">
        <f t="array" ref="T508">IFERROR(
IF(OR(T$11="",$H508=""),"",
SUMIFS(収穫記録!$P:$P,収穫記録!$D:$D,T$11,収穫記録!$I:$I,$I$5,収穫記録!$J:$J,$I$6,収穫記録!$F:$F,$H508,収穫記録!$B:$B,"&gt;="&amp;$I$3,収穫記録!$B:$B,"&lt;="&amp;$I$4)
/_xlfn.UNIQUE(_xlfn._xlws.FILTER($G:$G,$F:$F=$I$7))
/IF($I$8="総計",1,$J508/10)
),0)</f>
        <v/>
      </c>
      <c r="U508" s="58" t="str" cm="1">
        <f t="array" ref="U508">IFERROR(
IF(OR(U$11="",$H508=""),"",
SUMIFS(収穫記録!$P:$P,収穫記録!$D:$D,U$11,収穫記録!$I:$I,$I$5,収穫記録!$J:$J,$I$6,収穫記録!$F:$F,$H508,収穫記録!$B:$B,"&gt;="&amp;$I$3,収穫記録!$B:$B,"&lt;="&amp;$I$4)
/_xlfn.UNIQUE(_xlfn._xlws.FILTER($G:$G,$F:$F=$I$7))
/IF($I$8="総計",1,$J508/10)
),0)</f>
        <v/>
      </c>
      <c r="V508" s="58" t="str" cm="1">
        <f t="array" ref="V508">IFERROR(
IF(OR(V$11="",$H508=""),"",
SUMIFS(収穫記録!$P:$P,収穫記録!$D:$D,V$11,収穫記録!$I:$I,$I$5,収穫記録!$J:$J,$I$6,収穫記録!$F:$F,$H508,収穫記録!$B:$B,"&gt;="&amp;$I$3,収穫記録!$B:$B,"&lt;="&amp;$I$4)
/_xlfn.UNIQUE(_xlfn._xlws.FILTER($G:$G,$F:$F=$I$7))
/IF($I$8="総計",1,$J508/10)
),0)</f>
        <v/>
      </c>
      <c r="W508" s="58" t="str" cm="1">
        <f t="array" ref="W508">IFERROR(
IF(OR(W$11="",$H508=""),"",
SUMIFS(収穫記録!$P:$P,収穫記録!$D:$D,W$11,収穫記録!$I:$I,$I$5,収穫記録!$J:$J,$I$6,収穫記録!$F:$F,$H508,収穫記録!$B:$B,"&gt;="&amp;$I$3,収穫記録!$B:$B,"&lt;="&amp;$I$4)
/_xlfn.UNIQUE(_xlfn._xlws.FILTER($G:$G,$F:$F=$I$7))
/IF($I$8="総計",1,$J508/10)
),0)</f>
        <v/>
      </c>
    </row>
    <row r="509" spans="8:23">
      <c r="H509" s="27"/>
      <c r="I509" s="30"/>
      <c r="J509" s="57"/>
      <c r="K509" s="46" t="str">
        <f t="shared" si="7"/>
        <v/>
      </c>
      <c r="L509" s="47" cm="1">
        <f t="array" ref="L509">IFERROR(
IF(OR(L$11="",$H509=""),"",
SUMIFS(収穫記録!$P:$P,収穫記録!$D:$D,L$11,収穫記録!$I:$I,$I$5,収穫記録!$J:$J,$I$6,収穫記録!$F:$F,$H509,収穫記録!$B:$B,"&gt;="&amp;$I$3,収穫記録!$B:$B,"&lt;="&amp;$I$4)
/_xlfn.UNIQUE(_xlfn._xlws.FILTER($G:$G,$F:$F=$I$7))
/IF($I$8="総計",1,$J509/10)
),0)</f>
        <v>0</v>
      </c>
      <c r="M509" s="58" t="str" cm="1">
        <f t="array" ref="M509">IFERROR(
IF(OR(M$11="",$H509=""),"",
SUMIFS(収穫記録!$P:$P,収穫記録!$D:$D,M$11,収穫記録!$I:$I,$I$5,収穫記録!$J:$J,$I$6,収穫記録!$F:$F,$H509,収穫記録!$B:$B,"&gt;="&amp;$I$3,収穫記録!$B:$B,"&lt;="&amp;$I$4)
/_xlfn.UNIQUE(_xlfn._xlws.FILTER($G:$G,$F:$F=$I$7))
/IF($I$8="総計",1,$J509/10)
),0)</f>
        <v/>
      </c>
      <c r="N509" s="58" t="str" cm="1">
        <f t="array" ref="N509">IFERROR(
IF(OR(N$11="",$H509=""),"",
SUMIFS(収穫記録!$P:$P,収穫記録!$D:$D,N$11,収穫記録!$I:$I,$I$5,収穫記録!$J:$J,$I$6,収穫記録!$F:$F,$H509,収穫記録!$B:$B,"&gt;="&amp;$I$3,収穫記録!$B:$B,"&lt;="&amp;$I$4)
/_xlfn.UNIQUE(_xlfn._xlws.FILTER($G:$G,$F:$F=$I$7))
/IF($I$8="総計",1,$J509/10)
),0)</f>
        <v/>
      </c>
      <c r="O509" s="58" t="str" cm="1">
        <f t="array" ref="O509">IFERROR(
IF(OR(O$11="",$H509=""),"",
SUMIFS(収穫記録!$P:$P,収穫記録!$D:$D,O$11,収穫記録!$I:$I,$I$5,収穫記録!$J:$J,$I$6,収穫記録!$F:$F,$H509,収穫記録!$B:$B,"&gt;="&amp;$I$3,収穫記録!$B:$B,"&lt;="&amp;$I$4)
/_xlfn.UNIQUE(_xlfn._xlws.FILTER($G:$G,$F:$F=$I$7))
/IF($I$8="総計",1,$J509/10)
),0)</f>
        <v/>
      </c>
      <c r="P509" s="58" t="str" cm="1">
        <f t="array" ref="P509">IFERROR(
IF(OR(P$11="",$H509=""),"",
SUMIFS(収穫記録!$P:$P,収穫記録!$D:$D,P$11,収穫記録!$I:$I,$I$5,収穫記録!$J:$J,$I$6,収穫記録!$F:$F,$H509,収穫記録!$B:$B,"&gt;="&amp;$I$3,収穫記録!$B:$B,"&lt;="&amp;$I$4)
/_xlfn.UNIQUE(_xlfn._xlws.FILTER($G:$G,$F:$F=$I$7))
/IF($I$8="総計",1,$J509/10)
),0)</f>
        <v/>
      </c>
      <c r="Q509" s="58" t="str" cm="1">
        <f t="array" ref="Q509">IFERROR(
IF(OR(Q$11="",$H509=""),"",
SUMIFS(収穫記録!$P:$P,収穫記録!$D:$D,Q$11,収穫記録!$I:$I,$I$5,収穫記録!$J:$J,$I$6,収穫記録!$F:$F,$H509,収穫記録!$B:$B,"&gt;="&amp;$I$3,収穫記録!$B:$B,"&lt;="&amp;$I$4)
/_xlfn.UNIQUE(_xlfn._xlws.FILTER($G:$G,$F:$F=$I$7))
/IF($I$8="総計",1,$J509/10)
),0)</f>
        <v/>
      </c>
      <c r="R509" s="58" t="str" cm="1">
        <f t="array" ref="R509">IFERROR(
IF(OR(R$11="",$H509=""),"",
SUMIFS(収穫記録!$P:$P,収穫記録!$D:$D,R$11,収穫記録!$I:$I,$I$5,収穫記録!$J:$J,$I$6,収穫記録!$F:$F,$H509,収穫記録!$B:$B,"&gt;="&amp;$I$3,収穫記録!$B:$B,"&lt;="&amp;$I$4)
/_xlfn.UNIQUE(_xlfn._xlws.FILTER($G:$G,$F:$F=$I$7))
/IF($I$8="総計",1,$J509/10)
),0)</f>
        <v/>
      </c>
      <c r="S509" s="58" t="str" cm="1">
        <f t="array" ref="S509">IFERROR(
IF(OR(S$11="",$H509=""),"",
SUMIFS(収穫記録!$P:$P,収穫記録!$D:$D,S$11,収穫記録!$I:$I,$I$5,収穫記録!$J:$J,$I$6,収穫記録!$F:$F,$H509,収穫記録!$B:$B,"&gt;="&amp;$I$3,収穫記録!$B:$B,"&lt;="&amp;$I$4)
/_xlfn.UNIQUE(_xlfn._xlws.FILTER($G:$G,$F:$F=$I$7))
/IF($I$8="総計",1,$J509/10)
),0)</f>
        <v/>
      </c>
      <c r="T509" s="58" t="str" cm="1">
        <f t="array" ref="T509">IFERROR(
IF(OR(T$11="",$H509=""),"",
SUMIFS(収穫記録!$P:$P,収穫記録!$D:$D,T$11,収穫記録!$I:$I,$I$5,収穫記録!$J:$J,$I$6,収穫記録!$F:$F,$H509,収穫記録!$B:$B,"&gt;="&amp;$I$3,収穫記録!$B:$B,"&lt;="&amp;$I$4)
/_xlfn.UNIQUE(_xlfn._xlws.FILTER($G:$G,$F:$F=$I$7))
/IF($I$8="総計",1,$J509/10)
),0)</f>
        <v/>
      </c>
      <c r="U509" s="58" t="str" cm="1">
        <f t="array" ref="U509">IFERROR(
IF(OR(U$11="",$H509=""),"",
SUMIFS(収穫記録!$P:$P,収穫記録!$D:$D,U$11,収穫記録!$I:$I,$I$5,収穫記録!$J:$J,$I$6,収穫記録!$F:$F,$H509,収穫記録!$B:$B,"&gt;="&amp;$I$3,収穫記録!$B:$B,"&lt;="&amp;$I$4)
/_xlfn.UNIQUE(_xlfn._xlws.FILTER($G:$G,$F:$F=$I$7))
/IF($I$8="総計",1,$J509/10)
),0)</f>
        <v/>
      </c>
      <c r="V509" s="58" t="str" cm="1">
        <f t="array" ref="V509">IFERROR(
IF(OR(V$11="",$H509=""),"",
SUMIFS(収穫記録!$P:$P,収穫記録!$D:$D,V$11,収穫記録!$I:$I,$I$5,収穫記録!$J:$J,$I$6,収穫記録!$F:$F,$H509,収穫記録!$B:$B,"&gt;="&amp;$I$3,収穫記録!$B:$B,"&lt;="&amp;$I$4)
/_xlfn.UNIQUE(_xlfn._xlws.FILTER($G:$G,$F:$F=$I$7))
/IF($I$8="総計",1,$J509/10)
),0)</f>
        <v/>
      </c>
      <c r="W509" s="58" t="str" cm="1">
        <f t="array" ref="W509">IFERROR(
IF(OR(W$11="",$H509=""),"",
SUMIFS(収穫記録!$P:$P,収穫記録!$D:$D,W$11,収穫記録!$I:$I,$I$5,収穫記録!$J:$J,$I$6,収穫記録!$F:$F,$H509,収穫記録!$B:$B,"&gt;="&amp;$I$3,収穫記録!$B:$B,"&lt;="&amp;$I$4)
/_xlfn.UNIQUE(_xlfn._xlws.FILTER($G:$G,$F:$F=$I$7))
/IF($I$8="総計",1,$J509/10)
),0)</f>
        <v/>
      </c>
    </row>
    <row r="510" spans="8:23">
      <c r="H510" s="27"/>
      <c r="I510" s="30"/>
      <c r="J510" s="57"/>
      <c r="K510" s="46" t="str">
        <f t="shared" si="7"/>
        <v/>
      </c>
      <c r="L510" s="47" cm="1">
        <f t="array" ref="L510">IFERROR(
IF(OR(L$11="",$H510=""),"",
SUMIFS(収穫記録!$P:$P,収穫記録!$D:$D,L$11,収穫記録!$I:$I,$I$5,収穫記録!$J:$J,$I$6,収穫記録!$F:$F,$H510,収穫記録!$B:$B,"&gt;="&amp;$I$3,収穫記録!$B:$B,"&lt;="&amp;$I$4)
/_xlfn.UNIQUE(_xlfn._xlws.FILTER($G:$G,$F:$F=$I$7))
/IF($I$8="総計",1,$J510/10)
),0)</f>
        <v>0</v>
      </c>
      <c r="M510" s="58" t="str" cm="1">
        <f t="array" ref="M510">IFERROR(
IF(OR(M$11="",$H510=""),"",
SUMIFS(収穫記録!$P:$P,収穫記録!$D:$D,M$11,収穫記録!$I:$I,$I$5,収穫記録!$J:$J,$I$6,収穫記録!$F:$F,$H510,収穫記録!$B:$B,"&gt;="&amp;$I$3,収穫記録!$B:$B,"&lt;="&amp;$I$4)
/_xlfn.UNIQUE(_xlfn._xlws.FILTER($G:$G,$F:$F=$I$7))
/IF($I$8="総計",1,$J510/10)
),0)</f>
        <v/>
      </c>
      <c r="N510" s="58" t="str" cm="1">
        <f t="array" ref="N510">IFERROR(
IF(OR(N$11="",$H510=""),"",
SUMIFS(収穫記録!$P:$P,収穫記録!$D:$D,N$11,収穫記録!$I:$I,$I$5,収穫記録!$J:$J,$I$6,収穫記録!$F:$F,$H510,収穫記録!$B:$B,"&gt;="&amp;$I$3,収穫記録!$B:$B,"&lt;="&amp;$I$4)
/_xlfn.UNIQUE(_xlfn._xlws.FILTER($G:$G,$F:$F=$I$7))
/IF($I$8="総計",1,$J510/10)
),0)</f>
        <v/>
      </c>
      <c r="O510" s="58" t="str" cm="1">
        <f t="array" ref="O510">IFERROR(
IF(OR(O$11="",$H510=""),"",
SUMIFS(収穫記録!$P:$P,収穫記録!$D:$D,O$11,収穫記録!$I:$I,$I$5,収穫記録!$J:$J,$I$6,収穫記録!$F:$F,$H510,収穫記録!$B:$B,"&gt;="&amp;$I$3,収穫記録!$B:$B,"&lt;="&amp;$I$4)
/_xlfn.UNIQUE(_xlfn._xlws.FILTER($G:$G,$F:$F=$I$7))
/IF($I$8="総計",1,$J510/10)
),0)</f>
        <v/>
      </c>
      <c r="P510" s="58" t="str" cm="1">
        <f t="array" ref="P510">IFERROR(
IF(OR(P$11="",$H510=""),"",
SUMIFS(収穫記録!$P:$P,収穫記録!$D:$D,P$11,収穫記録!$I:$I,$I$5,収穫記録!$J:$J,$I$6,収穫記録!$F:$F,$H510,収穫記録!$B:$B,"&gt;="&amp;$I$3,収穫記録!$B:$B,"&lt;="&amp;$I$4)
/_xlfn.UNIQUE(_xlfn._xlws.FILTER($G:$G,$F:$F=$I$7))
/IF($I$8="総計",1,$J510/10)
),0)</f>
        <v/>
      </c>
      <c r="Q510" s="58" t="str" cm="1">
        <f t="array" ref="Q510">IFERROR(
IF(OR(Q$11="",$H510=""),"",
SUMIFS(収穫記録!$P:$P,収穫記録!$D:$D,Q$11,収穫記録!$I:$I,$I$5,収穫記録!$J:$J,$I$6,収穫記録!$F:$F,$H510,収穫記録!$B:$B,"&gt;="&amp;$I$3,収穫記録!$B:$B,"&lt;="&amp;$I$4)
/_xlfn.UNIQUE(_xlfn._xlws.FILTER($G:$G,$F:$F=$I$7))
/IF($I$8="総計",1,$J510/10)
),0)</f>
        <v/>
      </c>
      <c r="R510" s="58" t="str" cm="1">
        <f t="array" ref="R510">IFERROR(
IF(OR(R$11="",$H510=""),"",
SUMIFS(収穫記録!$P:$P,収穫記録!$D:$D,R$11,収穫記録!$I:$I,$I$5,収穫記録!$J:$J,$I$6,収穫記録!$F:$F,$H510,収穫記録!$B:$B,"&gt;="&amp;$I$3,収穫記録!$B:$B,"&lt;="&amp;$I$4)
/_xlfn.UNIQUE(_xlfn._xlws.FILTER($G:$G,$F:$F=$I$7))
/IF($I$8="総計",1,$J510/10)
),0)</f>
        <v/>
      </c>
      <c r="S510" s="58" t="str" cm="1">
        <f t="array" ref="S510">IFERROR(
IF(OR(S$11="",$H510=""),"",
SUMIFS(収穫記録!$P:$P,収穫記録!$D:$D,S$11,収穫記録!$I:$I,$I$5,収穫記録!$J:$J,$I$6,収穫記録!$F:$F,$H510,収穫記録!$B:$B,"&gt;="&amp;$I$3,収穫記録!$B:$B,"&lt;="&amp;$I$4)
/_xlfn.UNIQUE(_xlfn._xlws.FILTER($G:$G,$F:$F=$I$7))
/IF($I$8="総計",1,$J510/10)
),0)</f>
        <v/>
      </c>
      <c r="T510" s="58" t="str" cm="1">
        <f t="array" ref="T510">IFERROR(
IF(OR(T$11="",$H510=""),"",
SUMIFS(収穫記録!$P:$P,収穫記録!$D:$D,T$11,収穫記録!$I:$I,$I$5,収穫記録!$J:$J,$I$6,収穫記録!$F:$F,$H510,収穫記録!$B:$B,"&gt;="&amp;$I$3,収穫記録!$B:$B,"&lt;="&amp;$I$4)
/_xlfn.UNIQUE(_xlfn._xlws.FILTER($G:$G,$F:$F=$I$7))
/IF($I$8="総計",1,$J510/10)
),0)</f>
        <v/>
      </c>
      <c r="U510" s="58" t="str" cm="1">
        <f t="array" ref="U510">IFERROR(
IF(OR(U$11="",$H510=""),"",
SUMIFS(収穫記録!$P:$P,収穫記録!$D:$D,U$11,収穫記録!$I:$I,$I$5,収穫記録!$J:$J,$I$6,収穫記録!$F:$F,$H510,収穫記録!$B:$B,"&gt;="&amp;$I$3,収穫記録!$B:$B,"&lt;="&amp;$I$4)
/_xlfn.UNIQUE(_xlfn._xlws.FILTER($G:$G,$F:$F=$I$7))
/IF($I$8="総計",1,$J510/10)
),0)</f>
        <v/>
      </c>
      <c r="V510" s="58" t="str" cm="1">
        <f t="array" ref="V510">IFERROR(
IF(OR(V$11="",$H510=""),"",
SUMIFS(収穫記録!$P:$P,収穫記録!$D:$D,V$11,収穫記録!$I:$I,$I$5,収穫記録!$J:$J,$I$6,収穫記録!$F:$F,$H510,収穫記録!$B:$B,"&gt;="&amp;$I$3,収穫記録!$B:$B,"&lt;="&amp;$I$4)
/_xlfn.UNIQUE(_xlfn._xlws.FILTER($G:$G,$F:$F=$I$7))
/IF($I$8="総計",1,$J510/10)
),0)</f>
        <v/>
      </c>
      <c r="W510" s="58" t="str" cm="1">
        <f t="array" ref="W510">IFERROR(
IF(OR(W$11="",$H510=""),"",
SUMIFS(収穫記録!$P:$P,収穫記録!$D:$D,W$11,収穫記録!$I:$I,$I$5,収穫記録!$J:$J,$I$6,収穫記録!$F:$F,$H510,収穫記録!$B:$B,"&gt;="&amp;$I$3,収穫記録!$B:$B,"&lt;="&amp;$I$4)
/_xlfn.UNIQUE(_xlfn._xlws.FILTER($G:$G,$F:$F=$I$7))
/IF($I$8="総計",1,$J510/10)
),0)</f>
        <v/>
      </c>
    </row>
    <row r="511" spans="8:23">
      <c r="H511" s="27"/>
      <c r="I511" s="30"/>
      <c r="J511" s="57"/>
      <c r="K511" s="46" t="str">
        <f t="shared" si="7"/>
        <v/>
      </c>
      <c r="L511" s="47" cm="1">
        <f t="array" ref="L511">IFERROR(
IF(OR(L$11="",$H511=""),"",
SUMIFS(収穫記録!$P:$P,収穫記録!$D:$D,L$11,収穫記録!$I:$I,$I$5,収穫記録!$J:$J,$I$6,収穫記録!$F:$F,$H511,収穫記録!$B:$B,"&gt;="&amp;$I$3,収穫記録!$B:$B,"&lt;="&amp;$I$4)
/_xlfn.UNIQUE(_xlfn._xlws.FILTER($G:$G,$F:$F=$I$7))
/IF($I$8="総計",1,$J511/10)
),0)</f>
        <v>0</v>
      </c>
      <c r="M511" s="58" t="str" cm="1">
        <f t="array" ref="M511">IFERROR(
IF(OR(M$11="",$H511=""),"",
SUMIFS(収穫記録!$P:$P,収穫記録!$D:$D,M$11,収穫記録!$I:$I,$I$5,収穫記録!$J:$J,$I$6,収穫記録!$F:$F,$H511,収穫記録!$B:$B,"&gt;="&amp;$I$3,収穫記録!$B:$B,"&lt;="&amp;$I$4)
/_xlfn.UNIQUE(_xlfn._xlws.FILTER($G:$G,$F:$F=$I$7))
/IF($I$8="総計",1,$J511/10)
),0)</f>
        <v/>
      </c>
      <c r="N511" s="58" t="str" cm="1">
        <f t="array" ref="N511">IFERROR(
IF(OR(N$11="",$H511=""),"",
SUMIFS(収穫記録!$P:$P,収穫記録!$D:$D,N$11,収穫記録!$I:$I,$I$5,収穫記録!$J:$J,$I$6,収穫記録!$F:$F,$H511,収穫記録!$B:$B,"&gt;="&amp;$I$3,収穫記録!$B:$B,"&lt;="&amp;$I$4)
/_xlfn.UNIQUE(_xlfn._xlws.FILTER($G:$G,$F:$F=$I$7))
/IF($I$8="総計",1,$J511/10)
),0)</f>
        <v/>
      </c>
      <c r="O511" s="58" t="str" cm="1">
        <f t="array" ref="O511">IFERROR(
IF(OR(O$11="",$H511=""),"",
SUMIFS(収穫記録!$P:$P,収穫記録!$D:$D,O$11,収穫記録!$I:$I,$I$5,収穫記録!$J:$J,$I$6,収穫記録!$F:$F,$H511,収穫記録!$B:$B,"&gt;="&amp;$I$3,収穫記録!$B:$B,"&lt;="&amp;$I$4)
/_xlfn.UNIQUE(_xlfn._xlws.FILTER($G:$G,$F:$F=$I$7))
/IF($I$8="総計",1,$J511/10)
),0)</f>
        <v/>
      </c>
      <c r="P511" s="58" t="str" cm="1">
        <f t="array" ref="P511">IFERROR(
IF(OR(P$11="",$H511=""),"",
SUMIFS(収穫記録!$P:$P,収穫記録!$D:$D,P$11,収穫記録!$I:$I,$I$5,収穫記録!$J:$J,$I$6,収穫記録!$F:$F,$H511,収穫記録!$B:$B,"&gt;="&amp;$I$3,収穫記録!$B:$B,"&lt;="&amp;$I$4)
/_xlfn.UNIQUE(_xlfn._xlws.FILTER($G:$G,$F:$F=$I$7))
/IF($I$8="総計",1,$J511/10)
),0)</f>
        <v/>
      </c>
      <c r="Q511" s="58" t="str" cm="1">
        <f t="array" ref="Q511">IFERROR(
IF(OR(Q$11="",$H511=""),"",
SUMIFS(収穫記録!$P:$P,収穫記録!$D:$D,Q$11,収穫記録!$I:$I,$I$5,収穫記録!$J:$J,$I$6,収穫記録!$F:$F,$H511,収穫記録!$B:$B,"&gt;="&amp;$I$3,収穫記録!$B:$B,"&lt;="&amp;$I$4)
/_xlfn.UNIQUE(_xlfn._xlws.FILTER($G:$G,$F:$F=$I$7))
/IF($I$8="総計",1,$J511/10)
),0)</f>
        <v/>
      </c>
      <c r="R511" s="58" t="str" cm="1">
        <f t="array" ref="R511">IFERROR(
IF(OR(R$11="",$H511=""),"",
SUMIFS(収穫記録!$P:$P,収穫記録!$D:$D,R$11,収穫記録!$I:$I,$I$5,収穫記録!$J:$J,$I$6,収穫記録!$F:$F,$H511,収穫記録!$B:$B,"&gt;="&amp;$I$3,収穫記録!$B:$B,"&lt;="&amp;$I$4)
/_xlfn.UNIQUE(_xlfn._xlws.FILTER($G:$G,$F:$F=$I$7))
/IF($I$8="総計",1,$J511/10)
),0)</f>
        <v/>
      </c>
      <c r="S511" s="58" t="str" cm="1">
        <f t="array" ref="S511">IFERROR(
IF(OR(S$11="",$H511=""),"",
SUMIFS(収穫記録!$P:$P,収穫記録!$D:$D,S$11,収穫記録!$I:$I,$I$5,収穫記録!$J:$J,$I$6,収穫記録!$F:$F,$H511,収穫記録!$B:$B,"&gt;="&amp;$I$3,収穫記録!$B:$B,"&lt;="&amp;$I$4)
/_xlfn.UNIQUE(_xlfn._xlws.FILTER($G:$G,$F:$F=$I$7))
/IF($I$8="総計",1,$J511/10)
),0)</f>
        <v/>
      </c>
      <c r="T511" s="58" t="str" cm="1">
        <f t="array" ref="T511">IFERROR(
IF(OR(T$11="",$H511=""),"",
SUMIFS(収穫記録!$P:$P,収穫記録!$D:$D,T$11,収穫記録!$I:$I,$I$5,収穫記録!$J:$J,$I$6,収穫記録!$F:$F,$H511,収穫記録!$B:$B,"&gt;="&amp;$I$3,収穫記録!$B:$B,"&lt;="&amp;$I$4)
/_xlfn.UNIQUE(_xlfn._xlws.FILTER($G:$G,$F:$F=$I$7))
/IF($I$8="総計",1,$J511/10)
),0)</f>
        <v/>
      </c>
      <c r="U511" s="58" t="str" cm="1">
        <f t="array" ref="U511">IFERROR(
IF(OR(U$11="",$H511=""),"",
SUMIFS(収穫記録!$P:$P,収穫記録!$D:$D,U$11,収穫記録!$I:$I,$I$5,収穫記録!$J:$J,$I$6,収穫記録!$F:$F,$H511,収穫記録!$B:$B,"&gt;="&amp;$I$3,収穫記録!$B:$B,"&lt;="&amp;$I$4)
/_xlfn.UNIQUE(_xlfn._xlws.FILTER($G:$G,$F:$F=$I$7))
/IF($I$8="総計",1,$J511/10)
),0)</f>
        <v/>
      </c>
      <c r="V511" s="58" t="str" cm="1">
        <f t="array" ref="V511">IFERROR(
IF(OR(V$11="",$H511=""),"",
SUMIFS(収穫記録!$P:$P,収穫記録!$D:$D,V$11,収穫記録!$I:$I,$I$5,収穫記録!$J:$J,$I$6,収穫記録!$F:$F,$H511,収穫記録!$B:$B,"&gt;="&amp;$I$3,収穫記録!$B:$B,"&lt;="&amp;$I$4)
/_xlfn.UNIQUE(_xlfn._xlws.FILTER($G:$G,$F:$F=$I$7))
/IF($I$8="総計",1,$J511/10)
),0)</f>
        <v/>
      </c>
      <c r="W511" s="58" t="str" cm="1">
        <f t="array" ref="W511">IFERROR(
IF(OR(W$11="",$H511=""),"",
SUMIFS(収穫記録!$P:$P,収穫記録!$D:$D,W$11,収穫記録!$I:$I,$I$5,収穫記録!$J:$J,$I$6,収穫記録!$F:$F,$H511,収穫記録!$B:$B,"&gt;="&amp;$I$3,収穫記録!$B:$B,"&lt;="&amp;$I$4)
/_xlfn.UNIQUE(_xlfn._xlws.FILTER($G:$G,$F:$F=$I$7))
/IF($I$8="総計",1,$J511/10)
),0)</f>
        <v/>
      </c>
    </row>
    <row r="512" spans="8:23" ht="19.5" thickBot="1">
      <c r="H512" s="27"/>
      <c r="I512" s="31"/>
      <c r="J512" s="38"/>
      <c r="K512" s="49" t="str">
        <f t="shared" si="7"/>
        <v/>
      </c>
      <c r="L512" s="50" cm="1">
        <f t="array" ref="L512">IFERROR(
IF(OR(L$11="",$H512=""),"",
SUMIFS(収穫記録!$P:$P,収穫記録!$D:$D,L$11,収穫記録!$I:$I,$I$5,収穫記録!$J:$J,$I$6,収穫記録!$F:$F,$H512,収穫記録!$B:$B,"&gt;="&amp;$I$3,収穫記録!$B:$B,"&lt;="&amp;$I$4)
/_xlfn.UNIQUE(_xlfn._xlws.FILTER($G:$G,$F:$F=$I$7))
/IF($I$8="総計",1,$J512/10)
),0)</f>
        <v>0</v>
      </c>
      <c r="M512" s="59" t="str" cm="1">
        <f t="array" ref="M512">IFERROR(
IF(OR(M$11="",$H512=""),"",
SUMIFS(収穫記録!$P:$P,収穫記録!$D:$D,M$11,収穫記録!$I:$I,$I$5,収穫記録!$J:$J,$I$6,収穫記録!$F:$F,$H512,収穫記録!$B:$B,"&gt;="&amp;$I$3,収穫記録!$B:$B,"&lt;="&amp;$I$4)
/_xlfn.UNIQUE(_xlfn._xlws.FILTER($G:$G,$F:$F=$I$7))
/IF($I$8="総計",1,$J512/10)
),0)</f>
        <v/>
      </c>
      <c r="N512" s="59" t="str" cm="1">
        <f t="array" ref="N512">IFERROR(
IF(OR(N$11="",$H512=""),"",
SUMIFS(収穫記録!$P:$P,収穫記録!$D:$D,N$11,収穫記録!$I:$I,$I$5,収穫記録!$J:$J,$I$6,収穫記録!$F:$F,$H512,収穫記録!$B:$B,"&gt;="&amp;$I$3,収穫記録!$B:$B,"&lt;="&amp;$I$4)
/_xlfn.UNIQUE(_xlfn._xlws.FILTER($G:$G,$F:$F=$I$7))
/IF($I$8="総計",1,$J512/10)
),0)</f>
        <v/>
      </c>
      <c r="O512" s="59" t="str" cm="1">
        <f t="array" ref="O512">IFERROR(
IF(OR(O$11="",$H512=""),"",
SUMIFS(収穫記録!$P:$P,収穫記録!$D:$D,O$11,収穫記録!$I:$I,$I$5,収穫記録!$J:$J,$I$6,収穫記録!$F:$F,$H512,収穫記録!$B:$B,"&gt;="&amp;$I$3,収穫記録!$B:$B,"&lt;="&amp;$I$4)
/_xlfn.UNIQUE(_xlfn._xlws.FILTER($G:$G,$F:$F=$I$7))
/IF($I$8="総計",1,$J512/10)
),0)</f>
        <v/>
      </c>
      <c r="P512" s="59" t="str" cm="1">
        <f t="array" ref="P512">IFERROR(
IF(OR(P$11="",$H512=""),"",
SUMIFS(収穫記録!$P:$P,収穫記録!$D:$D,P$11,収穫記録!$I:$I,$I$5,収穫記録!$J:$J,$I$6,収穫記録!$F:$F,$H512,収穫記録!$B:$B,"&gt;="&amp;$I$3,収穫記録!$B:$B,"&lt;="&amp;$I$4)
/_xlfn.UNIQUE(_xlfn._xlws.FILTER($G:$G,$F:$F=$I$7))
/IF($I$8="総計",1,$J512/10)
),0)</f>
        <v/>
      </c>
      <c r="Q512" s="59" t="str" cm="1">
        <f t="array" ref="Q512">IFERROR(
IF(OR(Q$11="",$H512=""),"",
SUMIFS(収穫記録!$P:$P,収穫記録!$D:$D,Q$11,収穫記録!$I:$I,$I$5,収穫記録!$J:$J,$I$6,収穫記録!$F:$F,$H512,収穫記録!$B:$B,"&gt;="&amp;$I$3,収穫記録!$B:$B,"&lt;="&amp;$I$4)
/_xlfn.UNIQUE(_xlfn._xlws.FILTER($G:$G,$F:$F=$I$7))
/IF($I$8="総計",1,$J512/10)
),0)</f>
        <v/>
      </c>
      <c r="R512" s="59" t="str" cm="1">
        <f t="array" ref="R512">IFERROR(
IF(OR(R$11="",$H512=""),"",
SUMIFS(収穫記録!$P:$P,収穫記録!$D:$D,R$11,収穫記録!$I:$I,$I$5,収穫記録!$J:$J,$I$6,収穫記録!$F:$F,$H512,収穫記録!$B:$B,"&gt;="&amp;$I$3,収穫記録!$B:$B,"&lt;="&amp;$I$4)
/_xlfn.UNIQUE(_xlfn._xlws.FILTER($G:$G,$F:$F=$I$7))
/IF($I$8="総計",1,$J512/10)
),0)</f>
        <v/>
      </c>
      <c r="S512" s="59" t="str" cm="1">
        <f t="array" ref="S512">IFERROR(
IF(OR(S$11="",$H512=""),"",
SUMIFS(収穫記録!$P:$P,収穫記録!$D:$D,S$11,収穫記録!$I:$I,$I$5,収穫記録!$J:$J,$I$6,収穫記録!$F:$F,$H512,収穫記録!$B:$B,"&gt;="&amp;$I$3,収穫記録!$B:$B,"&lt;="&amp;$I$4)
/_xlfn.UNIQUE(_xlfn._xlws.FILTER($G:$G,$F:$F=$I$7))
/IF($I$8="総計",1,$J512/10)
),0)</f>
        <v/>
      </c>
      <c r="T512" s="59" t="str" cm="1">
        <f t="array" ref="T512">IFERROR(
IF(OR(T$11="",$H512=""),"",
SUMIFS(収穫記録!$P:$P,収穫記録!$D:$D,T$11,収穫記録!$I:$I,$I$5,収穫記録!$J:$J,$I$6,収穫記録!$F:$F,$H512,収穫記録!$B:$B,"&gt;="&amp;$I$3,収穫記録!$B:$B,"&lt;="&amp;$I$4)
/_xlfn.UNIQUE(_xlfn._xlws.FILTER($G:$G,$F:$F=$I$7))
/IF($I$8="総計",1,$J512/10)
),0)</f>
        <v/>
      </c>
      <c r="U512" s="59" t="str" cm="1">
        <f t="array" ref="U512">IFERROR(
IF(OR(U$11="",$H512=""),"",
SUMIFS(収穫記録!$P:$P,収穫記録!$D:$D,U$11,収穫記録!$I:$I,$I$5,収穫記録!$J:$J,$I$6,収穫記録!$F:$F,$H512,収穫記録!$B:$B,"&gt;="&amp;$I$3,収穫記録!$B:$B,"&lt;="&amp;$I$4)
/_xlfn.UNIQUE(_xlfn._xlws.FILTER($G:$G,$F:$F=$I$7))
/IF($I$8="総計",1,$J512/10)
),0)</f>
        <v/>
      </c>
      <c r="V512" s="59" t="str" cm="1">
        <f t="array" ref="V512">IFERROR(
IF(OR(V$11="",$H512=""),"",
SUMIFS(収穫記録!$P:$P,収穫記録!$D:$D,V$11,収穫記録!$I:$I,$I$5,収穫記録!$J:$J,$I$6,収穫記録!$F:$F,$H512,収穫記録!$B:$B,"&gt;="&amp;$I$3,収穫記録!$B:$B,"&lt;="&amp;$I$4)
/_xlfn.UNIQUE(_xlfn._xlws.FILTER($G:$G,$F:$F=$I$7))
/IF($I$8="総計",1,$J512/10)
),0)</f>
        <v/>
      </c>
      <c r="W512" s="59" t="str" cm="1">
        <f t="array" ref="W512">IFERROR(
IF(OR(W$11="",$H512=""),"",
SUMIFS(収穫記録!$P:$P,収穫記録!$D:$D,W$11,収穫記録!$I:$I,$I$5,収穫記録!$J:$J,$I$6,収穫記録!$F:$F,$H512,収穫記録!$B:$B,"&gt;="&amp;$I$3,収穫記録!$B:$B,"&lt;="&amp;$I$4)
/_xlfn.UNIQUE(_xlfn._xlws.FILTER($G:$G,$F:$F=$I$7))
/IF($I$8="総計",1,$J512/10)
),0)</f>
        <v/>
      </c>
    </row>
    <row r="513" spans="8:8" ht="19.5" thickTop="1">
      <c r="H513" t="s">
        <v>31</v>
      </c>
    </row>
  </sheetData>
  <sheetProtection sheet="1" objects="1" scenarios="1"/>
  <protectedRanges>
    <protectedRange sqref="I3:I8" name="範囲1"/>
  </protectedRanges>
  <phoneticPr fontId="3"/>
  <conditionalFormatting sqref="I13:I512">
    <cfRule type="expression" dxfId="1" priority="1">
      <formula>LEFT(I13,1)="※"</formula>
    </cfRule>
  </conditionalFormatting>
  <conditionalFormatting sqref="K12:W512">
    <cfRule type="cellIs" dxfId="0" priority="2" operator="equal">
      <formula>0</formula>
    </cfRule>
  </conditionalFormatting>
  <dataValidations count="6">
    <dataValidation type="list" allowBlank="1" showInputMessage="1" showErrorMessage="1" sqref="I7" xr:uid="{59A011D6-4E5E-448E-ABA2-5A2594BBFE89}">
      <formula1>$F:$F</formula1>
    </dataValidation>
    <dataValidation type="list" allowBlank="1" showInputMessage="1" showErrorMessage="1" sqref="I6" xr:uid="{3673A5BC-AC08-4DC5-89B4-FA593ABD03E8}">
      <formula1>$E:$E</formula1>
    </dataValidation>
    <dataValidation type="list" allowBlank="1" showInputMessage="1" showErrorMessage="1" sqref="I5" xr:uid="{A8B76160-49A1-4B6B-904E-47F6FF73A58B}">
      <formula1>$D:$D</formula1>
    </dataValidation>
    <dataValidation type="list" allowBlank="1" showInputMessage="1" showErrorMessage="1" sqref="I4" xr:uid="{A0868FC8-08BA-4D37-958B-780C3766B56C}">
      <formula1>$C:$C</formula1>
    </dataValidation>
    <dataValidation type="list" allowBlank="1" showInputMessage="1" showErrorMessage="1" sqref="I3" xr:uid="{1225E9D9-3EF2-4102-9C53-D3CCE5B11A58}">
      <formula1>$B:$B</formula1>
    </dataValidation>
    <dataValidation type="list" allowBlank="1" showInputMessage="1" showErrorMessage="1" sqref="I8" xr:uid="{21AD1F6E-121E-4A1F-BA77-66D42A275B64}">
      <formula1>"総計,10aあたり"</formula1>
    </dataValidation>
  </dataValidations>
  <pageMargins left="0.25" right="0.25" top="0.75" bottom="0.75" header="0.3" footer="0.3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はじめに</vt:lpstr>
      <vt:lpstr>バージョン</vt:lpstr>
      <vt:lpstr>収穫記録</vt:lpstr>
      <vt:lpstr>圃場別収穫量集計（月別集計）</vt:lpstr>
      <vt:lpstr>圃場別収穫量集計（週別集計）</vt:lpstr>
      <vt:lpstr>圃場別収穫量集計（品質・規格別集計）</vt:lpstr>
      <vt:lpstr>圃場別収穫量集計（作付別集計）</vt:lpstr>
      <vt:lpstr>'圃場別収穫量集計（月別集計）'!Print_Titles</vt:lpstr>
      <vt:lpstr>'圃場別収穫量集計（作付別集計）'!Print_Titles</vt:lpstr>
      <vt:lpstr>'圃場別収穫量集計（週別集計）'!Print_Titles</vt:lpstr>
      <vt:lpstr>'圃場別収穫量集計（品質・規格別集計）'!Print_Titles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TSUCHIDA.S</dc:creator>
  <cp:lastModifiedBy>土田晋</cp:lastModifiedBy>
  <cp:lastPrinted>2023-11-01T07:40:19Z</cp:lastPrinted>
  <dcterms:created xsi:type="dcterms:W3CDTF">2015-06-05T18:19:34Z</dcterms:created>
  <dcterms:modified xsi:type="dcterms:W3CDTF">2023-11-30T01:11:14Z</dcterms:modified>
</cp:coreProperties>
</file>